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soukhav.CSCCSC-PE6K3D9U\Downloads\"/>
    </mc:Choice>
  </mc:AlternateContent>
  <xr:revisionPtr revIDLastSave="0" documentId="13_ncr:1_{E625F260-7DD9-4AA6-A460-611F9CEAB46E}" xr6:coauthVersionLast="45" xr6:coauthVersionMax="45" xr10:uidLastSave="{00000000-0000-0000-0000-000000000000}"/>
  <bookViews>
    <workbookView xWindow="-25320" yWindow="-510" windowWidth="25440" windowHeight="15390" activeTab="2" xr2:uid="{00000000-000D-0000-FFFF-FFFF00000000}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9"/>
  <definedNames>
    <definedName name="_xlnm._FilterDatabase" localSheetId="0" hidden="1">'My Pokemon'!$A$2:$CX$1002</definedName>
    <definedName name="_xlnm._FilterDatabase" localSheetId="2" hidden="1">'Perfect IV CPs'!$A$2:$AM$253</definedName>
    <definedName name="_xlnm._FilterDatabase" localSheetId="3" hidden="1">'Pokemon Data'!$A$1:$O$387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7" l="1"/>
  <c r="A1" i="7"/>
  <c r="F128" i="8"/>
  <c r="D128" i="8"/>
  <c r="G128" i="8"/>
  <c r="I128" i="8"/>
  <c r="H128" i="8"/>
  <c r="C128" i="8"/>
  <c r="J128" i="8"/>
  <c r="F129" i="8"/>
  <c r="D129" i="8"/>
  <c r="G129" i="8"/>
  <c r="I129" i="8"/>
  <c r="H129" i="8"/>
  <c r="C129" i="8"/>
  <c r="J129" i="8"/>
  <c r="F130" i="8"/>
  <c r="D130" i="8"/>
  <c r="G130" i="8"/>
  <c r="I130" i="8"/>
  <c r="H130" i="8"/>
  <c r="C130" i="8"/>
  <c r="J130" i="8"/>
  <c r="F131" i="8"/>
  <c r="D131" i="8"/>
  <c r="C131" i="8"/>
  <c r="G131" i="8"/>
  <c r="I131" i="8"/>
  <c r="H131" i="8"/>
  <c r="J131" i="8"/>
  <c r="F132" i="8"/>
  <c r="D132" i="8"/>
  <c r="C132" i="8"/>
  <c r="G132" i="8"/>
  <c r="I132" i="8"/>
  <c r="H132" i="8"/>
  <c r="J132" i="8"/>
  <c r="F133" i="8"/>
  <c r="D133" i="8"/>
  <c r="C133" i="8"/>
  <c r="G133" i="8"/>
  <c r="I133" i="8"/>
  <c r="H133" i="8"/>
  <c r="J133" i="8"/>
  <c r="F134" i="8"/>
  <c r="D134" i="8"/>
  <c r="C134" i="8"/>
  <c r="G134" i="8"/>
  <c r="I134" i="8"/>
  <c r="H134" i="8"/>
  <c r="J134" i="8"/>
  <c r="F135" i="8"/>
  <c r="D135" i="8"/>
  <c r="C135" i="8"/>
  <c r="G135" i="8"/>
  <c r="I135" i="8"/>
  <c r="H135" i="8"/>
  <c r="J135" i="8"/>
  <c r="F136" i="8"/>
  <c r="D136" i="8"/>
  <c r="C136" i="8"/>
  <c r="G136" i="8"/>
  <c r="I136" i="8"/>
  <c r="H136" i="8"/>
  <c r="J136" i="8"/>
  <c r="F137" i="8"/>
  <c r="D137" i="8"/>
  <c r="C137" i="8"/>
  <c r="G137" i="8"/>
  <c r="I137" i="8"/>
  <c r="H137" i="8"/>
  <c r="J137" i="8"/>
  <c r="F138" i="8"/>
  <c r="D138" i="8"/>
  <c r="C138" i="8"/>
  <c r="G138" i="8"/>
  <c r="I138" i="8"/>
  <c r="H138" i="8"/>
  <c r="J138" i="8"/>
  <c r="F139" i="8"/>
  <c r="D139" i="8"/>
  <c r="C139" i="8"/>
  <c r="G139" i="8"/>
  <c r="I139" i="8"/>
  <c r="H139" i="8"/>
  <c r="J139" i="8"/>
  <c r="F140" i="8"/>
  <c r="D140" i="8"/>
  <c r="C140" i="8"/>
  <c r="G140" i="8"/>
  <c r="I140" i="8"/>
  <c r="H140" i="8"/>
  <c r="J140" i="8"/>
  <c r="F141" i="8"/>
  <c r="D141" i="8"/>
  <c r="C141" i="8"/>
  <c r="G141" i="8"/>
  <c r="I141" i="8"/>
  <c r="H141" i="8"/>
  <c r="J141" i="8"/>
  <c r="F142" i="8"/>
  <c r="D142" i="8"/>
  <c r="C142" i="8"/>
  <c r="G142" i="8"/>
  <c r="I142" i="8"/>
  <c r="H142" i="8"/>
  <c r="J142" i="8"/>
  <c r="F143" i="8"/>
  <c r="D143" i="8"/>
  <c r="C143" i="8"/>
  <c r="G143" i="8"/>
  <c r="I143" i="8"/>
  <c r="H143" i="8"/>
  <c r="J143" i="8"/>
  <c r="F144" i="8"/>
  <c r="D144" i="8"/>
  <c r="C144" i="8"/>
  <c r="G144" i="8"/>
  <c r="I144" i="8"/>
  <c r="H144" i="8"/>
  <c r="J144" i="8"/>
  <c r="F145" i="8"/>
  <c r="D145" i="8"/>
  <c r="C145" i="8"/>
  <c r="G145" i="8"/>
  <c r="I145" i="8"/>
  <c r="H145" i="8"/>
  <c r="J145" i="8"/>
  <c r="F146" i="8"/>
  <c r="D146" i="8"/>
  <c r="C146" i="8"/>
  <c r="G146" i="8"/>
  <c r="I146" i="8"/>
  <c r="H146" i="8"/>
  <c r="J146" i="8"/>
  <c r="F147" i="8"/>
  <c r="D147" i="8"/>
  <c r="C147" i="8"/>
  <c r="G147" i="8"/>
  <c r="I147" i="8"/>
  <c r="H147" i="8"/>
  <c r="J147" i="8"/>
  <c r="F148" i="8"/>
  <c r="D148" i="8"/>
  <c r="G148" i="8"/>
  <c r="I148" i="8"/>
  <c r="H148" i="8"/>
  <c r="C148" i="8"/>
  <c r="J148" i="8"/>
  <c r="F149" i="8"/>
  <c r="D149" i="8"/>
  <c r="C149" i="8"/>
  <c r="G149" i="8"/>
  <c r="I149" i="8"/>
  <c r="H149" i="8"/>
  <c r="J149" i="8"/>
  <c r="F150" i="8"/>
  <c r="D150" i="8"/>
  <c r="G150" i="8"/>
  <c r="I150" i="8"/>
  <c r="H150" i="8"/>
  <c r="C150" i="8"/>
  <c r="J150" i="8"/>
  <c r="F151" i="8"/>
  <c r="D151" i="8"/>
  <c r="G151" i="8"/>
  <c r="I151" i="8"/>
  <c r="H151" i="8"/>
  <c r="C151" i="8"/>
  <c r="J151" i="8"/>
  <c r="F152" i="8"/>
  <c r="D152" i="8"/>
  <c r="C152" i="8"/>
  <c r="G152" i="8"/>
  <c r="I152" i="8"/>
  <c r="H152" i="8"/>
  <c r="J152" i="8"/>
  <c r="F153" i="8"/>
  <c r="D153" i="8"/>
  <c r="C153" i="8"/>
  <c r="G153" i="8"/>
  <c r="I153" i="8"/>
  <c r="H153" i="8"/>
  <c r="J153" i="8"/>
  <c r="F154" i="8"/>
  <c r="D154" i="8"/>
  <c r="C154" i="8"/>
  <c r="G154" i="8"/>
  <c r="I154" i="8"/>
  <c r="H154" i="8"/>
  <c r="J154" i="8"/>
  <c r="F155" i="8"/>
  <c r="D155" i="8"/>
  <c r="G155" i="8"/>
  <c r="I155" i="8"/>
  <c r="H155" i="8"/>
  <c r="C155" i="8"/>
  <c r="J155" i="8"/>
  <c r="F156" i="8"/>
  <c r="D156" i="8"/>
  <c r="G156" i="8"/>
  <c r="I156" i="8"/>
  <c r="H156" i="8"/>
  <c r="C156" i="8"/>
  <c r="J156" i="8"/>
  <c r="F157" i="8"/>
  <c r="D157" i="8"/>
  <c r="G157" i="8"/>
  <c r="I157" i="8"/>
  <c r="H157" i="8"/>
  <c r="C157" i="8"/>
  <c r="J157" i="8"/>
  <c r="F158" i="8"/>
  <c r="D158" i="8"/>
  <c r="G158" i="8"/>
  <c r="I158" i="8"/>
  <c r="H158" i="8"/>
  <c r="C158" i="8"/>
  <c r="J158" i="8"/>
  <c r="F159" i="8"/>
  <c r="D159" i="8"/>
  <c r="G159" i="8"/>
  <c r="I159" i="8"/>
  <c r="H159" i="8"/>
  <c r="C159" i="8"/>
  <c r="J159" i="8"/>
  <c r="F160" i="8"/>
  <c r="D160" i="8"/>
  <c r="C160" i="8"/>
  <c r="G160" i="8"/>
  <c r="I160" i="8"/>
  <c r="H160" i="8"/>
  <c r="J160" i="8"/>
  <c r="F161" i="8"/>
  <c r="D161" i="8"/>
  <c r="C161" i="8"/>
  <c r="G161" i="8"/>
  <c r="I161" i="8"/>
  <c r="H161" i="8"/>
  <c r="J161" i="8"/>
  <c r="F162" i="8"/>
  <c r="D162" i="8"/>
  <c r="C162" i="8"/>
  <c r="G162" i="8"/>
  <c r="I162" i="8"/>
  <c r="H162" i="8"/>
  <c r="J162" i="8"/>
  <c r="F163" i="8"/>
  <c r="D163" i="8"/>
  <c r="C163" i="8"/>
  <c r="G163" i="8"/>
  <c r="I163" i="8"/>
  <c r="H163" i="8"/>
  <c r="J163" i="8"/>
  <c r="F164" i="8"/>
  <c r="D164" i="8"/>
  <c r="G164" i="8"/>
  <c r="I164" i="8"/>
  <c r="H164" i="8"/>
  <c r="C164" i="8"/>
  <c r="J164" i="8"/>
  <c r="F165" i="8"/>
  <c r="D165" i="8"/>
  <c r="C165" i="8"/>
  <c r="G165" i="8"/>
  <c r="I165" i="8"/>
  <c r="H165" i="8"/>
  <c r="J165" i="8"/>
  <c r="F166" i="8"/>
  <c r="D166" i="8"/>
  <c r="G166" i="8"/>
  <c r="I166" i="8"/>
  <c r="H166" i="8"/>
  <c r="C166" i="8"/>
  <c r="J166" i="8"/>
  <c r="F167" i="8"/>
  <c r="D167" i="8"/>
  <c r="C167" i="8"/>
  <c r="G167" i="8"/>
  <c r="I167" i="8"/>
  <c r="H167" i="8"/>
  <c r="J167" i="8"/>
  <c r="F168" i="8"/>
  <c r="D168" i="8"/>
  <c r="C168" i="8"/>
  <c r="G168" i="8"/>
  <c r="I168" i="8"/>
  <c r="H168" i="8"/>
  <c r="J168" i="8"/>
  <c r="F169" i="8"/>
  <c r="D169" i="8"/>
  <c r="C169" i="8"/>
  <c r="G169" i="8"/>
  <c r="I169" i="8"/>
  <c r="H169" i="8"/>
  <c r="J169" i="8"/>
  <c r="F170" i="8"/>
  <c r="D170" i="8"/>
  <c r="G170" i="8"/>
  <c r="I170" i="8"/>
  <c r="H170" i="8"/>
  <c r="C170" i="8"/>
  <c r="J170" i="8"/>
  <c r="F171" i="8"/>
  <c r="D171" i="8"/>
  <c r="G171" i="8"/>
  <c r="I171" i="8"/>
  <c r="H171" i="8"/>
  <c r="C171" i="8"/>
  <c r="J171" i="8"/>
  <c r="F172" i="8"/>
  <c r="D172" i="8"/>
  <c r="G172" i="8"/>
  <c r="I172" i="8"/>
  <c r="H172" i="8"/>
  <c r="C172" i="8"/>
  <c r="J172" i="8"/>
  <c r="F173" i="8"/>
  <c r="D173" i="8"/>
  <c r="G173" i="8"/>
  <c r="I173" i="8"/>
  <c r="H173" i="8"/>
  <c r="C173" i="8"/>
  <c r="J173" i="8"/>
  <c r="F174" i="8"/>
  <c r="D174" i="8"/>
  <c r="C174" i="8"/>
  <c r="G174" i="8"/>
  <c r="I174" i="8"/>
  <c r="H174" i="8"/>
  <c r="J174" i="8"/>
  <c r="F175" i="8"/>
  <c r="D175" i="8"/>
  <c r="C175" i="8"/>
  <c r="G175" i="8"/>
  <c r="I175" i="8"/>
  <c r="H175" i="8"/>
  <c r="J175" i="8"/>
  <c r="F176" i="8"/>
  <c r="D176" i="8"/>
  <c r="C176" i="8"/>
  <c r="G176" i="8"/>
  <c r="I176" i="8"/>
  <c r="H176" i="8"/>
  <c r="J176" i="8"/>
  <c r="F177" i="8"/>
  <c r="D177" i="8"/>
  <c r="C177" i="8"/>
  <c r="G177" i="8"/>
  <c r="I177" i="8"/>
  <c r="H177" i="8"/>
  <c r="J177" i="8"/>
  <c r="F178" i="8"/>
  <c r="D178" i="8"/>
  <c r="C178" i="8"/>
  <c r="G178" i="8"/>
  <c r="I178" i="8"/>
  <c r="H178" i="8"/>
  <c r="J178" i="8"/>
  <c r="F179" i="8"/>
  <c r="D179" i="8"/>
  <c r="C179" i="8"/>
  <c r="G179" i="8"/>
  <c r="I179" i="8"/>
  <c r="H179" i="8"/>
  <c r="J179" i="8"/>
  <c r="F180" i="8"/>
  <c r="D180" i="8"/>
  <c r="G180" i="8"/>
  <c r="I180" i="8"/>
  <c r="H180" i="8"/>
  <c r="C180" i="8"/>
  <c r="J180" i="8"/>
  <c r="F181" i="8"/>
  <c r="D181" i="8"/>
  <c r="G181" i="8"/>
  <c r="I181" i="8"/>
  <c r="H181" i="8"/>
  <c r="C181" i="8"/>
  <c r="J181" i="8"/>
  <c r="F182" i="8"/>
  <c r="D182" i="8"/>
  <c r="C182" i="8"/>
  <c r="G182" i="8"/>
  <c r="I182" i="8"/>
  <c r="H182" i="8"/>
  <c r="J182" i="8"/>
  <c r="F183" i="8"/>
  <c r="D183" i="8"/>
  <c r="C183" i="8"/>
  <c r="G183" i="8"/>
  <c r="I183" i="8"/>
  <c r="H183" i="8"/>
  <c r="J183" i="8"/>
  <c r="F184" i="8"/>
  <c r="D184" i="8"/>
  <c r="G184" i="8"/>
  <c r="I184" i="8"/>
  <c r="H184" i="8"/>
  <c r="C184" i="8"/>
  <c r="J184" i="8"/>
  <c r="F185" i="8"/>
  <c r="D185" i="8"/>
  <c r="G185" i="8"/>
  <c r="I185" i="8"/>
  <c r="H185" i="8"/>
  <c r="C185" i="8"/>
  <c r="J185" i="8"/>
  <c r="F186" i="8"/>
  <c r="D186" i="8"/>
  <c r="G186" i="8"/>
  <c r="I186" i="8"/>
  <c r="H186" i="8"/>
  <c r="C186" i="8"/>
  <c r="J186" i="8"/>
  <c r="F187" i="8"/>
  <c r="D187" i="8"/>
  <c r="C187" i="8"/>
  <c r="G187" i="8"/>
  <c r="I187" i="8"/>
  <c r="H187" i="8"/>
  <c r="J187" i="8"/>
  <c r="F188" i="8"/>
  <c r="D188" i="8"/>
  <c r="C188" i="8"/>
  <c r="G188" i="8"/>
  <c r="I188" i="8"/>
  <c r="H188" i="8"/>
  <c r="J188" i="8"/>
  <c r="F189" i="8"/>
  <c r="D189" i="8"/>
  <c r="C189" i="8"/>
  <c r="G189" i="8"/>
  <c r="I189" i="8"/>
  <c r="H189" i="8"/>
  <c r="J189" i="8"/>
  <c r="F190" i="8"/>
  <c r="D190" i="8"/>
  <c r="G190" i="8"/>
  <c r="I190" i="8"/>
  <c r="H190" i="8"/>
  <c r="C190" i="8"/>
  <c r="J190" i="8"/>
  <c r="F191" i="8"/>
  <c r="D191" i="8"/>
  <c r="G191" i="8"/>
  <c r="I191" i="8"/>
  <c r="H191" i="8"/>
  <c r="C191" i="8"/>
  <c r="J191" i="8"/>
  <c r="F192" i="8"/>
  <c r="D192" i="8"/>
  <c r="C192" i="8"/>
  <c r="G192" i="8"/>
  <c r="I192" i="8"/>
  <c r="H192" i="8"/>
  <c r="J192" i="8"/>
  <c r="F193" i="8"/>
  <c r="D193" i="8"/>
  <c r="C193" i="8"/>
  <c r="G193" i="8"/>
  <c r="I193" i="8"/>
  <c r="H193" i="8"/>
  <c r="J193" i="8"/>
  <c r="F194" i="8"/>
  <c r="D194" i="8"/>
  <c r="G194" i="8"/>
  <c r="I194" i="8"/>
  <c r="H194" i="8"/>
  <c r="C194" i="8"/>
  <c r="J194" i="8"/>
  <c r="F195" i="8"/>
  <c r="D195" i="8"/>
  <c r="G195" i="8"/>
  <c r="I195" i="8"/>
  <c r="H195" i="8"/>
  <c r="C195" i="8"/>
  <c r="J195" i="8"/>
  <c r="F196" i="8"/>
  <c r="D196" i="8"/>
  <c r="G196" i="8"/>
  <c r="I196" i="8"/>
  <c r="H196" i="8"/>
  <c r="C196" i="8"/>
  <c r="J196" i="8"/>
  <c r="F197" i="8"/>
  <c r="D197" i="8"/>
  <c r="G197" i="8"/>
  <c r="I197" i="8"/>
  <c r="H197" i="8"/>
  <c r="C197" i="8"/>
  <c r="J197" i="8"/>
  <c r="F198" i="8"/>
  <c r="D198" i="8"/>
  <c r="G198" i="8"/>
  <c r="I198" i="8"/>
  <c r="H198" i="8"/>
  <c r="C198" i="8"/>
  <c r="J198" i="8"/>
  <c r="F199" i="8"/>
  <c r="D199" i="8"/>
  <c r="G199" i="8"/>
  <c r="I199" i="8"/>
  <c r="H199" i="8"/>
  <c r="C199" i="8"/>
  <c r="J199" i="8"/>
  <c r="F200" i="8"/>
  <c r="D200" i="8"/>
  <c r="G200" i="8"/>
  <c r="I200" i="8"/>
  <c r="H200" i="8"/>
  <c r="C200" i="8"/>
  <c r="J200" i="8"/>
  <c r="F201" i="8"/>
  <c r="D201" i="8"/>
  <c r="G201" i="8"/>
  <c r="I201" i="8"/>
  <c r="H201" i="8"/>
  <c r="C201" i="8"/>
  <c r="J201" i="8"/>
  <c r="F202" i="8"/>
  <c r="D202" i="8"/>
  <c r="G202" i="8"/>
  <c r="I202" i="8"/>
  <c r="H202" i="8"/>
  <c r="C202" i="8"/>
  <c r="J202" i="8"/>
  <c r="F203" i="8"/>
  <c r="D203" i="8"/>
  <c r="G203" i="8"/>
  <c r="I203" i="8"/>
  <c r="H203" i="8"/>
  <c r="C203" i="8"/>
  <c r="J203" i="8"/>
  <c r="AN1" i="10"/>
  <c r="D293" i="10"/>
  <c r="G293" i="10"/>
  <c r="F293" i="10"/>
  <c r="I293" i="10"/>
  <c r="E293" i="10"/>
  <c r="H293" i="10"/>
  <c r="AN293" i="10"/>
  <c r="C254" i="10"/>
  <c r="D254" i="10"/>
  <c r="G254" i="10"/>
  <c r="F254" i="10"/>
  <c r="I254" i="10"/>
  <c r="E254" i="10"/>
  <c r="H254" i="10"/>
  <c r="AN254" i="10"/>
  <c r="C255" i="10"/>
  <c r="D255" i="10"/>
  <c r="G255" i="10"/>
  <c r="E255" i="10"/>
  <c r="F255" i="10"/>
  <c r="I255" i="10"/>
  <c r="H255" i="10"/>
  <c r="C256" i="10"/>
  <c r="D256" i="10"/>
  <c r="G256" i="10"/>
  <c r="E256" i="10"/>
  <c r="F256" i="10"/>
  <c r="I256" i="10"/>
  <c r="H256" i="10"/>
  <c r="C257" i="10"/>
  <c r="D257" i="10"/>
  <c r="E257" i="10"/>
  <c r="H257" i="10"/>
  <c r="F257" i="10"/>
  <c r="G257" i="10"/>
  <c r="I257" i="10"/>
  <c r="C258" i="10"/>
  <c r="D258" i="10"/>
  <c r="E258" i="10"/>
  <c r="H258" i="10"/>
  <c r="F258" i="10"/>
  <c r="I258" i="10"/>
  <c r="G258" i="10"/>
  <c r="AN258" i="10"/>
  <c r="C259" i="10"/>
  <c r="D259" i="10"/>
  <c r="E259" i="10"/>
  <c r="H259" i="10"/>
  <c r="F259" i="10"/>
  <c r="G259" i="10"/>
  <c r="I259" i="10"/>
  <c r="C260" i="10"/>
  <c r="D260" i="10"/>
  <c r="G260" i="10"/>
  <c r="E260" i="10"/>
  <c r="F260" i="10"/>
  <c r="I260" i="10"/>
  <c r="H260" i="10"/>
  <c r="C261" i="10"/>
  <c r="D261" i="10"/>
  <c r="G261" i="10"/>
  <c r="E261" i="10"/>
  <c r="H261" i="10"/>
  <c r="F261" i="10"/>
  <c r="I261" i="10"/>
  <c r="AN261" i="10"/>
  <c r="C262" i="10"/>
  <c r="D262" i="10"/>
  <c r="G262" i="10"/>
  <c r="E262" i="10"/>
  <c r="F262" i="10"/>
  <c r="I262" i="10"/>
  <c r="H262" i="10"/>
  <c r="C263" i="10"/>
  <c r="D263" i="10"/>
  <c r="G263" i="10"/>
  <c r="E263" i="10"/>
  <c r="F263" i="10"/>
  <c r="I263" i="10"/>
  <c r="H263" i="10"/>
  <c r="C264" i="10"/>
  <c r="D264" i="10"/>
  <c r="G264" i="10"/>
  <c r="E264" i="10"/>
  <c r="H264" i="10"/>
  <c r="F264" i="10"/>
  <c r="I264" i="10"/>
  <c r="C265" i="10"/>
  <c r="D265" i="10"/>
  <c r="E265" i="10"/>
  <c r="H265" i="10"/>
  <c r="F265" i="10"/>
  <c r="I265" i="10"/>
  <c r="G265" i="10"/>
  <c r="AN265" i="10"/>
  <c r="C266" i="10"/>
  <c r="D266" i="10"/>
  <c r="E266" i="10"/>
  <c r="H266" i="10"/>
  <c r="F266" i="10"/>
  <c r="I266" i="10"/>
  <c r="G266" i="10"/>
  <c r="C267" i="10"/>
  <c r="D267" i="10"/>
  <c r="E267" i="10"/>
  <c r="H267" i="10"/>
  <c r="F267" i="10"/>
  <c r="G267" i="10"/>
  <c r="I267" i="10"/>
  <c r="C268" i="10"/>
  <c r="D268" i="10"/>
  <c r="G268" i="10"/>
  <c r="E268" i="10"/>
  <c r="H268" i="10"/>
  <c r="F268" i="10"/>
  <c r="I268" i="10"/>
  <c r="C269" i="10"/>
  <c r="D269" i="10"/>
  <c r="G269" i="10"/>
  <c r="F269" i="10"/>
  <c r="I269" i="10"/>
  <c r="E269" i="10"/>
  <c r="H269" i="10"/>
  <c r="AN269" i="10"/>
  <c r="C270" i="10"/>
  <c r="D270" i="10"/>
  <c r="G270" i="10"/>
  <c r="F270" i="10"/>
  <c r="I270" i="10"/>
  <c r="E270" i="10"/>
  <c r="H270" i="10"/>
  <c r="AN270" i="10"/>
  <c r="C271" i="10"/>
  <c r="D271" i="10"/>
  <c r="G271" i="10"/>
  <c r="E271" i="10"/>
  <c r="F271" i="10"/>
  <c r="I271" i="10"/>
  <c r="H271" i="10"/>
  <c r="C272" i="10"/>
  <c r="D272" i="10"/>
  <c r="G272" i="10"/>
  <c r="E272" i="10"/>
  <c r="F272" i="10"/>
  <c r="H272" i="10"/>
  <c r="I272" i="10"/>
  <c r="C273" i="10"/>
  <c r="D273" i="10"/>
  <c r="E273" i="10"/>
  <c r="H273" i="10"/>
  <c r="F273" i="10"/>
  <c r="I273" i="10"/>
  <c r="G273" i="10"/>
  <c r="C274" i="10"/>
  <c r="D274" i="10"/>
  <c r="E274" i="10"/>
  <c r="H274" i="10"/>
  <c r="F274" i="10"/>
  <c r="I274" i="10"/>
  <c r="G274" i="10"/>
  <c r="C275" i="10"/>
  <c r="D275" i="10"/>
  <c r="E275" i="10"/>
  <c r="H275" i="10"/>
  <c r="F275" i="10"/>
  <c r="G275" i="10"/>
  <c r="I275" i="10"/>
  <c r="C276" i="10"/>
  <c r="D276" i="10"/>
  <c r="G276" i="10"/>
  <c r="E276" i="10"/>
  <c r="F276" i="10"/>
  <c r="H276" i="10"/>
  <c r="I276" i="10"/>
  <c r="C277" i="10"/>
  <c r="D277" i="10"/>
  <c r="E277" i="10"/>
  <c r="H277" i="10"/>
  <c r="F277" i="10"/>
  <c r="I277" i="10"/>
  <c r="G277" i="10"/>
  <c r="AN277" i="10"/>
  <c r="C278" i="10"/>
  <c r="D278" i="10"/>
  <c r="E278" i="10"/>
  <c r="H278" i="10"/>
  <c r="F278" i="10"/>
  <c r="I278" i="10"/>
  <c r="G278" i="10"/>
  <c r="AN278" i="10"/>
  <c r="C279" i="10"/>
  <c r="D279" i="10"/>
  <c r="E279" i="10"/>
  <c r="H279" i="10"/>
  <c r="F279" i="10"/>
  <c r="G279" i="10"/>
  <c r="I279" i="10"/>
  <c r="C280" i="10"/>
  <c r="D280" i="10"/>
  <c r="G280" i="10"/>
  <c r="E280" i="10"/>
  <c r="F280" i="10"/>
  <c r="I280" i="10"/>
  <c r="H280" i="10"/>
  <c r="C281" i="10"/>
  <c r="D281" i="10"/>
  <c r="G281" i="10"/>
  <c r="E281" i="10"/>
  <c r="H281" i="10"/>
  <c r="F281" i="10"/>
  <c r="I281" i="10"/>
  <c r="C282" i="10"/>
  <c r="D282" i="10"/>
  <c r="G282" i="10"/>
  <c r="E282" i="10"/>
  <c r="F282" i="10"/>
  <c r="I282" i="10"/>
  <c r="H282" i="10"/>
  <c r="C283" i="10"/>
  <c r="D283" i="10"/>
  <c r="G283" i="10"/>
  <c r="E283" i="10"/>
  <c r="F283" i="10"/>
  <c r="I283" i="10"/>
  <c r="H283" i="10"/>
  <c r="C284" i="10"/>
  <c r="D284" i="10"/>
  <c r="G284" i="10"/>
  <c r="E284" i="10"/>
  <c r="H284" i="10"/>
  <c r="F284" i="10"/>
  <c r="I284" i="10"/>
  <c r="C285" i="10"/>
  <c r="D285" i="10"/>
  <c r="E285" i="10"/>
  <c r="H285" i="10"/>
  <c r="F285" i="10"/>
  <c r="I285" i="10"/>
  <c r="G285" i="10"/>
  <c r="AN285" i="10"/>
  <c r="C286" i="10"/>
  <c r="D286" i="10"/>
  <c r="E286" i="10"/>
  <c r="H286" i="10"/>
  <c r="F286" i="10"/>
  <c r="I286" i="10"/>
  <c r="G286" i="10"/>
  <c r="C287" i="10"/>
  <c r="D287" i="10"/>
  <c r="E287" i="10"/>
  <c r="H287" i="10"/>
  <c r="F287" i="10"/>
  <c r="G287" i="10"/>
  <c r="I287" i="10"/>
  <c r="C288" i="10"/>
  <c r="D288" i="10"/>
  <c r="G288" i="10"/>
  <c r="E288" i="10"/>
  <c r="F288" i="10"/>
  <c r="H288" i="10"/>
  <c r="I288" i="10"/>
  <c r="C289" i="10"/>
  <c r="D289" i="10"/>
  <c r="G289" i="10"/>
  <c r="E289" i="10"/>
  <c r="H289" i="10"/>
  <c r="F289" i="10"/>
  <c r="I289" i="10"/>
  <c r="C290" i="10"/>
  <c r="D290" i="10"/>
  <c r="G290" i="10"/>
  <c r="F290" i="10"/>
  <c r="I290" i="10"/>
  <c r="E290" i="10"/>
  <c r="H290" i="10"/>
  <c r="AN290" i="10"/>
  <c r="C291" i="10"/>
  <c r="D291" i="10"/>
  <c r="G291" i="10"/>
  <c r="E291" i="10"/>
  <c r="F291" i="10"/>
  <c r="I291" i="10"/>
  <c r="H291" i="10"/>
  <c r="C292" i="10"/>
  <c r="D292" i="10"/>
  <c r="G292" i="10"/>
  <c r="E292" i="10"/>
  <c r="F292" i="10"/>
  <c r="H292" i="10"/>
  <c r="I292" i="10"/>
  <c r="C293" i="10"/>
  <c r="C294" i="10"/>
  <c r="D294" i="10"/>
  <c r="G294" i="10"/>
  <c r="E294" i="10"/>
  <c r="F294" i="10"/>
  <c r="I294" i="10"/>
  <c r="H294" i="10"/>
  <c r="C295" i="10"/>
  <c r="D295" i="10"/>
  <c r="G295" i="10"/>
  <c r="E295" i="10"/>
  <c r="F295" i="10"/>
  <c r="I295" i="10"/>
  <c r="H295" i="10"/>
  <c r="C296" i="10"/>
  <c r="D296" i="10"/>
  <c r="G296" i="10"/>
  <c r="E296" i="10"/>
  <c r="H296" i="10"/>
  <c r="F296" i="10"/>
  <c r="I296" i="10"/>
  <c r="C297" i="10"/>
  <c r="D297" i="10"/>
  <c r="E297" i="10"/>
  <c r="H297" i="10"/>
  <c r="F297" i="10"/>
  <c r="I297" i="10"/>
  <c r="G297" i="10"/>
  <c r="C298" i="10"/>
  <c r="D298" i="10"/>
  <c r="E298" i="10"/>
  <c r="H298" i="10"/>
  <c r="F298" i="10"/>
  <c r="I298" i="10"/>
  <c r="G298" i="10"/>
  <c r="AN298" i="10"/>
  <c r="C299" i="10"/>
  <c r="D299" i="10"/>
  <c r="E299" i="10"/>
  <c r="H299" i="10"/>
  <c r="F299" i="10"/>
  <c r="G299" i="10"/>
  <c r="I299" i="10"/>
  <c r="C300" i="10"/>
  <c r="D300" i="10"/>
  <c r="G300" i="10"/>
  <c r="E300" i="10"/>
  <c r="F300" i="10"/>
  <c r="H300" i="10"/>
  <c r="I300" i="10"/>
  <c r="C301" i="10"/>
  <c r="D301" i="10"/>
  <c r="G301" i="10"/>
  <c r="F301" i="10"/>
  <c r="I301" i="10"/>
  <c r="E301" i="10"/>
  <c r="H301" i="10"/>
  <c r="AN301" i="10"/>
  <c r="C302" i="10"/>
  <c r="D302" i="10"/>
  <c r="G302" i="10"/>
  <c r="E302" i="10"/>
  <c r="F302" i="10"/>
  <c r="I302" i="10"/>
  <c r="H302" i="10"/>
  <c r="C303" i="10"/>
  <c r="D303" i="10"/>
  <c r="G303" i="10"/>
  <c r="E303" i="10"/>
  <c r="F303" i="10"/>
  <c r="I303" i="10"/>
  <c r="H303" i="10"/>
  <c r="C304" i="10"/>
  <c r="D304" i="10"/>
  <c r="G304" i="10"/>
  <c r="E304" i="10"/>
  <c r="F304" i="10"/>
  <c r="H304" i="10"/>
  <c r="I304" i="10"/>
  <c r="C305" i="10"/>
  <c r="D305" i="10"/>
  <c r="E305" i="10"/>
  <c r="H305" i="10"/>
  <c r="F305" i="10"/>
  <c r="I305" i="10"/>
  <c r="G305" i="10"/>
  <c r="C306" i="10"/>
  <c r="D306" i="10"/>
  <c r="E306" i="10"/>
  <c r="H306" i="10"/>
  <c r="F306" i="10"/>
  <c r="I306" i="10"/>
  <c r="G306" i="10"/>
  <c r="C307" i="10"/>
  <c r="D307" i="10"/>
  <c r="E307" i="10"/>
  <c r="H307" i="10"/>
  <c r="F307" i="10"/>
  <c r="G307" i="10"/>
  <c r="I307" i="10"/>
  <c r="C308" i="10"/>
  <c r="D308" i="10"/>
  <c r="G308" i="10"/>
  <c r="E308" i="10"/>
  <c r="F308" i="10"/>
  <c r="I308" i="10"/>
  <c r="H308" i="10"/>
  <c r="C309" i="10"/>
  <c r="D309" i="10"/>
  <c r="E309" i="10"/>
  <c r="H309" i="10"/>
  <c r="F309" i="10"/>
  <c r="I309" i="10"/>
  <c r="G309" i="10"/>
  <c r="C310" i="10"/>
  <c r="D310" i="10"/>
  <c r="E310" i="10"/>
  <c r="F310" i="10"/>
  <c r="I310" i="10"/>
  <c r="G310" i="10"/>
  <c r="H310" i="10"/>
  <c r="C311" i="10"/>
  <c r="D311" i="10"/>
  <c r="G311" i="10"/>
  <c r="E311" i="10"/>
  <c r="F311" i="10"/>
  <c r="I311" i="10"/>
  <c r="H311" i="10"/>
  <c r="C312" i="10"/>
  <c r="D312" i="10"/>
  <c r="G312" i="10"/>
  <c r="E312" i="10"/>
  <c r="H312" i="10"/>
  <c r="F312" i="10"/>
  <c r="I312" i="10"/>
  <c r="C313" i="10"/>
  <c r="D313" i="10"/>
  <c r="E313" i="10"/>
  <c r="H313" i="10"/>
  <c r="F313" i="10"/>
  <c r="G313" i="10"/>
  <c r="I313" i="10"/>
  <c r="C314" i="10"/>
  <c r="D314" i="10"/>
  <c r="E314" i="10"/>
  <c r="H314" i="10"/>
  <c r="F314" i="10"/>
  <c r="I314" i="10"/>
  <c r="G314" i="10"/>
  <c r="C315" i="10"/>
  <c r="D315" i="10"/>
  <c r="E315" i="10"/>
  <c r="H315" i="10"/>
  <c r="F315" i="10"/>
  <c r="G315" i="10"/>
  <c r="I315" i="10"/>
  <c r="C316" i="10"/>
  <c r="D316" i="10"/>
  <c r="G316" i="10"/>
  <c r="E316" i="10"/>
  <c r="H316" i="10"/>
  <c r="F316" i="10"/>
  <c r="I316" i="10"/>
  <c r="C317" i="10"/>
  <c r="D317" i="10"/>
  <c r="G317" i="10"/>
  <c r="F317" i="10"/>
  <c r="I317" i="10"/>
  <c r="E317" i="10"/>
  <c r="H317" i="10"/>
  <c r="AN317" i="10"/>
  <c r="C318" i="10"/>
  <c r="D318" i="10"/>
  <c r="G318" i="10"/>
  <c r="F318" i="10"/>
  <c r="I318" i="10"/>
  <c r="E318" i="10"/>
  <c r="H318" i="10"/>
  <c r="AN318" i="10"/>
  <c r="C319" i="10"/>
  <c r="D319" i="10"/>
  <c r="G319" i="10"/>
  <c r="E319" i="10"/>
  <c r="F319" i="10"/>
  <c r="I319" i="10"/>
  <c r="H319" i="10"/>
  <c r="C320" i="10"/>
  <c r="D320" i="10"/>
  <c r="G320" i="10"/>
  <c r="E320" i="10"/>
  <c r="F320" i="10"/>
  <c r="H320" i="10"/>
  <c r="I320" i="10"/>
  <c r="C321" i="10"/>
  <c r="D321" i="10"/>
  <c r="E321" i="10"/>
  <c r="H321" i="10"/>
  <c r="F321" i="10"/>
  <c r="I321" i="10"/>
  <c r="G321" i="10"/>
  <c r="C322" i="10"/>
  <c r="D322" i="10"/>
  <c r="E322" i="10"/>
  <c r="H322" i="10"/>
  <c r="F322" i="10"/>
  <c r="I322" i="10"/>
  <c r="G322" i="10"/>
  <c r="C323" i="10"/>
  <c r="D323" i="10"/>
  <c r="E323" i="10"/>
  <c r="H323" i="10"/>
  <c r="F323" i="10"/>
  <c r="G323" i="10"/>
  <c r="I323" i="10"/>
  <c r="C324" i="10"/>
  <c r="D324" i="10"/>
  <c r="G324" i="10"/>
  <c r="E324" i="10"/>
  <c r="F324" i="10"/>
  <c r="I324" i="10"/>
  <c r="H324" i="10"/>
  <c r="C325" i="10"/>
  <c r="D325" i="10"/>
  <c r="G325" i="10"/>
  <c r="F325" i="10"/>
  <c r="I325" i="10"/>
  <c r="E325" i="10"/>
  <c r="H325" i="10"/>
  <c r="AN325" i="10"/>
  <c r="C326" i="10"/>
  <c r="D326" i="10"/>
  <c r="G326" i="10"/>
  <c r="F326" i="10"/>
  <c r="I326" i="10"/>
  <c r="E326" i="10"/>
  <c r="H326" i="10"/>
  <c r="AN326" i="10"/>
  <c r="C327" i="10"/>
  <c r="D327" i="10"/>
  <c r="G327" i="10"/>
  <c r="E327" i="10"/>
  <c r="F327" i="10"/>
  <c r="I327" i="10"/>
  <c r="H327" i="10"/>
  <c r="C328" i="10"/>
  <c r="D328" i="10"/>
  <c r="G328" i="10"/>
  <c r="E328" i="10"/>
  <c r="H328" i="10"/>
  <c r="F328" i="10"/>
  <c r="I328" i="10"/>
  <c r="C329" i="10"/>
  <c r="D329" i="10"/>
  <c r="E329" i="10"/>
  <c r="H329" i="10"/>
  <c r="F329" i="10"/>
  <c r="G329" i="10"/>
  <c r="I329" i="10"/>
  <c r="C330" i="10"/>
  <c r="D330" i="10"/>
  <c r="E330" i="10"/>
  <c r="H330" i="10"/>
  <c r="F330" i="10"/>
  <c r="I330" i="10"/>
  <c r="G330" i="10"/>
  <c r="C331" i="10"/>
  <c r="D331" i="10"/>
  <c r="E331" i="10"/>
  <c r="H331" i="10"/>
  <c r="F331" i="10"/>
  <c r="G331" i="10"/>
  <c r="I331" i="10"/>
  <c r="C332" i="10"/>
  <c r="D332" i="10"/>
  <c r="G332" i="10"/>
  <c r="E332" i="10"/>
  <c r="H332" i="10"/>
  <c r="F332" i="10"/>
  <c r="I332" i="10"/>
  <c r="C333" i="10"/>
  <c r="D333" i="10"/>
  <c r="G333" i="10"/>
  <c r="E333" i="10"/>
  <c r="H333" i="10"/>
  <c r="F333" i="10"/>
  <c r="I333" i="10"/>
  <c r="C334" i="10"/>
  <c r="D334" i="10"/>
  <c r="G334" i="10"/>
  <c r="F334" i="10"/>
  <c r="I334" i="10"/>
  <c r="E334" i="10"/>
  <c r="H334" i="10"/>
  <c r="AN334" i="10"/>
  <c r="C335" i="10"/>
  <c r="D335" i="10"/>
  <c r="G335" i="10"/>
  <c r="E335" i="10"/>
  <c r="F335" i="10"/>
  <c r="I335" i="10"/>
  <c r="H335" i="10"/>
  <c r="C336" i="10"/>
  <c r="D336" i="10"/>
  <c r="G336" i="10"/>
  <c r="E336" i="10"/>
  <c r="F336" i="10"/>
  <c r="H336" i="10"/>
  <c r="I336" i="10"/>
  <c r="C337" i="10"/>
  <c r="D337" i="10"/>
  <c r="E337" i="10"/>
  <c r="H337" i="10"/>
  <c r="F337" i="10"/>
  <c r="I337" i="10"/>
  <c r="G337" i="10"/>
  <c r="C338" i="10"/>
  <c r="D338" i="10"/>
  <c r="E338" i="10"/>
  <c r="H338" i="10"/>
  <c r="F338" i="10"/>
  <c r="I338" i="10"/>
  <c r="G338" i="10"/>
  <c r="C339" i="10"/>
  <c r="D339" i="10"/>
  <c r="E339" i="10"/>
  <c r="H339" i="10"/>
  <c r="F339" i="10"/>
  <c r="G339" i="10"/>
  <c r="I339" i="10"/>
  <c r="C340" i="10"/>
  <c r="D340" i="10"/>
  <c r="G340" i="10"/>
  <c r="E340" i="10"/>
  <c r="F340" i="10"/>
  <c r="I340" i="10"/>
  <c r="H340" i="10"/>
  <c r="C341" i="10"/>
  <c r="D341" i="10"/>
  <c r="G341" i="10"/>
  <c r="E341" i="10"/>
  <c r="H341" i="10"/>
  <c r="F341" i="10"/>
  <c r="I341" i="10"/>
  <c r="C342" i="10"/>
  <c r="D342" i="10"/>
  <c r="G342" i="10"/>
  <c r="F342" i="10"/>
  <c r="I342" i="10"/>
  <c r="E342" i="10"/>
  <c r="H342" i="10"/>
  <c r="AN342" i="10"/>
  <c r="C343" i="10"/>
  <c r="D343" i="10"/>
  <c r="G343" i="10"/>
  <c r="F343" i="10"/>
  <c r="I343" i="10"/>
  <c r="E343" i="10"/>
  <c r="H343" i="10"/>
  <c r="AN343" i="10"/>
  <c r="C344" i="10"/>
  <c r="D344" i="10"/>
  <c r="G344" i="10"/>
  <c r="E344" i="10"/>
  <c r="H344" i="10"/>
  <c r="F344" i="10"/>
  <c r="I344" i="10"/>
  <c r="C345" i="10"/>
  <c r="D345" i="10"/>
  <c r="E345" i="10"/>
  <c r="H345" i="10"/>
  <c r="F345" i="10"/>
  <c r="G345" i="10"/>
  <c r="I345" i="10"/>
  <c r="AN345" i="10"/>
  <c r="C346" i="10"/>
  <c r="D346" i="10"/>
  <c r="E346" i="10"/>
  <c r="H346" i="10"/>
  <c r="F346" i="10"/>
  <c r="I346" i="10"/>
  <c r="G346" i="10"/>
  <c r="C347" i="10"/>
  <c r="D347" i="10"/>
  <c r="E347" i="10"/>
  <c r="H347" i="10"/>
  <c r="F347" i="10"/>
  <c r="G347" i="10"/>
  <c r="I347" i="10"/>
  <c r="C348" i="10"/>
  <c r="D348" i="10"/>
  <c r="G348" i="10"/>
  <c r="E348" i="10"/>
  <c r="H348" i="10"/>
  <c r="F348" i="10"/>
  <c r="I348" i="10"/>
  <c r="C349" i="10"/>
  <c r="D349" i="10"/>
  <c r="G349" i="10"/>
  <c r="F349" i="10"/>
  <c r="I349" i="10"/>
  <c r="E349" i="10"/>
  <c r="H349" i="10"/>
  <c r="AN349" i="10"/>
  <c r="C350" i="10"/>
  <c r="D350" i="10"/>
  <c r="G350" i="10"/>
  <c r="F350" i="10"/>
  <c r="I350" i="10"/>
  <c r="E350" i="10"/>
  <c r="H350" i="10"/>
  <c r="AN350" i="10"/>
  <c r="C351" i="10"/>
  <c r="D351" i="10"/>
  <c r="G351" i="10"/>
  <c r="F351" i="10"/>
  <c r="I351" i="10"/>
  <c r="E351" i="10"/>
  <c r="H351" i="10"/>
  <c r="AN351" i="10"/>
  <c r="C352" i="10"/>
  <c r="D352" i="10"/>
  <c r="G352" i="10"/>
  <c r="E352" i="10"/>
  <c r="F352" i="10"/>
  <c r="H352" i="10"/>
  <c r="I352" i="10"/>
  <c r="C353" i="10"/>
  <c r="D353" i="10"/>
  <c r="E353" i="10"/>
  <c r="H353" i="10"/>
  <c r="F353" i="10"/>
  <c r="I353" i="10"/>
  <c r="G353" i="10"/>
  <c r="C354" i="10"/>
  <c r="D354" i="10"/>
  <c r="E354" i="10"/>
  <c r="H354" i="10"/>
  <c r="F354" i="10"/>
  <c r="I354" i="10"/>
  <c r="G354" i="10"/>
  <c r="C355" i="10"/>
  <c r="D355" i="10"/>
  <c r="E355" i="10"/>
  <c r="H355" i="10"/>
  <c r="F355" i="10"/>
  <c r="G355" i="10"/>
  <c r="I355" i="10"/>
  <c r="C356" i="10"/>
  <c r="D356" i="10"/>
  <c r="G356" i="10"/>
  <c r="E356" i="10"/>
  <c r="F356" i="10"/>
  <c r="I356" i="10"/>
  <c r="H356" i="10"/>
  <c r="C357" i="10"/>
  <c r="D357" i="10"/>
  <c r="G357" i="10"/>
  <c r="F357" i="10"/>
  <c r="I357" i="10"/>
  <c r="E357" i="10"/>
  <c r="H357" i="10"/>
  <c r="AN357" i="10"/>
  <c r="C358" i="10"/>
  <c r="D358" i="10"/>
  <c r="G358" i="10"/>
  <c r="F358" i="10"/>
  <c r="I358" i="10"/>
  <c r="E358" i="10"/>
  <c r="H358" i="10"/>
  <c r="AN358" i="10"/>
  <c r="C359" i="10"/>
  <c r="D359" i="10"/>
  <c r="G359" i="10"/>
  <c r="E359" i="10"/>
  <c r="F359" i="10"/>
  <c r="I359" i="10"/>
  <c r="H359" i="10"/>
  <c r="C360" i="10"/>
  <c r="D360" i="10"/>
  <c r="G360" i="10"/>
  <c r="E360" i="10"/>
  <c r="H360" i="10"/>
  <c r="F360" i="10"/>
  <c r="I360" i="10"/>
  <c r="C361" i="10"/>
  <c r="D361" i="10"/>
  <c r="E361" i="10"/>
  <c r="H361" i="10"/>
  <c r="F361" i="10"/>
  <c r="G361" i="10"/>
  <c r="I361" i="10"/>
  <c r="AN361" i="10"/>
  <c r="C362" i="10"/>
  <c r="D362" i="10"/>
  <c r="E362" i="10"/>
  <c r="H362" i="10"/>
  <c r="F362" i="10"/>
  <c r="I362" i="10"/>
  <c r="G362" i="10"/>
  <c r="C363" i="10"/>
  <c r="D363" i="10"/>
  <c r="E363" i="10"/>
  <c r="H363" i="10"/>
  <c r="F363" i="10"/>
  <c r="G363" i="10"/>
  <c r="I363" i="10"/>
  <c r="C364" i="10"/>
  <c r="D364" i="10"/>
  <c r="G364" i="10"/>
  <c r="E364" i="10"/>
  <c r="H364" i="10"/>
  <c r="F364" i="10"/>
  <c r="I364" i="10"/>
  <c r="C365" i="10"/>
  <c r="D365" i="10"/>
  <c r="G365" i="10"/>
  <c r="E365" i="10"/>
  <c r="H365" i="10"/>
  <c r="F365" i="10"/>
  <c r="I365" i="10"/>
  <c r="C366" i="10"/>
  <c r="D366" i="10"/>
  <c r="G366" i="10"/>
  <c r="F366" i="10"/>
  <c r="I366" i="10"/>
  <c r="E366" i="10"/>
  <c r="H366" i="10"/>
  <c r="AN366" i="10"/>
  <c r="C367" i="10"/>
  <c r="D367" i="10"/>
  <c r="G367" i="10"/>
  <c r="E367" i="10"/>
  <c r="F367" i="10"/>
  <c r="I367" i="10"/>
  <c r="H367" i="10"/>
  <c r="C368" i="10"/>
  <c r="D368" i="10"/>
  <c r="G368" i="10"/>
  <c r="E368" i="10"/>
  <c r="F368" i="10"/>
  <c r="H368" i="10"/>
  <c r="I368" i="10"/>
  <c r="C369" i="10"/>
  <c r="D369" i="10"/>
  <c r="E369" i="10"/>
  <c r="H369" i="10"/>
  <c r="F369" i="10"/>
  <c r="I369" i="10"/>
  <c r="G369" i="10"/>
  <c r="C370" i="10"/>
  <c r="D370" i="10"/>
  <c r="E370" i="10"/>
  <c r="H370" i="10"/>
  <c r="F370" i="10"/>
  <c r="I370" i="10"/>
  <c r="G370" i="10"/>
  <c r="C371" i="10"/>
  <c r="D371" i="10"/>
  <c r="E371" i="10"/>
  <c r="H371" i="10"/>
  <c r="F371" i="10"/>
  <c r="G371" i="10"/>
  <c r="I371" i="10"/>
  <c r="C372" i="10"/>
  <c r="D372" i="10"/>
  <c r="G372" i="10"/>
  <c r="E372" i="10"/>
  <c r="F372" i="10"/>
  <c r="I372" i="10"/>
  <c r="H372" i="10"/>
  <c r="C373" i="10"/>
  <c r="D373" i="10"/>
  <c r="G373" i="10"/>
  <c r="F373" i="10"/>
  <c r="I373" i="10"/>
  <c r="E373" i="10"/>
  <c r="H373" i="10"/>
  <c r="AN373" i="10"/>
  <c r="C374" i="10"/>
  <c r="D374" i="10"/>
  <c r="G374" i="10"/>
  <c r="F374" i="10"/>
  <c r="I374" i="10"/>
  <c r="E374" i="10"/>
  <c r="H374" i="10"/>
  <c r="AN374" i="10"/>
  <c r="C375" i="10"/>
  <c r="D375" i="10"/>
  <c r="G375" i="10"/>
  <c r="F375" i="10"/>
  <c r="I375" i="10"/>
  <c r="E375" i="10"/>
  <c r="H375" i="10"/>
  <c r="AN375" i="10"/>
  <c r="C376" i="10"/>
  <c r="D376" i="10"/>
  <c r="G376" i="10"/>
  <c r="E376" i="10"/>
  <c r="H376" i="10"/>
  <c r="F376" i="10"/>
  <c r="I376" i="10"/>
  <c r="C377" i="10"/>
  <c r="D377" i="10"/>
  <c r="E377" i="10"/>
  <c r="H377" i="10"/>
  <c r="F377" i="10"/>
  <c r="G377" i="10"/>
  <c r="I377" i="10"/>
  <c r="AN377" i="10"/>
  <c r="C378" i="10"/>
  <c r="D378" i="10"/>
  <c r="E378" i="10"/>
  <c r="H378" i="10"/>
  <c r="F378" i="10"/>
  <c r="I378" i="10"/>
  <c r="G378" i="10"/>
  <c r="C379" i="10"/>
  <c r="D379" i="10"/>
  <c r="E379" i="10"/>
  <c r="H379" i="10"/>
  <c r="F379" i="10"/>
  <c r="G379" i="10"/>
  <c r="I379" i="10"/>
  <c r="C380" i="10"/>
  <c r="D380" i="10"/>
  <c r="G380" i="10"/>
  <c r="E380" i="10"/>
  <c r="H380" i="10"/>
  <c r="F380" i="10"/>
  <c r="I380" i="10"/>
  <c r="C381" i="10"/>
  <c r="D381" i="10"/>
  <c r="G381" i="10"/>
  <c r="F381" i="10"/>
  <c r="I381" i="10"/>
  <c r="E381" i="10"/>
  <c r="H381" i="10"/>
  <c r="AN381" i="10"/>
  <c r="C382" i="10"/>
  <c r="D382" i="10"/>
  <c r="G382" i="10"/>
  <c r="F382" i="10"/>
  <c r="I382" i="10"/>
  <c r="E382" i="10"/>
  <c r="H382" i="10"/>
  <c r="AN382" i="10"/>
  <c r="C383" i="10"/>
  <c r="D383" i="10"/>
  <c r="G383" i="10"/>
  <c r="E383" i="10"/>
  <c r="F383" i="10"/>
  <c r="I383" i="10"/>
  <c r="H383" i="10"/>
  <c r="C384" i="10"/>
  <c r="D384" i="10"/>
  <c r="G384" i="10"/>
  <c r="E384" i="10"/>
  <c r="F384" i="10"/>
  <c r="H384" i="10"/>
  <c r="I384" i="10"/>
  <c r="C385" i="10"/>
  <c r="D385" i="10"/>
  <c r="E385" i="10"/>
  <c r="H385" i="10"/>
  <c r="F385" i="10"/>
  <c r="I385" i="10"/>
  <c r="G385" i="10"/>
  <c r="C386" i="10"/>
  <c r="D386" i="10"/>
  <c r="E386" i="10"/>
  <c r="H386" i="10"/>
  <c r="F386" i="10"/>
  <c r="I386" i="10"/>
  <c r="G386" i="10"/>
  <c r="AN386" i="10"/>
  <c r="C387" i="10"/>
  <c r="D387" i="10"/>
  <c r="E387" i="10"/>
  <c r="H387" i="10"/>
  <c r="F387" i="10"/>
  <c r="G387" i="10"/>
  <c r="I387" i="10"/>
  <c r="C388" i="10"/>
  <c r="D388" i="10"/>
  <c r="G388" i="10"/>
  <c r="E388" i="10"/>
  <c r="H388" i="10"/>
  <c r="F388" i="10"/>
  <c r="I388" i="10"/>
  <c r="A254" i="10"/>
  <c r="B254" i="10"/>
  <c r="A255" i="10"/>
  <c r="B255" i="10"/>
  <c r="A256" i="10"/>
  <c r="B256" i="10"/>
  <c r="A257" i="10"/>
  <c r="B257" i="10"/>
  <c r="A258" i="10"/>
  <c r="B258" i="10"/>
  <c r="A259" i="10"/>
  <c r="B259" i="10"/>
  <c r="A260" i="10"/>
  <c r="B260" i="10"/>
  <c r="A261" i="10"/>
  <c r="B261" i="10"/>
  <c r="A262" i="10"/>
  <c r="B262" i="10"/>
  <c r="A263" i="10"/>
  <c r="B263" i="10"/>
  <c r="A264" i="10"/>
  <c r="B264" i="10"/>
  <c r="A265" i="10"/>
  <c r="B265" i="10"/>
  <c r="A266" i="10"/>
  <c r="B266" i="10"/>
  <c r="A267" i="10"/>
  <c r="B267" i="10"/>
  <c r="A268" i="10"/>
  <c r="B268" i="10"/>
  <c r="A269" i="10"/>
  <c r="B269" i="10"/>
  <c r="A270" i="10"/>
  <c r="B270" i="10"/>
  <c r="A271" i="10"/>
  <c r="B271" i="10"/>
  <c r="A272" i="10"/>
  <c r="B272" i="10"/>
  <c r="A273" i="10"/>
  <c r="B273" i="10"/>
  <c r="A274" i="10"/>
  <c r="B274" i="10"/>
  <c r="A275" i="10"/>
  <c r="B275" i="10"/>
  <c r="A276" i="10"/>
  <c r="B276" i="10"/>
  <c r="A277" i="10"/>
  <c r="B277" i="10"/>
  <c r="A278" i="10"/>
  <c r="B278" i="10"/>
  <c r="A279" i="10"/>
  <c r="B279" i="10"/>
  <c r="A280" i="10"/>
  <c r="B280" i="10"/>
  <c r="A281" i="10"/>
  <c r="B281" i="10"/>
  <c r="A282" i="10"/>
  <c r="B282" i="10"/>
  <c r="A283" i="10"/>
  <c r="B283" i="10"/>
  <c r="A284" i="10"/>
  <c r="B284" i="10"/>
  <c r="A285" i="10"/>
  <c r="B285" i="10"/>
  <c r="A286" i="10"/>
  <c r="B286" i="10"/>
  <c r="A287" i="10"/>
  <c r="B287" i="10"/>
  <c r="A288" i="10"/>
  <c r="B288" i="10"/>
  <c r="A289" i="10"/>
  <c r="B289" i="10"/>
  <c r="A290" i="10"/>
  <c r="B290" i="10"/>
  <c r="A291" i="10"/>
  <c r="B291" i="10"/>
  <c r="A292" i="10"/>
  <c r="B292" i="10"/>
  <c r="A293" i="10"/>
  <c r="B293" i="10"/>
  <c r="A294" i="10"/>
  <c r="B294" i="10"/>
  <c r="A295" i="10"/>
  <c r="B295" i="10"/>
  <c r="A296" i="10"/>
  <c r="B296" i="10"/>
  <c r="A297" i="10"/>
  <c r="B297" i="10"/>
  <c r="A298" i="10"/>
  <c r="B298" i="10"/>
  <c r="A299" i="10"/>
  <c r="B299" i="10"/>
  <c r="A300" i="10"/>
  <c r="B300" i="10"/>
  <c r="A301" i="10"/>
  <c r="B301" i="10"/>
  <c r="A302" i="10"/>
  <c r="B302" i="10"/>
  <c r="A303" i="10"/>
  <c r="B303" i="10"/>
  <c r="A304" i="10"/>
  <c r="B304" i="10"/>
  <c r="A305" i="10"/>
  <c r="B305" i="10"/>
  <c r="A306" i="10"/>
  <c r="B306" i="10"/>
  <c r="A307" i="10"/>
  <c r="B307" i="10"/>
  <c r="A308" i="10"/>
  <c r="B308" i="10"/>
  <c r="A309" i="10"/>
  <c r="B309" i="10"/>
  <c r="A310" i="10"/>
  <c r="B310" i="10"/>
  <c r="A311" i="10"/>
  <c r="B311" i="10"/>
  <c r="A312" i="10"/>
  <c r="B312" i="10"/>
  <c r="A313" i="10"/>
  <c r="B313" i="10"/>
  <c r="A314" i="10"/>
  <c r="B314" i="10"/>
  <c r="A315" i="10"/>
  <c r="B315" i="10"/>
  <c r="A316" i="10"/>
  <c r="B316" i="10"/>
  <c r="A317" i="10"/>
  <c r="B317" i="10"/>
  <c r="A318" i="10"/>
  <c r="B318" i="10"/>
  <c r="A319" i="10"/>
  <c r="B319" i="10"/>
  <c r="A320" i="10"/>
  <c r="B320" i="10"/>
  <c r="A321" i="10"/>
  <c r="B321" i="10"/>
  <c r="A322" i="10"/>
  <c r="B322" i="10"/>
  <c r="A323" i="10"/>
  <c r="B323" i="10"/>
  <c r="A324" i="10"/>
  <c r="B324" i="10"/>
  <c r="A325" i="10"/>
  <c r="B325" i="10"/>
  <c r="A326" i="10"/>
  <c r="B326" i="10"/>
  <c r="A327" i="10"/>
  <c r="B327" i="10"/>
  <c r="A328" i="10"/>
  <c r="B328" i="10"/>
  <c r="A329" i="10"/>
  <c r="B329" i="10"/>
  <c r="A330" i="10"/>
  <c r="B330" i="10"/>
  <c r="A331" i="10"/>
  <c r="B331" i="10"/>
  <c r="A332" i="10"/>
  <c r="B332" i="10"/>
  <c r="A333" i="10"/>
  <c r="B333" i="10"/>
  <c r="A334" i="10"/>
  <c r="B334" i="10"/>
  <c r="A335" i="10"/>
  <c r="B335" i="10"/>
  <c r="A336" i="10"/>
  <c r="B336" i="10"/>
  <c r="A337" i="10"/>
  <c r="B337" i="10"/>
  <c r="A338" i="10"/>
  <c r="B338" i="10"/>
  <c r="A339" i="10"/>
  <c r="B339" i="10"/>
  <c r="A340" i="10"/>
  <c r="B340" i="10"/>
  <c r="A341" i="10"/>
  <c r="B341" i="10"/>
  <c r="A342" i="10"/>
  <c r="B342" i="10"/>
  <c r="A343" i="10"/>
  <c r="B343" i="10"/>
  <c r="A344" i="10"/>
  <c r="B344" i="10"/>
  <c r="A345" i="10"/>
  <c r="B345" i="10"/>
  <c r="A346" i="10"/>
  <c r="B346" i="10"/>
  <c r="A347" i="10"/>
  <c r="B347" i="10"/>
  <c r="A348" i="10"/>
  <c r="B348" i="10"/>
  <c r="A349" i="10"/>
  <c r="B349" i="10"/>
  <c r="A350" i="10"/>
  <c r="B350" i="10"/>
  <c r="A351" i="10"/>
  <c r="B351" i="10"/>
  <c r="A352" i="10"/>
  <c r="B352" i="10"/>
  <c r="A353" i="10"/>
  <c r="B353" i="10"/>
  <c r="A354" i="10"/>
  <c r="B354" i="10"/>
  <c r="A355" i="10"/>
  <c r="B355" i="10"/>
  <c r="A356" i="10"/>
  <c r="B356" i="10"/>
  <c r="A357" i="10"/>
  <c r="B357" i="10"/>
  <c r="A358" i="10"/>
  <c r="B358" i="10"/>
  <c r="A359" i="10"/>
  <c r="B359" i="10"/>
  <c r="A360" i="10"/>
  <c r="B360" i="10"/>
  <c r="A361" i="10"/>
  <c r="B361" i="10"/>
  <c r="A362" i="10"/>
  <c r="B362" i="10"/>
  <c r="A363" i="10"/>
  <c r="B363" i="10"/>
  <c r="A364" i="10"/>
  <c r="B364" i="10"/>
  <c r="A365" i="10"/>
  <c r="B365" i="10"/>
  <c r="A366" i="10"/>
  <c r="B366" i="10"/>
  <c r="A367" i="10"/>
  <c r="B367" i="10"/>
  <c r="A368" i="10"/>
  <c r="B368" i="10"/>
  <c r="A369" i="10"/>
  <c r="B369" i="10"/>
  <c r="A370" i="10"/>
  <c r="B370" i="10"/>
  <c r="A371" i="10"/>
  <c r="B371" i="10"/>
  <c r="A372" i="10"/>
  <c r="B372" i="10"/>
  <c r="A373" i="10"/>
  <c r="B373" i="10"/>
  <c r="A374" i="10"/>
  <c r="B374" i="10"/>
  <c r="A375" i="10"/>
  <c r="B375" i="10"/>
  <c r="A376" i="10"/>
  <c r="B376" i="10"/>
  <c r="A377" i="10"/>
  <c r="B377" i="10"/>
  <c r="A378" i="10"/>
  <c r="B378" i="10"/>
  <c r="A379" i="10"/>
  <c r="B379" i="10"/>
  <c r="A380" i="10"/>
  <c r="B380" i="10"/>
  <c r="A381" i="10"/>
  <c r="B381" i="10"/>
  <c r="A382" i="10"/>
  <c r="B382" i="10"/>
  <c r="A383" i="10"/>
  <c r="B383" i="10"/>
  <c r="A384" i="10"/>
  <c r="B384" i="10"/>
  <c r="A385" i="10"/>
  <c r="B385" i="10"/>
  <c r="A386" i="10"/>
  <c r="B386" i="10"/>
  <c r="A387" i="10"/>
  <c r="B387" i="10"/>
  <c r="A388" i="10"/>
  <c r="B388" i="10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R268" i="6"/>
  <c r="F2" i="6"/>
  <c r="G2" i="6"/>
  <c r="F3" i="6"/>
  <c r="G3" i="6"/>
  <c r="F4" i="6"/>
  <c r="G4" i="6"/>
  <c r="F5" i="6"/>
  <c r="G5" i="6"/>
  <c r="F6" i="6"/>
  <c r="G6" i="6"/>
  <c r="F7" i="6"/>
  <c r="G7" i="6"/>
  <c r="F8" i="6"/>
  <c r="G8" i="6"/>
  <c r="F9" i="6"/>
  <c r="G9" i="6"/>
  <c r="F10" i="6"/>
  <c r="G10" i="6"/>
  <c r="F11" i="6"/>
  <c r="G11" i="6"/>
  <c r="F12" i="6"/>
  <c r="G12" i="6"/>
  <c r="F13" i="6"/>
  <c r="G13" i="6"/>
  <c r="F14" i="6"/>
  <c r="G14" i="6"/>
  <c r="F15" i="6"/>
  <c r="G15" i="6"/>
  <c r="F16" i="6"/>
  <c r="G16" i="6"/>
  <c r="F17" i="6"/>
  <c r="G17" i="6"/>
  <c r="F18" i="6"/>
  <c r="G18" i="6"/>
  <c r="F19" i="6"/>
  <c r="G19" i="6"/>
  <c r="F20" i="6"/>
  <c r="G20" i="6"/>
  <c r="F21" i="6"/>
  <c r="G21" i="6"/>
  <c r="F22" i="6"/>
  <c r="G22" i="6"/>
  <c r="F23" i="6"/>
  <c r="G23" i="6"/>
  <c r="F24" i="6"/>
  <c r="G24" i="6"/>
  <c r="F25" i="6"/>
  <c r="G25" i="6"/>
  <c r="F173" i="6"/>
  <c r="F26" i="6"/>
  <c r="G26" i="6"/>
  <c r="F27" i="6"/>
  <c r="G27" i="6"/>
  <c r="F28" i="6"/>
  <c r="G28" i="6"/>
  <c r="F29" i="6"/>
  <c r="G29" i="6"/>
  <c r="F30" i="6"/>
  <c r="G30" i="6"/>
  <c r="F31" i="6"/>
  <c r="G31" i="6"/>
  <c r="F32" i="6"/>
  <c r="G32" i="6"/>
  <c r="F33" i="6"/>
  <c r="G33" i="6"/>
  <c r="F34" i="6"/>
  <c r="G34" i="6"/>
  <c r="F35" i="6"/>
  <c r="G35" i="6"/>
  <c r="F174" i="6"/>
  <c r="F36" i="6"/>
  <c r="G36" i="6"/>
  <c r="F37" i="6"/>
  <c r="G37" i="6"/>
  <c r="F38" i="6"/>
  <c r="G38" i="6"/>
  <c r="F39" i="6"/>
  <c r="G39" i="6"/>
  <c r="F175" i="6"/>
  <c r="F40" i="6"/>
  <c r="G40" i="6"/>
  <c r="F41" i="6"/>
  <c r="G41" i="6"/>
  <c r="F42" i="6"/>
  <c r="G42" i="6"/>
  <c r="F43" i="6"/>
  <c r="G43" i="6"/>
  <c r="F44" i="6"/>
  <c r="G44" i="6"/>
  <c r="F45" i="6"/>
  <c r="G45" i="6"/>
  <c r="F46" i="6"/>
  <c r="G46" i="6"/>
  <c r="F47" i="6"/>
  <c r="G47" i="6"/>
  <c r="F48" i="6"/>
  <c r="G48" i="6"/>
  <c r="F49" i="6"/>
  <c r="G49" i="6"/>
  <c r="F50" i="6"/>
  <c r="G50" i="6"/>
  <c r="F51" i="6"/>
  <c r="G51" i="6"/>
  <c r="F52" i="6"/>
  <c r="G52" i="6"/>
  <c r="F53" i="6"/>
  <c r="G53" i="6"/>
  <c r="F54" i="6"/>
  <c r="G54" i="6"/>
  <c r="F55" i="6"/>
  <c r="G55" i="6"/>
  <c r="F56" i="6"/>
  <c r="G56" i="6"/>
  <c r="F57" i="6"/>
  <c r="G57" i="6"/>
  <c r="F58" i="6"/>
  <c r="G58" i="6"/>
  <c r="F59" i="6"/>
  <c r="G59" i="6"/>
  <c r="F60" i="6"/>
  <c r="G60" i="6"/>
  <c r="F61" i="6"/>
  <c r="G61" i="6"/>
  <c r="F62" i="6"/>
  <c r="G62" i="6"/>
  <c r="F63" i="6"/>
  <c r="G63" i="6"/>
  <c r="F64" i="6"/>
  <c r="G64" i="6"/>
  <c r="F65" i="6"/>
  <c r="G65" i="6"/>
  <c r="F66" i="6"/>
  <c r="G66" i="6"/>
  <c r="F67" i="6"/>
  <c r="G67" i="6"/>
  <c r="F68" i="6"/>
  <c r="G68" i="6"/>
  <c r="F69" i="6"/>
  <c r="G69" i="6"/>
  <c r="F70" i="6"/>
  <c r="G70" i="6"/>
  <c r="F71" i="6"/>
  <c r="G71" i="6"/>
  <c r="F72" i="6"/>
  <c r="G72" i="6"/>
  <c r="F73" i="6"/>
  <c r="G73" i="6"/>
  <c r="F74" i="6"/>
  <c r="G74" i="6"/>
  <c r="F75" i="6"/>
  <c r="G75" i="6"/>
  <c r="F76" i="6"/>
  <c r="G76" i="6"/>
  <c r="F77" i="6"/>
  <c r="G77" i="6"/>
  <c r="F78" i="6"/>
  <c r="G78" i="6"/>
  <c r="F79" i="6"/>
  <c r="G79" i="6"/>
  <c r="F80" i="6"/>
  <c r="G80" i="6"/>
  <c r="F81" i="6"/>
  <c r="G81" i="6"/>
  <c r="F82" i="6"/>
  <c r="G82" i="6"/>
  <c r="F83" i="6"/>
  <c r="G83" i="6"/>
  <c r="F84" i="6"/>
  <c r="G84" i="6"/>
  <c r="F85" i="6"/>
  <c r="G85" i="6"/>
  <c r="F86" i="6"/>
  <c r="G86" i="6"/>
  <c r="F87" i="6"/>
  <c r="G87" i="6"/>
  <c r="F88" i="6"/>
  <c r="G88" i="6"/>
  <c r="F89" i="6"/>
  <c r="G89" i="6"/>
  <c r="F90" i="6"/>
  <c r="G90" i="6"/>
  <c r="F91" i="6"/>
  <c r="G91" i="6"/>
  <c r="F92" i="6"/>
  <c r="G92" i="6"/>
  <c r="F93" i="6"/>
  <c r="G93" i="6"/>
  <c r="F94" i="6"/>
  <c r="G94" i="6"/>
  <c r="F95" i="6"/>
  <c r="G95" i="6"/>
  <c r="F96" i="6"/>
  <c r="G96" i="6"/>
  <c r="F97" i="6"/>
  <c r="G97" i="6"/>
  <c r="F98" i="6"/>
  <c r="G98" i="6"/>
  <c r="F99" i="6"/>
  <c r="G99" i="6"/>
  <c r="F100" i="6"/>
  <c r="G100" i="6"/>
  <c r="F101" i="6"/>
  <c r="G101" i="6"/>
  <c r="F102" i="6"/>
  <c r="G102" i="6"/>
  <c r="F103" i="6"/>
  <c r="G103" i="6"/>
  <c r="F104" i="6"/>
  <c r="G104" i="6"/>
  <c r="F105" i="6"/>
  <c r="G105" i="6"/>
  <c r="F106" i="6"/>
  <c r="G106" i="6"/>
  <c r="F237" i="6"/>
  <c r="F107" i="6"/>
  <c r="G107" i="6"/>
  <c r="F108" i="6"/>
  <c r="G108" i="6"/>
  <c r="F109" i="6"/>
  <c r="G109" i="6"/>
  <c r="F110" i="6"/>
  <c r="G110" i="6"/>
  <c r="F111" i="6"/>
  <c r="G111" i="6"/>
  <c r="F112" i="6"/>
  <c r="G112" i="6"/>
  <c r="F113" i="6"/>
  <c r="G113" i="6"/>
  <c r="F114" i="6"/>
  <c r="G114" i="6"/>
  <c r="F115" i="6"/>
  <c r="G115" i="6"/>
  <c r="F116" i="6"/>
  <c r="G116" i="6"/>
  <c r="F117" i="6"/>
  <c r="G117" i="6"/>
  <c r="F118" i="6"/>
  <c r="G118" i="6"/>
  <c r="F119" i="6"/>
  <c r="G119" i="6"/>
  <c r="F120" i="6"/>
  <c r="G120" i="6"/>
  <c r="F121" i="6"/>
  <c r="G121" i="6"/>
  <c r="F122" i="6"/>
  <c r="G122" i="6"/>
  <c r="F123" i="6"/>
  <c r="G123" i="6"/>
  <c r="F124" i="6"/>
  <c r="G124" i="6"/>
  <c r="F239" i="6"/>
  <c r="F125" i="6"/>
  <c r="G125" i="6"/>
  <c r="F240" i="6"/>
  <c r="F126" i="6"/>
  <c r="G126" i="6"/>
  <c r="F241" i="6"/>
  <c r="F127" i="6"/>
  <c r="G127" i="6"/>
  <c r="F128" i="6"/>
  <c r="G128" i="6"/>
  <c r="F129" i="6"/>
  <c r="G129" i="6"/>
  <c r="F130" i="6"/>
  <c r="G130" i="6"/>
  <c r="F131" i="6"/>
  <c r="G131" i="6"/>
  <c r="F132" i="6"/>
  <c r="G132" i="6"/>
  <c r="F133" i="6"/>
  <c r="G133" i="6"/>
  <c r="F134" i="6"/>
  <c r="G134" i="6"/>
  <c r="F135" i="6"/>
  <c r="G135" i="6"/>
  <c r="F136" i="6"/>
  <c r="G136" i="6"/>
  <c r="F137" i="6"/>
  <c r="G137" i="6"/>
  <c r="F138" i="6"/>
  <c r="G138" i="6"/>
  <c r="F139" i="6"/>
  <c r="G139" i="6"/>
  <c r="F140" i="6"/>
  <c r="G140" i="6"/>
  <c r="F141" i="6"/>
  <c r="G141" i="6"/>
  <c r="F142" i="6"/>
  <c r="G142" i="6"/>
  <c r="F143" i="6"/>
  <c r="G143" i="6"/>
  <c r="F144" i="6"/>
  <c r="G144" i="6"/>
  <c r="F145" i="6"/>
  <c r="G145" i="6"/>
  <c r="F146" i="6"/>
  <c r="G146" i="6"/>
  <c r="F147" i="6"/>
  <c r="G147" i="6"/>
  <c r="F148" i="6"/>
  <c r="G148" i="6"/>
  <c r="F149" i="6"/>
  <c r="G149" i="6"/>
  <c r="F150" i="6"/>
  <c r="G150" i="6"/>
  <c r="F151" i="6"/>
  <c r="G151" i="6"/>
  <c r="F152" i="6"/>
  <c r="G152" i="6"/>
  <c r="F153" i="6"/>
  <c r="G153" i="6"/>
  <c r="F154" i="6"/>
  <c r="G154" i="6"/>
  <c r="F155" i="6"/>
  <c r="G155" i="6"/>
  <c r="F156" i="6"/>
  <c r="G156" i="6"/>
  <c r="F157" i="6"/>
  <c r="G157" i="6"/>
  <c r="F158" i="6"/>
  <c r="G158" i="6"/>
  <c r="F159" i="6"/>
  <c r="G159" i="6"/>
  <c r="F160" i="6"/>
  <c r="G160" i="6"/>
  <c r="F161" i="6"/>
  <c r="G161" i="6"/>
  <c r="F162" i="6"/>
  <c r="G162" i="6"/>
  <c r="F163" i="6"/>
  <c r="G163" i="6"/>
  <c r="F164" i="6"/>
  <c r="G164" i="6"/>
  <c r="F165" i="6"/>
  <c r="G165" i="6"/>
  <c r="F166" i="6"/>
  <c r="G166" i="6"/>
  <c r="F167" i="6"/>
  <c r="G167" i="6"/>
  <c r="F168" i="6"/>
  <c r="G168" i="6"/>
  <c r="F169" i="6"/>
  <c r="G169" i="6"/>
  <c r="F170" i="6"/>
  <c r="G170" i="6"/>
  <c r="F171" i="6"/>
  <c r="G171" i="6"/>
  <c r="F172" i="6"/>
  <c r="G172" i="6"/>
  <c r="G173" i="6"/>
  <c r="G174" i="6"/>
  <c r="G175" i="6"/>
  <c r="F176" i="6"/>
  <c r="G176" i="6"/>
  <c r="F177" i="6"/>
  <c r="G177" i="6"/>
  <c r="F178" i="6"/>
  <c r="G178" i="6"/>
  <c r="F179" i="6"/>
  <c r="G179" i="6"/>
  <c r="F180" i="6"/>
  <c r="G180" i="6"/>
  <c r="F181" i="6"/>
  <c r="G181" i="6"/>
  <c r="F182" i="6"/>
  <c r="G182" i="6"/>
  <c r="F183" i="6"/>
  <c r="G183" i="6"/>
  <c r="F299" i="6"/>
  <c r="F184" i="6"/>
  <c r="G184" i="6"/>
  <c r="F185" i="6"/>
  <c r="G185" i="6"/>
  <c r="F186" i="6"/>
  <c r="G186" i="6"/>
  <c r="F187" i="6"/>
  <c r="G187" i="6"/>
  <c r="F188" i="6"/>
  <c r="G188" i="6"/>
  <c r="F189" i="6"/>
  <c r="G189" i="6"/>
  <c r="F190" i="6"/>
  <c r="G190" i="6"/>
  <c r="F191" i="6"/>
  <c r="G191" i="6"/>
  <c r="F192" i="6"/>
  <c r="G192" i="6"/>
  <c r="F193" i="6"/>
  <c r="G193" i="6"/>
  <c r="F194" i="6"/>
  <c r="G194" i="6"/>
  <c r="F195" i="6"/>
  <c r="G195" i="6"/>
  <c r="F196" i="6"/>
  <c r="G196" i="6"/>
  <c r="F197" i="6"/>
  <c r="G197" i="6"/>
  <c r="F198" i="6"/>
  <c r="G198" i="6"/>
  <c r="F199" i="6"/>
  <c r="G199" i="6"/>
  <c r="F200" i="6"/>
  <c r="G200" i="6"/>
  <c r="F201" i="6"/>
  <c r="G201" i="6"/>
  <c r="F202" i="6"/>
  <c r="G202" i="6"/>
  <c r="F361" i="6"/>
  <c r="F203" i="6"/>
  <c r="G203" i="6"/>
  <c r="F204" i="6"/>
  <c r="G204" i="6"/>
  <c r="F205" i="6"/>
  <c r="G205" i="6"/>
  <c r="F206" i="6"/>
  <c r="G206" i="6"/>
  <c r="F207" i="6"/>
  <c r="G207" i="6"/>
  <c r="F208" i="6"/>
  <c r="G208" i="6"/>
  <c r="F209" i="6"/>
  <c r="G209" i="6"/>
  <c r="F210" i="6"/>
  <c r="G210" i="6"/>
  <c r="F211" i="6"/>
  <c r="G211" i="6"/>
  <c r="F212" i="6"/>
  <c r="G212" i="6"/>
  <c r="F213" i="6"/>
  <c r="G213" i="6"/>
  <c r="F214" i="6"/>
  <c r="G214" i="6"/>
  <c r="F215" i="6"/>
  <c r="G215" i="6"/>
  <c r="F216" i="6"/>
  <c r="G216" i="6"/>
  <c r="F217" i="6"/>
  <c r="G217" i="6"/>
  <c r="F218" i="6"/>
  <c r="G218" i="6"/>
  <c r="F219" i="6"/>
  <c r="G219" i="6"/>
  <c r="F220" i="6"/>
  <c r="G220" i="6"/>
  <c r="F221" i="6"/>
  <c r="G221" i="6"/>
  <c r="F222" i="6"/>
  <c r="G222" i="6"/>
  <c r="F223" i="6"/>
  <c r="G223" i="6"/>
  <c r="F224" i="6"/>
  <c r="G224" i="6"/>
  <c r="F225" i="6"/>
  <c r="G225" i="6"/>
  <c r="F226" i="6"/>
  <c r="G226" i="6"/>
  <c r="F227" i="6"/>
  <c r="G227" i="6"/>
  <c r="F228" i="6"/>
  <c r="G228" i="6"/>
  <c r="F229" i="6"/>
  <c r="G229" i="6"/>
  <c r="F230" i="6"/>
  <c r="G230" i="6"/>
  <c r="F231" i="6"/>
  <c r="G231" i="6"/>
  <c r="F232" i="6"/>
  <c r="G232" i="6"/>
  <c r="F233" i="6"/>
  <c r="G233" i="6"/>
  <c r="F234" i="6"/>
  <c r="G234" i="6"/>
  <c r="F235" i="6"/>
  <c r="G235" i="6"/>
  <c r="F236" i="6"/>
  <c r="G236" i="6"/>
  <c r="G237" i="6"/>
  <c r="F238" i="6"/>
  <c r="G238" i="6"/>
  <c r="G239" i="6"/>
  <c r="G240" i="6"/>
  <c r="G241" i="6"/>
  <c r="F242" i="6"/>
  <c r="G242" i="6"/>
  <c r="F243" i="6"/>
  <c r="G243" i="6"/>
  <c r="F244" i="6"/>
  <c r="G244" i="6"/>
  <c r="F245" i="6"/>
  <c r="G245" i="6"/>
  <c r="F246" i="6"/>
  <c r="G246" i="6"/>
  <c r="F247" i="6"/>
  <c r="G247" i="6"/>
  <c r="F248" i="6"/>
  <c r="G248" i="6"/>
  <c r="F249" i="6"/>
  <c r="G249" i="6"/>
  <c r="F250" i="6"/>
  <c r="G250" i="6"/>
  <c r="F251" i="6"/>
  <c r="G251" i="6"/>
  <c r="F252" i="6"/>
  <c r="G252" i="6"/>
  <c r="F253" i="6"/>
  <c r="G253" i="6"/>
  <c r="F254" i="6"/>
  <c r="G254" i="6"/>
  <c r="F255" i="6"/>
  <c r="G255" i="6"/>
  <c r="F256" i="6"/>
  <c r="G256" i="6"/>
  <c r="F257" i="6"/>
  <c r="G257" i="6"/>
  <c r="F258" i="6"/>
  <c r="G258" i="6"/>
  <c r="F259" i="6"/>
  <c r="G259" i="6"/>
  <c r="F260" i="6"/>
  <c r="G260" i="6"/>
  <c r="F261" i="6"/>
  <c r="G261" i="6"/>
  <c r="F262" i="6"/>
  <c r="G262" i="6"/>
  <c r="F263" i="6"/>
  <c r="G263" i="6"/>
  <c r="F264" i="6"/>
  <c r="G264" i="6"/>
  <c r="F265" i="6"/>
  <c r="G265" i="6"/>
  <c r="F266" i="6"/>
  <c r="G266" i="6"/>
  <c r="F267" i="6"/>
  <c r="G267" i="6"/>
  <c r="F268" i="6"/>
  <c r="G268" i="6"/>
  <c r="F269" i="6"/>
  <c r="G269" i="6"/>
  <c r="F270" i="6"/>
  <c r="G270" i="6"/>
  <c r="F271" i="6"/>
  <c r="G271" i="6"/>
  <c r="F272" i="6"/>
  <c r="G272" i="6"/>
  <c r="F273" i="6"/>
  <c r="G273" i="6"/>
  <c r="F274" i="6"/>
  <c r="G274" i="6"/>
  <c r="F275" i="6"/>
  <c r="G275" i="6"/>
  <c r="F276" i="6"/>
  <c r="G276" i="6"/>
  <c r="F277" i="6"/>
  <c r="G277" i="6"/>
  <c r="F278" i="6"/>
  <c r="G278" i="6"/>
  <c r="F279" i="6"/>
  <c r="G279" i="6"/>
  <c r="F280" i="6"/>
  <c r="G280" i="6"/>
  <c r="F281" i="6"/>
  <c r="G281" i="6"/>
  <c r="F282" i="6"/>
  <c r="G282" i="6"/>
  <c r="F283" i="6"/>
  <c r="G283" i="6"/>
  <c r="F284" i="6"/>
  <c r="G284" i="6"/>
  <c r="F285" i="6"/>
  <c r="G285" i="6"/>
  <c r="F286" i="6"/>
  <c r="G286" i="6"/>
  <c r="F287" i="6"/>
  <c r="G287" i="6"/>
  <c r="F288" i="6"/>
  <c r="G288" i="6"/>
  <c r="F289" i="6"/>
  <c r="G289" i="6"/>
  <c r="F290" i="6"/>
  <c r="G290" i="6"/>
  <c r="F291" i="6"/>
  <c r="G291" i="6"/>
  <c r="F292" i="6"/>
  <c r="G292" i="6"/>
  <c r="F293" i="6"/>
  <c r="G293" i="6"/>
  <c r="F294" i="6"/>
  <c r="G294" i="6"/>
  <c r="F295" i="6"/>
  <c r="G295" i="6"/>
  <c r="F296" i="6"/>
  <c r="G296" i="6"/>
  <c r="F297" i="6"/>
  <c r="G297" i="6"/>
  <c r="F298" i="6"/>
  <c r="G298" i="6"/>
  <c r="G299" i="6"/>
  <c r="F300" i="6"/>
  <c r="G300" i="6"/>
  <c r="F301" i="6"/>
  <c r="G301" i="6"/>
  <c r="F302" i="6"/>
  <c r="G302" i="6"/>
  <c r="F303" i="6"/>
  <c r="G303" i="6"/>
  <c r="F304" i="6"/>
  <c r="G304" i="6"/>
  <c r="F305" i="6"/>
  <c r="G305" i="6"/>
  <c r="F306" i="6"/>
  <c r="G306" i="6"/>
  <c r="F307" i="6"/>
  <c r="G307" i="6"/>
  <c r="F308" i="6"/>
  <c r="G308" i="6"/>
  <c r="F309" i="6"/>
  <c r="G309" i="6"/>
  <c r="F310" i="6"/>
  <c r="G310" i="6"/>
  <c r="F311" i="6"/>
  <c r="G311" i="6"/>
  <c r="F312" i="6"/>
  <c r="G312" i="6"/>
  <c r="F313" i="6"/>
  <c r="G313" i="6"/>
  <c r="F314" i="6"/>
  <c r="G314" i="6"/>
  <c r="F315" i="6"/>
  <c r="G315" i="6"/>
  <c r="F316" i="6"/>
  <c r="G316" i="6"/>
  <c r="F317" i="6"/>
  <c r="G317" i="6"/>
  <c r="F318" i="6"/>
  <c r="G318" i="6"/>
  <c r="F319" i="6"/>
  <c r="G319" i="6"/>
  <c r="F320" i="6"/>
  <c r="G320" i="6"/>
  <c r="F321" i="6"/>
  <c r="G321" i="6"/>
  <c r="F322" i="6"/>
  <c r="G322" i="6"/>
  <c r="F323" i="6"/>
  <c r="G323" i="6"/>
  <c r="F324" i="6"/>
  <c r="G324" i="6"/>
  <c r="F325" i="6"/>
  <c r="G325" i="6"/>
  <c r="F326" i="6"/>
  <c r="G326" i="6"/>
  <c r="F327" i="6"/>
  <c r="G327" i="6"/>
  <c r="F328" i="6"/>
  <c r="G328" i="6"/>
  <c r="F329" i="6"/>
  <c r="G329" i="6"/>
  <c r="F330" i="6"/>
  <c r="G330" i="6"/>
  <c r="F331" i="6"/>
  <c r="G331" i="6"/>
  <c r="F332" i="6"/>
  <c r="G332" i="6"/>
  <c r="F333" i="6"/>
  <c r="G333" i="6"/>
  <c r="F334" i="6"/>
  <c r="G334" i="6"/>
  <c r="F335" i="6"/>
  <c r="G335" i="6"/>
  <c r="F336" i="6"/>
  <c r="G336" i="6"/>
  <c r="F337" i="6"/>
  <c r="G337" i="6"/>
  <c r="F338" i="6"/>
  <c r="G338" i="6"/>
  <c r="F339" i="6"/>
  <c r="G339" i="6"/>
  <c r="F340" i="6"/>
  <c r="G340" i="6"/>
  <c r="F341" i="6"/>
  <c r="G341" i="6"/>
  <c r="F342" i="6"/>
  <c r="G342" i="6"/>
  <c r="F343" i="6"/>
  <c r="G343" i="6"/>
  <c r="F344" i="6"/>
  <c r="G344" i="6"/>
  <c r="F345" i="6"/>
  <c r="G345" i="6"/>
  <c r="F346" i="6"/>
  <c r="G346" i="6"/>
  <c r="F347" i="6"/>
  <c r="G347" i="6"/>
  <c r="F348" i="6"/>
  <c r="G348" i="6"/>
  <c r="F349" i="6"/>
  <c r="G349" i="6"/>
  <c r="F350" i="6"/>
  <c r="G350" i="6"/>
  <c r="F351" i="6"/>
  <c r="G351" i="6"/>
  <c r="F352" i="6"/>
  <c r="G352" i="6"/>
  <c r="F353" i="6"/>
  <c r="G353" i="6"/>
  <c r="F354" i="6"/>
  <c r="G354" i="6"/>
  <c r="F355" i="6"/>
  <c r="G355" i="6"/>
  <c r="F356" i="6"/>
  <c r="G356" i="6"/>
  <c r="F357" i="6"/>
  <c r="G357" i="6"/>
  <c r="F358" i="6"/>
  <c r="G358" i="6"/>
  <c r="F359" i="6"/>
  <c r="G359" i="6"/>
  <c r="F360" i="6"/>
  <c r="G360" i="6"/>
  <c r="G361" i="6"/>
  <c r="F362" i="6"/>
  <c r="G362" i="6"/>
  <c r="F363" i="6"/>
  <c r="G363" i="6"/>
  <c r="F364" i="6"/>
  <c r="G364" i="6"/>
  <c r="F365" i="6"/>
  <c r="G365" i="6"/>
  <c r="F366" i="6"/>
  <c r="G366" i="6"/>
  <c r="F367" i="6"/>
  <c r="G367" i="6"/>
  <c r="F368" i="6"/>
  <c r="G368" i="6"/>
  <c r="F369" i="6"/>
  <c r="G369" i="6"/>
  <c r="F370" i="6"/>
  <c r="G370" i="6"/>
  <c r="F371" i="6"/>
  <c r="G371" i="6"/>
  <c r="F372" i="6"/>
  <c r="G372" i="6"/>
  <c r="F373" i="6"/>
  <c r="G373" i="6"/>
  <c r="F374" i="6"/>
  <c r="G374" i="6"/>
  <c r="F375" i="6"/>
  <c r="G375" i="6"/>
  <c r="F376" i="6"/>
  <c r="G376" i="6"/>
  <c r="F377" i="6"/>
  <c r="G377" i="6"/>
  <c r="F378" i="6"/>
  <c r="G378" i="6"/>
  <c r="F379" i="6"/>
  <c r="G379" i="6"/>
  <c r="F380" i="6"/>
  <c r="G380" i="6"/>
  <c r="F381" i="6"/>
  <c r="G381" i="6"/>
  <c r="F382" i="6"/>
  <c r="G382" i="6"/>
  <c r="F383" i="6"/>
  <c r="G383" i="6"/>
  <c r="F384" i="6"/>
  <c r="G384" i="6"/>
  <c r="F385" i="6"/>
  <c r="G385" i="6"/>
  <c r="F386" i="6"/>
  <c r="G386" i="6"/>
  <c r="F387" i="6"/>
  <c r="G387" i="6"/>
  <c r="R269" i="6"/>
  <c r="R270" i="6"/>
  <c r="R271" i="6"/>
  <c r="S271" i="6"/>
  <c r="Q272" i="6"/>
  <c r="R272" i="6"/>
  <c r="S272" i="6"/>
  <c r="Q273" i="6"/>
  <c r="Q274" i="6"/>
  <c r="R273" i="6"/>
  <c r="R274" i="6"/>
  <c r="S274" i="6"/>
  <c r="Q275" i="6"/>
  <c r="R275" i="6"/>
  <c r="S275" i="6"/>
  <c r="Q276" i="6"/>
  <c r="R276" i="6"/>
  <c r="S276" i="6"/>
  <c r="Q277" i="6"/>
  <c r="R277" i="6"/>
  <c r="S277" i="6"/>
  <c r="Q278" i="6"/>
  <c r="R278" i="6"/>
  <c r="S278" i="6"/>
  <c r="Q279" i="6"/>
  <c r="R279" i="6"/>
  <c r="S279" i="6"/>
  <c r="Q280" i="6"/>
  <c r="R280" i="6"/>
  <c r="S280" i="6"/>
  <c r="Q281" i="6"/>
  <c r="R281" i="6"/>
  <c r="S281" i="6"/>
  <c r="Q282" i="6"/>
  <c r="R282" i="6"/>
  <c r="S282" i="6"/>
  <c r="Q283" i="6"/>
  <c r="R283" i="6"/>
  <c r="S283" i="6"/>
  <c r="Q284" i="6"/>
  <c r="R284" i="6"/>
  <c r="S284" i="6"/>
  <c r="Q285" i="6"/>
  <c r="R285" i="6"/>
  <c r="S285" i="6"/>
  <c r="Q286" i="6"/>
  <c r="R286" i="6"/>
  <c r="S286" i="6"/>
  <c r="Q287" i="6"/>
  <c r="R287" i="6"/>
  <c r="S287" i="6"/>
  <c r="Q288" i="6"/>
  <c r="R288" i="6"/>
  <c r="S288" i="6"/>
  <c r="Q289" i="6"/>
  <c r="R289" i="6"/>
  <c r="S289" i="6"/>
  <c r="Q290" i="6"/>
  <c r="R290" i="6"/>
  <c r="S290" i="6"/>
  <c r="Q291" i="6"/>
  <c r="R291" i="6"/>
  <c r="S291" i="6"/>
  <c r="Q292" i="6"/>
  <c r="R292" i="6"/>
  <c r="S292" i="6"/>
  <c r="Q293" i="6"/>
  <c r="R293" i="6"/>
  <c r="S293" i="6"/>
  <c r="Q294" i="6"/>
  <c r="R294" i="6"/>
  <c r="S294" i="6"/>
  <c r="Q295" i="6"/>
  <c r="R295" i="6"/>
  <c r="S295" i="6"/>
  <c r="Q296" i="6"/>
  <c r="R296" i="6"/>
  <c r="S296" i="6"/>
  <c r="Q297" i="6"/>
  <c r="R297" i="6"/>
  <c r="S297" i="6"/>
  <c r="Q298" i="6"/>
  <c r="R298" i="6"/>
  <c r="S298" i="6"/>
  <c r="Q299" i="6"/>
  <c r="R299" i="6"/>
  <c r="S299" i="6"/>
  <c r="Q300" i="6"/>
  <c r="R300" i="6"/>
  <c r="S300" i="6"/>
  <c r="Q301" i="6"/>
  <c r="R301" i="6"/>
  <c r="S301" i="6"/>
  <c r="Q302" i="6"/>
  <c r="R302" i="6"/>
  <c r="S302" i="6"/>
  <c r="Q303" i="6"/>
  <c r="R303" i="6"/>
  <c r="S303" i="6"/>
  <c r="Q304" i="6"/>
  <c r="R304" i="6"/>
  <c r="S304" i="6"/>
  <c r="Q305" i="6"/>
  <c r="R305" i="6"/>
  <c r="S305" i="6"/>
  <c r="Q306" i="6"/>
  <c r="R306" i="6"/>
  <c r="S306" i="6"/>
  <c r="Q307" i="6"/>
  <c r="R307" i="6"/>
  <c r="S307" i="6"/>
  <c r="Q308" i="6"/>
  <c r="R308" i="6"/>
  <c r="S308" i="6"/>
  <c r="Q309" i="6"/>
  <c r="R309" i="6"/>
  <c r="S309" i="6"/>
  <c r="Q310" i="6"/>
  <c r="R310" i="6"/>
  <c r="S310" i="6"/>
  <c r="Q311" i="6"/>
  <c r="R311" i="6"/>
  <c r="S311" i="6"/>
  <c r="Q312" i="6"/>
  <c r="R312" i="6"/>
  <c r="S312" i="6"/>
  <c r="Q313" i="6"/>
  <c r="R313" i="6"/>
  <c r="S313" i="6"/>
  <c r="Q314" i="6"/>
  <c r="R314" i="6"/>
  <c r="S314" i="6"/>
  <c r="Q315" i="6"/>
  <c r="R315" i="6"/>
  <c r="S315" i="6"/>
  <c r="Q316" i="6"/>
  <c r="R316" i="6"/>
  <c r="S316" i="6"/>
  <c r="Q317" i="6"/>
  <c r="R317" i="6"/>
  <c r="S317" i="6"/>
  <c r="Q318" i="6"/>
  <c r="R318" i="6"/>
  <c r="S318" i="6"/>
  <c r="Q319" i="6"/>
  <c r="R319" i="6"/>
  <c r="S319" i="6"/>
  <c r="Q320" i="6"/>
  <c r="R320" i="6"/>
  <c r="S320" i="6"/>
  <c r="Q321" i="6"/>
  <c r="R321" i="6"/>
  <c r="S321" i="6"/>
  <c r="Q322" i="6"/>
  <c r="R322" i="6"/>
  <c r="S322" i="6"/>
  <c r="Q323" i="6"/>
  <c r="R323" i="6"/>
  <c r="S323" i="6"/>
  <c r="Q324" i="6"/>
  <c r="R324" i="6"/>
  <c r="S324" i="6"/>
  <c r="Q325" i="6"/>
  <c r="R325" i="6"/>
  <c r="S325" i="6"/>
  <c r="Q326" i="6"/>
  <c r="R326" i="6"/>
  <c r="S326" i="6"/>
  <c r="Q327" i="6"/>
  <c r="R327" i="6"/>
  <c r="S327" i="6"/>
  <c r="Q328" i="6"/>
  <c r="R328" i="6"/>
  <c r="S328" i="6"/>
  <c r="Q329" i="6"/>
  <c r="R329" i="6"/>
  <c r="S329" i="6"/>
  <c r="Q330" i="6"/>
  <c r="R330" i="6"/>
  <c r="S330" i="6"/>
  <c r="Q331" i="6"/>
  <c r="R331" i="6"/>
  <c r="S331" i="6"/>
  <c r="Q332" i="6"/>
  <c r="R332" i="6"/>
  <c r="S332" i="6"/>
  <c r="Q333" i="6"/>
  <c r="R333" i="6"/>
  <c r="S333" i="6"/>
  <c r="Q334" i="6"/>
  <c r="R334" i="6"/>
  <c r="S334" i="6"/>
  <c r="Q335" i="6"/>
  <c r="R335" i="6"/>
  <c r="S335" i="6"/>
  <c r="Q336" i="6"/>
  <c r="R336" i="6"/>
  <c r="S336" i="6"/>
  <c r="Q337" i="6"/>
  <c r="R337" i="6"/>
  <c r="S337" i="6"/>
  <c r="Q338" i="6"/>
  <c r="R338" i="6"/>
  <c r="S338" i="6"/>
  <c r="Q339" i="6"/>
  <c r="R339" i="6"/>
  <c r="S339" i="6"/>
  <c r="Q340" i="6"/>
  <c r="R340" i="6"/>
  <c r="S340" i="6"/>
  <c r="Q341" i="6"/>
  <c r="R341" i="6"/>
  <c r="S341" i="6"/>
  <c r="Q342" i="6"/>
  <c r="R342" i="6"/>
  <c r="S342" i="6"/>
  <c r="Q343" i="6"/>
  <c r="R343" i="6"/>
  <c r="S343" i="6"/>
  <c r="Q344" i="6"/>
  <c r="R344" i="6"/>
  <c r="S344" i="6"/>
  <c r="Q345" i="6"/>
  <c r="R345" i="6"/>
  <c r="S345" i="6"/>
  <c r="Q346" i="6"/>
  <c r="R346" i="6"/>
  <c r="S346" i="6"/>
  <c r="Q347" i="6"/>
  <c r="R347" i="6"/>
  <c r="S347" i="6"/>
  <c r="Q348" i="6"/>
  <c r="R348" i="6"/>
  <c r="S348" i="6"/>
  <c r="Q349" i="6"/>
  <c r="R349" i="6"/>
  <c r="S349" i="6"/>
  <c r="Q350" i="6"/>
  <c r="R350" i="6"/>
  <c r="S350" i="6"/>
  <c r="Q351" i="6"/>
  <c r="R351" i="6"/>
  <c r="S351" i="6"/>
  <c r="Q352" i="6"/>
  <c r="R352" i="6"/>
  <c r="S352" i="6"/>
  <c r="Q353" i="6"/>
  <c r="R353" i="6"/>
  <c r="S353" i="6"/>
  <c r="Q354" i="6"/>
  <c r="R354" i="6"/>
  <c r="S354" i="6"/>
  <c r="Q355" i="6"/>
  <c r="R355" i="6"/>
  <c r="S355" i="6"/>
  <c r="Q356" i="6"/>
  <c r="R356" i="6"/>
  <c r="S356" i="6"/>
  <c r="Q357" i="6"/>
  <c r="R357" i="6"/>
  <c r="S357" i="6"/>
  <c r="Q358" i="6"/>
  <c r="R358" i="6"/>
  <c r="S358" i="6"/>
  <c r="Q359" i="6"/>
  <c r="R359" i="6"/>
  <c r="S359" i="6"/>
  <c r="Q360" i="6"/>
  <c r="R360" i="6"/>
  <c r="S360" i="6"/>
  <c r="Q361" i="6"/>
  <c r="R361" i="6"/>
  <c r="S361" i="6"/>
  <c r="Q362" i="6"/>
  <c r="R362" i="6"/>
  <c r="S362" i="6"/>
  <c r="Q363" i="6"/>
  <c r="R363" i="6"/>
  <c r="S363" i="6"/>
  <c r="Q364" i="6"/>
  <c r="R364" i="6"/>
  <c r="S364" i="6"/>
  <c r="Q365" i="6"/>
  <c r="R365" i="6"/>
  <c r="S365" i="6"/>
  <c r="Q366" i="6"/>
  <c r="R366" i="6"/>
  <c r="S366" i="6"/>
  <c r="Q367" i="6"/>
  <c r="R367" i="6"/>
  <c r="S367" i="6"/>
  <c r="Q368" i="6"/>
  <c r="R368" i="6"/>
  <c r="S368" i="6"/>
  <c r="Q369" i="6"/>
  <c r="R369" i="6"/>
  <c r="S369" i="6"/>
  <c r="Q370" i="6"/>
  <c r="R370" i="6"/>
  <c r="S370" i="6"/>
  <c r="Q371" i="6"/>
  <c r="R371" i="6"/>
  <c r="S371" i="6"/>
  <c r="Q372" i="6"/>
  <c r="R372" i="6"/>
  <c r="S372" i="6"/>
  <c r="Q373" i="6"/>
  <c r="R373" i="6"/>
  <c r="S373" i="6"/>
  <c r="Q374" i="6"/>
  <c r="R374" i="6"/>
  <c r="S374" i="6"/>
  <c r="Q375" i="6"/>
  <c r="R375" i="6"/>
  <c r="S375" i="6"/>
  <c r="Q376" i="6"/>
  <c r="R376" i="6"/>
  <c r="S376" i="6"/>
  <c r="Q377" i="6"/>
  <c r="R377" i="6"/>
  <c r="S377" i="6"/>
  <c r="Q378" i="6"/>
  <c r="R378" i="6"/>
  <c r="S378" i="6"/>
  <c r="Q379" i="6"/>
  <c r="R379" i="6"/>
  <c r="S379" i="6"/>
  <c r="Q380" i="6"/>
  <c r="R380" i="6"/>
  <c r="S380" i="6"/>
  <c r="Q381" i="6"/>
  <c r="R381" i="6"/>
  <c r="S381" i="6"/>
  <c r="Q382" i="6"/>
  <c r="R382" i="6"/>
  <c r="S382" i="6"/>
  <c r="Q383" i="6"/>
  <c r="R383" i="6"/>
  <c r="S383" i="6"/>
  <c r="Q384" i="6"/>
  <c r="R384" i="6"/>
  <c r="S384" i="6"/>
  <c r="Q385" i="6"/>
  <c r="R385" i="6"/>
  <c r="S385" i="6"/>
  <c r="Q386" i="6"/>
  <c r="R386" i="6"/>
  <c r="S386" i="6"/>
  <c r="Q387" i="6"/>
  <c r="R387" i="6"/>
  <c r="S387" i="6"/>
  <c r="S273" i="6"/>
  <c r="R3" i="6"/>
  <c r="R4" i="6"/>
  <c r="S4" i="6"/>
  <c r="R5" i="6"/>
  <c r="S5" i="6"/>
  <c r="R6" i="6"/>
  <c r="S6" i="6"/>
  <c r="R7" i="6"/>
  <c r="S7" i="6"/>
  <c r="R8" i="6"/>
  <c r="S8" i="6"/>
  <c r="R9" i="6"/>
  <c r="S9" i="6"/>
  <c r="R10" i="6"/>
  <c r="S10" i="6"/>
  <c r="R11" i="6"/>
  <c r="S11" i="6"/>
  <c r="R12" i="6"/>
  <c r="S12" i="6"/>
  <c r="R13" i="6"/>
  <c r="S13" i="6"/>
  <c r="R14" i="6"/>
  <c r="S14" i="6"/>
  <c r="R15" i="6"/>
  <c r="S15" i="6"/>
  <c r="R16" i="6"/>
  <c r="S16" i="6"/>
  <c r="R17" i="6"/>
  <c r="S17" i="6"/>
  <c r="R18" i="6"/>
  <c r="S18" i="6"/>
  <c r="R19" i="6"/>
  <c r="S19" i="6"/>
  <c r="R20" i="6"/>
  <c r="S20" i="6"/>
  <c r="R21" i="6"/>
  <c r="S21" i="6"/>
  <c r="R22" i="6"/>
  <c r="S22" i="6"/>
  <c r="R23" i="6"/>
  <c r="S23" i="6"/>
  <c r="R24" i="6"/>
  <c r="S24" i="6"/>
  <c r="R25" i="6"/>
  <c r="S25" i="6"/>
  <c r="R26" i="6"/>
  <c r="S26" i="6"/>
  <c r="R27" i="6"/>
  <c r="S27" i="6"/>
  <c r="R28" i="6"/>
  <c r="S28" i="6"/>
  <c r="R29" i="6"/>
  <c r="S29" i="6"/>
  <c r="R30" i="6"/>
  <c r="S30" i="6"/>
  <c r="R31" i="6"/>
  <c r="S31" i="6"/>
  <c r="R32" i="6"/>
  <c r="S32" i="6"/>
  <c r="R33" i="6"/>
  <c r="S33" i="6"/>
  <c r="R34" i="6"/>
  <c r="S34" i="6"/>
  <c r="R35" i="6"/>
  <c r="S35" i="6"/>
  <c r="R36" i="6"/>
  <c r="S36" i="6"/>
  <c r="R37" i="6"/>
  <c r="S37" i="6"/>
  <c r="R38" i="6"/>
  <c r="S38" i="6"/>
  <c r="R39" i="6"/>
  <c r="S39" i="6"/>
  <c r="R40" i="6"/>
  <c r="S40" i="6"/>
  <c r="R41" i="6"/>
  <c r="S41" i="6"/>
  <c r="R42" i="6"/>
  <c r="S42" i="6"/>
  <c r="R43" i="6"/>
  <c r="S43" i="6"/>
  <c r="R44" i="6"/>
  <c r="S44" i="6"/>
  <c r="R45" i="6"/>
  <c r="S45" i="6"/>
  <c r="R46" i="6"/>
  <c r="S46" i="6"/>
  <c r="R47" i="6"/>
  <c r="S47" i="6"/>
  <c r="R48" i="6"/>
  <c r="S48" i="6"/>
  <c r="R49" i="6"/>
  <c r="S49" i="6"/>
  <c r="R50" i="6"/>
  <c r="S50" i="6"/>
  <c r="R51" i="6"/>
  <c r="S51" i="6"/>
  <c r="R52" i="6"/>
  <c r="S52" i="6"/>
  <c r="R53" i="6"/>
  <c r="S53" i="6"/>
  <c r="R54" i="6"/>
  <c r="S54" i="6"/>
  <c r="R55" i="6"/>
  <c r="S55" i="6"/>
  <c r="R56" i="6"/>
  <c r="S56" i="6"/>
  <c r="R57" i="6"/>
  <c r="S57" i="6"/>
  <c r="R58" i="6"/>
  <c r="S58" i="6"/>
  <c r="R59" i="6"/>
  <c r="S59" i="6"/>
  <c r="R60" i="6"/>
  <c r="S60" i="6"/>
  <c r="R61" i="6"/>
  <c r="S61" i="6"/>
  <c r="R62" i="6"/>
  <c r="S62" i="6"/>
  <c r="R63" i="6"/>
  <c r="S63" i="6"/>
  <c r="R64" i="6"/>
  <c r="S64" i="6"/>
  <c r="R65" i="6"/>
  <c r="S65" i="6"/>
  <c r="R66" i="6"/>
  <c r="S66" i="6"/>
  <c r="R67" i="6"/>
  <c r="S67" i="6"/>
  <c r="R68" i="6"/>
  <c r="S68" i="6"/>
  <c r="R69" i="6"/>
  <c r="S69" i="6"/>
  <c r="R70" i="6"/>
  <c r="S70" i="6"/>
  <c r="R71" i="6"/>
  <c r="S71" i="6"/>
  <c r="R72" i="6"/>
  <c r="S72" i="6"/>
  <c r="R73" i="6"/>
  <c r="S73" i="6"/>
  <c r="R74" i="6"/>
  <c r="S74" i="6"/>
  <c r="R75" i="6"/>
  <c r="S75" i="6"/>
  <c r="R76" i="6"/>
  <c r="S76" i="6"/>
  <c r="R77" i="6"/>
  <c r="S77" i="6"/>
  <c r="R78" i="6"/>
  <c r="S78" i="6"/>
  <c r="R79" i="6"/>
  <c r="S79" i="6"/>
  <c r="R80" i="6"/>
  <c r="S80" i="6"/>
  <c r="R81" i="6"/>
  <c r="S81" i="6"/>
  <c r="R82" i="6"/>
  <c r="S82" i="6"/>
  <c r="R83" i="6"/>
  <c r="S83" i="6"/>
  <c r="R84" i="6"/>
  <c r="S84" i="6"/>
  <c r="R85" i="6"/>
  <c r="S85" i="6"/>
  <c r="R86" i="6"/>
  <c r="S86" i="6"/>
  <c r="R87" i="6"/>
  <c r="S87" i="6"/>
  <c r="R88" i="6"/>
  <c r="S88" i="6"/>
  <c r="R89" i="6"/>
  <c r="S89" i="6"/>
  <c r="R90" i="6"/>
  <c r="S90" i="6"/>
  <c r="R91" i="6"/>
  <c r="S91" i="6"/>
  <c r="R92" i="6"/>
  <c r="S92" i="6"/>
  <c r="R93" i="6"/>
  <c r="S93" i="6"/>
  <c r="R94" i="6"/>
  <c r="S94" i="6"/>
  <c r="R95" i="6"/>
  <c r="S95" i="6"/>
  <c r="R96" i="6"/>
  <c r="S96" i="6"/>
  <c r="R97" i="6"/>
  <c r="S97" i="6"/>
  <c r="R98" i="6"/>
  <c r="S98" i="6"/>
  <c r="R99" i="6"/>
  <c r="S99" i="6"/>
  <c r="R100" i="6"/>
  <c r="S100" i="6"/>
  <c r="R101" i="6"/>
  <c r="S101" i="6"/>
  <c r="R102" i="6"/>
  <c r="S102" i="6"/>
  <c r="R103" i="6"/>
  <c r="S103" i="6"/>
  <c r="R104" i="6"/>
  <c r="S104" i="6"/>
  <c r="R105" i="6"/>
  <c r="S105" i="6"/>
  <c r="R106" i="6"/>
  <c r="S106" i="6"/>
  <c r="R107" i="6"/>
  <c r="S107" i="6"/>
  <c r="R108" i="6"/>
  <c r="S108" i="6"/>
  <c r="R109" i="6"/>
  <c r="S109" i="6"/>
  <c r="R110" i="6"/>
  <c r="S110" i="6"/>
  <c r="R111" i="6"/>
  <c r="S111" i="6"/>
  <c r="R112" i="6"/>
  <c r="S112" i="6"/>
  <c r="R113" i="6"/>
  <c r="S113" i="6"/>
  <c r="R114" i="6"/>
  <c r="S114" i="6"/>
  <c r="R115" i="6"/>
  <c r="S115" i="6"/>
  <c r="R116" i="6"/>
  <c r="S116" i="6"/>
  <c r="R117" i="6"/>
  <c r="S117" i="6"/>
  <c r="R118" i="6"/>
  <c r="S118" i="6"/>
  <c r="R119" i="6"/>
  <c r="S119" i="6"/>
  <c r="R120" i="6"/>
  <c r="S120" i="6"/>
  <c r="R121" i="6"/>
  <c r="S121" i="6"/>
  <c r="R122" i="6"/>
  <c r="S122" i="6"/>
  <c r="R123" i="6"/>
  <c r="S123" i="6"/>
  <c r="R124" i="6"/>
  <c r="S124" i="6"/>
  <c r="R125" i="6"/>
  <c r="S125" i="6"/>
  <c r="R126" i="6"/>
  <c r="S126" i="6"/>
  <c r="R127" i="6"/>
  <c r="S127" i="6"/>
  <c r="R128" i="6"/>
  <c r="S128" i="6"/>
  <c r="R129" i="6"/>
  <c r="S129" i="6"/>
  <c r="R130" i="6"/>
  <c r="S130" i="6"/>
  <c r="R131" i="6"/>
  <c r="S131" i="6"/>
  <c r="R132" i="6"/>
  <c r="S132" i="6"/>
  <c r="R133" i="6"/>
  <c r="S133" i="6"/>
  <c r="R134" i="6"/>
  <c r="S134" i="6"/>
  <c r="R135" i="6"/>
  <c r="S135" i="6"/>
  <c r="R136" i="6"/>
  <c r="S136" i="6"/>
  <c r="R137" i="6"/>
  <c r="S137" i="6"/>
  <c r="R138" i="6"/>
  <c r="S138" i="6"/>
  <c r="R139" i="6"/>
  <c r="S139" i="6"/>
  <c r="R140" i="6"/>
  <c r="S140" i="6"/>
  <c r="R141" i="6"/>
  <c r="S141" i="6"/>
  <c r="R142" i="6"/>
  <c r="S142" i="6"/>
  <c r="R143" i="6"/>
  <c r="S143" i="6"/>
  <c r="R144" i="6"/>
  <c r="S144" i="6"/>
  <c r="R145" i="6"/>
  <c r="S145" i="6"/>
  <c r="R146" i="6"/>
  <c r="S146" i="6"/>
  <c r="R147" i="6"/>
  <c r="S147" i="6"/>
  <c r="R148" i="6"/>
  <c r="S148" i="6"/>
  <c r="R149" i="6"/>
  <c r="S149" i="6"/>
  <c r="R150" i="6"/>
  <c r="S150" i="6"/>
  <c r="R151" i="6"/>
  <c r="S151" i="6"/>
  <c r="R152" i="6"/>
  <c r="S152" i="6"/>
  <c r="R153" i="6"/>
  <c r="S153" i="6"/>
  <c r="R154" i="6"/>
  <c r="S154" i="6"/>
  <c r="R155" i="6"/>
  <c r="S155" i="6"/>
  <c r="R156" i="6"/>
  <c r="S156" i="6"/>
  <c r="R157" i="6"/>
  <c r="S157" i="6"/>
  <c r="R158" i="6"/>
  <c r="S158" i="6"/>
  <c r="R159" i="6"/>
  <c r="S159" i="6"/>
  <c r="R160" i="6"/>
  <c r="S160" i="6"/>
  <c r="R161" i="6"/>
  <c r="S161" i="6"/>
  <c r="R162" i="6"/>
  <c r="S162" i="6"/>
  <c r="R163" i="6"/>
  <c r="S163" i="6"/>
  <c r="R164" i="6"/>
  <c r="S164" i="6"/>
  <c r="R165" i="6"/>
  <c r="S165" i="6"/>
  <c r="R166" i="6"/>
  <c r="S166" i="6"/>
  <c r="R167" i="6"/>
  <c r="S167" i="6"/>
  <c r="R168" i="6"/>
  <c r="S168" i="6"/>
  <c r="R169" i="6"/>
  <c r="S169" i="6"/>
  <c r="R170" i="6"/>
  <c r="S170" i="6"/>
  <c r="R171" i="6"/>
  <c r="S171" i="6"/>
  <c r="R172" i="6"/>
  <c r="S172" i="6"/>
  <c r="R173" i="6"/>
  <c r="S173" i="6"/>
  <c r="R174" i="6"/>
  <c r="S174" i="6"/>
  <c r="R175" i="6"/>
  <c r="S175" i="6"/>
  <c r="R176" i="6"/>
  <c r="S176" i="6"/>
  <c r="R177" i="6"/>
  <c r="S177" i="6"/>
  <c r="R178" i="6"/>
  <c r="S178" i="6"/>
  <c r="R179" i="6"/>
  <c r="S179" i="6"/>
  <c r="R180" i="6"/>
  <c r="S180" i="6"/>
  <c r="R181" i="6"/>
  <c r="S181" i="6"/>
  <c r="R182" i="6"/>
  <c r="S182" i="6"/>
  <c r="R183" i="6"/>
  <c r="S183" i="6"/>
  <c r="R184" i="6"/>
  <c r="S184" i="6"/>
  <c r="R185" i="6"/>
  <c r="S185" i="6"/>
  <c r="R186" i="6"/>
  <c r="S186" i="6"/>
  <c r="R187" i="6"/>
  <c r="S187" i="6"/>
  <c r="R188" i="6"/>
  <c r="S188" i="6"/>
  <c r="R189" i="6"/>
  <c r="S189" i="6"/>
  <c r="R190" i="6"/>
  <c r="S190" i="6"/>
  <c r="R191" i="6"/>
  <c r="S191" i="6"/>
  <c r="R192" i="6"/>
  <c r="S192" i="6"/>
  <c r="R193" i="6"/>
  <c r="S193" i="6"/>
  <c r="R194" i="6"/>
  <c r="S194" i="6"/>
  <c r="R195" i="6"/>
  <c r="S195" i="6"/>
  <c r="R196" i="6"/>
  <c r="S196" i="6"/>
  <c r="R197" i="6"/>
  <c r="S197" i="6"/>
  <c r="R198" i="6"/>
  <c r="S198" i="6"/>
  <c r="R199" i="6"/>
  <c r="S199" i="6"/>
  <c r="R200" i="6"/>
  <c r="S200" i="6"/>
  <c r="R201" i="6"/>
  <c r="S201" i="6"/>
  <c r="R202" i="6"/>
  <c r="S202" i="6"/>
  <c r="R203" i="6"/>
  <c r="S203" i="6"/>
  <c r="R204" i="6"/>
  <c r="S204" i="6"/>
  <c r="R205" i="6"/>
  <c r="S205" i="6"/>
  <c r="R206" i="6"/>
  <c r="S206" i="6"/>
  <c r="R207" i="6"/>
  <c r="S207" i="6"/>
  <c r="R208" i="6"/>
  <c r="S208" i="6"/>
  <c r="R209" i="6"/>
  <c r="S209" i="6"/>
  <c r="R210" i="6"/>
  <c r="S210" i="6"/>
  <c r="R211" i="6"/>
  <c r="S211" i="6"/>
  <c r="R212" i="6"/>
  <c r="S212" i="6"/>
  <c r="R213" i="6"/>
  <c r="S213" i="6"/>
  <c r="R214" i="6"/>
  <c r="S214" i="6"/>
  <c r="R215" i="6"/>
  <c r="S215" i="6"/>
  <c r="R216" i="6"/>
  <c r="S216" i="6"/>
  <c r="R217" i="6"/>
  <c r="S217" i="6"/>
  <c r="R218" i="6"/>
  <c r="S218" i="6"/>
  <c r="R219" i="6"/>
  <c r="S219" i="6"/>
  <c r="R220" i="6"/>
  <c r="S220" i="6"/>
  <c r="R221" i="6"/>
  <c r="S221" i="6"/>
  <c r="R222" i="6"/>
  <c r="S222" i="6"/>
  <c r="R223" i="6"/>
  <c r="S223" i="6"/>
  <c r="R224" i="6"/>
  <c r="S224" i="6"/>
  <c r="R225" i="6"/>
  <c r="S225" i="6"/>
  <c r="R226" i="6"/>
  <c r="S226" i="6"/>
  <c r="R227" i="6"/>
  <c r="S227" i="6"/>
  <c r="R228" i="6"/>
  <c r="S228" i="6"/>
  <c r="R229" i="6"/>
  <c r="S229" i="6"/>
  <c r="R230" i="6"/>
  <c r="S230" i="6"/>
  <c r="R231" i="6"/>
  <c r="S231" i="6"/>
  <c r="R232" i="6"/>
  <c r="S232" i="6"/>
  <c r="R233" i="6"/>
  <c r="S233" i="6"/>
  <c r="R234" i="6"/>
  <c r="S234" i="6"/>
  <c r="R235" i="6"/>
  <c r="S235" i="6"/>
  <c r="R236" i="6"/>
  <c r="S236" i="6"/>
  <c r="R237" i="6"/>
  <c r="S237" i="6"/>
  <c r="R238" i="6"/>
  <c r="S238" i="6"/>
  <c r="R239" i="6"/>
  <c r="S239" i="6"/>
  <c r="R240" i="6"/>
  <c r="S240" i="6"/>
  <c r="R241" i="6"/>
  <c r="S241" i="6"/>
  <c r="R242" i="6"/>
  <c r="S242" i="6"/>
  <c r="R243" i="6"/>
  <c r="S243" i="6"/>
  <c r="R244" i="6"/>
  <c r="S244" i="6"/>
  <c r="R245" i="6"/>
  <c r="S245" i="6"/>
  <c r="R246" i="6"/>
  <c r="S246" i="6"/>
  <c r="R247" i="6"/>
  <c r="S247" i="6"/>
  <c r="R248" i="6"/>
  <c r="S248" i="6"/>
  <c r="R249" i="6"/>
  <c r="S249" i="6"/>
  <c r="R250" i="6"/>
  <c r="S250" i="6"/>
  <c r="R251" i="6"/>
  <c r="S251" i="6"/>
  <c r="R252" i="6"/>
  <c r="S252" i="6"/>
  <c r="R253" i="6"/>
  <c r="S253" i="6"/>
  <c r="R254" i="6"/>
  <c r="S254" i="6"/>
  <c r="R255" i="6"/>
  <c r="S255" i="6"/>
  <c r="R256" i="6"/>
  <c r="S256" i="6"/>
  <c r="R257" i="6"/>
  <c r="S257" i="6"/>
  <c r="R258" i="6"/>
  <c r="S258" i="6"/>
  <c r="R259" i="6"/>
  <c r="S259" i="6"/>
  <c r="R260" i="6"/>
  <c r="S260" i="6"/>
  <c r="R261" i="6"/>
  <c r="S261" i="6"/>
  <c r="R262" i="6"/>
  <c r="S262" i="6"/>
  <c r="R263" i="6"/>
  <c r="S263" i="6"/>
  <c r="R264" i="6"/>
  <c r="S264" i="6"/>
  <c r="R265" i="6"/>
  <c r="S265" i="6"/>
  <c r="R266" i="6"/>
  <c r="S266" i="6"/>
  <c r="R267" i="6"/>
  <c r="S267" i="6"/>
  <c r="S268" i="6"/>
  <c r="S269" i="6"/>
  <c r="S270" i="6"/>
  <c r="S3" i="6"/>
  <c r="AN319" i="10"/>
  <c r="AN313" i="10"/>
  <c r="AN311" i="10"/>
  <c r="AN309" i="10"/>
  <c r="AN308" i="10"/>
  <c r="AN306" i="10"/>
  <c r="AN302" i="10"/>
  <c r="AN297" i="10"/>
  <c r="AN341" i="10"/>
  <c r="AN329" i="10"/>
  <c r="AN286" i="10"/>
  <c r="AN367" i="10"/>
  <c r="AN359" i="10"/>
  <c r="AN335" i="10"/>
  <c r="AN327" i="10"/>
  <c r="AN383" i="10"/>
  <c r="AN365" i="10"/>
  <c r="AN333" i="10"/>
  <c r="AN380" i="10"/>
  <c r="AN364" i="10"/>
  <c r="AN354" i="10"/>
  <c r="AN348" i="10"/>
  <c r="AN322" i="10"/>
  <c r="AN316" i="10"/>
  <c r="AN376" i="10"/>
  <c r="AN360" i="10"/>
  <c r="AN344" i="10"/>
  <c r="AN328" i="10"/>
  <c r="AN312" i="10"/>
  <c r="AN305" i="10"/>
  <c r="AN289" i="10"/>
  <c r="AN283" i="10"/>
  <c r="AN271" i="10"/>
  <c r="AN263" i="10"/>
  <c r="AN370" i="10"/>
  <c r="AN347" i="10"/>
  <c r="AN338" i="10"/>
  <c r="AN332" i="10"/>
  <c r="AN388" i="10"/>
  <c r="AN387" i="10"/>
  <c r="AN385" i="10"/>
  <c r="AN378" i="10"/>
  <c r="AN372" i="10"/>
  <c r="AN371" i="10"/>
  <c r="AN369" i="10"/>
  <c r="AN362" i="10"/>
  <c r="AN356" i="10"/>
  <c r="AN355" i="10"/>
  <c r="AN353" i="10"/>
  <c r="AN346" i="10"/>
  <c r="AN340" i="10"/>
  <c r="AN339" i="10"/>
  <c r="AN337" i="10"/>
  <c r="AN330" i="10"/>
  <c r="AN324" i="10"/>
  <c r="AN323" i="10"/>
  <c r="AN321" i="10"/>
  <c r="AN314" i="10"/>
  <c r="AN299" i="10"/>
  <c r="AN295" i="10"/>
  <c r="AN287" i="10"/>
  <c r="AN282" i="10"/>
  <c r="AN274" i="10"/>
  <c r="AN267" i="10"/>
  <c r="AN262" i="10"/>
  <c r="AN257" i="10"/>
  <c r="AN379" i="10"/>
  <c r="AN363" i="10"/>
  <c r="AN331" i="10"/>
  <c r="AN315" i="10"/>
  <c r="AN384" i="10"/>
  <c r="AN368" i="10"/>
  <c r="AN352" i="10"/>
  <c r="AN336" i="10"/>
  <c r="AN320" i="10"/>
  <c r="AN310" i="10"/>
  <c r="AN307" i="10"/>
  <c r="AN303" i="10"/>
  <c r="AN300" i="10"/>
  <c r="AN294" i="10"/>
  <c r="AN291" i="10"/>
  <c r="AN288" i="10"/>
  <c r="AN281" i="10"/>
  <c r="AN273" i="10"/>
  <c r="AN268" i="10"/>
  <c r="AN266" i="10"/>
  <c r="AN255" i="10"/>
  <c r="AN304" i="10"/>
  <c r="AN284" i="10"/>
  <c r="AN264" i="10"/>
  <c r="AN280" i="10"/>
  <c r="AN279" i="10"/>
  <c r="AN275" i="10"/>
  <c r="AN260" i="10"/>
  <c r="AN259" i="10"/>
  <c r="AN296" i="10"/>
  <c r="AN292" i="10"/>
  <c r="AN276" i="10"/>
  <c r="AN272" i="10"/>
  <c r="AN256" i="10"/>
  <c r="D34" i="8"/>
  <c r="L346" i="7"/>
  <c r="L362" i="7"/>
  <c r="CX1" i="7"/>
  <c r="CZ4" i="7"/>
  <c r="L599" i="7"/>
  <c r="M599" i="7"/>
  <c r="N599" i="7"/>
  <c r="O599" i="7"/>
  <c r="P599" i="7"/>
  <c r="Q599" i="7"/>
  <c r="U599" i="7"/>
  <c r="L600" i="7"/>
  <c r="M600" i="7"/>
  <c r="N600" i="7"/>
  <c r="O600" i="7"/>
  <c r="P600" i="7"/>
  <c r="Q600" i="7"/>
  <c r="U600" i="7"/>
  <c r="L601" i="7"/>
  <c r="M601" i="7"/>
  <c r="N601" i="7"/>
  <c r="O601" i="7"/>
  <c r="P601" i="7"/>
  <c r="Q601" i="7"/>
  <c r="U601" i="7"/>
  <c r="L602" i="7"/>
  <c r="M602" i="7"/>
  <c r="N602" i="7"/>
  <c r="O602" i="7"/>
  <c r="P602" i="7"/>
  <c r="AH602" i="7"/>
  <c r="AK602" i="7"/>
  <c r="L603" i="7"/>
  <c r="M603" i="7"/>
  <c r="N603" i="7"/>
  <c r="O603" i="7"/>
  <c r="P603" i="7"/>
  <c r="L604" i="7"/>
  <c r="M604" i="7"/>
  <c r="N604" i="7"/>
  <c r="O604" i="7"/>
  <c r="P604" i="7"/>
  <c r="AH604" i="7"/>
  <c r="AJ604" i="7"/>
  <c r="L605" i="7"/>
  <c r="M605" i="7"/>
  <c r="N605" i="7"/>
  <c r="O605" i="7"/>
  <c r="P605" i="7"/>
  <c r="S605" i="7"/>
  <c r="L606" i="7"/>
  <c r="M606" i="7"/>
  <c r="N606" i="7"/>
  <c r="O606" i="7"/>
  <c r="P606" i="7"/>
  <c r="R606" i="7"/>
  <c r="L607" i="7"/>
  <c r="M607" i="7"/>
  <c r="N607" i="7"/>
  <c r="O607" i="7"/>
  <c r="P607" i="7"/>
  <c r="Q607" i="7"/>
  <c r="U607" i="7"/>
  <c r="L608" i="7"/>
  <c r="M608" i="7"/>
  <c r="N608" i="7"/>
  <c r="O608" i="7"/>
  <c r="P608" i="7"/>
  <c r="S608" i="7"/>
  <c r="L609" i="7"/>
  <c r="M609" i="7"/>
  <c r="N609" i="7"/>
  <c r="O609" i="7"/>
  <c r="P609" i="7"/>
  <c r="Q609" i="7"/>
  <c r="U609" i="7"/>
  <c r="L610" i="7"/>
  <c r="M610" i="7"/>
  <c r="N610" i="7"/>
  <c r="O610" i="7"/>
  <c r="P610" i="7"/>
  <c r="Q610" i="7"/>
  <c r="U610" i="7"/>
  <c r="L611" i="7"/>
  <c r="M611" i="7"/>
  <c r="N611" i="7"/>
  <c r="O611" i="7"/>
  <c r="P611" i="7"/>
  <c r="L612" i="7"/>
  <c r="M612" i="7"/>
  <c r="N612" i="7"/>
  <c r="O612" i="7"/>
  <c r="P612" i="7"/>
  <c r="AH612" i="7"/>
  <c r="L613" i="7"/>
  <c r="M613" i="7"/>
  <c r="N613" i="7"/>
  <c r="O613" i="7"/>
  <c r="P613" i="7"/>
  <c r="Q613" i="7"/>
  <c r="U613" i="7"/>
  <c r="L614" i="7"/>
  <c r="M614" i="7"/>
  <c r="N614" i="7"/>
  <c r="O614" i="7"/>
  <c r="P614" i="7"/>
  <c r="AH614" i="7"/>
  <c r="AZ614" i="7"/>
  <c r="BR614" i="7"/>
  <c r="BU614" i="7"/>
  <c r="L615" i="7"/>
  <c r="M615" i="7"/>
  <c r="N615" i="7"/>
  <c r="O615" i="7"/>
  <c r="P615" i="7"/>
  <c r="AH615" i="7"/>
  <c r="L616" i="7"/>
  <c r="M616" i="7"/>
  <c r="N616" i="7"/>
  <c r="O616" i="7"/>
  <c r="P616" i="7"/>
  <c r="L617" i="7"/>
  <c r="M617" i="7"/>
  <c r="N617" i="7"/>
  <c r="O617" i="7"/>
  <c r="P617" i="7"/>
  <c r="Q617" i="7"/>
  <c r="U617" i="7"/>
  <c r="L618" i="7"/>
  <c r="M618" i="7"/>
  <c r="N618" i="7"/>
  <c r="O618" i="7"/>
  <c r="P618" i="7"/>
  <c r="Q618" i="7"/>
  <c r="U618" i="7"/>
  <c r="L619" i="7"/>
  <c r="M619" i="7"/>
  <c r="N619" i="7"/>
  <c r="O619" i="7"/>
  <c r="P619" i="7"/>
  <c r="Q619" i="7"/>
  <c r="U619" i="7"/>
  <c r="L620" i="7"/>
  <c r="M620" i="7"/>
  <c r="N620" i="7"/>
  <c r="O620" i="7"/>
  <c r="P620" i="7"/>
  <c r="Q620" i="7"/>
  <c r="U620" i="7"/>
  <c r="L621" i="7"/>
  <c r="M621" i="7"/>
  <c r="N621" i="7"/>
  <c r="O621" i="7"/>
  <c r="P621" i="7"/>
  <c r="AH621" i="7"/>
  <c r="L622" i="7"/>
  <c r="M622" i="7"/>
  <c r="N622" i="7"/>
  <c r="O622" i="7"/>
  <c r="P622" i="7"/>
  <c r="AH622" i="7"/>
  <c r="L623" i="7"/>
  <c r="M623" i="7"/>
  <c r="N623" i="7"/>
  <c r="O623" i="7"/>
  <c r="P623" i="7"/>
  <c r="Q623" i="7"/>
  <c r="U623" i="7"/>
  <c r="L624" i="7"/>
  <c r="M624" i="7"/>
  <c r="N624" i="7"/>
  <c r="O624" i="7"/>
  <c r="P624" i="7"/>
  <c r="Q624" i="7"/>
  <c r="U624" i="7"/>
  <c r="L625" i="7"/>
  <c r="M625" i="7"/>
  <c r="N625" i="7"/>
  <c r="O625" i="7"/>
  <c r="P625" i="7"/>
  <c r="Q625" i="7"/>
  <c r="U625" i="7"/>
  <c r="L626" i="7"/>
  <c r="M626" i="7"/>
  <c r="N626" i="7"/>
  <c r="O626" i="7"/>
  <c r="P626" i="7"/>
  <c r="R626" i="7"/>
  <c r="L627" i="7"/>
  <c r="M627" i="7"/>
  <c r="N627" i="7"/>
  <c r="O627" i="7"/>
  <c r="P627" i="7"/>
  <c r="L628" i="7"/>
  <c r="M628" i="7"/>
  <c r="N628" i="7"/>
  <c r="O628" i="7"/>
  <c r="P628" i="7"/>
  <c r="Q628" i="7"/>
  <c r="U628" i="7"/>
  <c r="L629" i="7"/>
  <c r="M629" i="7"/>
  <c r="N629" i="7"/>
  <c r="O629" i="7"/>
  <c r="P629" i="7"/>
  <c r="S629" i="7"/>
  <c r="L630" i="7"/>
  <c r="M630" i="7"/>
  <c r="N630" i="7"/>
  <c r="O630" i="7"/>
  <c r="P630" i="7"/>
  <c r="Q630" i="7"/>
  <c r="U630" i="7"/>
  <c r="L631" i="7"/>
  <c r="M631" i="7"/>
  <c r="N631" i="7"/>
  <c r="O631" i="7"/>
  <c r="P631" i="7"/>
  <c r="R631" i="7"/>
  <c r="L632" i="7"/>
  <c r="M632" i="7"/>
  <c r="N632" i="7"/>
  <c r="O632" i="7"/>
  <c r="P632" i="7"/>
  <c r="Q632" i="7"/>
  <c r="U632" i="7"/>
  <c r="L633" i="7"/>
  <c r="M633" i="7"/>
  <c r="N633" i="7"/>
  <c r="O633" i="7"/>
  <c r="P633" i="7"/>
  <c r="Q633" i="7"/>
  <c r="U633" i="7"/>
  <c r="L634" i="7"/>
  <c r="M634" i="7"/>
  <c r="N634" i="7"/>
  <c r="O634" i="7"/>
  <c r="P634" i="7"/>
  <c r="Q634" i="7"/>
  <c r="U634" i="7"/>
  <c r="L635" i="7"/>
  <c r="M635" i="7"/>
  <c r="N635" i="7"/>
  <c r="O635" i="7"/>
  <c r="P635" i="7"/>
  <c r="S635" i="7"/>
  <c r="L636" i="7"/>
  <c r="M636" i="7"/>
  <c r="N636" i="7"/>
  <c r="O636" i="7"/>
  <c r="P636" i="7"/>
  <c r="S636" i="7"/>
  <c r="L637" i="7"/>
  <c r="M637" i="7"/>
  <c r="N637" i="7"/>
  <c r="O637" i="7"/>
  <c r="P637" i="7"/>
  <c r="R637" i="7"/>
  <c r="L638" i="7"/>
  <c r="M638" i="7"/>
  <c r="N638" i="7"/>
  <c r="O638" i="7"/>
  <c r="P638" i="7"/>
  <c r="Q638" i="7"/>
  <c r="U638" i="7"/>
  <c r="L639" i="7"/>
  <c r="M639" i="7"/>
  <c r="N639" i="7"/>
  <c r="O639" i="7"/>
  <c r="P639" i="7"/>
  <c r="R639" i="7"/>
  <c r="L640" i="7"/>
  <c r="M640" i="7"/>
  <c r="N640" i="7"/>
  <c r="O640" i="7"/>
  <c r="P640" i="7"/>
  <c r="L641" i="7"/>
  <c r="M641" i="7"/>
  <c r="N641" i="7"/>
  <c r="O641" i="7"/>
  <c r="P641" i="7"/>
  <c r="AH641" i="7"/>
  <c r="AJ641" i="7"/>
  <c r="L642" i="7"/>
  <c r="M642" i="7"/>
  <c r="N642" i="7"/>
  <c r="O642" i="7"/>
  <c r="P642" i="7"/>
  <c r="S642" i="7"/>
  <c r="L643" i="7"/>
  <c r="M643" i="7"/>
  <c r="N643" i="7"/>
  <c r="O643" i="7"/>
  <c r="P643" i="7"/>
  <c r="AH643" i="7"/>
  <c r="L644" i="7"/>
  <c r="M644" i="7"/>
  <c r="N644" i="7"/>
  <c r="O644" i="7"/>
  <c r="P644" i="7"/>
  <c r="S644" i="7"/>
  <c r="L645" i="7"/>
  <c r="M645" i="7"/>
  <c r="N645" i="7"/>
  <c r="O645" i="7"/>
  <c r="P645" i="7"/>
  <c r="R645" i="7"/>
  <c r="L646" i="7"/>
  <c r="M646" i="7"/>
  <c r="N646" i="7"/>
  <c r="O646" i="7"/>
  <c r="P646" i="7"/>
  <c r="S646" i="7"/>
  <c r="L647" i="7"/>
  <c r="M647" i="7"/>
  <c r="N647" i="7"/>
  <c r="O647" i="7"/>
  <c r="P647" i="7"/>
  <c r="R647" i="7"/>
  <c r="L648" i="7"/>
  <c r="M648" i="7"/>
  <c r="N648" i="7"/>
  <c r="O648" i="7"/>
  <c r="P648" i="7"/>
  <c r="L649" i="7"/>
  <c r="M649" i="7"/>
  <c r="N649" i="7"/>
  <c r="O649" i="7"/>
  <c r="P649" i="7"/>
  <c r="S649" i="7"/>
  <c r="L650" i="7"/>
  <c r="M650" i="7"/>
  <c r="N650" i="7"/>
  <c r="O650" i="7"/>
  <c r="P650" i="7"/>
  <c r="S650" i="7"/>
  <c r="L651" i="7"/>
  <c r="M651" i="7"/>
  <c r="N651" i="7"/>
  <c r="O651" i="7"/>
  <c r="P651" i="7"/>
  <c r="L652" i="7"/>
  <c r="M652" i="7"/>
  <c r="N652" i="7"/>
  <c r="O652" i="7"/>
  <c r="P652" i="7"/>
  <c r="S652" i="7"/>
  <c r="L653" i="7"/>
  <c r="M653" i="7"/>
  <c r="N653" i="7"/>
  <c r="O653" i="7"/>
  <c r="P653" i="7"/>
  <c r="S653" i="7"/>
  <c r="L654" i="7"/>
  <c r="M654" i="7"/>
  <c r="N654" i="7"/>
  <c r="O654" i="7"/>
  <c r="P654" i="7"/>
  <c r="AH654" i="7"/>
  <c r="AK654" i="7"/>
  <c r="L655" i="7"/>
  <c r="M655" i="7"/>
  <c r="N655" i="7"/>
  <c r="O655" i="7"/>
  <c r="P655" i="7"/>
  <c r="R655" i="7"/>
  <c r="L656" i="7"/>
  <c r="M656" i="7"/>
  <c r="N656" i="7"/>
  <c r="O656" i="7"/>
  <c r="P656" i="7"/>
  <c r="S656" i="7"/>
  <c r="L657" i="7"/>
  <c r="M657" i="7"/>
  <c r="N657" i="7"/>
  <c r="O657" i="7"/>
  <c r="P657" i="7"/>
  <c r="AH657" i="7"/>
  <c r="AJ657" i="7"/>
  <c r="L658" i="7"/>
  <c r="M658" i="7"/>
  <c r="N658" i="7"/>
  <c r="O658" i="7"/>
  <c r="P658" i="7"/>
  <c r="AH658" i="7"/>
  <c r="AZ658" i="7"/>
  <c r="L659" i="7"/>
  <c r="M659" i="7"/>
  <c r="N659" i="7"/>
  <c r="O659" i="7"/>
  <c r="P659" i="7"/>
  <c r="AH659" i="7"/>
  <c r="L660" i="7"/>
  <c r="M660" i="7"/>
  <c r="N660" i="7"/>
  <c r="O660" i="7"/>
  <c r="P660" i="7"/>
  <c r="S660" i="7"/>
  <c r="L661" i="7"/>
  <c r="M661" i="7"/>
  <c r="N661" i="7"/>
  <c r="O661" i="7"/>
  <c r="P661" i="7"/>
  <c r="R661" i="7"/>
  <c r="L662" i="7"/>
  <c r="M662" i="7"/>
  <c r="N662" i="7"/>
  <c r="O662" i="7"/>
  <c r="P662" i="7"/>
  <c r="L663" i="7"/>
  <c r="M663" i="7"/>
  <c r="N663" i="7"/>
  <c r="O663" i="7"/>
  <c r="P663" i="7"/>
  <c r="R663" i="7"/>
  <c r="L664" i="7"/>
  <c r="M664" i="7"/>
  <c r="N664" i="7"/>
  <c r="O664" i="7"/>
  <c r="P664" i="7"/>
  <c r="S664" i="7"/>
  <c r="L665" i="7"/>
  <c r="M665" i="7"/>
  <c r="N665" i="7"/>
  <c r="O665" i="7"/>
  <c r="P665" i="7"/>
  <c r="AH665" i="7"/>
  <c r="AJ665" i="7"/>
  <c r="L666" i="7"/>
  <c r="M666" i="7"/>
  <c r="N666" i="7"/>
  <c r="O666" i="7"/>
  <c r="P666" i="7"/>
  <c r="L667" i="7"/>
  <c r="M667" i="7"/>
  <c r="N667" i="7"/>
  <c r="O667" i="7"/>
  <c r="P667" i="7"/>
  <c r="AH667" i="7"/>
  <c r="L668" i="7"/>
  <c r="M668" i="7"/>
  <c r="N668" i="7"/>
  <c r="O668" i="7"/>
  <c r="P668" i="7"/>
  <c r="S668" i="7"/>
  <c r="L669" i="7"/>
  <c r="M669" i="7"/>
  <c r="N669" i="7"/>
  <c r="O669" i="7"/>
  <c r="P669" i="7"/>
  <c r="S669" i="7"/>
  <c r="L670" i="7"/>
  <c r="M670" i="7"/>
  <c r="N670" i="7"/>
  <c r="O670" i="7"/>
  <c r="P670" i="7"/>
  <c r="Q670" i="7"/>
  <c r="U670" i="7"/>
  <c r="L671" i="7"/>
  <c r="M671" i="7"/>
  <c r="N671" i="7"/>
  <c r="O671" i="7"/>
  <c r="P671" i="7"/>
  <c r="R671" i="7"/>
  <c r="L672" i="7"/>
  <c r="M672" i="7"/>
  <c r="N672" i="7"/>
  <c r="O672" i="7"/>
  <c r="P672" i="7"/>
  <c r="AH672" i="7"/>
  <c r="AK672" i="7"/>
  <c r="L673" i="7"/>
  <c r="M673" i="7"/>
  <c r="N673" i="7"/>
  <c r="O673" i="7"/>
  <c r="P673" i="7"/>
  <c r="S673" i="7"/>
  <c r="L674" i="7"/>
  <c r="M674" i="7"/>
  <c r="N674" i="7"/>
  <c r="O674" i="7"/>
  <c r="P674" i="7"/>
  <c r="L675" i="7"/>
  <c r="M675" i="7"/>
  <c r="N675" i="7"/>
  <c r="O675" i="7"/>
  <c r="P675" i="7"/>
  <c r="R675" i="7"/>
  <c r="L676" i="7"/>
  <c r="M676" i="7"/>
  <c r="N676" i="7"/>
  <c r="O676" i="7"/>
  <c r="P676" i="7"/>
  <c r="Q676" i="7"/>
  <c r="U676" i="7"/>
  <c r="L677" i="7"/>
  <c r="M677" i="7"/>
  <c r="N677" i="7"/>
  <c r="O677" i="7"/>
  <c r="P677" i="7"/>
  <c r="L678" i="7"/>
  <c r="M678" i="7"/>
  <c r="N678" i="7"/>
  <c r="O678" i="7"/>
  <c r="P678" i="7"/>
  <c r="R678" i="7"/>
  <c r="L679" i="7"/>
  <c r="M679" i="7"/>
  <c r="N679" i="7"/>
  <c r="O679" i="7"/>
  <c r="P679" i="7"/>
  <c r="L680" i="7"/>
  <c r="M680" i="7"/>
  <c r="N680" i="7"/>
  <c r="O680" i="7"/>
  <c r="P680" i="7"/>
  <c r="S680" i="7"/>
  <c r="L681" i="7"/>
  <c r="M681" i="7"/>
  <c r="N681" i="7"/>
  <c r="O681" i="7"/>
  <c r="P681" i="7"/>
  <c r="L682" i="7"/>
  <c r="M682" i="7"/>
  <c r="N682" i="7"/>
  <c r="O682" i="7"/>
  <c r="P682" i="7"/>
  <c r="L683" i="7"/>
  <c r="M683" i="7"/>
  <c r="N683" i="7"/>
  <c r="O683" i="7"/>
  <c r="P683" i="7"/>
  <c r="S683" i="7"/>
  <c r="L684" i="7"/>
  <c r="M684" i="7"/>
  <c r="N684" i="7"/>
  <c r="O684" i="7"/>
  <c r="P684" i="7"/>
  <c r="Q684" i="7"/>
  <c r="U684" i="7"/>
  <c r="L685" i="7"/>
  <c r="M685" i="7"/>
  <c r="N685" i="7"/>
  <c r="O685" i="7"/>
  <c r="P685" i="7"/>
  <c r="L686" i="7"/>
  <c r="M686" i="7"/>
  <c r="N686" i="7"/>
  <c r="O686" i="7"/>
  <c r="P686" i="7"/>
  <c r="AH686" i="7"/>
  <c r="AK686" i="7"/>
  <c r="L687" i="7"/>
  <c r="M687" i="7"/>
  <c r="N687" i="7"/>
  <c r="O687" i="7"/>
  <c r="P687" i="7"/>
  <c r="L688" i="7"/>
  <c r="M688" i="7"/>
  <c r="N688" i="7"/>
  <c r="O688" i="7"/>
  <c r="P688" i="7"/>
  <c r="AH688" i="7"/>
  <c r="AI688" i="7"/>
  <c r="AM688" i="7"/>
  <c r="L689" i="7"/>
  <c r="M689" i="7"/>
  <c r="N689" i="7"/>
  <c r="O689" i="7"/>
  <c r="P689" i="7"/>
  <c r="L690" i="7"/>
  <c r="M690" i="7"/>
  <c r="N690" i="7"/>
  <c r="O690" i="7"/>
  <c r="P690" i="7"/>
  <c r="S690" i="7"/>
  <c r="L691" i="7"/>
  <c r="M691" i="7"/>
  <c r="N691" i="7"/>
  <c r="O691" i="7"/>
  <c r="P691" i="7"/>
  <c r="Q691" i="7"/>
  <c r="U691" i="7"/>
  <c r="L692" i="7"/>
  <c r="M692" i="7"/>
  <c r="N692" i="7"/>
  <c r="O692" i="7"/>
  <c r="P692" i="7"/>
  <c r="R692" i="7"/>
  <c r="L693" i="7"/>
  <c r="M693" i="7"/>
  <c r="N693" i="7"/>
  <c r="O693" i="7"/>
  <c r="P693" i="7"/>
  <c r="L694" i="7"/>
  <c r="M694" i="7"/>
  <c r="N694" i="7"/>
  <c r="O694" i="7"/>
  <c r="P694" i="7"/>
  <c r="R694" i="7"/>
  <c r="L695" i="7"/>
  <c r="M695" i="7"/>
  <c r="N695" i="7"/>
  <c r="O695" i="7"/>
  <c r="P695" i="7"/>
  <c r="R695" i="7"/>
  <c r="L696" i="7"/>
  <c r="M696" i="7"/>
  <c r="N696" i="7"/>
  <c r="O696" i="7"/>
  <c r="P696" i="7"/>
  <c r="Q696" i="7"/>
  <c r="U696" i="7"/>
  <c r="L697" i="7"/>
  <c r="M697" i="7"/>
  <c r="N697" i="7"/>
  <c r="O697" i="7"/>
  <c r="P697" i="7"/>
  <c r="R697" i="7"/>
  <c r="L698" i="7"/>
  <c r="M698" i="7"/>
  <c r="N698" i="7"/>
  <c r="O698" i="7"/>
  <c r="P698" i="7"/>
  <c r="R698" i="7"/>
  <c r="L699" i="7"/>
  <c r="M699" i="7"/>
  <c r="N699" i="7"/>
  <c r="O699" i="7"/>
  <c r="P699" i="7"/>
  <c r="L700" i="7"/>
  <c r="M700" i="7"/>
  <c r="N700" i="7"/>
  <c r="O700" i="7"/>
  <c r="P700" i="7"/>
  <c r="Q700" i="7"/>
  <c r="U700" i="7"/>
  <c r="L701" i="7"/>
  <c r="M701" i="7"/>
  <c r="N701" i="7"/>
  <c r="O701" i="7"/>
  <c r="P701" i="7"/>
  <c r="S701" i="7"/>
  <c r="L702" i="7"/>
  <c r="M702" i="7"/>
  <c r="N702" i="7"/>
  <c r="O702" i="7"/>
  <c r="P702" i="7"/>
  <c r="L703" i="7"/>
  <c r="M703" i="7"/>
  <c r="N703" i="7"/>
  <c r="O703" i="7"/>
  <c r="P703" i="7"/>
  <c r="Q703" i="7"/>
  <c r="U703" i="7"/>
  <c r="L704" i="7"/>
  <c r="M704" i="7"/>
  <c r="N704" i="7"/>
  <c r="O704" i="7"/>
  <c r="P704" i="7"/>
  <c r="R704" i="7"/>
  <c r="L705" i="7"/>
  <c r="M705" i="7"/>
  <c r="N705" i="7"/>
  <c r="O705" i="7"/>
  <c r="P705" i="7"/>
  <c r="L706" i="7"/>
  <c r="M706" i="7"/>
  <c r="N706" i="7"/>
  <c r="O706" i="7"/>
  <c r="P706" i="7"/>
  <c r="L707" i="7"/>
  <c r="M707" i="7"/>
  <c r="N707" i="7"/>
  <c r="O707" i="7"/>
  <c r="P707" i="7"/>
  <c r="L708" i="7"/>
  <c r="M708" i="7"/>
  <c r="N708" i="7"/>
  <c r="O708" i="7"/>
  <c r="P708" i="7"/>
  <c r="R708" i="7"/>
  <c r="L709" i="7"/>
  <c r="M709" i="7"/>
  <c r="N709" i="7"/>
  <c r="O709" i="7"/>
  <c r="P709" i="7"/>
  <c r="Q709" i="7"/>
  <c r="U709" i="7"/>
  <c r="L710" i="7"/>
  <c r="M710" i="7"/>
  <c r="N710" i="7"/>
  <c r="O710" i="7"/>
  <c r="P710" i="7"/>
  <c r="S710" i="7"/>
  <c r="L711" i="7"/>
  <c r="M711" i="7"/>
  <c r="N711" i="7"/>
  <c r="O711" i="7"/>
  <c r="P711" i="7"/>
  <c r="L712" i="7"/>
  <c r="M712" i="7"/>
  <c r="N712" i="7"/>
  <c r="O712" i="7"/>
  <c r="P712" i="7"/>
  <c r="L713" i="7"/>
  <c r="M713" i="7"/>
  <c r="N713" i="7"/>
  <c r="O713" i="7"/>
  <c r="P713" i="7"/>
  <c r="S713" i="7"/>
  <c r="L714" i="7"/>
  <c r="M714" i="7"/>
  <c r="N714" i="7"/>
  <c r="O714" i="7"/>
  <c r="P714" i="7"/>
  <c r="Q714" i="7"/>
  <c r="U714" i="7"/>
  <c r="L715" i="7"/>
  <c r="M715" i="7"/>
  <c r="N715" i="7"/>
  <c r="O715" i="7"/>
  <c r="P715" i="7"/>
  <c r="S715" i="7"/>
  <c r="L716" i="7"/>
  <c r="M716" i="7"/>
  <c r="N716" i="7"/>
  <c r="O716" i="7"/>
  <c r="P716" i="7"/>
  <c r="S716" i="7"/>
  <c r="L717" i="7"/>
  <c r="M717" i="7"/>
  <c r="N717" i="7"/>
  <c r="O717" i="7"/>
  <c r="P717" i="7"/>
  <c r="R717" i="7"/>
  <c r="L718" i="7"/>
  <c r="M718" i="7"/>
  <c r="N718" i="7"/>
  <c r="O718" i="7"/>
  <c r="P718" i="7"/>
  <c r="L719" i="7"/>
  <c r="M719" i="7"/>
  <c r="N719" i="7"/>
  <c r="O719" i="7"/>
  <c r="P719" i="7"/>
  <c r="L720" i="7"/>
  <c r="M720" i="7"/>
  <c r="N720" i="7"/>
  <c r="O720" i="7"/>
  <c r="P720" i="7"/>
  <c r="R720" i="7"/>
  <c r="L721" i="7"/>
  <c r="M721" i="7"/>
  <c r="N721" i="7"/>
  <c r="O721" i="7"/>
  <c r="P721" i="7"/>
  <c r="R721" i="7"/>
  <c r="L722" i="7"/>
  <c r="M722" i="7"/>
  <c r="N722" i="7"/>
  <c r="O722" i="7"/>
  <c r="P722" i="7"/>
  <c r="L723" i="7"/>
  <c r="M723" i="7"/>
  <c r="N723" i="7"/>
  <c r="O723" i="7"/>
  <c r="P723" i="7"/>
  <c r="S723" i="7"/>
  <c r="L724" i="7"/>
  <c r="M724" i="7"/>
  <c r="N724" i="7"/>
  <c r="O724" i="7"/>
  <c r="P724" i="7"/>
  <c r="AH724" i="7"/>
  <c r="AK724" i="7"/>
  <c r="L725" i="7"/>
  <c r="M725" i="7"/>
  <c r="N725" i="7"/>
  <c r="O725" i="7"/>
  <c r="P725" i="7"/>
  <c r="L726" i="7"/>
  <c r="M726" i="7"/>
  <c r="N726" i="7"/>
  <c r="O726" i="7"/>
  <c r="P726" i="7"/>
  <c r="Q726" i="7"/>
  <c r="U726" i="7"/>
  <c r="L727" i="7"/>
  <c r="M727" i="7"/>
  <c r="N727" i="7"/>
  <c r="O727" i="7"/>
  <c r="P727" i="7"/>
  <c r="L728" i="7"/>
  <c r="M728" i="7"/>
  <c r="N728" i="7"/>
  <c r="O728" i="7"/>
  <c r="P728" i="7"/>
  <c r="AH728" i="7"/>
  <c r="L729" i="7"/>
  <c r="M729" i="7"/>
  <c r="N729" i="7"/>
  <c r="O729" i="7"/>
  <c r="P729" i="7"/>
  <c r="AH729" i="7"/>
  <c r="L730" i="7"/>
  <c r="M730" i="7"/>
  <c r="N730" i="7"/>
  <c r="O730" i="7"/>
  <c r="P730" i="7"/>
  <c r="Q730" i="7"/>
  <c r="U730" i="7"/>
  <c r="L731" i="7"/>
  <c r="M731" i="7"/>
  <c r="N731" i="7"/>
  <c r="O731" i="7"/>
  <c r="P731" i="7"/>
  <c r="L732" i="7"/>
  <c r="M732" i="7"/>
  <c r="N732" i="7"/>
  <c r="O732" i="7"/>
  <c r="P732" i="7"/>
  <c r="AH732" i="7"/>
  <c r="L733" i="7"/>
  <c r="M733" i="7"/>
  <c r="N733" i="7"/>
  <c r="O733" i="7"/>
  <c r="P733" i="7"/>
  <c r="AH733" i="7"/>
  <c r="AJ733" i="7"/>
  <c r="L734" i="7"/>
  <c r="M734" i="7"/>
  <c r="N734" i="7"/>
  <c r="O734" i="7"/>
  <c r="P734" i="7"/>
  <c r="AH734" i="7"/>
  <c r="AJ734" i="7"/>
  <c r="L735" i="7"/>
  <c r="M735" i="7"/>
  <c r="N735" i="7"/>
  <c r="O735" i="7"/>
  <c r="P735" i="7"/>
  <c r="R735" i="7"/>
  <c r="L736" i="7"/>
  <c r="M736" i="7"/>
  <c r="N736" i="7"/>
  <c r="O736" i="7"/>
  <c r="P736" i="7"/>
  <c r="AH736" i="7"/>
  <c r="AI736" i="7"/>
  <c r="AM736" i="7"/>
  <c r="L737" i="7"/>
  <c r="M737" i="7"/>
  <c r="N737" i="7"/>
  <c r="O737" i="7"/>
  <c r="P737" i="7"/>
  <c r="AH737" i="7"/>
  <c r="AK737" i="7"/>
  <c r="L738" i="7"/>
  <c r="M738" i="7"/>
  <c r="N738" i="7"/>
  <c r="O738" i="7"/>
  <c r="P738" i="7"/>
  <c r="L739" i="7"/>
  <c r="M739" i="7"/>
  <c r="N739" i="7"/>
  <c r="O739" i="7"/>
  <c r="P739" i="7"/>
  <c r="S739" i="7"/>
  <c r="L740" i="7"/>
  <c r="M740" i="7"/>
  <c r="N740" i="7"/>
  <c r="O740" i="7"/>
  <c r="P740" i="7"/>
  <c r="S740" i="7"/>
  <c r="L741" i="7"/>
  <c r="M741" i="7"/>
  <c r="N741" i="7"/>
  <c r="O741" i="7"/>
  <c r="P741" i="7"/>
  <c r="AH741" i="7"/>
  <c r="AZ741" i="7"/>
  <c r="BR741" i="7"/>
  <c r="BS741" i="7"/>
  <c r="BW741" i="7"/>
  <c r="L742" i="7"/>
  <c r="M742" i="7"/>
  <c r="N742" i="7"/>
  <c r="O742" i="7"/>
  <c r="P742" i="7"/>
  <c r="L743" i="7"/>
  <c r="M743" i="7"/>
  <c r="N743" i="7"/>
  <c r="O743" i="7"/>
  <c r="P743" i="7"/>
  <c r="S743" i="7"/>
  <c r="L744" i="7"/>
  <c r="M744" i="7"/>
  <c r="N744" i="7"/>
  <c r="O744" i="7"/>
  <c r="P744" i="7"/>
  <c r="R744" i="7"/>
  <c r="L745" i="7"/>
  <c r="M745" i="7"/>
  <c r="N745" i="7"/>
  <c r="O745" i="7"/>
  <c r="P745" i="7"/>
  <c r="AH745" i="7"/>
  <c r="AI745" i="7"/>
  <c r="AM745" i="7"/>
  <c r="L746" i="7"/>
  <c r="M746" i="7"/>
  <c r="N746" i="7"/>
  <c r="O746" i="7"/>
  <c r="P746" i="7"/>
  <c r="S746" i="7"/>
  <c r="L747" i="7"/>
  <c r="M747" i="7"/>
  <c r="N747" i="7"/>
  <c r="O747" i="7"/>
  <c r="P747" i="7"/>
  <c r="S747" i="7"/>
  <c r="L748" i="7"/>
  <c r="M748" i="7"/>
  <c r="N748" i="7"/>
  <c r="O748" i="7"/>
  <c r="P748" i="7"/>
  <c r="Q748" i="7"/>
  <c r="U748" i="7"/>
  <c r="L749" i="7"/>
  <c r="M749" i="7"/>
  <c r="N749" i="7"/>
  <c r="O749" i="7"/>
  <c r="P749" i="7"/>
  <c r="AH749" i="7"/>
  <c r="L750" i="7"/>
  <c r="M750" i="7"/>
  <c r="N750" i="7"/>
  <c r="O750" i="7"/>
  <c r="P750" i="7"/>
  <c r="L751" i="7"/>
  <c r="M751" i="7"/>
  <c r="N751" i="7"/>
  <c r="O751" i="7"/>
  <c r="P751" i="7"/>
  <c r="S751" i="7"/>
  <c r="L752" i="7"/>
  <c r="M752" i="7"/>
  <c r="N752" i="7"/>
  <c r="O752" i="7"/>
  <c r="P752" i="7"/>
  <c r="Q752" i="7"/>
  <c r="U752" i="7"/>
  <c r="L753" i="7"/>
  <c r="M753" i="7"/>
  <c r="N753" i="7"/>
  <c r="O753" i="7"/>
  <c r="P753" i="7"/>
  <c r="AH753" i="7"/>
  <c r="AK753" i="7"/>
  <c r="L754" i="7"/>
  <c r="M754" i="7"/>
  <c r="N754" i="7"/>
  <c r="O754" i="7"/>
  <c r="P754" i="7"/>
  <c r="L755" i="7"/>
  <c r="M755" i="7"/>
  <c r="N755" i="7"/>
  <c r="O755" i="7"/>
  <c r="P755" i="7"/>
  <c r="Q755" i="7"/>
  <c r="U755" i="7"/>
  <c r="L756" i="7"/>
  <c r="M756" i="7"/>
  <c r="N756" i="7"/>
  <c r="O756" i="7"/>
  <c r="P756" i="7"/>
  <c r="R756" i="7"/>
  <c r="L757" i="7"/>
  <c r="M757" i="7"/>
  <c r="N757" i="7"/>
  <c r="O757" i="7"/>
  <c r="P757" i="7"/>
  <c r="AH757" i="7"/>
  <c r="L758" i="7"/>
  <c r="M758" i="7"/>
  <c r="N758" i="7"/>
  <c r="O758" i="7"/>
  <c r="P758" i="7"/>
  <c r="AH758" i="7"/>
  <c r="AJ758" i="7"/>
  <c r="L759" i="7"/>
  <c r="M759" i="7"/>
  <c r="N759" i="7"/>
  <c r="O759" i="7"/>
  <c r="P759" i="7"/>
  <c r="S759" i="7"/>
  <c r="L760" i="7"/>
  <c r="M760" i="7"/>
  <c r="N760" i="7"/>
  <c r="O760" i="7"/>
  <c r="P760" i="7"/>
  <c r="R760" i="7"/>
  <c r="L761" i="7"/>
  <c r="M761" i="7"/>
  <c r="N761" i="7"/>
  <c r="O761" i="7"/>
  <c r="P761" i="7"/>
  <c r="AH761" i="7"/>
  <c r="AI761" i="7"/>
  <c r="AM761" i="7"/>
  <c r="L762" i="7"/>
  <c r="M762" i="7"/>
  <c r="N762" i="7"/>
  <c r="O762" i="7"/>
  <c r="P762" i="7"/>
  <c r="S762" i="7"/>
  <c r="L763" i="7"/>
  <c r="M763" i="7"/>
  <c r="N763" i="7"/>
  <c r="O763" i="7"/>
  <c r="P763" i="7"/>
  <c r="Q763" i="7"/>
  <c r="U763" i="7"/>
  <c r="L764" i="7"/>
  <c r="M764" i="7"/>
  <c r="N764" i="7"/>
  <c r="O764" i="7"/>
  <c r="P764" i="7"/>
  <c r="S764" i="7"/>
  <c r="L765" i="7"/>
  <c r="M765" i="7"/>
  <c r="N765" i="7"/>
  <c r="O765" i="7"/>
  <c r="P765" i="7"/>
  <c r="S765" i="7"/>
  <c r="L766" i="7"/>
  <c r="M766" i="7"/>
  <c r="N766" i="7"/>
  <c r="O766" i="7"/>
  <c r="P766" i="7"/>
  <c r="L767" i="7"/>
  <c r="M767" i="7"/>
  <c r="N767" i="7"/>
  <c r="O767" i="7"/>
  <c r="P767" i="7"/>
  <c r="S767" i="7"/>
  <c r="L768" i="7"/>
  <c r="M768" i="7"/>
  <c r="N768" i="7"/>
  <c r="O768" i="7"/>
  <c r="P768" i="7"/>
  <c r="Q768" i="7"/>
  <c r="U768" i="7"/>
  <c r="L769" i="7"/>
  <c r="M769" i="7"/>
  <c r="N769" i="7"/>
  <c r="O769" i="7"/>
  <c r="P769" i="7"/>
  <c r="Q769" i="7"/>
  <c r="U769" i="7"/>
  <c r="L770" i="7"/>
  <c r="M770" i="7"/>
  <c r="N770" i="7"/>
  <c r="O770" i="7"/>
  <c r="P770" i="7"/>
  <c r="Q770" i="7"/>
  <c r="U770" i="7"/>
  <c r="L771" i="7"/>
  <c r="M771" i="7"/>
  <c r="N771" i="7"/>
  <c r="O771" i="7"/>
  <c r="P771" i="7"/>
  <c r="R771" i="7"/>
  <c r="L772" i="7"/>
  <c r="M772" i="7"/>
  <c r="N772" i="7"/>
  <c r="O772" i="7"/>
  <c r="P772" i="7"/>
  <c r="R772" i="7"/>
  <c r="L773" i="7"/>
  <c r="M773" i="7"/>
  <c r="N773" i="7"/>
  <c r="O773" i="7"/>
  <c r="P773" i="7"/>
  <c r="S773" i="7"/>
  <c r="L774" i="7"/>
  <c r="M774" i="7"/>
  <c r="N774" i="7"/>
  <c r="O774" i="7"/>
  <c r="P774" i="7"/>
  <c r="L775" i="7"/>
  <c r="M775" i="7"/>
  <c r="N775" i="7"/>
  <c r="O775" i="7"/>
  <c r="P775" i="7"/>
  <c r="AH775" i="7"/>
  <c r="L776" i="7"/>
  <c r="M776" i="7"/>
  <c r="N776" i="7"/>
  <c r="O776" i="7"/>
  <c r="P776" i="7"/>
  <c r="AH776" i="7"/>
  <c r="AI776" i="7"/>
  <c r="AM776" i="7"/>
  <c r="L777" i="7"/>
  <c r="M777" i="7"/>
  <c r="N777" i="7"/>
  <c r="O777" i="7"/>
  <c r="P777" i="7"/>
  <c r="S777" i="7"/>
  <c r="L778" i="7"/>
  <c r="M778" i="7"/>
  <c r="N778" i="7"/>
  <c r="O778" i="7"/>
  <c r="P778" i="7"/>
  <c r="Q778" i="7"/>
  <c r="U778" i="7"/>
  <c r="L779" i="7"/>
  <c r="M779" i="7"/>
  <c r="N779" i="7"/>
  <c r="O779" i="7"/>
  <c r="P779" i="7"/>
  <c r="AH779" i="7"/>
  <c r="L780" i="7"/>
  <c r="M780" i="7"/>
  <c r="N780" i="7"/>
  <c r="O780" i="7"/>
  <c r="P780" i="7"/>
  <c r="R780" i="7"/>
  <c r="L781" i="7"/>
  <c r="M781" i="7"/>
  <c r="N781" i="7"/>
  <c r="O781" i="7"/>
  <c r="P781" i="7"/>
  <c r="Q781" i="7"/>
  <c r="U781" i="7"/>
  <c r="L782" i="7"/>
  <c r="M782" i="7"/>
  <c r="N782" i="7"/>
  <c r="O782" i="7"/>
  <c r="P782" i="7"/>
  <c r="R782" i="7"/>
  <c r="L783" i="7"/>
  <c r="M783" i="7"/>
  <c r="N783" i="7"/>
  <c r="O783" i="7"/>
  <c r="P783" i="7"/>
  <c r="Q783" i="7"/>
  <c r="U783" i="7"/>
  <c r="L784" i="7"/>
  <c r="M784" i="7"/>
  <c r="N784" i="7"/>
  <c r="O784" i="7"/>
  <c r="P784" i="7"/>
  <c r="Q784" i="7"/>
  <c r="U784" i="7"/>
  <c r="L785" i="7"/>
  <c r="M785" i="7"/>
  <c r="N785" i="7"/>
  <c r="O785" i="7"/>
  <c r="P785" i="7"/>
  <c r="R785" i="7"/>
  <c r="L786" i="7"/>
  <c r="M786" i="7"/>
  <c r="N786" i="7"/>
  <c r="O786" i="7"/>
  <c r="P786" i="7"/>
  <c r="Q786" i="7"/>
  <c r="U786" i="7"/>
  <c r="L787" i="7"/>
  <c r="M787" i="7"/>
  <c r="N787" i="7"/>
  <c r="O787" i="7"/>
  <c r="P787" i="7"/>
  <c r="R787" i="7"/>
  <c r="L788" i="7"/>
  <c r="M788" i="7"/>
  <c r="N788" i="7"/>
  <c r="O788" i="7"/>
  <c r="P788" i="7"/>
  <c r="AH788" i="7"/>
  <c r="AJ788" i="7"/>
  <c r="L789" i="7"/>
  <c r="M789" i="7"/>
  <c r="N789" i="7"/>
  <c r="O789" i="7"/>
  <c r="P789" i="7"/>
  <c r="Q789" i="7"/>
  <c r="U789" i="7"/>
  <c r="L790" i="7"/>
  <c r="M790" i="7"/>
  <c r="N790" i="7"/>
  <c r="O790" i="7"/>
  <c r="P790" i="7"/>
  <c r="Q790" i="7"/>
  <c r="U790" i="7"/>
  <c r="L791" i="7"/>
  <c r="M791" i="7"/>
  <c r="N791" i="7"/>
  <c r="O791" i="7"/>
  <c r="P791" i="7"/>
  <c r="R791" i="7"/>
  <c r="L792" i="7"/>
  <c r="M792" i="7"/>
  <c r="N792" i="7"/>
  <c r="O792" i="7"/>
  <c r="P792" i="7"/>
  <c r="AH792" i="7"/>
  <c r="AI792" i="7"/>
  <c r="AM792" i="7"/>
  <c r="L793" i="7"/>
  <c r="M793" i="7"/>
  <c r="N793" i="7"/>
  <c r="O793" i="7"/>
  <c r="P793" i="7"/>
  <c r="AH793" i="7"/>
  <c r="L794" i="7"/>
  <c r="M794" i="7"/>
  <c r="N794" i="7"/>
  <c r="O794" i="7"/>
  <c r="P794" i="7"/>
  <c r="L795" i="7"/>
  <c r="M795" i="7"/>
  <c r="N795" i="7"/>
  <c r="O795" i="7"/>
  <c r="P795" i="7"/>
  <c r="AH795" i="7"/>
  <c r="AJ795" i="7"/>
  <c r="L796" i="7"/>
  <c r="M796" i="7"/>
  <c r="N796" i="7"/>
  <c r="O796" i="7"/>
  <c r="P796" i="7"/>
  <c r="Q796" i="7"/>
  <c r="U796" i="7"/>
  <c r="L797" i="7"/>
  <c r="M797" i="7"/>
  <c r="N797" i="7"/>
  <c r="O797" i="7"/>
  <c r="P797" i="7"/>
  <c r="S797" i="7"/>
  <c r="L798" i="7"/>
  <c r="M798" i="7"/>
  <c r="N798" i="7"/>
  <c r="O798" i="7"/>
  <c r="P798" i="7"/>
  <c r="S798" i="7"/>
  <c r="L799" i="7"/>
  <c r="M799" i="7"/>
  <c r="N799" i="7"/>
  <c r="O799" i="7"/>
  <c r="P799" i="7"/>
  <c r="R799" i="7"/>
  <c r="L800" i="7"/>
  <c r="M800" i="7"/>
  <c r="N800" i="7"/>
  <c r="O800" i="7"/>
  <c r="P800" i="7"/>
  <c r="L801" i="7"/>
  <c r="M801" i="7"/>
  <c r="N801" i="7"/>
  <c r="O801" i="7"/>
  <c r="P801" i="7"/>
  <c r="AH801" i="7"/>
  <c r="L802" i="7"/>
  <c r="M802" i="7"/>
  <c r="N802" i="7"/>
  <c r="O802" i="7"/>
  <c r="P802" i="7"/>
  <c r="S802" i="7"/>
  <c r="L803" i="7"/>
  <c r="M803" i="7"/>
  <c r="N803" i="7"/>
  <c r="O803" i="7"/>
  <c r="P803" i="7"/>
  <c r="S803" i="7"/>
  <c r="L804" i="7"/>
  <c r="M804" i="7"/>
  <c r="N804" i="7"/>
  <c r="O804" i="7"/>
  <c r="P804" i="7"/>
  <c r="S804" i="7"/>
  <c r="L805" i="7"/>
  <c r="M805" i="7"/>
  <c r="N805" i="7"/>
  <c r="O805" i="7"/>
  <c r="P805" i="7"/>
  <c r="Q805" i="7"/>
  <c r="U805" i="7"/>
  <c r="L806" i="7"/>
  <c r="M806" i="7"/>
  <c r="N806" i="7"/>
  <c r="O806" i="7"/>
  <c r="P806" i="7"/>
  <c r="S806" i="7"/>
  <c r="L807" i="7"/>
  <c r="M807" i="7"/>
  <c r="N807" i="7"/>
  <c r="O807" i="7"/>
  <c r="P807" i="7"/>
  <c r="R807" i="7"/>
  <c r="L808" i="7"/>
  <c r="M808" i="7"/>
  <c r="N808" i="7"/>
  <c r="O808" i="7"/>
  <c r="P808" i="7"/>
  <c r="Q808" i="7"/>
  <c r="U808" i="7"/>
  <c r="L809" i="7"/>
  <c r="M809" i="7"/>
  <c r="N809" i="7"/>
  <c r="O809" i="7"/>
  <c r="P809" i="7"/>
  <c r="Q809" i="7"/>
  <c r="U809" i="7"/>
  <c r="L810" i="7"/>
  <c r="M810" i="7"/>
  <c r="N810" i="7"/>
  <c r="O810" i="7"/>
  <c r="P810" i="7"/>
  <c r="AH810" i="7"/>
  <c r="AZ810" i="7"/>
  <c r="BC810" i="7"/>
  <c r="L811" i="7"/>
  <c r="M811" i="7"/>
  <c r="N811" i="7"/>
  <c r="O811" i="7"/>
  <c r="P811" i="7"/>
  <c r="AH811" i="7"/>
  <c r="L812" i="7"/>
  <c r="M812" i="7"/>
  <c r="N812" i="7"/>
  <c r="O812" i="7"/>
  <c r="P812" i="7"/>
  <c r="L813" i="7"/>
  <c r="M813" i="7"/>
  <c r="N813" i="7"/>
  <c r="O813" i="7"/>
  <c r="P813" i="7"/>
  <c r="Q813" i="7"/>
  <c r="U813" i="7"/>
  <c r="L814" i="7"/>
  <c r="M814" i="7"/>
  <c r="N814" i="7"/>
  <c r="O814" i="7"/>
  <c r="P814" i="7"/>
  <c r="R814" i="7"/>
  <c r="L815" i="7"/>
  <c r="M815" i="7"/>
  <c r="N815" i="7"/>
  <c r="O815" i="7"/>
  <c r="P815" i="7"/>
  <c r="Q815" i="7"/>
  <c r="U815" i="7"/>
  <c r="L816" i="7"/>
  <c r="M816" i="7"/>
  <c r="N816" i="7"/>
  <c r="O816" i="7"/>
  <c r="P816" i="7"/>
  <c r="Q816" i="7"/>
  <c r="U816" i="7"/>
  <c r="L817" i="7"/>
  <c r="M817" i="7"/>
  <c r="N817" i="7"/>
  <c r="O817" i="7"/>
  <c r="P817" i="7"/>
  <c r="Q817" i="7"/>
  <c r="U817" i="7"/>
  <c r="L818" i="7"/>
  <c r="M818" i="7"/>
  <c r="N818" i="7"/>
  <c r="O818" i="7"/>
  <c r="P818" i="7"/>
  <c r="AH818" i="7"/>
  <c r="AK818" i="7"/>
  <c r="L819" i="7"/>
  <c r="M819" i="7"/>
  <c r="N819" i="7"/>
  <c r="O819" i="7"/>
  <c r="P819" i="7"/>
  <c r="Q819" i="7"/>
  <c r="U819" i="7"/>
  <c r="L820" i="7"/>
  <c r="M820" i="7"/>
  <c r="N820" i="7"/>
  <c r="O820" i="7"/>
  <c r="P820" i="7"/>
  <c r="R820" i="7"/>
  <c r="L821" i="7"/>
  <c r="M821" i="7"/>
  <c r="N821" i="7"/>
  <c r="O821" i="7"/>
  <c r="P821" i="7"/>
  <c r="Q821" i="7"/>
  <c r="U821" i="7"/>
  <c r="L822" i="7"/>
  <c r="M822" i="7"/>
  <c r="N822" i="7"/>
  <c r="O822" i="7"/>
  <c r="P822" i="7"/>
  <c r="S822" i="7"/>
  <c r="L823" i="7"/>
  <c r="M823" i="7"/>
  <c r="N823" i="7"/>
  <c r="O823" i="7"/>
  <c r="P823" i="7"/>
  <c r="Q823" i="7"/>
  <c r="U823" i="7"/>
  <c r="L824" i="7"/>
  <c r="M824" i="7"/>
  <c r="N824" i="7"/>
  <c r="O824" i="7"/>
  <c r="P824" i="7"/>
  <c r="R824" i="7"/>
  <c r="L825" i="7"/>
  <c r="M825" i="7"/>
  <c r="N825" i="7"/>
  <c r="O825" i="7"/>
  <c r="P825" i="7"/>
  <c r="R825" i="7"/>
  <c r="L826" i="7"/>
  <c r="M826" i="7"/>
  <c r="N826" i="7"/>
  <c r="O826" i="7"/>
  <c r="P826" i="7"/>
  <c r="L827" i="7"/>
  <c r="M827" i="7"/>
  <c r="N827" i="7"/>
  <c r="O827" i="7"/>
  <c r="P827" i="7"/>
  <c r="Q827" i="7"/>
  <c r="U827" i="7"/>
  <c r="L828" i="7"/>
  <c r="M828" i="7"/>
  <c r="N828" i="7"/>
  <c r="O828" i="7"/>
  <c r="P828" i="7"/>
  <c r="R828" i="7"/>
  <c r="L829" i="7"/>
  <c r="M829" i="7"/>
  <c r="N829" i="7"/>
  <c r="O829" i="7"/>
  <c r="P829" i="7"/>
  <c r="S829" i="7"/>
  <c r="L830" i="7"/>
  <c r="M830" i="7"/>
  <c r="N830" i="7"/>
  <c r="O830" i="7"/>
  <c r="P830" i="7"/>
  <c r="L831" i="7"/>
  <c r="M831" i="7"/>
  <c r="N831" i="7"/>
  <c r="O831" i="7"/>
  <c r="P831" i="7"/>
  <c r="S831" i="7"/>
  <c r="L832" i="7"/>
  <c r="M832" i="7"/>
  <c r="N832" i="7"/>
  <c r="O832" i="7"/>
  <c r="P832" i="7"/>
  <c r="R832" i="7"/>
  <c r="L833" i="7"/>
  <c r="M833" i="7"/>
  <c r="N833" i="7"/>
  <c r="O833" i="7"/>
  <c r="P833" i="7"/>
  <c r="Q833" i="7"/>
  <c r="U833" i="7"/>
  <c r="L834" i="7"/>
  <c r="M834" i="7"/>
  <c r="N834" i="7"/>
  <c r="O834" i="7"/>
  <c r="P834" i="7"/>
  <c r="L835" i="7"/>
  <c r="M835" i="7"/>
  <c r="N835" i="7"/>
  <c r="O835" i="7"/>
  <c r="P835" i="7"/>
  <c r="Q835" i="7"/>
  <c r="U835" i="7"/>
  <c r="L836" i="7"/>
  <c r="M836" i="7"/>
  <c r="N836" i="7"/>
  <c r="O836" i="7"/>
  <c r="P836" i="7"/>
  <c r="AH836" i="7"/>
  <c r="L837" i="7"/>
  <c r="M837" i="7"/>
  <c r="N837" i="7"/>
  <c r="O837" i="7"/>
  <c r="P837" i="7"/>
  <c r="AH837" i="7"/>
  <c r="AI837" i="7"/>
  <c r="AM837" i="7"/>
  <c r="L838" i="7"/>
  <c r="M838" i="7"/>
  <c r="N838" i="7"/>
  <c r="O838" i="7"/>
  <c r="P838" i="7"/>
  <c r="L839" i="7"/>
  <c r="M839" i="7"/>
  <c r="N839" i="7"/>
  <c r="O839" i="7"/>
  <c r="P839" i="7"/>
  <c r="AH839" i="7"/>
  <c r="L840" i="7"/>
  <c r="M840" i="7"/>
  <c r="N840" i="7"/>
  <c r="O840" i="7"/>
  <c r="P840" i="7"/>
  <c r="AH840" i="7"/>
  <c r="L841" i="7"/>
  <c r="M841" i="7"/>
  <c r="N841" i="7"/>
  <c r="O841" i="7"/>
  <c r="P841" i="7"/>
  <c r="Q841" i="7"/>
  <c r="U841" i="7"/>
  <c r="L842" i="7"/>
  <c r="M842" i="7"/>
  <c r="N842" i="7"/>
  <c r="O842" i="7"/>
  <c r="P842" i="7"/>
  <c r="L843" i="7"/>
  <c r="M843" i="7"/>
  <c r="N843" i="7"/>
  <c r="O843" i="7"/>
  <c r="P843" i="7"/>
  <c r="S843" i="7"/>
  <c r="L844" i="7"/>
  <c r="M844" i="7"/>
  <c r="N844" i="7"/>
  <c r="O844" i="7"/>
  <c r="P844" i="7"/>
  <c r="R844" i="7"/>
  <c r="L845" i="7"/>
  <c r="M845" i="7"/>
  <c r="N845" i="7"/>
  <c r="O845" i="7"/>
  <c r="P845" i="7"/>
  <c r="R845" i="7"/>
  <c r="L846" i="7"/>
  <c r="M846" i="7"/>
  <c r="N846" i="7"/>
  <c r="O846" i="7"/>
  <c r="P846" i="7"/>
  <c r="L847" i="7"/>
  <c r="M847" i="7"/>
  <c r="N847" i="7"/>
  <c r="O847" i="7"/>
  <c r="P847" i="7"/>
  <c r="S847" i="7"/>
  <c r="L848" i="7"/>
  <c r="M848" i="7"/>
  <c r="N848" i="7"/>
  <c r="O848" i="7"/>
  <c r="P848" i="7"/>
  <c r="R848" i="7"/>
  <c r="L849" i="7"/>
  <c r="M849" i="7"/>
  <c r="N849" i="7"/>
  <c r="O849" i="7"/>
  <c r="P849" i="7"/>
  <c r="Q849" i="7"/>
  <c r="U849" i="7"/>
  <c r="L850" i="7"/>
  <c r="M850" i="7"/>
  <c r="N850" i="7"/>
  <c r="O850" i="7"/>
  <c r="P850" i="7"/>
  <c r="L851" i="7"/>
  <c r="M851" i="7"/>
  <c r="N851" i="7"/>
  <c r="O851" i="7"/>
  <c r="P851" i="7"/>
  <c r="S851" i="7"/>
  <c r="L852" i="7"/>
  <c r="M852" i="7"/>
  <c r="N852" i="7"/>
  <c r="O852" i="7"/>
  <c r="P852" i="7"/>
  <c r="Q852" i="7"/>
  <c r="U852" i="7"/>
  <c r="L853" i="7"/>
  <c r="M853" i="7"/>
  <c r="N853" i="7"/>
  <c r="O853" i="7"/>
  <c r="P853" i="7"/>
  <c r="Q853" i="7"/>
  <c r="U853" i="7"/>
  <c r="L854" i="7"/>
  <c r="M854" i="7"/>
  <c r="N854" i="7"/>
  <c r="O854" i="7"/>
  <c r="P854" i="7"/>
  <c r="L855" i="7"/>
  <c r="M855" i="7"/>
  <c r="N855" i="7"/>
  <c r="O855" i="7"/>
  <c r="P855" i="7"/>
  <c r="L856" i="7"/>
  <c r="M856" i="7"/>
  <c r="N856" i="7"/>
  <c r="O856" i="7"/>
  <c r="P856" i="7"/>
  <c r="Q856" i="7"/>
  <c r="U856" i="7"/>
  <c r="L857" i="7"/>
  <c r="M857" i="7"/>
  <c r="N857" i="7"/>
  <c r="O857" i="7"/>
  <c r="P857" i="7"/>
  <c r="R857" i="7"/>
  <c r="L858" i="7"/>
  <c r="M858" i="7"/>
  <c r="N858" i="7"/>
  <c r="O858" i="7"/>
  <c r="P858" i="7"/>
  <c r="Q858" i="7"/>
  <c r="U858" i="7"/>
  <c r="L859" i="7"/>
  <c r="M859" i="7"/>
  <c r="N859" i="7"/>
  <c r="O859" i="7"/>
  <c r="P859" i="7"/>
  <c r="R859" i="7"/>
  <c r="L860" i="7"/>
  <c r="M860" i="7"/>
  <c r="N860" i="7"/>
  <c r="O860" i="7"/>
  <c r="P860" i="7"/>
  <c r="R860" i="7"/>
  <c r="L861" i="7"/>
  <c r="M861" i="7"/>
  <c r="N861" i="7"/>
  <c r="O861" i="7"/>
  <c r="P861" i="7"/>
  <c r="R861" i="7"/>
  <c r="L862" i="7"/>
  <c r="M862" i="7"/>
  <c r="N862" i="7"/>
  <c r="O862" i="7"/>
  <c r="P862" i="7"/>
  <c r="L863" i="7"/>
  <c r="M863" i="7"/>
  <c r="N863" i="7"/>
  <c r="O863" i="7"/>
  <c r="P863" i="7"/>
  <c r="AH863" i="7"/>
  <c r="L864" i="7"/>
  <c r="M864" i="7"/>
  <c r="N864" i="7"/>
  <c r="O864" i="7"/>
  <c r="P864" i="7"/>
  <c r="R864" i="7"/>
  <c r="L865" i="7"/>
  <c r="M865" i="7"/>
  <c r="N865" i="7"/>
  <c r="O865" i="7"/>
  <c r="P865" i="7"/>
  <c r="AH865" i="7"/>
  <c r="AZ865" i="7"/>
  <c r="BB865" i="7"/>
  <c r="L866" i="7"/>
  <c r="M866" i="7"/>
  <c r="N866" i="7"/>
  <c r="O866" i="7"/>
  <c r="P866" i="7"/>
  <c r="AH866" i="7"/>
  <c r="AZ866" i="7"/>
  <c r="BC866" i="7"/>
  <c r="L867" i="7"/>
  <c r="M867" i="7"/>
  <c r="N867" i="7"/>
  <c r="O867" i="7"/>
  <c r="P867" i="7"/>
  <c r="AH867" i="7"/>
  <c r="L868" i="7"/>
  <c r="M868" i="7"/>
  <c r="N868" i="7"/>
  <c r="O868" i="7"/>
  <c r="P868" i="7"/>
  <c r="R868" i="7"/>
  <c r="L869" i="7"/>
  <c r="M869" i="7"/>
  <c r="N869" i="7"/>
  <c r="O869" i="7"/>
  <c r="P869" i="7"/>
  <c r="R869" i="7"/>
  <c r="L870" i="7"/>
  <c r="M870" i="7"/>
  <c r="N870" i="7"/>
  <c r="O870" i="7"/>
  <c r="P870" i="7"/>
  <c r="AH870" i="7"/>
  <c r="AK870" i="7"/>
  <c r="L871" i="7"/>
  <c r="M871" i="7"/>
  <c r="N871" i="7"/>
  <c r="O871" i="7"/>
  <c r="P871" i="7"/>
  <c r="AH871" i="7"/>
  <c r="L872" i="7"/>
  <c r="M872" i="7"/>
  <c r="N872" i="7"/>
  <c r="O872" i="7"/>
  <c r="P872" i="7"/>
  <c r="Q872" i="7"/>
  <c r="U872" i="7"/>
  <c r="L873" i="7"/>
  <c r="M873" i="7"/>
  <c r="N873" i="7"/>
  <c r="O873" i="7"/>
  <c r="P873" i="7"/>
  <c r="L874" i="7"/>
  <c r="M874" i="7"/>
  <c r="N874" i="7"/>
  <c r="O874" i="7"/>
  <c r="P874" i="7"/>
  <c r="L875" i="7"/>
  <c r="M875" i="7"/>
  <c r="N875" i="7"/>
  <c r="O875" i="7"/>
  <c r="P875" i="7"/>
  <c r="S875" i="7"/>
  <c r="L876" i="7"/>
  <c r="M876" i="7"/>
  <c r="N876" i="7"/>
  <c r="O876" i="7"/>
  <c r="P876" i="7"/>
  <c r="S876" i="7"/>
  <c r="L877" i="7"/>
  <c r="M877" i="7"/>
  <c r="N877" i="7"/>
  <c r="O877" i="7"/>
  <c r="P877" i="7"/>
  <c r="R877" i="7"/>
  <c r="L878" i="7"/>
  <c r="M878" i="7"/>
  <c r="N878" i="7"/>
  <c r="O878" i="7"/>
  <c r="P878" i="7"/>
  <c r="Q878" i="7"/>
  <c r="U878" i="7"/>
  <c r="L879" i="7"/>
  <c r="M879" i="7"/>
  <c r="N879" i="7"/>
  <c r="O879" i="7"/>
  <c r="P879" i="7"/>
  <c r="Q879" i="7"/>
  <c r="U879" i="7"/>
  <c r="L880" i="7"/>
  <c r="M880" i="7"/>
  <c r="N880" i="7"/>
  <c r="O880" i="7"/>
  <c r="P880" i="7"/>
  <c r="R880" i="7"/>
  <c r="L881" i="7"/>
  <c r="M881" i="7"/>
  <c r="N881" i="7"/>
  <c r="O881" i="7"/>
  <c r="P881" i="7"/>
  <c r="AH881" i="7"/>
  <c r="AZ881" i="7"/>
  <c r="BB881" i="7"/>
  <c r="L882" i="7"/>
  <c r="M882" i="7"/>
  <c r="N882" i="7"/>
  <c r="O882" i="7"/>
  <c r="P882" i="7"/>
  <c r="Q882" i="7"/>
  <c r="U882" i="7"/>
  <c r="L883" i="7"/>
  <c r="M883" i="7"/>
  <c r="N883" i="7"/>
  <c r="O883" i="7"/>
  <c r="P883" i="7"/>
  <c r="Q883" i="7"/>
  <c r="U883" i="7"/>
  <c r="L884" i="7"/>
  <c r="M884" i="7"/>
  <c r="N884" i="7"/>
  <c r="O884" i="7"/>
  <c r="P884" i="7"/>
  <c r="S884" i="7"/>
  <c r="L885" i="7"/>
  <c r="M885" i="7"/>
  <c r="N885" i="7"/>
  <c r="O885" i="7"/>
  <c r="P885" i="7"/>
  <c r="AH885" i="7"/>
  <c r="AJ885" i="7"/>
  <c r="L886" i="7"/>
  <c r="M886" i="7"/>
  <c r="N886" i="7"/>
  <c r="O886" i="7"/>
  <c r="P886" i="7"/>
  <c r="R886" i="7"/>
  <c r="L887" i="7"/>
  <c r="M887" i="7"/>
  <c r="N887" i="7"/>
  <c r="O887" i="7"/>
  <c r="P887" i="7"/>
  <c r="AH887" i="7"/>
  <c r="L888" i="7"/>
  <c r="M888" i="7"/>
  <c r="N888" i="7"/>
  <c r="O888" i="7"/>
  <c r="P888" i="7"/>
  <c r="R888" i="7"/>
  <c r="L889" i="7"/>
  <c r="M889" i="7"/>
  <c r="N889" i="7"/>
  <c r="O889" i="7"/>
  <c r="P889" i="7"/>
  <c r="Q889" i="7"/>
  <c r="U889" i="7"/>
  <c r="L890" i="7"/>
  <c r="M890" i="7"/>
  <c r="N890" i="7"/>
  <c r="O890" i="7"/>
  <c r="P890" i="7"/>
  <c r="S890" i="7"/>
  <c r="L891" i="7"/>
  <c r="M891" i="7"/>
  <c r="N891" i="7"/>
  <c r="O891" i="7"/>
  <c r="P891" i="7"/>
  <c r="R891" i="7"/>
  <c r="L892" i="7"/>
  <c r="M892" i="7"/>
  <c r="N892" i="7"/>
  <c r="O892" i="7"/>
  <c r="P892" i="7"/>
  <c r="S892" i="7"/>
  <c r="L893" i="7"/>
  <c r="M893" i="7"/>
  <c r="N893" i="7"/>
  <c r="O893" i="7"/>
  <c r="P893" i="7"/>
  <c r="Q893" i="7"/>
  <c r="U893" i="7"/>
  <c r="L894" i="7"/>
  <c r="M894" i="7"/>
  <c r="N894" i="7"/>
  <c r="O894" i="7"/>
  <c r="P894" i="7"/>
  <c r="Q894" i="7"/>
  <c r="U894" i="7"/>
  <c r="L895" i="7"/>
  <c r="M895" i="7"/>
  <c r="N895" i="7"/>
  <c r="O895" i="7"/>
  <c r="P895" i="7"/>
  <c r="R895" i="7"/>
  <c r="L896" i="7"/>
  <c r="M896" i="7"/>
  <c r="N896" i="7"/>
  <c r="O896" i="7"/>
  <c r="P896" i="7"/>
  <c r="Q896" i="7"/>
  <c r="U896" i="7"/>
  <c r="L897" i="7"/>
  <c r="M897" i="7"/>
  <c r="N897" i="7"/>
  <c r="O897" i="7"/>
  <c r="P897" i="7"/>
  <c r="Q897" i="7"/>
  <c r="U897" i="7"/>
  <c r="L898" i="7"/>
  <c r="M898" i="7"/>
  <c r="N898" i="7"/>
  <c r="O898" i="7"/>
  <c r="P898" i="7"/>
  <c r="AH898" i="7"/>
  <c r="L899" i="7"/>
  <c r="M899" i="7"/>
  <c r="N899" i="7"/>
  <c r="O899" i="7"/>
  <c r="P899" i="7"/>
  <c r="R899" i="7"/>
  <c r="L900" i="7"/>
  <c r="M900" i="7"/>
  <c r="N900" i="7"/>
  <c r="O900" i="7"/>
  <c r="P900" i="7"/>
  <c r="Q900" i="7"/>
  <c r="U900" i="7"/>
  <c r="L901" i="7"/>
  <c r="M901" i="7"/>
  <c r="N901" i="7"/>
  <c r="O901" i="7"/>
  <c r="P901" i="7"/>
  <c r="R901" i="7"/>
  <c r="L902" i="7"/>
  <c r="M902" i="7"/>
  <c r="N902" i="7"/>
  <c r="O902" i="7"/>
  <c r="P902" i="7"/>
  <c r="L903" i="7"/>
  <c r="M903" i="7"/>
  <c r="N903" i="7"/>
  <c r="O903" i="7"/>
  <c r="P903" i="7"/>
  <c r="Q903" i="7"/>
  <c r="U903" i="7"/>
  <c r="L904" i="7"/>
  <c r="M904" i="7"/>
  <c r="N904" i="7"/>
  <c r="O904" i="7"/>
  <c r="P904" i="7"/>
  <c r="S904" i="7"/>
  <c r="L905" i="7"/>
  <c r="M905" i="7"/>
  <c r="N905" i="7"/>
  <c r="O905" i="7"/>
  <c r="P905" i="7"/>
  <c r="R905" i="7"/>
  <c r="L906" i="7"/>
  <c r="M906" i="7"/>
  <c r="N906" i="7"/>
  <c r="O906" i="7"/>
  <c r="P906" i="7"/>
  <c r="L907" i="7"/>
  <c r="M907" i="7"/>
  <c r="N907" i="7"/>
  <c r="O907" i="7"/>
  <c r="P907" i="7"/>
  <c r="R907" i="7"/>
  <c r="L908" i="7"/>
  <c r="M908" i="7"/>
  <c r="N908" i="7"/>
  <c r="O908" i="7"/>
  <c r="P908" i="7"/>
  <c r="AH908" i="7"/>
  <c r="L909" i="7"/>
  <c r="M909" i="7"/>
  <c r="N909" i="7"/>
  <c r="O909" i="7"/>
  <c r="P909" i="7"/>
  <c r="AH909" i="7"/>
  <c r="AJ909" i="7"/>
  <c r="L910" i="7"/>
  <c r="M910" i="7"/>
  <c r="N910" i="7"/>
  <c r="O910" i="7"/>
  <c r="P910" i="7"/>
  <c r="S910" i="7"/>
  <c r="L911" i="7"/>
  <c r="M911" i="7"/>
  <c r="N911" i="7"/>
  <c r="O911" i="7"/>
  <c r="P911" i="7"/>
  <c r="Q911" i="7"/>
  <c r="U911" i="7"/>
  <c r="L912" i="7"/>
  <c r="M912" i="7"/>
  <c r="N912" i="7"/>
  <c r="O912" i="7"/>
  <c r="P912" i="7"/>
  <c r="Q912" i="7"/>
  <c r="U912" i="7"/>
  <c r="L913" i="7"/>
  <c r="M913" i="7"/>
  <c r="N913" i="7"/>
  <c r="O913" i="7"/>
  <c r="P913" i="7"/>
  <c r="R913" i="7"/>
  <c r="L914" i="7"/>
  <c r="M914" i="7"/>
  <c r="N914" i="7"/>
  <c r="O914" i="7"/>
  <c r="P914" i="7"/>
  <c r="L915" i="7"/>
  <c r="M915" i="7"/>
  <c r="N915" i="7"/>
  <c r="O915" i="7"/>
  <c r="P915" i="7"/>
  <c r="S915" i="7"/>
  <c r="L916" i="7"/>
  <c r="M916" i="7"/>
  <c r="N916" i="7"/>
  <c r="O916" i="7"/>
  <c r="P916" i="7"/>
  <c r="R916" i="7"/>
  <c r="L917" i="7"/>
  <c r="M917" i="7"/>
  <c r="N917" i="7"/>
  <c r="O917" i="7"/>
  <c r="P917" i="7"/>
  <c r="S917" i="7"/>
  <c r="L918" i="7"/>
  <c r="M918" i="7"/>
  <c r="N918" i="7"/>
  <c r="O918" i="7"/>
  <c r="P918" i="7"/>
  <c r="Q918" i="7"/>
  <c r="U918" i="7"/>
  <c r="L919" i="7"/>
  <c r="M919" i="7"/>
  <c r="N919" i="7"/>
  <c r="O919" i="7"/>
  <c r="P919" i="7"/>
  <c r="R919" i="7"/>
  <c r="L920" i="7"/>
  <c r="M920" i="7"/>
  <c r="N920" i="7"/>
  <c r="O920" i="7"/>
  <c r="P920" i="7"/>
  <c r="Q920" i="7"/>
  <c r="U920" i="7"/>
  <c r="L921" i="7"/>
  <c r="M921" i="7"/>
  <c r="N921" i="7"/>
  <c r="O921" i="7"/>
  <c r="P921" i="7"/>
  <c r="S921" i="7"/>
  <c r="L922" i="7"/>
  <c r="M922" i="7"/>
  <c r="N922" i="7"/>
  <c r="O922" i="7"/>
  <c r="P922" i="7"/>
  <c r="AH922" i="7"/>
  <c r="L923" i="7"/>
  <c r="M923" i="7"/>
  <c r="N923" i="7"/>
  <c r="O923" i="7"/>
  <c r="P923" i="7"/>
  <c r="AH923" i="7"/>
  <c r="AK923" i="7"/>
  <c r="L924" i="7"/>
  <c r="M924" i="7"/>
  <c r="N924" i="7"/>
  <c r="O924" i="7"/>
  <c r="P924" i="7"/>
  <c r="S924" i="7"/>
  <c r="L925" i="7"/>
  <c r="M925" i="7"/>
  <c r="N925" i="7"/>
  <c r="O925" i="7"/>
  <c r="P925" i="7"/>
  <c r="AH925" i="7"/>
  <c r="AJ925" i="7"/>
  <c r="L926" i="7"/>
  <c r="M926" i="7"/>
  <c r="N926" i="7"/>
  <c r="O926" i="7"/>
  <c r="P926" i="7"/>
  <c r="L927" i="7"/>
  <c r="M927" i="7"/>
  <c r="N927" i="7"/>
  <c r="O927" i="7"/>
  <c r="P927" i="7"/>
  <c r="R927" i="7"/>
  <c r="L928" i="7"/>
  <c r="M928" i="7"/>
  <c r="N928" i="7"/>
  <c r="O928" i="7"/>
  <c r="P928" i="7"/>
  <c r="S928" i="7"/>
  <c r="L929" i="7"/>
  <c r="M929" i="7"/>
  <c r="N929" i="7"/>
  <c r="O929" i="7"/>
  <c r="P929" i="7"/>
  <c r="AH929" i="7"/>
  <c r="AZ929" i="7"/>
  <c r="BA929" i="7"/>
  <c r="BE929" i="7"/>
  <c r="L930" i="7"/>
  <c r="M930" i="7"/>
  <c r="N930" i="7"/>
  <c r="O930" i="7"/>
  <c r="P930" i="7"/>
  <c r="S930" i="7"/>
  <c r="L931" i="7"/>
  <c r="M931" i="7"/>
  <c r="N931" i="7"/>
  <c r="O931" i="7"/>
  <c r="P931" i="7"/>
  <c r="S931" i="7"/>
  <c r="L932" i="7"/>
  <c r="M932" i="7"/>
  <c r="N932" i="7"/>
  <c r="O932" i="7"/>
  <c r="P932" i="7"/>
  <c r="S932" i="7"/>
  <c r="L933" i="7"/>
  <c r="M933" i="7"/>
  <c r="N933" i="7"/>
  <c r="O933" i="7"/>
  <c r="P933" i="7"/>
  <c r="AH933" i="7"/>
  <c r="AJ933" i="7"/>
  <c r="L934" i="7"/>
  <c r="M934" i="7"/>
  <c r="N934" i="7"/>
  <c r="O934" i="7"/>
  <c r="P934" i="7"/>
  <c r="R934" i="7"/>
  <c r="L935" i="7"/>
  <c r="M935" i="7"/>
  <c r="N935" i="7"/>
  <c r="O935" i="7"/>
  <c r="P935" i="7"/>
  <c r="S935" i="7"/>
  <c r="L936" i="7"/>
  <c r="M936" i="7"/>
  <c r="N936" i="7"/>
  <c r="O936" i="7"/>
  <c r="P936" i="7"/>
  <c r="S936" i="7"/>
  <c r="L937" i="7"/>
  <c r="M937" i="7"/>
  <c r="N937" i="7"/>
  <c r="O937" i="7"/>
  <c r="P937" i="7"/>
  <c r="Q937" i="7"/>
  <c r="U937" i="7"/>
  <c r="L938" i="7"/>
  <c r="M938" i="7"/>
  <c r="N938" i="7"/>
  <c r="O938" i="7"/>
  <c r="P938" i="7"/>
  <c r="R938" i="7"/>
  <c r="L939" i="7"/>
  <c r="M939" i="7"/>
  <c r="N939" i="7"/>
  <c r="O939" i="7"/>
  <c r="P939" i="7"/>
  <c r="AH939" i="7"/>
  <c r="L940" i="7"/>
  <c r="M940" i="7"/>
  <c r="N940" i="7"/>
  <c r="O940" i="7"/>
  <c r="P940" i="7"/>
  <c r="Q940" i="7"/>
  <c r="U940" i="7"/>
  <c r="L941" i="7"/>
  <c r="M941" i="7"/>
  <c r="N941" i="7"/>
  <c r="O941" i="7"/>
  <c r="P941" i="7"/>
  <c r="AH941" i="7"/>
  <c r="AJ941" i="7"/>
  <c r="L942" i="7"/>
  <c r="M942" i="7"/>
  <c r="N942" i="7"/>
  <c r="O942" i="7"/>
  <c r="P942" i="7"/>
  <c r="R942" i="7"/>
  <c r="L943" i="7"/>
  <c r="M943" i="7"/>
  <c r="N943" i="7"/>
  <c r="O943" i="7"/>
  <c r="P943" i="7"/>
  <c r="R943" i="7"/>
  <c r="L944" i="7"/>
  <c r="M944" i="7"/>
  <c r="N944" i="7"/>
  <c r="O944" i="7"/>
  <c r="P944" i="7"/>
  <c r="S944" i="7"/>
  <c r="L945" i="7"/>
  <c r="M945" i="7"/>
  <c r="N945" i="7"/>
  <c r="O945" i="7"/>
  <c r="P945" i="7"/>
  <c r="Q945" i="7"/>
  <c r="U945" i="7"/>
  <c r="L946" i="7"/>
  <c r="M946" i="7"/>
  <c r="N946" i="7"/>
  <c r="O946" i="7"/>
  <c r="P946" i="7"/>
  <c r="Q946" i="7"/>
  <c r="U946" i="7"/>
  <c r="L947" i="7"/>
  <c r="M947" i="7"/>
  <c r="N947" i="7"/>
  <c r="O947" i="7"/>
  <c r="P947" i="7"/>
  <c r="Q947" i="7"/>
  <c r="U947" i="7"/>
  <c r="L948" i="7"/>
  <c r="M948" i="7"/>
  <c r="N948" i="7"/>
  <c r="O948" i="7"/>
  <c r="P948" i="7"/>
  <c r="Q948" i="7"/>
  <c r="U948" i="7"/>
  <c r="L949" i="7"/>
  <c r="M949" i="7"/>
  <c r="N949" i="7"/>
  <c r="O949" i="7"/>
  <c r="P949" i="7"/>
  <c r="S949" i="7"/>
  <c r="L950" i="7"/>
  <c r="M950" i="7"/>
  <c r="N950" i="7"/>
  <c r="O950" i="7"/>
  <c r="P950" i="7"/>
  <c r="Q950" i="7"/>
  <c r="U950" i="7"/>
  <c r="L951" i="7"/>
  <c r="M951" i="7"/>
  <c r="N951" i="7"/>
  <c r="O951" i="7"/>
  <c r="P951" i="7"/>
  <c r="AH951" i="7"/>
  <c r="L952" i="7"/>
  <c r="M952" i="7"/>
  <c r="N952" i="7"/>
  <c r="O952" i="7"/>
  <c r="P952" i="7"/>
  <c r="Q952" i="7"/>
  <c r="U952" i="7"/>
  <c r="L953" i="7"/>
  <c r="M953" i="7"/>
  <c r="N953" i="7"/>
  <c r="O953" i="7"/>
  <c r="P953" i="7"/>
  <c r="R953" i="7"/>
  <c r="L954" i="7"/>
  <c r="M954" i="7"/>
  <c r="N954" i="7"/>
  <c r="O954" i="7"/>
  <c r="P954" i="7"/>
  <c r="L955" i="7"/>
  <c r="M955" i="7"/>
  <c r="N955" i="7"/>
  <c r="O955" i="7"/>
  <c r="P955" i="7"/>
  <c r="Q955" i="7"/>
  <c r="U955" i="7"/>
  <c r="L956" i="7"/>
  <c r="M956" i="7"/>
  <c r="N956" i="7"/>
  <c r="O956" i="7"/>
  <c r="P956" i="7"/>
  <c r="Q956" i="7"/>
  <c r="U956" i="7"/>
  <c r="L957" i="7"/>
  <c r="M957" i="7"/>
  <c r="N957" i="7"/>
  <c r="O957" i="7"/>
  <c r="P957" i="7"/>
  <c r="AH957" i="7"/>
  <c r="AK957" i="7"/>
  <c r="L958" i="7"/>
  <c r="M958" i="7"/>
  <c r="N958" i="7"/>
  <c r="O958" i="7"/>
  <c r="P958" i="7"/>
  <c r="R958" i="7"/>
  <c r="L959" i="7"/>
  <c r="M959" i="7"/>
  <c r="N959" i="7"/>
  <c r="O959" i="7"/>
  <c r="P959" i="7"/>
  <c r="AH959" i="7"/>
  <c r="L960" i="7"/>
  <c r="M960" i="7"/>
  <c r="N960" i="7"/>
  <c r="O960" i="7"/>
  <c r="P960" i="7"/>
  <c r="R960" i="7"/>
  <c r="L961" i="7"/>
  <c r="M961" i="7"/>
  <c r="N961" i="7"/>
  <c r="O961" i="7"/>
  <c r="P961" i="7"/>
  <c r="R961" i="7"/>
  <c r="L962" i="7"/>
  <c r="M962" i="7"/>
  <c r="N962" i="7"/>
  <c r="O962" i="7"/>
  <c r="P962" i="7"/>
  <c r="S962" i="7"/>
  <c r="L963" i="7"/>
  <c r="M963" i="7"/>
  <c r="N963" i="7"/>
  <c r="O963" i="7"/>
  <c r="P963" i="7"/>
  <c r="Q963" i="7"/>
  <c r="U963" i="7"/>
  <c r="L964" i="7"/>
  <c r="M964" i="7"/>
  <c r="N964" i="7"/>
  <c r="O964" i="7"/>
  <c r="P964" i="7"/>
  <c r="R964" i="7"/>
  <c r="L965" i="7"/>
  <c r="M965" i="7"/>
  <c r="N965" i="7"/>
  <c r="O965" i="7"/>
  <c r="P965" i="7"/>
  <c r="R965" i="7"/>
  <c r="L966" i="7"/>
  <c r="M966" i="7"/>
  <c r="N966" i="7"/>
  <c r="O966" i="7"/>
  <c r="P966" i="7"/>
  <c r="L967" i="7"/>
  <c r="M967" i="7"/>
  <c r="N967" i="7"/>
  <c r="O967" i="7"/>
  <c r="P967" i="7"/>
  <c r="AH967" i="7"/>
  <c r="L968" i="7"/>
  <c r="M968" i="7"/>
  <c r="N968" i="7"/>
  <c r="O968" i="7"/>
  <c r="P968" i="7"/>
  <c r="AH968" i="7"/>
  <c r="AZ968" i="7"/>
  <c r="BB968" i="7"/>
  <c r="L969" i="7"/>
  <c r="M969" i="7"/>
  <c r="N969" i="7"/>
  <c r="O969" i="7"/>
  <c r="P969" i="7"/>
  <c r="S969" i="7"/>
  <c r="L970" i="7"/>
  <c r="M970" i="7"/>
  <c r="N970" i="7"/>
  <c r="O970" i="7"/>
  <c r="P970" i="7"/>
  <c r="AH970" i="7"/>
  <c r="AK970" i="7"/>
  <c r="L971" i="7"/>
  <c r="M971" i="7"/>
  <c r="N971" i="7"/>
  <c r="O971" i="7"/>
  <c r="P971" i="7"/>
  <c r="S971" i="7"/>
  <c r="L972" i="7"/>
  <c r="M972" i="7"/>
  <c r="N972" i="7"/>
  <c r="O972" i="7"/>
  <c r="P972" i="7"/>
  <c r="S972" i="7"/>
  <c r="L973" i="7"/>
  <c r="M973" i="7"/>
  <c r="N973" i="7"/>
  <c r="O973" i="7"/>
  <c r="P973" i="7"/>
  <c r="S973" i="7"/>
  <c r="L974" i="7"/>
  <c r="M974" i="7"/>
  <c r="N974" i="7"/>
  <c r="O974" i="7"/>
  <c r="P974" i="7"/>
  <c r="Q974" i="7"/>
  <c r="U974" i="7"/>
  <c r="L975" i="7"/>
  <c r="M975" i="7"/>
  <c r="N975" i="7"/>
  <c r="O975" i="7"/>
  <c r="P975" i="7"/>
  <c r="L976" i="7"/>
  <c r="M976" i="7"/>
  <c r="N976" i="7"/>
  <c r="O976" i="7"/>
  <c r="P976" i="7"/>
  <c r="R976" i="7"/>
  <c r="L977" i="7"/>
  <c r="M977" i="7"/>
  <c r="N977" i="7"/>
  <c r="O977" i="7"/>
  <c r="P977" i="7"/>
  <c r="AH977" i="7"/>
  <c r="L978" i="7"/>
  <c r="M978" i="7"/>
  <c r="N978" i="7"/>
  <c r="O978" i="7"/>
  <c r="P978" i="7"/>
  <c r="L979" i="7"/>
  <c r="M979" i="7"/>
  <c r="N979" i="7"/>
  <c r="O979" i="7"/>
  <c r="P979" i="7"/>
  <c r="S979" i="7"/>
  <c r="L980" i="7"/>
  <c r="M980" i="7"/>
  <c r="N980" i="7"/>
  <c r="O980" i="7"/>
  <c r="P980" i="7"/>
  <c r="R980" i="7"/>
  <c r="L981" i="7"/>
  <c r="M981" i="7"/>
  <c r="N981" i="7"/>
  <c r="O981" i="7"/>
  <c r="P981" i="7"/>
  <c r="L982" i="7"/>
  <c r="M982" i="7"/>
  <c r="N982" i="7"/>
  <c r="O982" i="7"/>
  <c r="P982" i="7"/>
  <c r="Q982" i="7"/>
  <c r="U982" i="7"/>
  <c r="L983" i="7"/>
  <c r="M983" i="7"/>
  <c r="N983" i="7"/>
  <c r="O983" i="7"/>
  <c r="P983" i="7"/>
  <c r="R983" i="7"/>
  <c r="L984" i="7"/>
  <c r="M984" i="7"/>
  <c r="N984" i="7"/>
  <c r="O984" i="7"/>
  <c r="P984" i="7"/>
  <c r="L985" i="7"/>
  <c r="M985" i="7"/>
  <c r="N985" i="7"/>
  <c r="O985" i="7"/>
  <c r="P985" i="7"/>
  <c r="AH985" i="7"/>
  <c r="AK985" i="7"/>
  <c r="L986" i="7"/>
  <c r="M986" i="7"/>
  <c r="N986" i="7"/>
  <c r="O986" i="7"/>
  <c r="P986" i="7"/>
  <c r="Q986" i="7"/>
  <c r="U986" i="7"/>
  <c r="L987" i="7"/>
  <c r="M987" i="7"/>
  <c r="N987" i="7"/>
  <c r="O987" i="7"/>
  <c r="P987" i="7"/>
  <c r="R987" i="7"/>
  <c r="L988" i="7"/>
  <c r="M988" i="7"/>
  <c r="N988" i="7"/>
  <c r="O988" i="7"/>
  <c r="P988" i="7"/>
  <c r="R988" i="7"/>
  <c r="L989" i="7"/>
  <c r="M989" i="7"/>
  <c r="N989" i="7"/>
  <c r="O989" i="7"/>
  <c r="P989" i="7"/>
  <c r="R989" i="7"/>
  <c r="L990" i="7"/>
  <c r="M990" i="7"/>
  <c r="N990" i="7"/>
  <c r="O990" i="7"/>
  <c r="P990" i="7"/>
  <c r="AH990" i="7"/>
  <c r="AJ990" i="7"/>
  <c r="L991" i="7"/>
  <c r="M991" i="7"/>
  <c r="N991" i="7"/>
  <c r="O991" i="7"/>
  <c r="P991" i="7"/>
  <c r="Q991" i="7"/>
  <c r="U991" i="7"/>
  <c r="L992" i="7"/>
  <c r="M992" i="7"/>
  <c r="N992" i="7"/>
  <c r="O992" i="7"/>
  <c r="P992" i="7"/>
  <c r="AH992" i="7"/>
  <c r="AZ992" i="7"/>
  <c r="BR992" i="7"/>
  <c r="L993" i="7"/>
  <c r="M993" i="7"/>
  <c r="N993" i="7"/>
  <c r="O993" i="7"/>
  <c r="P993" i="7"/>
  <c r="Q993" i="7"/>
  <c r="U993" i="7"/>
  <c r="L994" i="7"/>
  <c r="M994" i="7"/>
  <c r="N994" i="7"/>
  <c r="O994" i="7"/>
  <c r="P994" i="7"/>
  <c r="AH994" i="7"/>
  <c r="AZ994" i="7"/>
  <c r="BA994" i="7"/>
  <c r="BE994" i="7"/>
  <c r="L995" i="7"/>
  <c r="M995" i="7"/>
  <c r="N995" i="7"/>
  <c r="O995" i="7"/>
  <c r="P995" i="7"/>
  <c r="L996" i="7"/>
  <c r="M996" i="7"/>
  <c r="N996" i="7"/>
  <c r="O996" i="7"/>
  <c r="P996" i="7"/>
  <c r="AH996" i="7"/>
  <c r="L997" i="7"/>
  <c r="M997" i="7"/>
  <c r="N997" i="7"/>
  <c r="O997" i="7"/>
  <c r="P997" i="7"/>
  <c r="Q997" i="7"/>
  <c r="U997" i="7"/>
  <c r="L998" i="7"/>
  <c r="M998" i="7"/>
  <c r="N998" i="7"/>
  <c r="O998" i="7"/>
  <c r="P998" i="7"/>
  <c r="S998" i="7"/>
  <c r="Q683" i="7"/>
  <c r="U683" i="7"/>
  <c r="R600" i="7"/>
  <c r="AH691" i="7"/>
  <c r="AJ691" i="7"/>
  <c r="Q604" i="7"/>
  <c r="U604" i="7"/>
  <c r="Q639" i="7"/>
  <c r="U639" i="7"/>
  <c r="AH639" i="7"/>
  <c r="AI639" i="7"/>
  <c r="AM639" i="7"/>
  <c r="S639" i="7"/>
  <c r="Q679" i="7"/>
  <c r="U679" i="7"/>
  <c r="AH771" i="7"/>
  <c r="AZ771" i="7"/>
  <c r="Q727" i="7"/>
  <c r="U727" i="7"/>
  <c r="R727" i="7"/>
  <c r="S727" i="7"/>
  <c r="AH727" i="7"/>
  <c r="AZ727" i="7"/>
  <c r="BB727" i="7"/>
  <c r="R763" i="7"/>
  <c r="R759" i="7"/>
  <c r="AH759" i="7"/>
  <c r="AJ759" i="7"/>
  <c r="Q751" i="7"/>
  <c r="U751" i="7"/>
  <c r="Q747" i="7"/>
  <c r="U747" i="7"/>
  <c r="R747" i="7"/>
  <c r="Q743" i="7"/>
  <c r="U743" i="7"/>
  <c r="AH743" i="7"/>
  <c r="AZ743" i="7"/>
  <c r="BB743" i="7"/>
  <c r="R739" i="7"/>
  <c r="Q735" i="7"/>
  <c r="U735" i="7"/>
  <c r="AH735" i="7"/>
  <c r="AI735" i="7"/>
  <c r="AM735" i="7"/>
  <c r="Q731" i="7"/>
  <c r="U731" i="7"/>
  <c r="R731" i="7"/>
  <c r="S731" i="7"/>
  <c r="AH731" i="7"/>
  <c r="AZ731" i="7"/>
  <c r="BR731" i="7"/>
  <c r="BU731" i="7"/>
  <c r="R664" i="7"/>
  <c r="R660" i="7"/>
  <c r="AH656" i="7"/>
  <c r="AK656" i="7"/>
  <c r="S672" i="7"/>
  <c r="Q611" i="7"/>
  <c r="U611" i="7"/>
  <c r="R611" i="7"/>
  <c r="S611" i="7"/>
  <c r="AH611" i="7"/>
  <c r="AJ611" i="7"/>
  <c r="AH628" i="7"/>
  <c r="AI628" i="7"/>
  <c r="AM628" i="7"/>
  <c r="R623" i="7"/>
  <c r="S623" i="7"/>
  <c r="AH623" i="7"/>
  <c r="AZ623" i="7"/>
  <c r="BA623" i="7"/>
  <c r="BE623" i="7"/>
  <c r="R608" i="7"/>
  <c r="R619" i="7"/>
  <c r="S619" i="7"/>
  <c r="AH619" i="7"/>
  <c r="AI619" i="7"/>
  <c r="AM619" i="7"/>
  <c r="R615" i="7"/>
  <c r="R607" i="7"/>
  <c r="S607" i="7"/>
  <c r="AH607" i="7"/>
  <c r="AZ607" i="7"/>
  <c r="BA607" i="7"/>
  <c r="BE607" i="7"/>
  <c r="Q603" i="7"/>
  <c r="U603" i="7"/>
  <c r="R603" i="7"/>
  <c r="S603" i="7"/>
  <c r="AH603" i="7"/>
  <c r="AI603" i="7"/>
  <c r="AM603" i="7"/>
  <c r="R599" i="7"/>
  <c r="F86" i="8"/>
  <c r="L421" i="7"/>
  <c r="M421" i="7"/>
  <c r="N421" i="7"/>
  <c r="O421" i="7"/>
  <c r="P421" i="7"/>
  <c r="L265" i="7"/>
  <c r="M265" i="7"/>
  <c r="N265" i="7"/>
  <c r="O265" i="7"/>
  <c r="P265" i="7"/>
  <c r="L470" i="7"/>
  <c r="M470" i="7"/>
  <c r="N470" i="7"/>
  <c r="O470" i="7"/>
  <c r="P470" i="7"/>
  <c r="Q470" i="7"/>
  <c r="U470" i="7"/>
  <c r="L462" i="7"/>
  <c r="M462" i="7"/>
  <c r="N462" i="7"/>
  <c r="O462" i="7"/>
  <c r="P462" i="7"/>
  <c r="AH462" i="7"/>
  <c r="AZ462" i="7"/>
  <c r="BA462" i="7"/>
  <c r="BE462" i="7"/>
  <c r="L272" i="7"/>
  <c r="M272" i="7"/>
  <c r="N272" i="7"/>
  <c r="O272" i="7"/>
  <c r="P272" i="7"/>
  <c r="AH272" i="7"/>
  <c r="L184" i="7"/>
  <c r="M184" i="7"/>
  <c r="N184" i="7"/>
  <c r="O184" i="7"/>
  <c r="P184" i="7"/>
  <c r="L507" i="7"/>
  <c r="M507" i="7"/>
  <c r="N507" i="7"/>
  <c r="O507" i="7"/>
  <c r="P507" i="7"/>
  <c r="R507" i="7"/>
  <c r="L270" i="7"/>
  <c r="M270" i="7"/>
  <c r="N270" i="7"/>
  <c r="O270" i="7"/>
  <c r="P270" i="7"/>
  <c r="AH270" i="7"/>
  <c r="AZ270" i="7"/>
  <c r="BR270" i="7"/>
  <c r="L418" i="7"/>
  <c r="M418" i="7"/>
  <c r="N418" i="7"/>
  <c r="O418" i="7"/>
  <c r="P418" i="7"/>
  <c r="AH418" i="7"/>
  <c r="L192" i="7"/>
  <c r="M192" i="7"/>
  <c r="N192" i="7"/>
  <c r="O192" i="7"/>
  <c r="P192" i="7"/>
  <c r="D42" i="4"/>
  <c r="Q192" i="7"/>
  <c r="L519" i="7"/>
  <c r="M519" i="7"/>
  <c r="N519" i="7"/>
  <c r="O519" i="7"/>
  <c r="P519" i="7"/>
  <c r="Q519" i="7"/>
  <c r="U519" i="7"/>
  <c r="L276" i="7"/>
  <c r="M276" i="7"/>
  <c r="N276" i="7"/>
  <c r="O276" i="7"/>
  <c r="P276" i="7"/>
  <c r="D38" i="4"/>
  <c r="Q276" i="7"/>
  <c r="L386" i="7"/>
  <c r="M386" i="7"/>
  <c r="N386" i="7"/>
  <c r="O386" i="7"/>
  <c r="P386" i="7"/>
  <c r="L497" i="7"/>
  <c r="M497" i="7"/>
  <c r="N497" i="7"/>
  <c r="O497" i="7"/>
  <c r="P497" i="7"/>
  <c r="Q497" i="7"/>
  <c r="U497" i="7"/>
  <c r="L203" i="7"/>
  <c r="M203" i="7"/>
  <c r="N203" i="7"/>
  <c r="O203" i="7"/>
  <c r="P203" i="7"/>
  <c r="AH203" i="7"/>
  <c r="L254" i="7"/>
  <c r="M254" i="7"/>
  <c r="N254" i="7"/>
  <c r="O254" i="7"/>
  <c r="P254" i="7"/>
  <c r="L323" i="7"/>
  <c r="M323" i="7"/>
  <c r="N323" i="7"/>
  <c r="O323" i="7"/>
  <c r="P323" i="7"/>
  <c r="AH323" i="7"/>
  <c r="AZ323" i="7"/>
  <c r="L351" i="7"/>
  <c r="M351" i="7"/>
  <c r="N351" i="7"/>
  <c r="O351" i="7"/>
  <c r="P351" i="7"/>
  <c r="L494" i="7"/>
  <c r="M494" i="7"/>
  <c r="N494" i="7"/>
  <c r="O494" i="7"/>
  <c r="P494" i="7"/>
  <c r="Q494" i="7"/>
  <c r="U494" i="7"/>
  <c r="L496" i="7"/>
  <c r="M496" i="7"/>
  <c r="N496" i="7"/>
  <c r="O496" i="7"/>
  <c r="P496" i="7"/>
  <c r="AH496" i="7"/>
  <c r="AI496" i="7"/>
  <c r="AM496" i="7"/>
  <c r="L331" i="7"/>
  <c r="M331" i="7"/>
  <c r="N331" i="7"/>
  <c r="O331" i="7"/>
  <c r="P331" i="7"/>
  <c r="L493" i="7"/>
  <c r="M493" i="7"/>
  <c r="N493" i="7"/>
  <c r="O493" i="7"/>
  <c r="P493" i="7"/>
  <c r="Q493" i="7"/>
  <c r="L326" i="7"/>
  <c r="M326" i="7"/>
  <c r="N326" i="7"/>
  <c r="O326" i="7"/>
  <c r="P326" i="7"/>
  <c r="AH326" i="7"/>
  <c r="AZ326" i="7"/>
  <c r="L103" i="7"/>
  <c r="M103" i="7"/>
  <c r="N103" i="7"/>
  <c r="O103" i="7"/>
  <c r="P103" i="7"/>
  <c r="AH103" i="7"/>
  <c r="AZ103" i="7"/>
  <c r="L495" i="7"/>
  <c r="M495" i="7"/>
  <c r="N495" i="7"/>
  <c r="O495" i="7"/>
  <c r="P495" i="7"/>
  <c r="Q495" i="7"/>
  <c r="U495" i="7"/>
  <c r="L527" i="7"/>
  <c r="M527" i="7"/>
  <c r="N527" i="7"/>
  <c r="O527" i="7"/>
  <c r="P527" i="7"/>
  <c r="Q527" i="7"/>
  <c r="U527" i="7"/>
  <c r="L487" i="7"/>
  <c r="M487" i="7"/>
  <c r="N487" i="7"/>
  <c r="O487" i="7"/>
  <c r="P487" i="7"/>
  <c r="AH487" i="7"/>
  <c r="AI487" i="7"/>
  <c r="AM487" i="7"/>
  <c r="L291" i="7"/>
  <c r="M291" i="7"/>
  <c r="N291" i="7"/>
  <c r="O291" i="7"/>
  <c r="P291" i="7"/>
  <c r="Q291" i="7"/>
  <c r="L163" i="7"/>
  <c r="M163" i="7"/>
  <c r="N163" i="7"/>
  <c r="O163" i="7"/>
  <c r="P163" i="7"/>
  <c r="AH163" i="7"/>
  <c r="L509" i="7"/>
  <c r="M509" i="7"/>
  <c r="N509" i="7"/>
  <c r="O509" i="7"/>
  <c r="P509" i="7"/>
  <c r="AH509" i="7"/>
  <c r="AI509" i="7"/>
  <c r="AM509" i="7"/>
  <c r="L246" i="7"/>
  <c r="M246" i="7"/>
  <c r="N246" i="7"/>
  <c r="O246" i="7"/>
  <c r="P246" i="7"/>
  <c r="D2" i="4"/>
  <c r="Q246" i="7"/>
  <c r="L541" i="7"/>
  <c r="M541" i="7"/>
  <c r="N541" i="7"/>
  <c r="O541" i="7"/>
  <c r="P541" i="7"/>
  <c r="Q541" i="7"/>
  <c r="U541" i="7"/>
  <c r="L81" i="7"/>
  <c r="M81" i="7"/>
  <c r="N81" i="7"/>
  <c r="O81" i="7"/>
  <c r="P81" i="7"/>
  <c r="L56" i="7"/>
  <c r="M56" i="7"/>
  <c r="N56" i="7"/>
  <c r="O56" i="7"/>
  <c r="P56" i="7"/>
  <c r="AH56" i="7"/>
  <c r="L134" i="7"/>
  <c r="M134" i="7"/>
  <c r="N134" i="7"/>
  <c r="O134" i="7"/>
  <c r="P134" i="7"/>
  <c r="AH134" i="7"/>
  <c r="L506" i="7"/>
  <c r="M506" i="7"/>
  <c r="N506" i="7"/>
  <c r="O506" i="7"/>
  <c r="P506" i="7"/>
  <c r="Q506" i="7"/>
  <c r="U506" i="7"/>
  <c r="L540" i="7"/>
  <c r="M540" i="7"/>
  <c r="N540" i="7"/>
  <c r="O540" i="7"/>
  <c r="P540" i="7"/>
  <c r="AH540" i="7"/>
  <c r="L22" i="7"/>
  <c r="M22" i="7"/>
  <c r="N22" i="7"/>
  <c r="O22" i="7"/>
  <c r="P22" i="7"/>
  <c r="L55" i="7"/>
  <c r="M55" i="7"/>
  <c r="N55" i="7"/>
  <c r="O55" i="7"/>
  <c r="P55" i="7"/>
  <c r="AH55" i="7"/>
  <c r="L510" i="7"/>
  <c r="M510" i="7"/>
  <c r="N510" i="7"/>
  <c r="O510" i="7"/>
  <c r="P510" i="7"/>
  <c r="Q510" i="7"/>
  <c r="U510" i="7"/>
  <c r="L437" i="7"/>
  <c r="M437" i="7"/>
  <c r="N437" i="7"/>
  <c r="O437" i="7"/>
  <c r="P437" i="7"/>
  <c r="L54" i="7"/>
  <c r="M54" i="7"/>
  <c r="N54" i="7"/>
  <c r="O54" i="7"/>
  <c r="P54" i="7"/>
  <c r="L477" i="7"/>
  <c r="M477" i="7"/>
  <c r="N477" i="7"/>
  <c r="O477" i="7"/>
  <c r="P477" i="7"/>
  <c r="AH477" i="7"/>
  <c r="AZ477" i="7"/>
  <c r="BA477" i="7"/>
  <c r="BE477" i="7"/>
  <c r="L358" i="7"/>
  <c r="M358" i="7"/>
  <c r="N358" i="7"/>
  <c r="O358" i="7"/>
  <c r="P358" i="7"/>
  <c r="AH358" i="7"/>
  <c r="AZ358" i="7"/>
  <c r="BR358" i="7"/>
  <c r="L232" i="7"/>
  <c r="M232" i="7"/>
  <c r="N232" i="7"/>
  <c r="O232" i="7"/>
  <c r="P232" i="7"/>
  <c r="AH232" i="7"/>
  <c r="AZ232" i="7"/>
  <c r="L207" i="7"/>
  <c r="M207" i="7"/>
  <c r="N207" i="7"/>
  <c r="O207" i="7"/>
  <c r="P207" i="7"/>
  <c r="L545" i="7"/>
  <c r="M545" i="7"/>
  <c r="N545" i="7"/>
  <c r="O545" i="7"/>
  <c r="P545" i="7"/>
  <c r="S545" i="7"/>
  <c r="L546" i="7"/>
  <c r="M546" i="7"/>
  <c r="N546" i="7"/>
  <c r="O546" i="7"/>
  <c r="P546" i="7"/>
  <c r="Q546" i="7"/>
  <c r="U546" i="7"/>
  <c r="L547" i="7"/>
  <c r="M547" i="7"/>
  <c r="N547" i="7"/>
  <c r="O547" i="7"/>
  <c r="P547" i="7"/>
  <c r="Q547" i="7"/>
  <c r="U547" i="7"/>
  <c r="L548" i="7"/>
  <c r="M548" i="7"/>
  <c r="N548" i="7"/>
  <c r="O548" i="7"/>
  <c r="P548" i="7"/>
  <c r="S548" i="7"/>
  <c r="L549" i="7"/>
  <c r="M549" i="7"/>
  <c r="N549" i="7"/>
  <c r="O549" i="7"/>
  <c r="P549" i="7"/>
  <c r="R549" i="7"/>
  <c r="L550" i="7"/>
  <c r="M550" i="7"/>
  <c r="N550" i="7"/>
  <c r="O550" i="7"/>
  <c r="P550" i="7"/>
  <c r="Q550" i="7"/>
  <c r="U550" i="7"/>
  <c r="L551" i="7"/>
  <c r="M551" i="7"/>
  <c r="N551" i="7"/>
  <c r="O551" i="7"/>
  <c r="P551" i="7"/>
  <c r="S551" i="7"/>
  <c r="L552" i="7"/>
  <c r="M552" i="7"/>
  <c r="N552" i="7"/>
  <c r="O552" i="7"/>
  <c r="P552" i="7"/>
  <c r="AH552" i="7"/>
  <c r="L553" i="7"/>
  <c r="M553" i="7"/>
  <c r="N553" i="7"/>
  <c r="O553" i="7"/>
  <c r="P553" i="7"/>
  <c r="R553" i="7"/>
  <c r="L554" i="7"/>
  <c r="M554" i="7"/>
  <c r="N554" i="7"/>
  <c r="O554" i="7"/>
  <c r="P554" i="7"/>
  <c r="R554" i="7"/>
  <c r="L555" i="7"/>
  <c r="M555" i="7"/>
  <c r="N555" i="7"/>
  <c r="O555" i="7"/>
  <c r="P555" i="7"/>
  <c r="Q555" i="7"/>
  <c r="U555" i="7"/>
  <c r="L556" i="7"/>
  <c r="M556" i="7"/>
  <c r="N556" i="7"/>
  <c r="O556" i="7"/>
  <c r="P556" i="7"/>
  <c r="Q556" i="7"/>
  <c r="U556" i="7"/>
  <c r="L557" i="7"/>
  <c r="M557" i="7"/>
  <c r="N557" i="7"/>
  <c r="O557" i="7"/>
  <c r="P557" i="7"/>
  <c r="R557" i="7"/>
  <c r="L558" i="7"/>
  <c r="M558" i="7"/>
  <c r="N558" i="7"/>
  <c r="O558" i="7"/>
  <c r="P558" i="7"/>
  <c r="AH558" i="7"/>
  <c r="AI558" i="7"/>
  <c r="AM558" i="7"/>
  <c r="L559" i="7"/>
  <c r="M559" i="7"/>
  <c r="N559" i="7"/>
  <c r="O559" i="7"/>
  <c r="P559" i="7"/>
  <c r="Q559" i="7"/>
  <c r="U559" i="7"/>
  <c r="L560" i="7"/>
  <c r="M560" i="7"/>
  <c r="N560" i="7"/>
  <c r="O560" i="7"/>
  <c r="P560" i="7"/>
  <c r="AH560" i="7"/>
  <c r="AK560" i="7"/>
  <c r="L561" i="7"/>
  <c r="M561" i="7"/>
  <c r="N561" i="7"/>
  <c r="O561" i="7"/>
  <c r="P561" i="7"/>
  <c r="Q561" i="7"/>
  <c r="U561" i="7"/>
  <c r="L562" i="7"/>
  <c r="M562" i="7"/>
  <c r="N562" i="7"/>
  <c r="O562" i="7"/>
  <c r="P562" i="7"/>
  <c r="Q562" i="7"/>
  <c r="U562" i="7"/>
  <c r="L563" i="7"/>
  <c r="M563" i="7"/>
  <c r="N563" i="7"/>
  <c r="O563" i="7"/>
  <c r="P563" i="7"/>
  <c r="Q563" i="7"/>
  <c r="U563" i="7"/>
  <c r="L564" i="7"/>
  <c r="M564" i="7"/>
  <c r="N564" i="7"/>
  <c r="O564" i="7"/>
  <c r="P564" i="7"/>
  <c r="AH564" i="7"/>
  <c r="L565" i="7"/>
  <c r="M565" i="7"/>
  <c r="N565" i="7"/>
  <c r="O565" i="7"/>
  <c r="P565" i="7"/>
  <c r="R565" i="7"/>
  <c r="L566" i="7"/>
  <c r="M566" i="7"/>
  <c r="N566" i="7"/>
  <c r="O566" i="7"/>
  <c r="P566" i="7"/>
  <c r="Q566" i="7"/>
  <c r="U566" i="7"/>
  <c r="L567" i="7"/>
  <c r="M567" i="7"/>
  <c r="N567" i="7"/>
  <c r="O567" i="7"/>
  <c r="P567" i="7"/>
  <c r="S567" i="7"/>
  <c r="L568" i="7"/>
  <c r="M568" i="7"/>
  <c r="N568" i="7"/>
  <c r="O568" i="7"/>
  <c r="P568" i="7"/>
  <c r="AH568" i="7"/>
  <c r="AK568" i="7"/>
  <c r="L569" i="7"/>
  <c r="M569" i="7"/>
  <c r="N569" i="7"/>
  <c r="O569" i="7"/>
  <c r="P569" i="7"/>
  <c r="Q569" i="7"/>
  <c r="U569" i="7"/>
  <c r="L570" i="7"/>
  <c r="M570" i="7"/>
  <c r="N570" i="7"/>
  <c r="O570" i="7"/>
  <c r="P570" i="7"/>
  <c r="Q570" i="7"/>
  <c r="U570" i="7"/>
  <c r="L571" i="7"/>
  <c r="M571" i="7"/>
  <c r="N571" i="7"/>
  <c r="O571" i="7"/>
  <c r="P571" i="7"/>
  <c r="Q571" i="7"/>
  <c r="U571" i="7"/>
  <c r="L572" i="7"/>
  <c r="M572" i="7"/>
  <c r="N572" i="7"/>
  <c r="O572" i="7"/>
  <c r="P572" i="7"/>
  <c r="S572" i="7"/>
  <c r="L573" i="7"/>
  <c r="M573" i="7"/>
  <c r="N573" i="7"/>
  <c r="O573" i="7"/>
  <c r="P573" i="7"/>
  <c r="S573" i="7"/>
  <c r="L574" i="7"/>
  <c r="M574" i="7"/>
  <c r="N574" i="7"/>
  <c r="O574" i="7"/>
  <c r="P574" i="7"/>
  <c r="Q574" i="7"/>
  <c r="U574" i="7"/>
  <c r="L575" i="7"/>
  <c r="M575" i="7"/>
  <c r="N575" i="7"/>
  <c r="O575" i="7"/>
  <c r="P575" i="7"/>
  <c r="AH575" i="7"/>
  <c r="AK575" i="7"/>
  <c r="L576" i="7"/>
  <c r="M576" i="7"/>
  <c r="N576" i="7"/>
  <c r="O576" i="7"/>
  <c r="P576" i="7"/>
  <c r="AH576" i="7"/>
  <c r="L577" i="7"/>
  <c r="M577" i="7"/>
  <c r="N577" i="7"/>
  <c r="O577" i="7"/>
  <c r="P577" i="7"/>
  <c r="Q577" i="7"/>
  <c r="U577" i="7"/>
  <c r="L578" i="7"/>
  <c r="M578" i="7"/>
  <c r="N578" i="7"/>
  <c r="O578" i="7"/>
  <c r="P578" i="7"/>
  <c r="S578" i="7"/>
  <c r="L579" i="7"/>
  <c r="M579" i="7"/>
  <c r="N579" i="7"/>
  <c r="O579" i="7"/>
  <c r="P579" i="7"/>
  <c r="S579" i="7"/>
  <c r="L580" i="7"/>
  <c r="M580" i="7"/>
  <c r="N580" i="7"/>
  <c r="O580" i="7"/>
  <c r="P580" i="7"/>
  <c r="Q580" i="7"/>
  <c r="U580" i="7"/>
  <c r="L581" i="7"/>
  <c r="M581" i="7"/>
  <c r="N581" i="7"/>
  <c r="O581" i="7"/>
  <c r="P581" i="7"/>
  <c r="R581" i="7"/>
  <c r="L582" i="7"/>
  <c r="M582" i="7"/>
  <c r="N582" i="7"/>
  <c r="O582" i="7"/>
  <c r="P582" i="7"/>
  <c r="L583" i="7"/>
  <c r="M583" i="7"/>
  <c r="N583" i="7"/>
  <c r="O583" i="7"/>
  <c r="P583" i="7"/>
  <c r="R583" i="7"/>
  <c r="L584" i="7"/>
  <c r="M584" i="7"/>
  <c r="N584" i="7"/>
  <c r="O584" i="7"/>
  <c r="P584" i="7"/>
  <c r="Q584" i="7"/>
  <c r="U584" i="7"/>
  <c r="L585" i="7"/>
  <c r="M585" i="7"/>
  <c r="N585" i="7"/>
  <c r="O585" i="7"/>
  <c r="P585" i="7"/>
  <c r="S585" i="7"/>
  <c r="L586" i="7"/>
  <c r="M586" i="7"/>
  <c r="N586" i="7"/>
  <c r="O586" i="7"/>
  <c r="P586" i="7"/>
  <c r="Q586" i="7"/>
  <c r="U586" i="7"/>
  <c r="L587" i="7"/>
  <c r="M587" i="7"/>
  <c r="N587" i="7"/>
  <c r="O587" i="7"/>
  <c r="P587" i="7"/>
  <c r="Q587" i="7"/>
  <c r="U587" i="7"/>
  <c r="L588" i="7"/>
  <c r="M588" i="7"/>
  <c r="N588" i="7"/>
  <c r="O588" i="7"/>
  <c r="P588" i="7"/>
  <c r="Q588" i="7"/>
  <c r="U588" i="7"/>
  <c r="L589" i="7"/>
  <c r="M589" i="7"/>
  <c r="N589" i="7"/>
  <c r="O589" i="7"/>
  <c r="P589" i="7"/>
  <c r="R589" i="7"/>
  <c r="L590" i="7"/>
  <c r="M590" i="7"/>
  <c r="N590" i="7"/>
  <c r="O590" i="7"/>
  <c r="P590" i="7"/>
  <c r="R590" i="7"/>
  <c r="L591" i="7"/>
  <c r="M591" i="7"/>
  <c r="N591" i="7"/>
  <c r="O591" i="7"/>
  <c r="P591" i="7"/>
  <c r="Q591" i="7"/>
  <c r="U591" i="7"/>
  <c r="L592" i="7"/>
  <c r="M592" i="7"/>
  <c r="N592" i="7"/>
  <c r="O592" i="7"/>
  <c r="P592" i="7"/>
  <c r="Q592" i="7"/>
  <c r="U592" i="7"/>
  <c r="L593" i="7"/>
  <c r="M593" i="7"/>
  <c r="N593" i="7"/>
  <c r="O593" i="7"/>
  <c r="P593" i="7"/>
  <c r="S593" i="7"/>
  <c r="L594" i="7"/>
  <c r="M594" i="7"/>
  <c r="N594" i="7"/>
  <c r="O594" i="7"/>
  <c r="P594" i="7"/>
  <c r="Q594" i="7"/>
  <c r="U594" i="7"/>
  <c r="L595" i="7"/>
  <c r="M595" i="7"/>
  <c r="N595" i="7"/>
  <c r="O595" i="7"/>
  <c r="P595" i="7"/>
  <c r="S595" i="7"/>
  <c r="L596" i="7"/>
  <c r="M596" i="7"/>
  <c r="N596" i="7"/>
  <c r="O596" i="7"/>
  <c r="P596" i="7"/>
  <c r="R596" i="7"/>
  <c r="L597" i="7"/>
  <c r="M597" i="7"/>
  <c r="N597" i="7"/>
  <c r="O597" i="7"/>
  <c r="P597" i="7"/>
  <c r="Q597" i="7"/>
  <c r="U597" i="7"/>
  <c r="L598" i="7"/>
  <c r="M598" i="7"/>
  <c r="N598" i="7"/>
  <c r="O598" i="7"/>
  <c r="P598" i="7"/>
  <c r="L4" i="7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L29" i="7"/>
  <c r="M29" i="7"/>
  <c r="N29" i="7"/>
  <c r="O29" i="7"/>
  <c r="P29" i="7"/>
  <c r="AH29" i="7"/>
  <c r="D3" i="4"/>
  <c r="AI29" i="7"/>
  <c r="L542" i="7"/>
  <c r="M542" i="7"/>
  <c r="N542" i="7"/>
  <c r="O542" i="7"/>
  <c r="P542" i="7"/>
  <c r="Q542" i="7"/>
  <c r="U542" i="7"/>
  <c r="L514" i="7"/>
  <c r="M514" i="7"/>
  <c r="N514" i="7"/>
  <c r="O514" i="7"/>
  <c r="P514" i="7"/>
  <c r="Q514" i="7"/>
  <c r="U514" i="7"/>
  <c r="L455" i="7"/>
  <c r="M455" i="7"/>
  <c r="N455" i="7"/>
  <c r="O455" i="7"/>
  <c r="P455" i="7"/>
  <c r="L206" i="7"/>
  <c r="M206" i="7"/>
  <c r="N206" i="7"/>
  <c r="O206" i="7"/>
  <c r="P206" i="7"/>
  <c r="AH206" i="7"/>
  <c r="D23" i="4"/>
  <c r="AI206" i="7"/>
  <c r="L78" i="7"/>
  <c r="M78" i="7"/>
  <c r="N78" i="7"/>
  <c r="O78" i="7"/>
  <c r="P78" i="7"/>
  <c r="AH78" i="7"/>
  <c r="L242" i="7"/>
  <c r="M242" i="7"/>
  <c r="N242" i="7"/>
  <c r="O242" i="7"/>
  <c r="P242" i="7"/>
  <c r="AH242" i="7"/>
  <c r="AZ242" i="7"/>
  <c r="L328" i="7"/>
  <c r="M328" i="7"/>
  <c r="N328" i="7"/>
  <c r="O328" i="7"/>
  <c r="P328" i="7"/>
  <c r="Q328" i="7"/>
  <c r="U328" i="7"/>
  <c r="L350" i="7"/>
  <c r="M350" i="7"/>
  <c r="N350" i="7"/>
  <c r="O350" i="7"/>
  <c r="P350" i="7"/>
  <c r="AH350" i="7"/>
  <c r="AZ350" i="7"/>
  <c r="BR350" i="7"/>
  <c r="L18" i="7"/>
  <c r="M18" i="7"/>
  <c r="N18" i="7"/>
  <c r="O18" i="7"/>
  <c r="P18" i="7"/>
  <c r="L416" i="7"/>
  <c r="M416" i="7"/>
  <c r="N416" i="7"/>
  <c r="O416" i="7"/>
  <c r="P416" i="7"/>
  <c r="AH416" i="7"/>
  <c r="AZ416" i="7"/>
  <c r="BR416" i="7"/>
  <c r="L426" i="7"/>
  <c r="M426" i="7"/>
  <c r="N426" i="7"/>
  <c r="O426" i="7"/>
  <c r="P426" i="7"/>
  <c r="AH426" i="7"/>
  <c r="AZ426" i="7"/>
  <c r="L111" i="7"/>
  <c r="M111" i="7"/>
  <c r="N111" i="7"/>
  <c r="O111" i="7"/>
  <c r="P111" i="7"/>
  <c r="AH111" i="7"/>
  <c r="AZ111" i="7"/>
  <c r="L366" i="7"/>
  <c r="M366" i="7"/>
  <c r="N366" i="7"/>
  <c r="O366" i="7"/>
  <c r="P366" i="7"/>
  <c r="L438" i="7"/>
  <c r="M438" i="7"/>
  <c r="N438" i="7"/>
  <c r="O438" i="7"/>
  <c r="P438" i="7"/>
  <c r="AH438" i="7"/>
  <c r="L128" i="7"/>
  <c r="M128" i="7"/>
  <c r="N128" i="7"/>
  <c r="O128" i="7"/>
  <c r="P128" i="7"/>
  <c r="Q128" i="7"/>
  <c r="L457" i="7"/>
  <c r="M457" i="7"/>
  <c r="N457" i="7"/>
  <c r="O457" i="7"/>
  <c r="P457" i="7"/>
  <c r="AH457" i="7"/>
  <c r="AZ457" i="7"/>
  <c r="BR457" i="7"/>
  <c r="BS457" i="7"/>
  <c r="BW457" i="7"/>
  <c r="L406" i="7"/>
  <c r="M406" i="7"/>
  <c r="N406" i="7"/>
  <c r="O406" i="7"/>
  <c r="P406" i="7"/>
  <c r="L121" i="7"/>
  <c r="M121" i="7"/>
  <c r="N121" i="7"/>
  <c r="O121" i="7"/>
  <c r="P121" i="7"/>
  <c r="AH121" i="7"/>
  <c r="L452" i="7"/>
  <c r="M452" i="7"/>
  <c r="N452" i="7"/>
  <c r="O452" i="7"/>
  <c r="P452" i="7"/>
  <c r="AH452" i="7"/>
  <c r="L198" i="7"/>
  <c r="M198" i="7"/>
  <c r="N198" i="7"/>
  <c r="O198" i="7"/>
  <c r="P198" i="7"/>
  <c r="AH198" i="7"/>
  <c r="D55" i="4"/>
  <c r="AI198" i="7"/>
  <c r="AM198" i="7"/>
  <c r="L472" i="7"/>
  <c r="M472" i="7"/>
  <c r="N472" i="7"/>
  <c r="O472" i="7"/>
  <c r="P472" i="7"/>
  <c r="AH472" i="7"/>
  <c r="AI472" i="7"/>
  <c r="AM472" i="7"/>
  <c r="L255" i="7"/>
  <c r="M255" i="7"/>
  <c r="N255" i="7"/>
  <c r="O255" i="7"/>
  <c r="P255" i="7"/>
  <c r="AH255" i="7"/>
  <c r="AZ255" i="7"/>
  <c r="BR255" i="7"/>
  <c r="L15" i="7"/>
  <c r="M15" i="7"/>
  <c r="N15" i="7"/>
  <c r="O15" i="7"/>
  <c r="P15" i="7"/>
  <c r="AH15" i="7"/>
  <c r="AZ15" i="7"/>
  <c r="BR15" i="7"/>
  <c r="D53" i="4"/>
  <c r="BS15" i="7"/>
  <c r="BW15" i="7"/>
  <c r="L317" i="7"/>
  <c r="M317" i="7"/>
  <c r="N317" i="7"/>
  <c r="O317" i="7"/>
  <c r="P317" i="7"/>
  <c r="L354" i="7"/>
  <c r="M354" i="7"/>
  <c r="N354" i="7"/>
  <c r="O354" i="7"/>
  <c r="P354" i="7"/>
  <c r="L107" i="7"/>
  <c r="M107" i="7"/>
  <c r="N107" i="7"/>
  <c r="O107" i="7"/>
  <c r="P107" i="7"/>
  <c r="AH107" i="7"/>
  <c r="AZ107" i="7"/>
  <c r="L218" i="7"/>
  <c r="M218" i="7"/>
  <c r="N218" i="7"/>
  <c r="O218" i="7"/>
  <c r="P218" i="7"/>
  <c r="AH218" i="7"/>
  <c r="AZ218" i="7"/>
  <c r="BR218" i="7"/>
  <c r="L404" i="7"/>
  <c r="M404" i="7"/>
  <c r="N404" i="7"/>
  <c r="O404" i="7"/>
  <c r="P404" i="7"/>
  <c r="AH404" i="7"/>
  <c r="AI404" i="7"/>
  <c r="AM404" i="7"/>
  <c r="L303" i="7"/>
  <c r="M303" i="7"/>
  <c r="N303" i="7"/>
  <c r="O303" i="7"/>
  <c r="P303" i="7"/>
  <c r="AH303" i="7"/>
  <c r="AZ303" i="7"/>
  <c r="BR303" i="7"/>
  <c r="L501" i="7"/>
  <c r="M501" i="7"/>
  <c r="N501" i="7"/>
  <c r="O501" i="7"/>
  <c r="P501" i="7"/>
  <c r="AH501" i="7"/>
  <c r="AZ501" i="7"/>
  <c r="BA501" i="7"/>
  <c r="BE501" i="7"/>
  <c r="L307" i="7"/>
  <c r="M307" i="7"/>
  <c r="N307" i="7"/>
  <c r="O307" i="7"/>
  <c r="P307" i="7"/>
  <c r="AH307" i="7"/>
  <c r="AI307" i="7"/>
  <c r="L464" i="7"/>
  <c r="M464" i="7"/>
  <c r="N464" i="7"/>
  <c r="O464" i="7"/>
  <c r="P464" i="7"/>
  <c r="AH464" i="7"/>
  <c r="AZ464" i="7"/>
  <c r="BA464" i="7"/>
  <c r="BE464" i="7"/>
  <c r="L150" i="7"/>
  <c r="M150" i="7"/>
  <c r="N150" i="7"/>
  <c r="O150" i="7"/>
  <c r="P150" i="7"/>
  <c r="L325" i="7"/>
  <c r="M325" i="7"/>
  <c r="N325" i="7"/>
  <c r="O325" i="7"/>
  <c r="P325" i="7"/>
  <c r="AH325" i="7"/>
  <c r="L45" i="7"/>
  <c r="M45" i="7"/>
  <c r="N45" i="7"/>
  <c r="O45" i="7"/>
  <c r="P45" i="7"/>
  <c r="L293" i="7"/>
  <c r="M293" i="7"/>
  <c r="N293" i="7"/>
  <c r="O293" i="7"/>
  <c r="P293" i="7"/>
  <c r="AH293" i="7"/>
  <c r="AZ293" i="7"/>
  <c r="BR293" i="7"/>
  <c r="L249" i="7"/>
  <c r="M249" i="7"/>
  <c r="N249" i="7"/>
  <c r="O249" i="7"/>
  <c r="P249" i="7"/>
  <c r="L534" i="7"/>
  <c r="M534" i="7"/>
  <c r="N534" i="7"/>
  <c r="O534" i="7"/>
  <c r="P534" i="7"/>
  <c r="Q534" i="7"/>
  <c r="L526" i="7"/>
  <c r="M526" i="7"/>
  <c r="N526" i="7"/>
  <c r="O526" i="7"/>
  <c r="P526" i="7"/>
  <c r="L513" i="7"/>
  <c r="M513" i="7"/>
  <c r="N513" i="7"/>
  <c r="O513" i="7"/>
  <c r="P513" i="7"/>
  <c r="AH513" i="7"/>
  <c r="AZ513" i="7"/>
  <c r="BC513" i="7"/>
  <c r="L20" i="7"/>
  <c r="M20" i="7"/>
  <c r="N20" i="7"/>
  <c r="O20" i="7"/>
  <c r="P20" i="7"/>
  <c r="L264" i="7"/>
  <c r="M264" i="7"/>
  <c r="N264" i="7"/>
  <c r="O264" i="7"/>
  <c r="P264" i="7"/>
  <c r="AH264" i="7"/>
  <c r="L49" i="7"/>
  <c r="M49" i="7"/>
  <c r="N49" i="7"/>
  <c r="O49" i="7"/>
  <c r="P49" i="7"/>
  <c r="L441" i="7"/>
  <c r="M441" i="7"/>
  <c r="N441" i="7"/>
  <c r="O441" i="7"/>
  <c r="P441" i="7"/>
  <c r="R441" i="7"/>
  <c r="L253" i="7"/>
  <c r="M253" i="7"/>
  <c r="N253" i="7"/>
  <c r="O253" i="7"/>
  <c r="P253" i="7"/>
  <c r="AH253" i="7"/>
  <c r="AZ253" i="7"/>
  <c r="L453" i="7"/>
  <c r="M453" i="7"/>
  <c r="N453" i="7"/>
  <c r="O453" i="7"/>
  <c r="P453" i="7"/>
  <c r="AH453" i="7"/>
  <c r="AZ453" i="7"/>
  <c r="L42" i="7"/>
  <c r="M42" i="7"/>
  <c r="N42" i="7"/>
  <c r="O42" i="7"/>
  <c r="P42" i="7"/>
  <c r="AH42" i="7"/>
  <c r="AZ42" i="7"/>
  <c r="L210" i="7"/>
  <c r="M210" i="7"/>
  <c r="N210" i="7"/>
  <c r="O210" i="7"/>
  <c r="P210" i="7"/>
  <c r="AH210" i="7"/>
  <c r="AZ210" i="7"/>
  <c r="L401" i="7"/>
  <c r="M401" i="7"/>
  <c r="N401" i="7"/>
  <c r="O401" i="7"/>
  <c r="P401" i="7"/>
  <c r="AH401" i="7"/>
  <c r="L412" i="7"/>
  <c r="M412" i="7"/>
  <c r="N412" i="7"/>
  <c r="O412" i="7"/>
  <c r="P412" i="7"/>
  <c r="L347" i="7"/>
  <c r="M347" i="7"/>
  <c r="N347" i="7"/>
  <c r="O347" i="7"/>
  <c r="P347" i="7"/>
  <c r="L251" i="7"/>
  <c r="M251" i="7"/>
  <c r="N251" i="7"/>
  <c r="O251" i="7"/>
  <c r="P251" i="7"/>
  <c r="AH251" i="7"/>
  <c r="AZ251" i="7"/>
  <c r="D20" i="4"/>
  <c r="BA251" i="7"/>
  <c r="BE251" i="7"/>
  <c r="L68" i="7"/>
  <c r="M68" i="7"/>
  <c r="N68" i="7"/>
  <c r="O68" i="7"/>
  <c r="P68" i="7"/>
  <c r="L364" i="7"/>
  <c r="M364" i="7"/>
  <c r="N364" i="7"/>
  <c r="O364" i="7"/>
  <c r="P364" i="7"/>
  <c r="AH364" i="7"/>
  <c r="L338" i="7"/>
  <c r="M338" i="7"/>
  <c r="N338" i="7"/>
  <c r="O338" i="7"/>
  <c r="P338" i="7"/>
  <c r="AH338" i="7"/>
  <c r="L201" i="7"/>
  <c r="M201" i="7"/>
  <c r="N201" i="7"/>
  <c r="O201" i="7"/>
  <c r="P201" i="7"/>
  <c r="AH201" i="7"/>
  <c r="AZ201" i="7"/>
  <c r="L229" i="7"/>
  <c r="M229" i="7"/>
  <c r="N229" i="7"/>
  <c r="O229" i="7"/>
  <c r="P229" i="7"/>
  <c r="AH229" i="7"/>
  <c r="AZ229" i="7"/>
  <c r="BR229" i="7"/>
  <c r="L304" i="7"/>
  <c r="M304" i="7"/>
  <c r="N304" i="7"/>
  <c r="O304" i="7"/>
  <c r="P304" i="7"/>
  <c r="AH304" i="7"/>
  <c r="L385" i="7"/>
  <c r="M385" i="7"/>
  <c r="N385" i="7"/>
  <c r="O385" i="7"/>
  <c r="P385" i="7"/>
  <c r="Q385" i="7"/>
  <c r="L415" i="7"/>
  <c r="M415" i="7"/>
  <c r="N415" i="7"/>
  <c r="O415" i="7"/>
  <c r="P415" i="7"/>
  <c r="R415" i="7"/>
  <c r="L93" i="7"/>
  <c r="M93" i="7"/>
  <c r="N93" i="7"/>
  <c r="O93" i="7"/>
  <c r="P93" i="7"/>
  <c r="AH93" i="7"/>
  <c r="L167" i="7"/>
  <c r="M167" i="7"/>
  <c r="N167" i="7"/>
  <c r="O167" i="7"/>
  <c r="P167" i="7"/>
  <c r="L413" i="7"/>
  <c r="M413" i="7"/>
  <c r="N413" i="7"/>
  <c r="O413" i="7"/>
  <c r="P413" i="7"/>
  <c r="R413" i="7"/>
  <c r="D34" i="4"/>
  <c r="L62" i="7"/>
  <c r="M62" i="7"/>
  <c r="N62" i="7"/>
  <c r="O62" i="7"/>
  <c r="P62" i="7"/>
  <c r="L19" i="7"/>
  <c r="M19" i="7"/>
  <c r="N19" i="7"/>
  <c r="O19" i="7"/>
  <c r="P19" i="7"/>
  <c r="D22" i="4"/>
  <c r="Q19" i="7"/>
  <c r="U19" i="7"/>
  <c r="L521" i="7"/>
  <c r="M521" i="7"/>
  <c r="N521" i="7"/>
  <c r="O521" i="7"/>
  <c r="P521" i="7"/>
  <c r="Q521" i="7"/>
  <c r="U521" i="7"/>
  <c r="L377" i="7"/>
  <c r="M377" i="7"/>
  <c r="N377" i="7"/>
  <c r="O377" i="7"/>
  <c r="P377" i="7"/>
  <c r="AH377" i="7"/>
  <c r="AZ377" i="7"/>
  <c r="L46" i="7"/>
  <c r="M46" i="7"/>
  <c r="N46" i="7"/>
  <c r="O46" i="7"/>
  <c r="P46" i="7"/>
  <c r="AH46" i="7"/>
  <c r="L538" i="7"/>
  <c r="M538" i="7"/>
  <c r="N538" i="7"/>
  <c r="O538" i="7"/>
  <c r="P538" i="7"/>
  <c r="Q538" i="7"/>
  <c r="U538" i="7"/>
  <c r="L100" i="7"/>
  <c r="M100" i="7"/>
  <c r="N100" i="7"/>
  <c r="O100" i="7"/>
  <c r="P100" i="7"/>
  <c r="L94" i="7"/>
  <c r="M94" i="7"/>
  <c r="N94" i="7"/>
  <c r="O94" i="7"/>
  <c r="P94" i="7"/>
  <c r="L348" i="7"/>
  <c r="M348" i="7"/>
  <c r="N348" i="7"/>
  <c r="O348" i="7"/>
  <c r="P348" i="7"/>
  <c r="L434" i="7"/>
  <c r="M434" i="7"/>
  <c r="N434" i="7"/>
  <c r="O434" i="7"/>
  <c r="P434" i="7"/>
  <c r="AH434" i="7"/>
  <c r="AI434" i="7"/>
  <c r="AM434" i="7"/>
  <c r="D14" i="4"/>
  <c r="L479" i="7"/>
  <c r="M479" i="7"/>
  <c r="N479" i="7"/>
  <c r="O479" i="7"/>
  <c r="P479" i="7"/>
  <c r="AH479" i="7"/>
  <c r="L442" i="7"/>
  <c r="M442" i="7"/>
  <c r="N442" i="7"/>
  <c r="O442" i="7"/>
  <c r="P442" i="7"/>
  <c r="AH442" i="7"/>
  <c r="L225" i="7"/>
  <c r="M225" i="7"/>
  <c r="N225" i="7"/>
  <c r="O225" i="7"/>
  <c r="P225" i="7"/>
  <c r="AH225" i="7"/>
  <c r="L8" i="7"/>
  <c r="M8" i="7"/>
  <c r="N8" i="7"/>
  <c r="O8" i="7"/>
  <c r="P8" i="7"/>
  <c r="L370" i="7"/>
  <c r="M370" i="7"/>
  <c r="N370" i="7"/>
  <c r="O370" i="7"/>
  <c r="P370" i="7"/>
  <c r="AH370" i="7"/>
  <c r="L132" i="7"/>
  <c r="M132" i="7"/>
  <c r="N132" i="7"/>
  <c r="O132" i="7"/>
  <c r="P132" i="7"/>
  <c r="D54" i="4"/>
  <c r="Q132" i="7"/>
  <c r="L114" i="7"/>
  <c r="M114" i="7"/>
  <c r="N114" i="7"/>
  <c r="O114" i="7"/>
  <c r="P114" i="7"/>
  <c r="L65" i="7"/>
  <c r="M65" i="7"/>
  <c r="N65" i="7"/>
  <c r="O65" i="7"/>
  <c r="P65" i="7"/>
  <c r="Q65" i="7"/>
  <c r="L136" i="7"/>
  <c r="M136" i="7"/>
  <c r="N136" i="7"/>
  <c r="O136" i="7"/>
  <c r="P136" i="7"/>
  <c r="AH136" i="7"/>
  <c r="L300" i="7"/>
  <c r="M300" i="7"/>
  <c r="N300" i="7"/>
  <c r="O300" i="7"/>
  <c r="P300" i="7"/>
  <c r="L310" i="7"/>
  <c r="M310" i="7"/>
  <c r="N310" i="7"/>
  <c r="O310" i="7"/>
  <c r="P310" i="7"/>
  <c r="AH310" i="7"/>
  <c r="AZ310" i="7"/>
  <c r="BR310" i="7"/>
  <c r="L274" i="7"/>
  <c r="M274" i="7"/>
  <c r="N274" i="7"/>
  <c r="O274" i="7"/>
  <c r="P274" i="7"/>
  <c r="AH274" i="7"/>
  <c r="L220" i="7"/>
  <c r="M220" i="7"/>
  <c r="N220" i="7"/>
  <c r="O220" i="7"/>
  <c r="P220" i="7"/>
  <c r="AH220" i="7"/>
  <c r="L252" i="7"/>
  <c r="M252" i="7"/>
  <c r="N252" i="7"/>
  <c r="O252" i="7"/>
  <c r="P252" i="7"/>
  <c r="L257" i="7"/>
  <c r="M257" i="7"/>
  <c r="N257" i="7"/>
  <c r="O257" i="7"/>
  <c r="P257" i="7"/>
  <c r="AH257" i="7"/>
  <c r="L194" i="7"/>
  <c r="M194" i="7"/>
  <c r="N194" i="7"/>
  <c r="O194" i="7"/>
  <c r="P194" i="7"/>
  <c r="L449" i="7"/>
  <c r="M449" i="7"/>
  <c r="N449" i="7"/>
  <c r="O449" i="7"/>
  <c r="P449" i="7"/>
  <c r="AH449" i="7"/>
  <c r="L486" i="7"/>
  <c r="M486" i="7"/>
  <c r="N486" i="7"/>
  <c r="O486" i="7"/>
  <c r="P486" i="7"/>
  <c r="R486" i="7"/>
  <c r="D46" i="4"/>
  <c r="L355" i="7"/>
  <c r="M355" i="7"/>
  <c r="N355" i="7"/>
  <c r="O355" i="7"/>
  <c r="P355" i="7"/>
  <c r="AH355" i="7"/>
  <c r="L530" i="7"/>
  <c r="M530" i="7"/>
  <c r="N530" i="7"/>
  <c r="O530" i="7"/>
  <c r="P530" i="7"/>
  <c r="Q530" i="7"/>
  <c r="U530" i="7"/>
  <c r="L73" i="7"/>
  <c r="M73" i="7"/>
  <c r="N73" i="7"/>
  <c r="O73" i="7"/>
  <c r="P73" i="7"/>
  <c r="L498" i="7"/>
  <c r="M498" i="7"/>
  <c r="N498" i="7"/>
  <c r="O498" i="7"/>
  <c r="P498" i="7"/>
  <c r="AH498" i="7"/>
  <c r="AK498" i="7"/>
  <c r="L248" i="7"/>
  <c r="M248" i="7"/>
  <c r="N248" i="7"/>
  <c r="O248" i="7"/>
  <c r="P248" i="7"/>
  <c r="AH248" i="7"/>
  <c r="L520" i="7"/>
  <c r="M520" i="7"/>
  <c r="N520" i="7"/>
  <c r="O520" i="7"/>
  <c r="P520" i="7"/>
  <c r="Q520" i="7"/>
  <c r="L332" i="7"/>
  <c r="M332" i="7"/>
  <c r="N332" i="7"/>
  <c r="O332" i="7"/>
  <c r="P332" i="7"/>
  <c r="Q332" i="7"/>
  <c r="L98" i="7"/>
  <c r="M98" i="7"/>
  <c r="N98" i="7"/>
  <c r="O98" i="7"/>
  <c r="P98" i="7"/>
  <c r="AH98" i="7"/>
  <c r="L515" i="7"/>
  <c r="M515" i="7"/>
  <c r="N515" i="7"/>
  <c r="O515" i="7"/>
  <c r="P515" i="7"/>
  <c r="Q515" i="7"/>
  <c r="U515" i="7"/>
  <c r="L302" i="7"/>
  <c r="M302" i="7"/>
  <c r="N302" i="7"/>
  <c r="O302" i="7"/>
  <c r="P302" i="7"/>
  <c r="AH302" i="7"/>
  <c r="AZ302" i="7"/>
  <c r="L394" i="7"/>
  <c r="M394" i="7"/>
  <c r="N394" i="7"/>
  <c r="O394" i="7"/>
  <c r="P394" i="7"/>
  <c r="AH394" i="7"/>
  <c r="L24" i="7"/>
  <c r="M24" i="7"/>
  <c r="N24" i="7"/>
  <c r="O24" i="7"/>
  <c r="P24" i="7"/>
  <c r="L195" i="7"/>
  <c r="M195" i="7"/>
  <c r="N195" i="7"/>
  <c r="O195" i="7"/>
  <c r="P195" i="7"/>
  <c r="AH195" i="7"/>
  <c r="L108" i="7"/>
  <c r="M108" i="7"/>
  <c r="N108" i="7"/>
  <c r="O108" i="7"/>
  <c r="P108" i="7"/>
  <c r="L282" i="7"/>
  <c r="M282" i="7"/>
  <c r="N282" i="7"/>
  <c r="O282" i="7"/>
  <c r="P282" i="7"/>
  <c r="AH282" i="7"/>
  <c r="L217" i="7"/>
  <c r="M217" i="7"/>
  <c r="N217" i="7"/>
  <c r="O217" i="7"/>
  <c r="P217" i="7"/>
  <c r="AH217" i="7"/>
  <c r="L222" i="7"/>
  <c r="M222" i="7"/>
  <c r="N222" i="7"/>
  <c r="O222" i="7"/>
  <c r="P222" i="7"/>
  <c r="AH222" i="7"/>
  <c r="L120" i="7"/>
  <c r="M120" i="7"/>
  <c r="N120" i="7"/>
  <c r="O120" i="7"/>
  <c r="P120" i="7"/>
  <c r="AH120" i="7"/>
  <c r="L469" i="7"/>
  <c r="M469" i="7"/>
  <c r="N469" i="7"/>
  <c r="O469" i="7"/>
  <c r="P469" i="7"/>
  <c r="Q469" i="7"/>
  <c r="U469" i="7"/>
  <c r="L518" i="7"/>
  <c r="M518" i="7"/>
  <c r="N518" i="7"/>
  <c r="O518" i="7"/>
  <c r="P518" i="7"/>
  <c r="L158" i="7"/>
  <c r="M158" i="7"/>
  <c r="N158" i="7"/>
  <c r="O158" i="7"/>
  <c r="P158" i="7"/>
  <c r="AH158" i="7"/>
  <c r="AZ158" i="7"/>
  <c r="L227" i="7"/>
  <c r="M227" i="7"/>
  <c r="N227" i="7"/>
  <c r="O227" i="7"/>
  <c r="P227" i="7"/>
  <c r="AH227" i="7"/>
  <c r="AZ227" i="7"/>
  <c r="D16" i="4"/>
  <c r="BA227" i="7"/>
  <c r="D10" i="4"/>
  <c r="L392" i="7"/>
  <c r="M392" i="7"/>
  <c r="N392" i="7"/>
  <c r="O392" i="7"/>
  <c r="P392" i="7"/>
  <c r="AH392" i="7"/>
  <c r="AI392" i="7"/>
  <c r="AM392" i="7"/>
  <c r="L475" i="7"/>
  <c r="M475" i="7"/>
  <c r="N475" i="7"/>
  <c r="O475" i="7"/>
  <c r="P475" i="7"/>
  <c r="AH475" i="7"/>
  <c r="L508" i="7"/>
  <c r="M508" i="7"/>
  <c r="N508" i="7"/>
  <c r="O508" i="7"/>
  <c r="P508" i="7"/>
  <c r="AH508" i="7"/>
  <c r="AZ508" i="7"/>
  <c r="BR508" i="7"/>
  <c r="BS508" i="7"/>
  <c r="BW508" i="7"/>
  <c r="L17" i="7"/>
  <c r="M17" i="7"/>
  <c r="N17" i="7"/>
  <c r="O17" i="7"/>
  <c r="P17" i="7"/>
  <c r="AH17" i="7"/>
  <c r="AZ17" i="7"/>
  <c r="D24" i="4"/>
  <c r="BA17" i="7"/>
  <c r="L436" i="7"/>
  <c r="M436" i="7"/>
  <c r="N436" i="7"/>
  <c r="O436" i="7"/>
  <c r="P436" i="7"/>
  <c r="L382" i="7"/>
  <c r="M382" i="7"/>
  <c r="N382" i="7"/>
  <c r="O382" i="7"/>
  <c r="P382" i="7"/>
  <c r="AH382" i="7"/>
  <c r="L156" i="7"/>
  <c r="M156" i="7"/>
  <c r="N156" i="7"/>
  <c r="O156" i="7"/>
  <c r="P156" i="7"/>
  <c r="AH156" i="7"/>
  <c r="L50" i="7"/>
  <c r="M50" i="7"/>
  <c r="N50" i="7"/>
  <c r="O50" i="7"/>
  <c r="P50" i="7"/>
  <c r="AH50" i="7"/>
  <c r="AZ50" i="7"/>
  <c r="L461" i="7"/>
  <c r="M461" i="7"/>
  <c r="N461" i="7"/>
  <c r="O461" i="7"/>
  <c r="P461" i="7"/>
  <c r="AH461" i="7"/>
  <c r="AZ461" i="7"/>
  <c r="BC461" i="7"/>
  <c r="L375" i="7"/>
  <c r="M375" i="7"/>
  <c r="N375" i="7"/>
  <c r="O375" i="7"/>
  <c r="P375" i="7"/>
  <c r="AH375" i="7"/>
  <c r="L240" i="7"/>
  <c r="M240" i="7"/>
  <c r="N240" i="7"/>
  <c r="O240" i="7"/>
  <c r="P240" i="7"/>
  <c r="AH240" i="7"/>
  <c r="L16" i="7"/>
  <c r="M16" i="7"/>
  <c r="N16" i="7"/>
  <c r="O16" i="7"/>
  <c r="P16" i="7"/>
  <c r="D6" i="4"/>
  <c r="L175" i="7"/>
  <c r="M175" i="7"/>
  <c r="N175" i="7"/>
  <c r="O175" i="7"/>
  <c r="P175" i="7"/>
  <c r="AH175" i="7"/>
  <c r="L183" i="7"/>
  <c r="M183" i="7"/>
  <c r="N183" i="7"/>
  <c r="O183" i="7"/>
  <c r="P183" i="7"/>
  <c r="L106" i="7"/>
  <c r="M106" i="7"/>
  <c r="N106" i="7"/>
  <c r="O106" i="7"/>
  <c r="P106" i="7"/>
  <c r="L424" i="7"/>
  <c r="M424" i="7"/>
  <c r="N424" i="7"/>
  <c r="O424" i="7"/>
  <c r="P424" i="7"/>
  <c r="AH424" i="7"/>
  <c r="AZ424" i="7"/>
  <c r="BR424" i="7"/>
  <c r="BT424" i="7"/>
  <c r="L221" i="7"/>
  <c r="M221" i="7"/>
  <c r="N221" i="7"/>
  <c r="O221" i="7"/>
  <c r="P221" i="7"/>
  <c r="AH221" i="7"/>
  <c r="L152" i="7"/>
  <c r="M152" i="7"/>
  <c r="N152" i="7"/>
  <c r="O152" i="7"/>
  <c r="P152" i="7"/>
  <c r="AH152" i="7"/>
  <c r="D59" i="4"/>
  <c r="AI152" i="7"/>
  <c r="L357" i="7"/>
  <c r="M357" i="7"/>
  <c r="N357" i="7"/>
  <c r="O357" i="7"/>
  <c r="P357" i="7"/>
  <c r="AH357" i="7"/>
  <c r="L444" i="7"/>
  <c r="M444" i="7"/>
  <c r="N444" i="7"/>
  <c r="O444" i="7"/>
  <c r="P444" i="7"/>
  <c r="S444" i="7"/>
  <c r="L459" i="7"/>
  <c r="M459" i="7"/>
  <c r="N459" i="7"/>
  <c r="O459" i="7"/>
  <c r="P459" i="7"/>
  <c r="Q459" i="7"/>
  <c r="U459" i="7"/>
  <c r="L517" i="7"/>
  <c r="M517" i="7"/>
  <c r="N517" i="7"/>
  <c r="O517" i="7"/>
  <c r="P517" i="7"/>
  <c r="Q517" i="7"/>
  <c r="U517" i="7"/>
  <c r="L522" i="7"/>
  <c r="M522" i="7"/>
  <c r="N522" i="7"/>
  <c r="O522" i="7"/>
  <c r="P522" i="7"/>
  <c r="L380" i="7"/>
  <c r="M380" i="7"/>
  <c r="N380" i="7"/>
  <c r="O380" i="7"/>
  <c r="P380" i="7"/>
  <c r="L500" i="7"/>
  <c r="M500" i="7"/>
  <c r="N500" i="7"/>
  <c r="O500" i="7"/>
  <c r="P500" i="7"/>
  <c r="Q500" i="7"/>
  <c r="L372" i="7"/>
  <c r="M372" i="7"/>
  <c r="N372" i="7"/>
  <c r="O372" i="7"/>
  <c r="P372" i="7"/>
  <c r="AH372" i="7"/>
  <c r="AZ372" i="7"/>
  <c r="BR372" i="7"/>
  <c r="BS372" i="7"/>
  <c r="BW372" i="7"/>
  <c r="L531" i="7"/>
  <c r="M531" i="7"/>
  <c r="N531" i="7"/>
  <c r="O531" i="7"/>
  <c r="P531" i="7"/>
  <c r="S531" i="7"/>
  <c r="L341" i="7"/>
  <c r="M341" i="7"/>
  <c r="N341" i="7"/>
  <c r="O341" i="7"/>
  <c r="P341" i="7"/>
  <c r="Q341" i="7"/>
  <c r="U341" i="7"/>
  <c r="L399" i="7"/>
  <c r="M399" i="7"/>
  <c r="N399" i="7"/>
  <c r="O399" i="7"/>
  <c r="P399" i="7"/>
  <c r="AH399" i="7"/>
  <c r="AZ399" i="7"/>
  <c r="L427" i="7"/>
  <c r="M427" i="7"/>
  <c r="N427" i="7"/>
  <c r="O427" i="7"/>
  <c r="P427" i="7"/>
  <c r="R427" i="7"/>
  <c r="L336" i="7"/>
  <c r="M336" i="7"/>
  <c r="N336" i="7"/>
  <c r="O336" i="7"/>
  <c r="P336" i="7"/>
  <c r="AH336" i="7"/>
  <c r="AI336" i="7"/>
  <c r="AM336" i="7"/>
  <c r="L286" i="7"/>
  <c r="M286" i="7"/>
  <c r="N286" i="7"/>
  <c r="O286" i="7"/>
  <c r="P286" i="7"/>
  <c r="L417" i="7"/>
  <c r="M417" i="7"/>
  <c r="N417" i="7"/>
  <c r="O417" i="7"/>
  <c r="P417" i="7"/>
  <c r="AH417" i="7"/>
  <c r="AZ417" i="7"/>
  <c r="BR417" i="7"/>
  <c r="BS417" i="7"/>
  <c r="BW417" i="7"/>
  <c r="L288" i="7"/>
  <c r="M288" i="7"/>
  <c r="N288" i="7"/>
  <c r="O288" i="7"/>
  <c r="P288" i="7"/>
  <c r="AH288" i="7"/>
  <c r="J1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/>
  <c r="I253" i="10"/>
  <c r="E253" i="10"/>
  <c r="H253" i="10"/>
  <c r="D253" i="10"/>
  <c r="G253" i="10"/>
  <c r="F252" i="10"/>
  <c r="I252" i="10"/>
  <c r="E252" i="10"/>
  <c r="H252" i="10"/>
  <c r="D252" i="10"/>
  <c r="G252" i="10"/>
  <c r="F251" i="10"/>
  <c r="I251" i="10"/>
  <c r="E251" i="10"/>
  <c r="H251" i="10"/>
  <c r="D251" i="10"/>
  <c r="G251" i="10"/>
  <c r="AN251" i="10"/>
  <c r="F250" i="10"/>
  <c r="I250" i="10"/>
  <c r="E250" i="10"/>
  <c r="H250" i="10"/>
  <c r="D250" i="10"/>
  <c r="G250" i="10"/>
  <c r="F249" i="10"/>
  <c r="I249" i="10"/>
  <c r="E249" i="10"/>
  <c r="H249" i="10"/>
  <c r="D249" i="10"/>
  <c r="G249" i="10"/>
  <c r="F248" i="10"/>
  <c r="I248" i="10"/>
  <c r="E248" i="10"/>
  <c r="H248" i="10"/>
  <c r="D248" i="10"/>
  <c r="G248" i="10"/>
  <c r="F247" i="10"/>
  <c r="I247" i="10"/>
  <c r="E247" i="10"/>
  <c r="H247" i="10"/>
  <c r="D247" i="10"/>
  <c r="G247" i="10"/>
  <c r="AN247" i="10"/>
  <c r="F246" i="10"/>
  <c r="I246" i="10"/>
  <c r="E246" i="10"/>
  <c r="H246" i="10"/>
  <c r="D246" i="10"/>
  <c r="G246" i="10"/>
  <c r="F245" i="10"/>
  <c r="I245" i="10"/>
  <c r="E245" i="10"/>
  <c r="H245" i="10"/>
  <c r="D245" i="10"/>
  <c r="G245" i="10"/>
  <c r="F244" i="10"/>
  <c r="I244" i="10"/>
  <c r="E244" i="10"/>
  <c r="H244" i="10"/>
  <c r="D244" i="10"/>
  <c r="G244" i="10"/>
  <c r="F243" i="10"/>
  <c r="I243" i="10"/>
  <c r="E243" i="10"/>
  <c r="H243" i="10"/>
  <c r="D243" i="10"/>
  <c r="G243" i="10"/>
  <c r="AN243" i="10"/>
  <c r="F242" i="10"/>
  <c r="I242" i="10"/>
  <c r="E242" i="10"/>
  <c r="H242" i="10"/>
  <c r="D242" i="10"/>
  <c r="G242" i="10"/>
  <c r="F241" i="10"/>
  <c r="I241" i="10"/>
  <c r="E241" i="10"/>
  <c r="H241" i="10"/>
  <c r="D241" i="10"/>
  <c r="G241" i="10"/>
  <c r="F240" i="10"/>
  <c r="I240" i="10"/>
  <c r="E240" i="10"/>
  <c r="H240" i="10"/>
  <c r="D240" i="10"/>
  <c r="G240" i="10"/>
  <c r="F239" i="10"/>
  <c r="I239" i="10"/>
  <c r="E239" i="10"/>
  <c r="H239" i="10"/>
  <c r="D239" i="10"/>
  <c r="G239" i="10"/>
  <c r="AN239" i="10"/>
  <c r="F238" i="10"/>
  <c r="I238" i="10"/>
  <c r="E238" i="10"/>
  <c r="H238" i="10"/>
  <c r="D238" i="10"/>
  <c r="G238" i="10"/>
  <c r="F237" i="10"/>
  <c r="I237" i="10"/>
  <c r="E237" i="10"/>
  <c r="H237" i="10"/>
  <c r="D237" i="10"/>
  <c r="G237" i="10"/>
  <c r="F236" i="10"/>
  <c r="I236" i="10"/>
  <c r="E236" i="10"/>
  <c r="H236" i="10"/>
  <c r="D236" i="10"/>
  <c r="G236" i="10"/>
  <c r="F235" i="10"/>
  <c r="I235" i="10"/>
  <c r="E235" i="10"/>
  <c r="H235" i="10"/>
  <c r="D235" i="10"/>
  <c r="G235" i="10"/>
  <c r="AN235" i="10"/>
  <c r="F234" i="10"/>
  <c r="I234" i="10"/>
  <c r="E234" i="10"/>
  <c r="H234" i="10"/>
  <c r="D234" i="10"/>
  <c r="G234" i="10"/>
  <c r="F233" i="10"/>
  <c r="I233" i="10"/>
  <c r="E233" i="10"/>
  <c r="H233" i="10"/>
  <c r="D233" i="10"/>
  <c r="G233" i="10"/>
  <c r="F232" i="10"/>
  <c r="I232" i="10"/>
  <c r="E232" i="10"/>
  <c r="H232" i="10"/>
  <c r="D232" i="10"/>
  <c r="G232" i="10"/>
  <c r="F231" i="10"/>
  <c r="I231" i="10"/>
  <c r="E231" i="10"/>
  <c r="H231" i="10"/>
  <c r="D231" i="10"/>
  <c r="G231" i="10"/>
  <c r="AN231" i="10"/>
  <c r="F230" i="10"/>
  <c r="I230" i="10"/>
  <c r="E230" i="10"/>
  <c r="H230" i="10"/>
  <c r="D230" i="10"/>
  <c r="G230" i="10"/>
  <c r="F229" i="10"/>
  <c r="I229" i="10"/>
  <c r="E229" i="10"/>
  <c r="H229" i="10"/>
  <c r="D229" i="10"/>
  <c r="G229" i="10"/>
  <c r="F228" i="10"/>
  <c r="I228" i="10"/>
  <c r="E228" i="10"/>
  <c r="H228" i="10"/>
  <c r="D228" i="10"/>
  <c r="G228" i="10"/>
  <c r="F227" i="10"/>
  <c r="I227" i="10"/>
  <c r="E227" i="10"/>
  <c r="H227" i="10"/>
  <c r="D227" i="10"/>
  <c r="G227" i="10"/>
  <c r="AN227" i="10"/>
  <c r="F226" i="10"/>
  <c r="I226" i="10"/>
  <c r="E226" i="10"/>
  <c r="H226" i="10"/>
  <c r="D226" i="10"/>
  <c r="G226" i="10"/>
  <c r="F225" i="10"/>
  <c r="I225" i="10"/>
  <c r="E225" i="10"/>
  <c r="H225" i="10"/>
  <c r="D225" i="10"/>
  <c r="G225" i="10"/>
  <c r="F224" i="10"/>
  <c r="I224" i="10"/>
  <c r="E224" i="10"/>
  <c r="H224" i="10"/>
  <c r="D224" i="10"/>
  <c r="G224" i="10"/>
  <c r="F223" i="10"/>
  <c r="I223" i="10"/>
  <c r="E223" i="10"/>
  <c r="H223" i="10"/>
  <c r="D223" i="10"/>
  <c r="G223" i="10"/>
  <c r="AN223" i="10"/>
  <c r="F222" i="10"/>
  <c r="I222" i="10"/>
  <c r="E222" i="10"/>
  <c r="H222" i="10"/>
  <c r="D222" i="10"/>
  <c r="G222" i="10"/>
  <c r="F221" i="10"/>
  <c r="I221" i="10"/>
  <c r="E221" i="10"/>
  <c r="H221" i="10"/>
  <c r="D221" i="10"/>
  <c r="G221" i="10"/>
  <c r="F220" i="10"/>
  <c r="I220" i="10"/>
  <c r="E220" i="10"/>
  <c r="H220" i="10"/>
  <c r="D220" i="10"/>
  <c r="G220" i="10"/>
  <c r="F219" i="10"/>
  <c r="I219" i="10"/>
  <c r="E219" i="10"/>
  <c r="H219" i="10"/>
  <c r="D219" i="10"/>
  <c r="G219" i="10"/>
  <c r="AN219" i="10"/>
  <c r="F218" i="10"/>
  <c r="I218" i="10"/>
  <c r="E218" i="10"/>
  <c r="H218" i="10"/>
  <c r="D218" i="10"/>
  <c r="G218" i="10"/>
  <c r="F217" i="10"/>
  <c r="I217" i="10"/>
  <c r="E217" i="10"/>
  <c r="H217" i="10"/>
  <c r="D217" i="10"/>
  <c r="G217" i="10"/>
  <c r="F216" i="10"/>
  <c r="I216" i="10"/>
  <c r="E216" i="10"/>
  <c r="H216" i="10"/>
  <c r="D216" i="10"/>
  <c r="G216" i="10"/>
  <c r="F215" i="10"/>
  <c r="I215" i="10"/>
  <c r="E215" i="10"/>
  <c r="H215" i="10"/>
  <c r="D215" i="10"/>
  <c r="G215" i="10"/>
  <c r="AN215" i="10"/>
  <c r="F214" i="10"/>
  <c r="I214" i="10"/>
  <c r="E214" i="10"/>
  <c r="H214" i="10"/>
  <c r="D214" i="10"/>
  <c r="G214" i="10"/>
  <c r="F213" i="10"/>
  <c r="I213" i="10"/>
  <c r="E213" i="10"/>
  <c r="H213" i="10"/>
  <c r="D213" i="10"/>
  <c r="G213" i="10"/>
  <c r="F212" i="10"/>
  <c r="I212" i="10"/>
  <c r="E212" i="10"/>
  <c r="H212" i="10"/>
  <c r="D212" i="10"/>
  <c r="G212" i="10"/>
  <c r="F211" i="10"/>
  <c r="I211" i="10"/>
  <c r="E211" i="10"/>
  <c r="H211" i="10"/>
  <c r="D211" i="10"/>
  <c r="G211" i="10"/>
  <c r="AN211" i="10"/>
  <c r="F210" i="10"/>
  <c r="I210" i="10"/>
  <c r="E210" i="10"/>
  <c r="H210" i="10"/>
  <c r="D210" i="10"/>
  <c r="G210" i="10"/>
  <c r="F209" i="10"/>
  <c r="I209" i="10"/>
  <c r="E209" i="10"/>
  <c r="H209" i="10"/>
  <c r="D209" i="10"/>
  <c r="G209" i="10"/>
  <c r="F208" i="10"/>
  <c r="I208" i="10"/>
  <c r="E208" i="10"/>
  <c r="H208" i="10"/>
  <c r="D208" i="10"/>
  <c r="G208" i="10"/>
  <c r="F207" i="10"/>
  <c r="I207" i="10"/>
  <c r="E207" i="10"/>
  <c r="H207" i="10"/>
  <c r="D207" i="10"/>
  <c r="G207" i="10"/>
  <c r="AN207" i="10"/>
  <c r="F206" i="10"/>
  <c r="I206" i="10"/>
  <c r="E206" i="10"/>
  <c r="H206" i="10"/>
  <c r="D206" i="10"/>
  <c r="G206" i="10"/>
  <c r="F205" i="10"/>
  <c r="I205" i="10"/>
  <c r="E205" i="10"/>
  <c r="H205" i="10"/>
  <c r="D205" i="10"/>
  <c r="G205" i="10"/>
  <c r="F204" i="10"/>
  <c r="I204" i="10"/>
  <c r="E204" i="10"/>
  <c r="H204" i="10"/>
  <c r="D204" i="10"/>
  <c r="G204" i="10"/>
  <c r="F203" i="10"/>
  <c r="I203" i="10"/>
  <c r="E203" i="10"/>
  <c r="H203" i="10"/>
  <c r="D203" i="10"/>
  <c r="G203" i="10"/>
  <c r="AN203" i="10"/>
  <c r="F202" i="10"/>
  <c r="I202" i="10"/>
  <c r="E202" i="10"/>
  <c r="H202" i="10"/>
  <c r="D202" i="10"/>
  <c r="G202" i="10"/>
  <c r="F201" i="10"/>
  <c r="I201" i="10"/>
  <c r="E201" i="10"/>
  <c r="H201" i="10"/>
  <c r="D201" i="10"/>
  <c r="G201" i="10"/>
  <c r="F200" i="10"/>
  <c r="I200" i="10"/>
  <c r="E200" i="10"/>
  <c r="H200" i="10"/>
  <c r="D200" i="10"/>
  <c r="G200" i="10"/>
  <c r="F199" i="10"/>
  <c r="I199" i="10"/>
  <c r="E199" i="10"/>
  <c r="H199" i="10"/>
  <c r="D199" i="10"/>
  <c r="G199" i="10"/>
  <c r="AN199" i="10"/>
  <c r="F198" i="10"/>
  <c r="I198" i="10"/>
  <c r="E198" i="10"/>
  <c r="H198" i="10"/>
  <c r="D198" i="10"/>
  <c r="G198" i="10"/>
  <c r="F197" i="10"/>
  <c r="I197" i="10"/>
  <c r="E197" i="10"/>
  <c r="H197" i="10"/>
  <c r="D197" i="10"/>
  <c r="G197" i="10"/>
  <c r="F196" i="10"/>
  <c r="I196" i="10"/>
  <c r="E196" i="10"/>
  <c r="H196" i="10"/>
  <c r="D196" i="10"/>
  <c r="G196" i="10"/>
  <c r="F195" i="10"/>
  <c r="I195" i="10"/>
  <c r="E195" i="10"/>
  <c r="H195" i="10"/>
  <c r="D195" i="10"/>
  <c r="G195" i="10"/>
  <c r="AN195" i="10"/>
  <c r="F194" i="10"/>
  <c r="I194" i="10"/>
  <c r="E194" i="10"/>
  <c r="H194" i="10"/>
  <c r="D194" i="10"/>
  <c r="G194" i="10"/>
  <c r="F193" i="10"/>
  <c r="I193" i="10"/>
  <c r="E193" i="10"/>
  <c r="H193" i="10"/>
  <c r="D193" i="10"/>
  <c r="G193" i="10"/>
  <c r="AN193" i="10"/>
  <c r="F192" i="10"/>
  <c r="I192" i="10"/>
  <c r="E192" i="10"/>
  <c r="H192" i="10"/>
  <c r="D192" i="10"/>
  <c r="G192" i="10"/>
  <c r="F191" i="10"/>
  <c r="I191" i="10"/>
  <c r="E191" i="10"/>
  <c r="H191" i="10"/>
  <c r="D191" i="10"/>
  <c r="G191" i="10"/>
  <c r="F190" i="10"/>
  <c r="I190" i="10"/>
  <c r="E190" i="10"/>
  <c r="H190" i="10"/>
  <c r="D190" i="10"/>
  <c r="G190" i="10"/>
  <c r="AN190" i="10"/>
  <c r="F189" i="10"/>
  <c r="I189" i="10"/>
  <c r="E189" i="10"/>
  <c r="H189" i="10"/>
  <c r="D189" i="10"/>
  <c r="G189" i="10"/>
  <c r="F188" i="10"/>
  <c r="I188" i="10"/>
  <c r="E188" i="10"/>
  <c r="H188" i="10"/>
  <c r="D188" i="10"/>
  <c r="G188" i="10"/>
  <c r="F187" i="10"/>
  <c r="I187" i="10"/>
  <c r="E187" i="10"/>
  <c r="H187" i="10"/>
  <c r="D187" i="10"/>
  <c r="G187" i="10"/>
  <c r="F186" i="10"/>
  <c r="I186" i="10"/>
  <c r="E186" i="10"/>
  <c r="H186" i="10"/>
  <c r="D186" i="10"/>
  <c r="G186" i="10"/>
  <c r="AN186" i="10"/>
  <c r="F185" i="10"/>
  <c r="I185" i="10"/>
  <c r="E185" i="10"/>
  <c r="H185" i="10"/>
  <c r="D185" i="10"/>
  <c r="G185" i="10"/>
  <c r="F184" i="10"/>
  <c r="I184" i="10"/>
  <c r="E184" i="10"/>
  <c r="H184" i="10"/>
  <c r="D184" i="10"/>
  <c r="G184" i="10"/>
  <c r="F183" i="10"/>
  <c r="I183" i="10"/>
  <c r="E183" i="10"/>
  <c r="H183" i="10"/>
  <c r="D183" i="10"/>
  <c r="G183" i="10"/>
  <c r="F182" i="10"/>
  <c r="I182" i="10"/>
  <c r="E182" i="10"/>
  <c r="H182" i="10"/>
  <c r="D182" i="10"/>
  <c r="G182" i="10"/>
  <c r="AN182" i="10"/>
  <c r="F181" i="10"/>
  <c r="I181" i="10"/>
  <c r="E181" i="10"/>
  <c r="H181" i="10"/>
  <c r="D181" i="10"/>
  <c r="G181" i="10"/>
  <c r="F180" i="10"/>
  <c r="I180" i="10"/>
  <c r="E180" i="10"/>
  <c r="H180" i="10"/>
  <c r="D180" i="10"/>
  <c r="G180" i="10"/>
  <c r="F179" i="10"/>
  <c r="I179" i="10"/>
  <c r="E179" i="10"/>
  <c r="H179" i="10"/>
  <c r="D179" i="10"/>
  <c r="G179" i="10"/>
  <c r="F178" i="10"/>
  <c r="I178" i="10"/>
  <c r="E178" i="10"/>
  <c r="H178" i="10"/>
  <c r="D178" i="10"/>
  <c r="G178" i="10"/>
  <c r="AN178" i="10"/>
  <c r="F177" i="10"/>
  <c r="I177" i="10"/>
  <c r="E177" i="10"/>
  <c r="H177" i="10"/>
  <c r="D177" i="10"/>
  <c r="G177" i="10"/>
  <c r="F176" i="10"/>
  <c r="I176" i="10"/>
  <c r="E176" i="10"/>
  <c r="H176" i="10"/>
  <c r="D176" i="10"/>
  <c r="G176" i="10"/>
  <c r="F175" i="10"/>
  <c r="I175" i="10"/>
  <c r="E175" i="10"/>
  <c r="H175" i="10"/>
  <c r="D175" i="10"/>
  <c r="G175" i="10"/>
  <c r="F174" i="10"/>
  <c r="I174" i="10"/>
  <c r="E174" i="10"/>
  <c r="H174" i="10"/>
  <c r="D174" i="10"/>
  <c r="G174" i="10"/>
  <c r="AN174" i="10"/>
  <c r="F173" i="10"/>
  <c r="I173" i="10"/>
  <c r="E173" i="10"/>
  <c r="H173" i="10"/>
  <c r="D173" i="10"/>
  <c r="G173" i="10"/>
  <c r="F172" i="10"/>
  <c r="I172" i="10"/>
  <c r="E172" i="10"/>
  <c r="H172" i="10"/>
  <c r="D172" i="10"/>
  <c r="G172" i="10"/>
  <c r="F171" i="10"/>
  <c r="I171" i="10"/>
  <c r="E171" i="10"/>
  <c r="H171" i="10"/>
  <c r="D171" i="10"/>
  <c r="G171" i="10"/>
  <c r="F170" i="10"/>
  <c r="I170" i="10"/>
  <c r="E170" i="10"/>
  <c r="H170" i="10"/>
  <c r="D170" i="10"/>
  <c r="G170" i="10"/>
  <c r="AN170" i="10"/>
  <c r="F169" i="10"/>
  <c r="I169" i="10"/>
  <c r="E169" i="10"/>
  <c r="H169" i="10"/>
  <c r="D169" i="10"/>
  <c r="G169" i="10"/>
  <c r="F168" i="10"/>
  <c r="I168" i="10"/>
  <c r="E168" i="10"/>
  <c r="H168" i="10"/>
  <c r="D168" i="10"/>
  <c r="G168" i="10"/>
  <c r="F167" i="10"/>
  <c r="I167" i="10"/>
  <c r="E167" i="10"/>
  <c r="H167" i="10"/>
  <c r="D167" i="10"/>
  <c r="G167" i="10"/>
  <c r="F166" i="10"/>
  <c r="I166" i="10"/>
  <c r="E166" i="10"/>
  <c r="H166" i="10"/>
  <c r="D166" i="10"/>
  <c r="G166" i="10"/>
  <c r="AN166" i="10"/>
  <c r="F165" i="10"/>
  <c r="I165" i="10"/>
  <c r="E165" i="10"/>
  <c r="H165" i="10"/>
  <c r="D165" i="10"/>
  <c r="G165" i="10"/>
  <c r="F164" i="10"/>
  <c r="I164" i="10"/>
  <c r="E164" i="10"/>
  <c r="H164" i="10"/>
  <c r="D164" i="10"/>
  <c r="G164" i="10"/>
  <c r="F163" i="10"/>
  <c r="I163" i="10"/>
  <c r="E163" i="10"/>
  <c r="H163" i="10"/>
  <c r="D163" i="10"/>
  <c r="G163" i="10"/>
  <c r="F162" i="10"/>
  <c r="I162" i="10"/>
  <c r="E162" i="10"/>
  <c r="H162" i="10"/>
  <c r="D162" i="10"/>
  <c r="G162" i="10"/>
  <c r="AN162" i="10"/>
  <c r="F161" i="10"/>
  <c r="I161" i="10"/>
  <c r="E161" i="10"/>
  <c r="H161" i="10"/>
  <c r="D161" i="10"/>
  <c r="G161" i="10"/>
  <c r="F160" i="10"/>
  <c r="I160" i="10"/>
  <c r="E160" i="10"/>
  <c r="H160" i="10"/>
  <c r="D160" i="10"/>
  <c r="G160" i="10"/>
  <c r="F159" i="10"/>
  <c r="I159" i="10"/>
  <c r="E159" i="10"/>
  <c r="H159" i="10"/>
  <c r="D159" i="10"/>
  <c r="G159" i="10"/>
  <c r="F158" i="10"/>
  <c r="I158" i="10"/>
  <c r="E158" i="10"/>
  <c r="H158" i="10"/>
  <c r="D158" i="10"/>
  <c r="G158" i="10"/>
  <c r="AN158" i="10"/>
  <c r="F157" i="10"/>
  <c r="I157" i="10"/>
  <c r="E157" i="10"/>
  <c r="H157" i="10"/>
  <c r="D157" i="10"/>
  <c r="G157" i="10"/>
  <c r="F156" i="10"/>
  <c r="I156" i="10"/>
  <c r="E156" i="10"/>
  <c r="H156" i="10"/>
  <c r="D156" i="10"/>
  <c r="G156" i="10"/>
  <c r="F155" i="10"/>
  <c r="I155" i="10"/>
  <c r="E155" i="10"/>
  <c r="H155" i="10"/>
  <c r="D155" i="10"/>
  <c r="G155" i="10"/>
  <c r="F154" i="10"/>
  <c r="I154" i="10"/>
  <c r="E154" i="10"/>
  <c r="H154" i="10"/>
  <c r="D154" i="10"/>
  <c r="G154" i="10"/>
  <c r="AN154" i="10"/>
  <c r="F153" i="10"/>
  <c r="I153" i="10"/>
  <c r="E153" i="10"/>
  <c r="H153" i="10"/>
  <c r="D153" i="10"/>
  <c r="G153" i="10"/>
  <c r="F152" i="10"/>
  <c r="I152" i="10"/>
  <c r="E152" i="10"/>
  <c r="H152" i="10"/>
  <c r="D152" i="10"/>
  <c r="G152" i="10"/>
  <c r="F151" i="10"/>
  <c r="I151" i="10"/>
  <c r="E151" i="10"/>
  <c r="H151" i="10"/>
  <c r="D151" i="10"/>
  <c r="G151" i="10"/>
  <c r="F150" i="10"/>
  <c r="I150" i="10"/>
  <c r="E150" i="10"/>
  <c r="H150" i="10"/>
  <c r="D150" i="10"/>
  <c r="G150" i="10"/>
  <c r="AN150" i="10"/>
  <c r="F149" i="10"/>
  <c r="I149" i="10"/>
  <c r="E149" i="10"/>
  <c r="H149" i="10"/>
  <c r="D149" i="10"/>
  <c r="G149" i="10"/>
  <c r="F148" i="10"/>
  <c r="I148" i="10"/>
  <c r="E148" i="10"/>
  <c r="H148" i="10"/>
  <c r="D148" i="10"/>
  <c r="G148" i="10"/>
  <c r="F147" i="10"/>
  <c r="I147" i="10"/>
  <c r="E147" i="10"/>
  <c r="H147" i="10"/>
  <c r="D147" i="10"/>
  <c r="G147" i="10"/>
  <c r="F146" i="10"/>
  <c r="I146" i="10"/>
  <c r="E146" i="10"/>
  <c r="H146" i="10"/>
  <c r="D146" i="10"/>
  <c r="G146" i="10"/>
  <c r="AN146" i="10"/>
  <c r="F145" i="10"/>
  <c r="I145" i="10"/>
  <c r="E145" i="10"/>
  <c r="H145" i="10"/>
  <c r="D145" i="10"/>
  <c r="G145" i="10"/>
  <c r="F144" i="10"/>
  <c r="I144" i="10"/>
  <c r="E144" i="10"/>
  <c r="H144" i="10"/>
  <c r="D144" i="10"/>
  <c r="G144" i="10"/>
  <c r="F143" i="10"/>
  <c r="I143" i="10"/>
  <c r="E143" i="10"/>
  <c r="H143" i="10"/>
  <c r="D143" i="10"/>
  <c r="G143" i="10"/>
  <c r="F142" i="10"/>
  <c r="I142" i="10"/>
  <c r="E142" i="10"/>
  <c r="H142" i="10"/>
  <c r="D142" i="10"/>
  <c r="G142" i="10"/>
  <c r="AN142" i="10"/>
  <c r="F141" i="10"/>
  <c r="I141" i="10"/>
  <c r="E141" i="10"/>
  <c r="H141" i="10"/>
  <c r="D141" i="10"/>
  <c r="G141" i="10"/>
  <c r="F140" i="10"/>
  <c r="I140" i="10"/>
  <c r="E140" i="10"/>
  <c r="H140" i="10"/>
  <c r="D140" i="10"/>
  <c r="G140" i="10"/>
  <c r="F139" i="10"/>
  <c r="I139" i="10"/>
  <c r="E139" i="10"/>
  <c r="H139" i="10"/>
  <c r="D139" i="10"/>
  <c r="G139" i="10"/>
  <c r="F138" i="10"/>
  <c r="I138" i="10"/>
  <c r="E138" i="10"/>
  <c r="H138" i="10"/>
  <c r="D138" i="10"/>
  <c r="G138" i="10"/>
  <c r="AN138" i="10"/>
  <c r="F137" i="10"/>
  <c r="I137" i="10"/>
  <c r="E137" i="10"/>
  <c r="H137" i="10"/>
  <c r="D137" i="10"/>
  <c r="G137" i="10"/>
  <c r="F136" i="10"/>
  <c r="I136" i="10"/>
  <c r="D136" i="10"/>
  <c r="G136" i="10"/>
  <c r="E136" i="10"/>
  <c r="H136" i="10"/>
  <c r="J136" i="10"/>
  <c r="F135" i="10"/>
  <c r="I135" i="10"/>
  <c r="E135" i="10"/>
  <c r="H135" i="10"/>
  <c r="D135" i="10"/>
  <c r="G135" i="10"/>
  <c r="F134" i="10"/>
  <c r="I134" i="10"/>
  <c r="E134" i="10"/>
  <c r="H134" i="10"/>
  <c r="D134" i="10"/>
  <c r="G134" i="10"/>
  <c r="AN134" i="10"/>
  <c r="F133" i="10"/>
  <c r="I133" i="10"/>
  <c r="E133" i="10"/>
  <c r="H133" i="10"/>
  <c r="D133" i="10"/>
  <c r="G133" i="10"/>
  <c r="F132" i="10"/>
  <c r="I132" i="10"/>
  <c r="E132" i="10"/>
  <c r="H132" i="10"/>
  <c r="D132" i="10"/>
  <c r="G132" i="10"/>
  <c r="F131" i="10"/>
  <c r="I131" i="10"/>
  <c r="E131" i="10"/>
  <c r="H131" i="10"/>
  <c r="D131" i="10"/>
  <c r="G131" i="10"/>
  <c r="F130" i="10"/>
  <c r="I130" i="10"/>
  <c r="E130" i="10"/>
  <c r="H130" i="10"/>
  <c r="D130" i="10"/>
  <c r="G130" i="10"/>
  <c r="AN130" i="10"/>
  <c r="F129" i="10"/>
  <c r="I129" i="10"/>
  <c r="E129" i="10"/>
  <c r="H129" i="10"/>
  <c r="D129" i="10"/>
  <c r="G129" i="10"/>
  <c r="F128" i="10"/>
  <c r="I128" i="10"/>
  <c r="E128" i="10"/>
  <c r="H128" i="10"/>
  <c r="D128" i="10"/>
  <c r="G128" i="10"/>
  <c r="F127" i="10"/>
  <c r="I127" i="10"/>
  <c r="E127" i="10"/>
  <c r="H127" i="10"/>
  <c r="D127" i="10"/>
  <c r="G127" i="10"/>
  <c r="F126" i="10"/>
  <c r="I126" i="10"/>
  <c r="E126" i="10"/>
  <c r="H126" i="10"/>
  <c r="D126" i="10"/>
  <c r="G126" i="10"/>
  <c r="AN126" i="10"/>
  <c r="F125" i="10"/>
  <c r="I125" i="10"/>
  <c r="E125" i="10"/>
  <c r="H125" i="10"/>
  <c r="D125" i="10"/>
  <c r="G125" i="10"/>
  <c r="F124" i="10"/>
  <c r="I124" i="10"/>
  <c r="E124" i="10"/>
  <c r="H124" i="10"/>
  <c r="D124" i="10"/>
  <c r="G124" i="10"/>
  <c r="F123" i="10"/>
  <c r="I123" i="10"/>
  <c r="E123" i="10"/>
  <c r="H123" i="10"/>
  <c r="D123" i="10"/>
  <c r="G123" i="10"/>
  <c r="F122" i="10"/>
  <c r="I122" i="10"/>
  <c r="E122" i="10"/>
  <c r="H122" i="10"/>
  <c r="D122" i="10"/>
  <c r="G122" i="10"/>
  <c r="AN122" i="10"/>
  <c r="F121" i="10"/>
  <c r="I121" i="10"/>
  <c r="E121" i="10"/>
  <c r="H121" i="10"/>
  <c r="D121" i="10"/>
  <c r="G121" i="10"/>
  <c r="F120" i="10"/>
  <c r="I120" i="10"/>
  <c r="E120" i="10"/>
  <c r="H120" i="10"/>
  <c r="D120" i="10"/>
  <c r="G120" i="10"/>
  <c r="F119" i="10"/>
  <c r="I119" i="10"/>
  <c r="E119" i="10"/>
  <c r="H119" i="10"/>
  <c r="D119" i="10"/>
  <c r="G119" i="10"/>
  <c r="F118" i="10"/>
  <c r="I118" i="10"/>
  <c r="E118" i="10"/>
  <c r="H118" i="10"/>
  <c r="D118" i="10"/>
  <c r="G118" i="10"/>
  <c r="AN118" i="10"/>
  <c r="F117" i="10"/>
  <c r="I117" i="10"/>
  <c r="E117" i="10"/>
  <c r="H117" i="10"/>
  <c r="D117" i="10"/>
  <c r="G117" i="10"/>
  <c r="F116" i="10"/>
  <c r="I116" i="10"/>
  <c r="E116" i="10"/>
  <c r="H116" i="10"/>
  <c r="D116" i="10"/>
  <c r="G116" i="10"/>
  <c r="F115" i="10"/>
  <c r="I115" i="10"/>
  <c r="E115" i="10"/>
  <c r="H115" i="10"/>
  <c r="D115" i="10"/>
  <c r="G115" i="10"/>
  <c r="F114" i="10"/>
  <c r="I114" i="10"/>
  <c r="E114" i="10"/>
  <c r="H114" i="10"/>
  <c r="D114" i="10"/>
  <c r="G114" i="10"/>
  <c r="AN114" i="10"/>
  <c r="F113" i="10"/>
  <c r="I113" i="10"/>
  <c r="E113" i="10"/>
  <c r="H113" i="10"/>
  <c r="D113" i="10"/>
  <c r="G113" i="10"/>
  <c r="F112" i="10"/>
  <c r="I112" i="10"/>
  <c r="E112" i="10"/>
  <c r="H112" i="10"/>
  <c r="D112" i="10"/>
  <c r="G112" i="10"/>
  <c r="F111" i="10"/>
  <c r="I111" i="10"/>
  <c r="E111" i="10"/>
  <c r="H111" i="10"/>
  <c r="D111" i="10"/>
  <c r="G111" i="10"/>
  <c r="F110" i="10"/>
  <c r="I110" i="10"/>
  <c r="E110" i="10"/>
  <c r="H110" i="10"/>
  <c r="D110" i="10"/>
  <c r="G110" i="10"/>
  <c r="AN110" i="10"/>
  <c r="F109" i="10"/>
  <c r="I109" i="10"/>
  <c r="E109" i="10"/>
  <c r="H109" i="10"/>
  <c r="D109" i="10"/>
  <c r="G109" i="10"/>
  <c r="F108" i="10"/>
  <c r="I108" i="10"/>
  <c r="E108" i="10"/>
  <c r="H108" i="10"/>
  <c r="D108" i="10"/>
  <c r="G108" i="10"/>
  <c r="F107" i="10"/>
  <c r="I107" i="10"/>
  <c r="E107" i="10"/>
  <c r="H107" i="10"/>
  <c r="D107" i="10"/>
  <c r="G107" i="10"/>
  <c r="F106" i="10"/>
  <c r="I106" i="10"/>
  <c r="E106" i="10"/>
  <c r="H106" i="10"/>
  <c r="D106" i="10"/>
  <c r="G106" i="10"/>
  <c r="AN106" i="10"/>
  <c r="F105" i="10"/>
  <c r="I105" i="10"/>
  <c r="E105" i="10"/>
  <c r="H105" i="10"/>
  <c r="D105" i="10"/>
  <c r="G105" i="10"/>
  <c r="F104" i="10"/>
  <c r="I104" i="10"/>
  <c r="E104" i="10"/>
  <c r="H104" i="10"/>
  <c r="D104" i="10"/>
  <c r="G104" i="10"/>
  <c r="F103" i="10"/>
  <c r="I103" i="10"/>
  <c r="E103" i="10"/>
  <c r="H103" i="10"/>
  <c r="D103" i="10"/>
  <c r="G103" i="10"/>
  <c r="F102" i="10"/>
  <c r="I102" i="10"/>
  <c r="E102" i="10"/>
  <c r="H102" i="10"/>
  <c r="D102" i="10"/>
  <c r="G102" i="10"/>
  <c r="AN102" i="10"/>
  <c r="F101" i="10"/>
  <c r="I101" i="10"/>
  <c r="E101" i="10"/>
  <c r="H101" i="10"/>
  <c r="D101" i="10"/>
  <c r="G101" i="10"/>
  <c r="F100" i="10"/>
  <c r="I100" i="10"/>
  <c r="E100" i="10"/>
  <c r="H100" i="10"/>
  <c r="D100" i="10"/>
  <c r="G100" i="10"/>
  <c r="F99" i="10"/>
  <c r="I99" i="10"/>
  <c r="E99" i="10"/>
  <c r="H99" i="10"/>
  <c r="D99" i="10"/>
  <c r="G99" i="10"/>
  <c r="F98" i="10"/>
  <c r="I98" i="10"/>
  <c r="E98" i="10"/>
  <c r="H98" i="10"/>
  <c r="D98" i="10"/>
  <c r="G98" i="10"/>
  <c r="AN98" i="10"/>
  <c r="F97" i="10"/>
  <c r="I97" i="10"/>
  <c r="E97" i="10"/>
  <c r="H97" i="10"/>
  <c r="D97" i="10"/>
  <c r="G97" i="10"/>
  <c r="F96" i="10"/>
  <c r="I96" i="10"/>
  <c r="E96" i="10"/>
  <c r="H96" i="10"/>
  <c r="D96" i="10"/>
  <c r="G96" i="10"/>
  <c r="F95" i="10"/>
  <c r="I95" i="10"/>
  <c r="E95" i="10"/>
  <c r="H95" i="10"/>
  <c r="D95" i="10"/>
  <c r="G95" i="10"/>
  <c r="F94" i="10"/>
  <c r="I94" i="10"/>
  <c r="E94" i="10"/>
  <c r="H94" i="10"/>
  <c r="D94" i="10"/>
  <c r="G94" i="10"/>
  <c r="AN94" i="10"/>
  <c r="F93" i="10"/>
  <c r="I93" i="10"/>
  <c r="E93" i="10"/>
  <c r="H93" i="10"/>
  <c r="D93" i="10"/>
  <c r="G93" i="10"/>
  <c r="F92" i="10"/>
  <c r="I92" i="10"/>
  <c r="E92" i="10"/>
  <c r="H92" i="10"/>
  <c r="D92" i="10"/>
  <c r="G92" i="10"/>
  <c r="F91" i="10"/>
  <c r="I91" i="10"/>
  <c r="E91" i="10"/>
  <c r="H91" i="10"/>
  <c r="D91" i="10"/>
  <c r="G91" i="10"/>
  <c r="F90" i="10"/>
  <c r="I90" i="10"/>
  <c r="E90" i="10"/>
  <c r="H90" i="10"/>
  <c r="D90" i="10"/>
  <c r="G90" i="10"/>
  <c r="AN90" i="10"/>
  <c r="F89" i="10"/>
  <c r="I89" i="10"/>
  <c r="E89" i="10"/>
  <c r="H89" i="10"/>
  <c r="D89" i="10"/>
  <c r="G89" i="10"/>
  <c r="F88" i="10"/>
  <c r="I88" i="10"/>
  <c r="E88" i="10"/>
  <c r="H88" i="10"/>
  <c r="D88" i="10"/>
  <c r="G88" i="10"/>
  <c r="F87" i="10"/>
  <c r="I87" i="10"/>
  <c r="E87" i="10"/>
  <c r="H87" i="10"/>
  <c r="D87" i="10"/>
  <c r="G87" i="10"/>
  <c r="F86" i="10"/>
  <c r="I86" i="10"/>
  <c r="E86" i="10"/>
  <c r="H86" i="10"/>
  <c r="D86" i="10"/>
  <c r="G86" i="10"/>
  <c r="AN86" i="10"/>
  <c r="F85" i="10"/>
  <c r="I85" i="10"/>
  <c r="E85" i="10"/>
  <c r="H85" i="10"/>
  <c r="D85" i="10"/>
  <c r="G85" i="10"/>
  <c r="F84" i="10"/>
  <c r="I84" i="10"/>
  <c r="E84" i="10"/>
  <c r="H84" i="10"/>
  <c r="D84" i="10"/>
  <c r="G84" i="10"/>
  <c r="F83" i="10"/>
  <c r="I83" i="10"/>
  <c r="E83" i="10"/>
  <c r="H83" i="10"/>
  <c r="D83" i="10"/>
  <c r="G83" i="10"/>
  <c r="F82" i="10"/>
  <c r="I82" i="10"/>
  <c r="E82" i="10"/>
  <c r="H82" i="10"/>
  <c r="D82" i="10"/>
  <c r="G82" i="10"/>
  <c r="AN82" i="10"/>
  <c r="F81" i="10"/>
  <c r="I81" i="10"/>
  <c r="E81" i="10"/>
  <c r="H81" i="10"/>
  <c r="D81" i="10"/>
  <c r="G81" i="10"/>
  <c r="F80" i="10"/>
  <c r="I80" i="10"/>
  <c r="E80" i="10"/>
  <c r="H80" i="10"/>
  <c r="D80" i="10"/>
  <c r="G80" i="10"/>
  <c r="F79" i="10"/>
  <c r="I79" i="10"/>
  <c r="E79" i="10"/>
  <c r="H79" i="10"/>
  <c r="D79" i="10"/>
  <c r="G79" i="10"/>
  <c r="F78" i="10"/>
  <c r="I78" i="10"/>
  <c r="E78" i="10"/>
  <c r="H78" i="10"/>
  <c r="D78" i="10"/>
  <c r="G78" i="10"/>
  <c r="AN78" i="10"/>
  <c r="F77" i="10"/>
  <c r="I77" i="10"/>
  <c r="E77" i="10"/>
  <c r="H77" i="10"/>
  <c r="D77" i="10"/>
  <c r="G77" i="10"/>
  <c r="F76" i="10"/>
  <c r="I76" i="10"/>
  <c r="E76" i="10"/>
  <c r="H76" i="10"/>
  <c r="D76" i="10"/>
  <c r="G76" i="10"/>
  <c r="F75" i="10"/>
  <c r="I75" i="10"/>
  <c r="E75" i="10"/>
  <c r="H75" i="10"/>
  <c r="D75" i="10"/>
  <c r="G75" i="10"/>
  <c r="F74" i="10"/>
  <c r="I74" i="10"/>
  <c r="E74" i="10"/>
  <c r="H74" i="10"/>
  <c r="D74" i="10"/>
  <c r="G74" i="10"/>
  <c r="AN74" i="10"/>
  <c r="F73" i="10"/>
  <c r="I73" i="10"/>
  <c r="E73" i="10"/>
  <c r="H73" i="10"/>
  <c r="D73" i="10"/>
  <c r="G73" i="10"/>
  <c r="F72" i="10"/>
  <c r="I72" i="10"/>
  <c r="E72" i="10"/>
  <c r="H72" i="10"/>
  <c r="D72" i="10"/>
  <c r="G72" i="10"/>
  <c r="F71" i="10"/>
  <c r="I71" i="10"/>
  <c r="E71" i="10"/>
  <c r="H71" i="10"/>
  <c r="D71" i="10"/>
  <c r="G71" i="10"/>
  <c r="F70" i="10"/>
  <c r="I70" i="10"/>
  <c r="E70" i="10"/>
  <c r="H70" i="10"/>
  <c r="D70" i="10"/>
  <c r="G70" i="10"/>
  <c r="AN70" i="10"/>
  <c r="F69" i="10"/>
  <c r="I69" i="10"/>
  <c r="E69" i="10"/>
  <c r="H69" i="10"/>
  <c r="D69" i="10"/>
  <c r="G69" i="10"/>
  <c r="F68" i="10"/>
  <c r="I68" i="10"/>
  <c r="E68" i="10"/>
  <c r="H68" i="10"/>
  <c r="D68" i="10"/>
  <c r="G68" i="10"/>
  <c r="F67" i="10"/>
  <c r="I67" i="10"/>
  <c r="E67" i="10"/>
  <c r="H67" i="10"/>
  <c r="D67" i="10"/>
  <c r="G67" i="10"/>
  <c r="F66" i="10"/>
  <c r="I66" i="10"/>
  <c r="E66" i="10"/>
  <c r="H66" i="10"/>
  <c r="D66" i="10"/>
  <c r="G66" i="10"/>
  <c r="AN66" i="10"/>
  <c r="F65" i="10"/>
  <c r="I65" i="10"/>
  <c r="E65" i="10"/>
  <c r="H65" i="10"/>
  <c r="D65" i="10"/>
  <c r="G65" i="10"/>
  <c r="F64" i="10"/>
  <c r="I64" i="10"/>
  <c r="E64" i="10"/>
  <c r="H64" i="10"/>
  <c r="D64" i="10"/>
  <c r="G64" i="10"/>
  <c r="F63" i="10"/>
  <c r="I63" i="10"/>
  <c r="E63" i="10"/>
  <c r="H63" i="10"/>
  <c r="D63" i="10"/>
  <c r="G63" i="10"/>
  <c r="F62" i="10"/>
  <c r="I62" i="10"/>
  <c r="E62" i="10"/>
  <c r="H62" i="10"/>
  <c r="D62" i="10"/>
  <c r="G62" i="10"/>
  <c r="AN62" i="10"/>
  <c r="F61" i="10"/>
  <c r="I61" i="10"/>
  <c r="E61" i="10"/>
  <c r="H61" i="10"/>
  <c r="D61" i="10"/>
  <c r="G61" i="10"/>
  <c r="F60" i="10"/>
  <c r="I60" i="10"/>
  <c r="E60" i="10"/>
  <c r="H60" i="10"/>
  <c r="D60" i="10"/>
  <c r="G60" i="10"/>
  <c r="F59" i="10"/>
  <c r="I59" i="10"/>
  <c r="E59" i="10"/>
  <c r="H59" i="10"/>
  <c r="D59" i="10"/>
  <c r="G59" i="10"/>
  <c r="F58" i="10"/>
  <c r="I58" i="10"/>
  <c r="E58" i="10"/>
  <c r="H58" i="10"/>
  <c r="D58" i="10"/>
  <c r="G58" i="10"/>
  <c r="AN58" i="10"/>
  <c r="F57" i="10"/>
  <c r="I57" i="10"/>
  <c r="E57" i="10"/>
  <c r="H57" i="10"/>
  <c r="D57" i="10"/>
  <c r="G57" i="10"/>
  <c r="F56" i="10"/>
  <c r="I56" i="10"/>
  <c r="E56" i="10"/>
  <c r="H56" i="10"/>
  <c r="D56" i="10"/>
  <c r="G56" i="10"/>
  <c r="F55" i="10"/>
  <c r="I55" i="10"/>
  <c r="E55" i="10"/>
  <c r="H55" i="10"/>
  <c r="D55" i="10"/>
  <c r="G55" i="10"/>
  <c r="F54" i="10"/>
  <c r="I54" i="10"/>
  <c r="E54" i="10"/>
  <c r="H54" i="10"/>
  <c r="D54" i="10"/>
  <c r="G54" i="10"/>
  <c r="AN54" i="10"/>
  <c r="F53" i="10"/>
  <c r="I53" i="10"/>
  <c r="E53" i="10"/>
  <c r="H53" i="10"/>
  <c r="D53" i="10"/>
  <c r="G53" i="10"/>
  <c r="F52" i="10"/>
  <c r="I52" i="10"/>
  <c r="E52" i="10"/>
  <c r="H52" i="10"/>
  <c r="D52" i="10"/>
  <c r="G52" i="10"/>
  <c r="F51" i="10"/>
  <c r="I51" i="10"/>
  <c r="E51" i="10"/>
  <c r="H51" i="10"/>
  <c r="D51" i="10"/>
  <c r="G51" i="10"/>
  <c r="F50" i="10"/>
  <c r="I50" i="10"/>
  <c r="E50" i="10"/>
  <c r="H50" i="10"/>
  <c r="D50" i="10"/>
  <c r="G50" i="10"/>
  <c r="AN50" i="10"/>
  <c r="F49" i="10"/>
  <c r="I49" i="10"/>
  <c r="E49" i="10"/>
  <c r="H49" i="10"/>
  <c r="D49" i="10"/>
  <c r="G49" i="10"/>
  <c r="F48" i="10"/>
  <c r="I48" i="10"/>
  <c r="E48" i="10"/>
  <c r="H48" i="10"/>
  <c r="D48" i="10"/>
  <c r="G48" i="10"/>
  <c r="F47" i="10"/>
  <c r="I47" i="10"/>
  <c r="E47" i="10"/>
  <c r="H47" i="10"/>
  <c r="D47" i="10"/>
  <c r="G47" i="10"/>
  <c r="F46" i="10"/>
  <c r="I46" i="10"/>
  <c r="E46" i="10"/>
  <c r="H46" i="10"/>
  <c r="D46" i="10"/>
  <c r="G46" i="10"/>
  <c r="AN46" i="10"/>
  <c r="F45" i="10"/>
  <c r="I45" i="10"/>
  <c r="E45" i="10"/>
  <c r="H45" i="10"/>
  <c r="D45" i="10"/>
  <c r="G45" i="10"/>
  <c r="F44" i="10"/>
  <c r="I44" i="10"/>
  <c r="E44" i="10"/>
  <c r="H44" i="10"/>
  <c r="D44" i="10"/>
  <c r="G44" i="10"/>
  <c r="F43" i="10"/>
  <c r="I43" i="10"/>
  <c r="E43" i="10"/>
  <c r="H43" i="10"/>
  <c r="D43" i="10"/>
  <c r="G43" i="10"/>
  <c r="F42" i="10"/>
  <c r="I42" i="10"/>
  <c r="E42" i="10"/>
  <c r="H42" i="10"/>
  <c r="D42" i="10"/>
  <c r="G42" i="10"/>
  <c r="AN42" i="10"/>
  <c r="F41" i="10"/>
  <c r="I41" i="10"/>
  <c r="E41" i="10"/>
  <c r="H41" i="10"/>
  <c r="D41" i="10"/>
  <c r="G41" i="10"/>
  <c r="F40" i="10"/>
  <c r="I40" i="10"/>
  <c r="E40" i="10"/>
  <c r="H40" i="10"/>
  <c r="D40" i="10"/>
  <c r="G40" i="10"/>
  <c r="F39" i="10"/>
  <c r="I39" i="10"/>
  <c r="E39" i="10"/>
  <c r="H39" i="10"/>
  <c r="D39" i="10"/>
  <c r="G39" i="10"/>
  <c r="F38" i="10"/>
  <c r="I38" i="10"/>
  <c r="E38" i="10"/>
  <c r="H38" i="10"/>
  <c r="D38" i="10"/>
  <c r="G38" i="10"/>
  <c r="AN38" i="10"/>
  <c r="F37" i="10"/>
  <c r="I37" i="10"/>
  <c r="E37" i="10"/>
  <c r="H37" i="10"/>
  <c r="D37" i="10"/>
  <c r="G37" i="10"/>
  <c r="F36" i="10"/>
  <c r="I36" i="10"/>
  <c r="E36" i="10"/>
  <c r="H36" i="10"/>
  <c r="D36" i="10"/>
  <c r="G36" i="10"/>
  <c r="F35" i="10"/>
  <c r="I35" i="10"/>
  <c r="E35" i="10"/>
  <c r="H35" i="10"/>
  <c r="D35" i="10"/>
  <c r="G35" i="10"/>
  <c r="F34" i="10"/>
  <c r="I34" i="10"/>
  <c r="E34" i="10"/>
  <c r="H34" i="10"/>
  <c r="D34" i="10"/>
  <c r="G34" i="10"/>
  <c r="AN34" i="10"/>
  <c r="F33" i="10"/>
  <c r="I33" i="10"/>
  <c r="E33" i="10"/>
  <c r="H33" i="10"/>
  <c r="D33" i="10"/>
  <c r="G33" i="10"/>
  <c r="F32" i="10"/>
  <c r="I32" i="10"/>
  <c r="E32" i="10"/>
  <c r="H32" i="10"/>
  <c r="D32" i="10"/>
  <c r="G32" i="10"/>
  <c r="F31" i="10"/>
  <c r="I31" i="10"/>
  <c r="E31" i="10"/>
  <c r="H31" i="10"/>
  <c r="D31" i="10"/>
  <c r="G31" i="10"/>
  <c r="F30" i="10"/>
  <c r="I30" i="10"/>
  <c r="E30" i="10"/>
  <c r="H30" i="10"/>
  <c r="D30" i="10"/>
  <c r="G30" i="10"/>
  <c r="AN30" i="10"/>
  <c r="F29" i="10"/>
  <c r="I29" i="10"/>
  <c r="E29" i="10"/>
  <c r="H29" i="10"/>
  <c r="D29" i="10"/>
  <c r="G29" i="10"/>
  <c r="F28" i="10"/>
  <c r="I28" i="10"/>
  <c r="E28" i="10"/>
  <c r="H28" i="10"/>
  <c r="D28" i="10"/>
  <c r="G28" i="10"/>
  <c r="F27" i="10"/>
  <c r="I27" i="10"/>
  <c r="E27" i="10"/>
  <c r="H27" i="10"/>
  <c r="D27" i="10"/>
  <c r="G27" i="10"/>
  <c r="F26" i="10"/>
  <c r="I26" i="10"/>
  <c r="E26" i="10"/>
  <c r="H26" i="10"/>
  <c r="D26" i="10"/>
  <c r="G26" i="10"/>
  <c r="AN26" i="10"/>
  <c r="F25" i="10"/>
  <c r="I25" i="10"/>
  <c r="E25" i="10"/>
  <c r="H25" i="10"/>
  <c r="D25" i="10"/>
  <c r="G25" i="10"/>
  <c r="F24" i="10"/>
  <c r="I24" i="10"/>
  <c r="E24" i="10"/>
  <c r="H24" i="10"/>
  <c r="D24" i="10"/>
  <c r="G24" i="10"/>
  <c r="F23" i="10"/>
  <c r="I23" i="10"/>
  <c r="E23" i="10"/>
  <c r="H23" i="10"/>
  <c r="D23" i="10"/>
  <c r="G23" i="10"/>
  <c r="F22" i="10"/>
  <c r="I22" i="10"/>
  <c r="E22" i="10"/>
  <c r="H22" i="10"/>
  <c r="D22" i="10"/>
  <c r="G22" i="10"/>
  <c r="AN22" i="10"/>
  <c r="F21" i="10"/>
  <c r="I21" i="10"/>
  <c r="E21" i="10"/>
  <c r="H21" i="10"/>
  <c r="D21" i="10"/>
  <c r="G21" i="10"/>
  <c r="F20" i="10"/>
  <c r="I20" i="10"/>
  <c r="E20" i="10"/>
  <c r="H20" i="10"/>
  <c r="D20" i="10"/>
  <c r="G20" i="10"/>
  <c r="F19" i="10"/>
  <c r="I19" i="10"/>
  <c r="E19" i="10"/>
  <c r="H19" i="10"/>
  <c r="D19" i="10"/>
  <c r="G19" i="10"/>
  <c r="F18" i="10"/>
  <c r="I18" i="10"/>
  <c r="E18" i="10"/>
  <c r="H18" i="10"/>
  <c r="D18" i="10"/>
  <c r="G18" i="10"/>
  <c r="AN18" i="10"/>
  <c r="F17" i="10"/>
  <c r="I17" i="10"/>
  <c r="E17" i="10"/>
  <c r="H17" i="10"/>
  <c r="D17" i="10"/>
  <c r="G17" i="10"/>
  <c r="F16" i="10"/>
  <c r="I16" i="10"/>
  <c r="E16" i="10"/>
  <c r="H16" i="10"/>
  <c r="D16" i="10"/>
  <c r="G16" i="10"/>
  <c r="F15" i="10"/>
  <c r="I15" i="10"/>
  <c r="E15" i="10"/>
  <c r="H15" i="10"/>
  <c r="D15" i="10"/>
  <c r="G15" i="10"/>
  <c r="F14" i="10"/>
  <c r="I14" i="10"/>
  <c r="E14" i="10"/>
  <c r="H14" i="10"/>
  <c r="D14" i="10"/>
  <c r="G14" i="10"/>
  <c r="AN14" i="10"/>
  <c r="F13" i="10"/>
  <c r="I13" i="10"/>
  <c r="E13" i="10"/>
  <c r="H13" i="10"/>
  <c r="D13" i="10"/>
  <c r="G13" i="10"/>
  <c r="F12" i="10"/>
  <c r="I12" i="10"/>
  <c r="E12" i="10"/>
  <c r="H12" i="10"/>
  <c r="D12" i="10"/>
  <c r="G12" i="10"/>
  <c r="F11" i="10"/>
  <c r="I11" i="10"/>
  <c r="E11" i="10"/>
  <c r="H11" i="10"/>
  <c r="D11" i="10"/>
  <c r="G11" i="10"/>
  <c r="F10" i="10"/>
  <c r="I10" i="10"/>
  <c r="E10" i="10"/>
  <c r="H10" i="10"/>
  <c r="D10" i="10"/>
  <c r="G10" i="10"/>
  <c r="AN10" i="10"/>
  <c r="F9" i="10"/>
  <c r="I9" i="10"/>
  <c r="E9" i="10"/>
  <c r="H9" i="10"/>
  <c r="D9" i="10"/>
  <c r="G9" i="10"/>
  <c r="F8" i="10"/>
  <c r="I8" i="10"/>
  <c r="E8" i="10"/>
  <c r="H8" i="10"/>
  <c r="D8" i="10"/>
  <c r="G8" i="10"/>
  <c r="F7" i="10"/>
  <c r="I7" i="10"/>
  <c r="E7" i="10"/>
  <c r="H7" i="10"/>
  <c r="D7" i="10"/>
  <c r="G7" i="10"/>
  <c r="F6" i="10"/>
  <c r="I6" i="10"/>
  <c r="E6" i="10"/>
  <c r="H6" i="10"/>
  <c r="D6" i="10"/>
  <c r="G6" i="10"/>
  <c r="AN6" i="10"/>
  <c r="F5" i="10"/>
  <c r="I5" i="10"/>
  <c r="E5" i="10"/>
  <c r="H5" i="10"/>
  <c r="D5" i="10"/>
  <c r="G5" i="10"/>
  <c r="F4" i="10"/>
  <c r="I4" i="10"/>
  <c r="E4" i="10"/>
  <c r="H4" i="10"/>
  <c r="D4" i="10"/>
  <c r="G4" i="10"/>
  <c r="F3" i="10"/>
  <c r="I3" i="10"/>
  <c r="E3" i="10"/>
  <c r="H3" i="10"/>
  <c r="D3" i="10"/>
  <c r="G3" i="10"/>
  <c r="E2" i="10"/>
  <c r="F2" i="10"/>
  <c r="D2" i="10"/>
  <c r="C2" i="10"/>
  <c r="K2" i="10"/>
  <c r="D2" i="8"/>
  <c r="DA2" i="7"/>
  <c r="DB1" i="7"/>
  <c r="CZ1" i="7"/>
  <c r="D3" i="8"/>
  <c r="L443" i="7"/>
  <c r="M443" i="7"/>
  <c r="N443" i="7"/>
  <c r="O443" i="7"/>
  <c r="P443" i="7"/>
  <c r="AH443" i="7"/>
  <c r="AZ443" i="7"/>
  <c r="BC443" i="7"/>
  <c r="L84" i="7"/>
  <c r="M84" i="7"/>
  <c r="N84" i="7"/>
  <c r="O84" i="7"/>
  <c r="P84" i="7"/>
  <c r="L92" i="7"/>
  <c r="M92" i="7"/>
  <c r="N92" i="7"/>
  <c r="O92" i="7"/>
  <c r="P92" i="7"/>
  <c r="L316" i="7"/>
  <c r="M316" i="7"/>
  <c r="N316" i="7"/>
  <c r="O316" i="7"/>
  <c r="P316" i="7"/>
  <c r="AH316" i="7"/>
  <c r="L371" i="7"/>
  <c r="M371" i="7"/>
  <c r="N371" i="7"/>
  <c r="O371" i="7"/>
  <c r="P371" i="7"/>
  <c r="AH371" i="7"/>
  <c r="AZ371" i="7"/>
  <c r="BR371" i="7"/>
  <c r="L247" i="7"/>
  <c r="M247" i="7"/>
  <c r="N247" i="7"/>
  <c r="O247" i="7"/>
  <c r="P247" i="7"/>
  <c r="AH247" i="7"/>
  <c r="L95" i="7"/>
  <c r="M95" i="7"/>
  <c r="N95" i="7"/>
  <c r="O95" i="7"/>
  <c r="P95" i="7"/>
  <c r="L87" i="7"/>
  <c r="M87" i="7"/>
  <c r="N87" i="7"/>
  <c r="O87" i="7"/>
  <c r="P87" i="7"/>
  <c r="AH87" i="7"/>
  <c r="AZ87" i="7"/>
  <c r="BR87" i="7"/>
  <c r="L543" i="7"/>
  <c r="M543" i="7"/>
  <c r="N543" i="7"/>
  <c r="O543" i="7"/>
  <c r="P543" i="7"/>
  <c r="AH543" i="7"/>
  <c r="AZ543" i="7"/>
  <c r="BA543" i="7"/>
  <c r="BE543" i="7"/>
  <c r="L263" i="7"/>
  <c r="M263" i="7"/>
  <c r="N263" i="7"/>
  <c r="O263" i="7"/>
  <c r="P263" i="7"/>
  <c r="AH263" i="7"/>
  <c r="L157" i="7"/>
  <c r="M157" i="7"/>
  <c r="N157" i="7"/>
  <c r="O157" i="7"/>
  <c r="P157" i="7"/>
  <c r="L27" i="7"/>
  <c r="M27" i="7"/>
  <c r="N27" i="7"/>
  <c r="O27" i="7"/>
  <c r="P27" i="7"/>
  <c r="AH27" i="7"/>
  <c r="AZ27" i="7"/>
  <c r="D36" i="4"/>
  <c r="BA27" i="7"/>
  <c r="L244" i="7"/>
  <c r="M244" i="7"/>
  <c r="N244" i="7"/>
  <c r="O244" i="7"/>
  <c r="P244" i="7"/>
  <c r="AH244" i="7"/>
  <c r="AZ244" i="7"/>
  <c r="BR244" i="7"/>
  <c r="D41" i="4"/>
  <c r="BS244" i="7"/>
  <c r="BW244" i="7"/>
  <c r="L151" i="7"/>
  <c r="M151" i="7"/>
  <c r="N151" i="7"/>
  <c r="O151" i="7"/>
  <c r="P151" i="7"/>
  <c r="AH151" i="7"/>
  <c r="L285" i="7"/>
  <c r="M285" i="7"/>
  <c r="N285" i="7"/>
  <c r="O285" i="7"/>
  <c r="P285" i="7"/>
  <c r="L319" i="7"/>
  <c r="M319" i="7"/>
  <c r="N319" i="7"/>
  <c r="O319" i="7"/>
  <c r="P319" i="7"/>
  <c r="AH319" i="7"/>
  <c r="AZ319" i="7"/>
  <c r="BR319" i="7"/>
  <c r="L480" i="7"/>
  <c r="M480" i="7"/>
  <c r="N480" i="7"/>
  <c r="O480" i="7"/>
  <c r="P480" i="7"/>
  <c r="AH480" i="7"/>
  <c r="AZ480" i="7"/>
  <c r="BR480" i="7"/>
  <c r="BS480" i="7"/>
  <c r="BW480" i="7"/>
  <c r="L476" i="7"/>
  <c r="M476" i="7"/>
  <c r="N476" i="7"/>
  <c r="O476" i="7"/>
  <c r="P476" i="7"/>
  <c r="L12" i="7"/>
  <c r="M12" i="7"/>
  <c r="N12" i="7"/>
  <c r="O12" i="7"/>
  <c r="P12" i="7"/>
  <c r="L402" i="7"/>
  <c r="M402" i="7"/>
  <c r="N402" i="7"/>
  <c r="O402" i="7"/>
  <c r="P402" i="7"/>
  <c r="AH402" i="7"/>
  <c r="AI402" i="7"/>
  <c r="L148" i="7"/>
  <c r="M148" i="7"/>
  <c r="N148" i="7"/>
  <c r="O148" i="7"/>
  <c r="P148" i="7"/>
  <c r="AH148" i="7"/>
  <c r="AZ148" i="7"/>
  <c r="BR148" i="7"/>
  <c r="D21" i="4"/>
  <c r="BS148" i="7"/>
  <c r="L154" i="7"/>
  <c r="M154" i="7"/>
  <c r="N154" i="7"/>
  <c r="O154" i="7"/>
  <c r="P154" i="7"/>
  <c r="L11" i="7"/>
  <c r="M11" i="7"/>
  <c r="N11" i="7"/>
  <c r="O11" i="7"/>
  <c r="P11" i="7"/>
  <c r="AH11" i="7"/>
  <c r="L356" i="7"/>
  <c r="M356" i="7"/>
  <c r="N356" i="7"/>
  <c r="O356" i="7"/>
  <c r="P356" i="7"/>
  <c r="Q356" i="7"/>
  <c r="L88" i="7"/>
  <c r="M88" i="7"/>
  <c r="N88" i="7"/>
  <c r="O88" i="7"/>
  <c r="P88" i="7"/>
  <c r="AH88" i="7"/>
  <c r="AZ88" i="7"/>
  <c r="D40" i="4"/>
  <c r="BA88" i="7"/>
  <c r="L468" i="7"/>
  <c r="M468" i="7"/>
  <c r="N468" i="7"/>
  <c r="O468" i="7"/>
  <c r="P468" i="7"/>
  <c r="R468" i="7"/>
  <c r="L268" i="7"/>
  <c r="M268" i="7"/>
  <c r="N268" i="7"/>
  <c r="O268" i="7"/>
  <c r="P268" i="7"/>
  <c r="L439" i="7"/>
  <c r="M439" i="7"/>
  <c r="N439" i="7"/>
  <c r="O439" i="7"/>
  <c r="P439" i="7"/>
  <c r="Q439" i="7"/>
  <c r="U439" i="7"/>
  <c r="L250" i="7"/>
  <c r="M250" i="7"/>
  <c r="N250" i="7"/>
  <c r="O250" i="7"/>
  <c r="P250" i="7"/>
  <c r="AH250" i="7"/>
  <c r="AZ250" i="7"/>
  <c r="BR250" i="7"/>
  <c r="L363" i="7"/>
  <c r="M363" i="7"/>
  <c r="N363" i="7"/>
  <c r="O363" i="7"/>
  <c r="P363" i="7"/>
  <c r="AH363" i="7"/>
  <c r="AZ363" i="7"/>
  <c r="BR363" i="7"/>
  <c r="L165" i="7"/>
  <c r="M165" i="7"/>
  <c r="N165" i="7"/>
  <c r="O165" i="7"/>
  <c r="P165" i="7"/>
  <c r="L41" i="7"/>
  <c r="M41" i="7"/>
  <c r="N41" i="7"/>
  <c r="O41" i="7"/>
  <c r="P41" i="7"/>
  <c r="AH41" i="7"/>
  <c r="AZ41" i="7"/>
  <c r="BR41" i="7"/>
  <c r="L215" i="7"/>
  <c r="M215" i="7"/>
  <c r="N215" i="7"/>
  <c r="O215" i="7"/>
  <c r="P215" i="7"/>
  <c r="Q215" i="7"/>
  <c r="U215" i="7"/>
  <c r="L96" i="7"/>
  <c r="M96" i="7"/>
  <c r="N96" i="7"/>
  <c r="O96" i="7"/>
  <c r="P96" i="7"/>
  <c r="AH96" i="7"/>
  <c r="L482" i="7"/>
  <c r="M482" i="7"/>
  <c r="N482" i="7"/>
  <c r="O482" i="7"/>
  <c r="P482" i="7"/>
  <c r="Q482" i="7"/>
  <c r="U482" i="7"/>
  <c r="L118" i="7"/>
  <c r="M118" i="7"/>
  <c r="N118" i="7"/>
  <c r="O118" i="7"/>
  <c r="P118" i="7"/>
  <c r="AH118" i="7"/>
  <c r="AZ118" i="7"/>
  <c r="L236" i="7"/>
  <c r="M236" i="7"/>
  <c r="N236" i="7"/>
  <c r="O236" i="7"/>
  <c r="P236" i="7"/>
  <c r="AH236" i="7"/>
  <c r="L322" i="7"/>
  <c r="M322" i="7"/>
  <c r="N322" i="7"/>
  <c r="O322" i="7"/>
  <c r="P322" i="7"/>
  <c r="AH322" i="7"/>
  <c r="AZ322" i="7"/>
  <c r="L474" i="7"/>
  <c r="M474" i="7"/>
  <c r="N474" i="7"/>
  <c r="O474" i="7"/>
  <c r="P474" i="7"/>
  <c r="AH474" i="7"/>
  <c r="AK474" i="7"/>
  <c r="L258" i="7"/>
  <c r="M258" i="7"/>
  <c r="N258" i="7"/>
  <c r="O258" i="7"/>
  <c r="P258" i="7"/>
  <c r="AH258" i="7"/>
  <c r="AZ258" i="7"/>
  <c r="BR258" i="7"/>
  <c r="L460" i="7"/>
  <c r="M460" i="7"/>
  <c r="N460" i="7"/>
  <c r="O460" i="7"/>
  <c r="P460" i="7"/>
  <c r="AH460" i="7"/>
  <c r="AZ460" i="7"/>
  <c r="BR460" i="7"/>
  <c r="BS460" i="7"/>
  <c r="BW460" i="7"/>
  <c r="L38" i="7"/>
  <c r="M38" i="7"/>
  <c r="N38" i="7"/>
  <c r="O38" i="7"/>
  <c r="P38" i="7"/>
  <c r="L97" i="7"/>
  <c r="M97" i="7"/>
  <c r="N97" i="7"/>
  <c r="O97" i="7"/>
  <c r="P97" i="7"/>
  <c r="L57" i="7"/>
  <c r="M57" i="7"/>
  <c r="N57" i="7"/>
  <c r="O57" i="7"/>
  <c r="P57" i="7"/>
  <c r="AH57" i="7"/>
  <c r="L511" i="7"/>
  <c r="M511" i="7"/>
  <c r="N511" i="7"/>
  <c r="O511" i="7"/>
  <c r="P511" i="7"/>
  <c r="AH511" i="7"/>
  <c r="AZ511" i="7"/>
  <c r="BR511" i="7"/>
  <c r="BS511" i="7"/>
  <c r="L337" i="7"/>
  <c r="M337" i="7"/>
  <c r="N337" i="7"/>
  <c r="O337" i="7"/>
  <c r="P337" i="7"/>
  <c r="AH337" i="7"/>
  <c r="AZ337" i="7"/>
  <c r="BR337" i="7"/>
  <c r="L60" i="7"/>
  <c r="M60" i="7"/>
  <c r="N60" i="7"/>
  <c r="O60" i="7"/>
  <c r="P60" i="7"/>
  <c r="Q60" i="7"/>
  <c r="T60" i="7"/>
  <c r="L233" i="7"/>
  <c r="M233" i="7"/>
  <c r="N233" i="7"/>
  <c r="O233" i="7"/>
  <c r="P233" i="7"/>
  <c r="AH233" i="7"/>
  <c r="L393" i="7"/>
  <c r="M393" i="7"/>
  <c r="N393" i="7"/>
  <c r="O393" i="7"/>
  <c r="P393" i="7"/>
  <c r="AH393" i="7"/>
  <c r="AZ393" i="7"/>
  <c r="BA393" i="7"/>
  <c r="BE393" i="7"/>
  <c r="L390" i="7"/>
  <c r="M390" i="7"/>
  <c r="N390" i="7"/>
  <c r="O390" i="7"/>
  <c r="P390" i="7"/>
  <c r="Q390" i="7"/>
  <c r="L79" i="7"/>
  <c r="M79" i="7"/>
  <c r="N79" i="7"/>
  <c r="O79" i="7"/>
  <c r="P79" i="7"/>
  <c r="Q79" i="7"/>
  <c r="L80" i="7"/>
  <c r="M80" i="7"/>
  <c r="N80" i="7"/>
  <c r="O80" i="7"/>
  <c r="P80" i="7"/>
  <c r="AH80" i="7"/>
  <c r="AZ80" i="7"/>
  <c r="BR80" i="7"/>
  <c r="L74" i="7"/>
  <c r="M74" i="7"/>
  <c r="N74" i="7"/>
  <c r="O74" i="7"/>
  <c r="P74" i="7"/>
  <c r="AH74" i="7"/>
  <c r="AZ74" i="7"/>
  <c r="BR74" i="7"/>
  <c r="BS74" i="7"/>
  <c r="L429" i="7"/>
  <c r="M429" i="7"/>
  <c r="N429" i="7"/>
  <c r="O429" i="7"/>
  <c r="P429" i="7"/>
  <c r="S429" i="7"/>
  <c r="L296" i="7"/>
  <c r="M296" i="7"/>
  <c r="N296" i="7"/>
  <c r="O296" i="7"/>
  <c r="P296" i="7"/>
  <c r="L53" i="7"/>
  <c r="M53" i="7"/>
  <c r="N53" i="7"/>
  <c r="O53" i="7"/>
  <c r="P53" i="7"/>
  <c r="AH53" i="7"/>
  <c r="L212" i="7"/>
  <c r="M212" i="7"/>
  <c r="N212" i="7"/>
  <c r="O212" i="7"/>
  <c r="P212" i="7"/>
  <c r="AH212" i="7"/>
  <c r="AZ212" i="7"/>
  <c r="BR212" i="7"/>
  <c r="L129" i="7"/>
  <c r="M129" i="7"/>
  <c r="N129" i="7"/>
  <c r="O129" i="7"/>
  <c r="P129" i="7"/>
  <c r="AH129" i="7"/>
  <c r="AZ129" i="7"/>
  <c r="L44" i="7"/>
  <c r="M44" i="7"/>
  <c r="N44" i="7"/>
  <c r="O44" i="7"/>
  <c r="P44" i="7"/>
  <c r="L313" i="7"/>
  <c r="M313" i="7"/>
  <c r="N313" i="7"/>
  <c r="O313" i="7"/>
  <c r="P313" i="7"/>
  <c r="Q313" i="7"/>
  <c r="L82" i="7"/>
  <c r="M82" i="7"/>
  <c r="N82" i="7"/>
  <c r="O82" i="7"/>
  <c r="P82" i="7"/>
  <c r="AH82" i="7"/>
  <c r="AZ82" i="7"/>
  <c r="BA82" i="7"/>
  <c r="L70" i="7"/>
  <c r="M70" i="7"/>
  <c r="N70" i="7"/>
  <c r="O70" i="7"/>
  <c r="P70" i="7"/>
  <c r="L353" i="7"/>
  <c r="M353" i="7"/>
  <c r="N353" i="7"/>
  <c r="O353" i="7"/>
  <c r="P353" i="7"/>
  <c r="AH353" i="7"/>
  <c r="L40" i="7"/>
  <c r="M40" i="7"/>
  <c r="N40" i="7"/>
  <c r="O40" i="7"/>
  <c r="P40" i="7"/>
  <c r="AH40" i="7"/>
  <c r="AZ40" i="7"/>
  <c r="BR40" i="7"/>
  <c r="L139" i="7"/>
  <c r="M139" i="7"/>
  <c r="N139" i="7"/>
  <c r="O139" i="7"/>
  <c r="P139" i="7"/>
  <c r="AH139" i="7"/>
  <c r="AZ139" i="7"/>
  <c r="BR139" i="7"/>
  <c r="L430" i="7"/>
  <c r="M430" i="7"/>
  <c r="N430" i="7"/>
  <c r="O430" i="7"/>
  <c r="P430" i="7"/>
  <c r="S430" i="7"/>
  <c r="L23" i="7"/>
  <c r="M23" i="7"/>
  <c r="N23" i="7"/>
  <c r="O23" i="7"/>
  <c r="P23" i="7"/>
  <c r="AH23" i="7"/>
  <c r="L256" i="7"/>
  <c r="M256" i="7"/>
  <c r="N256" i="7"/>
  <c r="O256" i="7"/>
  <c r="P256" i="7"/>
  <c r="AH256" i="7"/>
  <c r="L185" i="7"/>
  <c r="M185" i="7"/>
  <c r="N185" i="7"/>
  <c r="O185" i="7"/>
  <c r="P185" i="7"/>
  <c r="AH185" i="7"/>
  <c r="D47" i="4"/>
  <c r="AI185" i="7"/>
  <c r="L164" i="7"/>
  <c r="M164" i="7"/>
  <c r="N164" i="7"/>
  <c r="O164" i="7"/>
  <c r="P164" i="7"/>
  <c r="L298" i="7"/>
  <c r="M298" i="7"/>
  <c r="N298" i="7"/>
  <c r="O298" i="7"/>
  <c r="P298" i="7"/>
  <c r="Q298" i="7"/>
  <c r="U298" i="7"/>
  <c r="L529" i="7"/>
  <c r="M529" i="7"/>
  <c r="N529" i="7"/>
  <c r="O529" i="7"/>
  <c r="P529" i="7"/>
  <c r="AH529" i="7"/>
  <c r="AZ529" i="7"/>
  <c r="L273" i="7"/>
  <c r="M273" i="7"/>
  <c r="N273" i="7"/>
  <c r="O273" i="7"/>
  <c r="P273" i="7"/>
  <c r="L425" i="7"/>
  <c r="M425" i="7"/>
  <c r="N425" i="7"/>
  <c r="O425" i="7"/>
  <c r="P425" i="7"/>
  <c r="S425" i="7"/>
  <c r="L544" i="7"/>
  <c r="M544" i="7"/>
  <c r="N544" i="7"/>
  <c r="O544" i="7"/>
  <c r="P544" i="7"/>
  <c r="L261" i="7"/>
  <c r="M261" i="7"/>
  <c r="N261" i="7"/>
  <c r="O261" i="7"/>
  <c r="P261" i="7"/>
  <c r="AH261" i="7"/>
  <c r="AZ261" i="7"/>
  <c r="BR261" i="7"/>
  <c r="L125" i="7"/>
  <c r="M125" i="7"/>
  <c r="N125" i="7"/>
  <c r="O125" i="7"/>
  <c r="P125" i="7"/>
  <c r="AH125" i="7"/>
  <c r="L234" i="7"/>
  <c r="M234" i="7"/>
  <c r="N234" i="7"/>
  <c r="O234" i="7"/>
  <c r="P234" i="7"/>
  <c r="Q234" i="7"/>
  <c r="L396" i="7"/>
  <c r="M396" i="7"/>
  <c r="N396" i="7"/>
  <c r="O396" i="7"/>
  <c r="P396" i="7"/>
  <c r="AH396" i="7"/>
  <c r="AZ396" i="7"/>
  <c r="BR396" i="7"/>
  <c r="BS396" i="7"/>
  <c r="BW396" i="7"/>
  <c r="L360" i="7"/>
  <c r="M360" i="7"/>
  <c r="N360" i="7"/>
  <c r="O360" i="7"/>
  <c r="P360" i="7"/>
  <c r="Q360" i="7"/>
  <c r="U360" i="7"/>
  <c r="L314" i="7"/>
  <c r="M314" i="7"/>
  <c r="N314" i="7"/>
  <c r="O314" i="7"/>
  <c r="P314" i="7"/>
  <c r="L539" i="7"/>
  <c r="M539" i="7"/>
  <c r="N539" i="7"/>
  <c r="O539" i="7"/>
  <c r="P539" i="7"/>
  <c r="R539" i="7"/>
  <c r="L324" i="7"/>
  <c r="M324" i="7"/>
  <c r="N324" i="7"/>
  <c r="O324" i="7"/>
  <c r="P324" i="7"/>
  <c r="AH324" i="7"/>
  <c r="AZ324" i="7"/>
  <c r="BR324" i="7"/>
  <c r="L172" i="7"/>
  <c r="M172" i="7"/>
  <c r="N172" i="7"/>
  <c r="O172" i="7"/>
  <c r="P172" i="7"/>
  <c r="AH172" i="7"/>
  <c r="L536" i="7"/>
  <c r="M536" i="7"/>
  <c r="N536" i="7"/>
  <c r="O536" i="7"/>
  <c r="P536" i="7"/>
  <c r="S536" i="7"/>
  <c r="L66" i="7"/>
  <c r="M66" i="7"/>
  <c r="N66" i="7"/>
  <c r="O66" i="7"/>
  <c r="P66" i="7"/>
  <c r="AH66" i="7"/>
  <c r="L378" i="7"/>
  <c r="M378" i="7"/>
  <c r="N378" i="7"/>
  <c r="O378" i="7"/>
  <c r="P378" i="7"/>
  <c r="AH378" i="7"/>
  <c r="AZ378" i="7"/>
  <c r="BA378" i="7"/>
  <c r="BE378" i="7"/>
  <c r="L188" i="7"/>
  <c r="M188" i="7"/>
  <c r="N188" i="7"/>
  <c r="O188" i="7"/>
  <c r="P188" i="7"/>
  <c r="AH188" i="7"/>
  <c r="L333" i="7"/>
  <c r="M333" i="7"/>
  <c r="N333" i="7"/>
  <c r="O333" i="7"/>
  <c r="P333" i="7"/>
  <c r="Q333" i="7"/>
  <c r="U333" i="7"/>
  <c r="L266" i="7"/>
  <c r="M266" i="7"/>
  <c r="N266" i="7"/>
  <c r="O266" i="7"/>
  <c r="P266" i="7"/>
  <c r="AH266" i="7"/>
  <c r="AZ266" i="7"/>
  <c r="L407" i="7"/>
  <c r="M407" i="7"/>
  <c r="N407" i="7"/>
  <c r="O407" i="7"/>
  <c r="P407" i="7"/>
  <c r="AH407" i="7"/>
  <c r="L419" i="7"/>
  <c r="M419" i="7"/>
  <c r="N419" i="7"/>
  <c r="O419" i="7"/>
  <c r="P419" i="7"/>
  <c r="AH419" i="7"/>
  <c r="AK419" i="7"/>
  <c r="L398" i="7"/>
  <c r="M398" i="7"/>
  <c r="N398" i="7"/>
  <c r="O398" i="7"/>
  <c r="P398" i="7"/>
  <c r="Q398" i="7"/>
  <c r="U398" i="7"/>
  <c r="L489" i="7"/>
  <c r="M489" i="7"/>
  <c r="N489" i="7"/>
  <c r="O489" i="7"/>
  <c r="P489" i="7"/>
  <c r="Q489" i="7"/>
  <c r="U489" i="7"/>
  <c r="L446" i="7"/>
  <c r="M446" i="7"/>
  <c r="N446" i="7"/>
  <c r="O446" i="7"/>
  <c r="P446" i="7"/>
  <c r="AH446" i="7"/>
  <c r="AZ446" i="7"/>
  <c r="BR446" i="7"/>
  <c r="BS446" i="7"/>
  <c r="BW446" i="7"/>
  <c r="L533" i="7"/>
  <c r="M533" i="7"/>
  <c r="N533" i="7"/>
  <c r="O533" i="7"/>
  <c r="P533" i="7"/>
  <c r="AH533" i="7"/>
  <c r="AI533" i="7"/>
  <c r="AM533" i="7"/>
  <c r="L301" i="7"/>
  <c r="M301" i="7"/>
  <c r="N301" i="7"/>
  <c r="O301" i="7"/>
  <c r="P301" i="7"/>
  <c r="L191" i="7"/>
  <c r="M191" i="7"/>
  <c r="N191" i="7"/>
  <c r="O191" i="7"/>
  <c r="P191" i="7"/>
  <c r="Q191" i="7"/>
  <c r="U191" i="7"/>
  <c r="L445" i="7"/>
  <c r="M445" i="7"/>
  <c r="N445" i="7"/>
  <c r="O445" i="7"/>
  <c r="P445" i="7"/>
  <c r="Q445" i="7"/>
  <c r="U445" i="7"/>
  <c r="L235" i="7"/>
  <c r="M235" i="7"/>
  <c r="N235" i="7"/>
  <c r="O235" i="7"/>
  <c r="P235" i="7"/>
  <c r="AH235" i="7"/>
  <c r="L292" i="7"/>
  <c r="M292" i="7"/>
  <c r="N292" i="7"/>
  <c r="O292" i="7"/>
  <c r="P292" i="7"/>
  <c r="L295" i="7"/>
  <c r="M295" i="7"/>
  <c r="N295" i="7"/>
  <c r="O295" i="7"/>
  <c r="P295" i="7"/>
  <c r="AH295" i="7"/>
  <c r="L21" i="7"/>
  <c r="M21" i="7"/>
  <c r="N21" i="7"/>
  <c r="O21" i="7"/>
  <c r="P21" i="7"/>
  <c r="AH21" i="7"/>
  <c r="AZ21" i="7"/>
  <c r="BR21" i="7"/>
  <c r="L492" i="7"/>
  <c r="M492" i="7"/>
  <c r="N492" i="7"/>
  <c r="O492" i="7"/>
  <c r="P492" i="7"/>
  <c r="Q492" i="7"/>
  <c r="U492" i="7"/>
  <c r="L335" i="7"/>
  <c r="M335" i="7"/>
  <c r="N335" i="7"/>
  <c r="O335" i="7"/>
  <c r="P335" i="7"/>
  <c r="L334" i="7"/>
  <c r="M334" i="7"/>
  <c r="N334" i="7"/>
  <c r="O334" i="7"/>
  <c r="P334" i="7"/>
  <c r="L47" i="7"/>
  <c r="M47" i="7"/>
  <c r="N47" i="7"/>
  <c r="O47" i="7"/>
  <c r="P47" i="7"/>
  <c r="AH47" i="7"/>
  <c r="L456" i="7"/>
  <c r="M456" i="7"/>
  <c r="N456" i="7"/>
  <c r="O456" i="7"/>
  <c r="P456" i="7"/>
  <c r="Q456" i="7"/>
  <c r="U456" i="7"/>
  <c r="L397" i="7"/>
  <c r="M397" i="7"/>
  <c r="N397" i="7"/>
  <c r="O397" i="7"/>
  <c r="P397" i="7"/>
  <c r="L483" i="7"/>
  <c r="M483" i="7"/>
  <c r="N483" i="7"/>
  <c r="O483" i="7"/>
  <c r="P483" i="7"/>
  <c r="Q483" i="7"/>
  <c r="U483" i="7"/>
  <c r="L271" i="7"/>
  <c r="M271" i="7"/>
  <c r="N271" i="7"/>
  <c r="O271" i="7"/>
  <c r="P271" i="7"/>
  <c r="AH271" i="7"/>
  <c r="L420" i="7"/>
  <c r="M420" i="7"/>
  <c r="N420" i="7"/>
  <c r="O420" i="7"/>
  <c r="P420" i="7"/>
  <c r="AH420" i="7"/>
  <c r="AZ420" i="7"/>
  <c r="BC420" i="7"/>
  <c r="L488" i="7"/>
  <c r="M488" i="7"/>
  <c r="N488" i="7"/>
  <c r="O488" i="7"/>
  <c r="P488" i="7"/>
  <c r="Q488" i="7"/>
  <c r="U488" i="7"/>
  <c r="L359" i="7"/>
  <c r="M359" i="7"/>
  <c r="N359" i="7"/>
  <c r="O359" i="7"/>
  <c r="P359" i="7"/>
  <c r="AH359" i="7"/>
  <c r="AI359" i="7"/>
  <c r="L5" i="7"/>
  <c r="M5" i="7"/>
  <c r="N5" i="7"/>
  <c r="O5" i="7"/>
  <c r="P5" i="7"/>
  <c r="AH5" i="7"/>
  <c r="AZ5" i="7"/>
  <c r="BR5" i="7"/>
  <c r="D13" i="4"/>
  <c r="BS5" i="7"/>
  <c r="L6" i="7"/>
  <c r="M6" i="7"/>
  <c r="N6" i="7"/>
  <c r="O6" i="7"/>
  <c r="P6" i="7"/>
  <c r="AH6" i="7"/>
  <c r="AZ6" i="7"/>
  <c r="BR6" i="7"/>
  <c r="BS6" i="7"/>
  <c r="BW6" i="7"/>
  <c r="L7" i="7"/>
  <c r="M7" i="7"/>
  <c r="N7" i="7"/>
  <c r="O7" i="7"/>
  <c r="P7" i="7"/>
  <c r="AH7" i="7"/>
  <c r="AZ7" i="7"/>
  <c r="M362" i="7"/>
  <c r="N362" i="7"/>
  <c r="O362" i="7"/>
  <c r="P362" i="7"/>
  <c r="AH362" i="7"/>
  <c r="AZ362" i="7"/>
  <c r="BR362" i="7"/>
  <c r="BS362" i="7"/>
  <c r="L124" i="7"/>
  <c r="M124" i="7"/>
  <c r="N124" i="7"/>
  <c r="O124" i="7"/>
  <c r="P124" i="7"/>
  <c r="AH124" i="7"/>
  <c r="AZ124" i="7"/>
  <c r="BR124" i="7"/>
  <c r="L312" i="7"/>
  <c r="M312" i="7"/>
  <c r="N312" i="7"/>
  <c r="O312" i="7"/>
  <c r="P312" i="7"/>
  <c r="AH312" i="7"/>
  <c r="AZ312" i="7"/>
  <c r="L342" i="7"/>
  <c r="M342" i="7"/>
  <c r="N342" i="7"/>
  <c r="O342" i="7"/>
  <c r="P342" i="7"/>
  <c r="AH342" i="7"/>
  <c r="L10" i="7"/>
  <c r="M10" i="7"/>
  <c r="N10" i="7"/>
  <c r="O10" i="7"/>
  <c r="P10" i="7"/>
  <c r="AH10" i="7"/>
  <c r="AZ10" i="7"/>
  <c r="L117" i="7"/>
  <c r="M117" i="7"/>
  <c r="N117" i="7"/>
  <c r="O117" i="7"/>
  <c r="P117" i="7"/>
  <c r="AH117" i="7"/>
  <c r="L451" i="7"/>
  <c r="M451" i="7"/>
  <c r="N451" i="7"/>
  <c r="O451" i="7"/>
  <c r="P451" i="7"/>
  <c r="AH451" i="7"/>
  <c r="AI451" i="7"/>
  <c r="AM451" i="7"/>
  <c r="L51" i="7"/>
  <c r="M51" i="7"/>
  <c r="N51" i="7"/>
  <c r="O51" i="7"/>
  <c r="P51" i="7"/>
  <c r="AH51" i="7"/>
  <c r="L532" i="7"/>
  <c r="M532" i="7"/>
  <c r="N532" i="7"/>
  <c r="O532" i="7"/>
  <c r="P532" i="7"/>
  <c r="R532" i="7"/>
  <c r="L37" i="7"/>
  <c r="M37" i="7"/>
  <c r="N37" i="7"/>
  <c r="O37" i="7"/>
  <c r="P37" i="7"/>
  <c r="L318" i="7"/>
  <c r="M318" i="7"/>
  <c r="N318" i="7"/>
  <c r="O318" i="7"/>
  <c r="P318" i="7"/>
  <c r="AH318" i="7"/>
  <c r="AI318" i="7"/>
  <c r="AM318" i="7"/>
  <c r="L280" i="7"/>
  <c r="M280" i="7"/>
  <c r="N280" i="7"/>
  <c r="O280" i="7"/>
  <c r="P280" i="7"/>
  <c r="L28" i="7"/>
  <c r="M28" i="7"/>
  <c r="N28" i="7"/>
  <c r="O28" i="7"/>
  <c r="P28" i="7"/>
  <c r="AH28" i="7"/>
  <c r="AZ28" i="7"/>
  <c r="L205" i="7"/>
  <c r="M205" i="7"/>
  <c r="N205" i="7"/>
  <c r="O205" i="7"/>
  <c r="P205" i="7"/>
  <c r="AH205" i="7"/>
  <c r="AZ205" i="7"/>
  <c r="BR205" i="7"/>
  <c r="L13" i="7"/>
  <c r="M13" i="7"/>
  <c r="N13" i="7"/>
  <c r="O13" i="7"/>
  <c r="P13" i="7"/>
  <c r="AH13" i="7"/>
  <c r="L466" i="7"/>
  <c r="M466" i="7"/>
  <c r="N466" i="7"/>
  <c r="O466" i="7"/>
  <c r="P466" i="7"/>
  <c r="R466" i="7"/>
  <c r="L239" i="7"/>
  <c r="M239" i="7"/>
  <c r="N239" i="7"/>
  <c r="O239" i="7"/>
  <c r="P239" i="7"/>
  <c r="L102" i="7"/>
  <c r="M102" i="7"/>
  <c r="N102" i="7"/>
  <c r="O102" i="7"/>
  <c r="P102" i="7"/>
  <c r="L153" i="7"/>
  <c r="M153" i="7"/>
  <c r="N153" i="7"/>
  <c r="O153" i="7"/>
  <c r="P153" i="7"/>
  <c r="AH153" i="7"/>
  <c r="AZ153" i="7"/>
  <c r="L525" i="7"/>
  <c r="M525" i="7"/>
  <c r="N525" i="7"/>
  <c r="O525" i="7"/>
  <c r="P525" i="7"/>
  <c r="R525" i="7"/>
  <c r="L306" i="7"/>
  <c r="M306" i="7"/>
  <c r="N306" i="7"/>
  <c r="O306" i="7"/>
  <c r="P306" i="7"/>
  <c r="Q306" i="7"/>
  <c r="U306" i="7"/>
  <c r="L435" i="7"/>
  <c r="M435" i="7"/>
  <c r="N435" i="7"/>
  <c r="O435" i="7"/>
  <c r="P435" i="7"/>
  <c r="S435" i="7"/>
  <c r="L391" i="7"/>
  <c r="M391" i="7"/>
  <c r="N391" i="7"/>
  <c r="O391" i="7"/>
  <c r="P391" i="7"/>
  <c r="AH391" i="7"/>
  <c r="AZ391" i="7"/>
  <c r="BR391" i="7"/>
  <c r="BS391" i="7"/>
  <c r="BW391" i="7"/>
  <c r="L77" i="7"/>
  <c r="M77" i="7"/>
  <c r="N77" i="7"/>
  <c r="O77" i="7"/>
  <c r="P77" i="7"/>
  <c r="Q77" i="7"/>
  <c r="T77" i="7"/>
  <c r="L76" i="7"/>
  <c r="M76" i="7"/>
  <c r="N76" i="7"/>
  <c r="O76" i="7"/>
  <c r="P76" i="7"/>
  <c r="AH76" i="7"/>
  <c r="L376" i="7"/>
  <c r="M376" i="7"/>
  <c r="N376" i="7"/>
  <c r="O376" i="7"/>
  <c r="P376" i="7"/>
  <c r="AH376" i="7"/>
  <c r="AZ376" i="7"/>
  <c r="BR376" i="7"/>
  <c r="BS376" i="7"/>
  <c r="BW376" i="7"/>
  <c r="L25" i="7"/>
  <c r="M25" i="7"/>
  <c r="N25" i="7"/>
  <c r="O25" i="7"/>
  <c r="P25" i="7"/>
  <c r="AH25" i="7"/>
  <c r="AZ25" i="7"/>
  <c r="BR25" i="7"/>
  <c r="L26" i="7"/>
  <c r="M26" i="7"/>
  <c r="N26" i="7"/>
  <c r="O26" i="7"/>
  <c r="P26" i="7"/>
  <c r="AH26" i="7"/>
  <c r="L30" i="7"/>
  <c r="M30" i="7"/>
  <c r="N30" i="7"/>
  <c r="O30" i="7"/>
  <c r="P30" i="7"/>
  <c r="AH30" i="7"/>
  <c r="AZ30" i="7"/>
  <c r="BR30" i="7"/>
  <c r="L34" i="7"/>
  <c r="M34" i="7"/>
  <c r="N34" i="7"/>
  <c r="O34" i="7"/>
  <c r="P34" i="7"/>
  <c r="L36" i="7"/>
  <c r="M36" i="7"/>
  <c r="N36" i="7"/>
  <c r="O36" i="7"/>
  <c r="P36" i="7"/>
  <c r="AH36" i="7"/>
  <c r="L361" i="7"/>
  <c r="M361" i="7"/>
  <c r="N361" i="7"/>
  <c r="O361" i="7"/>
  <c r="P361" i="7"/>
  <c r="L213" i="7"/>
  <c r="M213" i="7"/>
  <c r="N213" i="7"/>
  <c r="O213" i="7"/>
  <c r="P213" i="7"/>
  <c r="AH213" i="7"/>
  <c r="L89" i="7"/>
  <c r="M89" i="7"/>
  <c r="N89" i="7"/>
  <c r="O89" i="7"/>
  <c r="P89" i="7"/>
  <c r="AH89" i="7"/>
  <c r="AZ89" i="7"/>
  <c r="L39" i="7"/>
  <c r="M39" i="7"/>
  <c r="N39" i="7"/>
  <c r="O39" i="7"/>
  <c r="P39" i="7"/>
  <c r="AH39" i="7"/>
  <c r="AZ39" i="7"/>
  <c r="L43" i="7"/>
  <c r="M43" i="7"/>
  <c r="N43" i="7"/>
  <c r="O43" i="7"/>
  <c r="P43" i="7"/>
  <c r="AH43" i="7"/>
  <c r="AZ43" i="7"/>
  <c r="L524" i="7"/>
  <c r="M524" i="7"/>
  <c r="N524" i="7"/>
  <c r="O524" i="7"/>
  <c r="P524" i="7"/>
  <c r="Q524" i="7"/>
  <c r="U524" i="7"/>
  <c r="L465" i="7"/>
  <c r="M465" i="7"/>
  <c r="N465" i="7"/>
  <c r="O465" i="7"/>
  <c r="P465" i="7"/>
  <c r="S465" i="7"/>
  <c r="L48" i="7"/>
  <c r="M48" i="7"/>
  <c r="N48" i="7"/>
  <c r="O48" i="7"/>
  <c r="P48" i="7"/>
  <c r="L448" i="7"/>
  <c r="M448" i="7"/>
  <c r="N448" i="7"/>
  <c r="O448" i="7"/>
  <c r="P448" i="7"/>
  <c r="L31" i="7"/>
  <c r="M31" i="7"/>
  <c r="N31" i="7"/>
  <c r="O31" i="7"/>
  <c r="P31" i="7"/>
  <c r="AH31" i="7"/>
  <c r="AZ31" i="7"/>
  <c r="BR31" i="7"/>
  <c r="BS31" i="7"/>
  <c r="BW31" i="7"/>
  <c r="L279" i="7"/>
  <c r="M279" i="7"/>
  <c r="N279" i="7"/>
  <c r="O279" i="7"/>
  <c r="P279" i="7"/>
  <c r="L143" i="7"/>
  <c r="M143" i="7"/>
  <c r="N143" i="7"/>
  <c r="O143" i="7"/>
  <c r="P143" i="7"/>
  <c r="AH143" i="7"/>
  <c r="L52" i="7"/>
  <c r="M52" i="7"/>
  <c r="N52" i="7"/>
  <c r="O52" i="7"/>
  <c r="P52" i="7"/>
  <c r="AH52" i="7"/>
  <c r="AZ52" i="7"/>
  <c r="BR52" i="7"/>
  <c r="BS52" i="7"/>
  <c r="BW52" i="7"/>
  <c r="L59" i="7"/>
  <c r="M59" i="7"/>
  <c r="N59" i="7"/>
  <c r="O59" i="7"/>
  <c r="P59" i="7"/>
  <c r="AH59" i="7"/>
  <c r="AZ59" i="7"/>
  <c r="L61" i="7"/>
  <c r="M61" i="7"/>
  <c r="N61" i="7"/>
  <c r="O61" i="7"/>
  <c r="P61" i="7"/>
  <c r="L3" i="7"/>
  <c r="M3" i="7"/>
  <c r="N3" i="7"/>
  <c r="O3" i="7"/>
  <c r="P3" i="7"/>
  <c r="AH3" i="7"/>
  <c r="L64" i="7"/>
  <c r="M64" i="7"/>
  <c r="N64" i="7"/>
  <c r="O64" i="7"/>
  <c r="P64" i="7"/>
  <c r="AH64" i="7"/>
  <c r="AZ64" i="7"/>
  <c r="L67" i="7"/>
  <c r="M67" i="7"/>
  <c r="N67" i="7"/>
  <c r="O67" i="7"/>
  <c r="P67" i="7"/>
  <c r="AH67" i="7"/>
  <c r="AZ67" i="7"/>
  <c r="BR67" i="7"/>
  <c r="L71" i="7"/>
  <c r="M71" i="7"/>
  <c r="N71" i="7"/>
  <c r="O71" i="7"/>
  <c r="P71" i="7"/>
  <c r="AH71" i="7"/>
  <c r="L231" i="7"/>
  <c r="M231" i="7"/>
  <c r="N231" i="7"/>
  <c r="O231" i="7"/>
  <c r="P231" i="7"/>
  <c r="AH231" i="7"/>
  <c r="L9" i="7"/>
  <c r="M9" i="7"/>
  <c r="N9" i="7"/>
  <c r="O9" i="7"/>
  <c r="P9" i="7"/>
  <c r="AH9" i="7"/>
  <c r="AI9" i="7"/>
  <c r="L365" i="7"/>
  <c r="M365" i="7"/>
  <c r="N365" i="7"/>
  <c r="O365" i="7"/>
  <c r="P365" i="7"/>
  <c r="AH365" i="7"/>
  <c r="AZ365" i="7"/>
  <c r="L75" i="7"/>
  <c r="M75" i="7"/>
  <c r="N75" i="7"/>
  <c r="O75" i="7"/>
  <c r="P75" i="7"/>
  <c r="AH75" i="7"/>
  <c r="L83" i="7"/>
  <c r="M83" i="7"/>
  <c r="N83" i="7"/>
  <c r="O83" i="7"/>
  <c r="P83" i="7"/>
  <c r="AH83" i="7"/>
  <c r="L99" i="7"/>
  <c r="M99" i="7"/>
  <c r="N99" i="7"/>
  <c r="O99" i="7"/>
  <c r="P99" i="7"/>
  <c r="AH99" i="7"/>
  <c r="L294" i="7"/>
  <c r="M294" i="7"/>
  <c r="N294" i="7"/>
  <c r="O294" i="7"/>
  <c r="P294" i="7"/>
  <c r="Q294" i="7"/>
  <c r="U294" i="7"/>
  <c r="L305" i="7"/>
  <c r="M305" i="7"/>
  <c r="N305" i="7"/>
  <c r="O305" i="7"/>
  <c r="P305" i="7"/>
  <c r="AH305" i="7"/>
  <c r="L537" i="7"/>
  <c r="M537" i="7"/>
  <c r="N537" i="7"/>
  <c r="O537" i="7"/>
  <c r="P537" i="7"/>
  <c r="AH537" i="7"/>
  <c r="AI537" i="7"/>
  <c r="AM537" i="7"/>
  <c r="L101" i="7"/>
  <c r="M101" i="7"/>
  <c r="N101" i="7"/>
  <c r="O101" i="7"/>
  <c r="P101" i="7"/>
  <c r="AH101" i="7"/>
  <c r="AZ101" i="7"/>
  <c r="L104" i="7"/>
  <c r="M104" i="7"/>
  <c r="N104" i="7"/>
  <c r="O104" i="7"/>
  <c r="P104" i="7"/>
  <c r="L91" i="7"/>
  <c r="M91" i="7"/>
  <c r="N91" i="7"/>
  <c r="O91" i="7"/>
  <c r="P91" i="7"/>
  <c r="AH91" i="7"/>
  <c r="L339" i="7"/>
  <c r="M339" i="7"/>
  <c r="N339" i="7"/>
  <c r="O339" i="7"/>
  <c r="P339" i="7"/>
  <c r="AH339" i="7"/>
  <c r="AZ339" i="7"/>
  <c r="BA339" i="7"/>
  <c r="BE339" i="7"/>
  <c r="L281" i="7"/>
  <c r="M281" i="7"/>
  <c r="N281" i="7"/>
  <c r="O281" i="7"/>
  <c r="P281" i="7"/>
  <c r="L109" i="7"/>
  <c r="M109" i="7"/>
  <c r="N109" i="7"/>
  <c r="O109" i="7"/>
  <c r="P109" i="7"/>
  <c r="AH109" i="7"/>
  <c r="L110" i="7"/>
  <c r="M110" i="7"/>
  <c r="N110" i="7"/>
  <c r="O110" i="7"/>
  <c r="P110" i="7"/>
  <c r="AH110" i="7"/>
  <c r="L113" i="7"/>
  <c r="M113" i="7"/>
  <c r="N113" i="7"/>
  <c r="O113" i="7"/>
  <c r="P113" i="7"/>
  <c r="AH113" i="7"/>
  <c r="AZ113" i="7"/>
  <c r="L238" i="7"/>
  <c r="M238" i="7"/>
  <c r="N238" i="7"/>
  <c r="O238" i="7"/>
  <c r="P238" i="7"/>
  <c r="AH238" i="7"/>
  <c r="AZ238" i="7"/>
  <c r="BR238" i="7"/>
  <c r="L115" i="7"/>
  <c r="M115" i="7"/>
  <c r="N115" i="7"/>
  <c r="O115" i="7"/>
  <c r="P115" i="7"/>
  <c r="L383" i="7"/>
  <c r="M383" i="7"/>
  <c r="N383" i="7"/>
  <c r="O383" i="7"/>
  <c r="P383" i="7"/>
  <c r="L119" i="7"/>
  <c r="M119" i="7"/>
  <c r="N119" i="7"/>
  <c r="O119" i="7"/>
  <c r="P119" i="7"/>
  <c r="AH119" i="7"/>
  <c r="L440" i="7"/>
  <c r="M440" i="7"/>
  <c r="N440" i="7"/>
  <c r="O440" i="7"/>
  <c r="P440" i="7"/>
  <c r="AH440" i="7"/>
  <c r="L14" i="7"/>
  <c r="M14" i="7"/>
  <c r="N14" i="7"/>
  <c r="O14" i="7"/>
  <c r="P14" i="7"/>
  <c r="L403" i="7"/>
  <c r="M403" i="7"/>
  <c r="N403" i="7"/>
  <c r="O403" i="7"/>
  <c r="P403" i="7"/>
  <c r="AH403" i="7"/>
  <c r="L463" i="7"/>
  <c r="M463" i="7"/>
  <c r="N463" i="7"/>
  <c r="O463" i="7"/>
  <c r="P463" i="7"/>
  <c r="AH463" i="7"/>
  <c r="AZ463" i="7"/>
  <c r="BR463" i="7"/>
  <c r="BU463" i="7"/>
  <c r="L379" i="7"/>
  <c r="M379" i="7"/>
  <c r="N379" i="7"/>
  <c r="O379" i="7"/>
  <c r="P379" i="7"/>
  <c r="L186" i="7"/>
  <c r="M186" i="7"/>
  <c r="N186" i="7"/>
  <c r="O186" i="7"/>
  <c r="P186" i="7"/>
  <c r="AH186" i="7"/>
  <c r="AZ186" i="7"/>
  <c r="BR186" i="7"/>
  <c r="L200" i="7"/>
  <c r="M200" i="7"/>
  <c r="N200" i="7"/>
  <c r="O200" i="7"/>
  <c r="P200" i="7"/>
  <c r="L299" i="7"/>
  <c r="M299" i="7"/>
  <c r="N299" i="7"/>
  <c r="O299" i="7"/>
  <c r="P299" i="7"/>
  <c r="AH299" i="7"/>
  <c r="L131" i="7"/>
  <c r="M131" i="7"/>
  <c r="N131" i="7"/>
  <c r="O131" i="7"/>
  <c r="P131" i="7"/>
  <c r="AH131" i="7"/>
  <c r="AZ131" i="7"/>
  <c r="BR131" i="7"/>
  <c r="L133" i="7"/>
  <c r="M133" i="7"/>
  <c r="N133" i="7"/>
  <c r="O133" i="7"/>
  <c r="P133" i="7"/>
  <c r="AH133" i="7"/>
  <c r="AZ133" i="7"/>
  <c r="L135" i="7"/>
  <c r="M135" i="7"/>
  <c r="N135" i="7"/>
  <c r="O135" i="7"/>
  <c r="P135" i="7"/>
  <c r="L137" i="7"/>
  <c r="M137" i="7"/>
  <c r="N137" i="7"/>
  <c r="O137" i="7"/>
  <c r="P137" i="7"/>
  <c r="L409" i="7"/>
  <c r="M409" i="7"/>
  <c r="N409" i="7"/>
  <c r="O409" i="7"/>
  <c r="P409" i="7"/>
  <c r="L138" i="7"/>
  <c r="M138" i="7"/>
  <c r="N138" i="7"/>
  <c r="O138" i="7"/>
  <c r="P138" i="7"/>
  <c r="AH138" i="7"/>
  <c r="L140" i="7"/>
  <c r="M140" i="7"/>
  <c r="N140" i="7"/>
  <c r="O140" i="7"/>
  <c r="P140" i="7"/>
  <c r="L197" i="7"/>
  <c r="M197" i="7"/>
  <c r="N197" i="7"/>
  <c r="O197" i="7"/>
  <c r="P197" i="7"/>
  <c r="Q197" i="7"/>
  <c r="T197" i="7"/>
  <c r="L141" i="7"/>
  <c r="M141" i="7"/>
  <c r="N141" i="7"/>
  <c r="O141" i="7"/>
  <c r="P141" i="7"/>
  <c r="L142" i="7"/>
  <c r="M142" i="7"/>
  <c r="N142" i="7"/>
  <c r="O142" i="7"/>
  <c r="P142" i="7"/>
  <c r="AH142" i="7"/>
  <c r="L458" i="7"/>
  <c r="M458" i="7"/>
  <c r="N458" i="7"/>
  <c r="O458" i="7"/>
  <c r="P458" i="7"/>
  <c r="R458" i="7"/>
  <c r="L373" i="7"/>
  <c r="M373" i="7"/>
  <c r="N373" i="7"/>
  <c r="O373" i="7"/>
  <c r="P373" i="7"/>
  <c r="AH373" i="7"/>
  <c r="AI373" i="7"/>
  <c r="AM373" i="7"/>
  <c r="L144" i="7"/>
  <c r="M144" i="7"/>
  <c r="N144" i="7"/>
  <c r="O144" i="7"/>
  <c r="P144" i="7"/>
  <c r="L147" i="7"/>
  <c r="M147" i="7"/>
  <c r="N147" i="7"/>
  <c r="O147" i="7"/>
  <c r="P147" i="7"/>
  <c r="AH147" i="7"/>
  <c r="AZ147" i="7"/>
  <c r="BR147" i="7"/>
  <c r="BS147" i="7"/>
  <c r="BW147" i="7"/>
  <c r="L278" i="7"/>
  <c r="M278" i="7"/>
  <c r="N278" i="7"/>
  <c r="O278" i="7"/>
  <c r="P278" i="7"/>
  <c r="L259" i="7"/>
  <c r="M259" i="7"/>
  <c r="N259" i="7"/>
  <c r="O259" i="7"/>
  <c r="P259" i="7"/>
  <c r="AH259" i="7"/>
  <c r="AZ259" i="7"/>
  <c r="BR259" i="7"/>
  <c r="L211" i="7"/>
  <c r="M211" i="7"/>
  <c r="N211" i="7"/>
  <c r="O211" i="7"/>
  <c r="P211" i="7"/>
  <c r="AH211" i="7"/>
  <c r="AZ211" i="7"/>
  <c r="BR211" i="7"/>
  <c r="L345" i="7"/>
  <c r="M345" i="7"/>
  <c r="N345" i="7"/>
  <c r="O345" i="7"/>
  <c r="P345" i="7"/>
  <c r="AH345" i="7"/>
  <c r="L146" i="7"/>
  <c r="M146" i="7"/>
  <c r="N146" i="7"/>
  <c r="O146" i="7"/>
  <c r="P146" i="7"/>
  <c r="AH146" i="7"/>
  <c r="L159" i="7"/>
  <c r="M159" i="7"/>
  <c r="N159" i="7"/>
  <c r="O159" i="7"/>
  <c r="P159" i="7"/>
  <c r="AH159" i="7"/>
  <c r="L344" i="7"/>
  <c r="M344" i="7"/>
  <c r="N344" i="7"/>
  <c r="O344" i="7"/>
  <c r="P344" i="7"/>
  <c r="AH344" i="7"/>
  <c r="AZ344" i="7"/>
  <c r="BR344" i="7"/>
  <c r="BS344" i="7"/>
  <c r="L160" i="7"/>
  <c r="M160" i="7"/>
  <c r="N160" i="7"/>
  <c r="O160" i="7"/>
  <c r="P160" i="7"/>
  <c r="Q160" i="7"/>
  <c r="L161" i="7"/>
  <c r="M161" i="7"/>
  <c r="N161" i="7"/>
  <c r="O161" i="7"/>
  <c r="P161" i="7"/>
  <c r="L162" i="7"/>
  <c r="M162" i="7"/>
  <c r="N162" i="7"/>
  <c r="O162" i="7"/>
  <c r="P162" i="7"/>
  <c r="AH162" i="7"/>
  <c r="L290" i="7"/>
  <c r="M290" i="7"/>
  <c r="N290" i="7"/>
  <c r="O290" i="7"/>
  <c r="P290" i="7"/>
  <c r="L63" i="7"/>
  <c r="M63" i="7"/>
  <c r="N63" i="7"/>
  <c r="O63" i="7"/>
  <c r="P63" i="7"/>
  <c r="L169" i="7"/>
  <c r="M169" i="7"/>
  <c r="N169" i="7"/>
  <c r="O169" i="7"/>
  <c r="P169" i="7"/>
  <c r="L168" i="7"/>
  <c r="M168" i="7"/>
  <c r="N168" i="7"/>
  <c r="O168" i="7"/>
  <c r="P168" i="7"/>
  <c r="AH168" i="7"/>
  <c r="L170" i="7"/>
  <c r="M170" i="7"/>
  <c r="N170" i="7"/>
  <c r="O170" i="7"/>
  <c r="P170" i="7"/>
  <c r="L485" i="7"/>
  <c r="M485" i="7"/>
  <c r="N485" i="7"/>
  <c r="O485" i="7"/>
  <c r="P485" i="7"/>
  <c r="L180" i="7"/>
  <c r="M180" i="7"/>
  <c r="N180" i="7"/>
  <c r="O180" i="7"/>
  <c r="P180" i="7"/>
  <c r="L174" i="7"/>
  <c r="M174" i="7"/>
  <c r="N174" i="7"/>
  <c r="O174" i="7"/>
  <c r="P174" i="7"/>
  <c r="AH174" i="7"/>
  <c r="AZ174" i="7"/>
  <c r="L237" i="7"/>
  <c r="M237" i="7"/>
  <c r="N237" i="7"/>
  <c r="O237" i="7"/>
  <c r="P237" i="7"/>
  <c r="L504" i="7"/>
  <c r="M504" i="7"/>
  <c r="N504" i="7"/>
  <c r="O504" i="7"/>
  <c r="P504" i="7"/>
  <c r="L245" i="7"/>
  <c r="M245" i="7"/>
  <c r="N245" i="7"/>
  <c r="O245" i="7"/>
  <c r="P245" i="7"/>
  <c r="L450" i="7"/>
  <c r="M450" i="7"/>
  <c r="N450" i="7"/>
  <c r="O450" i="7"/>
  <c r="P450" i="7"/>
  <c r="Q450" i="7"/>
  <c r="U450" i="7"/>
  <c r="L422" i="7"/>
  <c r="M422" i="7"/>
  <c r="N422" i="7"/>
  <c r="O422" i="7"/>
  <c r="P422" i="7"/>
  <c r="S422" i="7"/>
  <c r="L241" i="7"/>
  <c r="M241" i="7"/>
  <c r="N241" i="7"/>
  <c r="O241" i="7"/>
  <c r="P241" i="7"/>
  <c r="L32" i="7"/>
  <c r="M32" i="7"/>
  <c r="N32" i="7"/>
  <c r="O32" i="7"/>
  <c r="P32" i="7"/>
  <c r="AH32" i="7"/>
  <c r="L309" i="7"/>
  <c r="M309" i="7"/>
  <c r="N309" i="7"/>
  <c r="O309" i="7"/>
  <c r="P309" i="7"/>
  <c r="AH309" i="7"/>
  <c r="AZ309" i="7"/>
  <c r="BR309" i="7"/>
  <c r="BS309" i="7"/>
  <c r="L173" i="7"/>
  <c r="M173" i="7"/>
  <c r="N173" i="7"/>
  <c r="O173" i="7"/>
  <c r="P173" i="7"/>
  <c r="L499" i="7"/>
  <c r="M499" i="7"/>
  <c r="N499" i="7"/>
  <c r="O499" i="7"/>
  <c r="P499" i="7"/>
  <c r="L176" i="7"/>
  <c r="M176" i="7"/>
  <c r="N176" i="7"/>
  <c r="O176" i="7"/>
  <c r="P176" i="7"/>
  <c r="L177" i="7"/>
  <c r="M177" i="7"/>
  <c r="N177" i="7"/>
  <c r="O177" i="7"/>
  <c r="P177" i="7"/>
  <c r="AH177" i="7"/>
  <c r="L178" i="7"/>
  <c r="M178" i="7"/>
  <c r="N178" i="7"/>
  <c r="O178" i="7"/>
  <c r="P178" i="7"/>
  <c r="L179" i="7"/>
  <c r="M179" i="7"/>
  <c r="N179" i="7"/>
  <c r="O179" i="7"/>
  <c r="P179" i="7"/>
  <c r="AH179" i="7"/>
  <c r="AZ179" i="7"/>
  <c r="BR179" i="7"/>
  <c r="L181" i="7"/>
  <c r="M181" i="7"/>
  <c r="N181" i="7"/>
  <c r="O181" i="7"/>
  <c r="P181" i="7"/>
  <c r="AH181" i="7"/>
  <c r="AZ181" i="7"/>
  <c r="BR181" i="7"/>
  <c r="L72" i="7"/>
  <c r="M72" i="7"/>
  <c r="N72" i="7"/>
  <c r="O72" i="7"/>
  <c r="P72" i="7"/>
  <c r="L187" i="7"/>
  <c r="M187" i="7"/>
  <c r="N187" i="7"/>
  <c r="O187" i="7"/>
  <c r="P187" i="7"/>
  <c r="L189" i="7"/>
  <c r="M189" i="7"/>
  <c r="N189" i="7"/>
  <c r="O189" i="7"/>
  <c r="P189" i="7"/>
  <c r="AH189" i="7"/>
  <c r="AZ189" i="7"/>
  <c r="L387" i="7"/>
  <c r="M387" i="7"/>
  <c r="N387" i="7"/>
  <c r="O387" i="7"/>
  <c r="P387" i="7"/>
  <c r="AH387" i="7"/>
  <c r="L190" i="7"/>
  <c r="M190" i="7"/>
  <c r="N190" i="7"/>
  <c r="O190" i="7"/>
  <c r="P190" i="7"/>
  <c r="AH190" i="7"/>
  <c r="L512" i="7"/>
  <c r="M512" i="7"/>
  <c r="N512" i="7"/>
  <c r="O512" i="7"/>
  <c r="P512" i="7"/>
  <c r="Q512" i="7"/>
  <c r="U512" i="7"/>
  <c r="L423" i="7"/>
  <c r="M423" i="7"/>
  <c r="N423" i="7"/>
  <c r="O423" i="7"/>
  <c r="P423" i="7"/>
  <c r="R423" i="7"/>
  <c r="L388" i="7"/>
  <c r="M388" i="7"/>
  <c r="N388" i="7"/>
  <c r="O388" i="7"/>
  <c r="P388" i="7"/>
  <c r="AH388" i="7"/>
  <c r="AZ388" i="7"/>
  <c r="BR388" i="7"/>
  <c r="BS388" i="7"/>
  <c r="BW388" i="7"/>
  <c r="L473" i="7"/>
  <c r="M473" i="7"/>
  <c r="N473" i="7"/>
  <c r="O473" i="7"/>
  <c r="P473" i="7"/>
  <c r="AH473" i="7"/>
  <c r="AZ473" i="7"/>
  <c r="L69" i="7"/>
  <c r="M69" i="7"/>
  <c r="N69" i="7"/>
  <c r="O69" i="7"/>
  <c r="P69" i="7"/>
  <c r="L368" i="7"/>
  <c r="M368" i="7"/>
  <c r="N368" i="7"/>
  <c r="O368" i="7"/>
  <c r="P368" i="7"/>
  <c r="AH368" i="7"/>
  <c r="AI368" i="7"/>
  <c r="L349" i="7"/>
  <c r="M349" i="7"/>
  <c r="N349" i="7"/>
  <c r="O349" i="7"/>
  <c r="P349" i="7"/>
  <c r="AH349" i="7"/>
  <c r="AZ349" i="7"/>
  <c r="L431" i="7"/>
  <c r="M431" i="7"/>
  <c r="N431" i="7"/>
  <c r="O431" i="7"/>
  <c r="P431" i="7"/>
  <c r="Q431" i="7"/>
  <c r="U431" i="7"/>
  <c r="L226" i="7"/>
  <c r="M226" i="7"/>
  <c r="N226" i="7"/>
  <c r="O226" i="7"/>
  <c r="P226" i="7"/>
  <c r="L196" i="7"/>
  <c r="M196" i="7"/>
  <c r="N196" i="7"/>
  <c r="O196" i="7"/>
  <c r="P196" i="7"/>
  <c r="AH196" i="7"/>
  <c r="L340" i="7"/>
  <c r="M340" i="7"/>
  <c r="N340" i="7"/>
  <c r="O340" i="7"/>
  <c r="P340" i="7"/>
  <c r="L33" i="7"/>
  <c r="M33" i="7"/>
  <c r="N33" i="7"/>
  <c r="O33" i="7"/>
  <c r="P33" i="7"/>
  <c r="AH33" i="7"/>
  <c r="L214" i="7"/>
  <c r="M214" i="7"/>
  <c r="N214" i="7"/>
  <c r="O214" i="7"/>
  <c r="P214" i="7"/>
  <c r="L408" i="7"/>
  <c r="M408" i="7"/>
  <c r="N408" i="7"/>
  <c r="O408" i="7"/>
  <c r="P408" i="7"/>
  <c r="R408" i="7"/>
  <c r="L400" i="7"/>
  <c r="M400" i="7"/>
  <c r="N400" i="7"/>
  <c r="O400" i="7"/>
  <c r="P400" i="7"/>
  <c r="Q400" i="7"/>
  <c r="U400" i="7"/>
  <c r="L267" i="7"/>
  <c r="M267" i="7"/>
  <c r="N267" i="7"/>
  <c r="O267" i="7"/>
  <c r="P267" i="7"/>
  <c r="AH267" i="7"/>
  <c r="L447" i="7"/>
  <c r="M447" i="7"/>
  <c r="N447" i="7"/>
  <c r="O447" i="7"/>
  <c r="P447" i="7"/>
  <c r="L467" i="7"/>
  <c r="M467" i="7"/>
  <c r="N467" i="7"/>
  <c r="O467" i="7"/>
  <c r="P467" i="7"/>
  <c r="L123" i="7"/>
  <c r="M123" i="7"/>
  <c r="N123" i="7"/>
  <c r="O123" i="7"/>
  <c r="P123" i="7"/>
  <c r="L428" i="7"/>
  <c r="M428" i="7"/>
  <c r="N428" i="7"/>
  <c r="O428" i="7"/>
  <c r="P428" i="7"/>
  <c r="AH428" i="7"/>
  <c r="AK428" i="7"/>
  <c r="L535" i="7"/>
  <c r="M535" i="7"/>
  <c r="N535" i="7"/>
  <c r="O535" i="7"/>
  <c r="P535" i="7"/>
  <c r="L287" i="7"/>
  <c r="M287" i="7"/>
  <c r="N287" i="7"/>
  <c r="O287" i="7"/>
  <c r="P287" i="7"/>
  <c r="L204" i="7"/>
  <c r="M204" i="7"/>
  <c r="N204" i="7"/>
  <c r="O204" i="7"/>
  <c r="P204" i="7"/>
  <c r="AH204" i="7"/>
  <c r="L516" i="7"/>
  <c r="M516" i="7"/>
  <c r="N516" i="7"/>
  <c r="O516" i="7"/>
  <c r="P516" i="7"/>
  <c r="R516" i="7"/>
  <c r="L126" i="7"/>
  <c r="M126" i="7"/>
  <c r="N126" i="7"/>
  <c r="O126" i="7"/>
  <c r="P126" i="7"/>
  <c r="L127" i="7"/>
  <c r="M127" i="7"/>
  <c r="N127" i="7"/>
  <c r="O127" i="7"/>
  <c r="P127" i="7"/>
  <c r="AH127" i="7"/>
  <c r="L208" i="7"/>
  <c r="M208" i="7"/>
  <c r="N208" i="7"/>
  <c r="O208" i="7"/>
  <c r="P208" i="7"/>
  <c r="AH208" i="7"/>
  <c r="L149" i="7"/>
  <c r="M149" i="7"/>
  <c r="N149" i="7"/>
  <c r="O149" i="7"/>
  <c r="P149" i="7"/>
  <c r="D26" i="4"/>
  <c r="Q149" i="7"/>
  <c r="L320" i="7"/>
  <c r="M320" i="7"/>
  <c r="N320" i="7"/>
  <c r="O320" i="7"/>
  <c r="P320" i="7"/>
  <c r="L209" i="7"/>
  <c r="M209" i="7"/>
  <c r="N209" i="7"/>
  <c r="O209" i="7"/>
  <c r="P209" i="7"/>
  <c r="L112" i="7"/>
  <c r="M112" i="7"/>
  <c r="N112" i="7"/>
  <c r="O112" i="7"/>
  <c r="P112" i="7"/>
  <c r="L230" i="7"/>
  <c r="M230" i="7"/>
  <c r="N230" i="7"/>
  <c r="O230" i="7"/>
  <c r="P230" i="7"/>
  <c r="Q230" i="7"/>
  <c r="L171" i="7"/>
  <c r="M171" i="7"/>
  <c r="N171" i="7"/>
  <c r="O171" i="7"/>
  <c r="P171" i="7"/>
  <c r="L381" i="7"/>
  <c r="M381" i="7"/>
  <c r="N381" i="7"/>
  <c r="O381" i="7"/>
  <c r="P381" i="7"/>
  <c r="L289" i="7"/>
  <c r="M289" i="7"/>
  <c r="N289" i="7"/>
  <c r="O289" i="7"/>
  <c r="P289" i="7"/>
  <c r="AH289" i="7"/>
  <c r="AZ289" i="7"/>
  <c r="BR289" i="7"/>
  <c r="L410" i="7"/>
  <c r="M410" i="7"/>
  <c r="N410" i="7"/>
  <c r="O410" i="7"/>
  <c r="P410" i="7"/>
  <c r="AH410" i="7"/>
  <c r="AZ410" i="7"/>
  <c r="BR410" i="7"/>
  <c r="BS410" i="7"/>
  <c r="BW410" i="7"/>
  <c r="L523" i="7"/>
  <c r="M523" i="7"/>
  <c r="N523" i="7"/>
  <c r="O523" i="7"/>
  <c r="P523" i="7"/>
  <c r="S523" i="7"/>
  <c r="L330" i="7"/>
  <c r="M330" i="7"/>
  <c r="N330" i="7"/>
  <c r="O330" i="7"/>
  <c r="P330" i="7"/>
  <c r="L166" i="7"/>
  <c r="M166" i="7"/>
  <c r="N166" i="7"/>
  <c r="O166" i="7"/>
  <c r="P166" i="7"/>
  <c r="AH166" i="7"/>
  <c r="AZ166" i="7"/>
  <c r="L471" i="7"/>
  <c r="M471" i="7"/>
  <c r="N471" i="7"/>
  <c r="O471" i="7"/>
  <c r="P471" i="7"/>
  <c r="AH471" i="7"/>
  <c r="AI471" i="7"/>
  <c r="AM471" i="7"/>
  <c r="L321" i="7"/>
  <c r="M321" i="7"/>
  <c r="N321" i="7"/>
  <c r="O321" i="7"/>
  <c r="P321" i="7"/>
  <c r="L202" i="7"/>
  <c r="M202" i="7"/>
  <c r="N202" i="7"/>
  <c r="O202" i="7"/>
  <c r="P202" i="7"/>
  <c r="L481" i="7"/>
  <c r="M481" i="7"/>
  <c r="N481" i="7"/>
  <c r="O481" i="7"/>
  <c r="P481" i="7"/>
  <c r="L308" i="7"/>
  <c r="M308" i="7"/>
  <c r="N308" i="7"/>
  <c r="O308" i="7"/>
  <c r="P308" i="7"/>
  <c r="Q308" i="7"/>
  <c r="U308" i="7"/>
  <c r="L269" i="7"/>
  <c r="M269" i="7"/>
  <c r="N269" i="7"/>
  <c r="O269" i="7"/>
  <c r="P269" i="7"/>
  <c r="L35" i="7"/>
  <c r="M35" i="7"/>
  <c r="N35" i="7"/>
  <c r="O35" i="7"/>
  <c r="P35" i="7"/>
  <c r="Q35" i="7"/>
  <c r="L262" i="7"/>
  <c r="M262" i="7"/>
  <c r="N262" i="7"/>
  <c r="O262" i="7"/>
  <c r="P262" i="7"/>
  <c r="AH262" i="7"/>
  <c r="AZ262" i="7"/>
  <c r="BR262" i="7"/>
  <c r="BS262" i="7"/>
  <c r="L505" i="7"/>
  <c r="M505" i="7"/>
  <c r="N505" i="7"/>
  <c r="O505" i="7"/>
  <c r="P505" i="7"/>
  <c r="AH505" i="7"/>
  <c r="AZ505" i="7"/>
  <c r="BR505" i="7"/>
  <c r="BU505" i="7"/>
  <c r="L223" i="7"/>
  <c r="M223" i="7"/>
  <c r="N223" i="7"/>
  <c r="O223" i="7"/>
  <c r="P223" i="7"/>
  <c r="D58" i="4"/>
  <c r="L130" i="7"/>
  <c r="M130" i="7"/>
  <c r="N130" i="7"/>
  <c r="O130" i="7"/>
  <c r="P130" i="7"/>
  <c r="M346" i="7"/>
  <c r="N346" i="7"/>
  <c r="O346" i="7"/>
  <c r="P346" i="7"/>
  <c r="Q346" i="7"/>
  <c r="L352" i="7"/>
  <c r="M352" i="7"/>
  <c r="N352" i="7"/>
  <c r="O352" i="7"/>
  <c r="P352" i="7"/>
  <c r="AH352" i="7"/>
  <c r="AI352" i="7"/>
  <c r="L58" i="7"/>
  <c r="M58" i="7"/>
  <c r="N58" i="7"/>
  <c r="O58" i="7"/>
  <c r="P58" i="7"/>
  <c r="L105" i="7"/>
  <c r="M105" i="7"/>
  <c r="N105" i="7"/>
  <c r="O105" i="7"/>
  <c r="P105" i="7"/>
  <c r="AH105" i="7"/>
  <c r="L395" i="7"/>
  <c r="M395" i="7"/>
  <c r="N395" i="7"/>
  <c r="O395" i="7"/>
  <c r="P395" i="7"/>
  <c r="AH395" i="7"/>
  <c r="AZ395" i="7"/>
  <c r="L122" i="7"/>
  <c r="M122" i="7"/>
  <c r="N122" i="7"/>
  <c r="O122" i="7"/>
  <c r="P122" i="7"/>
  <c r="L369" i="7"/>
  <c r="M369" i="7"/>
  <c r="N369" i="7"/>
  <c r="O369" i="7"/>
  <c r="P369" i="7"/>
  <c r="Q369" i="7"/>
  <c r="U369" i="7"/>
  <c r="L85" i="7"/>
  <c r="M85" i="7"/>
  <c r="N85" i="7"/>
  <c r="O85" i="7"/>
  <c r="P85" i="7"/>
  <c r="AH85" i="7"/>
  <c r="AZ85" i="7"/>
  <c r="L484" i="7"/>
  <c r="M484" i="7"/>
  <c r="N484" i="7"/>
  <c r="O484" i="7"/>
  <c r="P484" i="7"/>
  <c r="AH484" i="7"/>
  <c r="AI484" i="7"/>
  <c r="AM484" i="7"/>
  <c r="L260" i="7"/>
  <c r="M260" i="7"/>
  <c r="N260" i="7"/>
  <c r="O260" i="7"/>
  <c r="P260" i="7"/>
  <c r="L433" i="7"/>
  <c r="M433" i="7"/>
  <c r="N433" i="7"/>
  <c r="O433" i="7"/>
  <c r="P433" i="7"/>
  <c r="Q433" i="7"/>
  <c r="U433" i="7"/>
  <c r="L145" i="7"/>
  <c r="M145" i="7"/>
  <c r="N145" i="7"/>
  <c r="O145" i="7"/>
  <c r="P145" i="7"/>
  <c r="AH145" i="7"/>
  <c r="L490" i="7"/>
  <c r="M490" i="7"/>
  <c r="N490" i="7"/>
  <c r="O490" i="7"/>
  <c r="P490" i="7"/>
  <c r="AH490" i="7"/>
  <c r="AZ490" i="7"/>
  <c r="BR490" i="7"/>
  <c r="BS490" i="7"/>
  <c r="BW490" i="7"/>
  <c r="L491" i="7"/>
  <c r="M491" i="7"/>
  <c r="N491" i="7"/>
  <c r="O491" i="7"/>
  <c r="P491" i="7"/>
  <c r="S491" i="7"/>
  <c r="L528" i="7"/>
  <c r="M528" i="7"/>
  <c r="N528" i="7"/>
  <c r="O528" i="7"/>
  <c r="P528" i="7"/>
  <c r="L224" i="7"/>
  <c r="M224" i="7"/>
  <c r="N224" i="7"/>
  <c r="O224" i="7"/>
  <c r="P224" i="7"/>
  <c r="L90" i="7"/>
  <c r="M90" i="7"/>
  <c r="N90" i="7"/>
  <c r="O90" i="7"/>
  <c r="P90" i="7"/>
  <c r="Q90" i="7"/>
  <c r="T90" i="7"/>
  <c r="L182" i="7"/>
  <c r="M182" i="7"/>
  <c r="N182" i="7"/>
  <c r="O182" i="7"/>
  <c r="P182" i="7"/>
  <c r="L219" i="7"/>
  <c r="M219" i="7"/>
  <c r="N219" i="7"/>
  <c r="O219" i="7"/>
  <c r="P219" i="7"/>
  <c r="L275" i="7"/>
  <c r="M275" i="7"/>
  <c r="N275" i="7"/>
  <c r="O275" i="7"/>
  <c r="P275" i="7"/>
  <c r="Q275" i="7"/>
  <c r="L405" i="7"/>
  <c r="M405" i="7"/>
  <c r="N405" i="7"/>
  <c r="O405" i="7"/>
  <c r="P405" i="7"/>
  <c r="AH405" i="7"/>
  <c r="AI405" i="7"/>
  <c r="AM405" i="7"/>
  <c r="L243" i="7"/>
  <c r="M243" i="7"/>
  <c r="N243" i="7"/>
  <c r="O243" i="7"/>
  <c r="P243" i="7"/>
  <c r="L343" i="7"/>
  <c r="M343" i="7"/>
  <c r="N343" i="7"/>
  <c r="O343" i="7"/>
  <c r="P343" i="7"/>
  <c r="L327" i="7"/>
  <c r="M327" i="7"/>
  <c r="N327" i="7"/>
  <c r="O327" i="7"/>
  <c r="P327" i="7"/>
  <c r="AH327" i="7"/>
  <c r="AZ327" i="7"/>
  <c r="BR327" i="7"/>
  <c r="L284" i="7"/>
  <c r="M284" i="7"/>
  <c r="N284" i="7"/>
  <c r="O284" i="7"/>
  <c r="P284" i="7"/>
  <c r="Q284" i="7"/>
  <c r="U284" i="7"/>
  <c r="L193" i="7"/>
  <c r="M193" i="7"/>
  <c r="N193" i="7"/>
  <c r="O193" i="7"/>
  <c r="P193" i="7"/>
  <c r="L297" i="7"/>
  <c r="M297" i="7"/>
  <c r="N297" i="7"/>
  <c r="O297" i="7"/>
  <c r="P297" i="7"/>
  <c r="AH297" i="7"/>
  <c r="AZ297" i="7"/>
  <c r="L155" i="7"/>
  <c r="M155" i="7"/>
  <c r="N155" i="7"/>
  <c r="O155" i="7"/>
  <c r="P155" i="7"/>
  <c r="D39" i="4"/>
  <c r="L502" i="7"/>
  <c r="M502" i="7"/>
  <c r="N502" i="7"/>
  <c r="O502" i="7"/>
  <c r="P502" i="7"/>
  <c r="S502" i="7"/>
  <c r="L228" i="7"/>
  <c r="M228" i="7"/>
  <c r="N228" i="7"/>
  <c r="O228" i="7"/>
  <c r="P228" i="7"/>
  <c r="L216" i="7"/>
  <c r="M216" i="7"/>
  <c r="N216" i="7"/>
  <c r="O216" i="7"/>
  <c r="P216" i="7"/>
  <c r="D43" i="4"/>
  <c r="L384" i="7"/>
  <c r="M384" i="7"/>
  <c r="N384" i="7"/>
  <c r="O384" i="7"/>
  <c r="P384" i="7"/>
  <c r="L411" i="7"/>
  <c r="M411" i="7"/>
  <c r="N411" i="7"/>
  <c r="O411" i="7"/>
  <c r="P411" i="7"/>
  <c r="L454" i="7"/>
  <c r="M454" i="7"/>
  <c r="N454" i="7"/>
  <c r="O454" i="7"/>
  <c r="P454" i="7"/>
  <c r="AH454" i="7"/>
  <c r="L503" i="7"/>
  <c r="M503" i="7"/>
  <c r="N503" i="7"/>
  <c r="O503" i="7"/>
  <c r="P503" i="7"/>
  <c r="R503" i="7"/>
  <c r="L432" i="7"/>
  <c r="M432" i="7"/>
  <c r="N432" i="7"/>
  <c r="O432" i="7"/>
  <c r="P432" i="7"/>
  <c r="L311" i="7"/>
  <c r="M311" i="7"/>
  <c r="N311" i="7"/>
  <c r="O311" i="7"/>
  <c r="P311" i="7"/>
  <c r="L478" i="7"/>
  <c r="M478" i="7"/>
  <c r="N478" i="7"/>
  <c r="O478" i="7"/>
  <c r="P478" i="7"/>
  <c r="S478" i="7"/>
  <c r="L329" i="7"/>
  <c r="M329" i="7"/>
  <c r="N329" i="7"/>
  <c r="O329" i="7"/>
  <c r="P329" i="7"/>
  <c r="L116" i="7"/>
  <c r="M116" i="7"/>
  <c r="N116" i="7"/>
  <c r="O116" i="7"/>
  <c r="P116" i="7"/>
  <c r="AH116" i="7"/>
  <c r="L389" i="7"/>
  <c r="M389" i="7"/>
  <c r="N389" i="7"/>
  <c r="O389" i="7"/>
  <c r="P389" i="7"/>
  <c r="Q389" i="7"/>
  <c r="U389" i="7"/>
  <c r="L283" i="7"/>
  <c r="M283" i="7"/>
  <c r="N283" i="7"/>
  <c r="O283" i="7"/>
  <c r="P283" i="7"/>
  <c r="AH283" i="7"/>
  <c r="D37" i="4"/>
  <c r="L374" i="7"/>
  <c r="M374" i="7"/>
  <c r="N374" i="7"/>
  <c r="O374" i="7"/>
  <c r="P374" i="7"/>
  <c r="L367" i="7"/>
  <c r="M367" i="7"/>
  <c r="N367" i="7"/>
  <c r="O367" i="7"/>
  <c r="P367" i="7"/>
  <c r="L414" i="7"/>
  <c r="M414" i="7"/>
  <c r="N414" i="7"/>
  <c r="O414" i="7"/>
  <c r="P414" i="7"/>
  <c r="S414" i="7"/>
  <c r="L199" i="7"/>
  <c r="M199" i="7"/>
  <c r="N199" i="7"/>
  <c r="O199" i="7"/>
  <c r="P199" i="7"/>
  <c r="AH199" i="7"/>
  <c r="AZ199" i="7"/>
  <c r="D48" i="4"/>
  <c r="BA199" i="7"/>
  <c r="BE199" i="7"/>
  <c r="L86" i="7"/>
  <c r="M86" i="7"/>
  <c r="N86" i="7"/>
  <c r="O86" i="7"/>
  <c r="P86" i="7"/>
  <c r="L315" i="7"/>
  <c r="M315" i="7"/>
  <c r="N315" i="7"/>
  <c r="O315" i="7"/>
  <c r="P315" i="7"/>
  <c r="AH315" i="7"/>
  <c r="AI315" i="7"/>
  <c r="L277" i="7"/>
  <c r="M277" i="7"/>
  <c r="N277" i="7"/>
  <c r="O277" i="7"/>
  <c r="P277" i="7"/>
  <c r="AH277" i="7"/>
  <c r="AZ277" i="7"/>
  <c r="P4" i="7"/>
  <c r="O4" i="7"/>
  <c r="N4" i="7"/>
  <c r="M4" i="7"/>
  <c r="D4" i="8"/>
  <c r="D5" i="8"/>
  <c r="D6" i="8"/>
  <c r="D44" i="4"/>
  <c r="D45" i="4"/>
  <c r="D49" i="4"/>
  <c r="D50" i="4"/>
  <c r="D51" i="4"/>
  <c r="D52" i="4"/>
  <c r="D56" i="4"/>
  <c r="D57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4" i="4"/>
  <c r="D5" i="4"/>
  <c r="D7" i="4"/>
  <c r="D8" i="4"/>
  <c r="D9" i="4"/>
  <c r="D11" i="4"/>
  <c r="D12" i="4"/>
  <c r="D15" i="4"/>
  <c r="D17" i="4"/>
  <c r="D18" i="4"/>
  <c r="D19" i="4"/>
  <c r="D25" i="4"/>
  <c r="D27" i="4"/>
  <c r="D28" i="4"/>
  <c r="D29" i="4"/>
  <c r="D30" i="4"/>
  <c r="D31" i="4"/>
  <c r="D32" i="4"/>
  <c r="D33" i="4"/>
  <c r="D35" i="4"/>
  <c r="BA42" i="7"/>
  <c r="BE42" i="7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5" i="8"/>
  <c r="D36" i="8"/>
  <c r="G36" i="8"/>
  <c r="D37" i="8"/>
  <c r="D38" i="8"/>
  <c r="D39" i="8"/>
  <c r="D40" i="8"/>
  <c r="D41" i="8"/>
  <c r="D42" i="8"/>
  <c r="D43" i="8"/>
  <c r="D44" i="8"/>
  <c r="D45" i="8"/>
  <c r="D46" i="8"/>
  <c r="D47" i="8"/>
  <c r="D48" i="8"/>
  <c r="G48" i="8"/>
  <c r="I48" i="8"/>
  <c r="H48" i="8"/>
  <c r="D49" i="8"/>
  <c r="D50" i="8"/>
  <c r="D51" i="8"/>
  <c r="D52" i="8"/>
  <c r="G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G65" i="8"/>
  <c r="I65" i="8"/>
  <c r="H65" i="8"/>
  <c r="D66" i="8"/>
  <c r="G66" i="8"/>
  <c r="I66" i="8"/>
  <c r="D67" i="8"/>
  <c r="D68" i="8"/>
  <c r="D69" i="8"/>
  <c r="D70" i="8"/>
  <c r="D71" i="8"/>
  <c r="G71" i="8"/>
  <c r="D72" i="8"/>
  <c r="G72" i="8"/>
  <c r="I72" i="8"/>
  <c r="H72" i="8"/>
  <c r="D73" i="8"/>
  <c r="D74" i="8"/>
  <c r="G74" i="8"/>
  <c r="I74" i="8"/>
  <c r="H74" i="8"/>
  <c r="D75" i="8"/>
  <c r="G75" i="8"/>
  <c r="D76" i="8"/>
  <c r="D77" i="8"/>
  <c r="G77" i="8"/>
  <c r="D78" i="8"/>
  <c r="G78" i="8"/>
  <c r="I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G91" i="8"/>
  <c r="I91" i="8"/>
  <c r="H91" i="8"/>
  <c r="D92" i="8"/>
  <c r="D93" i="8"/>
  <c r="G93" i="8"/>
  <c r="I93" i="8"/>
  <c r="H93" i="8"/>
  <c r="D94" i="8"/>
  <c r="D95" i="8"/>
  <c r="D96" i="8"/>
  <c r="D97" i="8"/>
  <c r="G97" i="8"/>
  <c r="I97" i="8"/>
  <c r="H97" i="8"/>
  <c r="D98" i="8"/>
  <c r="G98" i="8"/>
  <c r="I98" i="8"/>
  <c r="H98" i="8"/>
  <c r="D99" i="8"/>
  <c r="G99" i="8"/>
  <c r="I99" i="8"/>
  <c r="H99" i="8"/>
  <c r="D100" i="8"/>
  <c r="G100" i="8"/>
  <c r="I100" i="8"/>
  <c r="H100" i="8"/>
  <c r="D101" i="8"/>
  <c r="G101" i="8"/>
  <c r="D102" i="8"/>
  <c r="D103" i="8"/>
  <c r="D104" i="8"/>
  <c r="D105" i="8"/>
  <c r="D106" i="8"/>
  <c r="G106" i="8"/>
  <c r="I106" i="8"/>
  <c r="H106" i="8"/>
  <c r="D107" i="8"/>
  <c r="G107" i="8"/>
  <c r="I107" i="8"/>
  <c r="H107" i="8"/>
  <c r="D108" i="8"/>
  <c r="G108" i="8"/>
  <c r="I108" i="8"/>
  <c r="H108" i="8"/>
  <c r="D110" i="8"/>
  <c r="D109" i="8"/>
  <c r="G109" i="8"/>
  <c r="I109" i="8"/>
  <c r="H109" i="8"/>
  <c r="D111" i="8"/>
  <c r="D112" i="8"/>
  <c r="D113" i="8"/>
  <c r="G113" i="8"/>
  <c r="D114" i="8"/>
  <c r="D115" i="8"/>
  <c r="G115" i="8"/>
  <c r="I115" i="8"/>
  <c r="H115" i="8"/>
  <c r="D116" i="8"/>
  <c r="G116" i="8"/>
  <c r="I116" i="8"/>
  <c r="H116" i="8"/>
  <c r="D117" i="8"/>
  <c r="G117" i="8"/>
  <c r="D118" i="8"/>
  <c r="D119" i="8"/>
  <c r="D120" i="8"/>
  <c r="G120" i="8"/>
  <c r="I120" i="8"/>
  <c r="H120" i="8"/>
  <c r="D122" i="8"/>
  <c r="D121" i="8"/>
  <c r="G121" i="8"/>
  <c r="D123" i="8"/>
  <c r="D124" i="8"/>
  <c r="G124" i="8"/>
  <c r="D125" i="8"/>
  <c r="G125" i="8"/>
  <c r="I125" i="8"/>
  <c r="H125" i="8"/>
  <c r="D126" i="8"/>
  <c r="G126" i="8"/>
  <c r="I126" i="8"/>
  <c r="H126" i="8"/>
  <c r="D127" i="8"/>
  <c r="AI659" i="7"/>
  <c r="AM659" i="7"/>
  <c r="AJ659" i="7"/>
  <c r="AK659" i="7"/>
  <c r="AZ659" i="7"/>
  <c r="AI667" i="7"/>
  <c r="AM667" i="7"/>
  <c r="AJ667" i="7"/>
  <c r="AK667" i="7"/>
  <c r="AZ667" i="7"/>
  <c r="AK968" i="7"/>
  <c r="AK811" i="7"/>
  <c r="AZ811" i="7"/>
  <c r="BR811" i="7"/>
  <c r="BS811" i="7"/>
  <c r="BW811" i="7"/>
  <c r="AI811" i="7"/>
  <c r="AM811" i="7"/>
  <c r="AJ811" i="7"/>
  <c r="AJ867" i="7"/>
  <c r="AI867" i="7"/>
  <c r="AM867" i="7"/>
  <c r="AK867" i="7"/>
  <c r="AZ867" i="7"/>
  <c r="BB867" i="7"/>
  <c r="AJ923" i="7"/>
  <c r="AZ923" i="7"/>
  <c r="BR923" i="7"/>
  <c r="BS923" i="7"/>
  <c r="BW923" i="7"/>
  <c r="AI923" i="7"/>
  <c r="AM923" i="7"/>
  <c r="AJ951" i="7"/>
  <c r="AI951" i="7"/>
  <c r="AM951" i="7"/>
  <c r="AK951" i="7"/>
  <c r="AZ951" i="7"/>
  <c r="BA951" i="7"/>
  <c r="BE951" i="7"/>
  <c r="AI967" i="7"/>
  <c r="AM967" i="7"/>
  <c r="AK967" i="7"/>
  <c r="AJ887" i="7"/>
  <c r="AK887" i="7"/>
  <c r="AZ887" i="7"/>
  <c r="AI887" i="7"/>
  <c r="AM887" i="7"/>
  <c r="BA992" i="7"/>
  <c r="BE992" i="7"/>
  <c r="BB992" i="7"/>
  <c r="J206" i="10"/>
  <c r="J238" i="10"/>
  <c r="L2" i="10"/>
  <c r="K1" i="10"/>
  <c r="J234" i="10"/>
  <c r="BA968" i="7"/>
  <c r="BE968" i="7"/>
  <c r="BR968" i="7"/>
  <c r="L1" i="10"/>
  <c r="M2" i="10"/>
  <c r="S772" i="7"/>
  <c r="Q744" i="7"/>
  <c r="U744" i="7"/>
  <c r="R796" i="7"/>
  <c r="S768" i="7"/>
  <c r="AJ776" i="7"/>
  <c r="AH764" i="7"/>
  <c r="AZ764" i="7"/>
  <c r="S815" i="7"/>
  <c r="R628" i="7"/>
  <c r="R652" i="7"/>
  <c r="AH664" i="7"/>
  <c r="AH740" i="7"/>
  <c r="AK740" i="7"/>
  <c r="AH684" i="7"/>
  <c r="AI684" i="7"/>
  <c r="AM684" i="7"/>
  <c r="R688" i="7"/>
  <c r="S600" i="7"/>
  <c r="AH608" i="7"/>
  <c r="AJ608" i="7"/>
  <c r="R656" i="7"/>
  <c r="R668" i="7"/>
  <c r="R700" i="7"/>
  <c r="AZ776" i="7"/>
  <c r="BB776" i="7"/>
  <c r="S796" i="7"/>
  <c r="S724" i="7"/>
  <c r="AH860" i="7"/>
  <c r="AJ860" i="7"/>
  <c r="Q697" i="7"/>
  <c r="U697" i="7"/>
  <c r="AH756" i="7"/>
  <c r="Q832" i="7"/>
  <c r="U832" i="7"/>
  <c r="R748" i="7"/>
  <c r="S756" i="7"/>
  <c r="S748" i="7"/>
  <c r="AH815" i="7"/>
  <c r="AI815" i="7"/>
  <c r="AM815" i="7"/>
  <c r="R831" i="7"/>
  <c r="Q807" i="7"/>
  <c r="U807" i="7"/>
  <c r="BS139" i="7"/>
  <c r="Q444" i="7"/>
  <c r="U444" i="7"/>
  <c r="AI304" i="7"/>
  <c r="Q412" i="7"/>
  <c r="U412" i="7"/>
  <c r="BA107" i="7"/>
  <c r="BD107" i="7"/>
  <c r="BS255" i="7"/>
  <c r="Q455" i="7"/>
  <c r="U455" i="7"/>
  <c r="BS371" i="7"/>
  <c r="BW371" i="7"/>
  <c r="BS416" i="7"/>
  <c r="BW416" i="7"/>
  <c r="BS258" i="7"/>
  <c r="BS41" i="7"/>
  <c r="BV41" i="7"/>
  <c r="AI27" i="7"/>
  <c r="Q183" i="7"/>
  <c r="Q348" i="7"/>
  <c r="Q111" i="7"/>
  <c r="Q207" i="7"/>
  <c r="U207" i="7"/>
  <c r="Q54" i="7"/>
  <c r="T54" i="7"/>
  <c r="Q22" i="7"/>
  <c r="U22" i="7"/>
  <c r="Q351" i="7"/>
  <c r="Q184" i="7"/>
  <c r="AI175" i="7"/>
  <c r="BA158" i="7"/>
  <c r="BE158" i="7"/>
  <c r="Q94" i="7"/>
  <c r="U94" i="7"/>
  <c r="Q167" i="7"/>
  <c r="Q49" i="7"/>
  <c r="Q45" i="7"/>
  <c r="BS218" i="7"/>
  <c r="BW218" i="7"/>
  <c r="AI15" i="7"/>
  <c r="AM15" i="7"/>
  <c r="Q232" i="7"/>
  <c r="U232" i="7"/>
  <c r="Q437" i="7"/>
  <c r="U437" i="7"/>
  <c r="Q81" i="7"/>
  <c r="Q331" i="7"/>
  <c r="AI323" i="7"/>
  <c r="AM323" i="7"/>
  <c r="Q386" i="7"/>
  <c r="S386" i="7"/>
  <c r="Q421" i="7"/>
  <c r="U421" i="7"/>
  <c r="AZ925" i="7"/>
  <c r="AZ619" i="7"/>
  <c r="BC619" i="7"/>
  <c r="AZ737" i="7"/>
  <c r="R548" i="7"/>
  <c r="BC968" i="7"/>
  <c r="BC992" i="7"/>
  <c r="AI968" i="7"/>
  <c r="AM968" i="7"/>
  <c r="AI612" i="7"/>
  <c r="AM612" i="7"/>
  <c r="AH632" i="7"/>
  <c r="AH652" i="7"/>
  <c r="AK652" i="7"/>
  <c r="AH660" i="7"/>
  <c r="AH668" i="7"/>
  <c r="AH748" i="7"/>
  <c r="R768" i="7"/>
  <c r="S824" i="7"/>
  <c r="S708" i="7"/>
  <c r="S604" i="7"/>
  <c r="Q760" i="7"/>
  <c r="U760" i="7"/>
  <c r="Q736" i="7"/>
  <c r="U736" i="7"/>
  <c r="AH697" i="7"/>
  <c r="AK604" i="7"/>
  <c r="R588" i="7"/>
  <c r="Q560" i="7"/>
  <c r="U560" i="7"/>
  <c r="S556" i="7"/>
  <c r="AH600" i="7"/>
  <c r="AZ612" i="7"/>
  <c r="Q608" i="7"/>
  <c r="U608" i="7"/>
  <c r="S628" i="7"/>
  <c r="R632" i="7"/>
  <c r="Q652" i="7"/>
  <c r="U652" i="7"/>
  <c r="Q656" i="7"/>
  <c r="U656" i="7"/>
  <c r="Q660" i="7"/>
  <c r="U660" i="7"/>
  <c r="Q664" i="7"/>
  <c r="U664" i="7"/>
  <c r="Q668" i="7"/>
  <c r="U668" i="7"/>
  <c r="AH744" i="7"/>
  <c r="AH760" i="7"/>
  <c r="S828" i="7"/>
  <c r="AH676" i="7"/>
  <c r="AZ676" i="7"/>
  <c r="S744" i="7"/>
  <c r="AZ792" i="7"/>
  <c r="S760" i="7"/>
  <c r="Q756" i="7"/>
  <c r="U756" i="7"/>
  <c r="S788" i="7"/>
  <c r="S752" i="7"/>
  <c r="AJ968" i="7"/>
  <c r="S632" i="7"/>
  <c r="AH752" i="7"/>
  <c r="AH700" i="7"/>
  <c r="AK700" i="7"/>
  <c r="AH768" i="7"/>
  <c r="AH772" i="7"/>
  <c r="AI772" i="7"/>
  <c r="AM772" i="7"/>
  <c r="Q820" i="7"/>
  <c r="U820" i="7"/>
  <c r="AH848" i="7"/>
  <c r="AK848" i="7"/>
  <c r="R752" i="7"/>
  <c r="R604" i="7"/>
  <c r="Q740" i="7"/>
  <c r="U740" i="7"/>
  <c r="Q776" i="7"/>
  <c r="U776" i="7"/>
  <c r="AZ665" i="7"/>
  <c r="BA665" i="7"/>
  <c r="BE665" i="7"/>
  <c r="AI657" i="7"/>
  <c r="AM657" i="7"/>
  <c r="BC865" i="7"/>
  <c r="Q924" i="7"/>
  <c r="U924" i="7"/>
  <c r="AH192" i="7"/>
  <c r="AZ192" i="7"/>
  <c r="BA192" i="7"/>
  <c r="AZ735" i="7"/>
  <c r="AJ656" i="7"/>
  <c r="AZ759" i="7"/>
  <c r="AK735" i="7"/>
  <c r="AJ735" i="7"/>
  <c r="AJ672" i="7"/>
  <c r="AI759" i="7"/>
  <c r="AM759" i="7"/>
  <c r="AK731" i="7"/>
  <c r="AK727" i="7"/>
  <c r="AK623" i="7"/>
  <c r="S820" i="7"/>
  <c r="AH832" i="7"/>
  <c r="AH912" i="7"/>
  <c r="S840" i="7"/>
  <c r="R852" i="7"/>
  <c r="AH884" i="7"/>
  <c r="R872" i="7"/>
  <c r="Q840" i="7"/>
  <c r="U840" i="7"/>
  <c r="R856" i="7"/>
  <c r="AH900" i="7"/>
  <c r="AI900" i="7"/>
  <c r="AM900" i="7"/>
  <c r="Q892" i="7"/>
  <c r="U892" i="7"/>
  <c r="R892" i="7"/>
  <c r="Q836" i="7"/>
  <c r="U836" i="7"/>
  <c r="AH852" i="7"/>
  <c r="AI852" i="7"/>
  <c r="AM852" i="7"/>
  <c r="Q860" i="7"/>
  <c r="U860" i="7"/>
  <c r="AH932" i="7"/>
  <c r="AK932" i="7"/>
  <c r="Q932" i="7"/>
  <c r="U932" i="7"/>
  <c r="AK929" i="7"/>
  <c r="AK733" i="7"/>
  <c r="AZ909" i="7"/>
  <c r="AH331" i="7"/>
  <c r="AK865" i="7"/>
  <c r="Q323" i="7"/>
  <c r="S323" i="7"/>
  <c r="AH386" i="7"/>
  <c r="AZ386" i="7"/>
  <c r="BR386" i="7"/>
  <c r="AZ941" i="7"/>
  <c r="BA941" i="7"/>
  <c r="BE941" i="7"/>
  <c r="AK611" i="7"/>
  <c r="AJ639" i="7"/>
  <c r="AJ929" i="7"/>
  <c r="BR865" i="7"/>
  <c r="BS865" i="7"/>
  <c r="BW865" i="7"/>
  <c r="R551" i="7"/>
  <c r="AI933" i="7"/>
  <c r="AM933" i="7"/>
  <c r="AJ688" i="7"/>
  <c r="AK639" i="7"/>
  <c r="Q824" i="7"/>
  <c r="U824" i="7"/>
  <c r="S836" i="7"/>
  <c r="S844" i="7"/>
  <c r="AH856" i="7"/>
  <c r="AI856" i="7"/>
  <c r="AM856" i="7"/>
  <c r="S864" i="7"/>
  <c r="AH920" i="7"/>
  <c r="AK920" i="7"/>
  <c r="Q908" i="7"/>
  <c r="U908" i="7"/>
  <c r="R904" i="7"/>
  <c r="AH555" i="7"/>
  <c r="AH495" i="7"/>
  <c r="AJ495" i="7"/>
  <c r="AI611" i="7"/>
  <c r="AM611" i="7"/>
  <c r="S559" i="7"/>
  <c r="AK688" i="7"/>
  <c r="AH54" i="7"/>
  <c r="AZ54" i="7"/>
  <c r="BA54" i="7"/>
  <c r="BD54" i="7"/>
  <c r="AI909" i="7"/>
  <c r="AM909" i="7"/>
  <c r="Q605" i="7"/>
  <c r="U605" i="7"/>
  <c r="AH613" i="7"/>
  <c r="R613" i="7"/>
  <c r="R753" i="7"/>
  <c r="AH637" i="7"/>
  <c r="AZ637" i="7"/>
  <c r="BB637" i="7"/>
  <c r="R629" i="7"/>
  <c r="AJ607" i="7"/>
  <c r="S601" i="7"/>
  <c r="BC881" i="7"/>
  <c r="AI665" i="7"/>
  <c r="AM665" i="7"/>
  <c r="AI957" i="7"/>
  <c r="AM957" i="7"/>
  <c r="AJ881" i="7"/>
  <c r="AK771" i="7"/>
  <c r="AZ933" i="7"/>
  <c r="BB933" i="7"/>
  <c r="AH580" i="7"/>
  <c r="AZ580" i="7"/>
  <c r="BR580" i="7"/>
  <c r="BT580" i="7"/>
  <c r="AZ657" i="7"/>
  <c r="AJ957" i="7"/>
  <c r="AJ603" i="7"/>
  <c r="AI941" i="7"/>
  <c r="AM941" i="7"/>
  <c r="AI925" i="7"/>
  <c r="AM925" i="7"/>
  <c r="AI865" i="7"/>
  <c r="AM865" i="7"/>
  <c r="AH605" i="7"/>
  <c r="S613" i="7"/>
  <c r="Q621" i="7"/>
  <c r="U621" i="7"/>
  <c r="AH549" i="7"/>
  <c r="AK665" i="7"/>
  <c r="AK657" i="7"/>
  <c r="AZ957" i="7"/>
  <c r="AI929" i="7"/>
  <c r="AM929" i="7"/>
  <c r="AI881" i="7"/>
  <c r="AM881" i="7"/>
  <c r="AK619" i="7"/>
  <c r="AZ753" i="7"/>
  <c r="AI741" i="7"/>
  <c r="AM741" i="7"/>
  <c r="AK941" i="7"/>
  <c r="AK933" i="7"/>
  <c r="AK925" i="7"/>
  <c r="AK909" i="7"/>
  <c r="AJ865" i="7"/>
  <c r="S621" i="7"/>
  <c r="S733" i="7"/>
  <c r="AK641" i="7"/>
  <c r="BA865" i="7"/>
  <c r="BE865" i="7"/>
  <c r="BA881" i="7"/>
  <c r="BE881" i="7"/>
  <c r="AK881" i="7"/>
  <c r="R601" i="7"/>
  <c r="R621" i="7"/>
  <c r="S749" i="7"/>
  <c r="AH601" i="7"/>
  <c r="Q501" i="7"/>
  <c r="U501" i="7"/>
  <c r="AZ736" i="7"/>
  <c r="BB736" i="7"/>
  <c r="AZ840" i="7"/>
  <c r="BA840" i="7"/>
  <c r="BE840" i="7"/>
  <c r="AI840" i="7"/>
  <c r="AM840" i="7"/>
  <c r="AK840" i="7"/>
  <c r="AJ840" i="7"/>
  <c r="AI836" i="7"/>
  <c r="AM836" i="7"/>
  <c r="AZ836" i="7"/>
  <c r="AK836" i="7"/>
  <c r="AJ836" i="7"/>
  <c r="AJ560" i="7"/>
  <c r="R576" i="7"/>
  <c r="R592" i="7"/>
  <c r="S576" i="7"/>
  <c r="S564" i="7"/>
  <c r="AH596" i="7"/>
  <c r="BA457" i="7"/>
  <c r="BE457" i="7"/>
  <c r="Q548" i="7"/>
  <c r="U548" i="7"/>
  <c r="S497" i="7"/>
  <c r="AJ731" i="7"/>
  <c r="AK607" i="7"/>
  <c r="AJ623" i="7"/>
  <c r="AH820" i="7"/>
  <c r="AH824" i="7"/>
  <c r="AI824" i="7"/>
  <c r="AM824" i="7"/>
  <c r="AH828" i="7"/>
  <c r="AI828" i="7"/>
  <c r="AM828" i="7"/>
  <c r="S832" i="7"/>
  <c r="R836" i="7"/>
  <c r="R840" i="7"/>
  <c r="Q844" i="7"/>
  <c r="U844" i="7"/>
  <c r="S852" i="7"/>
  <c r="S856" i="7"/>
  <c r="S860" i="7"/>
  <c r="Q864" i="7"/>
  <c r="U864" i="7"/>
  <c r="AH904" i="7"/>
  <c r="AJ904" i="7"/>
  <c r="AH928" i="7"/>
  <c r="Q876" i="7"/>
  <c r="U876" i="7"/>
  <c r="Q936" i="7"/>
  <c r="U936" i="7"/>
  <c r="R932" i="7"/>
  <c r="R788" i="7"/>
  <c r="Q792" i="7"/>
  <c r="U792" i="7"/>
  <c r="R928" i="7"/>
  <c r="S568" i="7"/>
  <c r="Q576" i="7"/>
  <c r="U576" i="7"/>
  <c r="Q564" i="7"/>
  <c r="U564" i="7"/>
  <c r="R564" i="7"/>
  <c r="R552" i="7"/>
  <c r="Q596" i="7"/>
  <c r="U596" i="7"/>
  <c r="Q198" i="7"/>
  <c r="U198" i="7"/>
  <c r="R568" i="7"/>
  <c r="Q568" i="7"/>
  <c r="U568" i="7"/>
  <c r="R560" i="7"/>
  <c r="Q552" i="7"/>
  <c r="U552" i="7"/>
  <c r="Q572" i="7"/>
  <c r="U572" i="7"/>
  <c r="AH184" i="7"/>
  <c r="AH556" i="7"/>
  <c r="AK556" i="7"/>
  <c r="AH207" i="7"/>
  <c r="AI672" i="7"/>
  <c r="AM672" i="7"/>
  <c r="AK603" i="7"/>
  <c r="Q828" i="7"/>
  <c r="U828" i="7"/>
  <c r="AH844" i="7"/>
  <c r="AK844" i="7"/>
  <c r="AH864" i="7"/>
  <c r="AH896" i="7"/>
  <c r="AH916" i="7"/>
  <c r="AH936" i="7"/>
  <c r="AK936" i="7"/>
  <c r="Q904" i="7"/>
  <c r="U904" i="7"/>
  <c r="Q928" i="7"/>
  <c r="U928" i="7"/>
  <c r="S872" i="7"/>
  <c r="AI560" i="7"/>
  <c r="AM560" i="7"/>
  <c r="R580" i="7"/>
  <c r="S592" i="7"/>
  <c r="AH572" i="7"/>
  <c r="S580" i="7"/>
  <c r="AH548" i="7"/>
  <c r="R556" i="7"/>
  <c r="AH584" i="7"/>
  <c r="AI584" i="7"/>
  <c r="AM584" i="7"/>
  <c r="AH527" i="7"/>
  <c r="AK527" i="7"/>
  <c r="AI731" i="7"/>
  <c r="AM731" i="7"/>
  <c r="AI607" i="7"/>
  <c r="AM607" i="7"/>
  <c r="AZ672" i="7"/>
  <c r="BC672" i="7"/>
  <c r="AZ603" i="7"/>
  <c r="BA603" i="7"/>
  <c r="BE603" i="7"/>
  <c r="AI623" i="7"/>
  <c r="AM623" i="7"/>
  <c r="AZ560" i="7"/>
  <c r="BA560" i="7"/>
  <c r="BE560" i="7"/>
  <c r="R572" i="7"/>
  <c r="R584" i="7"/>
  <c r="AH592" i="7"/>
  <c r="AI592" i="7"/>
  <c r="AM592" i="7"/>
  <c r="S596" i="7"/>
  <c r="S560" i="7"/>
  <c r="S552" i="7"/>
  <c r="S588" i="7"/>
  <c r="AH588" i="7"/>
  <c r="AZ588" i="7"/>
  <c r="BC588" i="7"/>
  <c r="R497" i="7"/>
  <c r="Q220" i="7"/>
  <c r="S584" i="7"/>
  <c r="S859" i="7"/>
  <c r="AH81" i="7"/>
  <c r="AI81" i="7"/>
  <c r="Q579" i="7"/>
  <c r="U579" i="7"/>
  <c r="S575" i="7"/>
  <c r="AH563" i="7"/>
  <c r="AJ563" i="7"/>
  <c r="Q583" i="7"/>
  <c r="U583" i="7"/>
  <c r="AH571" i="7"/>
  <c r="AJ571" i="7"/>
  <c r="R579" i="7"/>
  <c r="S587" i="7"/>
  <c r="AH547" i="7"/>
  <c r="AK547" i="7"/>
  <c r="AH437" i="7"/>
  <c r="AK437" i="7"/>
  <c r="Q551" i="7"/>
  <c r="U551" i="7"/>
  <c r="AH583" i="7"/>
  <c r="AI583" i="7"/>
  <c r="AM583" i="7"/>
  <c r="Q575" i="7"/>
  <c r="U575" i="7"/>
  <c r="S571" i="7"/>
  <c r="S563" i="7"/>
  <c r="AH567" i="7"/>
  <c r="R555" i="7"/>
  <c r="R591" i="7"/>
  <c r="AH591" i="7"/>
  <c r="S583" i="7"/>
  <c r="AH579" i="7"/>
  <c r="AJ579" i="7"/>
  <c r="S555" i="7"/>
  <c r="R559" i="7"/>
  <c r="AH595" i="7"/>
  <c r="R595" i="7"/>
  <c r="Q163" i="7"/>
  <c r="S547" i="7"/>
  <c r="R547" i="7"/>
  <c r="AH551" i="7"/>
  <c r="AZ551" i="7"/>
  <c r="BC551" i="7"/>
  <c r="AH587" i="7"/>
  <c r="AZ587" i="7"/>
  <c r="BR587" i="7"/>
  <c r="BU587" i="7"/>
  <c r="R567" i="7"/>
  <c r="Q595" i="7"/>
  <c r="U595" i="7"/>
  <c r="R571" i="7"/>
  <c r="AI656" i="7"/>
  <c r="AM656" i="7"/>
  <c r="Q418" i="7"/>
  <c r="U418" i="7"/>
  <c r="S418" i="7"/>
  <c r="AH559" i="7"/>
  <c r="S591" i="7"/>
  <c r="Q567" i="7"/>
  <c r="U567" i="7"/>
  <c r="R587" i="7"/>
  <c r="R563" i="7"/>
  <c r="R575" i="7"/>
  <c r="AZ656" i="7"/>
  <c r="BB656" i="7"/>
  <c r="AI839" i="7"/>
  <c r="AM839" i="7"/>
  <c r="AJ839" i="7"/>
  <c r="AK839" i="7"/>
  <c r="AZ839" i="7"/>
  <c r="AH899" i="7"/>
  <c r="AK759" i="7"/>
  <c r="AJ619" i="7"/>
  <c r="AZ611" i="7"/>
  <c r="S565" i="7"/>
  <c r="Q41" i="7"/>
  <c r="T41" i="7"/>
  <c r="R737" i="7"/>
  <c r="R769" i="7"/>
  <c r="S909" i="7"/>
  <c r="AH765" i="7"/>
  <c r="AH827" i="7"/>
  <c r="AJ827" i="7"/>
  <c r="S883" i="7"/>
  <c r="AK736" i="7"/>
  <c r="AI771" i="7"/>
  <c r="AM771" i="7"/>
  <c r="AJ736" i="7"/>
  <c r="AJ771" i="7"/>
  <c r="BC741" i="7"/>
  <c r="BC607" i="7"/>
  <c r="R944" i="7"/>
  <c r="Q980" i="7"/>
  <c r="U980" i="7"/>
  <c r="Q944" i="7"/>
  <c r="U944" i="7"/>
  <c r="BA258" i="7"/>
  <c r="BA21" i="7"/>
  <c r="AK621" i="7"/>
  <c r="AJ621" i="7"/>
  <c r="BA727" i="7"/>
  <c r="BE727" i="7"/>
  <c r="BR929" i="7"/>
  <c r="Q449" i="7"/>
  <c r="U449" i="7"/>
  <c r="R605" i="7"/>
  <c r="AH661" i="7"/>
  <c r="S741" i="7"/>
  <c r="S757" i="7"/>
  <c r="R797" i="7"/>
  <c r="S933" i="7"/>
  <c r="AH701" i="7"/>
  <c r="AK701" i="7"/>
  <c r="Q641" i="7"/>
  <c r="U641" i="7"/>
  <c r="R653" i="7"/>
  <c r="BR771" i="7"/>
  <c r="AH625" i="7"/>
  <c r="Q729" i="7"/>
  <c r="U729" i="7"/>
  <c r="R745" i="7"/>
  <c r="S809" i="7"/>
  <c r="S729" i="7"/>
  <c r="R733" i="7"/>
  <c r="R741" i="7"/>
  <c r="R749" i="7"/>
  <c r="R757" i="7"/>
  <c r="S761" i="7"/>
  <c r="R765" i="7"/>
  <c r="R777" i="7"/>
  <c r="S697" i="7"/>
  <c r="AH673" i="7"/>
  <c r="R729" i="7"/>
  <c r="S737" i="7"/>
  <c r="S745" i="7"/>
  <c r="S753" i="7"/>
  <c r="R761" i="7"/>
  <c r="AH769" i="7"/>
  <c r="AK769" i="7"/>
  <c r="AH821" i="7"/>
  <c r="AK821" i="7"/>
  <c r="R781" i="7"/>
  <c r="Q701" i="7"/>
  <c r="U701" i="7"/>
  <c r="Q721" i="7"/>
  <c r="U721" i="7"/>
  <c r="S446" i="7"/>
  <c r="AH577" i="7"/>
  <c r="AZ577" i="7"/>
  <c r="BA41" i="7"/>
  <c r="BA416" i="7"/>
  <c r="BE416" i="7"/>
  <c r="BC416" i="7"/>
  <c r="Q27" i="7"/>
  <c r="AI621" i="7"/>
  <c r="AM621" i="7"/>
  <c r="Q258" i="7"/>
  <c r="Q581" i="7"/>
  <c r="U581" i="7"/>
  <c r="BA80" i="7"/>
  <c r="BE80" i="7"/>
  <c r="Q118" i="7"/>
  <c r="AZ621" i="7"/>
  <c r="BR621" i="7"/>
  <c r="BU621" i="7"/>
  <c r="AI41" i="7"/>
  <c r="Q416" i="7"/>
  <c r="U416" i="7"/>
  <c r="S416" i="7"/>
  <c r="AZ57" i="7"/>
  <c r="BR57" i="7"/>
  <c r="Q585" i="7"/>
  <c r="U585" i="7"/>
  <c r="Q233" i="7"/>
  <c r="U233" i="7"/>
  <c r="S871" i="7"/>
  <c r="Q875" i="7"/>
  <c r="U875" i="7"/>
  <c r="Q919" i="7"/>
  <c r="U919" i="7"/>
  <c r="Q939" i="7"/>
  <c r="U939" i="7"/>
  <c r="S947" i="7"/>
  <c r="S879" i="7"/>
  <c r="R867" i="7"/>
  <c r="R887" i="7"/>
  <c r="Q87" i="7"/>
  <c r="AH246" i="7"/>
  <c r="BA87" i="7"/>
  <c r="AI959" i="7"/>
  <c r="AM959" i="7"/>
  <c r="AK959" i="7"/>
  <c r="AZ959" i="7"/>
  <c r="BB959" i="7"/>
  <c r="AJ959" i="7"/>
  <c r="Q829" i="7"/>
  <c r="U829" i="7"/>
  <c r="S881" i="7"/>
  <c r="S913" i="7"/>
  <c r="AH813" i="7"/>
  <c r="AH829" i="7"/>
  <c r="R813" i="7"/>
  <c r="S857" i="7"/>
  <c r="Q885" i="7"/>
  <c r="U885" i="7"/>
  <c r="S893" i="7"/>
  <c r="R917" i="7"/>
  <c r="AZ639" i="7"/>
  <c r="BR639" i="7"/>
  <c r="AH892" i="7"/>
  <c r="AH924" i="7"/>
  <c r="AJ924" i="7"/>
  <c r="AH944" i="7"/>
  <c r="AK944" i="7"/>
  <c r="AH869" i="7"/>
  <c r="AZ869" i="7"/>
  <c r="Q916" i="7"/>
  <c r="U916" i="7"/>
  <c r="AH868" i="7"/>
  <c r="S901" i="7"/>
  <c r="R921" i="7"/>
  <c r="R924" i="7"/>
  <c r="AH872" i="7"/>
  <c r="S781" i="7"/>
  <c r="R936" i="7"/>
  <c r="AJ939" i="7"/>
  <c r="AK871" i="7"/>
  <c r="AI871" i="7"/>
  <c r="AM871" i="7"/>
  <c r="AZ871" i="7"/>
  <c r="BB871" i="7"/>
  <c r="AJ871" i="7"/>
  <c r="AJ863" i="7"/>
  <c r="AI863" i="7"/>
  <c r="AM863" i="7"/>
  <c r="AK863" i="7"/>
  <c r="AZ863" i="7"/>
  <c r="AK779" i="7"/>
  <c r="AJ779" i="7"/>
  <c r="Q767" i="7"/>
  <c r="U767" i="7"/>
  <c r="R775" i="7"/>
  <c r="AH823" i="7"/>
  <c r="AH835" i="7"/>
  <c r="AZ835" i="7"/>
  <c r="BB835" i="7"/>
  <c r="Q851" i="7"/>
  <c r="U851" i="7"/>
  <c r="Q771" i="7"/>
  <c r="U771" i="7"/>
  <c r="Q803" i="7"/>
  <c r="U803" i="7"/>
  <c r="AH859" i="7"/>
  <c r="R875" i="7"/>
  <c r="AH879" i="7"/>
  <c r="S887" i="7"/>
  <c r="AH895" i="7"/>
  <c r="R915" i="7"/>
  <c r="R931" i="7"/>
  <c r="AH883" i="7"/>
  <c r="AK883" i="7"/>
  <c r="Q943" i="7"/>
  <c r="U943" i="7"/>
  <c r="AH947" i="7"/>
  <c r="AJ947" i="7"/>
  <c r="Q951" i="7"/>
  <c r="U951" i="7"/>
  <c r="R779" i="7"/>
  <c r="R795" i="7"/>
  <c r="AH819" i="7"/>
  <c r="AJ819" i="7"/>
  <c r="AH843" i="7"/>
  <c r="AK843" i="7"/>
  <c r="R815" i="7"/>
  <c r="Q843" i="7"/>
  <c r="U843" i="7"/>
  <c r="S771" i="7"/>
  <c r="AH803" i="7"/>
  <c r="Q867" i="7"/>
  <c r="U867" i="7"/>
  <c r="Q863" i="7"/>
  <c r="U863" i="7"/>
  <c r="AH875" i="7"/>
  <c r="AI875" i="7"/>
  <c r="AM875" i="7"/>
  <c r="R879" i="7"/>
  <c r="Q887" i="7"/>
  <c r="U887" i="7"/>
  <c r="AH903" i="7"/>
  <c r="AK903" i="7"/>
  <c r="S927" i="7"/>
  <c r="R883" i="7"/>
  <c r="AH935" i="7"/>
  <c r="R947" i="7"/>
  <c r="R847" i="7"/>
  <c r="R767" i="7"/>
  <c r="R783" i="7"/>
  <c r="S811" i="7"/>
  <c r="AH831" i="7"/>
  <c r="AZ831" i="7"/>
  <c r="AH847" i="7"/>
  <c r="AJ847" i="7"/>
  <c r="R811" i="7"/>
  <c r="Q831" i="7"/>
  <c r="U831" i="7"/>
  <c r="Q847" i="7"/>
  <c r="U847" i="7"/>
  <c r="R803" i="7"/>
  <c r="S867" i="7"/>
  <c r="Q859" i="7"/>
  <c r="U859" i="7"/>
  <c r="AH891" i="7"/>
  <c r="AJ891" i="7"/>
  <c r="Q907" i="7"/>
  <c r="U907" i="7"/>
  <c r="AH943" i="7"/>
  <c r="R843" i="7"/>
  <c r="BR727" i="7"/>
  <c r="BT727" i="7"/>
  <c r="BB771" i="7"/>
  <c r="AI568" i="7"/>
  <c r="AM568" i="7"/>
  <c r="BC623" i="7"/>
  <c r="BR623" i="7"/>
  <c r="BB623" i="7"/>
  <c r="AZ885" i="7"/>
  <c r="AK885" i="7"/>
  <c r="AI885" i="7"/>
  <c r="AM885" i="7"/>
  <c r="AJ761" i="7"/>
  <c r="AK761" i="7"/>
  <c r="AZ761" i="7"/>
  <c r="AJ753" i="7"/>
  <c r="AI753" i="7"/>
  <c r="AM753" i="7"/>
  <c r="AI749" i="7"/>
  <c r="AM749" i="7"/>
  <c r="AJ745" i="7"/>
  <c r="AK745" i="7"/>
  <c r="AZ745" i="7"/>
  <c r="AJ741" i="7"/>
  <c r="AK741" i="7"/>
  <c r="AJ737" i="7"/>
  <c r="AI737" i="7"/>
  <c r="AM737" i="7"/>
  <c r="AZ733" i="7"/>
  <c r="BR733" i="7"/>
  <c r="BU733" i="7"/>
  <c r="AI733" i="7"/>
  <c r="AM733" i="7"/>
  <c r="AH809" i="7"/>
  <c r="AK809" i="7"/>
  <c r="AH841" i="7"/>
  <c r="AI841" i="7"/>
  <c r="AM841" i="7"/>
  <c r="AH853" i="7"/>
  <c r="Q801" i="7"/>
  <c r="U801" i="7"/>
  <c r="Q837" i="7"/>
  <c r="U837" i="7"/>
  <c r="S865" i="7"/>
  <c r="S869" i="7"/>
  <c r="Q861" i="7"/>
  <c r="U861" i="7"/>
  <c r="S877" i="7"/>
  <c r="R881" i="7"/>
  <c r="R893" i="7"/>
  <c r="AH905" i="7"/>
  <c r="R909" i="7"/>
  <c r="Q913" i="7"/>
  <c r="U913" i="7"/>
  <c r="Q917" i="7"/>
  <c r="U917" i="7"/>
  <c r="Q921" i="7"/>
  <c r="U921" i="7"/>
  <c r="R937" i="7"/>
  <c r="S961" i="7"/>
  <c r="Q733" i="7"/>
  <c r="U733" i="7"/>
  <c r="Q737" i="7"/>
  <c r="U737" i="7"/>
  <c r="Q741" i="7"/>
  <c r="U741" i="7"/>
  <c r="Q745" i="7"/>
  <c r="U745" i="7"/>
  <c r="Q749" i="7"/>
  <c r="U749" i="7"/>
  <c r="Q753" i="7"/>
  <c r="U753" i="7"/>
  <c r="Q757" i="7"/>
  <c r="U757" i="7"/>
  <c r="Q761" i="7"/>
  <c r="U761" i="7"/>
  <c r="Q765" i="7"/>
  <c r="U765" i="7"/>
  <c r="R793" i="7"/>
  <c r="AH817" i="7"/>
  <c r="AK817" i="7"/>
  <c r="AH825" i="7"/>
  <c r="AI825" i="7"/>
  <c r="AM825" i="7"/>
  <c r="R809" i="7"/>
  <c r="Q825" i="7"/>
  <c r="U825" i="7"/>
  <c r="Q881" i="7"/>
  <c r="U881" i="7"/>
  <c r="AH897" i="7"/>
  <c r="S905" i="7"/>
  <c r="Q909" i="7"/>
  <c r="U909" i="7"/>
  <c r="AH917" i="7"/>
  <c r="AJ917" i="7"/>
  <c r="AH921" i="7"/>
  <c r="AI921" i="7"/>
  <c r="AM921" i="7"/>
  <c r="S925" i="7"/>
  <c r="R889" i="7"/>
  <c r="AH785" i="7"/>
  <c r="AZ785" i="7"/>
  <c r="BA785" i="7"/>
  <c r="BE785" i="7"/>
  <c r="S721" i="7"/>
  <c r="Q152" i="7"/>
  <c r="Q120" i="7"/>
  <c r="S769" i="7"/>
  <c r="R805" i="7"/>
  <c r="S813" i="7"/>
  <c r="AH845" i="7"/>
  <c r="AZ845" i="7"/>
  <c r="BB845" i="7"/>
  <c r="Q845" i="7"/>
  <c r="U845" i="7"/>
  <c r="Q857" i="7"/>
  <c r="U857" i="7"/>
  <c r="R897" i="7"/>
  <c r="Q905" i="7"/>
  <c r="U905" i="7"/>
  <c r="AH913" i="7"/>
  <c r="AJ913" i="7"/>
  <c r="S929" i="7"/>
  <c r="Q717" i="7"/>
  <c r="U717" i="7"/>
  <c r="AH721" i="7"/>
  <c r="AJ721" i="7"/>
  <c r="AH351" i="7"/>
  <c r="AH497" i="7"/>
  <c r="AH987" i="7"/>
  <c r="AI987" i="7"/>
  <c r="AM987" i="7"/>
  <c r="BR881" i="7"/>
  <c r="BU881" i="7"/>
  <c r="AH989" i="7"/>
  <c r="R696" i="7"/>
  <c r="AZ724" i="7"/>
  <c r="BB724" i="7"/>
  <c r="AI779" i="7"/>
  <c r="AM779" i="7"/>
  <c r="S527" i="7"/>
  <c r="R517" i="7"/>
  <c r="S508" i="7"/>
  <c r="BS992" i="7"/>
  <c r="BW992" i="7"/>
  <c r="BU992" i="7"/>
  <c r="BT992" i="7"/>
  <c r="BB607" i="7"/>
  <c r="BR607" i="7"/>
  <c r="AJ837" i="7"/>
  <c r="AK837" i="7"/>
  <c r="AZ837" i="7"/>
  <c r="BB731" i="7"/>
  <c r="BA731" i="7"/>
  <c r="BE731" i="7"/>
  <c r="Q961" i="7"/>
  <c r="U961" i="7"/>
  <c r="Q695" i="7"/>
  <c r="U695" i="7"/>
  <c r="Q653" i="7"/>
  <c r="U653" i="7"/>
  <c r="AH644" i="7"/>
  <c r="AH653" i="7"/>
  <c r="AH669" i="7"/>
  <c r="AJ669" i="7"/>
  <c r="Q965" i="7"/>
  <c r="U965" i="7"/>
  <c r="R669" i="7"/>
  <c r="S695" i="7"/>
  <c r="Q661" i="7"/>
  <c r="U661" i="7"/>
  <c r="S953" i="7"/>
  <c r="Q669" i="7"/>
  <c r="U669" i="7"/>
  <c r="S661" i="7"/>
  <c r="BT741" i="7"/>
  <c r="BU741" i="7"/>
  <c r="BA741" i="7"/>
  <c r="BE741" i="7"/>
  <c r="BB741" i="7"/>
  <c r="Q427" i="7"/>
  <c r="U427" i="7"/>
  <c r="AZ152" i="7"/>
  <c r="BR152" i="7"/>
  <c r="BS152" i="7"/>
  <c r="BW152" i="7"/>
  <c r="AH108" i="7"/>
  <c r="Q108" i="7"/>
  <c r="T108" i="7"/>
  <c r="AH348" i="7"/>
  <c r="AZ348" i="7"/>
  <c r="BR348" i="7"/>
  <c r="BS348" i="7"/>
  <c r="BW348" i="7"/>
  <c r="AH19" i="7"/>
  <c r="AZ19" i="7"/>
  <c r="BR19" i="7"/>
  <c r="S625" i="7"/>
  <c r="AZ641" i="7"/>
  <c r="BB641" i="7"/>
  <c r="AI641" i="7"/>
  <c r="AM641" i="7"/>
  <c r="AH655" i="7"/>
  <c r="AZ655" i="7"/>
  <c r="BA655" i="7"/>
  <c r="BE655" i="7"/>
  <c r="AH663" i="7"/>
  <c r="AH671" i="7"/>
  <c r="AK671" i="7"/>
  <c r="AH675" i="7"/>
  <c r="AZ675" i="7"/>
  <c r="BC675" i="7"/>
  <c r="S700" i="7"/>
  <c r="R925" i="7"/>
  <c r="R929" i="7"/>
  <c r="R933" i="7"/>
  <c r="Q941" i="7"/>
  <c r="U941" i="7"/>
  <c r="S980" i="7"/>
  <c r="Q637" i="7"/>
  <c r="U637" i="7"/>
  <c r="AH629" i="7"/>
  <c r="S989" i="7"/>
  <c r="S624" i="7"/>
  <c r="R625" i="7"/>
  <c r="S675" i="7"/>
  <c r="AK691" i="7"/>
  <c r="AH948" i="7"/>
  <c r="AZ948" i="7"/>
  <c r="Q925" i="7"/>
  <c r="U925" i="7"/>
  <c r="Q929" i="7"/>
  <c r="U929" i="7"/>
  <c r="Q933" i="7"/>
  <c r="U933" i="7"/>
  <c r="AH980" i="7"/>
  <c r="S637" i="7"/>
  <c r="S641" i="7"/>
  <c r="Q629" i="7"/>
  <c r="U629" i="7"/>
  <c r="S720" i="7"/>
  <c r="AH717" i="7"/>
  <c r="S937" i="7"/>
  <c r="R641" i="7"/>
  <c r="BC929" i="7"/>
  <c r="BB929" i="7"/>
  <c r="BC731" i="7"/>
  <c r="AJ793" i="7"/>
  <c r="AZ793" i="7"/>
  <c r="AI793" i="7"/>
  <c r="AM793" i="7"/>
  <c r="AJ775" i="7"/>
  <c r="AK775" i="7"/>
  <c r="AZ775" i="7"/>
  <c r="AI775" i="7"/>
  <c r="AM775" i="7"/>
  <c r="AZ691" i="7"/>
  <c r="BR691" i="7"/>
  <c r="BT691" i="7"/>
  <c r="Q880" i="7"/>
  <c r="U880" i="7"/>
  <c r="Q888" i="7"/>
  <c r="U888" i="7"/>
  <c r="Q891" i="7"/>
  <c r="U891" i="7"/>
  <c r="Q895" i="7"/>
  <c r="U895" i="7"/>
  <c r="Q899" i="7"/>
  <c r="U899" i="7"/>
  <c r="S907" i="7"/>
  <c r="R941" i="7"/>
  <c r="S888" i="7"/>
  <c r="Q811" i="7"/>
  <c r="U811" i="7"/>
  <c r="S808" i="7"/>
  <c r="AI691" i="7"/>
  <c r="AM691" i="7"/>
  <c r="AJ724" i="7"/>
  <c r="R789" i="7"/>
  <c r="AZ779" i="7"/>
  <c r="R801" i="7"/>
  <c r="AH876" i="7"/>
  <c r="AZ876" i="7"/>
  <c r="BC876" i="7"/>
  <c r="AH857" i="7"/>
  <c r="AK857" i="7"/>
  <c r="AH861" i="7"/>
  <c r="AZ861" i="7"/>
  <c r="Q884" i="7"/>
  <c r="U884" i="7"/>
  <c r="S861" i="7"/>
  <c r="S891" i="7"/>
  <c r="S895" i="7"/>
  <c r="S899" i="7"/>
  <c r="R911" i="7"/>
  <c r="AH919" i="7"/>
  <c r="AZ919" i="7"/>
  <c r="S923" i="7"/>
  <c r="Q931" i="7"/>
  <c r="U931" i="7"/>
  <c r="S957" i="7"/>
  <c r="AH965" i="7"/>
  <c r="AJ965" i="7"/>
  <c r="Q960" i="7"/>
  <c r="U960" i="7"/>
  <c r="S976" i="7"/>
  <c r="R876" i="7"/>
  <c r="Q989" i="7"/>
  <c r="U989" i="7"/>
  <c r="S647" i="7"/>
  <c r="AI724" i="7"/>
  <c r="AM724" i="7"/>
  <c r="AH880" i="7"/>
  <c r="AH888" i="7"/>
  <c r="AZ888" i="7"/>
  <c r="BB888" i="7"/>
  <c r="AH907" i="7"/>
  <c r="S919" i="7"/>
  <c r="S941" i="7"/>
  <c r="AH961" i="7"/>
  <c r="S965" i="7"/>
  <c r="AH945" i="7"/>
  <c r="AI945" i="7"/>
  <c r="AM945" i="7"/>
  <c r="AH976" i="7"/>
  <c r="AI976" i="7"/>
  <c r="AM976" i="7"/>
  <c r="R884" i="7"/>
  <c r="Q976" i="7"/>
  <c r="U976" i="7"/>
  <c r="AH696" i="7"/>
  <c r="AK696" i="7"/>
  <c r="S671" i="7"/>
  <c r="R649" i="7"/>
  <c r="S495" i="7"/>
  <c r="AH949" i="7"/>
  <c r="Q957" i="7"/>
  <c r="U957" i="7"/>
  <c r="R952" i="7"/>
  <c r="S952" i="7"/>
  <c r="AH952" i="7"/>
  <c r="AK952" i="7"/>
  <c r="Q915" i="7"/>
  <c r="U915" i="7"/>
  <c r="AH915" i="7"/>
  <c r="R903" i="7"/>
  <c r="S903" i="7"/>
  <c r="S827" i="7"/>
  <c r="R827" i="7"/>
  <c r="S819" i="7"/>
  <c r="R819" i="7"/>
  <c r="R699" i="7"/>
  <c r="Q699" i="7"/>
  <c r="U699" i="7"/>
  <c r="R689" i="7"/>
  <c r="Q689" i="7"/>
  <c r="U689" i="7"/>
  <c r="S689" i="7"/>
  <c r="AH689" i="7"/>
  <c r="AZ689" i="7"/>
  <c r="Q659" i="7"/>
  <c r="U659" i="7"/>
  <c r="S659" i="7"/>
  <c r="AZ688" i="7"/>
  <c r="AH931" i="7"/>
  <c r="AK931" i="7"/>
  <c r="AH893" i="7"/>
  <c r="AZ893" i="7"/>
  <c r="BC893" i="7"/>
  <c r="S897" i="7"/>
  <c r="R972" i="7"/>
  <c r="Q972" i="7"/>
  <c r="U972" i="7"/>
  <c r="AH972" i="7"/>
  <c r="AZ972" i="7"/>
  <c r="BR972" i="7"/>
  <c r="BS972" i="7"/>
  <c r="BW972" i="7"/>
  <c r="R968" i="7"/>
  <c r="S968" i="7"/>
  <c r="Q968" i="7"/>
  <c r="U968" i="7"/>
  <c r="R957" i="7"/>
  <c r="S845" i="7"/>
  <c r="S736" i="7"/>
  <c r="R736" i="7"/>
  <c r="S732" i="7"/>
  <c r="Q732" i="7"/>
  <c r="U732" i="7"/>
  <c r="R724" i="7"/>
  <c r="Q724" i="7"/>
  <c r="U724" i="7"/>
  <c r="R648" i="7"/>
  <c r="Q648" i="7"/>
  <c r="U648" i="7"/>
  <c r="S648" i="7"/>
  <c r="R995" i="7"/>
  <c r="S995" i="7"/>
  <c r="AH995" i="7"/>
  <c r="Q995" i="7"/>
  <c r="U995" i="7"/>
  <c r="AK977" i="7"/>
  <c r="AJ977" i="7"/>
  <c r="AZ977" i="7"/>
  <c r="BA977" i="7"/>
  <c r="BE977" i="7"/>
  <c r="R967" i="7"/>
  <c r="Q967" i="7"/>
  <c r="U967" i="7"/>
  <c r="S967" i="7"/>
  <c r="R963" i="7"/>
  <c r="S963" i="7"/>
  <c r="AH963" i="7"/>
  <c r="S960" i="7"/>
  <c r="AH960" i="7"/>
  <c r="AK960" i="7"/>
  <c r="AH901" i="7"/>
  <c r="AK901" i="7"/>
  <c r="Q901" i="7"/>
  <c r="U901" i="7"/>
  <c r="AH889" i="7"/>
  <c r="AJ889" i="7"/>
  <c r="S889" i="7"/>
  <c r="Q871" i="7"/>
  <c r="U871" i="7"/>
  <c r="R871" i="7"/>
  <c r="S863" i="7"/>
  <c r="R863" i="7"/>
  <c r="AH780" i="7"/>
  <c r="AI780" i="7"/>
  <c r="AM780" i="7"/>
  <c r="S780" i="7"/>
  <c r="AH713" i="7"/>
  <c r="Q713" i="7"/>
  <c r="U713" i="7"/>
  <c r="R713" i="7"/>
  <c r="S687" i="7"/>
  <c r="R687" i="7"/>
  <c r="AH687" i="7"/>
  <c r="AZ687" i="7"/>
  <c r="BA687" i="7"/>
  <c r="BE687" i="7"/>
  <c r="Q687" i="7"/>
  <c r="U687" i="7"/>
  <c r="AH683" i="7"/>
  <c r="AZ683" i="7"/>
  <c r="R683" i="7"/>
  <c r="R672" i="7"/>
  <c r="Q672" i="7"/>
  <c r="U672" i="7"/>
  <c r="R945" i="7"/>
  <c r="S945" i="7"/>
  <c r="Q935" i="7"/>
  <c r="U935" i="7"/>
  <c r="R935" i="7"/>
  <c r="R923" i="7"/>
  <c r="Q923" i="7"/>
  <c r="U923" i="7"/>
  <c r="R885" i="7"/>
  <c r="S885" i="7"/>
  <c r="Q877" i="7"/>
  <c r="U877" i="7"/>
  <c r="AH877" i="7"/>
  <c r="R681" i="7"/>
  <c r="S681" i="7"/>
  <c r="S825" i="7"/>
  <c r="R808" i="7"/>
  <c r="S717" i="7"/>
  <c r="Q788" i="7"/>
  <c r="U788" i="7"/>
  <c r="S703" i="7"/>
  <c r="Q663" i="7"/>
  <c r="U663" i="7"/>
  <c r="R636" i="7"/>
  <c r="S609" i="7"/>
  <c r="R609" i="7"/>
  <c r="R959" i="7"/>
  <c r="Q959" i="7"/>
  <c r="U959" i="7"/>
  <c r="R956" i="7"/>
  <c r="AH956" i="7"/>
  <c r="AJ956" i="7"/>
  <c r="R873" i="7"/>
  <c r="Q873" i="7"/>
  <c r="U873" i="7"/>
  <c r="Q793" i="7"/>
  <c r="U793" i="7"/>
  <c r="S793" i="7"/>
  <c r="S787" i="7"/>
  <c r="Q787" i="7"/>
  <c r="U787" i="7"/>
  <c r="AH787" i="7"/>
  <c r="AZ787" i="7"/>
  <c r="BR787" i="7"/>
  <c r="R773" i="7"/>
  <c r="Q773" i="7"/>
  <c r="U773" i="7"/>
  <c r="AZ728" i="7"/>
  <c r="Q705" i="7"/>
  <c r="U705" i="7"/>
  <c r="R705" i="7"/>
  <c r="S705" i="7"/>
  <c r="AK793" i="7"/>
  <c r="AZ795" i="7"/>
  <c r="BR795" i="7"/>
  <c r="AI795" i="7"/>
  <c r="AM795" i="7"/>
  <c r="Q953" i="7"/>
  <c r="U953" i="7"/>
  <c r="S959" i="7"/>
  <c r="S956" i="7"/>
  <c r="S993" i="7"/>
  <c r="R993" i="7"/>
  <c r="AH993" i="7"/>
  <c r="AJ993" i="7"/>
  <c r="S975" i="7"/>
  <c r="R975" i="7"/>
  <c r="Q975" i="7"/>
  <c r="U975" i="7"/>
  <c r="S835" i="7"/>
  <c r="R835" i="7"/>
  <c r="AH708" i="7"/>
  <c r="AI708" i="7"/>
  <c r="AM708" i="7"/>
  <c r="Q708" i="7"/>
  <c r="U708" i="7"/>
  <c r="S693" i="7"/>
  <c r="AH693" i="7"/>
  <c r="AK693" i="7"/>
  <c r="Q693" i="7"/>
  <c r="U693" i="7"/>
  <c r="R693" i="7"/>
  <c r="AK795" i="7"/>
  <c r="AH873" i="7"/>
  <c r="AJ873" i="7"/>
  <c r="Q988" i="7"/>
  <c r="U988" i="7"/>
  <c r="AH988" i="7"/>
  <c r="AI985" i="7"/>
  <c r="AM985" i="7"/>
  <c r="AJ985" i="7"/>
  <c r="AH927" i="7"/>
  <c r="AK927" i="7"/>
  <c r="Q927" i="7"/>
  <c r="U927" i="7"/>
  <c r="R719" i="7"/>
  <c r="S719" i="7"/>
  <c r="R707" i="7"/>
  <c r="Q707" i="7"/>
  <c r="U707" i="7"/>
  <c r="S707" i="7"/>
  <c r="AH707" i="7"/>
  <c r="R685" i="7"/>
  <c r="Q685" i="7"/>
  <c r="U685" i="7"/>
  <c r="S685" i="7"/>
  <c r="AH685" i="7"/>
  <c r="AZ604" i="7"/>
  <c r="AI604" i="7"/>
  <c r="AM604" i="7"/>
  <c r="S873" i="7"/>
  <c r="AH953" i="7"/>
  <c r="R985" i="7"/>
  <c r="Q985" i="7"/>
  <c r="U985" i="7"/>
  <c r="S985" i="7"/>
  <c r="Q981" i="7"/>
  <c r="U981" i="7"/>
  <c r="R981" i="7"/>
  <c r="AH981" i="7"/>
  <c r="R951" i="7"/>
  <c r="S951" i="7"/>
  <c r="R823" i="7"/>
  <c r="S823" i="7"/>
  <c r="R725" i="7"/>
  <c r="S725" i="7"/>
  <c r="AH725" i="7"/>
  <c r="AH633" i="7"/>
  <c r="AH599" i="7"/>
  <c r="AK599" i="7"/>
  <c r="R997" i="7"/>
  <c r="AH808" i="7"/>
  <c r="AH781" i="7"/>
  <c r="Q780" i="7"/>
  <c r="U780" i="7"/>
  <c r="S696" i="7"/>
  <c r="R659" i="7"/>
  <c r="AH636" i="7"/>
  <c r="S633" i="7"/>
  <c r="S631" i="7"/>
  <c r="S599" i="7"/>
  <c r="AH699" i="7"/>
  <c r="AK699" i="7"/>
  <c r="Q671" i="7"/>
  <c r="U671" i="7"/>
  <c r="AH648" i="7"/>
  <c r="AI648" i="7"/>
  <c r="AM648" i="7"/>
  <c r="AH647" i="7"/>
  <c r="Q636" i="7"/>
  <c r="U636" i="7"/>
  <c r="R633" i="7"/>
  <c r="S620" i="7"/>
  <c r="R495" i="7"/>
  <c r="S437" i="7"/>
  <c r="AH22" i="7"/>
  <c r="AK540" i="7"/>
  <c r="Q540" i="7"/>
  <c r="U540" i="7"/>
  <c r="AJ540" i="7"/>
  <c r="Q56" i="7"/>
  <c r="Q509" i="7"/>
  <c r="U509" i="7"/>
  <c r="R527" i="7"/>
  <c r="U493" i="7"/>
  <c r="S493" i="7"/>
  <c r="AH493" i="7"/>
  <c r="AJ493" i="7"/>
  <c r="R493" i="7"/>
  <c r="Q203" i="7"/>
  <c r="S519" i="7"/>
  <c r="R519" i="7"/>
  <c r="AH507" i="7"/>
  <c r="AJ507" i="7"/>
  <c r="S501" i="7"/>
  <c r="R501" i="7"/>
  <c r="AI416" i="7"/>
  <c r="AM416" i="7"/>
  <c r="AI21" i="7"/>
  <c r="AI80" i="7"/>
  <c r="AM80" i="7"/>
  <c r="Q53" i="7"/>
  <c r="U53" i="7"/>
  <c r="AI258" i="7"/>
  <c r="AL258" i="7"/>
  <c r="BA446" i="7"/>
  <c r="BE446" i="7"/>
  <c r="AH313" i="7"/>
  <c r="AZ313" i="7"/>
  <c r="Q480" i="7"/>
  <c r="U480" i="7"/>
  <c r="BC501" i="7"/>
  <c r="BA324" i="7"/>
  <c r="BE324" i="7"/>
  <c r="AI148" i="7"/>
  <c r="Q325" i="7"/>
  <c r="Q371" i="7"/>
  <c r="R439" i="7"/>
  <c r="S470" i="7"/>
  <c r="R470" i="7"/>
  <c r="Q121" i="7"/>
  <c r="AH492" i="7"/>
  <c r="AZ492" i="7"/>
  <c r="BR492" i="7"/>
  <c r="BT492" i="7"/>
  <c r="AJ509" i="7"/>
  <c r="AZ509" i="7"/>
  <c r="BB509" i="7"/>
  <c r="R984" i="7"/>
  <c r="S984" i="7"/>
  <c r="R855" i="7"/>
  <c r="S855" i="7"/>
  <c r="AH617" i="7"/>
  <c r="AH855" i="7"/>
  <c r="S868" i="7"/>
  <c r="Q868" i="7"/>
  <c r="U868" i="7"/>
  <c r="AH984" i="7"/>
  <c r="AI984" i="7"/>
  <c r="AM984" i="7"/>
  <c r="S940" i="7"/>
  <c r="R940" i="7"/>
  <c r="S667" i="7"/>
  <c r="Q667" i="7"/>
  <c r="U667" i="7"/>
  <c r="R667" i="7"/>
  <c r="S617" i="7"/>
  <c r="Q855" i="7"/>
  <c r="U855" i="7"/>
  <c r="S955" i="7"/>
  <c r="R851" i="7"/>
  <c r="Q979" i="7"/>
  <c r="U979" i="7"/>
  <c r="AH979" i="7"/>
  <c r="R979" i="7"/>
  <c r="R973" i="7"/>
  <c r="AH973" i="7"/>
  <c r="AZ973" i="7"/>
  <c r="Q973" i="7"/>
  <c r="U973" i="7"/>
  <c r="R812" i="7"/>
  <c r="Q812" i="7"/>
  <c r="U812" i="7"/>
  <c r="S812" i="7"/>
  <c r="AH812" i="7"/>
  <c r="AI812" i="7"/>
  <c r="AM812" i="7"/>
  <c r="AH797" i="7"/>
  <c r="AI797" i="7"/>
  <c r="AM797" i="7"/>
  <c r="Q797" i="7"/>
  <c r="U797" i="7"/>
  <c r="AI788" i="7"/>
  <c r="AM788" i="7"/>
  <c r="AK788" i="7"/>
  <c r="AZ788" i="7"/>
  <c r="BR788" i="7"/>
  <c r="BT788" i="7"/>
  <c r="Q785" i="7"/>
  <c r="U785" i="7"/>
  <c r="S785" i="7"/>
  <c r="Q777" i="7"/>
  <c r="U777" i="7"/>
  <c r="AH777" i="7"/>
  <c r="AZ777" i="7"/>
  <c r="BC777" i="7"/>
  <c r="R691" i="7"/>
  <c r="S691" i="7"/>
  <c r="R617" i="7"/>
  <c r="AH851" i="7"/>
  <c r="AH940" i="7"/>
  <c r="AK940" i="7"/>
  <c r="AH937" i="7"/>
  <c r="AZ937" i="7"/>
  <c r="S943" i="7"/>
  <c r="AI977" i="7"/>
  <c r="AM977" i="7"/>
  <c r="AZ996" i="7"/>
  <c r="BB996" i="7"/>
  <c r="Q984" i="7"/>
  <c r="U984" i="7"/>
  <c r="R996" i="7"/>
  <c r="S996" i="7"/>
  <c r="Q996" i="7"/>
  <c r="U996" i="7"/>
  <c r="Q977" i="7"/>
  <c r="U977" i="7"/>
  <c r="R977" i="7"/>
  <c r="S977" i="7"/>
  <c r="S948" i="7"/>
  <c r="R948" i="7"/>
  <c r="S920" i="7"/>
  <c r="R920" i="7"/>
  <c r="S900" i="7"/>
  <c r="R900" i="7"/>
  <c r="S841" i="7"/>
  <c r="R841" i="7"/>
  <c r="S784" i="7"/>
  <c r="R784" i="7"/>
  <c r="AH784" i="7"/>
  <c r="AJ784" i="7"/>
  <c r="R728" i="7"/>
  <c r="Q728" i="7"/>
  <c r="U728" i="7"/>
  <c r="S728" i="7"/>
  <c r="R804" i="7"/>
  <c r="AH804" i="7"/>
  <c r="AZ804" i="7"/>
  <c r="Q804" i="7"/>
  <c r="U804" i="7"/>
  <c r="S779" i="7"/>
  <c r="Q779" i="7"/>
  <c r="U779" i="7"/>
  <c r="R676" i="7"/>
  <c r="S676" i="7"/>
  <c r="R643" i="7"/>
  <c r="Q643" i="7"/>
  <c r="U643" i="7"/>
  <c r="S643" i="7"/>
  <c r="S988" i="7"/>
  <c r="AZ985" i="7"/>
  <c r="BA985" i="7"/>
  <c r="BE985" i="7"/>
  <c r="AH975" i="7"/>
  <c r="AH997" i="7"/>
  <c r="S816" i="7"/>
  <c r="R816" i="7"/>
  <c r="AH816" i="7"/>
  <c r="S799" i="7"/>
  <c r="Q799" i="7"/>
  <c r="U799" i="7"/>
  <c r="AH799" i="7"/>
  <c r="AK799" i="7"/>
  <c r="Q775" i="7"/>
  <c r="U775" i="7"/>
  <c r="S775" i="7"/>
  <c r="R684" i="7"/>
  <c r="S684" i="7"/>
  <c r="Q615" i="7"/>
  <c r="U615" i="7"/>
  <c r="S615" i="7"/>
  <c r="S880" i="7"/>
  <c r="R829" i="7"/>
  <c r="S801" i="7"/>
  <c r="AH783" i="7"/>
  <c r="AI783" i="7"/>
  <c r="AM783" i="7"/>
  <c r="R776" i="7"/>
  <c r="R732" i="7"/>
  <c r="Q719" i="7"/>
  <c r="U719" i="7"/>
  <c r="AH709" i="7"/>
  <c r="R703" i="7"/>
  <c r="R701" i="7"/>
  <c r="S663" i="7"/>
  <c r="Q655" i="7"/>
  <c r="U655" i="7"/>
  <c r="Q647" i="7"/>
  <c r="U647" i="7"/>
  <c r="S645" i="7"/>
  <c r="Q644" i="7"/>
  <c r="U644" i="7"/>
  <c r="R624" i="7"/>
  <c r="R620" i="7"/>
  <c r="Q869" i="7"/>
  <c r="U869" i="7"/>
  <c r="AH796" i="7"/>
  <c r="AJ796" i="7"/>
  <c r="S783" i="7"/>
  <c r="S776" i="7"/>
  <c r="AH773" i="7"/>
  <c r="Q772" i="7"/>
  <c r="U772" i="7"/>
  <c r="Q720" i="7"/>
  <c r="U720" i="7"/>
  <c r="S709" i="7"/>
  <c r="S699" i="7"/>
  <c r="Q675" i="7"/>
  <c r="U675" i="7"/>
  <c r="S655" i="7"/>
  <c r="R644" i="7"/>
  <c r="AH609" i="7"/>
  <c r="AK609" i="7"/>
  <c r="BA255" i="7"/>
  <c r="BD255" i="7"/>
  <c r="BA460" i="7"/>
  <c r="BE460" i="7"/>
  <c r="BB501" i="7"/>
  <c r="AZ318" i="7"/>
  <c r="AZ304" i="7"/>
  <c r="BR501" i="7"/>
  <c r="BU501" i="7"/>
  <c r="AH421" i="7"/>
  <c r="BR393" i="7"/>
  <c r="BS393" i="7"/>
  <c r="BW393" i="7"/>
  <c r="Q212" i="7"/>
  <c r="Q529" i="7"/>
  <c r="U529" i="7"/>
  <c r="Q438" i="7"/>
  <c r="U438" i="7"/>
  <c r="AI453" i="7"/>
  <c r="AM453" i="7"/>
  <c r="AI511" i="7"/>
  <c r="AM511" i="7"/>
  <c r="AI529" i="7"/>
  <c r="AM529" i="7"/>
  <c r="AJ529" i="7"/>
  <c r="Q272" i="7"/>
  <c r="T272" i="7"/>
  <c r="AI460" i="7"/>
  <c r="AM460" i="7"/>
  <c r="BR88" i="7"/>
  <c r="Q460" i="7"/>
  <c r="U460" i="7"/>
  <c r="Q88" i="7"/>
  <c r="AH412" i="7"/>
  <c r="AZ412" i="7"/>
  <c r="Q107" i="7"/>
  <c r="Q188" i="7"/>
  <c r="AZ231" i="7"/>
  <c r="BR231" i="7"/>
  <c r="BS231" i="7"/>
  <c r="BV231" i="7"/>
  <c r="Q312" i="7"/>
  <c r="U312" i="7"/>
  <c r="Q261" i="7"/>
  <c r="Q231" i="7"/>
  <c r="S514" i="7"/>
  <c r="BR153" i="7"/>
  <c r="BR107" i="7"/>
  <c r="AZ235" i="7"/>
  <c r="AI255" i="7"/>
  <c r="AI250" i="7"/>
  <c r="AJ480" i="7"/>
  <c r="AZ537" i="7"/>
  <c r="Q259" i="7"/>
  <c r="BA511" i="7"/>
  <c r="BE511" i="7"/>
  <c r="S451" i="7"/>
  <c r="BA480" i="7"/>
  <c r="BE480" i="7"/>
  <c r="Q40" i="7"/>
  <c r="Q256" i="7"/>
  <c r="Q244" i="7"/>
  <c r="AJ443" i="7"/>
  <c r="AI107" i="7"/>
  <c r="AI40" i="7"/>
  <c r="Q318" i="7"/>
  <c r="U318" i="7"/>
  <c r="Q255" i="7"/>
  <c r="AI312" i="7"/>
  <c r="Q82" i="7"/>
  <c r="T82" i="7"/>
  <c r="Q304" i="7"/>
  <c r="Q250" i="7"/>
  <c r="U250" i="7"/>
  <c r="AH455" i="7"/>
  <c r="AZ455" i="7"/>
  <c r="BR455" i="7"/>
  <c r="BS455" i="7"/>
  <c r="BW455" i="7"/>
  <c r="AI501" i="7"/>
  <c r="AM501" i="7"/>
  <c r="Q453" i="7"/>
  <c r="U453" i="7"/>
  <c r="AH265" i="7"/>
  <c r="AZ265" i="7"/>
  <c r="BA265" i="7"/>
  <c r="BE265" i="7"/>
  <c r="Q6" i="7"/>
  <c r="BR39" i="7"/>
  <c r="BS39" i="7"/>
  <c r="Q25" i="7"/>
  <c r="Q537" i="7"/>
  <c r="U537" i="7"/>
  <c r="R537" i="7"/>
  <c r="Q3" i="7"/>
  <c r="T3" i="7"/>
  <c r="Q36" i="7"/>
  <c r="R313" i="7"/>
  <c r="S439" i="7"/>
  <c r="AH137" i="7"/>
  <c r="AI137" i="7"/>
  <c r="BR113" i="7"/>
  <c r="AI339" i="7"/>
  <c r="AM339" i="7"/>
  <c r="AH48" i="7"/>
  <c r="Q48" i="7"/>
  <c r="AZ451" i="7"/>
  <c r="BA261" i="7"/>
  <c r="BD261" i="7"/>
  <c r="Q511" i="7"/>
  <c r="U511" i="7"/>
  <c r="Q526" i="7"/>
  <c r="U526" i="7"/>
  <c r="R526" i="7"/>
  <c r="R543" i="7"/>
  <c r="S515" i="7"/>
  <c r="Q175" i="7"/>
  <c r="U175" i="7"/>
  <c r="Q274" i="7"/>
  <c r="AI399" i="7"/>
  <c r="AM399" i="7"/>
  <c r="Q129" i="7"/>
  <c r="Q218" i="7"/>
  <c r="Q222" i="7"/>
  <c r="AH500" i="7"/>
  <c r="AJ500" i="7"/>
  <c r="AH526" i="7"/>
  <c r="AZ526" i="7"/>
  <c r="BA526" i="7"/>
  <c r="BE526" i="7"/>
  <c r="AH459" i="7"/>
  <c r="AZ248" i="7"/>
  <c r="BA248" i="7"/>
  <c r="Q475" i="7"/>
  <c r="U475" i="7"/>
  <c r="AI158" i="7"/>
  <c r="Q42" i="7"/>
  <c r="AH45" i="7"/>
  <c r="AI45" i="7"/>
  <c r="Q158" i="7"/>
  <c r="U158" i="7"/>
  <c r="AH194" i="7"/>
  <c r="AI194" i="7"/>
  <c r="AH62" i="7"/>
  <c r="AZ62" i="7"/>
  <c r="BR62" i="7"/>
  <c r="BS62" i="7"/>
  <c r="BW62" i="7"/>
  <c r="Q221" i="7"/>
  <c r="T221" i="7"/>
  <c r="AZ29" i="7"/>
  <c r="BA29" i="7"/>
  <c r="Q479" i="7"/>
  <c r="U479" i="7"/>
  <c r="S479" i="7"/>
  <c r="Q382" i="7"/>
  <c r="R382" i="7"/>
  <c r="BA218" i="7"/>
  <c r="BE218" i="7"/>
  <c r="AI218" i="7"/>
  <c r="AH94" i="7"/>
  <c r="AZ94" i="7"/>
  <c r="AH167" i="7"/>
  <c r="AH515" i="7"/>
  <c r="AK515" i="7"/>
  <c r="Q452" i="7"/>
  <c r="U452" i="7"/>
  <c r="R452" i="7"/>
  <c r="R515" i="7"/>
  <c r="U534" i="7"/>
  <c r="R534" i="7"/>
  <c r="S534" i="7"/>
  <c r="AH534" i="7"/>
  <c r="BA139" i="7"/>
  <c r="Q248" i="7"/>
  <c r="Q399" i="7"/>
  <c r="U399" i="7"/>
  <c r="AI139" i="7"/>
  <c r="S455" i="7"/>
  <c r="R455" i="7"/>
  <c r="Q190" i="7"/>
  <c r="T190" i="7"/>
  <c r="Q159" i="7"/>
  <c r="Q119" i="7"/>
  <c r="AH390" i="7"/>
  <c r="AZ390" i="7"/>
  <c r="AH273" i="7"/>
  <c r="Q338" i="7"/>
  <c r="S338" i="7"/>
  <c r="AH385" i="7"/>
  <c r="Q417" i="7"/>
  <c r="U417" i="7"/>
  <c r="S530" i="7"/>
  <c r="R530" i="7"/>
  <c r="BR42" i="7"/>
  <c r="R412" i="7"/>
  <c r="S412" i="7"/>
  <c r="AI543" i="7"/>
  <c r="AM543" i="7"/>
  <c r="AZ163" i="7"/>
  <c r="BA163" i="7"/>
  <c r="BE163" i="7"/>
  <c r="AI163" i="7"/>
  <c r="AK576" i="7"/>
  <c r="AJ576" i="7"/>
  <c r="AI576" i="7"/>
  <c r="AM576" i="7"/>
  <c r="AZ576" i="7"/>
  <c r="BC576" i="7"/>
  <c r="AZ568" i="7"/>
  <c r="AJ568" i="7"/>
  <c r="AK509" i="7"/>
  <c r="AZ487" i="7"/>
  <c r="BC487" i="7"/>
  <c r="AI564" i="7"/>
  <c r="AM564" i="7"/>
  <c r="AZ564" i="7"/>
  <c r="BC564" i="7"/>
  <c r="AI575" i="7"/>
  <c r="AM575" i="7"/>
  <c r="AZ575" i="7"/>
  <c r="AJ575" i="7"/>
  <c r="AZ203" i="7"/>
  <c r="AI203" i="7"/>
  <c r="AM203" i="7"/>
  <c r="R416" i="7"/>
  <c r="AJ564" i="7"/>
  <c r="AK564" i="7"/>
  <c r="AI56" i="7"/>
  <c r="AZ56" i="7"/>
  <c r="BR56" i="7"/>
  <c r="BS56" i="7"/>
  <c r="BW56" i="7"/>
  <c r="AZ256" i="7"/>
  <c r="AI256" i="7"/>
  <c r="AH183" i="7"/>
  <c r="AI183" i="7"/>
  <c r="AM183" i="7"/>
  <c r="R475" i="7"/>
  <c r="R514" i="7"/>
  <c r="AH514" i="7"/>
  <c r="U520" i="7"/>
  <c r="R520" i="7"/>
  <c r="S520" i="7"/>
  <c r="AH520" i="7"/>
  <c r="AH215" i="7"/>
  <c r="Q442" i="7"/>
  <c r="U442" i="7"/>
  <c r="S517" i="7"/>
  <c r="AH517" i="7"/>
  <c r="AJ517" i="7"/>
  <c r="S543" i="7"/>
  <c r="BU417" i="7"/>
  <c r="BU480" i="7"/>
  <c r="R529" i="7"/>
  <c r="S529" i="7"/>
  <c r="AJ457" i="7"/>
  <c r="R460" i="7"/>
  <c r="BT417" i="7"/>
  <c r="AI417" i="7"/>
  <c r="AM417" i="7"/>
  <c r="R446" i="7"/>
  <c r="BA443" i="7"/>
  <c r="BE443" i="7"/>
  <c r="BS21" i="7"/>
  <c r="AZ222" i="7"/>
  <c r="AI222" i="7"/>
  <c r="BA417" i="7"/>
  <c r="BE417" i="7"/>
  <c r="AZ533" i="7"/>
  <c r="BB533" i="7"/>
  <c r="BA244" i="7"/>
  <c r="BA319" i="7"/>
  <c r="BE319" i="7"/>
  <c r="AZ452" i="7"/>
  <c r="AI452" i="7"/>
  <c r="AM452" i="7"/>
  <c r="AJ452" i="7"/>
  <c r="AI46" i="7"/>
  <c r="AL46" i="7"/>
  <c r="S457" i="7"/>
  <c r="AI274" i="7"/>
  <c r="AM274" i="7"/>
  <c r="AZ274" i="7"/>
  <c r="BT480" i="7"/>
  <c r="BS80" i="7"/>
  <c r="BA212" i="7"/>
  <c r="BA453" i="7"/>
  <c r="BE453" i="7"/>
  <c r="BR453" i="7"/>
  <c r="BS453" i="7"/>
  <c r="BW453" i="7"/>
  <c r="AI442" i="7"/>
  <c r="AM442" i="7"/>
  <c r="AK442" i="7"/>
  <c r="AZ442" i="7"/>
  <c r="BR442" i="7"/>
  <c r="BT442" i="7"/>
  <c r="AZ475" i="7"/>
  <c r="BB475" i="7"/>
  <c r="AI475" i="7"/>
  <c r="AM475" i="7"/>
  <c r="AK475" i="7"/>
  <c r="AK446" i="7"/>
  <c r="S460" i="7"/>
  <c r="BR158" i="7"/>
  <c r="BS158" i="7"/>
  <c r="BS87" i="7"/>
  <c r="BU416" i="7"/>
  <c r="BU511" i="7"/>
  <c r="BW511" i="7"/>
  <c r="BB460" i="7"/>
  <c r="AZ438" i="7"/>
  <c r="BA438" i="7"/>
  <c r="BE438" i="7"/>
  <c r="AI438" i="7"/>
  <c r="AM438" i="7"/>
  <c r="AI233" i="7"/>
  <c r="AM233" i="7"/>
  <c r="AZ233" i="7"/>
  <c r="AZ46" i="7"/>
  <c r="BA46" i="7"/>
  <c r="AJ416" i="7"/>
  <c r="AI393" i="7"/>
  <c r="AJ393" i="7"/>
  <c r="BA508" i="7"/>
  <c r="BE508" i="7"/>
  <c r="AI418" i="7"/>
  <c r="AM418" i="7"/>
  <c r="BR82" i="7"/>
  <c r="BS82" i="7"/>
  <c r="BR443" i="7"/>
  <c r="BS443" i="7"/>
  <c r="BW443" i="7"/>
  <c r="S463" i="7"/>
  <c r="BC446" i="7"/>
  <c r="S445" i="7"/>
  <c r="AK460" i="7"/>
  <c r="AZ418" i="7"/>
  <c r="BB418" i="7"/>
  <c r="AI42" i="7"/>
  <c r="AM42" i="7"/>
  <c r="AK537" i="7"/>
  <c r="AJ537" i="7"/>
  <c r="AI420" i="7"/>
  <c r="AM420" i="7"/>
  <c r="AI136" i="7"/>
  <c r="AZ136" i="7"/>
  <c r="S452" i="7"/>
  <c r="AI271" i="7"/>
  <c r="AM271" i="7"/>
  <c r="AZ271" i="7"/>
  <c r="AH439" i="7"/>
  <c r="AK439" i="7"/>
  <c r="AZ221" i="7"/>
  <c r="AI221" i="7"/>
  <c r="AL221" i="7"/>
  <c r="AI407" i="7"/>
  <c r="BT508" i="7"/>
  <c r="S511" i="7"/>
  <c r="S438" i="7"/>
  <c r="AZ449" i="7"/>
  <c r="BC449" i="7"/>
  <c r="AI449" i="7"/>
  <c r="AM449" i="7"/>
  <c r="AI120" i="7"/>
  <c r="AL120" i="7"/>
  <c r="R420" i="7"/>
  <c r="BU460" i="7"/>
  <c r="BR529" i="7"/>
  <c r="BU529" i="7"/>
  <c r="BA529" i="7"/>
  <c r="BE529" i="7"/>
  <c r="U313" i="7"/>
  <c r="S313" i="7"/>
  <c r="AI391" i="7"/>
  <c r="AJ391" i="7"/>
  <c r="AJ318" i="7"/>
  <c r="AI272" i="7"/>
  <c r="AL272" i="7"/>
  <c r="AZ272" i="7"/>
  <c r="BR272" i="7"/>
  <c r="BS272" i="7"/>
  <c r="BW272" i="7"/>
  <c r="BR399" i="7"/>
  <c r="BS399" i="7"/>
  <c r="BA399" i="7"/>
  <c r="BC399" i="7"/>
  <c r="AI370" i="7"/>
  <c r="AM370" i="7"/>
  <c r="AZ370" i="7"/>
  <c r="BA370" i="7"/>
  <c r="BE370" i="7"/>
  <c r="BT416" i="7"/>
  <c r="S526" i="7"/>
  <c r="S441" i="7"/>
  <c r="AZ36" i="7"/>
  <c r="AZ121" i="7"/>
  <c r="AI121" i="7"/>
  <c r="R443" i="7"/>
  <c r="AZ185" i="7"/>
  <c r="BA185" i="7"/>
  <c r="AI220" i="7"/>
  <c r="AL220" i="7"/>
  <c r="AZ220" i="7"/>
  <c r="BR220" i="7"/>
  <c r="BS220" i="7"/>
  <c r="BU446" i="7"/>
  <c r="BB416" i="7"/>
  <c r="AZ120" i="7"/>
  <c r="BR120" i="7"/>
  <c r="BS120" i="7"/>
  <c r="S516" i="7"/>
  <c r="BB464" i="7"/>
  <c r="AZ175" i="7"/>
  <c r="BA175" i="7"/>
  <c r="S421" i="7"/>
  <c r="R421" i="7"/>
  <c r="BR118" i="7"/>
  <c r="BA118" i="7"/>
  <c r="AI118" i="7"/>
  <c r="AI426" i="7"/>
  <c r="AM426" i="7"/>
  <c r="Q426" i="7"/>
  <c r="U426" i="7"/>
  <c r="S426" i="7"/>
  <c r="BA426" i="7"/>
  <c r="BE426" i="7"/>
  <c r="BR426" i="7"/>
  <c r="S456" i="7"/>
  <c r="AZ338" i="7"/>
  <c r="BR338" i="7"/>
  <c r="AI338" i="7"/>
  <c r="AK338" i="7"/>
  <c r="AH49" i="7"/>
  <c r="AZ49" i="7"/>
  <c r="BA49" i="7"/>
  <c r="AZ195" i="7"/>
  <c r="BR195" i="7"/>
  <c r="AI195" i="7"/>
  <c r="Q195" i="7"/>
  <c r="T195" i="7"/>
  <c r="AI463" i="7"/>
  <c r="AM463" i="7"/>
  <c r="AJ463" i="7"/>
  <c r="BU508" i="7"/>
  <c r="BT731" i="7"/>
  <c r="BS731" i="7"/>
  <c r="BW731" i="7"/>
  <c r="BR251" i="7"/>
  <c r="AJ508" i="7"/>
  <c r="S469" i="7"/>
  <c r="R508" i="7"/>
  <c r="S427" i="7"/>
  <c r="R459" i="7"/>
  <c r="S459" i="7"/>
  <c r="R479" i="7"/>
  <c r="U500" i="7"/>
  <c r="R500" i="7"/>
  <c r="S500" i="7"/>
  <c r="U132" i="7"/>
  <c r="AJ453" i="7"/>
  <c r="AK453" i="7"/>
  <c r="R438" i="7"/>
  <c r="AK992" i="7"/>
  <c r="AI992" i="7"/>
  <c r="AM992" i="7"/>
  <c r="AJ992" i="7"/>
  <c r="Q969" i="7"/>
  <c r="U969" i="7"/>
  <c r="R969" i="7"/>
  <c r="AH969" i="7"/>
  <c r="AH911" i="7"/>
  <c r="S911" i="7"/>
  <c r="S908" i="7"/>
  <c r="R908" i="7"/>
  <c r="S791" i="7"/>
  <c r="AH791" i="7"/>
  <c r="AZ791" i="7"/>
  <c r="R992" i="7"/>
  <c r="Q992" i="7"/>
  <c r="U992" i="7"/>
  <c r="S992" i="7"/>
  <c r="Q971" i="7"/>
  <c r="U971" i="7"/>
  <c r="R971" i="7"/>
  <c r="AH971" i="7"/>
  <c r="AI971" i="7"/>
  <c r="AM971" i="7"/>
  <c r="R939" i="7"/>
  <c r="S939" i="7"/>
  <c r="S839" i="7"/>
  <c r="R839" i="7"/>
  <c r="S688" i="7"/>
  <c r="Q688" i="7"/>
  <c r="U688" i="7"/>
  <c r="R680" i="7"/>
  <c r="AH680" i="7"/>
  <c r="AJ680" i="7"/>
  <c r="Q680" i="7"/>
  <c r="U680" i="7"/>
  <c r="Q616" i="7"/>
  <c r="U616" i="7"/>
  <c r="AH616" i="7"/>
  <c r="S616" i="7"/>
  <c r="R616" i="7"/>
  <c r="Q614" i="7"/>
  <c r="U614" i="7"/>
  <c r="S896" i="7"/>
  <c r="R896" i="7"/>
  <c r="Q848" i="7"/>
  <c r="U848" i="7"/>
  <c r="S848" i="7"/>
  <c r="R821" i="7"/>
  <c r="S821" i="7"/>
  <c r="S817" i="7"/>
  <c r="R817" i="7"/>
  <c r="R764" i="7"/>
  <c r="Q764" i="7"/>
  <c r="U764" i="7"/>
  <c r="S704" i="7"/>
  <c r="Q704" i="7"/>
  <c r="U704" i="7"/>
  <c r="AH704" i="7"/>
  <c r="AI704" i="7"/>
  <c r="AM704" i="7"/>
  <c r="Q692" i="7"/>
  <c r="U692" i="7"/>
  <c r="S692" i="7"/>
  <c r="AH692" i="7"/>
  <c r="S679" i="7"/>
  <c r="R679" i="7"/>
  <c r="AH679" i="7"/>
  <c r="AK679" i="7"/>
  <c r="S983" i="7"/>
  <c r="Q983" i="7"/>
  <c r="U983" i="7"/>
  <c r="AH983" i="7"/>
  <c r="AJ983" i="7"/>
  <c r="Q964" i="7"/>
  <c r="U964" i="7"/>
  <c r="S964" i="7"/>
  <c r="AH964" i="7"/>
  <c r="S912" i="7"/>
  <c r="R912" i="7"/>
  <c r="R865" i="7"/>
  <c r="Q865" i="7"/>
  <c r="U865" i="7"/>
  <c r="Q795" i="7"/>
  <c r="U795" i="7"/>
  <c r="S795" i="7"/>
  <c r="Q791" i="7"/>
  <c r="U791" i="7"/>
  <c r="AK776" i="7"/>
  <c r="S987" i="7"/>
  <c r="Q987" i="7"/>
  <c r="U987" i="7"/>
  <c r="R955" i="7"/>
  <c r="AH955" i="7"/>
  <c r="R949" i="7"/>
  <c r="Q949" i="7"/>
  <c r="U949" i="7"/>
  <c r="S916" i="7"/>
  <c r="R837" i="7"/>
  <c r="S837" i="7"/>
  <c r="S833" i="7"/>
  <c r="R833" i="7"/>
  <c r="AH833" i="7"/>
  <c r="AK792" i="7"/>
  <c r="AJ792" i="7"/>
  <c r="R740" i="7"/>
  <c r="R712" i="7"/>
  <c r="AH712" i="7"/>
  <c r="Q712" i="7"/>
  <c r="U712" i="7"/>
  <c r="S712" i="7"/>
  <c r="R640" i="7"/>
  <c r="AH640" i="7"/>
  <c r="AZ640" i="7"/>
  <c r="BR640" i="7"/>
  <c r="BS640" i="7"/>
  <c r="BW640" i="7"/>
  <c r="Q640" i="7"/>
  <c r="U640" i="7"/>
  <c r="S640" i="7"/>
  <c r="R612" i="7"/>
  <c r="S612" i="7"/>
  <c r="Q612" i="7"/>
  <c r="U612" i="7"/>
  <c r="R853" i="7"/>
  <c r="S853" i="7"/>
  <c r="S849" i="7"/>
  <c r="R849" i="7"/>
  <c r="AH849" i="7"/>
  <c r="AZ849" i="7"/>
  <c r="BC849" i="7"/>
  <c r="R800" i="7"/>
  <c r="AH800" i="7"/>
  <c r="AZ800" i="7"/>
  <c r="BB800" i="7"/>
  <c r="S800" i="7"/>
  <c r="Q800" i="7"/>
  <c r="U800" i="7"/>
  <c r="AH789" i="7"/>
  <c r="AK789" i="7"/>
  <c r="S789" i="7"/>
  <c r="Q677" i="7"/>
  <c r="U677" i="7"/>
  <c r="AH677" i="7"/>
  <c r="S677" i="7"/>
  <c r="R677" i="7"/>
  <c r="Q651" i="7"/>
  <c r="U651" i="7"/>
  <c r="AH651" i="7"/>
  <c r="R651" i="7"/>
  <c r="S651" i="7"/>
  <c r="R627" i="7"/>
  <c r="S627" i="7"/>
  <c r="AH627" i="7"/>
  <c r="Q627" i="7"/>
  <c r="U627" i="7"/>
  <c r="R991" i="7"/>
  <c r="AH991" i="7"/>
  <c r="S807" i="7"/>
  <c r="AH807" i="7"/>
  <c r="S792" i="7"/>
  <c r="R792" i="7"/>
  <c r="Q725" i="7"/>
  <c r="U725" i="7"/>
  <c r="R673" i="7"/>
  <c r="Q673" i="7"/>
  <c r="U673" i="7"/>
  <c r="S665" i="7"/>
  <c r="Q665" i="7"/>
  <c r="U665" i="7"/>
  <c r="R665" i="7"/>
  <c r="Q622" i="7"/>
  <c r="U622" i="7"/>
  <c r="S997" i="7"/>
  <c r="S991" i="7"/>
  <c r="S981" i="7"/>
  <c r="S805" i="7"/>
  <c r="AH805" i="7"/>
  <c r="AZ805" i="7"/>
  <c r="BR805" i="7"/>
  <c r="BS805" i="7"/>
  <c r="BW805" i="7"/>
  <c r="R723" i="7"/>
  <c r="AH723" i="7"/>
  <c r="AZ723" i="7"/>
  <c r="BB723" i="7"/>
  <c r="Q723" i="7"/>
  <c r="U723" i="7"/>
  <c r="R711" i="7"/>
  <c r="AH711" i="7"/>
  <c r="AJ711" i="7"/>
  <c r="Q711" i="7"/>
  <c r="U711" i="7"/>
  <c r="S711" i="7"/>
  <c r="S657" i="7"/>
  <c r="Q657" i="7"/>
  <c r="U657" i="7"/>
  <c r="R657" i="7"/>
  <c r="AJ643" i="7"/>
  <c r="AK643" i="7"/>
  <c r="R716" i="7"/>
  <c r="AH716" i="7"/>
  <c r="Q716" i="7"/>
  <c r="U716" i="7"/>
  <c r="R715" i="7"/>
  <c r="AH715" i="7"/>
  <c r="AK715" i="7"/>
  <c r="Q715" i="7"/>
  <c r="U715" i="7"/>
  <c r="R709" i="7"/>
  <c r="Q649" i="7"/>
  <c r="U649" i="7"/>
  <c r="AH649" i="7"/>
  <c r="AJ649" i="7"/>
  <c r="R646" i="7"/>
  <c r="T646" i="7"/>
  <c r="Q645" i="7"/>
  <c r="U645" i="7"/>
  <c r="AH645" i="7"/>
  <c r="Q681" i="7"/>
  <c r="U681" i="7"/>
  <c r="AH681" i="7"/>
  <c r="AJ681" i="7"/>
  <c r="AH642" i="7"/>
  <c r="Q635" i="7"/>
  <c r="U635" i="7"/>
  <c r="AH635" i="7"/>
  <c r="R635" i="7"/>
  <c r="Q631" i="7"/>
  <c r="U631" i="7"/>
  <c r="AH631" i="7"/>
  <c r="AH720" i="7"/>
  <c r="AK720" i="7"/>
  <c r="AH719" i="7"/>
  <c r="AJ719" i="7"/>
  <c r="AH705" i="7"/>
  <c r="AH703" i="7"/>
  <c r="AH624" i="7"/>
  <c r="AH620" i="7"/>
  <c r="AI620" i="7"/>
  <c r="AM620" i="7"/>
  <c r="R437" i="7"/>
  <c r="R434" i="7"/>
  <c r="BV6" i="7"/>
  <c r="AK416" i="7"/>
  <c r="S475" i="7"/>
  <c r="R453" i="7"/>
  <c r="S453" i="7"/>
  <c r="S449" i="7"/>
  <c r="R418" i="7"/>
  <c r="R449" i="7"/>
  <c r="BB477" i="7"/>
  <c r="R442" i="7"/>
  <c r="AK451" i="7"/>
  <c r="AJ451" i="7"/>
  <c r="S442" i="7"/>
  <c r="AK477" i="7"/>
  <c r="AK418" i="7"/>
  <c r="S540" i="7"/>
  <c r="R540" i="7"/>
  <c r="S509" i="7"/>
  <c r="R509" i="7"/>
  <c r="AJ418" i="7"/>
  <c r="AJ501" i="7"/>
  <c r="AK501" i="7"/>
  <c r="BB511" i="7"/>
  <c r="R480" i="7"/>
  <c r="AK529" i="7"/>
  <c r="BR339" i="7"/>
  <c r="BS339" i="7"/>
  <c r="AZ267" i="7"/>
  <c r="AZ9" i="7"/>
  <c r="S417" i="7"/>
  <c r="AJ417" i="7"/>
  <c r="BB417" i="7"/>
  <c r="R417" i="7"/>
  <c r="AK417" i="7"/>
  <c r="R513" i="7"/>
  <c r="AJ475" i="7"/>
  <c r="BC417" i="7"/>
  <c r="AK533" i="7"/>
  <c r="S513" i="7"/>
  <c r="AJ426" i="7"/>
  <c r="AK452" i="7"/>
  <c r="AJ419" i="7"/>
  <c r="AJ442" i="7"/>
  <c r="BC453" i="7"/>
  <c r="BB453" i="7"/>
  <c r="AJ438" i="7"/>
  <c r="AK438" i="7"/>
  <c r="BC508" i="7"/>
  <c r="BB508" i="7"/>
  <c r="BC529" i="7"/>
  <c r="BB529" i="7"/>
  <c r="AK449" i="7"/>
  <c r="AJ449" i="7"/>
  <c r="BB426" i="7"/>
  <c r="AK426" i="7"/>
  <c r="R426" i="7"/>
  <c r="BC426" i="7"/>
  <c r="BC463" i="7"/>
  <c r="AK463" i="7"/>
  <c r="AN5" i="10"/>
  <c r="AN9" i="10"/>
  <c r="AN13" i="10"/>
  <c r="AN17" i="10"/>
  <c r="AN21" i="10"/>
  <c r="AN25" i="10"/>
  <c r="AN29" i="10"/>
  <c r="AN33" i="10"/>
  <c r="AN37" i="10"/>
  <c r="AN41" i="10"/>
  <c r="AN45" i="10"/>
  <c r="AN49" i="10"/>
  <c r="AN53" i="10"/>
  <c r="AN57" i="10"/>
  <c r="AN61" i="10"/>
  <c r="AN65" i="10"/>
  <c r="AN69" i="10"/>
  <c r="AN73" i="10"/>
  <c r="AN77" i="10"/>
  <c r="AN81" i="10"/>
  <c r="AN85" i="10"/>
  <c r="AN89" i="10"/>
  <c r="AN93" i="10"/>
  <c r="AN97" i="10"/>
  <c r="AN101" i="10"/>
  <c r="AN105" i="10"/>
  <c r="AN109" i="10"/>
  <c r="AN113" i="10"/>
  <c r="AN117" i="10"/>
  <c r="AN121" i="10"/>
  <c r="AN125" i="10"/>
  <c r="AN129" i="10"/>
  <c r="AN133" i="10"/>
  <c r="AN137" i="10"/>
  <c r="AN141" i="10"/>
  <c r="AN145" i="10"/>
  <c r="AN149" i="10"/>
  <c r="J153" i="10"/>
  <c r="AN153" i="10"/>
  <c r="AN157" i="10"/>
  <c r="AN161" i="10"/>
  <c r="AN165" i="10"/>
  <c r="AN169" i="10"/>
  <c r="AN173" i="10"/>
  <c r="AN177" i="10"/>
  <c r="AN181" i="10"/>
  <c r="AN185" i="10"/>
  <c r="J189" i="10"/>
  <c r="AN189" i="10"/>
  <c r="AN194" i="10"/>
  <c r="AN198" i="10"/>
  <c r="AN202" i="10"/>
  <c r="AN206" i="10"/>
  <c r="AN210" i="10"/>
  <c r="AN214" i="10"/>
  <c r="AN218" i="10"/>
  <c r="AN222" i="10"/>
  <c r="J226" i="10"/>
  <c r="AN226" i="10"/>
  <c r="J230" i="10"/>
  <c r="AN230" i="10"/>
  <c r="AN234" i="10"/>
  <c r="AN238" i="10"/>
  <c r="J242" i="10"/>
  <c r="AN242" i="10"/>
  <c r="J246" i="10"/>
  <c r="AN246" i="10"/>
  <c r="J250" i="10"/>
  <c r="AN250" i="10"/>
  <c r="L88" i="10"/>
  <c r="L100" i="10"/>
  <c r="AN4" i="10"/>
  <c r="AN8" i="10"/>
  <c r="AN12" i="10"/>
  <c r="AN16" i="10"/>
  <c r="AN20" i="10"/>
  <c r="AN24" i="10"/>
  <c r="AN28" i="10"/>
  <c r="AN32" i="10"/>
  <c r="AN36" i="10"/>
  <c r="AN40" i="10"/>
  <c r="AN44" i="10"/>
  <c r="AN48" i="10"/>
  <c r="AN52" i="10"/>
  <c r="AN56" i="10"/>
  <c r="AN60" i="10"/>
  <c r="AN64" i="10"/>
  <c r="AN68" i="10"/>
  <c r="AN72" i="10"/>
  <c r="AN76" i="10"/>
  <c r="AN80" i="10"/>
  <c r="AN84" i="10"/>
  <c r="AN88" i="10"/>
  <c r="AN92" i="10"/>
  <c r="AN96" i="10"/>
  <c r="AN100" i="10"/>
  <c r="AN104" i="10"/>
  <c r="AN108" i="10"/>
  <c r="AN112" i="10"/>
  <c r="AN116" i="10"/>
  <c r="AN120" i="10"/>
  <c r="AN124" i="10"/>
  <c r="AN128" i="10"/>
  <c r="AN132" i="10"/>
  <c r="AN136" i="10"/>
  <c r="AN140" i="10"/>
  <c r="AN144" i="10"/>
  <c r="AN148" i="10"/>
  <c r="AN152" i="10"/>
  <c r="AN156" i="10"/>
  <c r="AN160" i="10"/>
  <c r="AN164" i="10"/>
  <c r="AN168" i="10"/>
  <c r="AN172" i="10"/>
  <c r="AN176" i="10"/>
  <c r="AN180" i="10"/>
  <c r="AN184" i="10"/>
  <c r="AN188" i="10"/>
  <c r="AN192" i="10"/>
  <c r="AN197" i="10"/>
  <c r="AN201" i="10"/>
  <c r="AN205" i="10"/>
  <c r="AN209" i="10"/>
  <c r="AN213" i="10"/>
  <c r="AN217" i="10"/>
  <c r="AN221" i="10"/>
  <c r="AN225" i="10"/>
  <c r="AN229" i="10"/>
  <c r="AN233" i="10"/>
  <c r="AN237" i="10"/>
  <c r="AN241" i="10"/>
  <c r="AN245" i="10"/>
  <c r="AN249" i="10"/>
  <c r="AN253" i="10"/>
  <c r="AN3" i="10"/>
  <c r="AN7" i="10"/>
  <c r="AN11" i="10"/>
  <c r="AN15" i="10"/>
  <c r="AN19" i="10"/>
  <c r="AN23" i="10"/>
  <c r="AN27" i="10"/>
  <c r="AN31" i="10"/>
  <c r="AN35" i="10"/>
  <c r="AN39" i="10"/>
  <c r="AN43" i="10"/>
  <c r="AN47" i="10"/>
  <c r="AN51" i="10"/>
  <c r="AN55" i="10"/>
  <c r="AN59" i="10"/>
  <c r="AN63" i="10"/>
  <c r="AN67" i="10"/>
  <c r="AN71" i="10"/>
  <c r="AN75" i="10"/>
  <c r="AN79" i="10"/>
  <c r="AN83" i="10"/>
  <c r="AN87" i="10"/>
  <c r="AN91" i="10"/>
  <c r="AN95" i="10"/>
  <c r="AN99" i="10"/>
  <c r="AN103" i="10"/>
  <c r="AN107" i="10"/>
  <c r="AN111" i="10"/>
  <c r="AN115" i="10"/>
  <c r="AN119" i="10"/>
  <c r="AN123" i="10"/>
  <c r="AN127" i="10"/>
  <c r="AN131" i="10"/>
  <c r="AN135" i="10"/>
  <c r="AN139" i="10"/>
  <c r="AN143" i="10"/>
  <c r="AN147" i="10"/>
  <c r="AN151" i="10"/>
  <c r="AN155" i="10"/>
  <c r="AN159" i="10"/>
  <c r="AN163" i="10"/>
  <c r="AN167" i="10"/>
  <c r="AN171" i="10"/>
  <c r="AN175" i="10"/>
  <c r="AN179" i="10"/>
  <c r="AN183" i="10"/>
  <c r="AN187" i="10"/>
  <c r="AN191" i="10"/>
  <c r="AN196" i="10"/>
  <c r="AN200" i="10"/>
  <c r="AN204" i="10"/>
  <c r="AN208" i="10"/>
  <c r="AN212" i="10"/>
  <c r="AN216" i="10"/>
  <c r="AN220" i="10"/>
  <c r="AN224" i="10"/>
  <c r="AN228" i="10"/>
  <c r="AN232" i="10"/>
  <c r="AN236" i="10"/>
  <c r="AN240" i="10"/>
  <c r="AN244" i="10"/>
  <c r="AN248" i="10"/>
  <c r="AN252" i="10"/>
  <c r="K246" i="10"/>
  <c r="K254" i="10"/>
  <c r="K256" i="10"/>
  <c r="K258" i="10"/>
  <c r="K260" i="10"/>
  <c r="K262" i="10"/>
  <c r="K264" i="10"/>
  <c r="K261" i="10"/>
  <c r="K267" i="10"/>
  <c r="K269" i="10"/>
  <c r="K271" i="10"/>
  <c r="K273" i="10"/>
  <c r="K259" i="10"/>
  <c r="K257" i="10"/>
  <c r="K265" i="10"/>
  <c r="K266" i="10"/>
  <c r="K268" i="10"/>
  <c r="K270" i="10"/>
  <c r="K272" i="10"/>
  <c r="K263" i="10"/>
  <c r="K274" i="10"/>
  <c r="K276" i="10"/>
  <c r="K278" i="10"/>
  <c r="K280" i="10"/>
  <c r="K282" i="10"/>
  <c r="K255" i="10"/>
  <c r="K275" i="10"/>
  <c r="K277" i="10"/>
  <c r="K279" i="10"/>
  <c r="K281" i="10"/>
  <c r="K283" i="10"/>
  <c r="K285" i="10"/>
  <c r="K287" i="10"/>
  <c r="K289" i="10"/>
  <c r="K291" i="10"/>
  <c r="K293" i="10"/>
  <c r="K295" i="10"/>
  <c r="K297" i="10"/>
  <c r="K299" i="10"/>
  <c r="K301" i="10"/>
  <c r="K284" i="10"/>
  <c r="K286" i="10"/>
  <c r="K288" i="10"/>
  <c r="K290" i="10"/>
  <c r="K292" i="10"/>
  <c r="K294" i="10"/>
  <c r="K296" i="10"/>
  <c r="K298" i="10"/>
  <c r="K300" i="10"/>
  <c r="K302" i="10"/>
  <c r="K304" i="10"/>
  <c r="K306" i="10"/>
  <c r="K308" i="10"/>
  <c r="K310" i="10"/>
  <c r="K312" i="10"/>
  <c r="K314" i="10"/>
  <c r="K316" i="10"/>
  <c r="K318" i="10"/>
  <c r="K303" i="10"/>
  <c r="K320" i="10"/>
  <c r="K322" i="10"/>
  <c r="K324" i="10"/>
  <c r="K326" i="10"/>
  <c r="K307" i="10"/>
  <c r="K311" i="10"/>
  <c r="K315" i="10"/>
  <c r="K319" i="10"/>
  <c r="K321" i="10"/>
  <c r="K323" i="10"/>
  <c r="K325" i="10"/>
  <c r="K327" i="10"/>
  <c r="K329" i="10"/>
  <c r="K331" i="10"/>
  <c r="K309" i="10"/>
  <c r="K332" i="10"/>
  <c r="K333" i="10"/>
  <c r="K335" i="10"/>
  <c r="K337" i="10"/>
  <c r="K339" i="10"/>
  <c r="K341" i="10"/>
  <c r="K343" i="10"/>
  <c r="K345" i="10"/>
  <c r="K347" i="10"/>
  <c r="K349" i="10"/>
  <c r="K351" i="10"/>
  <c r="K353" i="10"/>
  <c r="K355" i="10"/>
  <c r="K357" i="10"/>
  <c r="K359" i="10"/>
  <c r="K361" i="10"/>
  <c r="K363" i="10"/>
  <c r="K365" i="10"/>
  <c r="K367" i="10"/>
  <c r="K305" i="10"/>
  <c r="K317" i="10"/>
  <c r="K328" i="10"/>
  <c r="K334" i="10"/>
  <c r="K336" i="10"/>
  <c r="K338" i="10"/>
  <c r="K340" i="10"/>
  <c r="K342" i="10"/>
  <c r="K344" i="10"/>
  <c r="K346" i="10"/>
  <c r="K348" i="10"/>
  <c r="K350" i="10"/>
  <c r="K352" i="10"/>
  <c r="K354" i="10"/>
  <c r="K356" i="10"/>
  <c r="K358" i="10"/>
  <c r="K360" i="10"/>
  <c r="K362" i="10"/>
  <c r="K364" i="10"/>
  <c r="K366" i="10"/>
  <c r="K368" i="10"/>
  <c r="K330" i="10"/>
  <c r="K369" i="10"/>
  <c r="K371" i="10"/>
  <c r="K373" i="10"/>
  <c r="K375" i="10"/>
  <c r="K387" i="10"/>
  <c r="K370" i="10"/>
  <c r="K372" i="10"/>
  <c r="K374" i="10"/>
  <c r="K376" i="10"/>
  <c r="K378" i="10"/>
  <c r="K380" i="10"/>
  <c r="K382" i="10"/>
  <c r="K384" i="10"/>
  <c r="K386" i="10"/>
  <c r="K388" i="10"/>
  <c r="K313" i="10"/>
  <c r="K377" i="10"/>
  <c r="K379" i="10"/>
  <c r="K381" i="10"/>
  <c r="K383" i="10"/>
  <c r="K385" i="10"/>
  <c r="K206" i="10"/>
  <c r="L210" i="10"/>
  <c r="K222" i="10"/>
  <c r="L230" i="10"/>
  <c r="L255" i="10"/>
  <c r="L257" i="10"/>
  <c r="L259" i="10"/>
  <c r="L261" i="10"/>
  <c r="L263" i="10"/>
  <c r="L254" i="10"/>
  <c r="L256" i="10"/>
  <c r="L258" i="10"/>
  <c r="L260" i="10"/>
  <c r="L262" i="10"/>
  <c r="L264" i="10"/>
  <c r="L267" i="10"/>
  <c r="L269" i="10"/>
  <c r="L271" i="10"/>
  <c r="L273" i="10"/>
  <c r="L265" i="10"/>
  <c r="L272" i="10"/>
  <c r="L270" i="10"/>
  <c r="L274" i="10"/>
  <c r="L276" i="10"/>
  <c r="L278" i="10"/>
  <c r="L280" i="10"/>
  <c r="L282" i="10"/>
  <c r="L268" i="10"/>
  <c r="L281" i="10"/>
  <c r="L279" i="10"/>
  <c r="L283" i="10"/>
  <c r="L285" i="10"/>
  <c r="L287" i="10"/>
  <c r="L289" i="10"/>
  <c r="L291" i="10"/>
  <c r="L293" i="10"/>
  <c r="L295" i="10"/>
  <c r="L297" i="10"/>
  <c r="L299" i="10"/>
  <c r="L301" i="10"/>
  <c r="L266" i="10"/>
  <c r="L277" i="10"/>
  <c r="L288" i="10"/>
  <c r="L296" i="10"/>
  <c r="L286" i="10"/>
  <c r="L294" i="10"/>
  <c r="L302" i="10"/>
  <c r="L304" i="10"/>
  <c r="L306" i="10"/>
  <c r="L308" i="10"/>
  <c r="L310" i="10"/>
  <c r="L312" i="10"/>
  <c r="L314" i="10"/>
  <c r="L316" i="10"/>
  <c r="L318" i="10"/>
  <c r="L284" i="10"/>
  <c r="L292" i="10"/>
  <c r="L300" i="10"/>
  <c r="L305" i="10"/>
  <c r="L309" i="10"/>
  <c r="L313" i="10"/>
  <c r="L317" i="10"/>
  <c r="L275" i="10"/>
  <c r="L320" i="10"/>
  <c r="L322" i="10"/>
  <c r="L324" i="10"/>
  <c r="L326" i="10"/>
  <c r="L298" i="10"/>
  <c r="L303" i="10"/>
  <c r="L307" i="10"/>
  <c r="L311" i="10"/>
  <c r="L315" i="10"/>
  <c r="L290" i="10"/>
  <c r="L323" i="10"/>
  <c r="L327" i="10"/>
  <c r="L330" i="10"/>
  <c r="L321" i="10"/>
  <c r="L329" i="10"/>
  <c r="L332" i="10"/>
  <c r="L333" i="10"/>
  <c r="L335" i="10"/>
  <c r="L337" i="10"/>
  <c r="L339" i="10"/>
  <c r="L341" i="10"/>
  <c r="L343" i="10"/>
  <c r="L345" i="10"/>
  <c r="L347" i="10"/>
  <c r="L349" i="10"/>
  <c r="L351" i="10"/>
  <c r="L353" i="10"/>
  <c r="L355" i="10"/>
  <c r="L357" i="10"/>
  <c r="L359" i="10"/>
  <c r="L361" i="10"/>
  <c r="L363" i="10"/>
  <c r="L365" i="10"/>
  <c r="L367" i="10"/>
  <c r="L319" i="10"/>
  <c r="L331" i="10"/>
  <c r="L325" i="10"/>
  <c r="L338" i="10"/>
  <c r="L346" i="10"/>
  <c r="L354" i="10"/>
  <c r="L362" i="10"/>
  <c r="L369" i="10"/>
  <c r="L371" i="10"/>
  <c r="L373" i="10"/>
  <c r="L375" i="10"/>
  <c r="L377" i="10"/>
  <c r="L379" i="10"/>
  <c r="L381" i="10"/>
  <c r="L383" i="10"/>
  <c r="L385" i="10"/>
  <c r="L387" i="10"/>
  <c r="L328" i="10"/>
  <c r="L336" i="10"/>
  <c r="L344" i="10"/>
  <c r="L352" i="10"/>
  <c r="L360" i="10"/>
  <c r="L368" i="10"/>
  <c r="L348" i="10"/>
  <c r="L356" i="10"/>
  <c r="L364" i="10"/>
  <c r="L334" i="10"/>
  <c r="L342" i="10"/>
  <c r="L350" i="10"/>
  <c r="L358" i="10"/>
  <c r="L366" i="10"/>
  <c r="L370" i="10"/>
  <c r="L372" i="10"/>
  <c r="L374" i="10"/>
  <c r="L376" i="10"/>
  <c r="L378" i="10"/>
  <c r="L380" i="10"/>
  <c r="L382" i="10"/>
  <c r="L384" i="10"/>
  <c r="L386" i="10"/>
  <c r="L388" i="10"/>
  <c r="L340" i="10"/>
  <c r="J256" i="10"/>
  <c r="J258" i="10"/>
  <c r="J260" i="10"/>
  <c r="J262" i="10"/>
  <c r="J264" i="10"/>
  <c r="J254" i="10"/>
  <c r="J255" i="10"/>
  <c r="J257" i="10"/>
  <c r="J259" i="10"/>
  <c r="J261" i="10"/>
  <c r="J263" i="10"/>
  <c r="J265" i="10"/>
  <c r="J266" i="10"/>
  <c r="J268" i="10"/>
  <c r="J270" i="10"/>
  <c r="J272" i="10"/>
  <c r="J271" i="10"/>
  <c r="J269" i="10"/>
  <c r="J275" i="10"/>
  <c r="J277" i="10"/>
  <c r="J279" i="10"/>
  <c r="J281" i="10"/>
  <c r="J267" i="10"/>
  <c r="J280" i="10"/>
  <c r="J278" i="10"/>
  <c r="J284" i="10"/>
  <c r="J286" i="10"/>
  <c r="J288" i="10"/>
  <c r="J290" i="10"/>
  <c r="J292" i="10"/>
  <c r="J294" i="10"/>
  <c r="J296" i="10"/>
  <c r="J298" i="10"/>
  <c r="J300" i="10"/>
  <c r="J302" i="10"/>
  <c r="J276" i="10"/>
  <c r="J273" i="10"/>
  <c r="J282" i="10"/>
  <c r="J287" i="10"/>
  <c r="J295" i="10"/>
  <c r="J274" i="10"/>
  <c r="J285" i="10"/>
  <c r="J293" i="10"/>
  <c r="J301" i="10"/>
  <c r="J303" i="10"/>
  <c r="J305" i="10"/>
  <c r="J307" i="10"/>
  <c r="J309" i="10"/>
  <c r="J311" i="10"/>
  <c r="J313" i="10"/>
  <c r="J315" i="10"/>
  <c r="J317" i="10"/>
  <c r="J319" i="10"/>
  <c r="J283" i="10"/>
  <c r="J291" i="10"/>
  <c r="J299" i="10"/>
  <c r="J297" i="10"/>
  <c r="J308" i="10"/>
  <c r="J312" i="10"/>
  <c r="J316" i="10"/>
  <c r="J289" i="10"/>
  <c r="J304" i="10"/>
  <c r="J321" i="10"/>
  <c r="J323" i="10"/>
  <c r="J325" i="10"/>
  <c r="J306" i="10"/>
  <c r="J310" i="10"/>
  <c r="J314" i="10"/>
  <c r="J318" i="10"/>
  <c r="J322" i="10"/>
  <c r="J329" i="10"/>
  <c r="J320" i="10"/>
  <c r="J328" i="10"/>
  <c r="J331" i="10"/>
  <c r="J334" i="10"/>
  <c r="J336" i="10"/>
  <c r="J338" i="10"/>
  <c r="J340" i="10"/>
  <c r="J342" i="10"/>
  <c r="J344" i="10"/>
  <c r="J346" i="10"/>
  <c r="J348" i="10"/>
  <c r="J350" i="10"/>
  <c r="J352" i="10"/>
  <c r="J354" i="10"/>
  <c r="J356" i="10"/>
  <c r="J358" i="10"/>
  <c r="J360" i="10"/>
  <c r="J362" i="10"/>
  <c r="J364" i="10"/>
  <c r="J366" i="10"/>
  <c r="J368" i="10"/>
  <c r="J326" i="10"/>
  <c r="J330" i="10"/>
  <c r="J337" i="10"/>
  <c r="J345" i="10"/>
  <c r="J353" i="10"/>
  <c r="J361" i="10"/>
  <c r="J370" i="10"/>
  <c r="J372" i="10"/>
  <c r="J374" i="10"/>
  <c r="J376" i="10"/>
  <c r="J378" i="10"/>
  <c r="J380" i="10"/>
  <c r="J382" i="10"/>
  <c r="J384" i="10"/>
  <c r="J386" i="10"/>
  <c r="J388" i="10"/>
  <c r="J347" i="10"/>
  <c r="J335" i="10"/>
  <c r="J343" i="10"/>
  <c r="J351" i="10"/>
  <c r="J359" i="10"/>
  <c r="J367" i="10"/>
  <c r="J339" i="10"/>
  <c r="J324" i="10"/>
  <c r="J333" i="10"/>
  <c r="J341" i="10"/>
  <c r="J349" i="10"/>
  <c r="J357" i="10"/>
  <c r="J365" i="10"/>
  <c r="J369" i="10"/>
  <c r="J371" i="10"/>
  <c r="J373" i="10"/>
  <c r="J375" i="10"/>
  <c r="J377" i="10"/>
  <c r="J379" i="10"/>
  <c r="J381" i="10"/>
  <c r="J383" i="10"/>
  <c r="J385" i="10"/>
  <c r="J387" i="10"/>
  <c r="J327" i="10"/>
  <c r="J332" i="10"/>
  <c r="J355" i="10"/>
  <c r="J363" i="10"/>
  <c r="K218" i="10"/>
  <c r="K144" i="10"/>
  <c r="L246" i="10"/>
  <c r="K210" i="10"/>
  <c r="K250" i="10"/>
  <c r="K153" i="10"/>
  <c r="L226" i="10"/>
  <c r="K230" i="10"/>
  <c r="K150" i="10"/>
  <c r="J55" i="10"/>
  <c r="K88" i="10"/>
  <c r="K148" i="10"/>
  <c r="K62" i="10"/>
  <c r="L63" i="10"/>
  <c r="K67" i="10"/>
  <c r="L79" i="10"/>
  <c r="K93" i="10"/>
  <c r="K101" i="10"/>
  <c r="K110" i="10"/>
  <c r="K122" i="10"/>
  <c r="K123" i="10"/>
  <c r="K130" i="10"/>
  <c r="J131" i="10"/>
  <c r="J133" i="10"/>
  <c r="K135" i="10"/>
  <c r="J137" i="10"/>
  <c r="J142" i="10"/>
  <c r="K143" i="10"/>
  <c r="J145" i="10"/>
  <c r="J146" i="10"/>
  <c r="L151" i="10"/>
  <c r="K152" i="10"/>
  <c r="K158" i="10"/>
  <c r="K162" i="10"/>
  <c r="J163" i="10"/>
  <c r="J166" i="10"/>
  <c r="K168" i="10"/>
  <c r="K170" i="10"/>
  <c r="J175" i="10"/>
  <c r="K178" i="10"/>
  <c r="K179" i="10"/>
  <c r="J184" i="10"/>
  <c r="K192" i="10"/>
  <c r="K197" i="10"/>
  <c r="J200" i="10"/>
  <c r="K212" i="10"/>
  <c r="J216" i="10"/>
  <c r="K228" i="10"/>
  <c r="J232" i="10"/>
  <c r="J240" i="10"/>
  <c r="J244" i="10"/>
  <c r="K252" i="10"/>
  <c r="L45" i="10"/>
  <c r="K70" i="10"/>
  <c r="J85" i="10"/>
  <c r="J90" i="10"/>
  <c r="J93" i="10"/>
  <c r="T831" i="7"/>
  <c r="J101" i="10"/>
  <c r="J88" i="10"/>
  <c r="J80" i="10"/>
  <c r="J178" i="10"/>
  <c r="K186" i="10"/>
  <c r="K195" i="10"/>
  <c r="K200" i="10"/>
  <c r="J197" i="10"/>
  <c r="K45" i="10"/>
  <c r="K175" i="10"/>
  <c r="J152" i="10"/>
  <c r="L6" i="10"/>
  <c r="K7" i="10"/>
  <c r="L19" i="10"/>
  <c r="K22" i="10"/>
  <c r="J112" i="10"/>
  <c r="K166" i="10"/>
  <c r="K131" i="10"/>
  <c r="K82" i="10"/>
  <c r="J86" i="10"/>
  <c r="K90" i="10"/>
  <c r="J99" i="10"/>
  <c r="L156" i="10"/>
  <c r="J157" i="10"/>
  <c r="K159" i="10"/>
  <c r="K160" i="10"/>
  <c r="K163" i="10"/>
  <c r="K164" i="10"/>
  <c r="J165" i="10"/>
  <c r="K167" i="10"/>
  <c r="K53" i="10"/>
  <c r="K55" i="10"/>
  <c r="K59" i="10"/>
  <c r="J60" i="10"/>
  <c r="L62" i="10"/>
  <c r="J74" i="10"/>
  <c r="K78" i="10"/>
  <c r="K85" i="10"/>
  <c r="L89" i="10"/>
  <c r="K91" i="10"/>
  <c r="K92" i="10"/>
  <c r="J96" i="10"/>
  <c r="K100" i="10"/>
  <c r="K102" i="10"/>
  <c r="J109" i="10"/>
  <c r="J115" i="10"/>
  <c r="J123" i="10"/>
  <c r="J179" i="10"/>
  <c r="K181" i="10"/>
  <c r="J185" i="10"/>
  <c r="K189" i="10"/>
  <c r="J191" i="10"/>
  <c r="K193" i="10"/>
  <c r="K194" i="10"/>
  <c r="K196" i="10"/>
  <c r="K198" i="10"/>
  <c r="J199" i="10"/>
  <c r="K201" i="10"/>
  <c r="J203" i="10"/>
  <c r="K213" i="10"/>
  <c r="J215" i="10"/>
  <c r="L217" i="10"/>
  <c r="K219" i="10"/>
  <c r="K221" i="10"/>
  <c r="J227" i="10"/>
  <c r="J233" i="10"/>
  <c r="K237" i="10"/>
  <c r="J243" i="10"/>
  <c r="K245" i="10"/>
  <c r="J247" i="10"/>
  <c r="J249" i="10"/>
  <c r="K251" i="10"/>
  <c r="L39" i="10"/>
  <c r="K43" i="10"/>
  <c r="K44" i="10"/>
  <c r="K46" i="10"/>
  <c r="J50" i="10"/>
  <c r="K52" i="10"/>
  <c r="K79" i="10"/>
  <c r="K84" i="10"/>
  <c r="K97" i="10"/>
  <c r="K105" i="10"/>
  <c r="J110" i="10"/>
  <c r="K172" i="10"/>
  <c r="K173" i="10"/>
  <c r="J174" i="10"/>
  <c r="J176" i="10"/>
  <c r="K184" i="10"/>
  <c r="J188" i="10"/>
  <c r="J192" i="10"/>
  <c r="J210" i="10"/>
  <c r="J214" i="10"/>
  <c r="J218" i="10"/>
  <c r="J222" i="10"/>
  <c r="K226" i="10"/>
  <c r="K155" i="10"/>
  <c r="J114" i="10"/>
  <c r="J122" i="10"/>
  <c r="K124" i="10"/>
  <c r="J125" i="10"/>
  <c r="K128" i="10"/>
  <c r="J132" i="10"/>
  <c r="L140" i="10"/>
  <c r="J144" i="10"/>
  <c r="J148" i="10"/>
  <c r="J158" i="10"/>
  <c r="J177" i="10"/>
  <c r="K177" i="10"/>
  <c r="J37" i="10"/>
  <c r="J171" i="10"/>
  <c r="L240" i="10"/>
  <c r="K156" i="10"/>
  <c r="K86" i="10"/>
  <c r="K142" i="10"/>
  <c r="K174" i="10"/>
  <c r="K125" i="10"/>
  <c r="J143" i="10"/>
  <c r="J128" i="10"/>
  <c r="J196" i="10"/>
  <c r="K6" i="10"/>
  <c r="K10" i="10"/>
  <c r="K14" i="10"/>
  <c r="K30" i="10"/>
  <c r="K34" i="10"/>
  <c r="K80" i="10"/>
  <c r="K81" i="10"/>
  <c r="J82" i="10"/>
  <c r="K103" i="10"/>
  <c r="J106" i="10"/>
  <c r="K107" i="10"/>
  <c r="J111" i="10"/>
  <c r="K112" i="10"/>
  <c r="K116" i="10"/>
  <c r="J121" i="10"/>
  <c r="K141" i="10"/>
  <c r="K185" i="10"/>
  <c r="K234" i="10"/>
  <c r="K238" i="10"/>
  <c r="K242" i="10"/>
  <c r="T627" i="7"/>
  <c r="V627" i="7"/>
  <c r="W627" i="7" a="1"/>
  <c r="T635" i="7"/>
  <c r="R81" i="7"/>
  <c r="L185" i="10"/>
  <c r="L109" i="10"/>
  <c r="K145" i="10"/>
  <c r="K132" i="10"/>
  <c r="K99" i="10"/>
  <c r="K114" i="10"/>
  <c r="J19" i="10"/>
  <c r="J167" i="10"/>
  <c r="AL923" i="7"/>
  <c r="AL867" i="7"/>
  <c r="AL667" i="7"/>
  <c r="AN667" i="7"/>
  <c r="AO667" i="7" a="1"/>
  <c r="AL659" i="7"/>
  <c r="K3" i="10"/>
  <c r="J11" i="10"/>
  <c r="K12" i="10"/>
  <c r="J20" i="10"/>
  <c r="K23" i="10"/>
  <c r="K24" i="10"/>
  <c r="J27" i="10"/>
  <c r="K31" i="10"/>
  <c r="J36" i="10"/>
  <c r="K38" i="10"/>
  <c r="L40" i="10"/>
  <c r="K64" i="10"/>
  <c r="J68" i="10"/>
  <c r="J70" i="10"/>
  <c r="L71" i="10"/>
  <c r="K74" i="10"/>
  <c r="L85" i="10"/>
  <c r="K98" i="10"/>
  <c r="K109" i="10"/>
  <c r="J116" i="10"/>
  <c r="K137" i="10"/>
  <c r="K176" i="10"/>
  <c r="K60" i="10"/>
  <c r="K171" i="10"/>
  <c r="K146" i="10"/>
  <c r="J124" i="10"/>
  <c r="J48" i="10"/>
  <c r="J52" i="10"/>
  <c r="K54" i="10"/>
  <c r="J56" i="10"/>
  <c r="K58" i="10"/>
  <c r="K65" i="10"/>
  <c r="K96" i="10"/>
  <c r="K126" i="10"/>
  <c r="K129" i="10"/>
  <c r="K133" i="10"/>
  <c r="K138" i="10"/>
  <c r="J162" i="10"/>
  <c r="J168" i="10"/>
  <c r="J173" i="10"/>
  <c r="K75" i="10"/>
  <c r="J75" i="10"/>
  <c r="J211" i="10"/>
  <c r="K211" i="10"/>
  <c r="L81" i="10"/>
  <c r="K247" i="10"/>
  <c r="J84" i="10"/>
  <c r="J213" i="10"/>
  <c r="J102" i="10"/>
  <c r="J113" i="10"/>
  <c r="K113" i="10"/>
  <c r="K151" i="10"/>
  <c r="J156" i="10"/>
  <c r="J182" i="10"/>
  <c r="J198" i="10"/>
  <c r="J154" i="10"/>
  <c r="K154" i="10"/>
  <c r="J225" i="10"/>
  <c r="K225" i="10"/>
  <c r="J229" i="10"/>
  <c r="K229" i="10"/>
  <c r="T617" i="7"/>
  <c r="L112" i="10"/>
  <c r="K106" i="10"/>
  <c r="K240" i="10"/>
  <c r="K121" i="10"/>
  <c r="K40" i="10"/>
  <c r="K68" i="10"/>
  <c r="K227" i="10"/>
  <c r="J194" i="10"/>
  <c r="J164" i="10"/>
  <c r="J69" i="10"/>
  <c r="K69" i="10"/>
  <c r="J104" i="10"/>
  <c r="K104" i="10"/>
  <c r="K111" i="10"/>
  <c r="J155" i="10"/>
  <c r="J195" i="10"/>
  <c r="J202" i="10"/>
  <c r="K202" i="10"/>
  <c r="L227" i="10"/>
  <c r="L38" i="10"/>
  <c r="K115" i="10"/>
  <c r="K182" i="10"/>
  <c r="K214" i="10"/>
  <c r="K191" i="10"/>
  <c r="K249" i="10"/>
  <c r="K157" i="10"/>
  <c r="K188" i="10"/>
  <c r="K36" i="10"/>
  <c r="J221" i="10"/>
  <c r="J79" i="10"/>
  <c r="J251" i="10"/>
  <c r="J65" i="10"/>
  <c r="J219" i="10"/>
  <c r="K48" i="10"/>
  <c r="K57" i="10"/>
  <c r="J100" i="10"/>
  <c r="J134" i="10"/>
  <c r="K134" i="10"/>
  <c r="J135" i="10"/>
  <c r="J170" i="10"/>
  <c r="J187" i="10"/>
  <c r="K187" i="10"/>
  <c r="K217" i="10"/>
  <c r="J217" i="10"/>
  <c r="J223" i="10"/>
  <c r="K223" i="10"/>
  <c r="R255" i="7"/>
  <c r="L152" i="10"/>
  <c r="K203" i="10"/>
  <c r="K243" i="10"/>
  <c r="K165" i="10"/>
  <c r="K199" i="10"/>
  <c r="K244" i="10"/>
  <c r="J107" i="10"/>
  <c r="J105" i="10"/>
  <c r="J8" i="10"/>
  <c r="K13" i="10"/>
  <c r="K17" i="10"/>
  <c r="K25" i="10"/>
  <c r="J41" i="10"/>
  <c r="J64" i="10"/>
  <c r="K72" i="10"/>
  <c r="J76" i="10"/>
  <c r="J91" i="10"/>
  <c r="J92" i="10"/>
  <c r="J94" i="10"/>
  <c r="K94" i="10"/>
  <c r="J120" i="10"/>
  <c r="K136" i="10"/>
  <c r="J161" i="10"/>
  <c r="J40" i="10"/>
  <c r="J44" i="10"/>
  <c r="J138" i="10"/>
  <c r="J150" i="10"/>
  <c r="J193" i="10"/>
  <c r="J58" i="10"/>
  <c r="J186" i="10"/>
  <c r="K77" i="10"/>
  <c r="J77" i="10"/>
  <c r="J147" i="10"/>
  <c r="K147" i="10"/>
  <c r="J180" i="10"/>
  <c r="K180" i="10"/>
  <c r="J190" i="10"/>
  <c r="K190" i="10"/>
  <c r="J205" i="10"/>
  <c r="K205" i="10"/>
  <c r="J224" i="10"/>
  <c r="K224" i="10"/>
  <c r="J236" i="10"/>
  <c r="K236" i="10"/>
  <c r="J239" i="10"/>
  <c r="K239" i="10"/>
  <c r="J241" i="10"/>
  <c r="K241" i="10"/>
  <c r="J248" i="10"/>
  <c r="K248" i="10"/>
  <c r="K253" i="10"/>
  <c r="J253" i="10"/>
  <c r="K5" i="10"/>
  <c r="J5" i="10"/>
  <c r="J118" i="10"/>
  <c r="K118" i="10"/>
  <c r="J139" i="10"/>
  <c r="K139" i="10"/>
  <c r="J169" i="10"/>
  <c r="K169" i="10"/>
  <c r="J204" i="10"/>
  <c r="K204" i="10"/>
  <c r="J207" i="10"/>
  <c r="K207" i="10"/>
  <c r="J208" i="10"/>
  <c r="K208" i="10"/>
  <c r="K209" i="10"/>
  <c r="J209" i="10"/>
  <c r="J220" i="10"/>
  <c r="K220" i="10"/>
  <c r="J231" i="10"/>
  <c r="K231" i="10"/>
  <c r="J235" i="10"/>
  <c r="K235" i="10"/>
  <c r="L53" i="10"/>
  <c r="K232" i="10"/>
  <c r="K56" i="10"/>
  <c r="K216" i="10"/>
  <c r="J72" i="10"/>
  <c r="J160" i="10"/>
  <c r="J245" i="10"/>
  <c r="J212" i="10"/>
  <c r="L243" i="10"/>
  <c r="L96" i="10"/>
  <c r="L160" i="10"/>
  <c r="K120" i="10"/>
  <c r="K215" i="10"/>
  <c r="K233" i="10"/>
  <c r="J237" i="10"/>
  <c r="J228" i="10"/>
  <c r="J201" i="10"/>
  <c r="L162" i="10"/>
  <c r="J126" i="10"/>
  <c r="J103" i="10"/>
  <c r="J6" i="10"/>
  <c r="J10" i="10"/>
  <c r="J14" i="10"/>
  <c r="J22" i="10"/>
  <c r="J30" i="10"/>
  <c r="J53" i="10"/>
  <c r="J181" i="10"/>
  <c r="J98" i="10"/>
  <c r="J130" i="10"/>
  <c r="J141" i="10"/>
  <c r="AK256" i="7"/>
  <c r="S274" i="7"/>
  <c r="S27" i="7"/>
  <c r="R222" i="7"/>
  <c r="S107" i="7"/>
  <c r="R121" i="7"/>
  <c r="AJ121" i="7"/>
  <c r="AJ163" i="7"/>
  <c r="S248" i="7"/>
  <c r="AJ158" i="7"/>
  <c r="R40" i="7"/>
  <c r="J252" i="10"/>
  <c r="T748" i="7"/>
  <c r="AL860" i="7"/>
  <c r="T700" i="7"/>
  <c r="V700" i="7"/>
  <c r="W700" i="7" a="1"/>
  <c r="AF700" i="7"/>
  <c r="AI64" i="7"/>
  <c r="AI131" i="7"/>
  <c r="AM131" i="7"/>
  <c r="Q174" i="7"/>
  <c r="Q177" i="7"/>
  <c r="T177" i="7"/>
  <c r="AH197" i="7"/>
  <c r="AI197" i="7"/>
  <c r="AI259" i="7"/>
  <c r="AM259" i="7"/>
  <c r="Q15" i="7"/>
  <c r="AI302" i="7"/>
  <c r="AH128" i="7"/>
  <c r="AI74" i="7"/>
  <c r="BA74" i="7"/>
  <c r="Q74" i="7"/>
  <c r="R192" i="7"/>
  <c r="AH328" i="7"/>
  <c r="Q319" i="7"/>
  <c r="U319" i="7"/>
  <c r="AH132" i="7"/>
  <c r="R132" i="7"/>
  <c r="AZ307" i="7"/>
  <c r="BR307" i="7"/>
  <c r="BS307" i="7"/>
  <c r="BT307" i="7"/>
  <c r="Q307" i="7"/>
  <c r="R307" i="7"/>
  <c r="T307" i="7"/>
  <c r="BB443" i="7"/>
  <c r="AJ533" i="7"/>
  <c r="AL533" i="7"/>
  <c r="AN533" i="7"/>
  <c r="AO533" i="7" a="1"/>
  <c r="AK511" i="7"/>
  <c r="AK443" i="7"/>
  <c r="S420" i="7"/>
  <c r="AJ511" i="7"/>
  <c r="AL511" i="7"/>
  <c r="BC511" i="7"/>
  <c r="AZ419" i="7"/>
  <c r="BB419" i="7"/>
  <c r="S419" i="7"/>
  <c r="BU21" i="7"/>
  <c r="AK543" i="7"/>
  <c r="AH456" i="7"/>
  <c r="AI456" i="7"/>
  <c r="AM456" i="7"/>
  <c r="Q185" i="7"/>
  <c r="Q420" i="7"/>
  <c r="U420" i="7"/>
  <c r="AK40" i="7"/>
  <c r="AI443" i="7"/>
  <c r="AM443" i="7"/>
  <c r="BC480" i="7"/>
  <c r="AI480" i="7"/>
  <c r="AM480" i="7"/>
  <c r="AI82" i="7"/>
  <c r="S533" i="7"/>
  <c r="Q443" i="7"/>
  <c r="U443" i="7"/>
  <c r="Q543" i="7"/>
  <c r="U543" i="7"/>
  <c r="AJ460" i="7"/>
  <c r="AI212" i="7"/>
  <c r="AM212" i="7"/>
  <c r="Q393" i="7"/>
  <c r="U393" i="7"/>
  <c r="AH427" i="7"/>
  <c r="AK427" i="7"/>
  <c r="BB87" i="7"/>
  <c r="AK41" i="7"/>
  <c r="Q240" i="7"/>
  <c r="BT258" i="7"/>
  <c r="AI101" i="7"/>
  <c r="AM101" i="7"/>
  <c r="AI52" i="7"/>
  <c r="AM52" i="7"/>
  <c r="S466" i="7"/>
  <c r="AJ420" i="7"/>
  <c r="AL420" i="7"/>
  <c r="AI419" i="7"/>
  <c r="AM419" i="7"/>
  <c r="S492" i="7"/>
  <c r="R533" i="7"/>
  <c r="Q419" i="7"/>
  <c r="U419" i="7"/>
  <c r="BA6" i="7"/>
  <c r="BE6" i="7"/>
  <c r="Q235" i="7"/>
  <c r="U235" i="7"/>
  <c r="Q533" i="7"/>
  <c r="U533" i="7"/>
  <c r="AI6" i="7"/>
  <c r="R492" i="7"/>
  <c r="BC21" i="7"/>
  <c r="AK420" i="7"/>
  <c r="AJ543" i="7"/>
  <c r="AL543" i="7"/>
  <c r="AK480" i="7"/>
  <c r="BB480" i="7"/>
  <c r="BD480" i="7"/>
  <c r="AK508" i="7"/>
  <c r="R456" i="7"/>
  <c r="T456" i="7"/>
  <c r="V456" i="7"/>
  <c r="W456" i="7" a="1"/>
  <c r="BC118" i="7"/>
  <c r="BB175" i="7"/>
  <c r="S443" i="7"/>
  <c r="R419" i="7"/>
  <c r="T419" i="7"/>
  <c r="BT460" i="7"/>
  <c r="R511" i="7"/>
  <c r="T511" i="7"/>
  <c r="V511" i="7"/>
  <c r="W511" i="7" a="1"/>
  <c r="BC460" i="7"/>
  <c r="BT511" i="7"/>
  <c r="BV511" i="7"/>
  <c r="BX511" i="7"/>
  <c r="BY511" i="7" a="1"/>
  <c r="Q288" i="7"/>
  <c r="BR227" i="7"/>
  <c r="BS227" i="7"/>
  <c r="BW227" i="7"/>
  <c r="Q440" i="7"/>
  <c r="U440" i="7"/>
  <c r="Q139" i="7"/>
  <c r="U139" i="7"/>
  <c r="BA250" i="7"/>
  <c r="AI88" i="7"/>
  <c r="BA371" i="7"/>
  <c r="S256" i="7"/>
  <c r="AI244" i="7"/>
  <c r="AH360" i="7"/>
  <c r="S261" i="7"/>
  <c r="BA148" i="7"/>
  <c r="Q148" i="7"/>
  <c r="S480" i="7"/>
  <c r="Q508" i="7"/>
  <c r="U508" i="7"/>
  <c r="AH530" i="7"/>
  <c r="Q136" i="7"/>
  <c r="AI508" i="7"/>
  <c r="AM508" i="7"/>
  <c r="Q46" i="7"/>
  <c r="R743" i="7"/>
  <c r="T743" i="7"/>
  <c r="V743" i="7"/>
  <c r="W743" i="7" a="1"/>
  <c r="R751" i="7"/>
  <c r="S763" i="7"/>
  <c r="BC477" i="7"/>
  <c r="AK487" i="7"/>
  <c r="AJ487" i="7"/>
  <c r="R494" i="7"/>
  <c r="T494" i="7"/>
  <c r="S589" i="7"/>
  <c r="S549" i="7"/>
  <c r="Q549" i="7"/>
  <c r="U549" i="7"/>
  <c r="AJ477" i="7"/>
  <c r="AL477" i="7"/>
  <c r="AI477" i="7"/>
  <c r="AM477" i="7"/>
  <c r="AN477" i="7"/>
  <c r="AO477" i="7" a="1"/>
  <c r="AJ464" i="7"/>
  <c r="BC457" i="7"/>
  <c r="AK136" i="7"/>
  <c r="S521" i="7"/>
  <c r="R42" i="7"/>
  <c r="AH441" i="7"/>
  <c r="AK441" i="7"/>
  <c r="BC464" i="7"/>
  <c r="BB457" i="7"/>
  <c r="R464" i="7"/>
  <c r="T464" i="7"/>
  <c r="S15" i="7"/>
  <c r="AH470" i="7"/>
  <c r="AZ470" i="7"/>
  <c r="BR470" i="7"/>
  <c r="S507" i="7"/>
  <c r="S494" i="7"/>
  <c r="S487" i="7"/>
  <c r="R477" i="7"/>
  <c r="T477" i="7"/>
  <c r="BR477" i="7"/>
  <c r="Q565" i="7"/>
  <c r="U565" i="7"/>
  <c r="S561" i="7"/>
  <c r="AH494" i="7"/>
  <c r="AH545" i="7"/>
  <c r="AJ628" i="7"/>
  <c r="AL628" i="7"/>
  <c r="Q210" i="7"/>
  <c r="U210" i="7"/>
  <c r="Q251" i="7"/>
  <c r="Q441" i="7"/>
  <c r="U441" i="7"/>
  <c r="AK434" i="7"/>
  <c r="AJ513" i="7"/>
  <c r="S413" i="7"/>
  <c r="S415" i="7"/>
  <c r="AJ404" i="7"/>
  <c r="AL404" i="7"/>
  <c r="S434" i="7"/>
  <c r="AZ198" i="7"/>
  <c r="BR198" i="7"/>
  <c r="R538" i="7"/>
  <c r="AI251" i="7"/>
  <c r="AI513" i="7"/>
  <c r="AM513" i="7"/>
  <c r="AZ404" i="7"/>
  <c r="BT457" i="7"/>
  <c r="BV457" i="7"/>
  <c r="Q513" i="7"/>
  <c r="U513" i="7"/>
  <c r="S464" i="7"/>
  <c r="S404" i="7"/>
  <c r="S477" i="7"/>
  <c r="BR743" i="7"/>
  <c r="R569" i="7"/>
  <c r="S569" i="7"/>
  <c r="BA743" i="7"/>
  <c r="BE743" i="7"/>
  <c r="AJ743" i="7"/>
  <c r="AL743" i="7"/>
  <c r="AH589" i="7"/>
  <c r="AH597" i="7"/>
  <c r="R457" i="7"/>
  <c r="AK513" i="7"/>
  <c r="AK457" i="7"/>
  <c r="AK464" i="7"/>
  <c r="BU457" i="7"/>
  <c r="R521" i="7"/>
  <c r="T521" i="7"/>
  <c r="Q29" i="7"/>
  <c r="T29" i="7"/>
  <c r="R487" i="7"/>
  <c r="T487" i="7"/>
  <c r="R597" i="7"/>
  <c r="S581" i="7"/>
  <c r="R593" i="7"/>
  <c r="R136" i="7"/>
  <c r="Q589" i="7"/>
  <c r="U589" i="7"/>
  <c r="R561" i="7"/>
  <c r="T561" i="7"/>
  <c r="Q507" i="7"/>
  <c r="U507" i="7"/>
  <c r="R573" i="7"/>
  <c r="T573" i="7"/>
  <c r="Q573" i="7"/>
  <c r="U573" i="7"/>
  <c r="V573" i="7"/>
  <c r="W573" i="7" a="1"/>
  <c r="AH561" i="7"/>
  <c r="AH569" i="7"/>
  <c r="Q477" i="7"/>
  <c r="U477" i="7"/>
  <c r="Q404" i="7"/>
  <c r="U404" i="7"/>
  <c r="L87" i="10"/>
  <c r="L44" i="10"/>
  <c r="L253" i="10"/>
  <c r="L182" i="10"/>
  <c r="L252" i="10"/>
  <c r="L146" i="10"/>
  <c r="L102" i="10"/>
  <c r="L211" i="10"/>
  <c r="L41" i="10"/>
  <c r="L219" i="10"/>
  <c r="Q224" i="7"/>
  <c r="U224" i="7"/>
  <c r="AI105" i="7"/>
  <c r="Q241" i="7"/>
  <c r="AI142" i="7"/>
  <c r="AL142" i="7"/>
  <c r="AI138" i="7"/>
  <c r="BS67" i="7"/>
  <c r="AI213" i="7"/>
  <c r="BS30" i="7"/>
  <c r="Q239" i="7"/>
  <c r="U239" i="7"/>
  <c r="BA7" i="7"/>
  <c r="AI247" i="7"/>
  <c r="J38" i="10"/>
  <c r="J43" i="10"/>
  <c r="J54" i="10"/>
  <c r="J59" i="10"/>
  <c r="Q106" i="7"/>
  <c r="U106" i="7"/>
  <c r="Q16" i="7"/>
  <c r="S16" i="7"/>
  <c r="BA50" i="7"/>
  <c r="BE50" i="7"/>
  <c r="Q252" i="7"/>
  <c r="Q114" i="7"/>
  <c r="U114" i="7"/>
  <c r="Q201" i="7"/>
  <c r="AI210" i="7"/>
  <c r="Q317" i="7"/>
  <c r="U317" i="7"/>
  <c r="Q55" i="7"/>
  <c r="T55" i="7"/>
  <c r="AI134" i="7"/>
  <c r="Q326" i="7"/>
  <c r="U326" i="7"/>
  <c r="Q228" i="7"/>
  <c r="U228" i="7"/>
  <c r="BS211" i="7"/>
  <c r="BS238" i="7"/>
  <c r="BW238" i="7"/>
  <c r="Q172" i="7"/>
  <c r="R172" i="7"/>
  <c r="Q273" i="7"/>
  <c r="Q236" i="7"/>
  <c r="U236" i="7"/>
  <c r="J45" i="10"/>
  <c r="K50" i="10"/>
  <c r="Q265" i="7"/>
  <c r="AI267" i="7"/>
  <c r="AM267" i="7"/>
  <c r="Q72" i="7"/>
  <c r="AI177" i="7"/>
  <c r="AM177" i="7"/>
  <c r="AI162" i="7"/>
  <c r="Q137" i="7"/>
  <c r="AI299" i="7"/>
  <c r="AM299" i="7"/>
  <c r="BA113" i="7"/>
  <c r="AI231" i="7"/>
  <c r="AI3" i="7"/>
  <c r="AI143" i="7"/>
  <c r="AM143" i="7"/>
  <c r="BA39" i="7"/>
  <c r="BE39" i="7"/>
  <c r="AI36" i="7"/>
  <c r="AM36" i="7"/>
  <c r="BS25" i="7"/>
  <c r="BA153" i="7"/>
  <c r="BE153" i="7"/>
  <c r="BA312" i="7"/>
  <c r="BE312" i="7"/>
  <c r="AI47" i="7"/>
  <c r="AM47" i="7"/>
  <c r="BS261" i="7"/>
  <c r="BS40" i="7"/>
  <c r="AI316" i="7"/>
  <c r="J3" i="10"/>
  <c r="K11" i="10"/>
  <c r="K19" i="10"/>
  <c r="J23" i="10"/>
  <c r="K27" i="10"/>
  <c r="J31" i="10"/>
  <c r="K41" i="10"/>
  <c r="J46" i="10"/>
  <c r="J57" i="10"/>
  <c r="J62" i="10"/>
  <c r="J67" i="10"/>
  <c r="J78" i="10"/>
  <c r="J97" i="10"/>
  <c r="J151" i="10"/>
  <c r="K161" i="10"/>
  <c r="J172" i="10"/>
  <c r="AI248" i="7"/>
  <c r="Q194" i="7"/>
  <c r="U194" i="7"/>
  <c r="Q62" i="7"/>
  <c r="U62" i="7"/>
  <c r="AI264" i="7"/>
  <c r="AM264" i="7"/>
  <c r="BA242" i="7"/>
  <c r="BS205" i="7"/>
  <c r="BW205" i="7"/>
  <c r="AI117" i="7"/>
  <c r="AM117" i="7"/>
  <c r="BA266" i="7"/>
  <c r="AI66" i="7"/>
  <c r="Q44" i="7"/>
  <c r="T44" i="7"/>
  <c r="AI11" i="7"/>
  <c r="AJ11" i="7"/>
  <c r="K37" i="10"/>
  <c r="K76" i="10"/>
  <c r="J81" i="10"/>
  <c r="AI217" i="7"/>
  <c r="AI98" i="7"/>
  <c r="AL98" i="7"/>
  <c r="AI257" i="7"/>
  <c r="BS310" i="7"/>
  <c r="AI93" i="7"/>
  <c r="AM93" i="7"/>
  <c r="BS229" i="7"/>
  <c r="BU229" i="7"/>
  <c r="BS303" i="7"/>
  <c r="BW303" i="7"/>
  <c r="BA103" i="7"/>
  <c r="BE103" i="7"/>
  <c r="Q254" i="7"/>
  <c r="U254" i="7"/>
  <c r="S152" i="7"/>
  <c r="BT139" i="7"/>
  <c r="Q96" i="7"/>
  <c r="U96" i="7"/>
  <c r="AI464" i="7"/>
  <c r="AM464" i="7"/>
  <c r="R404" i="7"/>
  <c r="T404" i="7"/>
  <c r="V404" i="7"/>
  <c r="W404" i="7" a="1"/>
  <c r="AH306" i="7"/>
  <c r="AZ206" i="7"/>
  <c r="AI372" i="7"/>
  <c r="BA372" i="7"/>
  <c r="AH431" i="7"/>
  <c r="AJ431" i="7"/>
  <c r="AL431" i="7"/>
  <c r="AI473" i="7"/>
  <c r="AM473" i="7"/>
  <c r="S473" i="7"/>
  <c r="T132" i="7"/>
  <c r="Q206" i="7"/>
  <c r="U206" i="7"/>
  <c r="Q373" i="7"/>
  <c r="Q355" i="7"/>
  <c r="U355" i="7"/>
  <c r="AZ134" i="7"/>
  <c r="BT505" i="7"/>
  <c r="BB212" i="7"/>
  <c r="AH252" i="7"/>
  <c r="BR7" i="7"/>
  <c r="BS7" i="7"/>
  <c r="AI322" i="7"/>
  <c r="AM322" i="7"/>
  <c r="Q151" i="7"/>
  <c r="U151" i="7"/>
  <c r="Q337" i="7"/>
  <c r="U337" i="7"/>
  <c r="T603" i="7"/>
  <c r="V603" i="7"/>
  <c r="W603" i="7" a="1"/>
  <c r="T607" i="7"/>
  <c r="V607" i="7"/>
  <c r="W607" i="7" a="1"/>
  <c r="T619" i="7"/>
  <c r="V619" i="7"/>
  <c r="W619" i="7" a="1"/>
  <c r="T623" i="7"/>
  <c r="V623" i="7"/>
  <c r="W623" i="7" a="1"/>
  <c r="T611" i="7"/>
  <c r="V611" i="7"/>
  <c r="W611" i="7" a="1"/>
  <c r="T731" i="7"/>
  <c r="V731" i="7"/>
  <c r="W731" i="7" a="1"/>
  <c r="S471" i="7"/>
  <c r="AH747" i="7"/>
  <c r="AH751" i="7"/>
  <c r="S755" i="7"/>
  <c r="Q759" i="7"/>
  <c r="U759" i="7"/>
  <c r="AH767" i="7"/>
  <c r="R755" i="7"/>
  <c r="T755" i="7"/>
  <c r="AH763" i="7"/>
  <c r="BA505" i="7"/>
  <c r="BE505" i="7"/>
  <c r="AJ505" i="7"/>
  <c r="AJ490" i="7"/>
  <c r="AL490" i="7"/>
  <c r="S428" i="7"/>
  <c r="AZ247" i="7"/>
  <c r="Q247" i="7"/>
  <c r="U247" i="7"/>
  <c r="BA337" i="7"/>
  <c r="Q362" i="7"/>
  <c r="U362" i="7"/>
  <c r="BC776" i="7"/>
  <c r="AZ336" i="7"/>
  <c r="BA336" i="7"/>
  <c r="BE336" i="7"/>
  <c r="R106" i="7"/>
  <c r="BB17" i="7"/>
  <c r="BD17" i="7"/>
  <c r="R114" i="7"/>
  <c r="S201" i="7"/>
  <c r="AK210" i="7"/>
  <c r="T589" i="7"/>
  <c r="T583" i="7"/>
  <c r="V583" i="7"/>
  <c r="W583" i="7" a="1"/>
  <c r="T581" i="7"/>
  <c r="T565" i="7"/>
  <c r="V565" i="7"/>
  <c r="W565" i="7" a="1"/>
  <c r="T553" i="7"/>
  <c r="T549" i="7"/>
  <c r="S55" i="7"/>
  <c r="BA67" i="7"/>
  <c r="BB67" i="7"/>
  <c r="AI31" i="7"/>
  <c r="AL31" i="7"/>
  <c r="AK15" i="7"/>
  <c r="AJ15" i="7"/>
  <c r="BA350" i="7"/>
  <c r="BE350" i="7"/>
  <c r="AL611" i="7"/>
  <c r="AN611" i="7"/>
  <c r="AO611" i="7" a="1"/>
  <c r="T600" i="7"/>
  <c r="V600" i="7"/>
  <c r="W600" i="7" a="1"/>
  <c r="T711" i="7"/>
  <c r="AH714" i="7"/>
  <c r="AK714" i="7"/>
  <c r="BA614" i="7"/>
  <c r="BE614" i="7"/>
  <c r="AL603" i="7"/>
  <c r="AN603" i="7"/>
  <c r="AO603" i="7" a="1"/>
  <c r="AL672" i="7"/>
  <c r="T604" i="7"/>
  <c r="V604" i="7"/>
  <c r="W604" i="7" a="1"/>
  <c r="AD604" i="7"/>
  <c r="S618" i="7"/>
  <c r="T313" i="7"/>
  <c r="V313" i="7"/>
  <c r="W313" i="7" a="1"/>
  <c r="AI350" i="7"/>
  <c r="AM350" i="7"/>
  <c r="Q350" i="7"/>
  <c r="U350" i="7"/>
  <c r="BU811" i="7"/>
  <c r="Q302" i="7"/>
  <c r="BV424" i="7"/>
  <c r="BT310" i="7"/>
  <c r="AI490" i="7"/>
  <c r="AM490" i="7"/>
  <c r="AH90" i="7"/>
  <c r="AZ90" i="7"/>
  <c r="R523" i="7"/>
  <c r="T523" i="7"/>
  <c r="AI671" i="7"/>
  <c r="AM671" i="7"/>
  <c r="T807" i="7"/>
  <c r="V807" i="7"/>
  <c r="W807" i="7" a="1"/>
  <c r="AB807" i="7"/>
  <c r="R998" i="7"/>
  <c r="T998" i="7"/>
  <c r="AL688" i="7"/>
  <c r="T768" i="7"/>
  <c r="V768" i="7"/>
  <c r="W768" i="7" a="1"/>
  <c r="Q994" i="7"/>
  <c r="U994" i="7"/>
  <c r="AJ558" i="7"/>
  <c r="AL558" i="7"/>
  <c r="AL929" i="7"/>
  <c r="T892" i="7"/>
  <c r="V892" i="7"/>
  <c r="W892" i="7" a="1"/>
  <c r="AI844" i="7"/>
  <c r="AM844" i="7"/>
  <c r="R484" i="7"/>
  <c r="T484" i="7"/>
  <c r="AK473" i="7"/>
  <c r="AI936" i="7"/>
  <c r="AM936" i="7"/>
  <c r="AK410" i="7"/>
  <c r="R473" i="7"/>
  <c r="T473" i="7"/>
  <c r="BC199" i="7"/>
  <c r="BT490" i="7"/>
  <c r="BV490" i="7"/>
  <c r="AJ410" i="7"/>
  <c r="AL410" i="7"/>
  <c r="R410" i="7"/>
  <c r="T410" i="7"/>
  <c r="BT811" i="7"/>
  <c r="AZ484" i="7"/>
  <c r="BC484" i="7"/>
  <c r="Q473" i="7"/>
  <c r="U473" i="7"/>
  <c r="BU490" i="7"/>
  <c r="BS463" i="7"/>
  <c r="BW463" i="7"/>
  <c r="R463" i="7"/>
  <c r="T463" i="7"/>
  <c r="BA309" i="7"/>
  <c r="BA391" i="7"/>
  <c r="BE391" i="7"/>
  <c r="U346" i="7"/>
  <c r="U149" i="7"/>
  <c r="AI199" i="7"/>
  <c r="AK199" i="7"/>
  <c r="R445" i="7"/>
  <c r="T445" i="7"/>
  <c r="V445" i="7"/>
  <c r="W445" i="7" a="1"/>
  <c r="S431" i="7"/>
  <c r="AJ446" i="7"/>
  <c r="AL446" i="7"/>
  <c r="AI410" i="7"/>
  <c r="AM410" i="7"/>
  <c r="Q83" i="7"/>
  <c r="R505" i="7"/>
  <c r="BC153" i="7"/>
  <c r="Q13" i="7"/>
  <c r="AZ143" i="7"/>
  <c r="BR143" i="7"/>
  <c r="BS143" i="7"/>
  <c r="Q299" i="7"/>
  <c r="AZ177" i="7"/>
  <c r="BA177" i="7"/>
  <c r="BD177" i="7"/>
  <c r="AI309" i="7"/>
  <c r="AK309" i="7"/>
  <c r="AI113" i="7"/>
  <c r="BR312" i="7"/>
  <c r="Q162" i="7"/>
  <c r="Q143" i="7"/>
  <c r="Q451" i="7"/>
  <c r="U451" i="7"/>
  <c r="BA5" i="7"/>
  <c r="BC5" i="7"/>
  <c r="AI5" i="7"/>
  <c r="AI446" i="7"/>
  <c r="AM446" i="7"/>
  <c r="BB490" i="7"/>
  <c r="BD490" i="7"/>
  <c r="AJ473" i="7"/>
  <c r="BC603" i="7"/>
  <c r="BR776" i="7"/>
  <c r="BU776" i="7"/>
  <c r="AH346" i="7"/>
  <c r="AI346" i="7"/>
  <c r="AH230" i="7"/>
  <c r="AI230" i="7"/>
  <c r="AM230" i="7"/>
  <c r="BS505" i="7"/>
  <c r="BW505" i="7"/>
  <c r="BB463" i="7"/>
  <c r="S484" i="7"/>
  <c r="BA490" i="7"/>
  <c r="BE490" i="7"/>
  <c r="BB312" i="7"/>
  <c r="BD312" i="7"/>
  <c r="R451" i="7"/>
  <c r="T451" i="7"/>
  <c r="V451" i="7"/>
  <c r="W451" i="7" a="1"/>
  <c r="AK608" i="7"/>
  <c r="BC505" i="7"/>
  <c r="BT463" i="7"/>
  <c r="BV463" i="7"/>
  <c r="S537" i="7"/>
  <c r="AZ740" i="7"/>
  <c r="BR740" i="7"/>
  <c r="BS740" i="7"/>
  <c r="BW740" i="7"/>
  <c r="BA776" i="7"/>
  <c r="BE776" i="7"/>
  <c r="BA463" i="7"/>
  <c r="BE463" i="7"/>
  <c r="BT446" i="7"/>
  <c r="AK318" i="7"/>
  <c r="S503" i="7"/>
  <c r="AI25" i="7"/>
  <c r="Q391" i="7"/>
  <c r="U391" i="7"/>
  <c r="R431" i="7"/>
  <c r="T431" i="7"/>
  <c r="V431" i="7"/>
  <c r="W431" i="7" a="1"/>
  <c r="BB153" i="7"/>
  <c r="R428" i="7"/>
  <c r="T428" i="7"/>
  <c r="Q490" i="7"/>
  <c r="U490" i="7"/>
  <c r="S505" i="7"/>
  <c r="S450" i="7"/>
  <c r="Q168" i="7"/>
  <c r="AZ373" i="7"/>
  <c r="BR373" i="7"/>
  <c r="BS373" i="7"/>
  <c r="BU373" i="7"/>
  <c r="Q33" i="7"/>
  <c r="U33" i="7"/>
  <c r="Q410" i="7"/>
  <c r="U410" i="7"/>
  <c r="AZ3" i="7"/>
  <c r="Q339" i="7"/>
  <c r="R339" i="7"/>
  <c r="Q39" i="7"/>
  <c r="U39" i="7"/>
  <c r="Q309" i="7"/>
  <c r="U309" i="7"/>
  <c r="AI153" i="7"/>
  <c r="AL153" i="7"/>
  <c r="AI261" i="7"/>
  <c r="AL261" i="7"/>
  <c r="Q153" i="7"/>
  <c r="U153" i="7"/>
  <c r="BA25" i="7"/>
  <c r="AI39" i="7"/>
  <c r="Q21" i="7"/>
  <c r="T21" i="7"/>
  <c r="BB446" i="7"/>
  <c r="BD446" i="7"/>
  <c r="BF446" i="7"/>
  <c r="BG446" i="7" a="1"/>
  <c r="AH445" i="7"/>
  <c r="T919" i="7"/>
  <c r="V919" i="7"/>
  <c r="W919" i="7" a="1"/>
  <c r="T916" i="7"/>
  <c r="T913" i="7"/>
  <c r="V913" i="7"/>
  <c r="W913" i="7" a="1"/>
  <c r="AL909" i="7"/>
  <c r="T907" i="7"/>
  <c r="T905" i="7"/>
  <c r="V905" i="7"/>
  <c r="W905" i="7" a="1"/>
  <c r="T901" i="7"/>
  <c r="V901" i="7"/>
  <c r="W901" i="7" a="1"/>
  <c r="T899" i="7"/>
  <c r="T895" i="7"/>
  <c r="V895" i="7"/>
  <c r="W895" i="7" a="1"/>
  <c r="AA895" i="7"/>
  <c r="T891" i="7"/>
  <c r="V891" i="7"/>
  <c r="W891" i="7" a="1"/>
  <c r="T888" i="7"/>
  <c r="V888" i="7"/>
  <c r="W888" i="7" a="1"/>
  <c r="T886" i="7"/>
  <c r="AL885" i="7"/>
  <c r="AN885" i="7"/>
  <c r="AO885" i="7" a="1"/>
  <c r="BD881" i="7"/>
  <c r="BF881" i="7"/>
  <c r="BG881" i="7" a="1"/>
  <c r="T880" i="7"/>
  <c r="V880" i="7"/>
  <c r="W880" i="7" a="1"/>
  <c r="T877" i="7"/>
  <c r="V877" i="7"/>
  <c r="W877" i="7" a="1"/>
  <c r="T869" i="7"/>
  <c r="V869" i="7"/>
  <c r="W869" i="7" a="1"/>
  <c r="BD865" i="7"/>
  <c r="BF865" i="7"/>
  <c r="BG865" i="7" a="1"/>
  <c r="T864" i="7"/>
  <c r="V864" i="7"/>
  <c r="W864" i="7" a="1"/>
  <c r="T861" i="7"/>
  <c r="V861" i="7"/>
  <c r="W861" i="7" a="1"/>
  <c r="T860" i="7"/>
  <c r="V860" i="7"/>
  <c r="W860" i="7" a="1"/>
  <c r="AA860" i="7"/>
  <c r="T859" i="7"/>
  <c r="T857" i="7"/>
  <c r="V857" i="7"/>
  <c r="W857" i="7" a="1"/>
  <c r="T848" i="7"/>
  <c r="V848" i="7"/>
  <c r="W848" i="7" a="1"/>
  <c r="T845" i="7"/>
  <c r="V845" i="7"/>
  <c r="W845" i="7" a="1"/>
  <c r="T844" i="7"/>
  <c r="V844" i="7"/>
  <c r="W844" i="7" a="1"/>
  <c r="T832" i="7"/>
  <c r="V832" i="7"/>
  <c r="W832" i="7" a="1"/>
  <c r="AD832" i="7"/>
  <c r="T828" i="7"/>
  <c r="T825" i="7"/>
  <c r="V825" i="7"/>
  <c r="W825" i="7" a="1"/>
  <c r="T824" i="7"/>
  <c r="V824" i="7"/>
  <c r="W824" i="7" a="1"/>
  <c r="Y824" i="7"/>
  <c r="T820" i="7"/>
  <c r="V820" i="7"/>
  <c r="W820" i="7" a="1"/>
  <c r="AB820" i="7"/>
  <c r="T814" i="7"/>
  <c r="T799" i="7"/>
  <c r="V799" i="7"/>
  <c r="W799" i="7" a="1"/>
  <c r="AA799" i="7"/>
  <c r="AL795" i="7"/>
  <c r="AN795" i="7"/>
  <c r="AO795" i="7" a="1"/>
  <c r="AL788" i="7"/>
  <c r="AN788" i="7"/>
  <c r="AO788" i="7" a="1"/>
  <c r="T787" i="7"/>
  <c r="V787" i="7"/>
  <c r="W787" i="7" a="1"/>
  <c r="T785" i="7"/>
  <c r="V785" i="7"/>
  <c r="W785" i="7" a="1"/>
  <c r="T782" i="7"/>
  <c r="T780" i="7"/>
  <c r="V780" i="7"/>
  <c r="W780" i="7" a="1"/>
  <c r="T772" i="7"/>
  <c r="V772" i="7"/>
  <c r="W772" i="7" a="1"/>
  <c r="T771" i="7"/>
  <c r="V771" i="7"/>
  <c r="W771" i="7" a="1"/>
  <c r="T760" i="7"/>
  <c r="V760" i="7"/>
  <c r="W760" i="7" a="1"/>
  <c r="AL758" i="7"/>
  <c r="T744" i="7"/>
  <c r="V744" i="7"/>
  <c r="W744" i="7" a="1"/>
  <c r="T735" i="7"/>
  <c r="AL734" i="7"/>
  <c r="AL990" i="7"/>
  <c r="T989" i="7"/>
  <c r="V989" i="7"/>
  <c r="W989" i="7" a="1"/>
  <c r="T988" i="7"/>
  <c r="V988" i="7"/>
  <c r="W988" i="7" a="1"/>
  <c r="T987" i="7"/>
  <c r="V987" i="7"/>
  <c r="W987" i="7" a="1"/>
  <c r="Y987" i="7"/>
  <c r="T983" i="7"/>
  <c r="T980" i="7"/>
  <c r="V980" i="7"/>
  <c r="W980" i="7" a="1"/>
  <c r="T976" i="7"/>
  <c r="V976" i="7"/>
  <c r="W976" i="7" a="1"/>
  <c r="BD968" i="7"/>
  <c r="BF968" i="7"/>
  <c r="BG968" i="7" a="1"/>
  <c r="T964" i="7"/>
  <c r="V964" i="7"/>
  <c r="W964" i="7" a="1"/>
  <c r="T961" i="7"/>
  <c r="V961" i="7"/>
  <c r="W961" i="7" a="1"/>
  <c r="T960" i="7"/>
  <c r="V960" i="7"/>
  <c r="W960" i="7" a="1"/>
  <c r="T958" i="7"/>
  <c r="T953" i="7"/>
  <c r="T943" i="7"/>
  <c r="T942" i="7"/>
  <c r="AL941" i="7"/>
  <c r="AN941" i="7"/>
  <c r="AO941" i="7" a="1"/>
  <c r="T938" i="7"/>
  <c r="T934" i="7"/>
  <c r="AL933" i="7"/>
  <c r="AN933" i="7"/>
  <c r="AO933" i="7" a="1"/>
  <c r="T927" i="7"/>
  <c r="V927" i="7"/>
  <c r="W927" i="7" a="1"/>
  <c r="Z927" i="7"/>
  <c r="AL925" i="7"/>
  <c r="AN925" i="7"/>
  <c r="AO925" i="7" a="1"/>
  <c r="T791" i="7"/>
  <c r="V791" i="7"/>
  <c r="W791" i="7" a="1"/>
  <c r="T756" i="7"/>
  <c r="V756" i="7"/>
  <c r="W756" i="7" a="1"/>
  <c r="Z756" i="7"/>
  <c r="T751" i="7"/>
  <c r="V751" i="7"/>
  <c r="W751" i="7" a="1"/>
  <c r="Y751" i="7"/>
  <c r="T747" i="7"/>
  <c r="V747" i="7"/>
  <c r="W747" i="7" a="1"/>
  <c r="Y747" i="7"/>
  <c r="AL733" i="7"/>
  <c r="T727" i="7"/>
  <c r="V727" i="7"/>
  <c r="W727" i="7" a="1"/>
  <c r="T721" i="7"/>
  <c r="V721" i="7"/>
  <c r="W721" i="7" a="1"/>
  <c r="T720" i="7"/>
  <c r="V720" i="7"/>
  <c r="W720" i="7" a="1"/>
  <c r="T717" i="7"/>
  <c r="V717" i="7"/>
  <c r="W717" i="7" a="1"/>
  <c r="T704" i="7"/>
  <c r="V704" i="7"/>
  <c r="W704" i="7" a="1"/>
  <c r="T698" i="7"/>
  <c r="T697" i="7"/>
  <c r="V697" i="7"/>
  <c r="W697" i="7" a="1"/>
  <c r="T695" i="7"/>
  <c r="V695" i="7"/>
  <c r="W695" i="7" a="1"/>
  <c r="T694" i="7"/>
  <c r="T692" i="7"/>
  <c r="V692" i="7"/>
  <c r="W692" i="7" a="1"/>
  <c r="AL691" i="7"/>
  <c r="T678" i="7"/>
  <c r="T675" i="7"/>
  <c r="V675" i="7"/>
  <c r="W675" i="7" a="1"/>
  <c r="T671" i="7"/>
  <c r="V671" i="7"/>
  <c r="W671" i="7" a="1"/>
  <c r="AL665" i="7"/>
  <c r="AN665" i="7"/>
  <c r="AO665" i="7" a="1"/>
  <c r="T664" i="7"/>
  <c r="V664" i="7"/>
  <c r="W664" i="7" a="1"/>
  <c r="T663" i="7"/>
  <c r="T661" i="7"/>
  <c r="V661" i="7"/>
  <c r="W661" i="7" a="1"/>
  <c r="AL657" i="7"/>
  <c r="AN657" i="7"/>
  <c r="AO657" i="7" a="1"/>
  <c r="T655" i="7"/>
  <c r="V655" i="7"/>
  <c r="W655" i="7" a="1"/>
  <c r="T647" i="7"/>
  <c r="V647" i="7"/>
  <c r="W647" i="7" a="1"/>
  <c r="T645" i="7"/>
  <c r="V645" i="7"/>
  <c r="W645" i="7" a="1"/>
  <c r="AL641" i="7"/>
  <c r="AN641" i="7"/>
  <c r="AO641" i="7" a="1"/>
  <c r="T639" i="7"/>
  <c r="V639" i="7"/>
  <c r="W639" i="7" a="1"/>
  <c r="AC639" i="7"/>
  <c r="T637" i="7"/>
  <c r="V637" i="7"/>
  <c r="W637" i="7" a="1"/>
  <c r="AB637" i="7"/>
  <c r="T626" i="7"/>
  <c r="T615" i="7"/>
  <c r="V615" i="7"/>
  <c r="W615" i="7" a="1"/>
  <c r="W615" i="7"/>
  <c r="T608" i="7"/>
  <c r="V608" i="7"/>
  <c r="W608" i="7" a="1"/>
  <c r="AL604" i="7"/>
  <c r="AN604" i="7"/>
  <c r="AO604" i="7" a="1"/>
  <c r="T599" i="7"/>
  <c r="V599" i="7"/>
  <c r="W599" i="7" a="1"/>
  <c r="Y599" i="7"/>
  <c r="AL643" i="7"/>
  <c r="R894" i="7"/>
  <c r="T894" i="7"/>
  <c r="R602" i="7"/>
  <c r="T602" i="7"/>
  <c r="T624" i="7"/>
  <c r="V624" i="7"/>
  <c r="W624" i="7" a="1"/>
  <c r="W624" i="7"/>
  <c r="Q650" i="7"/>
  <c r="U650" i="7"/>
  <c r="Q734" i="7"/>
  <c r="U734" i="7"/>
  <c r="T816" i="7"/>
  <c r="V816" i="7"/>
  <c r="W816" i="7" a="1"/>
  <c r="T643" i="7"/>
  <c r="V643" i="7"/>
  <c r="W643" i="7" a="1"/>
  <c r="T648" i="7"/>
  <c r="V648" i="7"/>
  <c r="W648" i="7" a="1"/>
  <c r="BD607" i="7"/>
  <c r="BF607" i="7"/>
  <c r="BG607" i="7" a="1"/>
  <c r="R642" i="7"/>
  <c r="T642" i="7"/>
  <c r="Q642" i="7"/>
  <c r="U642" i="7"/>
  <c r="V642" i="7"/>
  <c r="W642" i="7" a="1"/>
  <c r="S622" i="7"/>
  <c r="T616" i="7"/>
  <c r="V616" i="7"/>
  <c r="W616" i="7" a="1"/>
  <c r="Q646" i="7"/>
  <c r="U646" i="7"/>
  <c r="AH638" i="7"/>
  <c r="AJ638" i="7"/>
  <c r="AL638" i="7"/>
  <c r="R622" i="7"/>
  <c r="T622" i="7"/>
  <c r="T651" i="7"/>
  <c r="V651" i="7"/>
  <c r="W651" i="7" a="1"/>
  <c r="Q958" i="7"/>
  <c r="U958" i="7"/>
  <c r="Q602" i="7"/>
  <c r="U602" i="7"/>
  <c r="AK614" i="7"/>
  <c r="S634" i="7"/>
  <c r="BT614" i="7"/>
  <c r="BV614" i="7"/>
  <c r="BS614" i="7"/>
  <c r="BW614" i="7"/>
  <c r="BX614" i="7"/>
  <c r="BY614" i="7" a="1"/>
  <c r="AZ654" i="7"/>
  <c r="BB654" i="7"/>
  <c r="BD654" i="7"/>
  <c r="R654" i="7"/>
  <c r="T654" i="7"/>
  <c r="R658" i="7"/>
  <c r="T658" i="7"/>
  <c r="AH646" i="7"/>
  <c r="S638" i="7"/>
  <c r="T612" i="7"/>
  <c r="V612" i="7"/>
  <c r="W612" i="7" a="1"/>
  <c r="T640" i="7"/>
  <c r="V640" i="7"/>
  <c r="W640" i="7" a="1"/>
  <c r="Y640" i="7"/>
  <c r="S614" i="7"/>
  <c r="S602" i="7"/>
  <c r="S626" i="7"/>
  <c r="AK658" i="7"/>
  <c r="S658" i="7"/>
  <c r="T653" i="7"/>
  <c r="V653" i="7"/>
  <c r="W653" i="7" a="1"/>
  <c r="S254" i="7"/>
  <c r="AL649" i="7"/>
  <c r="AH726" i="7"/>
  <c r="AI726" i="7"/>
  <c r="AM726" i="7"/>
  <c r="S810" i="7"/>
  <c r="T839" i="7"/>
  <c r="R962" i="7"/>
  <c r="T962" i="7"/>
  <c r="T644" i="7"/>
  <c r="V644" i="7"/>
  <c r="W644" i="7" a="1"/>
  <c r="T920" i="7"/>
  <c r="V920" i="7"/>
  <c r="W920" i="7" a="1"/>
  <c r="R802" i="7"/>
  <c r="S630" i="7"/>
  <c r="T659" i="7"/>
  <c r="V659" i="7"/>
  <c r="W659" i="7" a="1"/>
  <c r="AA659" i="7"/>
  <c r="AH806" i="7"/>
  <c r="AJ806" i="7"/>
  <c r="AL806" i="7"/>
  <c r="R734" i="7"/>
  <c r="T734" i="7"/>
  <c r="T636" i="7"/>
  <c r="V636" i="7"/>
  <c r="W636" i="7" a="1"/>
  <c r="AH618" i="7"/>
  <c r="AK618" i="7"/>
  <c r="S610" i="7"/>
  <c r="AH650" i="7"/>
  <c r="AJ614" i="7"/>
  <c r="AL614" i="7"/>
  <c r="R746" i="7"/>
  <c r="T746" i="7"/>
  <c r="AH634" i="7"/>
  <c r="AI634" i="7"/>
  <c r="AM634" i="7"/>
  <c r="Q626" i="7"/>
  <c r="U626" i="7"/>
  <c r="BB614" i="7"/>
  <c r="BD614" i="7"/>
  <c r="AJ654" i="7"/>
  <c r="AL654" i="7"/>
  <c r="AJ658" i="7"/>
  <c r="S654" i="7"/>
  <c r="T613" i="7"/>
  <c r="V613" i="7"/>
  <c r="W613" i="7" a="1"/>
  <c r="T632" i="7"/>
  <c r="T652" i="7"/>
  <c r="V652" i="7"/>
  <c r="W652" i="7" a="1"/>
  <c r="AG652" i="7"/>
  <c r="T657" i="7"/>
  <c r="V657" i="7"/>
  <c r="W657" i="7" a="1"/>
  <c r="S782" i="7"/>
  <c r="R878" i="7"/>
  <c r="T878" i="7"/>
  <c r="R686" i="7"/>
  <c r="T686" i="7"/>
  <c r="S606" i="7"/>
  <c r="AL784" i="7"/>
  <c r="AH606" i="7"/>
  <c r="AJ606" i="7"/>
  <c r="AL606" i="7"/>
  <c r="T649" i="7"/>
  <c r="V649" i="7"/>
  <c r="W649" i="7" a="1"/>
  <c r="AH630" i="7"/>
  <c r="AI630" i="7"/>
  <c r="AM630" i="7"/>
  <c r="T641" i="7"/>
  <c r="V641" i="7"/>
  <c r="W641" i="7" a="1"/>
  <c r="R618" i="7"/>
  <c r="T618" i="7"/>
  <c r="AH882" i="7"/>
  <c r="R638" i="7"/>
  <c r="T638" i="7"/>
  <c r="R630" i="7"/>
  <c r="T630" i="7"/>
  <c r="AI602" i="7"/>
  <c r="AM602" i="7"/>
  <c r="BC614" i="7"/>
  <c r="R650" i="7"/>
  <c r="T650" i="7"/>
  <c r="Q658" i="7"/>
  <c r="U658" i="7"/>
  <c r="AI654" i="7"/>
  <c r="AM654" i="7"/>
  <c r="AI658" i="7"/>
  <c r="AM658" i="7"/>
  <c r="T605" i="7"/>
  <c r="V605" i="7"/>
  <c r="W605" i="7" a="1"/>
  <c r="BD656" i="7"/>
  <c r="AL623" i="7"/>
  <c r="AN623" i="7"/>
  <c r="AO623" i="7" a="1"/>
  <c r="AT623" i="7"/>
  <c r="AJ602" i="7"/>
  <c r="AL602" i="7"/>
  <c r="T629" i="7"/>
  <c r="V629" i="7"/>
  <c r="W629" i="7" a="1"/>
  <c r="AE629" i="7"/>
  <c r="T656" i="7"/>
  <c r="V656" i="7"/>
  <c r="W656" i="7" a="1"/>
  <c r="AK875" i="7"/>
  <c r="R786" i="7"/>
  <c r="T849" i="7"/>
  <c r="V849" i="7"/>
  <c r="W849" i="7" a="1"/>
  <c r="X849" i="7"/>
  <c r="BR959" i="7"/>
  <c r="AL792" i="7"/>
  <c r="AN792" i="7"/>
  <c r="AO792" i="7" a="1"/>
  <c r="T833" i="7"/>
  <c r="V833" i="7"/>
  <c r="W833" i="7" a="1"/>
  <c r="R890" i="7"/>
  <c r="T890" i="7"/>
  <c r="S778" i="7"/>
  <c r="S814" i="7"/>
  <c r="T971" i="7"/>
  <c r="V971" i="7"/>
  <c r="W971" i="7" a="1"/>
  <c r="T992" i="7"/>
  <c r="V992" i="7"/>
  <c r="W992" i="7" a="1"/>
  <c r="Q606" i="7"/>
  <c r="U606" i="7"/>
  <c r="R790" i="7"/>
  <c r="T790" i="7"/>
  <c r="Q710" i="7"/>
  <c r="U710" i="7"/>
  <c r="R898" i="7"/>
  <c r="T898" i="7"/>
  <c r="AL993" i="7"/>
  <c r="T609" i="7"/>
  <c r="V609" i="7"/>
  <c r="W609" i="7" a="1"/>
  <c r="T968" i="7"/>
  <c r="V968" i="7"/>
  <c r="W968" i="7" a="1"/>
  <c r="AH790" i="7"/>
  <c r="AJ790" i="7"/>
  <c r="AL790" i="7"/>
  <c r="AH610" i="7"/>
  <c r="AK610" i="7"/>
  <c r="AI614" i="7"/>
  <c r="AM614" i="7"/>
  <c r="AH626" i="7"/>
  <c r="R610" i="7"/>
  <c r="T610" i="7"/>
  <c r="AZ602" i="7"/>
  <c r="BR602" i="7"/>
  <c r="R614" i="7"/>
  <c r="T614" i="7"/>
  <c r="R634" i="7"/>
  <c r="T634" i="7"/>
  <c r="V634" i="7"/>
  <c r="W634" i="7" a="1"/>
  <c r="Q654" i="7"/>
  <c r="U654" i="7"/>
  <c r="BD637" i="7"/>
  <c r="AL608" i="7"/>
  <c r="AL847" i="7"/>
  <c r="T763" i="7"/>
  <c r="BR871" i="7"/>
  <c r="BS871" i="7"/>
  <c r="BW871" i="7"/>
  <c r="BC639" i="7"/>
  <c r="AI947" i="7"/>
  <c r="AM947" i="7"/>
  <c r="AK869" i="7"/>
  <c r="BR736" i="7"/>
  <c r="BD158" i="7"/>
  <c r="AJ831" i="7"/>
  <c r="AL831" i="7"/>
  <c r="S990" i="7"/>
  <c r="Q990" i="7"/>
  <c r="U990" i="7"/>
  <c r="R990" i="7"/>
  <c r="T990" i="7"/>
  <c r="AH986" i="7"/>
  <c r="AI986" i="7"/>
  <c r="AM986" i="7"/>
  <c r="S986" i="7"/>
  <c r="R986" i="7"/>
  <c r="T986" i="7"/>
  <c r="S982" i="7"/>
  <c r="AH982" i="7"/>
  <c r="R982" i="7"/>
  <c r="T982" i="7"/>
  <c r="AZ970" i="7"/>
  <c r="BA970" i="7"/>
  <c r="BE970" i="7"/>
  <c r="AI970" i="7"/>
  <c r="AM970" i="7"/>
  <c r="AJ970" i="7"/>
  <c r="AL970" i="7"/>
  <c r="AH934" i="7"/>
  <c r="AZ934" i="7"/>
  <c r="BB934" i="7"/>
  <c r="BD934" i="7"/>
  <c r="Q934" i="7"/>
  <c r="U934" i="7"/>
  <c r="Q930" i="7"/>
  <c r="U930" i="7"/>
  <c r="AH930" i="7"/>
  <c r="AH918" i="7"/>
  <c r="S918" i="7"/>
  <c r="Q906" i="7"/>
  <c r="U906" i="7"/>
  <c r="AH906" i="7"/>
  <c r="S858" i="7"/>
  <c r="AH858" i="7"/>
  <c r="R850" i="7"/>
  <c r="T850" i="7"/>
  <c r="AH850" i="7"/>
  <c r="S850" i="7"/>
  <c r="R838" i="7"/>
  <c r="T838" i="7"/>
  <c r="Q838" i="7"/>
  <c r="U838" i="7"/>
  <c r="S838" i="7"/>
  <c r="AH838" i="7"/>
  <c r="AJ838" i="7"/>
  <c r="AL838" i="7"/>
  <c r="S974" i="7"/>
  <c r="AH974" i="7"/>
  <c r="AZ974" i="7"/>
  <c r="BA974" i="7"/>
  <c r="BE974" i="7"/>
  <c r="R950" i="7"/>
  <c r="S950" i="7"/>
  <c r="AH950" i="7"/>
  <c r="AI950" i="7"/>
  <c r="AM950" i="7"/>
  <c r="AH946" i="7"/>
  <c r="S946" i="7"/>
  <c r="Q926" i="7"/>
  <c r="U926" i="7"/>
  <c r="AH926" i="7"/>
  <c r="S922" i="7"/>
  <c r="Q922" i="7"/>
  <c r="U922" i="7"/>
  <c r="R922" i="7"/>
  <c r="T922" i="7"/>
  <c r="R914" i="7"/>
  <c r="T914" i="7"/>
  <c r="Q914" i="7"/>
  <c r="U914" i="7"/>
  <c r="AH914" i="7"/>
  <c r="S870" i="7"/>
  <c r="Q870" i="7"/>
  <c r="U870" i="7"/>
  <c r="R862" i="7"/>
  <c r="T862" i="7"/>
  <c r="S862" i="7"/>
  <c r="Q862" i="7"/>
  <c r="U862" i="7"/>
  <c r="AH862" i="7"/>
  <c r="AZ862" i="7"/>
  <c r="BR862" i="7"/>
  <c r="BU862" i="7"/>
  <c r="R846" i="7"/>
  <c r="T846" i="7"/>
  <c r="S846" i="7"/>
  <c r="Q846" i="7"/>
  <c r="U846" i="7"/>
  <c r="R830" i="7"/>
  <c r="T830" i="7"/>
  <c r="S830" i="7"/>
  <c r="Q830" i="7"/>
  <c r="U830" i="7"/>
  <c r="V830" i="7"/>
  <c r="W830" i="7" a="1"/>
  <c r="R794" i="7"/>
  <c r="T794" i="7"/>
  <c r="S794" i="7"/>
  <c r="S774" i="7"/>
  <c r="AH774" i="7"/>
  <c r="AK774" i="7"/>
  <c r="R774" i="7"/>
  <c r="T774" i="7"/>
  <c r="AH750" i="7"/>
  <c r="S750" i="7"/>
  <c r="AH694" i="7"/>
  <c r="S694" i="7"/>
  <c r="AI686" i="7"/>
  <c r="AM686" i="7"/>
  <c r="AZ686" i="7"/>
  <c r="BB686" i="7"/>
  <c r="BD686" i="7"/>
  <c r="S682" i="7"/>
  <c r="AH682" i="7"/>
  <c r="AJ682" i="7"/>
  <c r="AL682" i="7"/>
  <c r="Q682" i="7"/>
  <c r="U682" i="7"/>
  <c r="S674" i="7"/>
  <c r="Q674" i="7"/>
  <c r="U674" i="7"/>
  <c r="AH674" i="7"/>
  <c r="AK674" i="7"/>
  <c r="R674" i="7"/>
  <c r="T674" i="7"/>
  <c r="S670" i="7"/>
  <c r="R670" i="7"/>
  <c r="T670" i="7"/>
  <c r="AH670" i="7"/>
  <c r="AJ670" i="7"/>
  <c r="AL670" i="7"/>
  <c r="AH666" i="7"/>
  <c r="AJ666" i="7"/>
  <c r="AL666" i="7"/>
  <c r="R666" i="7"/>
  <c r="T666" i="7"/>
  <c r="S666" i="7"/>
  <c r="Q666" i="7"/>
  <c r="U666" i="7"/>
  <c r="AH662" i="7"/>
  <c r="Q662" i="7"/>
  <c r="U662" i="7"/>
  <c r="S662" i="7"/>
  <c r="R662" i="7"/>
  <c r="T662" i="7"/>
  <c r="T660" i="7"/>
  <c r="V660" i="7"/>
  <c r="W660" i="7" a="1"/>
  <c r="AC660" i="7"/>
  <c r="T426" i="7"/>
  <c r="V426" i="7"/>
  <c r="W426" i="7" a="1"/>
  <c r="AL681" i="7"/>
  <c r="T716" i="7"/>
  <c r="V716" i="7"/>
  <c r="W716" i="7" a="1"/>
  <c r="T665" i="7"/>
  <c r="V665" i="7"/>
  <c r="W665" i="7" a="1"/>
  <c r="T673" i="7"/>
  <c r="V673" i="7"/>
  <c r="W673" i="7" a="1"/>
  <c r="T792" i="7"/>
  <c r="V792" i="7"/>
  <c r="W792" i="7" a="1"/>
  <c r="R726" i="7"/>
  <c r="T726" i="7"/>
  <c r="BD800" i="7"/>
  <c r="R974" i="7"/>
  <c r="T974" i="7"/>
  <c r="S714" i="7"/>
  <c r="Q782" i="7"/>
  <c r="U782" i="7"/>
  <c r="R810" i="7"/>
  <c r="T810" i="7"/>
  <c r="AH942" i="7"/>
  <c r="AJ942" i="7"/>
  <c r="AL942" i="7"/>
  <c r="T949" i="7"/>
  <c r="V949" i="7"/>
  <c r="W949" i="7" a="1"/>
  <c r="W949" i="7"/>
  <c r="R778" i="7"/>
  <c r="T778" i="7"/>
  <c r="AH814" i="7"/>
  <c r="AK814" i="7"/>
  <c r="T865" i="7"/>
  <c r="V865" i="7"/>
  <c r="W865" i="7" a="1"/>
  <c r="T679" i="7"/>
  <c r="Q686" i="7"/>
  <c r="U686" i="7"/>
  <c r="T764" i="7"/>
  <c r="V764" i="7"/>
  <c r="W764" i="7" a="1"/>
  <c r="T821" i="7"/>
  <c r="V821" i="7"/>
  <c r="W821" i="7" a="1"/>
  <c r="R858" i="7"/>
  <c r="T858" i="7"/>
  <c r="AL680" i="7"/>
  <c r="AH962" i="7"/>
  <c r="S994" i="7"/>
  <c r="T969" i="7"/>
  <c r="AH794" i="7"/>
  <c r="AZ794" i="7"/>
  <c r="Q746" i="7"/>
  <c r="U746" i="7"/>
  <c r="S790" i="7"/>
  <c r="R762" i="7"/>
  <c r="T762" i="7"/>
  <c r="R870" i="7"/>
  <c r="T870" i="7"/>
  <c r="T977" i="7"/>
  <c r="V977" i="7"/>
  <c r="W977" i="7" a="1"/>
  <c r="T996" i="7"/>
  <c r="V996" i="7"/>
  <c r="W996" i="7" a="1"/>
  <c r="W996" i="7"/>
  <c r="AH830" i="7"/>
  <c r="AI830" i="7"/>
  <c r="AM830" i="7"/>
  <c r="AH710" i="7"/>
  <c r="S970" i="7"/>
  <c r="T851" i="7"/>
  <c r="V851" i="7"/>
  <c r="W851" i="7" a="1"/>
  <c r="AG851" i="7"/>
  <c r="AH678" i="7"/>
  <c r="AI678" i="7"/>
  <c r="AM678" i="7"/>
  <c r="S898" i="7"/>
  <c r="R946" i="7"/>
  <c r="T725" i="7"/>
  <c r="V725" i="7"/>
  <c r="W725" i="7" a="1"/>
  <c r="S934" i="7"/>
  <c r="T981" i="7"/>
  <c r="V981" i="7"/>
  <c r="W981" i="7" a="1"/>
  <c r="T985" i="7"/>
  <c r="V985" i="7"/>
  <c r="W985" i="7" a="1"/>
  <c r="T685" i="7"/>
  <c r="V685" i="7"/>
  <c r="W685" i="7" a="1"/>
  <c r="T707" i="7"/>
  <c r="V707" i="7"/>
  <c r="W707" i="7" a="1"/>
  <c r="S734" i="7"/>
  <c r="AL985" i="7"/>
  <c r="AN985" i="7"/>
  <c r="AO985" i="7" a="1"/>
  <c r="AR985" i="7"/>
  <c r="AL873" i="7"/>
  <c r="R750" i="7"/>
  <c r="T750" i="7"/>
  <c r="T993" i="7"/>
  <c r="V993" i="7"/>
  <c r="W993" i="7" a="1"/>
  <c r="AF993" i="7"/>
  <c r="Q898" i="7"/>
  <c r="U898" i="7"/>
  <c r="R710" i="7"/>
  <c r="T710" i="7"/>
  <c r="BD743" i="7"/>
  <c r="AI898" i="7"/>
  <c r="AM898" i="7"/>
  <c r="AK898" i="7"/>
  <c r="AJ898" i="7"/>
  <c r="AL898" i="7"/>
  <c r="AN898" i="7"/>
  <c r="AO898" i="7" a="1"/>
  <c r="AZ898" i="7"/>
  <c r="Q886" i="7"/>
  <c r="U886" i="7"/>
  <c r="AH886" i="7"/>
  <c r="S886" i="7"/>
  <c r="Q874" i="7"/>
  <c r="U874" i="7"/>
  <c r="R874" i="7"/>
  <c r="T874" i="7"/>
  <c r="S874" i="7"/>
  <c r="S866" i="7"/>
  <c r="Q866" i="7"/>
  <c r="U866" i="7"/>
  <c r="R866" i="7"/>
  <c r="T866" i="7"/>
  <c r="S854" i="7"/>
  <c r="Q854" i="7"/>
  <c r="U854" i="7"/>
  <c r="AH854" i="7"/>
  <c r="R854" i="7"/>
  <c r="T854" i="7"/>
  <c r="S842" i="7"/>
  <c r="AH842" i="7"/>
  <c r="AJ842" i="7"/>
  <c r="AL842" i="7"/>
  <c r="Q842" i="7"/>
  <c r="U842" i="7"/>
  <c r="R842" i="7"/>
  <c r="T842" i="7"/>
  <c r="R822" i="7"/>
  <c r="T822" i="7"/>
  <c r="AH822" i="7"/>
  <c r="AI822" i="7"/>
  <c r="AM822" i="7"/>
  <c r="Q822" i="7"/>
  <c r="U822" i="7"/>
  <c r="Q818" i="7"/>
  <c r="U818" i="7"/>
  <c r="R818" i="7"/>
  <c r="T818" i="7"/>
  <c r="S818" i="7"/>
  <c r="R766" i="7"/>
  <c r="T766" i="7"/>
  <c r="Q766" i="7"/>
  <c r="U766" i="7"/>
  <c r="AH766" i="7"/>
  <c r="S766" i="7"/>
  <c r="AL759" i="7"/>
  <c r="AN759" i="7"/>
  <c r="AO759" i="7" a="1"/>
  <c r="T759" i="7"/>
  <c r="V759" i="7"/>
  <c r="W759" i="7" a="1"/>
  <c r="AD759" i="7"/>
  <c r="S758" i="7"/>
  <c r="R758" i="7"/>
  <c r="T758" i="7"/>
  <c r="S754" i="7"/>
  <c r="R754" i="7"/>
  <c r="AH754" i="7"/>
  <c r="S742" i="7"/>
  <c r="AH742" i="7"/>
  <c r="Q742" i="7"/>
  <c r="U742" i="7"/>
  <c r="R742" i="7"/>
  <c r="T742" i="7"/>
  <c r="AH738" i="7"/>
  <c r="R738" i="7"/>
  <c r="T738" i="7"/>
  <c r="Q722" i="7"/>
  <c r="U722" i="7"/>
  <c r="S722" i="7"/>
  <c r="S718" i="7"/>
  <c r="AH718" i="7"/>
  <c r="AK718" i="7"/>
  <c r="Q718" i="7"/>
  <c r="U718" i="7"/>
  <c r="R718" i="7"/>
  <c r="R702" i="7"/>
  <c r="T702" i="7"/>
  <c r="AH702" i="7"/>
  <c r="AJ702" i="7"/>
  <c r="AL702" i="7"/>
  <c r="S702" i="7"/>
  <c r="Q698" i="7"/>
  <c r="U698" i="7"/>
  <c r="AH698" i="7"/>
  <c r="AI698" i="7"/>
  <c r="AM698" i="7"/>
  <c r="S698" i="7"/>
  <c r="Q690" i="7"/>
  <c r="U690" i="7"/>
  <c r="R690" i="7"/>
  <c r="AK496" i="7"/>
  <c r="AL719" i="7"/>
  <c r="T715" i="7"/>
  <c r="V715" i="7"/>
  <c r="W715" i="7" a="1"/>
  <c r="BD723" i="7"/>
  <c r="AH722" i="7"/>
  <c r="AK722" i="7"/>
  <c r="Q970" i="7"/>
  <c r="U970" i="7"/>
  <c r="T677" i="7"/>
  <c r="V677" i="7"/>
  <c r="W677" i="7" a="1"/>
  <c r="S726" i="7"/>
  <c r="AH786" i="7"/>
  <c r="AK786" i="7"/>
  <c r="T800" i="7"/>
  <c r="V800" i="7"/>
  <c r="W800" i="7" a="1"/>
  <c r="R906" i="7"/>
  <c r="T906" i="7"/>
  <c r="Q998" i="7"/>
  <c r="U998" i="7"/>
  <c r="R714" i="7"/>
  <c r="T714" i="7"/>
  <c r="AH782" i="7"/>
  <c r="AI782" i="7"/>
  <c r="AM782" i="7"/>
  <c r="Q810" i="7"/>
  <c r="U810" i="7"/>
  <c r="AH894" i="7"/>
  <c r="AH778" i="7"/>
  <c r="Q814" i="7"/>
  <c r="U814" i="7"/>
  <c r="AH878" i="7"/>
  <c r="AZ878" i="7"/>
  <c r="BR878" i="7"/>
  <c r="T912" i="7"/>
  <c r="V912" i="7"/>
  <c r="W912" i="7" a="1"/>
  <c r="T817" i="7"/>
  <c r="V817" i="7"/>
  <c r="W817" i="7" a="1"/>
  <c r="T896" i="7"/>
  <c r="V896" i="7"/>
  <c r="W896" i="7" a="1"/>
  <c r="T680" i="7"/>
  <c r="V680" i="7"/>
  <c r="W680" i="7" a="1"/>
  <c r="Q962" i="7"/>
  <c r="U962" i="7"/>
  <c r="R994" i="7"/>
  <c r="T994" i="7"/>
  <c r="BV731" i="7"/>
  <c r="AZ496" i="7"/>
  <c r="R462" i="7"/>
  <c r="AL796" i="7"/>
  <c r="Q758" i="7"/>
  <c r="U758" i="7"/>
  <c r="T676" i="7"/>
  <c r="V676" i="7"/>
  <c r="W676" i="7" a="1"/>
  <c r="AB676" i="7"/>
  <c r="R882" i="7"/>
  <c r="T882" i="7"/>
  <c r="T900" i="7"/>
  <c r="T948" i="7"/>
  <c r="V948" i="7"/>
  <c r="W948" i="7" a="1"/>
  <c r="AE948" i="7"/>
  <c r="Q774" i="7"/>
  <c r="U774" i="7"/>
  <c r="R970" i="7"/>
  <c r="T979" i="7"/>
  <c r="V979" i="7"/>
  <c r="W979" i="7" a="1"/>
  <c r="T667" i="7"/>
  <c r="V667" i="7"/>
  <c r="W667" i="7" a="1"/>
  <c r="S678" i="7"/>
  <c r="R918" i="7"/>
  <c r="S926" i="7"/>
  <c r="T984" i="7"/>
  <c r="Q794" i="7"/>
  <c r="U794" i="7"/>
  <c r="Q738" i="7"/>
  <c r="U738" i="7"/>
  <c r="Q750" i="7"/>
  <c r="U750" i="7"/>
  <c r="T705" i="7"/>
  <c r="V705" i="7"/>
  <c r="W705" i="7" a="1"/>
  <c r="Z705" i="7"/>
  <c r="T773" i="7"/>
  <c r="V773" i="7"/>
  <c r="W773" i="7" a="1"/>
  <c r="R798" i="7"/>
  <c r="T798" i="7"/>
  <c r="AL724" i="7"/>
  <c r="AN724" i="7"/>
  <c r="AO724" i="7" a="1"/>
  <c r="AH846" i="7"/>
  <c r="AJ846" i="7"/>
  <c r="AL846" i="7"/>
  <c r="Q702" i="7"/>
  <c r="U702" i="7"/>
  <c r="T696" i="7"/>
  <c r="R682" i="7"/>
  <c r="T682" i="7"/>
  <c r="T897" i="7"/>
  <c r="V897" i="7"/>
  <c r="W897" i="7" a="1"/>
  <c r="Z897" i="7"/>
  <c r="AL745" i="7"/>
  <c r="AN745" i="7"/>
  <c r="AO745" i="7" a="1"/>
  <c r="R978" i="7"/>
  <c r="S978" i="7"/>
  <c r="AH978" i="7"/>
  <c r="AK978" i="7"/>
  <c r="Q978" i="7"/>
  <c r="U978" i="7"/>
  <c r="AH966" i="7"/>
  <c r="R966" i="7"/>
  <c r="T966" i="7"/>
  <c r="Q966" i="7"/>
  <c r="U966" i="7"/>
  <c r="S966" i="7"/>
  <c r="S958" i="7"/>
  <c r="AH958" i="7"/>
  <c r="AI958" i="7"/>
  <c r="AM958" i="7"/>
  <c r="R954" i="7"/>
  <c r="T954" i="7"/>
  <c r="Q954" i="7"/>
  <c r="U954" i="7"/>
  <c r="S954" i="7"/>
  <c r="AH954" i="7"/>
  <c r="S942" i="7"/>
  <c r="Q942" i="7"/>
  <c r="U942" i="7"/>
  <c r="S938" i="7"/>
  <c r="AH938" i="7"/>
  <c r="AK938" i="7"/>
  <c r="Q938" i="7"/>
  <c r="U938" i="7"/>
  <c r="Q910" i="7"/>
  <c r="U910" i="7"/>
  <c r="AH910" i="7"/>
  <c r="AI910" i="7"/>
  <c r="AM910" i="7"/>
  <c r="R902" i="7"/>
  <c r="T902" i="7"/>
  <c r="AH902" i="7"/>
  <c r="AI902" i="7"/>
  <c r="AM902" i="7"/>
  <c r="Q902" i="7"/>
  <c r="U902" i="7"/>
  <c r="S902" i="7"/>
  <c r="Q890" i="7"/>
  <c r="U890" i="7"/>
  <c r="AH890" i="7"/>
  <c r="AJ890" i="7"/>
  <c r="AL890" i="7"/>
  <c r="R834" i="7"/>
  <c r="T834" i="7"/>
  <c r="AH834" i="7"/>
  <c r="Q834" i="7"/>
  <c r="U834" i="7"/>
  <c r="S834" i="7"/>
  <c r="R826" i="7"/>
  <c r="Q826" i="7"/>
  <c r="U826" i="7"/>
  <c r="AH826" i="7"/>
  <c r="AK826" i="7"/>
  <c r="R806" i="7"/>
  <c r="T806" i="7"/>
  <c r="Q806" i="7"/>
  <c r="U806" i="7"/>
  <c r="AH802" i="7"/>
  <c r="Q802" i="7"/>
  <c r="U802" i="7"/>
  <c r="S770" i="7"/>
  <c r="R770" i="7"/>
  <c r="T770" i="7"/>
  <c r="AH770" i="7"/>
  <c r="AH762" i="7"/>
  <c r="Q762" i="7"/>
  <c r="U762" i="7"/>
  <c r="T739" i="7"/>
  <c r="S730" i="7"/>
  <c r="AH730" i="7"/>
  <c r="AK730" i="7"/>
  <c r="R730" i="7"/>
  <c r="T730" i="7"/>
  <c r="AH706" i="7"/>
  <c r="S706" i="7"/>
  <c r="R706" i="7"/>
  <c r="T706" i="7"/>
  <c r="Q706" i="7"/>
  <c r="U706" i="7"/>
  <c r="AL904" i="7"/>
  <c r="AH690" i="7"/>
  <c r="AK690" i="7"/>
  <c r="T709" i="7"/>
  <c r="V709" i="7"/>
  <c r="W709" i="7" a="1"/>
  <c r="AL711" i="7"/>
  <c r="T723" i="7"/>
  <c r="V723" i="7"/>
  <c r="W723" i="7" a="1"/>
  <c r="R722" i="7"/>
  <c r="S786" i="7"/>
  <c r="T853" i="7"/>
  <c r="S906" i="7"/>
  <c r="AH998" i="7"/>
  <c r="T712" i="7"/>
  <c r="V712" i="7"/>
  <c r="W712" i="7" a="1"/>
  <c r="T740" i="7"/>
  <c r="V740" i="7"/>
  <c r="W740" i="7" a="1"/>
  <c r="T837" i="7"/>
  <c r="V837" i="7"/>
  <c r="W837" i="7" a="1"/>
  <c r="Y837" i="7"/>
  <c r="S894" i="7"/>
  <c r="R930" i="7"/>
  <c r="T930" i="7"/>
  <c r="T955" i="7"/>
  <c r="V955" i="7"/>
  <c r="W955" i="7" a="1"/>
  <c r="S878" i="7"/>
  <c r="AL983" i="7"/>
  <c r="S686" i="7"/>
  <c r="AJ686" i="7"/>
  <c r="AL686" i="7"/>
  <c r="T939" i="7"/>
  <c r="V939" i="7"/>
  <c r="W939" i="7" a="1"/>
  <c r="T908" i="7"/>
  <c r="V908" i="7"/>
  <c r="W908" i="7" a="1"/>
  <c r="T438" i="7"/>
  <c r="V438" i="7"/>
  <c r="W438" i="7" a="1"/>
  <c r="BV811" i="7"/>
  <c r="Q694" i="7"/>
  <c r="U694" i="7"/>
  <c r="T804" i="7"/>
  <c r="V804" i="7"/>
  <c r="W804" i="7" a="1"/>
  <c r="S882" i="7"/>
  <c r="V882" i="7"/>
  <c r="W882" i="7" a="1"/>
  <c r="BD996" i="7"/>
  <c r="T691" i="7"/>
  <c r="V691" i="7"/>
  <c r="W691" i="7" a="1"/>
  <c r="BV788" i="7"/>
  <c r="Q678" i="7"/>
  <c r="U678" i="7"/>
  <c r="T940" i="7"/>
  <c r="V940" i="7"/>
  <c r="W940" i="7" a="1"/>
  <c r="Y940" i="7"/>
  <c r="R926" i="7"/>
  <c r="T926" i="7"/>
  <c r="AL493" i="7"/>
  <c r="S541" i="7"/>
  <c r="Q798" i="7"/>
  <c r="U798" i="7"/>
  <c r="AH798" i="7"/>
  <c r="AZ798" i="7"/>
  <c r="BC798" i="7"/>
  <c r="S914" i="7"/>
  <c r="S738" i="7"/>
  <c r="T835" i="7"/>
  <c r="V835" i="7"/>
  <c r="W835" i="7" a="1"/>
  <c r="R910" i="7"/>
  <c r="T910" i="7"/>
  <c r="T959" i="7"/>
  <c r="V959" i="7"/>
  <c r="W959" i="7" a="1"/>
  <c r="W959" i="7"/>
  <c r="T935" i="7"/>
  <c r="V935" i="7"/>
  <c r="W935" i="7" a="1"/>
  <c r="T827" i="7"/>
  <c r="V827" i="7"/>
  <c r="W827" i="7" a="1"/>
  <c r="AG827" i="7"/>
  <c r="Q754" i="7"/>
  <c r="U754" i="7"/>
  <c r="S826" i="7"/>
  <c r="BD929" i="7"/>
  <c r="BF929" i="7"/>
  <c r="BG929" i="7" a="1"/>
  <c r="Q850" i="7"/>
  <c r="U850" i="7"/>
  <c r="AH874" i="7"/>
  <c r="AJ874" i="7"/>
  <c r="AL874" i="7"/>
  <c r="AH746" i="7"/>
  <c r="AJ746" i="7"/>
  <c r="AL746" i="7"/>
  <c r="AL956" i="7"/>
  <c r="T808" i="7"/>
  <c r="V808" i="7"/>
  <c r="W808" i="7" a="1"/>
  <c r="T995" i="7"/>
  <c r="V995" i="7"/>
  <c r="W995" i="7" a="1"/>
  <c r="T689" i="7"/>
  <c r="V689" i="7"/>
  <c r="W689" i="7" a="1"/>
  <c r="Y689" i="7"/>
  <c r="T801" i="7"/>
  <c r="V801" i="7"/>
  <c r="W801" i="7" a="1"/>
  <c r="BD741" i="7"/>
  <c r="BF741" i="7"/>
  <c r="BG741" i="7" a="1"/>
  <c r="BV741" i="7"/>
  <c r="BX741" i="7"/>
  <c r="BY741" i="7" a="1"/>
  <c r="AL891" i="7"/>
  <c r="T847" i="7"/>
  <c r="V847" i="7"/>
  <c r="W847" i="7" a="1"/>
  <c r="AL819" i="7"/>
  <c r="AL947" i="7"/>
  <c r="T915" i="7"/>
  <c r="V915" i="7"/>
  <c r="W915" i="7" a="1"/>
  <c r="AC915" i="7"/>
  <c r="T875" i="7"/>
  <c r="V875" i="7"/>
  <c r="W875" i="7" a="1"/>
  <c r="BD871" i="7"/>
  <c r="T936" i="7"/>
  <c r="V936" i="7"/>
  <c r="W936" i="7" a="1"/>
  <c r="T921" i="7"/>
  <c r="V921" i="7"/>
  <c r="W921" i="7" a="1"/>
  <c r="BD959" i="7"/>
  <c r="T777" i="7"/>
  <c r="V777" i="7"/>
  <c r="W777" i="7" a="1"/>
  <c r="T749" i="7"/>
  <c r="V749" i="7"/>
  <c r="W749" i="7" a="1"/>
  <c r="AL736" i="7"/>
  <c r="AN736" i="7"/>
  <c r="AO736" i="7" a="1"/>
  <c r="T788" i="7"/>
  <c r="V788" i="7"/>
  <c r="W788" i="7" a="1"/>
  <c r="T836" i="7"/>
  <c r="V836" i="7"/>
  <c r="W836" i="7" a="1"/>
  <c r="AG836" i="7"/>
  <c r="BD736" i="7"/>
  <c r="BD933" i="7"/>
  <c r="T872" i="7"/>
  <c r="V872" i="7"/>
  <c r="W872" i="7" a="1"/>
  <c r="AL735" i="7"/>
  <c r="AN735" i="7"/>
  <c r="AO735" i="7" a="1"/>
  <c r="T752" i="7"/>
  <c r="V752" i="7"/>
  <c r="W752" i="7" a="1"/>
  <c r="AL968" i="7"/>
  <c r="AN968" i="7"/>
  <c r="AO968" i="7" a="1"/>
  <c r="T688" i="7"/>
  <c r="V688" i="7"/>
  <c r="W688" i="7" a="1"/>
  <c r="AL776" i="7"/>
  <c r="AN776" i="7"/>
  <c r="AO776" i="7" a="1"/>
  <c r="AW776" i="7"/>
  <c r="AL951" i="7"/>
  <c r="AN951" i="7"/>
  <c r="AO951" i="7" a="1"/>
  <c r="BD867" i="7"/>
  <c r="AL811" i="7"/>
  <c r="AN811" i="7"/>
  <c r="AO811" i="7" a="1"/>
  <c r="T703" i="7"/>
  <c r="V703" i="7"/>
  <c r="W703" i="7" a="1"/>
  <c r="T732" i="7"/>
  <c r="T776" i="7"/>
  <c r="V776" i="7"/>
  <c r="W776" i="7" a="1"/>
  <c r="T829" i="7"/>
  <c r="V829" i="7"/>
  <c r="W829" i="7" a="1"/>
  <c r="T728" i="7"/>
  <c r="V728" i="7"/>
  <c r="W728" i="7" a="1"/>
  <c r="T841" i="7"/>
  <c r="V841" i="7"/>
  <c r="W841" i="7" a="1"/>
  <c r="T812" i="7"/>
  <c r="V812" i="7"/>
  <c r="W812" i="7" a="1"/>
  <c r="T855" i="7"/>
  <c r="V855" i="7"/>
  <c r="W855" i="7" a="1"/>
  <c r="T997" i="7"/>
  <c r="V997" i="7"/>
  <c r="W997" i="7" a="1"/>
  <c r="T823" i="7"/>
  <c r="V823" i="7"/>
  <c r="W823" i="7" a="1"/>
  <c r="T951" i="7"/>
  <c r="V951" i="7"/>
  <c r="W951" i="7" a="1"/>
  <c r="T975" i="7"/>
  <c r="V975" i="7"/>
  <c r="W975" i="7" a="1"/>
  <c r="T873" i="7"/>
  <c r="V873" i="7"/>
  <c r="W873" i="7" a="1"/>
  <c r="T956" i="7"/>
  <c r="T683" i="7"/>
  <c r="V683" i="7"/>
  <c r="W683" i="7" a="1"/>
  <c r="Z683" i="7"/>
  <c r="T687" i="7"/>
  <c r="V687" i="7"/>
  <c r="W687" i="7" a="1"/>
  <c r="T967" i="7"/>
  <c r="V967" i="7"/>
  <c r="W967" i="7" a="1"/>
  <c r="T724" i="7"/>
  <c r="T819" i="7"/>
  <c r="V819" i="7"/>
  <c r="W819" i="7" a="1"/>
  <c r="T884" i="7"/>
  <c r="V884" i="7"/>
  <c r="W884" i="7" a="1"/>
  <c r="T876" i="7"/>
  <c r="V876" i="7"/>
  <c r="W876" i="7" a="1"/>
  <c r="AL965" i="7"/>
  <c r="T941" i="7"/>
  <c r="V941" i="7"/>
  <c r="W941" i="7" a="1"/>
  <c r="T929" i="7"/>
  <c r="V929" i="7"/>
  <c r="W929" i="7" a="1"/>
  <c r="AC929" i="7"/>
  <c r="AL913" i="7"/>
  <c r="AL761" i="7"/>
  <c r="T947" i="7"/>
  <c r="V947" i="7"/>
  <c r="W947" i="7" a="1"/>
  <c r="T795" i="7"/>
  <c r="V795" i="7"/>
  <c r="W795" i="7" a="1"/>
  <c r="AG795" i="7"/>
  <c r="BD835" i="7"/>
  <c r="T813" i="7"/>
  <c r="V813" i="7"/>
  <c r="W813" i="7" a="1"/>
  <c r="AG813" i="7"/>
  <c r="T761" i="7"/>
  <c r="V761" i="7"/>
  <c r="W761" i="7" a="1"/>
  <c r="AG761" i="7"/>
  <c r="T729" i="7"/>
  <c r="V729" i="7"/>
  <c r="W729" i="7" a="1"/>
  <c r="AL827" i="7"/>
  <c r="T769" i="7"/>
  <c r="T932" i="7"/>
  <c r="V932" i="7"/>
  <c r="W932" i="7" a="1"/>
  <c r="AL840" i="7"/>
  <c r="AN840" i="7"/>
  <c r="AO840" i="7" a="1"/>
  <c r="T681" i="7"/>
  <c r="V681" i="7"/>
  <c r="W681" i="7" a="1"/>
  <c r="T923" i="7"/>
  <c r="V923" i="7"/>
  <c r="W923" i="7" a="1"/>
  <c r="T945" i="7"/>
  <c r="V945" i="7"/>
  <c r="W945" i="7" a="1"/>
  <c r="T871" i="7"/>
  <c r="V871" i="7"/>
  <c r="W871" i="7" a="1"/>
  <c r="T963" i="7"/>
  <c r="V963" i="7"/>
  <c r="W963" i="7" a="1"/>
  <c r="T911" i="7"/>
  <c r="V911" i="7"/>
  <c r="W911" i="7" a="1"/>
  <c r="W911" i="7"/>
  <c r="T789" i="7"/>
  <c r="V789" i="7"/>
  <c r="W789" i="7" a="1"/>
  <c r="AA789" i="7"/>
  <c r="BV691" i="7"/>
  <c r="AL775" i="7"/>
  <c r="AN775" i="7"/>
  <c r="AO775" i="7" a="1"/>
  <c r="BV992" i="7"/>
  <c r="BX992" i="7"/>
  <c r="BY992" i="7" a="1"/>
  <c r="AL721" i="7"/>
  <c r="BD845" i="7"/>
  <c r="AL917" i="7"/>
  <c r="T937" i="7"/>
  <c r="V937" i="7"/>
  <c r="W937" i="7" a="1"/>
  <c r="AC937" i="7"/>
  <c r="T909" i="7"/>
  <c r="V909" i="7"/>
  <c r="W909" i="7" a="1"/>
  <c r="AL737" i="7"/>
  <c r="AN737" i="7"/>
  <c r="AO737" i="7" a="1"/>
  <c r="AL753" i="7"/>
  <c r="AN753" i="7"/>
  <c r="AO753" i="7" a="1"/>
  <c r="BD771" i="7"/>
  <c r="T811" i="7"/>
  <c r="V811" i="7"/>
  <c r="W811" i="7" a="1"/>
  <c r="T783" i="7"/>
  <c r="T815" i="7"/>
  <c r="V815" i="7"/>
  <c r="W815" i="7" a="1"/>
  <c r="T779" i="7"/>
  <c r="V779" i="7"/>
  <c r="W779" i="7" a="1"/>
  <c r="AL863" i="7"/>
  <c r="AN863" i="7"/>
  <c r="AO863" i="7" a="1"/>
  <c r="AL924" i="7"/>
  <c r="T928" i="7"/>
  <c r="V928" i="7"/>
  <c r="W928" i="7" a="1"/>
  <c r="T856" i="7"/>
  <c r="V856" i="7"/>
  <c r="W856" i="7" a="1"/>
  <c r="T852" i="7"/>
  <c r="V852" i="7"/>
  <c r="W852" i="7" a="1"/>
  <c r="Y852" i="7"/>
  <c r="BD776" i="7"/>
  <c r="T796" i="7"/>
  <c r="V796" i="7"/>
  <c r="W796" i="7" a="1"/>
  <c r="AD796" i="7"/>
  <c r="AL887" i="7"/>
  <c r="AN887" i="7"/>
  <c r="AO887" i="7" a="1"/>
  <c r="T885" i="7"/>
  <c r="V885" i="7"/>
  <c r="W885" i="7" a="1"/>
  <c r="T672" i="7"/>
  <c r="V672" i="7"/>
  <c r="W672" i="7" a="1"/>
  <c r="AD672" i="7"/>
  <c r="T972" i="7"/>
  <c r="V972" i="7"/>
  <c r="W972" i="7" a="1"/>
  <c r="T699" i="7"/>
  <c r="V699" i="7"/>
  <c r="W699" i="7" a="1"/>
  <c r="T903" i="7"/>
  <c r="V903" i="7"/>
  <c r="W903" i="7" a="1"/>
  <c r="AA903" i="7"/>
  <c r="BD888" i="7"/>
  <c r="BD724" i="7"/>
  <c r="T805" i="7"/>
  <c r="V805" i="7"/>
  <c r="W805" i="7" a="1"/>
  <c r="Z805" i="7"/>
  <c r="T809" i="7"/>
  <c r="V809" i="7"/>
  <c r="W809" i="7" a="1"/>
  <c r="AL741" i="7"/>
  <c r="AN741" i="7"/>
  <c r="AO741" i="7" a="1"/>
  <c r="BV727" i="7"/>
  <c r="T883" i="7"/>
  <c r="V883" i="7"/>
  <c r="W883" i="7" a="1"/>
  <c r="T879" i="7"/>
  <c r="V879" i="7"/>
  <c r="W879" i="7" a="1"/>
  <c r="T931" i="7"/>
  <c r="V931" i="7"/>
  <c r="W931" i="7" a="1"/>
  <c r="T775" i="7"/>
  <c r="V775" i="7"/>
  <c r="W775" i="7" a="1"/>
  <c r="AL871" i="7"/>
  <c r="AL939" i="7"/>
  <c r="T924" i="7"/>
  <c r="V924" i="7"/>
  <c r="W924" i="7" a="1"/>
  <c r="X924" i="7"/>
  <c r="T757" i="7"/>
  <c r="V757" i="7"/>
  <c r="W757" i="7" a="1"/>
  <c r="T745" i="7"/>
  <c r="T797" i="7"/>
  <c r="V797" i="7"/>
  <c r="W797" i="7" a="1"/>
  <c r="T737" i="7"/>
  <c r="V737" i="7"/>
  <c r="W737" i="7" a="1"/>
  <c r="AL881" i="7"/>
  <c r="AN881" i="7"/>
  <c r="AO881" i="7" a="1"/>
  <c r="T904" i="7"/>
  <c r="V904" i="7"/>
  <c r="W904" i="7" a="1"/>
  <c r="T442" i="7"/>
  <c r="V442" i="7"/>
  <c r="W442" i="7" a="1"/>
  <c r="BD464" i="7"/>
  <c r="AK558" i="7"/>
  <c r="T519" i="7"/>
  <c r="V519" i="7"/>
  <c r="W519" i="7" a="1"/>
  <c r="Z519" i="7"/>
  <c r="R496" i="7"/>
  <c r="T496" i="7"/>
  <c r="AL487" i="7"/>
  <c r="R541" i="7"/>
  <c r="T541" i="7"/>
  <c r="S506" i="7"/>
  <c r="T576" i="7"/>
  <c r="V576" i="7"/>
  <c r="W576" i="7" a="1"/>
  <c r="R506" i="7"/>
  <c r="T506" i="7"/>
  <c r="T415" i="7"/>
  <c r="AK462" i="7"/>
  <c r="AL501" i="7"/>
  <c r="AN501" i="7"/>
  <c r="AO501" i="7" a="1"/>
  <c r="T449" i="7"/>
  <c r="V449" i="7"/>
  <c r="W449" i="7" a="1"/>
  <c r="X449" i="7"/>
  <c r="S472" i="7"/>
  <c r="R542" i="7"/>
  <c r="T542" i="7"/>
  <c r="AL416" i="7"/>
  <c r="AN416" i="7"/>
  <c r="AO416" i="7" a="1"/>
  <c r="AW416" i="7"/>
  <c r="BD426" i="7"/>
  <c r="BF426" i="7"/>
  <c r="BG426" i="7" a="1"/>
  <c r="AJ462" i="7"/>
  <c r="AL462" i="7"/>
  <c r="T513" i="7"/>
  <c r="V513" i="7"/>
  <c r="W513" i="7" a="1"/>
  <c r="T509" i="7"/>
  <c r="V509" i="7"/>
  <c r="W509" i="7" a="1"/>
  <c r="BD477" i="7"/>
  <c r="R254" i="7"/>
  <c r="AL453" i="7"/>
  <c r="AN453" i="7"/>
  <c r="AO453" i="7" a="1"/>
  <c r="AP453" i="7"/>
  <c r="AL464" i="7"/>
  <c r="AI462" i="7"/>
  <c r="AM462" i="7"/>
  <c r="BD418" i="7"/>
  <c r="AZ558" i="7"/>
  <c r="BB558" i="7"/>
  <c r="BD558" i="7"/>
  <c r="T470" i="7"/>
  <c r="V470" i="7"/>
  <c r="W470" i="7" a="1"/>
  <c r="AB470" i="7"/>
  <c r="S496" i="7"/>
  <c r="BD992" i="7"/>
  <c r="BF992" i="7"/>
  <c r="BG992" i="7" a="1"/>
  <c r="AL426" i="7"/>
  <c r="AN426" i="7"/>
  <c r="AO426" i="7" a="1"/>
  <c r="AX426" i="7"/>
  <c r="AJ496" i="7"/>
  <c r="AL496" i="7"/>
  <c r="AL575" i="7"/>
  <c r="AN575" i="7"/>
  <c r="AO575" i="7" a="1"/>
  <c r="AL568" i="7"/>
  <c r="AN568" i="7"/>
  <c r="AO568" i="7" a="1"/>
  <c r="BD509" i="7"/>
  <c r="AL507" i="7"/>
  <c r="T527" i="7"/>
  <c r="S424" i="7"/>
  <c r="T479" i="7"/>
  <c r="AI229" i="7"/>
  <c r="AK229" i="7"/>
  <c r="Q461" i="7"/>
  <c r="U461" i="7"/>
  <c r="AH546" i="7"/>
  <c r="AI546" i="7"/>
  <c r="AM546" i="7"/>
  <c r="S546" i="7"/>
  <c r="R546" i="7"/>
  <c r="T546" i="7"/>
  <c r="T457" i="7"/>
  <c r="T551" i="7"/>
  <c r="V551" i="7"/>
  <c r="W551" i="7" a="1"/>
  <c r="BD453" i="7"/>
  <c r="BF453" i="7"/>
  <c r="BG453" i="7" a="1"/>
  <c r="AL513" i="7"/>
  <c r="R201" i="7"/>
  <c r="BR54" i="7"/>
  <c r="BS54" i="7"/>
  <c r="BU54" i="7"/>
  <c r="T508" i="7"/>
  <c r="AK206" i="7"/>
  <c r="R472" i="7"/>
  <c r="T472" i="7"/>
  <c r="AL576" i="7"/>
  <c r="AN576" i="7"/>
  <c r="AO576" i="7" a="1"/>
  <c r="T534" i="7"/>
  <c r="S510" i="7"/>
  <c r="AH562" i="7"/>
  <c r="AK562" i="7"/>
  <c r="S554" i="7"/>
  <c r="BV580" i="7"/>
  <c r="BB424" i="7"/>
  <c r="BD424" i="7"/>
  <c r="BB391" i="7"/>
  <c r="T413" i="7"/>
  <c r="S106" i="7"/>
  <c r="AZ93" i="7"/>
  <c r="BA93" i="7"/>
  <c r="AI424" i="7"/>
  <c r="AM424" i="7"/>
  <c r="T514" i="7"/>
  <c r="V514" i="7"/>
  <c r="W514" i="7" a="1"/>
  <c r="T526" i="7"/>
  <c r="S462" i="7"/>
  <c r="AH550" i="7"/>
  <c r="AZ550" i="7"/>
  <c r="AI676" i="7"/>
  <c r="AM676" i="7"/>
  <c r="AZ891" i="7"/>
  <c r="BC891" i="7"/>
  <c r="AZ652" i="7"/>
  <c r="S153" i="7"/>
  <c r="S318" i="7"/>
  <c r="BB27" i="7"/>
  <c r="AI932" i="7"/>
  <c r="AM932" i="7"/>
  <c r="R318" i="7"/>
  <c r="BA795" i="7"/>
  <c r="BE795" i="7"/>
  <c r="BU691" i="7"/>
  <c r="AL442" i="7"/>
  <c r="AN442" i="7"/>
  <c r="AO442" i="7" a="1"/>
  <c r="AK391" i="7"/>
  <c r="T441" i="7"/>
  <c r="V441" i="7"/>
  <c r="W441" i="7" a="1"/>
  <c r="AH483" i="7"/>
  <c r="AJ483" i="7"/>
  <c r="AL483" i="7"/>
  <c r="Q257" i="7"/>
  <c r="AH254" i="7"/>
  <c r="AH578" i="7"/>
  <c r="AJ578" i="7"/>
  <c r="AL578" i="7"/>
  <c r="Q462" i="7"/>
  <c r="U462" i="7"/>
  <c r="AH594" i="7"/>
  <c r="AZ594" i="7"/>
  <c r="R570" i="7"/>
  <c r="T570" i="7"/>
  <c r="AH510" i="7"/>
  <c r="AH554" i="7"/>
  <c r="Q472" i="7"/>
  <c r="U472" i="7"/>
  <c r="Q358" i="7"/>
  <c r="S358" i="7"/>
  <c r="AK424" i="7"/>
  <c r="AJ580" i="7"/>
  <c r="AL580" i="7"/>
  <c r="T434" i="7"/>
  <c r="AZ217" i="7"/>
  <c r="BA217" i="7"/>
  <c r="AI124" i="7"/>
  <c r="AM124" i="7"/>
  <c r="T538" i="7"/>
  <c r="AJ498" i="7"/>
  <c r="AL498" i="7"/>
  <c r="T416" i="7"/>
  <c r="V416" i="7"/>
  <c r="W416" i="7" a="1"/>
  <c r="AG416" i="7"/>
  <c r="T412" i="7"/>
  <c r="V412" i="7"/>
  <c r="W412" i="7" a="1"/>
  <c r="R444" i="7"/>
  <c r="S65" i="7"/>
  <c r="Q424" i="7"/>
  <c r="U424" i="7"/>
  <c r="Q498" i="7"/>
  <c r="U498" i="7"/>
  <c r="R566" i="7"/>
  <c r="T566" i="7"/>
  <c r="BD419" i="7"/>
  <c r="Q229" i="7"/>
  <c r="AI876" i="7"/>
  <c r="AM876" i="7"/>
  <c r="BR994" i="7"/>
  <c r="BT994" i="7"/>
  <c r="BV994" i="7"/>
  <c r="BR637" i="7"/>
  <c r="BA637" i="7"/>
  <c r="BE637" i="7"/>
  <c r="BR876" i="7"/>
  <c r="BS876" i="7"/>
  <c r="BW876" i="7"/>
  <c r="AZ965" i="7"/>
  <c r="BR965" i="7"/>
  <c r="BU965" i="7"/>
  <c r="AK404" i="7"/>
  <c r="BU7" i="7"/>
  <c r="AZ780" i="7"/>
  <c r="BC780" i="7"/>
  <c r="BA723" i="7"/>
  <c r="BE723" i="7"/>
  <c r="AI689" i="7"/>
  <c r="AM689" i="7"/>
  <c r="BU309" i="7"/>
  <c r="BC637" i="7"/>
  <c r="S489" i="7"/>
  <c r="AZ66" i="7"/>
  <c r="BR66" i="7"/>
  <c r="Q474" i="7"/>
  <c r="U474" i="7"/>
  <c r="BS691" i="7"/>
  <c r="BW691" i="7"/>
  <c r="BR192" i="7"/>
  <c r="BS192" i="7"/>
  <c r="BW192" i="7"/>
  <c r="BC691" i="7"/>
  <c r="S474" i="7"/>
  <c r="BB849" i="7"/>
  <c r="BD849" i="7"/>
  <c r="BB505" i="7"/>
  <c r="BD505" i="7"/>
  <c r="BF505" i="7"/>
  <c r="BG505" i="7" a="1"/>
  <c r="BJ505" i="7"/>
  <c r="BC490" i="7"/>
  <c r="AJ461" i="7"/>
  <c r="AL461" i="7"/>
  <c r="AK505" i="7"/>
  <c r="BD417" i="7"/>
  <c r="BF417" i="7"/>
  <c r="BG417" i="7" a="1"/>
  <c r="S410" i="7"/>
  <c r="AZ873" i="7"/>
  <c r="BA873" i="7"/>
  <c r="BE873" i="7"/>
  <c r="BA691" i="7"/>
  <c r="BE691" i="7"/>
  <c r="AJ696" i="7"/>
  <c r="AL696" i="7"/>
  <c r="AZ772" i="7"/>
  <c r="BB772" i="7"/>
  <c r="BD772" i="7"/>
  <c r="AI740" i="7"/>
  <c r="AM740" i="7"/>
  <c r="AI608" i="7"/>
  <c r="AM608" i="7"/>
  <c r="S341" i="7"/>
  <c r="U90" i="7"/>
  <c r="T443" i="7"/>
  <c r="AK490" i="7"/>
  <c r="S490" i="7"/>
  <c r="AJ484" i="7"/>
  <c r="AL484" i="7"/>
  <c r="U60" i="7"/>
  <c r="AZ98" i="7"/>
  <c r="BR98" i="7"/>
  <c r="BS98" i="7"/>
  <c r="BW98" i="7"/>
  <c r="Q484" i="7"/>
  <c r="U484" i="7"/>
  <c r="BB42" i="7"/>
  <c r="AH450" i="7"/>
  <c r="AI450" i="7"/>
  <c r="AM450" i="7"/>
  <c r="AH284" i="7"/>
  <c r="Q505" i="7"/>
  <c r="U505" i="7"/>
  <c r="R450" i="7"/>
  <c r="T450" i="7"/>
  <c r="V450" i="7"/>
  <c r="W450" i="7" a="1"/>
  <c r="Q267" i="7"/>
  <c r="U267" i="7"/>
  <c r="AH149" i="7"/>
  <c r="AI149" i="7"/>
  <c r="AJ149" i="7"/>
  <c r="Q428" i="7"/>
  <c r="U428" i="7"/>
  <c r="BA259" i="7"/>
  <c r="AZ162" i="7"/>
  <c r="Q463" i="7"/>
  <c r="U463" i="7"/>
  <c r="Q113" i="7"/>
  <c r="T113" i="7"/>
  <c r="Q465" i="7"/>
  <c r="U465" i="7"/>
  <c r="Q75" i="7"/>
  <c r="T75" i="7"/>
  <c r="AZ11" i="7"/>
  <c r="BR11" i="7"/>
  <c r="Q5" i="7"/>
  <c r="R5" i="7"/>
  <c r="AI396" i="7"/>
  <c r="AM396" i="7"/>
  <c r="Q57" i="7"/>
  <c r="Q271" i="7"/>
  <c r="Q80" i="7"/>
  <c r="U80" i="7"/>
  <c r="Q446" i="7"/>
  <c r="U446" i="7"/>
  <c r="S566" i="7"/>
  <c r="T563" i="7"/>
  <c r="V563" i="7"/>
  <c r="W563" i="7" a="1"/>
  <c r="T571" i="7"/>
  <c r="V571" i="7"/>
  <c r="W571" i="7" a="1"/>
  <c r="R578" i="7"/>
  <c r="T578" i="7"/>
  <c r="BT396" i="7"/>
  <c r="BV396" i="7"/>
  <c r="AH234" i="7"/>
  <c r="AZ234" i="7"/>
  <c r="AJ969" i="7"/>
  <c r="AL969" i="7"/>
  <c r="AI969" i="7"/>
  <c r="AM969" i="7"/>
  <c r="Q123" i="7"/>
  <c r="R123" i="7"/>
  <c r="AH123" i="7"/>
  <c r="AI123" i="7"/>
  <c r="AJ123" i="7"/>
  <c r="AH176" i="7"/>
  <c r="Q176" i="7"/>
  <c r="AZ32" i="7"/>
  <c r="BA32" i="7"/>
  <c r="BE32" i="7"/>
  <c r="AI32" i="7"/>
  <c r="AM32" i="7"/>
  <c r="AH245" i="7"/>
  <c r="Q245" i="7"/>
  <c r="U245" i="7"/>
  <c r="AH180" i="7"/>
  <c r="Q180" i="7"/>
  <c r="AH169" i="7"/>
  <c r="Q169" i="7"/>
  <c r="S169" i="7"/>
  <c r="AH161" i="7"/>
  <c r="Q161" i="7"/>
  <c r="AZ146" i="7"/>
  <c r="AI146" i="7"/>
  <c r="AL146" i="7"/>
  <c r="AH278" i="7"/>
  <c r="Q278" i="7"/>
  <c r="U278" i="7"/>
  <c r="Q458" i="7"/>
  <c r="U458" i="7"/>
  <c r="AH458" i="7"/>
  <c r="AJ458" i="7"/>
  <c r="AL458" i="7"/>
  <c r="S458" i="7"/>
  <c r="AH140" i="7"/>
  <c r="Q140" i="7"/>
  <c r="AH135" i="7"/>
  <c r="Q135" i="7"/>
  <c r="S135" i="7"/>
  <c r="AH200" i="7"/>
  <c r="Q200" i="7"/>
  <c r="S200" i="7"/>
  <c r="AI454" i="7"/>
  <c r="AM454" i="7"/>
  <c r="AJ454" i="7"/>
  <c r="AL454" i="7"/>
  <c r="AK454" i="7"/>
  <c r="BS289" i="7"/>
  <c r="BT289" i="7"/>
  <c r="Q340" i="7"/>
  <c r="AH340" i="7"/>
  <c r="BA174" i="7"/>
  <c r="BR174" i="7"/>
  <c r="BS174" i="7"/>
  <c r="Q112" i="7"/>
  <c r="S112" i="7"/>
  <c r="AI166" i="7"/>
  <c r="AK166" i="7"/>
  <c r="AK664" i="7"/>
  <c r="AJ664" i="7"/>
  <c r="AL664" i="7"/>
  <c r="AH481" i="7"/>
  <c r="R481" i="7"/>
  <c r="T481" i="7"/>
  <c r="S481" i="7"/>
  <c r="AZ664" i="7"/>
  <c r="BB664" i="7"/>
  <c r="BD664" i="7"/>
  <c r="Q279" i="7"/>
  <c r="R279" i="7"/>
  <c r="AH279" i="7"/>
  <c r="AI279" i="7"/>
  <c r="AH34" i="7"/>
  <c r="AZ34" i="7"/>
  <c r="Q34" i="7"/>
  <c r="U34" i="7"/>
  <c r="AH102" i="7"/>
  <c r="Q102" i="7"/>
  <c r="R102" i="7"/>
  <c r="AH334" i="7"/>
  <c r="Q334" i="7"/>
  <c r="S334" i="7"/>
  <c r="AZ23" i="7"/>
  <c r="AI23" i="7"/>
  <c r="AJ23" i="7"/>
  <c r="Q436" i="7"/>
  <c r="U436" i="7"/>
  <c r="AH436" i="7"/>
  <c r="AH518" i="7"/>
  <c r="S518" i="7"/>
  <c r="AH24" i="7"/>
  <c r="Q24" i="7"/>
  <c r="AH8" i="7"/>
  <c r="Q8" i="7"/>
  <c r="S8" i="7"/>
  <c r="Q100" i="7"/>
  <c r="S100" i="7"/>
  <c r="Q68" i="7"/>
  <c r="R68" i="7"/>
  <c r="BR253" i="7"/>
  <c r="BS253" i="7"/>
  <c r="BW253" i="7"/>
  <c r="BA253" i="7"/>
  <c r="BE253" i="7"/>
  <c r="Q20" i="7"/>
  <c r="AH20" i="7"/>
  <c r="AH249" i="7"/>
  <c r="Q249" i="7"/>
  <c r="T249" i="7"/>
  <c r="AH150" i="7"/>
  <c r="Q150" i="7"/>
  <c r="R150" i="7"/>
  <c r="T150" i="7"/>
  <c r="Q354" i="7"/>
  <c r="AH354" i="7"/>
  <c r="AZ354" i="7"/>
  <c r="AH406" i="7"/>
  <c r="Q406" i="7"/>
  <c r="U406" i="7"/>
  <c r="Q366" i="7"/>
  <c r="U366" i="7"/>
  <c r="AH366" i="7"/>
  <c r="AZ366" i="7"/>
  <c r="BR366" i="7"/>
  <c r="AH18" i="7"/>
  <c r="AZ18" i="7"/>
  <c r="Q18" i="7"/>
  <c r="U18" i="7"/>
  <c r="AZ78" i="7"/>
  <c r="AI78" i="7"/>
  <c r="AH542" i="7"/>
  <c r="S542" i="7"/>
  <c r="R598" i="7"/>
  <c r="T598" i="7"/>
  <c r="Q598" i="7"/>
  <c r="U598" i="7"/>
  <c r="S582" i="7"/>
  <c r="AH582" i="7"/>
  <c r="AJ582" i="7"/>
  <c r="AL582" i="7"/>
  <c r="AI403" i="7"/>
  <c r="AK403" i="7"/>
  <c r="AZ403" i="7"/>
  <c r="BC403" i="7"/>
  <c r="AH383" i="7"/>
  <c r="Q383" i="7"/>
  <c r="S383" i="7"/>
  <c r="AZ110" i="7"/>
  <c r="BR110" i="7"/>
  <c r="AI110" i="7"/>
  <c r="AH61" i="7"/>
  <c r="AZ61" i="7"/>
  <c r="BR61" i="7"/>
  <c r="Q61" i="7"/>
  <c r="R61" i="7"/>
  <c r="AI295" i="7"/>
  <c r="AZ295" i="7"/>
  <c r="BR295" i="7"/>
  <c r="BS295" i="7"/>
  <c r="BW295" i="7"/>
  <c r="AH544" i="7"/>
  <c r="AI544" i="7"/>
  <c r="AM544" i="7"/>
  <c r="Q544" i="7"/>
  <c r="U544" i="7"/>
  <c r="R544" i="7"/>
  <c r="T544" i="7"/>
  <c r="S544" i="7"/>
  <c r="V544" i="7"/>
  <c r="W544" i="7" a="1"/>
  <c r="Q296" i="7"/>
  <c r="U296" i="7"/>
  <c r="AH296" i="7"/>
  <c r="AZ296" i="7"/>
  <c r="AH285" i="7"/>
  <c r="AZ285" i="7"/>
  <c r="BR285" i="7"/>
  <c r="Q285" i="7"/>
  <c r="T500" i="7"/>
  <c r="V500" i="7"/>
  <c r="W500" i="7" a="1"/>
  <c r="AJ295" i="7"/>
  <c r="AI266" i="7"/>
  <c r="AM266" i="7"/>
  <c r="S498" i="7"/>
  <c r="S436" i="7"/>
  <c r="S461" i="7"/>
  <c r="AH489" i="7"/>
  <c r="AK489" i="7"/>
  <c r="R424" i="7"/>
  <c r="T424" i="7"/>
  <c r="AZ498" i="7"/>
  <c r="BB498" i="7"/>
  <c r="BD498" i="7"/>
  <c r="T468" i="7"/>
  <c r="R341" i="7"/>
  <c r="T341" i="7"/>
  <c r="S129" i="7"/>
  <c r="S483" i="7"/>
  <c r="Q266" i="7"/>
  <c r="U266" i="7"/>
  <c r="R65" i="7"/>
  <c r="AH100" i="7"/>
  <c r="AI100" i="7"/>
  <c r="AH444" i="7"/>
  <c r="AJ444" i="7"/>
  <c r="Q93" i="7"/>
  <c r="Q89" i="7"/>
  <c r="R89" i="7"/>
  <c r="AH65" i="7"/>
  <c r="AZ65" i="7"/>
  <c r="BA65" i="7"/>
  <c r="AZ257" i="7"/>
  <c r="Q124" i="7"/>
  <c r="R124" i="7"/>
  <c r="AI89" i="7"/>
  <c r="AM89" i="7"/>
  <c r="Q217" i="7"/>
  <c r="U217" i="7"/>
  <c r="Q23" i="7"/>
  <c r="U23" i="7"/>
  <c r="AH482" i="7"/>
  <c r="AH191" i="7"/>
  <c r="AI191" i="7"/>
  <c r="AJ191" i="7"/>
  <c r="Q66" i="7"/>
  <c r="U66" i="7"/>
  <c r="T593" i="7"/>
  <c r="Q593" i="7"/>
  <c r="U593" i="7"/>
  <c r="V593" i="7"/>
  <c r="W593" i="7" a="1"/>
  <c r="S590" i="7"/>
  <c r="AH586" i="7"/>
  <c r="R586" i="7"/>
  <c r="T586" i="7"/>
  <c r="Q590" i="7"/>
  <c r="U590" i="7"/>
  <c r="Q582" i="7"/>
  <c r="U582" i="7"/>
  <c r="AJ29" i="7"/>
  <c r="AZ305" i="7"/>
  <c r="AI305" i="7"/>
  <c r="AZ75" i="7"/>
  <c r="AI75" i="7"/>
  <c r="AK75" i="7"/>
  <c r="BR89" i="7"/>
  <c r="BA89" i="7"/>
  <c r="BE89" i="7"/>
  <c r="AH435" i="7"/>
  <c r="Q435" i="7"/>
  <c r="U435" i="7"/>
  <c r="R435" i="7"/>
  <c r="T435" i="7"/>
  <c r="AH37" i="7"/>
  <c r="Q37" i="7"/>
  <c r="AH539" i="7"/>
  <c r="Q539" i="7"/>
  <c r="U539" i="7"/>
  <c r="Q380" i="7"/>
  <c r="U380" i="7"/>
  <c r="AH380" i="7"/>
  <c r="AZ380" i="7"/>
  <c r="R483" i="7"/>
  <c r="T483" i="7"/>
  <c r="S298" i="7"/>
  <c r="T480" i="7"/>
  <c r="BR266" i="7"/>
  <c r="BS266" i="7"/>
  <c r="BU266" i="7"/>
  <c r="BA424" i="7"/>
  <c r="BE424" i="7"/>
  <c r="S482" i="7"/>
  <c r="R498" i="7"/>
  <c r="T498" i="7"/>
  <c r="S539" i="7"/>
  <c r="AK461" i="7"/>
  <c r="BV442" i="7"/>
  <c r="R60" i="7"/>
  <c r="AI498" i="7"/>
  <c r="AM498" i="7"/>
  <c r="BV417" i="7"/>
  <c r="BX417" i="7"/>
  <c r="BY417" i="7" a="1"/>
  <c r="CH417" i="7"/>
  <c r="T530" i="7"/>
  <c r="V530" i="7"/>
  <c r="W530" i="7" a="1"/>
  <c r="AZ359" i="7"/>
  <c r="BR359" i="7"/>
  <c r="Q295" i="7"/>
  <c r="R474" i="7"/>
  <c r="T474" i="7"/>
  <c r="S114" i="7"/>
  <c r="Q110" i="7"/>
  <c r="R110" i="7"/>
  <c r="AH79" i="7"/>
  <c r="AZ79" i="7"/>
  <c r="Q353" i="7"/>
  <c r="AI253" i="7"/>
  <c r="AJ253" i="7"/>
  <c r="R594" i="7"/>
  <c r="T594" i="7"/>
  <c r="R582" i="7"/>
  <c r="T582" i="7"/>
  <c r="AH465" i="7"/>
  <c r="R465" i="7"/>
  <c r="T465" i="7"/>
  <c r="V465" i="7"/>
  <c r="W465" i="7" a="1"/>
  <c r="AZ353" i="7"/>
  <c r="AI353" i="7"/>
  <c r="AK353" i="7"/>
  <c r="Q165" i="7"/>
  <c r="R165" i="7"/>
  <c r="AH165" i="7"/>
  <c r="AZ165" i="7"/>
  <c r="BA165" i="7"/>
  <c r="BC165" i="7"/>
  <c r="Q268" i="7"/>
  <c r="R268" i="7"/>
  <c r="AH268" i="7"/>
  <c r="AH12" i="7"/>
  <c r="AZ12" i="7"/>
  <c r="BR12" i="7"/>
  <c r="Q12" i="7"/>
  <c r="AH286" i="7"/>
  <c r="Q286" i="7"/>
  <c r="BC424" i="7"/>
  <c r="AJ424" i="7"/>
  <c r="AL424" i="7"/>
  <c r="BD508" i="7"/>
  <c r="BF508" i="7"/>
  <c r="BG508" i="7" a="1"/>
  <c r="AL419" i="7"/>
  <c r="AN419" i="7"/>
  <c r="AO419" i="7" a="1"/>
  <c r="AL475" i="7"/>
  <c r="AN475" i="7"/>
  <c r="AO475" i="7" a="1"/>
  <c r="BT7" i="7"/>
  <c r="T417" i="7"/>
  <c r="V417" i="7"/>
  <c r="W417" i="7" a="1"/>
  <c r="AJ474" i="7"/>
  <c r="AL474" i="7"/>
  <c r="T525" i="7"/>
  <c r="R518" i="7"/>
  <c r="T518" i="7"/>
  <c r="R482" i="7"/>
  <c r="T482" i="7"/>
  <c r="R489" i="7"/>
  <c r="T489" i="7"/>
  <c r="R436" i="7"/>
  <c r="T436" i="7"/>
  <c r="AI377" i="7"/>
  <c r="AK377" i="7"/>
  <c r="AK251" i="7"/>
  <c r="AI461" i="7"/>
  <c r="AM461" i="7"/>
  <c r="BD533" i="7"/>
  <c r="AL517" i="7"/>
  <c r="Q303" i="7"/>
  <c r="AZ474" i="7"/>
  <c r="BC474" i="7"/>
  <c r="Q359" i="7"/>
  <c r="R359" i="7"/>
  <c r="T359" i="7"/>
  <c r="AI474" i="7"/>
  <c r="AM474" i="7"/>
  <c r="Q98" i="7"/>
  <c r="R461" i="7"/>
  <c r="T461" i="7"/>
  <c r="Q305" i="7"/>
  <c r="S305" i="7"/>
  <c r="Q403" i="7"/>
  <c r="U403" i="7"/>
  <c r="Q518" i="7"/>
  <c r="U518" i="7"/>
  <c r="AH44" i="7"/>
  <c r="Q253" i="7"/>
  <c r="R253" i="7"/>
  <c r="Q71" i="7"/>
  <c r="S586" i="7"/>
  <c r="T408" i="7"/>
  <c r="BT30" i="7"/>
  <c r="T466" i="7"/>
  <c r="BC7" i="7"/>
  <c r="S132" i="7"/>
  <c r="T596" i="7"/>
  <c r="V596" i="7"/>
  <c r="W596" i="7" a="1"/>
  <c r="BD727" i="7"/>
  <c r="AH291" i="7"/>
  <c r="AI291" i="7"/>
  <c r="S570" i="7"/>
  <c r="AH570" i="7"/>
  <c r="AK570" i="7"/>
  <c r="Q554" i="7"/>
  <c r="U554" i="7"/>
  <c r="R558" i="7"/>
  <c r="T558" i="7"/>
  <c r="R574" i="7"/>
  <c r="T574" i="7"/>
  <c r="S558" i="7"/>
  <c r="AL579" i="7"/>
  <c r="T555" i="7"/>
  <c r="V555" i="7"/>
  <c r="W555" i="7" a="1"/>
  <c r="T579" i="7"/>
  <c r="V579" i="7"/>
  <c r="W579" i="7" a="1"/>
  <c r="T560" i="7"/>
  <c r="V560" i="7"/>
  <c r="W560" i="7" a="1"/>
  <c r="T564" i="7"/>
  <c r="Q578" i="7"/>
  <c r="U578" i="7"/>
  <c r="S550" i="7"/>
  <c r="Q103" i="7"/>
  <c r="S103" i="7"/>
  <c r="BD460" i="7"/>
  <c r="BV480" i="7"/>
  <c r="BX480" i="7"/>
  <c r="BY480" i="7" a="1"/>
  <c r="AL452" i="7"/>
  <c r="AN452" i="7"/>
  <c r="AO452" i="7" a="1"/>
  <c r="AL457" i="7"/>
  <c r="AI457" i="7"/>
  <c r="AM457" i="7"/>
  <c r="AN457" i="7"/>
  <c r="AO457" i="7" a="1"/>
  <c r="T452" i="7"/>
  <c r="T486" i="7"/>
  <c r="AL540" i="7"/>
  <c r="T597" i="7"/>
  <c r="R510" i="7"/>
  <c r="T510" i="7"/>
  <c r="AH541" i="7"/>
  <c r="AZ541" i="7"/>
  <c r="BC541" i="7"/>
  <c r="S562" i="7"/>
  <c r="AH566" i="7"/>
  <c r="AH506" i="7"/>
  <c r="AK506" i="7"/>
  <c r="R550" i="7"/>
  <c r="S574" i="7"/>
  <c r="T567" i="7"/>
  <c r="V567" i="7"/>
  <c r="W567" i="7" a="1"/>
  <c r="AL571" i="7"/>
  <c r="R562" i="7"/>
  <c r="Q496" i="7"/>
  <c r="U496" i="7"/>
  <c r="AH574" i="7"/>
  <c r="AK574" i="7"/>
  <c r="R251" i="7"/>
  <c r="S111" i="7"/>
  <c r="BA513" i="7"/>
  <c r="BE513" i="7"/>
  <c r="AI147" i="7"/>
  <c r="AM147" i="7"/>
  <c r="BV272" i="7"/>
  <c r="BW7" i="7"/>
  <c r="BT272" i="7"/>
  <c r="BA442" i="7"/>
  <c r="BE442" i="7"/>
  <c r="AJ9" i="7"/>
  <c r="AK64" i="7"/>
  <c r="BA30" i="7"/>
  <c r="BC185" i="7"/>
  <c r="Q125" i="7"/>
  <c r="BS179" i="7"/>
  <c r="BW179" i="7"/>
  <c r="S485" i="7"/>
  <c r="R485" i="7"/>
  <c r="T485" i="7"/>
  <c r="AI133" i="7"/>
  <c r="AJ133" i="7"/>
  <c r="AH532" i="7"/>
  <c r="Q532" i="7"/>
  <c r="U532" i="7"/>
  <c r="BR322" i="7"/>
  <c r="BA322" i="7"/>
  <c r="BE322" i="7"/>
  <c r="S476" i="7"/>
  <c r="R476" i="7"/>
  <c r="T476" i="7"/>
  <c r="Q522" i="7"/>
  <c r="U522" i="7"/>
  <c r="S522" i="7"/>
  <c r="U16" i="7"/>
  <c r="T16" i="7"/>
  <c r="AH469" i="7"/>
  <c r="R469" i="7"/>
  <c r="T469" i="7"/>
  <c r="V469" i="7"/>
  <c r="W469" i="7" a="1"/>
  <c r="AI282" i="7"/>
  <c r="AJ282" i="7"/>
  <c r="AZ282" i="7"/>
  <c r="BR282" i="7"/>
  <c r="S423" i="7"/>
  <c r="BD153" i="7"/>
  <c r="AK218" i="7"/>
  <c r="AL218" i="7"/>
  <c r="BU272" i="7"/>
  <c r="AZ142" i="7"/>
  <c r="BA142" i="7"/>
  <c r="BD251" i="7"/>
  <c r="BD463" i="7"/>
  <c r="BU362" i="7"/>
  <c r="S185" i="7"/>
  <c r="AH524" i="7"/>
  <c r="BD529" i="7"/>
  <c r="BF529" i="7"/>
  <c r="BG529" i="7" a="1"/>
  <c r="BD443" i="7"/>
  <c r="BF443" i="7"/>
  <c r="BG443" i="7" a="1"/>
  <c r="BT120" i="7"/>
  <c r="BT82" i="7"/>
  <c r="BD475" i="7"/>
  <c r="AJ372" i="7"/>
  <c r="AL372" i="7"/>
  <c r="T520" i="7"/>
  <c r="V520" i="7"/>
  <c r="W520" i="7" a="1"/>
  <c r="AA520" i="7"/>
  <c r="T475" i="7"/>
  <c r="BD501" i="7"/>
  <c r="BF501" i="7"/>
  <c r="BG501" i="7" a="1"/>
  <c r="BC727" i="7"/>
  <c r="BC743" i="7"/>
  <c r="AH573" i="7"/>
  <c r="AI573" i="7"/>
  <c r="AM573" i="7"/>
  <c r="AH565" i="7"/>
  <c r="Q225" i="7"/>
  <c r="AH521" i="7"/>
  <c r="AK521" i="7"/>
  <c r="AZ986" i="7"/>
  <c r="AI743" i="7"/>
  <c r="AM743" i="7"/>
  <c r="AH585" i="7"/>
  <c r="R545" i="7"/>
  <c r="S557" i="7"/>
  <c r="AH519" i="7"/>
  <c r="AK519" i="7"/>
  <c r="AI727" i="7"/>
  <c r="AM727" i="7"/>
  <c r="AL563" i="7"/>
  <c r="T497" i="7"/>
  <c r="V497" i="7"/>
  <c r="W497" i="7" a="1"/>
  <c r="T568" i="7"/>
  <c r="V568" i="7"/>
  <c r="W568" i="7" a="1"/>
  <c r="T552" i="7"/>
  <c r="V552" i="7"/>
  <c r="W552" i="7" a="1"/>
  <c r="Y552" i="7"/>
  <c r="AL560" i="7"/>
  <c r="AN560" i="7"/>
  <c r="AO560" i="7" a="1"/>
  <c r="AJ751" i="7"/>
  <c r="AL751" i="7"/>
  <c r="Q134" i="7"/>
  <c r="U134" i="7"/>
  <c r="AK628" i="7"/>
  <c r="AZ767" i="7"/>
  <c r="BR767" i="7"/>
  <c r="Q553" i="7"/>
  <c r="U553" i="7"/>
  <c r="AL495" i="7"/>
  <c r="AZ628" i="7"/>
  <c r="BC628" i="7"/>
  <c r="AK743" i="7"/>
  <c r="AJ727" i="7"/>
  <c r="AL727" i="7"/>
  <c r="Q839" i="7"/>
  <c r="U839" i="7"/>
  <c r="AL136" i="7"/>
  <c r="AK431" i="7"/>
  <c r="BV120" i="7"/>
  <c r="BU453" i="7"/>
  <c r="BC509" i="7"/>
  <c r="BA588" i="7"/>
  <c r="BE588" i="7"/>
  <c r="BE212" i="7"/>
  <c r="S391" i="7"/>
  <c r="AJ769" i="7"/>
  <c r="AL769" i="7"/>
  <c r="AZ368" i="7"/>
  <c r="BR368" i="7"/>
  <c r="BS368" i="7"/>
  <c r="BW368" i="7"/>
  <c r="BV147" i="7"/>
  <c r="BR800" i="7"/>
  <c r="BU800" i="7"/>
  <c r="AK704" i="7"/>
  <c r="BC391" i="7"/>
  <c r="BU152" i="7"/>
  <c r="AL64" i="7"/>
  <c r="AK121" i="7"/>
  <c r="BU307" i="7"/>
  <c r="BA580" i="7"/>
  <c r="BE580" i="7"/>
  <c r="BB492" i="7"/>
  <c r="BD492" i="7"/>
  <c r="BA492" i="7"/>
  <c r="BE492" i="7"/>
  <c r="BV7" i="7"/>
  <c r="BE175" i="7"/>
  <c r="BB972" i="7"/>
  <c r="BD972" i="7"/>
  <c r="AI719" i="7"/>
  <c r="AM719" i="7"/>
  <c r="AK723" i="7"/>
  <c r="AJ817" i="7"/>
  <c r="AL817" i="7"/>
  <c r="BT640" i="7"/>
  <c r="BC492" i="7"/>
  <c r="BC723" i="7"/>
  <c r="BF723" i="7"/>
  <c r="BG723" i="7" a="1"/>
  <c r="AI722" i="7"/>
  <c r="AM722" i="7"/>
  <c r="AK638" i="7"/>
  <c r="AI789" i="7"/>
  <c r="AM789" i="7"/>
  <c r="BT147" i="7"/>
  <c r="BU640" i="7"/>
  <c r="BU972" i="7"/>
  <c r="BC419" i="7"/>
  <c r="AZ638" i="7"/>
  <c r="BC638" i="7"/>
  <c r="S96" i="7"/>
  <c r="BU147" i="7"/>
  <c r="BR723" i="7"/>
  <c r="BA147" i="7"/>
  <c r="BE147" i="7"/>
  <c r="AJ723" i="7"/>
  <c r="AL723" i="7"/>
  <c r="AI638" i="7"/>
  <c r="AM638" i="7"/>
  <c r="BR577" i="7"/>
  <c r="BS577" i="7"/>
  <c r="BW577" i="7"/>
  <c r="BC577" i="7"/>
  <c r="BB577" i="7"/>
  <c r="BD577" i="7"/>
  <c r="BA577" i="7"/>
  <c r="BE577" i="7"/>
  <c r="BT787" i="7"/>
  <c r="BV787" i="7"/>
  <c r="BU787" i="7"/>
  <c r="BA689" i="7"/>
  <c r="BE689" i="7"/>
  <c r="BB689" i="7"/>
  <c r="BD689" i="7"/>
  <c r="BT602" i="7"/>
  <c r="BV602" i="7"/>
  <c r="BS602" i="7"/>
  <c r="BW602" i="7"/>
  <c r="BU602" i="7"/>
  <c r="BC442" i="7"/>
  <c r="BC543" i="7"/>
  <c r="BA777" i="7"/>
  <c r="BE777" i="7"/>
  <c r="BU40" i="7"/>
  <c r="BC862" i="7"/>
  <c r="AF759" i="7"/>
  <c r="AI439" i="7"/>
  <c r="AM439" i="7"/>
  <c r="AK472" i="7"/>
  <c r="BT453" i="7"/>
  <c r="BV453" i="7"/>
  <c r="BC212" i="7"/>
  <c r="AM46" i="7"/>
  <c r="BR543" i="7"/>
  <c r="BT543" i="7"/>
  <c r="BV543" i="7"/>
  <c r="AJ952" i="7"/>
  <c r="AL952" i="7"/>
  <c r="AJ818" i="7"/>
  <c r="AL818" i="7"/>
  <c r="AZ875" i="7"/>
  <c r="BB875" i="7"/>
  <c r="BD875" i="7"/>
  <c r="AZ947" i="7"/>
  <c r="BC947" i="7"/>
  <c r="AI831" i="7"/>
  <c r="AM831" i="7"/>
  <c r="AI891" i="7"/>
  <c r="AM891" i="7"/>
  <c r="BC959" i="7"/>
  <c r="BA639" i="7"/>
  <c r="BE639" i="7"/>
  <c r="AJ869" i="7"/>
  <c r="AL869" i="7"/>
  <c r="BA871" i="7"/>
  <c r="BE871" i="7"/>
  <c r="AK819" i="7"/>
  <c r="BU492" i="7"/>
  <c r="BS492" i="7"/>
  <c r="BW492" i="7"/>
  <c r="BD185" i="7"/>
  <c r="BB185" i="7"/>
  <c r="BB543" i="7"/>
  <c r="BD543" i="7"/>
  <c r="AK493" i="7"/>
  <c r="AC759" i="7"/>
  <c r="BA798" i="7"/>
  <c r="BE798" i="7"/>
  <c r="AJ472" i="7"/>
  <c r="AL472" i="7"/>
  <c r="BD212" i="7"/>
  <c r="AJ875" i="7"/>
  <c r="AL875" i="7"/>
  <c r="AK947" i="7"/>
  <c r="AK831" i="7"/>
  <c r="AK891" i="7"/>
  <c r="BA959" i="7"/>
  <c r="BE959" i="7"/>
  <c r="BB639" i="7"/>
  <c r="BD639" i="7"/>
  <c r="AI869" i="7"/>
  <c r="AM869" i="7"/>
  <c r="AZ819" i="7"/>
  <c r="BA819" i="7"/>
  <c r="BE819" i="7"/>
  <c r="AI819" i="7"/>
  <c r="AM819" i="7"/>
  <c r="BA805" i="7"/>
  <c r="BE805" i="7"/>
  <c r="BE185" i="7"/>
  <c r="BB442" i="7"/>
  <c r="BD442" i="7"/>
  <c r="AZ969" i="7"/>
  <c r="BR969" i="7"/>
  <c r="AK780" i="7"/>
  <c r="AI696" i="7"/>
  <c r="AM696" i="7"/>
  <c r="BC871" i="7"/>
  <c r="AK860" i="7"/>
  <c r="Q85" i="7"/>
  <c r="Q91" i="7"/>
  <c r="U91" i="7"/>
  <c r="AI270" i="7"/>
  <c r="AM270" i="7"/>
  <c r="Q270" i="7"/>
  <c r="BW229" i="7"/>
  <c r="BV56" i="7"/>
  <c r="BC175" i="7"/>
  <c r="AJ52" i="7"/>
  <c r="AZ971" i="7"/>
  <c r="BC971" i="7"/>
  <c r="AJ809" i="7"/>
  <c r="AL809" i="7"/>
  <c r="BV229" i="7"/>
  <c r="BU399" i="7"/>
  <c r="BA307" i="7"/>
  <c r="BB307" i="7"/>
  <c r="BD307" i="7"/>
  <c r="BT56" i="7"/>
  <c r="BR810" i="7"/>
  <c r="BU810" i="7"/>
  <c r="BD7" i="7"/>
  <c r="BW307" i="7"/>
  <c r="BT229" i="7"/>
  <c r="BU56" i="7"/>
  <c r="BD175" i="7"/>
  <c r="BC526" i="7"/>
  <c r="BC533" i="7"/>
  <c r="BT152" i="7"/>
  <c r="BV152" i="7"/>
  <c r="AJ441" i="7"/>
  <c r="AL441" i="7"/>
  <c r="AI854" i="7"/>
  <c r="AM854" i="7"/>
  <c r="BD49" i="7"/>
  <c r="BC49" i="7"/>
  <c r="BT220" i="7"/>
  <c r="BW220" i="7"/>
  <c r="BV220" i="7"/>
  <c r="BA849" i="7"/>
  <c r="BE849" i="7"/>
  <c r="BW120" i="7"/>
  <c r="BB810" i="7"/>
  <c r="BD810" i="7"/>
  <c r="BB994" i="7"/>
  <c r="BD994" i="7"/>
  <c r="BC805" i="7"/>
  <c r="BU82" i="7"/>
  <c r="AJ101" i="7"/>
  <c r="AJ971" i="7"/>
  <c r="AL971" i="7"/>
  <c r="AI994" i="7"/>
  <c r="AM994" i="7"/>
  <c r="BA220" i="7"/>
  <c r="BB220" i="7"/>
  <c r="BB449" i="7"/>
  <c r="BD449" i="7"/>
  <c r="AJ42" i="7"/>
  <c r="AZ917" i="7"/>
  <c r="BR917" i="7"/>
  <c r="AI809" i="7"/>
  <c r="AM809" i="7"/>
  <c r="AK845" i="7"/>
  <c r="AZ900" i="7"/>
  <c r="BB900" i="7"/>
  <c r="AZ860" i="7"/>
  <c r="BC860" i="7"/>
  <c r="AZ852" i="7"/>
  <c r="BA852" i="7"/>
  <c r="BE852" i="7"/>
  <c r="AI664" i="7"/>
  <c r="AM664" i="7"/>
  <c r="BW258" i="7"/>
  <c r="AI85" i="7"/>
  <c r="AJ85" i="7"/>
  <c r="Q481" i="7"/>
  <c r="U481" i="7"/>
  <c r="AK213" i="7"/>
  <c r="BR849" i="7"/>
  <c r="BU849" i="7"/>
  <c r="BA810" i="7"/>
  <c r="BE810" i="7"/>
  <c r="BC994" i="7"/>
  <c r="BB805" i="7"/>
  <c r="BD805" i="7"/>
  <c r="BV82" i="7"/>
  <c r="BC475" i="7"/>
  <c r="BC687" i="7"/>
  <c r="BB785" i="7"/>
  <c r="BD785" i="7"/>
  <c r="AJ120" i="7"/>
  <c r="AL42" i="7"/>
  <c r="AZ626" i="7"/>
  <c r="AI917" i="7"/>
  <c r="AM917" i="7"/>
  <c r="BR845" i="7"/>
  <c r="BU845" i="7"/>
  <c r="AI860" i="7"/>
  <c r="AM860" i="7"/>
  <c r="R454" i="7"/>
  <c r="T454" i="7"/>
  <c r="AZ454" i="7"/>
  <c r="BA262" i="7"/>
  <c r="BU120" i="7"/>
  <c r="BW82" i="7"/>
  <c r="BC785" i="7"/>
  <c r="BR785" i="7"/>
  <c r="BS785" i="7"/>
  <c r="BW785" i="7"/>
  <c r="BC455" i="7"/>
  <c r="AK971" i="7"/>
  <c r="AK42" i="7"/>
  <c r="AZ137" i="7"/>
  <c r="BR137" i="7"/>
  <c r="AZ817" i="7"/>
  <c r="BB817" i="7"/>
  <c r="BD817" i="7"/>
  <c r="AZ721" i="7"/>
  <c r="BR721" i="7"/>
  <c r="V916" i="7"/>
  <c r="W916" i="7" a="1"/>
  <c r="AF916" i="7"/>
  <c r="R478" i="7"/>
  <c r="T478" i="7"/>
  <c r="S454" i="7"/>
  <c r="Q262" i="7"/>
  <c r="U262" i="7"/>
  <c r="BC393" i="7"/>
  <c r="BB393" i="7"/>
  <c r="BD393" i="7"/>
  <c r="AI28" i="7"/>
  <c r="AM28" i="7"/>
  <c r="R391" i="7"/>
  <c r="T391" i="7"/>
  <c r="BA791" i="7"/>
  <c r="BE791" i="7"/>
  <c r="BC791" i="7"/>
  <c r="AK709" i="7"/>
  <c r="AZ709" i="7"/>
  <c r="BA709" i="7"/>
  <c r="BE709" i="7"/>
  <c r="AM231" i="7"/>
  <c r="AL231" i="7"/>
  <c r="U35" i="7"/>
  <c r="T35" i="7"/>
  <c r="BA836" i="7"/>
  <c r="BE836" i="7"/>
  <c r="BC836" i="7"/>
  <c r="BR791" i="7"/>
  <c r="BB49" i="7"/>
  <c r="BE49" i="7"/>
  <c r="BR49" i="7"/>
  <c r="BS49" i="7"/>
  <c r="BT49" i="7"/>
  <c r="AK514" i="7"/>
  <c r="AI514" i="7"/>
  <c r="AM514" i="7"/>
  <c r="AI331" i="7"/>
  <c r="AJ331" i="7"/>
  <c r="U183" i="7"/>
  <c r="S183" i="7"/>
  <c r="BS787" i="7"/>
  <c r="BW787" i="7"/>
  <c r="AI520" i="7"/>
  <c r="AM520" i="7"/>
  <c r="AJ520" i="7"/>
  <c r="AL520" i="7"/>
  <c r="AZ520" i="7"/>
  <c r="BC520" i="7"/>
  <c r="AK520" i="7"/>
  <c r="BB804" i="7"/>
  <c r="BD804" i="7"/>
  <c r="BA804" i="7"/>
  <c r="BE804" i="7"/>
  <c r="AJ591" i="7"/>
  <c r="AL591" i="7"/>
  <c r="AZ591" i="7"/>
  <c r="BB591" i="7"/>
  <c r="AI928" i="7"/>
  <c r="AM928" i="7"/>
  <c r="AZ928" i="7"/>
  <c r="BC928" i="7"/>
  <c r="AK928" i="7"/>
  <c r="AJ928" i="7"/>
  <c r="AL928" i="7"/>
  <c r="AZ820" i="7"/>
  <c r="AK820" i="7"/>
  <c r="AJ820" i="7"/>
  <c r="AL820" i="7"/>
  <c r="BR753" i="7"/>
  <c r="BB753" i="7"/>
  <c r="BD753" i="7"/>
  <c r="BC753" i="7"/>
  <c r="BA753" i="7"/>
  <c r="BE753" i="7"/>
  <c r="AK561" i="7"/>
  <c r="AZ561" i="7"/>
  <c r="BR561" i="7"/>
  <c r="BA657" i="7"/>
  <c r="BE657" i="7"/>
  <c r="BR657" i="7"/>
  <c r="BB657" i="7"/>
  <c r="BD657" i="7"/>
  <c r="BC657" i="7"/>
  <c r="AJ315" i="7"/>
  <c r="AL315" i="7"/>
  <c r="AI820" i="7"/>
  <c r="AM820" i="7"/>
  <c r="BR836" i="7"/>
  <c r="BT836" i="7"/>
  <c r="BV836" i="7"/>
  <c r="AZ827" i="7"/>
  <c r="BC827" i="7"/>
  <c r="Q287" i="7"/>
  <c r="U287" i="7"/>
  <c r="S467" i="7"/>
  <c r="R467" i="7"/>
  <c r="T467" i="7"/>
  <c r="BR189" i="7"/>
  <c r="BA189" i="7"/>
  <c r="BC189" i="7"/>
  <c r="AH63" i="7"/>
  <c r="AZ63" i="7"/>
  <c r="BA63" i="7"/>
  <c r="BB63" i="7"/>
  <c r="Q63" i="7"/>
  <c r="T63" i="7"/>
  <c r="AI10" i="7"/>
  <c r="AK10" i="7"/>
  <c r="BV505" i="7"/>
  <c r="BA683" i="7"/>
  <c r="BE683" i="7"/>
  <c r="BC683" i="7"/>
  <c r="AJ791" i="7"/>
  <c r="AL791" i="7"/>
  <c r="AI791" i="7"/>
  <c r="AM791" i="7"/>
  <c r="BA36" i="7"/>
  <c r="BB36" i="7"/>
  <c r="BR36" i="7"/>
  <c r="BS36" i="7"/>
  <c r="R96" i="7"/>
  <c r="T96" i="7"/>
  <c r="BA449" i="7"/>
  <c r="BE449" i="7"/>
  <c r="BR449" i="7"/>
  <c r="BU449" i="7"/>
  <c r="BU220" i="7"/>
  <c r="BT972" i="7"/>
  <c r="BV972" i="7"/>
  <c r="AL449" i="7"/>
  <c r="AN449" i="7"/>
  <c r="AO449" i="7" a="1"/>
  <c r="BA56" i="7"/>
  <c r="BC56" i="7"/>
  <c r="BC339" i="7"/>
  <c r="BB339" i="7"/>
  <c r="BD339" i="7"/>
  <c r="BR513" i="7"/>
  <c r="BB513" i="7"/>
  <c r="BD513" i="7"/>
  <c r="BS19" i="7"/>
  <c r="BU19" i="7"/>
  <c r="BW362" i="7"/>
  <c r="Q10" i="7"/>
  <c r="S10" i="7"/>
  <c r="Q138" i="7"/>
  <c r="Q213" i="7"/>
  <c r="T213" i="7"/>
  <c r="AZ213" i="7"/>
  <c r="Q59" i="7"/>
  <c r="R59" i="7"/>
  <c r="AI362" i="7"/>
  <c r="AM362" i="7"/>
  <c r="Q109" i="7"/>
  <c r="Q142" i="7"/>
  <c r="S142" i="7"/>
  <c r="BR175" i="7"/>
  <c r="AL463" i="7"/>
  <c r="AN463" i="7"/>
  <c r="AO463" i="7" a="1"/>
  <c r="S532" i="7"/>
  <c r="AZ138" i="7"/>
  <c r="S524" i="7"/>
  <c r="Q30" i="7"/>
  <c r="U30" i="7"/>
  <c r="BA31" i="7"/>
  <c r="BA362" i="7"/>
  <c r="AI30" i="7"/>
  <c r="BU30" i="7"/>
  <c r="BW30" i="7"/>
  <c r="BU442" i="7"/>
  <c r="BS442" i="7"/>
  <c r="BW442" i="7"/>
  <c r="AK101" i="7"/>
  <c r="AL101" i="7"/>
  <c r="T418" i="7"/>
  <c r="V418" i="7"/>
  <c r="W418" i="7" a="1"/>
  <c r="AG418" i="7"/>
  <c r="BT52" i="7"/>
  <c r="BV52" i="7"/>
  <c r="BU52" i="7"/>
  <c r="BW399" i="7"/>
  <c r="BT399" i="7"/>
  <c r="BV399" i="7"/>
  <c r="BV30" i="7"/>
  <c r="AJ267" i="7"/>
  <c r="AM64" i="7"/>
  <c r="AJ64" i="7"/>
  <c r="AK52" i="7"/>
  <c r="AL52" i="7"/>
  <c r="BC804" i="7"/>
  <c r="BR804" i="7"/>
  <c r="AL451" i="7"/>
  <c r="AN451" i="7"/>
  <c r="AO451" i="7" a="1"/>
  <c r="AJ620" i="7"/>
  <c r="AK620" i="7"/>
  <c r="AZ719" i="7"/>
  <c r="AK719" i="7"/>
  <c r="AN719" i="7"/>
  <c r="AO719" i="7" a="1"/>
  <c r="AZ722" i="7"/>
  <c r="AJ722" i="7"/>
  <c r="AL722" i="7"/>
  <c r="AI786" i="7"/>
  <c r="AM786" i="7"/>
  <c r="AZ786" i="7"/>
  <c r="AJ789" i="7"/>
  <c r="AL789" i="7"/>
  <c r="AZ789" i="7"/>
  <c r="BA533" i="7"/>
  <c r="BE533" i="7"/>
  <c r="BR533" i="7"/>
  <c r="BA111" i="7"/>
  <c r="BE111" i="7"/>
  <c r="BR111" i="7"/>
  <c r="BS424" i="7"/>
  <c r="BW424" i="7"/>
  <c r="BU424" i="7"/>
  <c r="BS118" i="7"/>
  <c r="BU118" i="7"/>
  <c r="AJ185" i="7"/>
  <c r="AK185" i="7"/>
  <c r="AL121" i="7"/>
  <c r="AM121" i="7"/>
  <c r="BA564" i="7"/>
  <c r="BE564" i="7"/>
  <c r="BR564" i="7"/>
  <c r="BS564" i="7"/>
  <c r="BW564" i="7"/>
  <c r="AI680" i="7"/>
  <c r="AM680" i="7"/>
  <c r="AJ715" i="7"/>
  <c r="AL715" i="7"/>
  <c r="AZ620" i="7"/>
  <c r="AI723" i="7"/>
  <c r="AM723" i="7"/>
  <c r="AJ786" i="7"/>
  <c r="AL786" i="7"/>
  <c r="BB787" i="7"/>
  <c r="BD787" i="7"/>
  <c r="BC787" i="7"/>
  <c r="BR473" i="7"/>
  <c r="BT473" i="7"/>
  <c r="BV473" i="7"/>
  <c r="BB473" i="7"/>
  <c r="BD473" i="7"/>
  <c r="AZ439" i="7"/>
  <c r="AJ439" i="7"/>
  <c r="BW158" i="7"/>
  <c r="BV158" i="7"/>
  <c r="AZ514" i="7"/>
  <c r="AJ514" i="7"/>
  <c r="BR526" i="7"/>
  <c r="AK783" i="7"/>
  <c r="BU805" i="7"/>
  <c r="BT805" i="7"/>
  <c r="BV805" i="7"/>
  <c r="BB866" i="7"/>
  <c r="BD866" i="7"/>
  <c r="BA831" i="7"/>
  <c r="BE831" i="7"/>
  <c r="BB831" i="7"/>
  <c r="BD831" i="7"/>
  <c r="BR831" i="7"/>
  <c r="BT831" i="7"/>
  <c r="BV831" i="7"/>
  <c r="AK624" i="7"/>
  <c r="AJ624" i="7"/>
  <c r="AL624" i="7"/>
  <c r="AZ624" i="7"/>
  <c r="AI624" i="7"/>
  <c r="AM624" i="7"/>
  <c r="AK642" i="7"/>
  <c r="AJ642" i="7"/>
  <c r="AL642" i="7"/>
  <c r="AJ646" i="7"/>
  <c r="AL646" i="7"/>
  <c r="AZ646" i="7"/>
  <c r="AK646" i="7"/>
  <c r="AI711" i="7"/>
  <c r="AM711" i="7"/>
  <c r="AK711" i="7"/>
  <c r="AZ711" i="7"/>
  <c r="AZ622" i="7"/>
  <c r="AJ622" i="7"/>
  <c r="AL622" i="7"/>
  <c r="AI622" i="7"/>
  <c r="AM622" i="7"/>
  <c r="AK622" i="7"/>
  <c r="AK807" i="7"/>
  <c r="AJ807" i="7"/>
  <c r="AL807" i="7"/>
  <c r="AI807" i="7"/>
  <c r="AM807" i="7"/>
  <c r="AI627" i="7"/>
  <c r="AM627" i="7"/>
  <c r="AZ627" i="7"/>
  <c r="BB627" i="7"/>
  <c r="BD627" i="7"/>
  <c r="AK627" i="7"/>
  <c r="AJ627" i="7"/>
  <c r="AL627" i="7"/>
  <c r="AZ712" i="7"/>
  <c r="AJ712" i="7"/>
  <c r="AL712" i="7"/>
  <c r="AK712" i="7"/>
  <c r="AI712" i="7"/>
  <c r="AM712" i="7"/>
  <c r="AJ782" i="7"/>
  <c r="AL782" i="7"/>
  <c r="AK955" i="7"/>
  <c r="AZ955" i="7"/>
  <c r="AZ778" i="7"/>
  <c r="AK778" i="7"/>
  <c r="AJ778" i="7"/>
  <c r="AL778" i="7"/>
  <c r="AI778" i="7"/>
  <c r="AM778" i="7"/>
  <c r="AK692" i="7"/>
  <c r="AJ692" i="7"/>
  <c r="AZ692" i="7"/>
  <c r="BR418" i="7"/>
  <c r="BC418" i="7"/>
  <c r="BA418" i="7"/>
  <c r="BE418" i="7"/>
  <c r="BB82" i="7"/>
  <c r="BD82" i="7"/>
  <c r="BE82" i="7"/>
  <c r="BC82" i="7"/>
  <c r="BA461" i="7"/>
  <c r="BE461" i="7"/>
  <c r="BB461" i="7"/>
  <c r="BD461" i="7"/>
  <c r="BR461" i="7"/>
  <c r="BE46" i="7"/>
  <c r="BD46" i="7"/>
  <c r="BA640" i="7"/>
  <c r="BE640" i="7"/>
  <c r="AI646" i="7"/>
  <c r="AM646" i="7"/>
  <c r="AZ807" i="7"/>
  <c r="AI692" i="7"/>
  <c r="AM692" i="7"/>
  <c r="BA800" i="7"/>
  <c r="BE800" i="7"/>
  <c r="BC800" i="7"/>
  <c r="AJ720" i="7"/>
  <c r="AL720" i="7"/>
  <c r="BA222" i="7"/>
  <c r="BC222" i="7"/>
  <c r="BR222" i="7"/>
  <c r="BR537" i="7"/>
  <c r="BB537" i="7"/>
  <c r="BD537" i="7"/>
  <c r="BB412" i="7"/>
  <c r="BD412" i="7"/>
  <c r="BC412" i="7"/>
  <c r="BS788" i="7"/>
  <c r="BW788" i="7"/>
  <c r="BU788" i="7"/>
  <c r="BS124" i="7"/>
  <c r="BU124" i="7"/>
  <c r="R203" i="7"/>
  <c r="S203" i="7"/>
  <c r="BB791" i="7"/>
  <c r="AJ197" i="7"/>
  <c r="BT344" i="7"/>
  <c r="BV344" i="7"/>
  <c r="BU344" i="7"/>
  <c r="BW344" i="7"/>
  <c r="AK412" i="7"/>
  <c r="AL417" i="7"/>
  <c r="AN417" i="7"/>
  <c r="AO417" i="7" a="1"/>
  <c r="BA9" i="7"/>
  <c r="BB9" i="7"/>
  <c r="BR9" i="7"/>
  <c r="BS9" i="7"/>
  <c r="BB740" i="7"/>
  <c r="AK705" i="7"/>
  <c r="AJ705" i="7"/>
  <c r="AL705" i="7"/>
  <c r="AZ631" i="7"/>
  <c r="AK631" i="7"/>
  <c r="AI800" i="7"/>
  <c r="AM800" i="7"/>
  <c r="AK800" i="7"/>
  <c r="AI679" i="7"/>
  <c r="AM679" i="7"/>
  <c r="AJ679" i="7"/>
  <c r="AL679" i="7"/>
  <c r="BR64" i="7"/>
  <c r="BA64" i="7"/>
  <c r="BB683" i="7"/>
  <c r="BD683" i="7"/>
  <c r="BR683" i="7"/>
  <c r="AJ699" i="7"/>
  <c r="AL699" i="7"/>
  <c r="AZ699" i="7"/>
  <c r="BB699" i="7"/>
  <c r="BD699" i="7"/>
  <c r="AK708" i="7"/>
  <c r="AJ708" i="7"/>
  <c r="AL708" i="7"/>
  <c r="AK683" i="7"/>
  <c r="AJ683" i="7"/>
  <c r="AL683" i="7"/>
  <c r="AZ889" i="7"/>
  <c r="AK889" i="7"/>
  <c r="AK972" i="7"/>
  <c r="AJ972" i="7"/>
  <c r="AL972" i="7"/>
  <c r="AK893" i="7"/>
  <c r="AI893" i="7"/>
  <c r="AM893" i="7"/>
  <c r="AI974" i="7"/>
  <c r="AM974" i="7"/>
  <c r="AJ861" i="7"/>
  <c r="AK861" i="7"/>
  <c r="BC641" i="7"/>
  <c r="BA641" i="7"/>
  <c r="BE641" i="7"/>
  <c r="AJ765" i="7"/>
  <c r="AL765" i="7"/>
  <c r="AK765" i="7"/>
  <c r="AK595" i="7"/>
  <c r="AZ595" i="7"/>
  <c r="BB595" i="7"/>
  <c r="AK791" i="7"/>
  <c r="AK969" i="7"/>
  <c r="BA229" i="7"/>
  <c r="BD229" i="7"/>
  <c r="AJ893" i="7"/>
  <c r="AL893" i="7"/>
  <c r="AI919" i="7"/>
  <c r="AM919" i="7"/>
  <c r="AK976" i="7"/>
  <c r="BS350" i="7"/>
  <c r="BU350" i="7"/>
  <c r="AM272" i="7"/>
  <c r="AJ272" i="7"/>
  <c r="BR166" i="7"/>
  <c r="BS166" i="7"/>
  <c r="BW166" i="7"/>
  <c r="BA166" i="7"/>
  <c r="BB166" i="7"/>
  <c r="BA452" i="7"/>
  <c r="BE452" i="7"/>
  <c r="BC452" i="7"/>
  <c r="AI168" i="7"/>
  <c r="AZ168" i="7"/>
  <c r="BB452" i="7"/>
  <c r="BU158" i="7"/>
  <c r="AZ708" i="7"/>
  <c r="BA708" i="7"/>
  <c r="BE708" i="7"/>
  <c r="AI699" i="7"/>
  <c r="AM699" i="7"/>
  <c r="AI972" i="7"/>
  <c r="AM972" i="7"/>
  <c r="AI889" i="7"/>
  <c r="AM889" i="7"/>
  <c r="AI683" i="7"/>
  <c r="AM683" i="7"/>
  <c r="BB691" i="7"/>
  <c r="BD691" i="7"/>
  <c r="AI861" i="7"/>
  <c r="AM861" i="7"/>
  <c r="BR641" i="7"/>
  <c r="BD42" i="7"/>
  <c r="Q199" i="7"/>
  <c r="S199" i="7"/>
  <c r="Q405" i="7"/>
  <c r="BC312" i="7"/>
  <c r="BU6" i="7"/>
  <c r="S172" i="7"/>
  <c r="S360" i="7"/>
  <c r="R273" i="7"/>
  <c r="R236" i="7"/>
  <c r="BR840" i="7"/>
  <c r="BS840" i="7"/>
  <c r="BW840" i="7"/>
  <c r="BB603" i="7"/>
  <c r="BD603" i="7"/>
  <c r="AZ608" i="7"/>
  <c r="R194" i="7"/>
  <c r="T194" i="7"/>
  <c r="AK484" i="7"/>
  <c r="R490" i="7"/>
  <c r="AH308" i="7"/>
  <c r="AI308" i="7"/>
  <c r="AM308" i="7"/>
  <c r="BC640" i="7"/>
  <c r="BB640" i="7"/>
  <c r="BD640" i="7"/>
  <c r="BC192" i="7"/>
  <c r="AK9" i="7"/>
  <c r="AM9" i="7"/>
  <c r="BT795" i="7"/>
  <c r="BU795" i="7"/>
  <c r="BS795" i="7"/>
  <c r="BW795" i="7"/>
  <c r="BC974" i="7"/>
  <c r="AI236" i="7"/>
  <c r="AM236" i="7"/>
  <c r="BC266" i="7"/>
  <c r="BD266" i="7"/>
  <c r="BS426" i="7"/>
  <c r="BW426" i="7"/>
  <c r="BT426" i="7"/>
  <c r="BU426" i="7"/>
  <c r="BC462" i="7"/>
  <c r="AM221" i="7"/>
  <c r="BE54" i="7"/>
  <c r="BC54" i="7"/>
  <c r="BB54" i="7"/>
  <c r="BA876" i="7"/>
  <c r="BE876" i="7"/>
  <c r="BB876" i="7"/>
  <c r="BB580" i="7"/>
  <c r="BD580" i="7"/>
  <c r="BC580" i="7"/>
  <c r="AZ635" i="7"/>
  <c r="AJ635" i="7"/>
  <c r="AL635" i="7"/>
  <c r="AL230" i="7"/>
  <c r="BR462" i="7"/>
  <c r="BR866" i="7"/>
  <c r="BA866" i="7"/>
  <c r="BE866" i="7"/>
  <c r="BB462" i="7"/>
  <c r="BD462" i="7"/>
  <c r="BC410" i="7"/>
  <c r="BB484" i="7"/>
  <c r="BD484" i="7"/>
  <c r="AK230" i="7"/>
  <c r="BC248" i="7"/>
  <c r="AJ609" i="7"/>
  <c r="AL609" i="7"/>
  <c r="BR689" i="7"/>
  <c r="BC689" i="7"/>
  <c r="BA891" i="7"/>
  <c r="BE891" i="7"/>
  <c r="BS959" i="7"/>
  <c r="BW959" i="7"/>
  <c r="BU959" i="7"/>
  <c r="BT959" i="7"/>
  <c r="BR302" i="7"/>
  <c r="BA302" i="7"/>
  <c r="BE302" i="7"/>
  <c r="BA85" i="7"/>
  <c r="BC85" i="7"/>
  <c r="BR85" i="7"/>
  <c r="AJ221" i="7"/>
  <c r="AK221" i="7"/>
  <c r="BA271" i="7"/>
  <c r="BC271" i="7"/>
  <c r="BR271" i="7"/>
  <c r="BR136" i="7"/>
  <c r="BA136" i="7"/>
  <c r="BE136" i="7"/>
  <c r="BS212" i="7"/>
  <c r="BA274" i="7"/>
  <c r="BD274" i="7"/>
  <c r="BR274" i="7"/>
  <c r="BS274" i="7"/>
  <c r="BU274" i="7"/>
  <c r="AM98" i="7"/>
  <c r="AK98" i="7"/>
  <c r="AJ98" i="7"/>
  <c r="BB248" i="7"/>
  <c r="BD248" i="7"/>
  <c r="S350" i="7"/>
  <c r="AI13" i="7"/>
  <c r="AJ13" i="7"/>
  <c r="AZ13" i="7"/>
  <c r="AL197" i="7"/>
  <c r="AM197" i="7"/>
  <c r="AZ679" i="7"/>
  <c r="BB679" i="7"/>
  <c r="BD679" i="7"/>
  <c r="AI631" i="7"/>
  <c r="AM631" i="7"/>
  <c r="AJ634" i="7"/>
  <c r="AL634" i="7"/>
  <c r="AJ718" i="7"/>
  <c r="AL718" i="7"/>
  <c r="AK626" i="7"/>
  <c r="AK854" i="7"/>
  <c r="AI817" i="7"/>
  <c r="AM817" i="7"/>
  <c r="AK917" i="7"/>
  <c r="AJ845" i="7"/>
  <c r="AL845" i="7"/>
  <c r="AI845" i="7"/>
  <c r="AM845" i="7"/>
  <c r="V617" i="7"/>
  <c r="W617" i="7" a="1"/>
  <c r="AE617" i="7"/>
  <c r="AJ800" i="7"/>
  <c r="AL800" i="7"/>
  <c r="AJ631" i="7"/>
  <c r="AL631" i="7"/>
  <c r="BA120" i="7"/>
  <c r="BC120" i="7"/>
  <c r="AZ809" i="7"/>
  <c r="AI785" i="7"/>
  <c r="AM785" i="7"/>
  <c r="AZ987" i="7"/>
  <c r="BC987" i="7"/>
  <c r="BA101" i="7"/>
  <c r="BR101" i="7"/>
  <c r="BS101" i="7"/>
  <c r="BV101" i="7"/>
  <c r="BA297" i="7"/>
  <c r="BB297" i="7"/>
  <c r="BR297" i="7"/>
  <c r="BR267" i="7"/>
  <c r="BS267" i="7"/>
  <c r="BU267" i="7"/>
  <c r="BA267" i="7"/>
  <c r="BC267" i="7"/>
  <c r="AL137" i="7"/>
  <c r="AK137" i="7"/>
  <c r="AM137" i="7"/>
  <c r="AJ137" i="7"/>
  <c r="BR10" i="7"/>
  <c r="BA10" i="7"/>
  <c r="BB973" i="7"/>
  <c r="BD973" i="7"/>
  <c r="BC973" i="7"/>
  <c r="BA973" i="7"/>
  <c r="BE973" i="7"/>
  <c r="BR221" i="7"/>
  <c r="BA221" i="7"/>
  <c r="BD221" i="7"/>
  <c r="AL271" i="7"/>
  <c r="AJ271" i="7"/>
  <c r="AK271" i="7"/>
  <c r="BA404" i="7"/>
  <c r="BE404" i="7"/>
  <c r="BR973" i="7"/>
  <c r="BU580" i="7"/>
  <c r="BS580" i="7"/>
  <c r="BW580" i="7"/>
  <c r="BR893" i="7"/>
  <c r="BA893" i="7"/>
  <c r="BE893" i="7"/>
  <c r="BB893" i="7"/>
  <c r="BB937" i="7"/>
  <c r="BD937" i="7"/>
  <c r="BR937" i="7"/>
  <c r="BA937" i="7"/>
  <c r="BE937" i="7"/>
  <c r="BC937" i="7"/>
  <c r="BT470" i="7"/>
  <c r="BS470" i="7"/>
  <c r="BW470" i="7"/>
  <c r="BU470" i="7"/>
  <c r="BU410" i="7"/>
  <c r="BB410" i="7"/>
  <c r="BD410" i="7"/>
  <c r="BA470" i="7"/>
  <c r="BE470" i="7"/>
  <c r="BB7" i="7"/>
  <c r="BE7" i="7"/>
  <c r="AK455" i="7"/>
  <c r="AJ471" i="7"/>
  <c r="AL471" i="7"/>
  <c r="AJ455" i="7"/>
  <c r="AL455" i="7"/>
  <c r="AL418" i="7"/>
  <c r="AN418" i="7"/>
  <c r="AO418" i="7" a="1"/>
  <c r="BS251" i="7"/>
  <c r="BT251" i="7"/>
  <c r="BR484" i="7"/>
  <c r="BA484" i="7"/>
  <c r="BE484" i="7"/>
  <c r="AL480" i="7"/>
  <c r="AN480" i="7"/>
  <c r="AO480" i="7" a="1"/>
  <c r="BS88" i="7"/>
  <c r="BU88" i="7"/>
  <c r="AI421" i="7"/>
  <c r="AM421" i="7"/>
  <c r="AK421" i="7"/>
  <c r="AJ421" i="7"/>
  <c r="AL421" i="7"/>
  <c r="BE255" i="7"/>
  <c r="BB255" i="7"/>
  <c r="AZ609" i="7"/>
  <c r="AI609" i="7"/>
  <c r="AM609" i="7"/>
  <c r="AZ816" i="7"/>
  <c r="AJ816" i="7"/>
  <c r="AL816" i="7"/>
  <c r="AI816" i="7"/>
  <c r="AM816" i="7"/>
  <c r="AK816" i="7"/>
  <c r="AJ975" i="7"/>
  <c r="AL975" i="7"/>
  <c r="AZ975" i="7"/>
  <c r="AK975" i="7"/>
  <c r="AI940" i="7"/>
  <c r="AM940" i="7"/>
  <c r="AZ940" i="7"/>
  <c r="AJ940" i="7"/>
  <c r="AL940" i="7"/>
  <c r="AJ973" i="7"/>
  <c r="AL973" i="7"/>
  <c r="AK973" i="7"/>
  <c r="AI973" i="7"/>
  <c r="AM973" i="7"/>
  <c r="AJ855" i="7"/>
  <c r="AL855" i="7"/>
  <c r="AZ855" i="7"/>
  <c r="AK855" i="7"/>
  <c r="AI855" i="7"/>
  <c r="AM855" i="7"/>
  <c r="AL509" i="7"/>
  <c r="AN509" i="7"/>
  <c r="AO509" i="7" a="1"/>
  <c r="BC470" i="7"/>
  <c r="BB470" i="7"/>
  <c r="AZ648" i="7"/>
  <c r="BC648" i="7"/>
  <c r="AJ648" i="7"/>
  <c r="AL648" i="7"/>
  <c r="AK648" i="7"/>
  <c r="AZ953" i="7"/>
  <c r="AI953" i="7"/>
  <c r="AM953" i="7"/>
  <c r="AK953" i="7"/>
  <c r="AJ953" i="7"/>
  <c r="AL953" i="7"/>
  <c r="BR604" i="7"/>
  <c r="BB604" i="7"/>
  <c r="BD604" i="7"/>
  <c r="BA604" i="7"/>
  <c r="BE604" i="7"/>
  <c r="BC604" i="7"/>
  <c r="AJ927" i="7"/>
  <c r="AL927" i="7"/>
  <c r="AZ927" i="7"/>
  <c r="AI927" i="7"/>
  <c r="AM927" i="7"/>
  <c r="BC728" i="7"/>
  <c r="BB728" i="7"/>
  <c r="BD728" i="7"/>
  <c r="AK956" i="7"/>
  <c r="AI956" i="7"/>
  <c r="AM956" i="7"/>
  <c r="AZ956" i="7"/>
  <c r="BB687" i="7"/>
  <c r="BR687" i="7"/>
  <c r="AJ901" i="7"/>
  <c r="AL901" i="7"/>
  <c r="AI901" i="7"/>
  <c r="AM901" i="7"/>
  <c r="AZ901" i="7"/>
  <c r="BR688" i="7"/>
  <c r="BA688" i="7"/>
  <c r="BE688" i="7"/>
  <c r="BB688" i="7"/>
  <c r="BD688" i="7"/>
  <c r="BC688" i="7"/>
  <c r="AK949" i="7"/>
  <c r="AZ949" i="7"/>
  <c r="BC949" i="7"/>
  <c r="AJ949" i="7"/>
  <c r="AL949" i="7"/>
  <c r="AI949" i="7"/>
  <c r="AM949" i="7"/>
  <c r="AK907" i="7"/>
  <c r="AZ907" i="7"/>
  <c r="AJ907" i="7"/>
  <c r="AL907" i="7"/>
  <c r="AI907" i="7"/>
  <c r="AM907" i="7"/>
  <c r="AJ888" i="7"/>
  <c r="AL888" i="7"/>
  <c r="AI888" i="7"/>
  <c r="AM888" i="7"/>
  <c r="AK888" i="7"/>
  <c r="AI938" i="7"/>
  <c r="AM938" i="7"/>
  <c r="AJ938" i="7"/>
  <c r="AL938" i="7"/>
  <c r="AZ938" i="7"/>
  <c r="BC779" i="7"/>
  <c r="BR779" i="7"/>
  <c r="BA779" i="7"/>
  <c r="BE779" i="7"/>
  <c r="BB779" i="7"/>
  <c r="BD779" i="7"/>
  <c r="BC775" i="7"/>
  <c r="BA775" i="7"/>
  <c r="BE775" i="7"/>
  <c r="BR775" i="7"/>
  <c r="BS775" i="7"/>
  <c r="BW775" i="7"/>
  <c r="BB775" i="7"/>
  <c r="BD775" i="7"/>
  <c r="BA793" i="7"/>
  <c r="BE793" i="7"/>
  <c r="BC793" i="7"/>
  <c r="BR793" i="7"/>
  <c r="BT793" i="7"/>
  <c r="BB793" i="7"/>
  <c r="BD793" i="7"/>
  <c r="BC948" i="7"/>
  <c r="BA948" i="7"/>
  <c r="BE948" i="7"/>
  <c r="BR948" i="7"/>
  <c r="BB948" i="7"/>
  <c r="Z759" i="7"/>
  <c r="BC655" i="7"/>
  <c r="BB655" i="7"/>
  <c r="BR655" i="7"/>
  <c r="AI79" i="7"/>
  <c r="AJ79" i="7"/>
  <c r="AK895" i="7"/>
  <c r="AI895" i="7"/>
  <c r="AM895" i="7"/>
  <c r="BT621" i="7"/>
  <c r="BS621" i="7"/>
  <c r="BW621" i="7"/>
  <c r="BS639" i="7"/>
  <c r="BW639" i="7"/>
  <c r="BU639" i="7"/>
  <c r="BB869" i="7"/>
  <c r="BA869" i="7"/>
  <c r="BE869" i="7"/>
  <c r="BA541" i="7"/>
  <c r="BE541" i="7"/>
  <c r="BR541" i="7"/>
  <c r="AK827" i="7"/>
  <c r="AI827" i="7"/>
  <c r="AM827" i="7"/>
  <c r="BB974" i="7"/>
  <c r="BC869" i="7"/>
  <c r="BD641" i="7"/>
  <c r="BC831" i="7"/>
  <c r="BT639" i="7"/>
  <c r="BR869" i="7"/>
  <c r="BR619" i="7"/>
  <c r="BB676" i="7"/>
  <c r="BD676" i="7"/>
  <c r="BC676" i="7"/>
  <c r="U195" i="7"/>
  <c r="R195" i="7"/>
  <c r="S195" i="7"/>
  <c r="BT587" i="7"/>
  <c r="BS587" i="7"/>
  <c r="BW587" i="7"/>
  <c r="BR588" i="7"/>
  <c r="BB588" i="7"/>
  <c r="AZ601" i="7"/>
  <c r="BR601" i="7"/>
  <c r="AK601" i="7"/>
  <c r="BA326" i="7"/>
  <c r="BC326" i="7"/>
  <c r="BR933" i="7"/>
  <c r="BU933" i="7"/>
  <c r="BC933" i="7"/>
  <c r="AJ884" i="7"/>
  <c r="AL884" i="7"/>
  <c r="AK884" i="7"/>
  <c r="AI832" i="7"/>
  <c r="AM832" i="7"/>
  <c r="AJ832" i="7"/>
  <c r="AL832" i="7"/>
  <c r="U351" i="7"/>
  <c r="S351" i="7"/>
  <c r="U240" i="7"/>
  <c r="AM315" i="7"/>
  <c r="AI297" i="7"/>
  <c r="AK297" i="7"/>
  <c r="R528" i="7"/>
  <c r="T528" i="7"/>
  <c r="Q528" i="7"/>
  <c r="U528" i="7"/>
  <c r="Q58" i="7"/>
  <c r="AH58" i="7"/>
  <c r="AK120" i="7"/>
  <c r="AM120" i="7"/>
  <c r="BV508" i="7"/>
  <c r="BX508" i="7"/>
  <c r="BY508" i="7" a="1"/>
  <c r="AI720" i="7"/>
  <c r="AM720" i="7"/>
  <c r="AZ720" i="7"/>
  <c r="AI642" i="7"/>
  <c r="AM642" i="7"/>
  <c r="AZ642" i="7"/>
  <c r="AJ640" i="7"/>
  <c r="AL640" i="7"/>
  <c r="AK640" i="7"/>
  <c r="AJ894" i="7"/>
  <c r="AI955" i="7"/>
  <c r="AM955" i="7"/>
  <c r="AJ955" i="7"/>
  <c r="AZ680" i="7"/>
  <c r="AK680" i="7"/>
  <c r="BA233" i="7"/>
  <c r="BR233" i="7"/>
  <c r="AK46" i="7"/>
  <c r="AJ46" i="7"/>
  <c r="AI127" i="7"/>
  <c r="Q196" i="7"/>
  <c r="U196" i="7"/>
  <c r="AJ976" i="7"/>
  <c r="AL976" i="7"/>
  <c r="AZ976" i="7"/>
  <c r="AI965" i="7"/>
  <c r="AM965" i="7"/>
  <c r="AK965" i="7"/>
  <c r="AK919" i="7"/>
  <c r="AJ919" i="7"/>
  <c r="AK876" i="7"/>
  <c r="AJ876" i="7"/>
  <c r="AL876" i="7"/>
  <c r="AI629" i="7"/>
  <c r="AM629" i="7"/>
  <c r="AZ629" i="7"/>
  <c r="AJ671" i="7"/>
  <c r="AL671" i="7"/>
  <c r="AN671" i="7"/>
  <c r="AO671" i="7" a="1"/>
  <c r="AZ671" i="7"/>
  <c r="BA671" i="7"/>
  <c r="BE671" i="7"/>
  <c r="V679" i="7"/>
  <c r="W679" i="7" a="1"/>
  <c r="AK197" i="7"/>
  <c r="AK399" i="7"/>
  <c r="Q345" i="7"/>
  <c r="AH160" i="7"/>
  <c r="AH423" i="7"/>
  <c r="Q423" i="7"/>
  <c r="U423" i="7"/>
  <c r="AH499" i="7"/>
  <c r="S499" i="7"/>
  <c r="AH504" i="7"/>
  <c r="AI504" i="7"/>
  <c r="AM504" i="7"/>
  <c r="R504" i="7"/>
  <c r="T504" i="7"/>
  <c r="AH485" i="7"/>
  <c r="Q485" i="7"/>
  <c r="U485" i="7"/>
  <c r="AZ345" i="7"/>
  <c r="AI345" i="7"/>
  <c r="AK345" i="7"/>
  <c r="Q14" i="7"/>
  <c r="AH14" i="7"/>
  <c r="AZ14" i="7"/>
  <c r="AH115" i="7"/>
  <c r="Q115" i="7"/>
  <c r="R115" i="7"/>
  <c r="AI109" i="7"/>
  <c r="AJ109" i="7"/>
  <c r="AH104" i="7"/>
  <c r="Q104" i="7"/>
  <c r="S104" i="7"/>
  <c r="BB836" i="7"/>
  <c r="BV31" i="7"/>
  <c r="U251" i="7"/>
  <c r="BT362" i="7"/>
  <c r="BV362" i="7"/>
  <c r="R524" i="7"/>
  <c r="T524" i="7"/>
  <c r="Q28" i="7"/>
  <c r="R28" i="7"/>
  <c r="T28" i="7"/>
  <c r="Q31" i="7"/>
  <c r="S31" i="7"/>
  <c r="AI67" i="7"/>
  <c r="AJ67" i="7"/>
  <c r="AH298" i="7"/>
  <c r="AH60" i="7"/>
  <c r="AZ60" i="7"/>
  <c r="Q11" i="7"/>
  <c r="R11" i="7"/>
  <c r="AH276" i="7"/>
  <c r="AI276" i="7"/>
  <c r="AM276" i="7"/>
  <c r="AL438" i="7"/>
  <c r="AN438" i="7"/>
  <c r="AO438" i="7" a="1"/>
  <c r="T540" i="7"/>
  <c r="V540" i="7"/>
  <c r="W540" i="7" a="1"/>
  <c r="BC972" i="7"/>
  <c r="BA972" i="7"/>
  <c r="BE972" i="7"/>
  <c r="AL889" i="7"/>
  <c r="BA919" i="7"/>
  <c r="BE919" i="7"/>
  <c r="BR919" i="7"/>
  <c r="BC888" i="7"/>
  <c r="BA888" i="7"/>
  <c r="BE888" i="7"/>
  <c r="BF888" i="7"/>
  <c r="BG888" i="7" a="1"/>
  <c r="BR888" i="7"/>
  <c r="BC861" i="7"/>
  <c r="BB861" i="7"/>
  <c r="BA861" i="7"/>
  <c r="BE861" i="7"/>
  <c r="BR861" i="7"/>
  <c r="BR133" i="7"/>
  <c r="BA133" i="7"/>
  <c r="T453" i="7"/>
  <c r="V453" i="7"/>
  <c r="W453" i="7" a="1"/>
  <c r="AK703" i="7"/>
  <c r="AI703" i="7"/>
  <c r="AM703" i="7"/>
  <c r="AK645" i="7"/>
  <c r="AI645" i="7"/>
  <c r="AM645" i="7"/>
  <c r="AK716" i="7"/>
  <c r="AI716" i="7"/>
  <c r="AM716" i="7"/>
  <c r="AJ991" i="7"/>
  <c r="AL991" i="7"/>
  <c r="AZ991" i="7"/>
  <c r="AK651" i="7"/>
  <c r="AZ651" i="7"/>
  <c r="AK677" i="7"/>
  <c r="AJ677" i="7"/>
  <c r="AI677" i="7"/>
  <c r="AM677" i="7"/>
  <c r="AZ726" i="7"/>
  <c r="AJ726" i="7"/>
  <c r="AL726" i="7"/>
  <c r="AZ998" i="7"/>
  <c r="AI810" i="7"/>
  <c r="AM810" i="7"/>
  <c r="AJ810" i="7"/>
  <c r="AL810" i="7"/>
  <c r="AK810" i="7"/>
  <c r="AK833" i="7"/>
  <c r="AZ833" i="7"/>
  <c r="AJ833" i="7"/>
  <c r="AI833" i="7"/>
  <c r="AM833" i="7"/>
  <c r="AI983" i="7"/>
  <c r="AM983" i="7"/>
  <c r="AK983" i="7"/>
  <c r="AZ983" i="7"/>
  <c r="AJ911" i="7"/>
  <c r="AL911" i="7"/>
  <c r="AI911" i="7"/>
  <c r="AM911" i="7"/>
  <c r="AK911" i="7"/>
  <c r="BA52" i="7"/>
  <c r="AZ911" i="7"/>
  <c r="AI651" i="7"/>
  <c r="AM651" i="7"/>
  <c r="AZ236" i="7"/>
  <c r="BR185" i="7"/>
  <c r="BA835" i="7"/>
  <c r="BE835" i="7"/>
  <c r="BC835" i="7"/>
  <c r="BR835" i="7"/>
  <c r="BR875" i="7"/>
  <c r="AK849" i="7"/>
  <c r="AK805" i="7"/>
  <c r="AI49" i="7"/>
  <c r="BE192" i="7"/>
  <c r="BB192" i="7"/>
  <c r="BD192" i="7"/>
  <c r="BD416" i="7"/>
  <c r="BF416" i="7"/>
  <c r="BG416" i="7" a="1"/>
  <c r="AM220" i="7"/>
  <c r="AJ220" i="7"/>
  <c r="AK220" i="7"/>
  <c r="BA121" i="7"/>
  <c r="BR121" i="7"/>
  <c r="AK302" i="7"/>
  <c r="AM302" i="7"/>
  <c r="AJ302" i="7"/>
  <c r="AL302" i="7"/>
  <c r="AZ471" i="7"/>
  <c r="AK471" i="7"/>
  <c r="BR675" i="7"/>
  <c r="BA675" i="7"/>
  <c r="BE675" i="7"/>
  <c r="BB675" i="7"/>
  <c r="BT733" i="7"/>
  <c r="BS733" i="7"/>
  <c r="BW733" i="7"/>
  <c r="BA19" i="7"/>
  <c r="AZ834" i="7"/>
  <c r="BT41" i="7"/>
  <c r="AI826" i="7"/>
  <c r="AM826" i="7"/>
  <c r="AK653" i="7"/>
  <c r="AI653" i="7"/>
  <c r="AM653" i="7"/>
  <c r="BB837" i="7"/>
  <c r="BD837" i="7"/>
  <c r="BC837" i="7"/>
  <c r="AJ897" i="7"/>
  <c r="AL897" i="7"/>
  <c r="AI897" i="7"/>
  <c r="AM897" i="7"/>
  <c r="BA745" i="7"/>
  <c r="BE745" i="7"/>
  <c r="BB745" i="7"/>
  <c r="BD745" i="7"/>
  <c r="BD623" i="7"/>
  <c r="BF623" i="7"/>
  <c r="BG623" i="7" a="1"/>
  <c r="AI821" i="7"/>
  <c r="AM821" i="7"/>
  <c r="AJ821" i="7"/>
  <c r="AL821" i="7"/>
  <c r="AZ821" i="7"/>
  <c r="AJ597" i="7"/>
  <c r="AL597" i="7"/>
  <c r="AK597" i="7"/>
  <c r="AJ545" i="7"/>
  <c r="AL545" i="7"/>
  <c r="AK545" i="7"/>
  <c r="BR199" i="7"/>
  <c r="AZ704" i="7"/>
  <c r="AJ704" i="7"/>
  <c r="AL704" i="7"/>
  <c r="BV416" i="7"/>
  <c r="BX416" i="7"/>
  <c r="BY416" i="7" a="1"/>
  <c r="BE399" i="7"/>
  <c r="BB399" i="7"/>
  <c r="BD399" i="7"/>
  <c r="AI111" i="7"/>
  <c r="AM407" i="7"/>
  <c r="BA98" i="7"/>
  <c r="AM56" i="7"/>
  <c r="AJ56" i="7"/>
  <c r="AL56" i="7"/>
  <c r="AM163" i="7"/>
  <c r="AK163" i="7"/>
  <c r="AZ119" i="7"/>
  <c r="AI119" i="7"/>
  <c r="AK758" i="7"/>
  <c r="AZ758" i="7"/>
  <c r="AI758" i="7"/>
  <c r="AM758" i="7"/>
  <c r="AK846" i="7"/>
  <c r="AJ948" i="7"/>
  <c r="AL948" i="7"/>
  <c r="AK948" i="7"/>
  <c r="AI948" i="7"/>
  <c r="AM948" i="7"/>
  <c r="AZ610" i="7"/>
  <c r="AI610" i="7"/>
  <c r="AM610" i="7"/>
  <c r="AJ610" i="7"/>
  <c r="AK874" i="7"/>
  <c r="AZ874" i="7"/>
  <c r="BR874" i="7"/>
  <c r="AI874" i="7"/>
  <c r="AM874" i="7"/>
  <c r="AZ842" i="7"/>
  <c r="BR842" i="7"/>
  <c r="AZ730" i="7"/>
  <c r="AI730" i="7"/>
  <c r="AM730" i="7"/>
  <c r="AJ730" i="7"/>
  <c r="AL730" i="7"/>
  <c r="AI655" i="7"/>
  <c r="AM655" i="7"/>
  <c r="AJ655" i="7"/>
  <c r="AL655" i="7"/>
  <c r="AK655" i="7"/>
  <c r="AI108" i="7"/>
  <c r="AK108" i="7"/>
  <c r="BE266" i="7"/>
  <c r="BB266" i="7"/>
  <c r="AM195" i="7"/>
  <c r="AJ195" i="7"/>
  <c r="AK195" i="7"/>
  <c r="BR206" i="7"/>
  <c r="BA206" i="7"/>
  <c r="AK198" i="7"/>
  <c r="AJ198" i="7"/>
  <c r="AL198" i="7"/>
  <c r="BE118" i="7"/>
  <c r="BB118" i="7"/>
  <c r="BD118" i="7"/>
  <c r="AK66" i="7"/>
  <c r="AJ66" i="7"/>
  <c r="AM66" i="7"/>
  <c r="AJ307" i="7"/>
  <c r="AL307" i="7"/>
  <c r="AM307" i="7"/>
  <c r="S74" i="7"/>
  <c r="U74" i="7"/>
  <c r="R74" i="7"/>
  <c r="T74" i="7"/>
  <c r="BS529" i="7"/>
  <c r="BW529" i="7"/>
  <c r="BT529" i="7"/>
  <c r="BA473" i="7"/>
  <c r="BE473" i="7"/>
  <c r="BC473" i="7"/>
  <c r="BR420" i="7"/>
  <c r="BB420" i="7"/>
  <c r="BD420" i="7"/>
  <c r="AJ233" i="7"/>
  <c r="AL233" i="7"/>
  <c r="AK233" i="7"/>
  <c r="BW87" i="7"/>
  <c r="BU87" i="7"/>
  <c r="BA475" i="7"/>
  <c r="BE475" i="7"/>
  <c r="BR475" i="7"/>
  <c r="BU80" i="7"/>
  <c r="BT80" i="7"/>
  <c r="BW80" i="7"/>
  <c r="BV80" i="7"/>
  <c r="BA419" i="7"/>
  <c r="BE419" i="7"/>
  <c r="BR419" i="7"/>
  <c r="BW21" i="7"/>
  <c r="BT21" i="7"/>
  <c r="BV21" i="7"/>
  <c r="AZ431" i="7"/>
  <c r="AI431" i="7"/>
  <c r="AM431" i="7"/>
  <c r="AK796" i="7"/>
  <c r="AZ796" i="7"/>
  <c r="AI796" i="7"/>
  <c r="AM796" i="7"/>
  <c r="AZ997" i="7"/>
  <c r="AI997" i="7"/>
  <c r="AM997" i="7"/>
  <c r="AK997" i="7"/>
  <c r="AJ997" i="7"/>
  <c r="AI870" i="7"/>
  <c r="AM870" i="7"/>
  <c r="AJ870" i="7"/>
  <c r="AZ870" i="7"/>
  <c r="AK830" i="7"/>
  <c r="AZ830" i="7"/>
  <c r="AJ830" i="7"/>
  <c r="AZ710" i="7"/>
  <c r="AI979" i="7"/>
  <c r="AM979" i="7"/>
  <c r="AK979" i="7"/>
  <c r="BR509" i="7"/>
  <c r="BA509" i="7"/>
  <c r="BE509" i="7"/>
  <c r="R217" i="7"/>
  <c r="BA313" i="7"/>
  <c r="BR313" i="7"/>
  <c r="BR403" i="7"/>
  <c r="BS403" i="7"/>
  <c r="BW403" i="7"/>
  <c r="AJ601" i="7"/>
  <c r="BR941" i="7"/>
  <c r="AZ856" i="7"/>
  <c r="AJ584" i="7"/>
  <c r="AL584" i="7"/>
  <c r="AK900" i="7"/>
  <c r="BW41" i="7"/>
  <c r="BU139" i="7"/>
  <c r="BW139" i="7"/>
  <c r="AZ315" i="7"/>
  <c r="BR315" i="7"/>
  <c r="BS315" i="7"/>
  <c r="BT315" i="7"/>
  <c r="Q297" i="7"/>
  <c r="U297" i="7"/>
  <c r="AJ247" i="7"/>
  <c r="AI601" i="7"/>
  <c r="AM601" i="7"/>
  <c r="BA933" i="7"/>
  <c r="BE933" i="7"/>
  <c r="BC941" i="7"/>
  <c r="BU41" i="7"/>
  <c r="BV139" i="7"/>
  <c r="AH228" i="7"/>
  <c r="AZ228" i="7"/>
  <c r="AH35" i="7"/>
  <c r="AZ35" i="7"/>
  <c r="BA35" i="7"/>
  <c r="AH294" i="7"/>
  <c r="BR326" i="7"/>
  <c r="AZ832" i="7"/>
  <c r="BB941" i="7"/>
  <c r="BD941" i="7"/>
  <c r="AJ900" i="7"/>
  <c r="AI326" i="7"/>
  <c r="AK832" i="7"/>
  <c r="AZ848" i="7"/>
  <c r="BC848" i="7"/>
  <c r="Q133" i="7"/>
  <c r="T133" i="7"/>
  <c r="R215" i="7"/>
  <c r="BC251" i="7"/>
  <c r="BB251" i="7"/>
  <c r="T539" i="7"/>
  <c r="AL185" i="7"/>
  <c r="AM185" i="7"/>
  <c r="AJ251" i="7"/>
  <c r="AM251" i="7"/>
  <c r="AM256" i="7"/>
  <c r="AJ256" i="7"/>
  <c r="BC575" i="7"/>
  <c r="BA575" i="7"/>
  <c r="BE575" i="7"/>
  <c r="AI681" i="7"/>
  <c r="AM681" i="7"/>
  <c r="AK681" i="7"/>
  <c r="AN681" i="7"/>
  <c r="AO681" i="7" a="1"/>
  <c r="AK649" i="7"/>
  <c r="AZ649" i="7"/>
  <c r="AI715" i="7"/>
  <c r="AM715" i="7"/>
  <c r="AZ715" i="7"/>
  <c r="AJ994" i="7"/>
  <c r="AK994" i="7"/>
  <c r="T590" i="7"/>
  <c r="T557" i="7"/>
  <c r="R55" i="7"/>
  <c r="BE248" i="7"/>
  <c r="BB265" i="7"/>
  <c r="AK507" i="7"/>
  <c r="AJ826" i="7"/>
  <c r="AK629" i="7"/>
  <c r="AJ629" i="7"/>
  <c r="AL629" i="7"/>
  <c r="AI982" i="7"/>
  <c r="AM982" i="7"/>
  <c r="AJ899" i="7"/>
  <c r="AL899" i="7"/>
  <c r="AK899" i="7"/>
  <c r="AI563" i="7"/>
  <c r="AM563" i="7"/>
  <c r="AZ563" i="7"/>
  <c r="AJ936" i="7"/>
  <c r="AL936" i="7"/>
  <c r="AN936" i="7"/>
  <c r="AO936" i="7" a="1"/>
  <c r="AZ936" i="7"/>
  <c r="AJ844" i="7"/>
  <c r="AL844" i="7"/>
  <c r="AN844" i="7"/>
  <c r="AO844" i="7" a="1"/>
  <c r="AZ844" i="7"/>
  <c r="AK904" i="7"/>
  <c r="AI904" i="7"/>
  <c r="AM904" i="7"/>
  <c r="AZ904" i="7"/>
  <c r="BR957" i="7"/>
  <c r="BC957" i="7"/>
  <c r="AK613" i="7"/>
  <c r="AJ613" i="7"/>
  <c r="AL613" i="7"/>
  <c r="AI920" i="7"/>
  <c r="AM920" i="7"/>
  <c r="AJ920" i="7"/>
  <c r="AJ772" i="7"/>
  <c r="AL772" i="7"/>
  <c r="AK772" i="7"/>
  <c r="AJ676" i="7"/>
  <c r="AK676" i="7"/>
  <c r="BR612" i="7"/>
  <c r="BB612" i="7"/>
  <c r="BD612" i="7"/>
  <c r="AJ652" i="7"/>
  <c r="AL652" i="7"/>
  <c r="AI652" i="7"/>
  <c r="AM652" i="7"/>
  <c r="U49" i="7"/>
  <c r="T49" i="7"/>
  <c r="BV67" i="7"/>
  <c r="BW67" i="7"/>
  <c r="BR728" i="7"/>
  <c r="BA728" i="7"/>
  <c r="BE728" i="7"/>
  <c r="AK687" i="7"/>
  <c r="AJ687" i="7"/>
  <c r="AI687" i="7"/>
  <c r="AM687" i="7"/>
  <c r="AI989" i="7"/>
  <c r="AM989" i="7"/>
  <c r="AZ989" i="7"/>
  <c r="BB989" i="7"/>
  <c r="BD989" i="7"/>
  <c r="AJ304" i="7"/>
  <c r="AL304" i="7"/>
  <c r="AK304" i="7"/>
  <c r="AK815" i="7"/>
  <c r="AZ815" i="7"/>
  <c r="AJ815" i="7"/>
  <c r="AL815" i="7"/>
  <c r="T668" i="7"/>
  <c r="V668" i="7"/>
  <c r="W668" i="7" a="1"/>
  <c r="AC668" i="7"/>
  <c r="AH311" i="7"/>
  <c r="Q311" i="7"/>
  <c r="U311" i="7"/>
  <c r="AH411" i="7"/>
  <c r="AI411" i="7"/>
  <c r="AM411" i="7"/>
  <c r="R411" i="7"/>
  <c r="T411" i="7"/>
  <c r="S411" i="7"/>
  <c r="Q411" i="7"/>
  <c r="U411" i="7"/>
  <c r="AH528" i="7"/>
  <c r="AJ528" i="7"/>
  <c r="S528" i="7"/>
  <c r="S35" i="7"/>
  <c r="AH241" i="7"/>
  <c r="AI241" i="7"/>
  <c r="AM241" i="7"/>
  <c r="R499" i="7"/>
  <c r="T499" i="7"/>
  <c r="AH287" i="7"/>
  <c r="AZ287" i="7"/>
  <c r="BR287" i="7"/>
  <c r="R369" i="7"/>
  <c r="T369" i="7"/>
  <c r="R440" i="7"/>
  <c r="T440" i="7"/>
  <c r="R35" i="7"/>
  <c r="S504" i="7"/>
  <c r="S488" i="7"/>
  <c r="AZ127" i="7"/>
  <c r="BR127" i="7"/>
  <c r="AH369" i="7"/>
  <c r="AZ369" i="7"/>
  <c r="Q127" i="7"/>
  <c r="AI179" i="7"/>
  <c r="Q147" i="7"/>
  <c r="R147" i="7"/>
  <c r="Q67" i="7"/>
  <c r="T67" i="7"/>
  <c r="Q189" i="7"/>
  <c r="S220" i="7"/>
  <c r="Q434" i="7"/>
  <c r="U434" i="7"/>
  <c r="AL669" i="7"/>
  <c r="AZ517" i="7"/>
  <c r="AI517" i="7"/>
  <c r="AM517" i="7"/>
  <c r="S288" i="7"/>
  <c r="R288" i="7"/>
  <c r="U288" i="7"/>
  <c r="BR256" i="7"/>
  <c r="BA256" i="7"/>
  <c r="BC256" i="7"/>
  <c r="BR496" i="7"/>
  <c r="AL564" i="7"/>
  <c r="AN564" i="7"/>
  <c r="AO564" i="7" a="1"/>
  <c r="AM134" i="7"/>
  <c r="AJ134" i="7"/>
  <c r="AL134" i="7"/>
  <c r="BR203" i="7"/>
  <c r="BA203" i="7"/>
  <c r="BB203" i="7"/>
  <c r="BR487" i="7"/>
  <c r="BA487" i="7"/>
  <c r="BE487" i="7"/>
  <c r="AJ450" i="7"/>
  <c r="AZ83" i="7"/>
  <c r="AI83" i="7"/>
  <c r="AK83" i="7"/>
  <c r="AZ159" i="7"/>
  <c r="AI159" i="7"/>
  <c r="AK159" i="7"/>
  <c r="AI190" i="7"/>
  <c r="AK190" i="7"/>
  <c r="AZ190" i="7"/>
  <c r="BR90" i="7"/>
  <c r="BA90" i="7"/>
  <c r="AK459" i="7"/>
  <c r="AJ459" i="7"/>
  <c r="AL459" i="7"/>
  <c r="BT40" i="7"/>
  <c r="BV40" i="7"/>
  <c r="BW40" i="7"/>
  <c r="R56" i="7"/>
  <c r="U56" i="7"/>
  <c r="S56" i="7"/>
  <c r="T633" i="7"/>
  <c r="V633" i="7"/>
  <c r="W633" i="7" a="1"/>
  <c r="AK636" i="7"/>
  <c r="AI636" i="7"/>
  <c r="AM636" i="7"/>
  <c r="AJ636" i="7"/>
  <c r="AL636" i="7"/>
  <c r="AZ636" i="7"/>
  <c r="AJ781" i="7"/>
  <c r="AL781" i="7"/>
  <c r="AK781" i="7"/>
  <c r="AI781" i="7"/>
  <c r="AM781" i="7"/>
  <c r="AZ781" i="7"/>
  <c r="AK808" i="7"/>
  <c r="AI808" i="7"/>
  <c r="AM808" i="7"/>
  <c r="AZ808" i="7"/>
  <c r="AJ808" i="7"/>
  <c r="AL808" i="7"/>
  <c r="AJ725" i="7"/>
  <c r="AL725" i="7"/>
  <c r="AZ725" i="7"/>
  <c r="AK725" i="7"/>
  <c r="AJ685" i="7"/>
  <c r="AI685" i="7"/>
  <c r="AM685" i="7"/>
  <c r="AK685" i="7"/>
  <c r="AZ685" i="7"/>
  <c r="AK707" i="7"/>
  <c r="AI707" i="7"/>
  <c r="AM707" i="7"/>
  <c r="AZ707" i="7"/>
  <c r="AJ707" i="7"/>
  <c r="AZ988" i="7"/>
  <c r="AI988" i="7"/>
  <c r="AM988" i="7"/>
  <c r="AK988" i="7"/>
  <c r="AJ988" i="7"/>
  <c r="T693" i="7"/>
  <c r="V693" i="7"/>
  <c r="W693" i="7" a="1"/>
  <c r="AK877" i="7"/>
  <c r="AZ877" i="7"/>
  <c r="AJ877" i="7"/>
  <c r="AL877" i="7"/>
  <c r="AI877" i="7"/>
  <c r="AM877" i="7"/>
  <c r="AJ713" i="7"/>
  <c r="AZ713" i="7"/>
  <c r="AK713" i="7"/>
  <c r="AI713" i="7"/>
  <c r="AM713" i="7"/>
  <c r="T863" i="7"/>
  <c r="V863" i="7"/>
  <c r="W863" i="7" a="1"/>
  <c r="AI954" i="7"/>
  <c r="AM954" i="7"/>
  <c r="AJ954" i="7"/>
  <c r="AK954" i="7"/>
  <c r="AZ954" i="7"/>
  <c r="AJ963" i="7"/>
  <c r="AL963" i="7"/>
  <c r="AI963" i="7"/>
  <c r="AM963" i="7"/>
  <c r="AZ963" i="7"/>
  <c r="AK963" i="7"/>
  <c r="T736" i="7"/>
  <c r="V736" i="7"/>
  <c r="W736" i="7" a="1"/>
  <c r="AZ790" i="7"/>
  <c r="AI915" i="7"/>
  <c r="AM915" i="7"/>
  <c r="AJ915" i="7"/>
  <c r="AK915" i="7"/>
  <c r="AZ915" i="7"/>
  <c r="T952" i="7"/>
  <c r="V952" i="7"/>
  <c r="W952" i="7" a="1"/>
  <c r="AI682" i="7"/>
  <c r="AM682" i="7"/>
  <c r="AI961" i="7"/>
  <c r="AM961" i="7"/>
  <c r="AK961" i="7"/>
  <c r="AZ961" i="7"/>
  <c r="AJ961" i="7"/>
  <c r="AL961" i="7"/>
  <c r="AJ880" i="7"/>
  <c r="AK880" i="7"/>
  <c r="AZ880" i="7"/>
  <c r="BC880" i="7"/>
  <c r="AI880" i="7"/>
  <c r="AM880" i="7"/>
  <c r="AK930" i="7"/>
  <c r="Y639" i="7"/>
  <c r="X639" i="7"/>
  <c r="AJ926" i="7"/>
  <c r="AL926" i="7"/>
  <c r="AK926" i="7"/>
  <c r="AI926" i="7"/>
  <c r="AM926" i="7"/>
  <c r="AZ926" i="7"/>
  <c r="AL793" i="7"/>
  <c r="AN793" i="7"/>
  <c r="AO793" i="7" a="1"/>
  <c r="AZ922" i="7"/>
  <c r="AK922" i="7"/>
  <c r="AI922" i="7"/>
  <c r="AM922" i="7"/>
  <c r="AJ922" i="7"/>
  <c r="AL922" i="7"/>
  <c r="AK517" i="7"/>
  <c r="BB487" i="7"/>
  <c r="BD487" i="7"/>
  <c r="BA787" i="7"/>
  <c r="BE787" i="7"/>
  <c r="BB919" i="7"/>
  <c r="BD919" i="7"/>
  <c r="BC919" i="7"/>
  <c r="BR232" i="7"/>
  <c r="BA232" i="7"/>
  <c r="BB232" i="7"/>
  <c r="AJ717" i="7"/>
  <c r="AL717" i="7"/>
  <c r="AK717" i="7"/>
  <c r="AZ717" i="7"/>
  <c r="AI717" i="7"/>
  <c r="AM717" i="7"/>
  <c r="AJ770" i="7"/>
  <c r="T625" i="7"/>
  <c r="V625" i="7"/>
  <c r="W625" i="7" a="1"/>
  <c r="AJ650" i="7"/>
  <c r="T925" i="7"/>
  <c r="V925" i="7"/>
  <c r="W925" i="7" a="1"/>
  <c r="AI890" i="7"/>
  <c r="AM890" i="7"/>
  <c r="AZ746" i="7"/>
  <c r="AJ663" i="7"/>
  <c r="AL663" i="7"/>
  <c r="AK663" i="7"/>
  <c r="AZ663" i="7"/>
  <c r="AI663" i="7"/>
  <c r="AM663" i="7"/>
  <c r="AJ964" i="7"/>
  <c r="AL964" i="7"/>
  <c r="AI964" i="7"/>
  <c r="AM964" i="7"/>
  <c r="AZ964" i="7"/>
  <c r="AK964" i="7"/>
  <c r="AK616" i="7"/>
  <c r="AI616" i="7"/>
  <c r="AM616" i="7"/>
  <c r="AZ616" i="7"/>
  <c r="AJ616" i="7"/>
  <c r="BA928" i="7"/>
  <c r="BE928" i="7"/>
  <c r="AJ774" i="7"/>
  <c r="AL774" i="7"/>
  <c r="AI669" i="7"/>
  <c r="AM669" i="7"/>
  <c r="AK669" i="7"/>
  <c r="AZ669" i="7"/>
  <c r="AI644" i="7"/>
  <c r="AM644" i="7"/>
  <c r="AZ644" i="7"/>
  <c r="AK644" i="7"/>
  <c r="AJ644" i="7"/>
  <c r="AL644" i="7"/>
  <c r="AJ698" i="7"/>
  <c r="AZ698" i="7"/>
  <c r="BS607" i="7"/>
  <c r="BW607" i="7"/>
  <c r="BU607" i="7"/>
  <c r="BA724" i="7"/>
  <c r="BE724" i="7"/>
  <c r="BC724" i="7"/>
  <c r="BR724" i="7"/>
  <c r="AI497" i="7"/>
  <c r="AM497" i="7"/>
  <c r="AJ497" i="7"/>
  <c r="AL497" i="7"/>
  <c r="AZ853" i="7"/>
  <c r="AI853" i="7"/>
  <c r="AM853" i="7"/>
  <c r="BB733" i="7"/>
  <c r="BA733" i="7"/>
  <c r="BE733" i="7"/>
  <c r="BC733" i="7"/>
  <c r="BC885" i="7"/>
  <c r="BA885" i="7"/>
  <c r="BE885" i="7"/>
  <c r="BR885" i="7"/>
  <c r="BS57" i="7"/>
  <c r="BT57" i="7"/>
  <c r="AZ958" i="7"/>
  <c r="AJ958" i="7"/>
  <c r="AK23" i="7"/>
  <c r="BS771" i="7"/>
  <c r="BW771" i="7"/>
  <c r="BT771" i="7"/>
  <c r="BV771" i="7"/>
  <c r="BU771" i="7"/>
  <c r="AI254" i="7"/>
  <c r="AM254" i="7"/>
  <c r="AZ254" i="7"/>
  <c r="AZ546" i="7"/>
  <c r="AI494" i="7"/>
  <c r="AM494" i="7"/>
  <c r="AJ494" i="7"/>
  <c r="AK494" i="7"/>
  <c r="BC839" i="7"/>
  <c r="BA839" i="7"/>
  <c r="BE839" i="7"/>
  <c r="AI579" i="7"/>
  <c r="AM579" i="7"/>
  <c r="AK579" i="7"/>
  <c r="AZ579" i="7"/>
  <c r="AI527" i="7"/>
  <c r="AM527" i="7"/>
  <c r="AZ527" i="7"/>
  <c r="AJ527" i="7"/>
  <c r="AZ240" i="7"/>
  <c r="BR240" i="7"/>
  <c r="AI240" i="7"/>
  <c r="AI916" i="7"/>
  <c r="AM916" i="7"/>
  <c r="AK916" i="7"/>
  <c r="AJ916" i="7"/>
  <c r="AL916" i="7"/>
  <c r="AJ768" i="7"/>
  <c r="AK768" i="7"/>
  <c r="AI768" i="7"/>
  <c r="AM768" i="7"/>
  <c r="AZ768" i="7"/>
  <c r="AK600" i="7"/>
  <c r="AJ600" i="7"/>
  <c r="AI600" i="7"/>
  <c r="AM600" i="7"/>
  <c r="AK748" i="7"/>
  <c r="AZ748" i="7"/>
  <c r="AJ748" i="7"/>
  <c r="AZ632" i="7"/>
  <c r="BC632" i="7"/>
  <c r="AJ632" i="7"/>
  <c r="AL632" i="7"/>
  <c r="AI632" i="7"/>
  <c r="AM632" i="7"/>
  <c r="BC737" i="7"/>
  <c r="BR737" i="7"/>
  <c r="BB737" i="7"/>
  <c r="BA737" i="7"/>
  <c r="BE737" i="7"/>
  <c r="U184" i="7"/>
  <c r="R184" i="7"/>
  <c r="U54" i="7"/>
  <c r="S54" i="7"/>
  <c r="R54" i="7"/>
  <c r="AJ27" i="7"/>
  <c r="AM27" i="7"/>
  <c r="S246" i="7"/>
  <c r="T246" i="7"/>
  <c r="AZ116" i="7"/>
  <c r="AI116" i="7"/>
  <c r="AJ427" i="7"/>
  <c r="AL427" i="7"/>
  <c r="AJ510" i="7"/>
  <c r="AL510" i="7"/>
  <c r="BT607" i="7"/>
  <c r="BV607" i="7"/>
  <c r="AK698" i="7"/>
  <c r="AI748" i="7"/>
  <c r="AM748" i="7"/>
  <c r="AK632" i="7"/>
  <c r="BR665" i="7"/>
  <c r="AZ600" i="7"/>
  <c r="T19" i="7"/>
  <c r="AI705" i="7"/>
  <c r="AM705" i="7"/>
  <c r="AZ705" i="7"/>
  <c r="T991" i="7"/>
  <c r="V991" i="7"/>
  <c r="W991" i="7" a="1"/>
  <c r="AK853" i="7"/>
  <c r="BR839" i="7"/>
  <c r="AK497" i="7"/>
  <c r="BB885" i="7"/>
  <c r="BD885" i="7"/>
  <c r="AJ853" i="7"/>
  <c r="AL853" i="7"/>
  <c r="AK958" i="7"/>
  <c r="AZ702" i="7"/>
  <c r="AZ916" i="7"/>
  <c r="AZ497" i="7"/>
  <c r="BB839" i="7"/>
  <c r="BC665" i="7"/>
  <c r="S184" i="7"/>
  <c r="T459" i="7"/>
  <c r="V459" i="7"/>
  <c r="W459" i="7" a="1"/>
  <c r="T427" i="7"/>
  <c r="V427" i="7"/>
  <c r="W427" i="7" a="1"/>
  <c r="AL508" i="7"/>
  <c r="BC158" i="7"/>
  <c r="BD457" i="7"/>
  <c r="AL66" i="7"/>
  <c r="AL251" i="7"/>
  <c r="AL256" i="7"/>
  <c r="BA272" i="7"/>
  <c r="AK267" i="7"/>
  <c r="U248" i="7"/>
  <c r="AJ399" i="7"/>
  <c r="V724" i="7"/>
  <c r="W724" i="7" a="1"/>
  <c r="AI859" i="7"/>
  <c r="AM859" i="7"/>
  <c r="AK859" i="7"/>
  <c r="V769" i="7"/>
  <c r="W769" i="7" a="1"/>
  <c r="AK563" i="7"/>
  <c r="BR603" i="7"/>
  <c r="T532" i="7"/>
  <c r="BR777" i="7"/>
  <c r="BB777" i="7"/>
  <c r="BT736" i="7"/>
  <c r="BU736" i="7"/>
  <c r="AZ483" i="7"/>
  <c r="BR483" i="7"/>
  <c r="BR451" i="7"/>
  <c r="BB451" i="7"/>
  <c r="BD451" i="7"/>
  <c r="BC451" i="7"/>
  <c r="AI48" i="7"/>
  <c r="BA3" i="7"/>
  <c r="BB3" i="7"/>
  <c r="BE371" i="7"/>
  <c r="BB371" i="7"/>
  <c r="BD371" i="7"/>
  <c r="AJ244" i="7"/>
  <c r="AL244" i="7"/>
  <c r="AK773" i="7"/>
  <c r="AI773" i="7"/>
  <c r="AM773" i="7"/>
  <c r="AZ773" i="7"/>
  <c r="AJ773" i="7"/>
  <c r="T620" i="7"/>
  <c r="V620" i="7"/>
  <c r="W620" i="7" a="1"/>
  <c r="T784" i="7"/>
  <c r="V784" i="7"/>
  <c r="W784" i="7" a="1"/>
  <c r="AJ777" i="7"/>
  <c r="AL777" i="7"/>
  <c r="AI777" i="7"/>
  <c r="AM777" i="7"/>
  <c r="AK777" i="7"/>
  <c r="BC788" i="7"/>
  <c r="BA788" i="7"/>
  <c r="BE788" i="7"/>
  <c r="BB788" i="7"/>
  <c r="AZ797" i="7"/>
  <c r="AK797" i="7"/>
  <c r="AJ797" i="7"/>
  <c r="BS61" i="7"/>
  <c r="BU61" i="7"/>
  <c r="AJ266" i="7"/>
  <c r="S206" i="7"/>
  <c r="AM217" i="7"/>
  <c r="AJ217" i="7"/>
  <c r="AL217" i="7"/>
  <c r="AK217" i="7"/>
  <c r="AM118" i="7"/>
  <c r="AK118" i="7"/>
  <c r="T421" i="7"/>
  <c r="V421" i="7"/>
  <c r="W421" i="7" a="1"/>
  <c r="AI534" i="7"/>
  <c r="AM534" i="7"/>
  <c r="AK534" i="7"/>
  <c r="BS736" i="7"/>
  <c r="BW736" i="7"/>
  <c r="BB474" i="7"/>
  <c r="BD474" i="7"/>
  <c r="BR3" i="7"/>
  <c r="BS3" i="7"/>
  <c r="AJ118" i="7"/>
  <c r="AL118" i="7"/>
  <c r="AI943" i="7"/>
  <c r="AM943" i="7"/>
  <c r="AZ943" i="7"/>
  <c r="AZ935" i="7"/>
  <c r="AI935" i="7"/>
  <c r="AM935" i="7"/>
  <c r="AK935" i="7"/>
  <c r="AI883" i="7"/>
  <c r="AM883" i="7"/>
  <c r="AJ883" i="7"/>
  <c r="AJ823" i="7"/>
  <c r="AZ823" i="7"/>
  <c r="AI872" i="7"/>
  <c r="AM872" i="7"/>
  <c r="AJ872" i="7"/>
  <c r="AL872" i="7"/>
  <c r="AZ872" i="7"/>
  <c r="AZ868" i="7"/>
  <c r="AK868" i="7"/>
  <c r="AJ868" i="7"/>
  <c r="AL868" i="7"/>
  <c r="AK924" i="7"/>
  <c r="AZ924" i="7"/>
  <c r="AI924" i="7"/>
  <c r="AM924" i="7"/>
  <c r="AZ829" i="7"/>
  <c r="AJ829" i="7"/>
  <c r="AL829" i="7"/>
  <c r="AK829" i="7"/>
  <c r="Q144" i="7"/>
  <c r="T144" i="7"/>
  <c r="AZ440" i="7"/>
  <c r="BR440" i="7"/>
  <c r="AJ440" i="7"/>
  <c r="AL440" i="7"/>
  <c r="R252" i="7"/>
  <c r="U252" i="7"/>
  <c r="S252" i="7"/>
  <c r="T252" i="7"/>
  <c r="AI823" i="7"/>
  <c r="AM823" i="7"/>
  <c r="AK943" i="7"/>
  <c r="AK872" i="7"/>
  <c r="AK625" i="7"/>
  <c r="AI625" i="7"/>
  <c r="AM625" i="7"/>
  <c r="AZ661" i="7"/>
  <c r="AI661" i="7"/>
  <c r="AM661" i="7"/>
  <c r="BS929" i="7"/>
  <c r="BW929" i="7"/>
  <c r="BT929" i="7"/>
  <c r="BV929" i="7"/>
  <c r="BR611" i="7"/>
  <c r="BC611" i="7"/>
  <c r="T575" i="7"/>
  <c r="V575" i="7"/>
  <c r="W575" i="7" a="1"/>
  <c r="U163" i="7"/>
  <c r="R163" i="7"/>
  <c r="T163" i="7"/>
  <c r="AI896" i="7"/>
  <c r="AM896" i="7"/>
  <c r="AZ896" i="7"/>
  <c r="BB792" i="7"/>
  <c r="BD792" i="7"/>
  <c r="BR792" i="7"/>
  <c r="AK760" i="7"/>
  <c r="AJ760" i="7"/>
  <c r="AL760" i="7"/>
  <c r="AZ697" i="7"/>
  <c r="BA697" i="7"/>
  <c r="BE697" i="7"/>
  <c r="AI697" i="7"/>
  <c r="AM697" i="7"/>
  <c r="AZ668" i="7"/>
  <c r="BR668" i="7"/>
  <c r="BU668" i="7"/>
  <c r="AI668" i="7"/>
  <c r="AM668" i="7"/>
  <c r="U167" i="7"/>
  <c r="AM175" i="7"/>
  <c r="AK175" i="7"/>
  <c r="AL505" i="7"/>
  <c r="AK823" i="7"/>
  <c r="AJ943" i="7"/>
  <c r="AL943" i="7"/>
  <c r="AJ935" i="7"/>
  <c r="AI868" i="7"/>
  <c r="AM868" i="7"/>
  <c r="AI215" i="7"/>
  <c r="AM215" i="7"/>
  <c r="BR247" i="7"/>
  <c r="BA247" i="7"/>
  <c r="AZ493" i="7"/>
  <c r="BR493" i="7"/>
  <c r="AI493" i="7"/>
  <c r="AM493" i="7"/>
  <c r="BB199" i="7"/>
  <c r="AZ883" i="7"/>
  <c r="AI829" i="7"/>
  <c r="AM829" i="7"/>
  <c r="BA568" i="7"/>
  <c r="BE568" i="7"/>
  <c r="BR568" i="7"/>
  <c r="AI99" i="7"/>
  <c r="AM99" i="7"/>
  <c r="AZ99" i="7"/>
  <c r="AI26" i="7"/>
  <c r="AZ26" i="7"/>
  <c r="Q292" i="7"/>
  <c r="U292" i="7"/>
  <c r="AH292" i="7"/>
  <c r="AH314" i="7"/>
  <c r="Q314" i="7"/>
  <c r="AH425" i="7"/>
  <c r="AI425" i="7"/>
  <c r="AM425" i="7"/>
  <c r="R425" i="7"/>
  <c r="T425" i="7"/>
  <c r="Q164" i="7"/>
  <c r="AH164" i="7"/>
  <c r="BS337" i="7"/>
  <c r="BT337" i="7"/>
  <c r="AH38" i="7"/>
  <c r="Q38" i="7"/>
  <c r="AZ96" i="7"/>
  <c r="AI96" i="7"/>
  <c r="AL96" i="7"/>
  <c r="AH468" i="7"/>
  <c r="Q468" i="7"/>
  <c r="U468" i="7"/>
  <c r="S468" i="7"/>
  <c r="AH531" i="7"/>
  <c r="Q531" i="7"/>
  <c r="U531" i="7"/>
  <c r="AH73" i="7"/>
  <c r="Q73" i="7"/>
  <c r="T73" i="7"/>
  <c r="Q486" i="7"/>
  <c r="U486" i="7"/>
  <c r="AH486" i="7"/>
  <c r="AK486" i="7"/>
  <c r="AH300" i="7"/>
  <c r="AZ300" i="7"/>
  <c r="BA300" i="7"/>
  <c r="BC300" i="7"/>
  <c r="Q300" i="7"/>
  <c r="U300" i="7"/>
  <c r="AI225" i="7"/>
  <c r="AK225" i="7"/>
  <c r="AH538" i="7"/>
  <c r="S538" i="7"/>
  <c r="Q413" i="7"/>
  <c r="U413" i="7"/>
  <c r="AH413" i="7"/>
  <c r="AI413" i="7"/>
  <c r="AM413" i="7"/>
  <c r="AH415" i="7"/>
  <c r="Q415" i="7"/>
  <c r="U415" i="7"/>
  <c r="AH329" i="7"/>
  <c r="AZ329" i="7"/>
  <c r="Q329" i="7"/>
  <c r="Q471" i="7"/>
  <c r="U471" i="7"/>
  <c r="R471" i="7"/>
  <c r="T471" i="7"/>
  <c r="AH516" i="7"/>
  <c r="Q516" i="7"/>
  <c r="U516" i="7"/>
  <c r="T423" i="7"/>
  <c r="S236" i="7"/>
  <c r="Q429" i="7"/>
  <c r="U429" i="7"/>
  <c r="S159" i="7"/>
  <c r="Q64" i="7"/>
  <c r="T64" i="7"/>
  <c r="AH77" i="7"/>
  <c r="V783" i="7"/>
  <c r="W783" i="7" a="1"/>
  <c r="T439" i="7"/>
  <c r="V439" i="7"/>
  <c r="W439" i="7" a="1"/>
  <c r="S371" i="7"/>
  <c r="BR17" i="7"/>
  <c r="AL473" i="7"/>
  <c r="AN473" i="7"/>
  <c r="AO473" i="7" a="1"/>
  <c r="AY473" i="7"/>
  <c r="BV446" i="7"/>
  <c r="BX446" i="7"/>
  <c r="BY446" i="7" a="1"/>
  <c r="R536" i="7"/>
  <c r="T536" i="7"/>
  <c r="T446" i="7"/>
  <c r="V446" i="7"/>
  <c r="W446" i="7" a="1"/>
  <c r="AI337" i="7"/>
  <c r="AI129" i="7"/>
  <c r="AJ129" i="7"/>
  <c r="V534" i="7"/>
  <c r="W534" i="7" a="1"/>
  <c r="Q263" i="7"/>
  <c r="U263" i="7"/>
  <c r="Q322" i="7"/>
  <c r="R322" i="7"/>
  <c r="Q7" i="7"/>
  <c r="U7" i="7"/>
  <c r="AJ250" i="7"/>
  <c r="AL250" i="7"/>
  <c r="Q17" i="7"/>
  <c r="U17" i="7"/>
  <c r="AH16" i="7"/>
  <c r="T420" i="7"/>
  <c r="V420" i="7"/>
  <c r="W420" i="7" a="1"/>
  <c r="T460" i="7"/>
  <c r="V460" i="7"/>
  <c r="W460" i="7" a="1"/>
  <c r="T444" i="7"/>
  <c r="V444" i="7"/>
  <c r="W444" i="7" a="1"/>
  <c r="AJ74" i="7"/>
  <c r="AL443" i="7"/>
  <c r="AL444" i="7"/>
  <c r="S148" i="7"/>
  <c r="AK148" i="7"/>
  <c r="T501" i="7"/>
  <c r="V501" i="7"/>
  <c r="W501" i="7" a="1"/>
  <c r="W501" i="7"/>
  <c r="R585" i="7"/>
  <c r="T585" i="7"/>
  <c r="AH581" i="7"/>
  <c r="R577" i="7"/>
  <c r="T577" i="7"/>
  <c r="S597" i="7"/>
  <c r="T550" i="7"/>
  <c r="S577" i="7"/>
  <c r="AH593" i="7"/>
  <c r="S553" i="7"/>
  <c r="T587" i="7"/>
  <c r="V587" i="7"/>
  <c r="W587" i="7" a="1"/>
  <c r="T547" i="7"/>
  <c r="V547" i="7"/>
  <c r="W547" i="7" a="1"/>
  <c r="T591" i="7"/>
  <c r="V591" i="7"/>
  <c r="W591" i="7" a="1"/>
  <c r="T584" i="7"/>
  <c r="V584" i="7"/>
  <c r="W584" i="7" a="1"/>
  <c r="T556" i="7"/>
  <c r="V556" i="7"/>
  <c r="W556" i="7" a="1"/>
  <c r="AC556" i="7"/>
  <c r="Q457" i="7"/>
  <c r="U457" i="7"/>
  <c r="Q464" i="7"/>
  <c r="U464" i="7"/>
  <c r="Q487" i="7"/>
  <c r="U487" i="7"/>
  <c r="AH553" i="7"/>
  <c r="AK553" i="7"/>
  <c r="Q557" i="7"/>
  <c r="U557" i="7"/>
  <c r="AH557" i="7"/>
  <c r="Q545" i="7"/>
  <c r="U545" i="7"/>
  <c r="T588" i="7"/>
  <c r="V588" i="7"/>
  <c r="W588" i="7" a="1"/>
  <c r="T548" i="7"/>
  <c r="V548" i="7"/>
  <c r="W548" i="7" a="1"/>
  <c r="X548" i="7"/>
  <c r="S348" i="7"/>
  <c r="T517" i="7"/>
  <c r="V517" i="7"/>
  <c r="W517" i="7" a="1"/>
  <c r="BR464" i="7"/>
  <c r="R385" i="7"/>
  <c r="T385" i="7"/>
  <c r="AI515" i="7"/>
  <c r="AM515" i="7"/>
  <c r="AZ515" i="7"/>
  <c r="BS501" i="7"/>
  <c r="BW501" i="7"/>
  <c r="BT501" i="7"/>
  <c r="T684" i="7"/>
  <c r="V684" i="7"/>
  <c r="W684" i="7" a="1"/>
  <c r="BR985" i="7"/>
  <c r="BB985" i="7"/>
  <c r="BC985" i="7"/>
  <c r="AJ804" i="7"/>
  <c r="AL804" i="7"/>
  <c r="AI804" i="7"/>
  <c r="AM804" i="7"/>
  <c r="AK804" i="7"/>
  <c r="BC996" i="7"/>
  <c r="BA996" i="7"/>
  <c r="BE996" i="7"/>
  <c r="AI937" i="7"/>
  <c r="AM937" i="7"/>
  <c r="AK937" i="7"/>
  <c r="AJ937" i="7"/>
  <c r="AL937" i="7"/>
  <c r="AI851" i="7"/>
  <c r="AM851" i="7"/>
  <c r="AJ851" i="7"/>
  <c r="AZ851" i="7"/>
  <c r="T973" i="7"/>
  <c r="V973" i="7"/>
  <c r="W973" i="7" a="1"/>
  <c r="AJ678" i="7"/>
  <c r="AK678" i="7"/>
  <c r="AZ678" i="7"/>
  <c r="AJ984" i="7"/>
  <c r="AK984" i="7"/>
  <c r="AZ617" i="7"/>
  <c r="AI617" i="7"/>
  <c r="AM617" i="7"/>
  <c r="AK617" i="7"/>
  <c r="AK305" i="7"/>
  <c r="U203" i="7"/>
  <c r="T203" i="7"/>
  <c r="AZ647" i="7"/>
  <c r="AK647" i="7"/>
  <c r="AI647" i="7"/>
  <c r="AM647" i="7"/>
  <c r="AI873" i="7"/>
  <c r="AM873" i="7"/>
  <c r="AK873" i="7"/>
  <c r="AI693" i="7"/>
  <c r="AM693" i="7"/>
  <c r="AJ693" i="7"/>
  <c r="AK993" i="7"/>
  <c r="AI993" i="7"/>
  <c r="AM993" i="7"/>
  <c r="AZ993" i="7"/>
  <c r="BB795" i="7"/>
  <c r="BC795" i="7"/>
  <c r="AK787" i="7"/>
  <c r="AI787" i="7"/>
  <c r="AM787" i="7"/>
  <c r="AK990" i="7"/>
  <c r="AI990" i="7"/>
  <c r="AM990" i="7"/>
  <c r="AZ990" i="7"/>
  <c r="AZ618" i="7"/>
  <c r="AI618" i="7"/>
  <c r="AM618" i="7"/>
  <c r="AI866" i="7"/>
  <c r="AM866" i="7"/>
  <c r="AJ866" i="7"/>
  <c r="AL866" i="7"/>
  <c r="AZ960" i="7"/>
  <c r="AJ960" i="7"/>
  <c r="AL960" i="7"/>
  <c r="AI960" i="7"/>
  <c r="AM960" i="7"/>
  <c r="BC977" i="7"/>
  <c r="BR977" i="7"/>
  <c r="BB977" i="7"/>
  <c r="AJ931" i="7"/>
  <c r="AZ931" i="7"/>
  <c r="AI931" i="7"/>
  <c r="AM931" i="7"/>
  <c r="AK689" i="7"/>
  <c r="AJ689" i="7"/>
  <c r="AZ952" i="7"/>
  <c r="AI952" i="7"/>
  <c r="AM952" i="7"/>
  <c r="AJ945" i="7"/>
  <c r="AL945" i="7"/>
  <c r="AZ945" i="7"/>
  <c r="AI818" i="7"/>
  <c r="AM818" i="7"/>
  <c r="AZ818" i="7"/>
  <c r="AI857" i="7"/>
  <c r="AM857" i="7"/>
  <c r="AZ857" i="7"/>
  <c r="AJ857" i="7"/>
  <c r="AL857" i="7"/>
  <c r="AI858" i="7"/>
  <c r="AM858" i="7"/>
  <c r="AJ858" i="7"/>
  <c r="AL858" i="7"/>
  <c r="AZ858" i="7"/>
  <c r="AJ742" i="7"/>
  <c r="AL742" i="7"/>
  <c r="AZ742" i="7"/>
  <c r="AI742" i="7"/>
  <c r="AM742" i="7"/>
  <c r="AK980" i="7"/>
  <c r="AJ980" i="7"/>
  <c r="AI980" i="7"/>
  <c r="AM980" i="7"/>
  <c r="AK675" i="7"/>
  <c r="AI675" i="7"/>
  <c r="AM675" i="7"/>
  <c r="AJ675" i="7"/>
  <c r="BA11" i="7"/>
  <c r="AJ653" i="7"/>
  <c r="AZ653" i="7"/>
  <c r="BA837" i="7"/>
  <c r="BE837" i="7"/>
  <c r="BR837" i="7"/>
  <c r="AI351" i="7"/>
  <c r="AK351" i="7"/>
  <c r="AK913" i="7"/>
  <c r="AI913" i="7"/>
  <c r="AM913" i="7"/>
  <c r="BR745" i="7"/>
  <c r="BC745" i="7"/>
  <c r="AJ515" i="7"/>
  <c r="BB526" i="7"/>
  <c r="BB568" i="7"/>
  <c r="BD568" i="7"/>
  <c r="AI174" i="7"/>
  <c r="AJ799" i="7"/>
  <c r="AZ783" i="7"/>
  <c r="AJ709" i="7"/>
  <c r="AK851" i="7"/>
  <c r="AJ617" i="7"/>
  <c r="AJ305" i="7"/>
  <c r="AL992" i="7"/>
  <c r="AN992" i="7"/>
  <c r="AO992" i="7" a="1"/>
  <c r="BC568" i="7"/>
  <c r="BT410" i="7"/>
  <c r="BA410" i="7"/>
  <c r="BE410" i="7"/>
  <c r="AZ799" i="7"/>
  <c r="AJ783" i="7"/>
  <c r="T437" i="7"/>
  <c r="V437" i="7"/>
  <c r="W437" i="7" a="1"/>
  <c r="AM136" i="7"/>
  <c r="AJ136" i="7"/>
  <c r="AJ412" i="7"/>
  <c r="AL412" i="7"/>
  <c r="AI799" i="7"/>
  <c r="AM799" i="7"/>
  <c r="AI709" i="7"/>
  <c r="AM709" i="7"/>
  <c r="AZ984" i="7"/>
  <c r="BR996" i="7"/>
  <c r="AJ647" i="7"/>
  <c r="AL647" i="7"/>
  <c r="AZ693" i="7"/>
  <c r="AZ599" i="7"/>
  <c r="T455" i="7"/>
  <c r="V455" i="7"/>
  <c r="W455" i="7" a="1"/>
  <c r="AM218" i="7"/>
  <c r="AJ218" i="7"/>
  <c r="R250" i="7"/>
  <c r="AJ828" i="7"/>
  <c r="AL828" i="7"/>
  <c r="AZ920" i="7"/>
  <c r="AJ700" i="7"/>
  <c r="AL700" i="7"/>
  <c r="AJ697" i="7"/>
  <c r="AL697" i="7"/>
  <c r="S326" i="7"/>
  <c r="AI760" i="7"/>
  <c r="AM760" i="7"/>
  <c r="S192" i="7"/>
  <c r="BA619" i="7"/>
  <c r="BE619" i="7"/>
  <c r="R207" i="7"/>
  <c r="BU929" i="7"/>
  <c r="AZ571" i="7"/>
  <c r="AI848" i="7"/>
  <c r="AM848" i="7"/>
  <c r="AZ760" i="7"/>
  <c r="BA792" i="7"/>
  <c r="BE792" i="7"/>
  <c r="AZ700" i="7"/>
  <c r="BB619" i="7"/>
  <c r="R232" i="7"/>
  <c r="T232" i="7"/>
  <c r="BT218" i="7"/>
  <c r="V635" i="7"/>
  <c r="W635" i="7" a="1"/>
  <c r="AJ989" i="7"/>
  <c r="AL989" i="7"/>
  <c r="T207" i="7"/>
  <c r="U197" i="7"/>
  <c r="S197" i="7"/>
  <c r="U3" i="7"/>
  <c r="R3" i="7"/>
  <c r="AI784" i="7"/>
  <c r="AM784" i="7"/>
  <c r="AZ784" i="7"/>
  <c r="AI458" i="7"/>
  <c r="AM458" i="7"/>
  <c r="AZ458" i="7"/>
  <c r="BR134" i="7"/>
  <c r="BA134" i="7"/>
  <c r="AI599" i="7"/>
  <c r="AM599" i="7"/>
  <c r="AJ599" i="7"/>
  <c r="AL599" i="7"/>
  <c r="AJ526" i="7"/>
  <c r="AL526" i="7"/>
  <c r="T713" i="7"/>
  <c r="V713" i="7"/>
  <c r="W713" i="7" a="1"/>
  <c r="AZ995" i="7"/>
  <c r="AI995" i="7"/>
  <c r="AM995" i="7"/>
  <c r="T754" i="7"/>
  <c r="V754" i="7"/>
  <c r="W754" i="7" a="1"/>
  <c r="R285" i="7"/>
  <c r="T285" i="7"/>
  <c r="AZ482" i="7"/>
  <c r="BR59" i="7"/>
  <c r="BA59" i="7"/>
  <c r="T669" i="7"/>
  <c r="V669" i="7"/>
  <c r="W669" i="7" a="1"/>
  <c r="BC602" i="7"/>
  <c r="BA602" i="7"/>
  <c r="BE602" i="7"/>
  <c r="AK921" i="7"/>
  <c r="AJ921" i="7"/>
  <c r="AL921" i="7"/>
  <c r="AZ897" i="7"/>
  <c r="AK897" i="7"/>
  <c r="AZ825" i="7"/>
  <c r="AK825" i="7"/>
  <c r="T881" i="7"/>
  <c r="V881" i="7"/>
  <c r="W881" i="7" a="1"/>
  <c r="AJ841" i="7"/>
  <c r="AL841" i="7"/>
  <c r="AZ841" i="7"/>
  <c r="BU727" i="7"/>
  <c r="BS727" i="7"/>
  <c r="BW727" i="7"/>
  <c r="AI903" i="7"/>
  <c r="AM903" i="7"/>
  <c r="AZ903" i="7"/>
  <c r="AJ903" i="7"/>
  <c r="AL903" i="7"/>
  <c r="AZ895" i="7"/>
  <c r="AJ895" i="7"/>
  <c r="AL895" i="7"/>
  <c r="AZ859" i="7"/>
  <c r="AJ859" i="7"/>
  <c r="AK835" i="7"/>
  <c r="AI835" i="7"/>
  <c r="AM835" i="7"/>
  <c r="AJ835" i="7"/>
  <c r="AL835" i="7"/>
  <c r="AI944" i="7"/>
  <c r="AM944" i="7"/>
  <c r="AJ944" i="7"/>
  <c r="AZ944" i="7"/>
  <c r="T887" i="7"/>
  <c r="V887" i="7"/>
  <c r="W887" i="7" a="1"/>
  <c r="AZ950" i="7"/>
  <c r="AJ950" i="7"/>
  <c r="AL950" i="7"/>
  <c r="U332" i="7"/>
  <c r="R332" i="7"/>
  <c r="T332" i="7"/>
  <c r="AI862" i="7"/>
  <c r="AM862" i="7"/>
  <c r="AK862" i="7"/>
  <c r="AZ252" i="7"/>
  <c r="AI252" i="7"/>
  <c r="AJ252" i="7"/>
  <c r="BR970" i="7"/>
  <c r="BB970" i="7"/>
  <c r="BD970" i="7"/>
  <c r="AZ769" i="7"/>
  <c r="AI769" i="7"/>
  <c r="AM769" i="7"/>
  <c r="AJ625" i="7"/>
  <c r="AZ625" i="7"/>
  <c r="AJ661" i="7"/>
  <c r="AL661" i="7"/>
  <c r="AK661" i="7"/>
  <c r="BR934" i="7"/>
  <c r="BC934" i="7"/>
  <c r="AL771" i="7"/>
  <c r="AN771" i="7"/>
  <c r="AO771" i="7" a="1"/>
  <c r="AK594" i="7"/>
  <c r="AI545" i="7"/>
  <c r="AM545" i="7"/>
  <c r="AZ545" i="7"/>
  <c r="BA611" i="7"/>
  <c r="BE611" i="7"/>
  <c r="BB611" i="7"/>
  <c r="AL619" i="7"/>
  <c r="AN619" i="7"/>
  <c r="AO619" i="7" a="1"/>
  <c r="BA587" i="7"/>
  <c r="BE587" i="7"/>
  <c r="BC587" i="7"/>
  <c r="BB587" i="7"/>
  <c r="BD587" i="7"/>
  <c r="BR323" i="7"/>
  <c r="BA323" i="7"/>
  <c r="AZ437" i="7"/>
  <c r="AI437" i="7"/>
  <c r="AM437" i="7"/>
  <c r="AJ437" i="7"/>
  <c r="AK571" i="7"/>
  <c r="AI571" i="7"/>
  <c r="AM571" i="7"/>
  <c r="AK588" i="7"/>
  <c r="AI588" i="7"/>
  <c r="AM588" i="7"/>
  <c r="BR560" i="7"/>
  <c r="BC560" i="7"/>
  <c r="BB560" i="7"/>
  <c r="BD560" i="7"/>
  <c r="S46" i="7"/>
  <c r="T46" i="7"/>
  <c r="AJ896" i="7"/>
  <c r="AK896" i="7"/>
  <c r="S198" i="7"/>
  <c r="R198" i="7"/>
  <c r="AZ828" i="7"/>
  <c r="AK828" i="7"/>
  <c r="BB840" i="7"/>
  <c r="BC840" i="7"/>
  <c r="BA736" i="7"/>
  <c r="BE736" i="7"/>
  <c r="BC736" i="7"/>
  <c r="T621" i="7"/>
  <c r="V621" i="7"/>
  <c r="W621" i="7" a="1"/>
  <c r="BB767" i="7"/>
  <c r="BD767" i="7"/>
  <c r="BA957" i="7"/>
  <c r="BE957" i="7"/>
  <c r="BB957" i="7"/>
  <c r="AI580" i="7"/>
  <c r="AM580" i="7"/>
  <c r="AK580" i="7"/>
  <c r="T251" i="7"/>
  <c r="S251" i="7"/>
  <c r="AJ637" i="7"/>
  <c r="AI637" i="7"/>
  <c r="AM637" i="7"/>
  <c r="AK637" i="7"/>
  <c r="AI54" i="7"/>
  <c r="AL54" i="7"/>
  <c r="AI495" i="7"/>
  <c r="AM495" i="7"/>
  <c r="AK495" i="7"/>
  <c r="AL639" i="7"/>
  <c r="AN639" i="7"/>
  <c r="AO639" i="7" a="1"/>
  <c r="U323" i="7"/>
  <c r="R323" i="7"/>
  <c r="T323" i="7"/>
  <c r="BC909" i="7"/>
  <c r="BA909" i="7"/>
  <c r="BE909" i="7"/>
  <c r="BB909" i="7"/>
  <c r="BR909" i="7"/>
  <c r="AJ932" i="7"/>
  <c r="AZ932" i="7"/>
  <c r="BB628" i="7"/>
  <c r="BR628" i="7"/>
  <c r="BA628" i="7"/>
  <c r="BE628" i="7"/>
  <c r="AJ787" i="7"/>
  <c r="AJ780" i="7"/>
  <c r="AK866" i="7"/>
  <c r="AJ618" i="7"/>
  <c r="AK945" i="7"/>
  <c r="AZ696" i="7"/>
  <c r="AK742" i="7"/>
  <c r="AK902" i="7"/>
  <c r="AZ980" i="7"/>
  <c r="AZ826" i="7"/>
  <c r="AK858" i="7"/>
  <c r="AZ913" i="7"/>
  <c r="AJ825" i="7"/>
  <c r="AL825" i="7"/>
  <c r="AZ921" i="7"/>
  <c r="AK841" i="7"/>
  <c r="AN761" i="7"/>
  <c r="AO761" i="7" a="1"/>
  <c r="BB602" i="7"/>
  <c r="BD602" i="7"/>
  <c r="AJ995" i="7"/>
  <c r="AL995" i="7"/>
  <c r="BT881" i="7"/>
  <c r="BS881" i="7"/>
  <c r="BW881" i="7"/>
  <c r="AI59" i="7"/>
  <c r="AZ584" i="7"/>
  <c r="BB584" i="7"/>
  <c r="S121" i="7"/>
  <c r="T121" i="7"/>
  <c r="AK981" i="7"/>
  <c r="AZ981" i="7"/>
  <c r="AI700" i="7"/>
  <c r="AM700" i="7"/>
  <c r="AK668" i="7"/>
  <c r="AK697" i="7"/>
  <c r="R326" i="7"/>
  <c r="T326" i="7"/>
  <c r="R167" i="7"/>
  <c r="T167" i="7"/>
  <c r="AK323" i="7"/>
  <c r="AJ323" i="7"/>
  <c r="AL323" i="7"/>
  <c r="BU218" i="7"/>
  <c r="AJ175" i="7"/>
  <c r="AL175" i="7"/>
  <c r="AN733" i="7"/>
  <c r="AO733" i="7" a="1"/>
  <c r="AJ848" i="7"/>
  <c r="BC792" i="7"/>
  <c r="AJ668" i="7"/>
  <c r="S232" i="7"/>
  <c r="S207" i="7"/>
  <c r="BV218" i="7"/>
  <c r="V646" i="7"/>
  <c r="W646" i="7" a="1"/>
  <c r="BC174" i="7"/>
  <c r="AI640" i="7"/>
  <c r="AM640" i="7"/>
  <c r="AI649" i="7"/>
  <c r="AM649" i="7"/>
  <c r="AZ681" i="7"/>
  <c r="AJ370" i="7"/>
  <c r="AL370" i="7"/>
  <c r="AK134" i="7"/>
  <c r="T56" i="7"/>
  <c r="U121" i="7"/>
  <c r="V732" i="7"/>
  <c r="W732" i="7" a="1"/>
  <c r="AZ197" i="7"/>
  <c r="AK989" i="7"/>
  <c r="AI975" i="7"/>
  <c r="AM975" i="7"/>
  <c r="V828" i="7"/>
  <c r="W828" i="7" a="1"/>
  <c r="V748" i="7"/>
  <c r="W748" i="7" a="1"/>
  <c r="W748" i="7"/>
  <c r="R90" i="7"/>
  <c r="AJ231" i="7"/>
  <c r="AJ3" i="7"/>
  <c r="BB39" i="7"/>
  <c r="S77" i="7"/>
  <c r="R360" i="7"/>
  <c r="T360" i="7"/>
  <c r="S273" i="7"/>
  <c r="T507" i="7"/>
  <c r="S82" i="7"/>
  <c r="V711" i="7"/>
  <c r="W711" i="7" a="1"/>
  <c r="V953" i="7"/>
  <c r="W953" i="7" a="1"/>
  <c r="BA186" i="7"/>
  <c r="BD186" i="7"/>
  <c r="Q186" i="7"/>
  <c r="U186" i="7"/>
  <c r="AI186" i="7"/>
  <c r="AM186" i="7"/>
  <c r="Q76" i="7"/>
  <c r="S76" i="7"/>
  <c r="AI303" i="7"/>
  <c r="BC50" i="7"/>
  <c r="AI310" i="7"/>
  <c r="AJ310" i="7"/>
  <c r="AL310" i="7"/>
  <c r="Q310" i="7"/>
  <c r="R310" i="7"/>
  <c r="AZ306" i="7"/>
  <c r="AI306" i="7"/>
  <c r="AJ306" i="7"/>
  <c r="AZ822" i="7"/>
  <c r="AK822" i="7"/>
  <c r="AI906" i="7"/>
  <c r="AM906" i="7"/>
  <c r="BD731" i="7"/>
  <c r="BF731" i="7"/>
  <c r="BG731" i="7" a="1"/>
  <c r="BL731" i="7"/>
  <c r="AL837" i="7"/>
  <c r="AN837" i="7"/>
  <c r="AO837" i="7" a="1"/>
  <c r="AI530" i="7"/>
  <c r="AM530" i="7"/>
  <c r="AZ530" i="7"/>
  <c r="T889" i="7"/>
  <c r="V889" i="7"/>
  <c r="W889" i="7" a="1"/>
  <c r="T793" i="7"/>
  <c r="V793" i="7"/>
  <c r="W793" i="7" a="1"/>
  <c r="AK905" i="7"/>
  <c r="AI905" i="7"/>
  <c r="AM905" i="7"/>
  <c r="BR761" i="7"/>
  <c r="BA761" i="7"/>
  <c r="BE761" i="7"/>
  <c r="BB761" i="7"/>
  <c r="BD761" i="7"/>
  <c r="BT623" i="7"/>
  <c r="BU623" i="7"/>
  <c r="T803" i="7"/>
  <c r="V803" i="7"/>
  <c r="W803" i="7" a="1"/>
  <c r="AK847" i="7"/>
  <c r="AZ847" i="7"/>
  <c r="T767" i="7"/>
  <c r="V767" i="7"/>
  <c r="W767" i="7" a="1"/>
  <c r="AZ803" i="7"/>
  <c r="AI803" i="7"/>
  <c r="AM803" i="7"/>
  <c r="AJ803" i="7"/>
  <c r="AL803" i="7"/>
  <c r="AZ843" i="7"/>
  <c r="AI843" i="7"/>
  <c r="AM843" i="7"/>
  <c r="AJ843" i="7"/>
  <c r="AL843" i="7"/>
  <c r="AK879" i="7"/>
  <c r="AI879" i="7"/>
  <c r="AM879" i="7"/>
  <c r="AZ879" i="7"/>
  <c r="BC863" i="7"/>
  <c r="BA863" i="7"/>
  <c r="BE863" i="7"/>
  <c r="BR863" i="7"/>
  <c r="AJ892" i="7"/>
  <c r="AK892" i="7"/>
  <c r="AZ892" i="7"/>
  <c r="AI813" i="7"/>
  <c r="AM813" i="7"/>
  <c r="AJ813" i="7"/>
  <c r="AL813" i="7"/>
  <c r="AK813" i="7"/>
  <c r="AL959" i="7"/>
  <c r="AN959" i="7"/>
  <c r="AO959" i="7" a="1"/>
  <c r="T781" i="7"/>
  <c r="V781" i="7"/>
  <c r="W781" i="7" a="1"/>
  <c r="AJ673" i="7"/>
  <c r="AL673" i="7"/>
  <c r="AK673" i="7"/>
  <c r="AZ673" i="7"/>
  <c r="T765" i="7"/>
  <c r="V765" i="7"/>
  <c r="W765" i="7" a="1"/>
  <c r="T741" i="7"/>
  <c r="V741" i="7"/>
  <c r="W741" i="7" a="1"/>
  <c r="BB658" i="7"/>
  <c r="BR658" i="7"/>
  <c r="BC658" i="7"/>
  <c r="AJ701" i="7"/>
  <c r="AL701" i="7"/>
  <c r="AZ701" i="7"/>
  <c r="AI701" i="7"/>
  <c r="AM701" i="7"/>
  <c r="AL621" i="7"/>
  <c r="AN621" i="7"/>
  <c r="AO621" i="7" a="1"/>
  <c r="BD258" i="7"/>
  <c r="BB258" i="7"/>
  <c r="BC258" i="7"/>
  <c r="BE258" i="7"/>
  <c r="T944" i="7"/>
  <c r="V944" i="7"/>
  <c r="W944" i="7" a="1"/>
  <c r="AZ589" i="7"/>
  <c r="AI589" i="7"/>
  <c r="AM589" i="7"/>
  <c r="AL839" i="7"/>
  <c r="AN839" i="7"/>
  <c r="AO839" i="7" a="1"/>
  <c r="AI559" i="7"/>
  <c r="AM559" i="7"/>
  <c r="AJ559" i="7"/>
  <c r="AZ559" i="7"/>
  <c r="AK559" i="7"/>
  <c r="AM81" i="7"/>
  <c r="AL81" i="7"/>
  <c r="AK864" i="7"/>
  <c r="AI864" i="7"/>
  <c r="AM864" i="7"/>
  <c r="AL865" i="7"/>
  <c r="AN865" i="7"/>
  <c r="AO865" i="7" a="1"/>
  <c r="AZ569" i="7"/>
  <c r="BA569" i="7"/>
  <c r="BE569" i="7"/>
  <c r="AI569" i="7"/>
  <c r="AM569" i="7"/>
  <c r="AJ569" i="7"/>
  <c r="AK569" i="7"/>
  <c r="AL607" i="7"/>
  <c r="AN607" i="7"/>
  <c r="AO607" i="7" a="1"/>
  <c r="T753" i="7"/>
  <c r="V753" i="7"/>
  <c r="W753" i="7" a="1"/>
  <c r="AZ555" i="7"/>
  <c r="BC555" i="7"/>
  <c r="AI555" i="7"/>
  <c r="AM555" i="7"/>
  <c r="AI912" i="7"/>
  <c r="AM912" i="7"/>
  <c r="AZ912" i="7"/>
  <c r="AK912" i="7"/>
  <c r="BB759" i="7"/>
  <c r="BC759" i="7"/>
  <c r="BA759" i="7"/>
  <c r="BE759" i="7"/>
  <c r="BR759" i="7"/>
  <c r="AL656" i="7"/>
  <c r="AN656" i="7"/>
  <c r="AO656" i="7" a="1"/>
  <c r="AI752" i="7"/>
  <c r="AM752" i="7"/>
  <c r="AK752" i="7"/>
  <c r="AZ752" i="7"/>
  <c r="AZ744" i="7"/>
  <c r="AK744" i="7"/>
  <c r="AI744" i="7"/>
  <c r="AM744" i="7"/>
  <c r="AI660" i="7"/>
  <c r="AM660" i="7"/>
  <c r="AJ660" i="7"/>
  <c r="AL660" i="7"/>
  <c r="AK660" i="7"/>
  <c r="BR925" i="7"/>
  <c r="BU925" i="7"/>
  <c r="BC925" i="7"/>
  <c r="BB925" i="7"/>
  <c r="U331" i="7"/>
  <c r="R331" i="7"/>
  <c r="T331" i="7"/>
  <c r="S331" i="7"/>
  <c r="T45" i="7"/>
  <c r="U45" i="7"/>
  <c r="BV148" i="7"/>
  <c r="BU148" i="7"/>
  <c r="BW148" i="7"/>
  <c r="BW74" i="7"/>
  <c r="BT74" i="7"/>
  <c r="BW25" i="7"/>
  <c r="BT25" i="7"/>
  <c r="BV25" i="7"/>
  <c r="U291" i="7"/>
  <c r="R291" i="7"/>
  <c r="BW255" i="7"/>
  <c r="BV255" i="7"/>
  <c r="BT255" i="7"/>
  <c r="BU255" i="7"/>
  <c r="AL257" i="7"/>
  <c r="AK257" i="7"/>
  <c r="AJ257" i="7"/>
  <c r="AI991" i="7"/>
  <c r="AM991" i="7"/>
  <c r="AK635" i="7"/>
  <c r="AZ703" i="7"/>
  <c r="AI849" i="7"/>
  <c r="AM849" i="7"/>
  <c r="AI805" i="7"/>
  <c r="AM805" i="7"/>
  <c r="AZ716" i="7"/>
  <c r="AZ645" i="7"/>
  <c r="BB350" i="7"/>
  <c r="BD350" i="7"/>
  <c r="BB575" i="7"/>
  <c r="BD575" i="7"/>
  <c r="AJ530" i="7"/>
  <c r="AK203" i="7"/>
  <c r="AK541" i="7"/>
  <c r="AJ822" i="7"/>
  <c r="AJ905" i="7"/>
  <c r="AK803" i="7"/>
  <c r="AZ813" i="7"/>
  <c r="BA658" i="7"/>
  <c r="BE658" i="7"/>
  <c r="BC761" i="7"/>
  <c r="BS623" i="7"/>
  <c r="BW623" i="7"/>
  <c r="S291" i="7"/>
  <c r="BA925" i="7"/>
  <c r="BE925" i="7"/>
  <c r="R234" i="7"/>
  <c r="T234" i="7"/>
  <c r="S307" i="7"/>
  <c r="U304" i="7"/>
  <c r="AL255" i="7"/>
  <c r="AJ255" i="7"/>
  <c r="AL460" i="7"/>
  <c r="AN460" i="7"/>
  <c r="AO460" i="7" a="1"/>
  <c r="AK726" i="7"/>
  <c r="AZ677" i="7"/>
  <c r="AJ651" i="7"/>
  <c r="AL651" i="7"/>
  <c r="AK991" i="7"/>
  <c r="AI635" i="7"/>
  <c r="AM635" i="7"/>
  <c r="AJ703" i="7"/>
  <c r="AJ849" i="7"/>
  <c r="AL849" i="7"/>
  <c r="AJ805" i="7"/>
  <c r="AJ716" i="7"/>
  <c r="AL716" i="7"/>
  <c r="AJ645" i="7"/>
  <c r="AL645" i="7"/>
  <c r="AN645" i="7"/>
  <c r="AO645" i="7" a="1"/>
  <c r="AK392" i="7"/>
  <c r="BC350" i="7"/>
  <c r="BR575" i="7"/>
  <c r="AK530" i="7"/>
  <c r="AL203" i="7"/>
  <c r="AJ541" i="7"/>
  <c r="AL541" i="7"/>
  <c r="AJ81" i="7"/>
  <c r="AZ905" i="7"/>
  <c r="BB863" i="7"/>
  <c r="BD863" i="7"/>
  <c r="AI892" i="7"/>
  <c r="AM892" i="7"/>
  <c r="AZ583" i="7"/>
  <c r="AZ660" i="7"/>
  <c r="AJ744" i="7"/>
  <c r="T291" i="7"/>
  <c r="AJ752" i="7"/>
  <c r="AJ203" i="7"/>
  <c r="AK81" i="7"/>
  <c r="BB163" i="7"/>
  <c r="BD163" i="7"/>
  <c r="AI847" i="7"/>
  <c r="AM847" i="7"/>
  <c r="AJ879" i="7"/>
  <c r="AI673" i="7"/>
  <c r="AM673" i="7"/>
  <c r="AJ824" i="7"/>
  <c r="AL824" i="7"/>
  <c r="BT148" i="7"/>
  <c r="AK29" i="7"/>
  <c r="S409" i="7"/>
  <c r="R409" i="7"/>
  <c r="T409" i="7"/>
  <c r="R448" i="7"/>
  <c r="T448" i="7"/>
  <c r="S448" i="7"/>
  <c r="BU25" i="7"/>
  <c r="S525" i="7"/>
  <c r="AH525" i="7"/>
  <c r="AH280" i="7"/>
  <c r="Q280" i="7"/>
  <c r="AI51" i="7"/>
  <c r="AK51" i="7"/>
  <c r="AZ51" i="7"/>
  <c r="BR51" i="7"/>
  <c r="AH430" i="7"/>
  <c r="Q430" i="7"/>
  <c r="U430" i="7"/>
  <c r="AH70" i="7"/>
  <c r="Q70" i="7"/>
  <c r="T70" i="7"/>
  <c r="AH429" i="7"/>
  <c r="R429" i="7"/>
  <c r="AH154" i="7"/>
  <c r="Q154" i="7"/>
  <c r="S154" i="7"/>
  <c r="Q476" i="7"/>
  <c r="U476" i="7"/>
  <c r="AH476" i="7"/>
  <c r="AZ151" i="7"/>
  <c r="AI151" i="7"/>
  <c r="AM151" i="7"/>
  <c r="AZ263" i="7"/>
  <c r="AI263" i="7"/>
  <c r="AM263" i="7"/>
  <c r="AH84" i="7"/>
  <c r="Q84" i="7"/>
  <c r="U84" i="7"/>
  <c r="AN688" i="7"/>
  <c r="AO688" i="7" a="1"/>
  <c r="AL318" i="7"/>
  <c r="AI7" i="7"/>
  <c r="T533" i="7"/>
  <c r="Q26" i="7"/>
  <c r="S26" i="7"/>
  <c r="Q301" i="7"/>
  <c r="U301" i="7"/>
  <c r="Q101" i="7"/>
  <c r="U101" i="7"/>
  <c r="BA211" i="7"/>
  <c r="BE211" i="7"/>
  <c r="AH536" i="7"/>
  <c r="BC113" i="7"/>
  <c r="T318" i="7"/>
  <c r="V318" i="7"/>
  <c r="W318" i="7" a="1"/>
  <c r="BU211" i="7"/>
  <c r="Q99" i="7"/>
  <c r="U99" i="7"/>
  <c r="R168" i="7"/>
  <c r="AH301" i="7"/>
  <c r="AH144" i="7"/>
  <c r="Q43" i="7"/>
  <c r="U43" i="7"/>
  <c r="Q51" i="7"/>
  <c r="R51" i="7"/>
  <c r="AH398" i="7"/>
  <c r="AJ573" i="7"/>
  <c r="AL573" i="7"/>
  <c r="AL23" i="7"/>
  <c r="S440" i="7"/>
  <c r="AI43" i="7"/>
  <c r="AJ43" i="7"/>
  <c r="Q342" i="7"/>
  <c r="R342" i="7"/>
  <c r="BE148" i="7"/>
  <c r="BD148" i="7"/>
  <c r="T492" i="7"/>
  <c r="U108" i="7"/>
  <c r="R108" i="7"/>
  <c r="R430" i="7"/>
  <c r="R531" i="7"/>
  <c r="BV460" i="7"/>
  <c r="BX460" i="7"/>
  <c r="BY460" i="7" a="1"/>
  <c r="T458" i="7"/>
  <c r="T153" i="7"/>
  <c r="AK372" i="7"/>
  <c r="BB244" i="7"/>
  <c r="T529" i="7"/>
  <c r="V529" i="7"/>
  <c r="W529" i="7" a="1"/>
  <c r="AZ495" i="7"/>
  <c r="R522" i="7"/>
  <c r="T522" i="7"/>
  <c r="AK139" i="7"/>
  <c r="BB139" i="7"/>
  <c r="T515" i="7"/>
  <c r="V515" i="7"/>
  <c r="W515" i="7" a="1"/>
  <c r="AL500" i="7"/>
  <c r="R13" i="7"/>
  <c r="AJ309" i="7"/>
  <c r="AL309" i="7"/>
  <c r="T537" i="7"/>
  <c r="V537" i="7"/>
  <c r="W537" i="7" a="1"/>
  <c r="S25" i="7"/>
  <c r="S244" i="7"/>
  <c r="S486" i="7"/>
  <c r="AH522" i="7"/>
  <c r="AI522" i="7"/>
  <c r="AM522" i="7"/>
  <c r="AH106" i="7"/>
  <c r="AZ225" i="7"/>
  <c r="BA225" i="7"/>
  <c r="BE225" i="7"/>
  <c r="AI17" i="7"/>
  <c r="AM17" i="7"/>
  <c r="AH114" i="7"/>
  <c r="AZ114" i="7"/>
  <c r="BA114" i="7"/>
  <c r="BE114" i="7"/>
  <c r="AN929" i="7"/>
  <c r="AO929" i="7" a="1"/>
  <c r="BC42" i="7"/>
  <c r="V696" i="7"/>
  <c r="W696" i="7" a="1"/>
  <c r="Q336" i="7"/>
  <c r="U336" i="7"/>
  <c r="Q50" i="7"/>
  <c r="U50" i="7"/>
  <c r="Q282" i="7"/>
  <c r="T282" i="7"/>
  <c r="AK756" i="7"/>
  <c r="AZ756" i="7"/>
  <c r="AI756" i="7"/>
  <c r="AM756" i="7"/>
  <c r="T628" i="7"/>
  <c r="V628" i="7"/>
  <c r="W628" i="7" a="1"/>
  <c r="W628" i="7"/>
  <c r="S308" i="7"/>
  <c r="R308" i="7"/>
  <c r="T308" i="7"/>
  <c r="R447" i="7"/>
  <c r="T447" i="7"/>
  <c r="S447" i="7"/>
  <c r="AH214" i="7"/>
  <c r="Q214" i="7"/>
  <c r="U214" i="7"/>
  <c r="AH173" i="7"/>
  <c r="AZ173" i="7"/>
  <c r="BA173" i="7"/>
  <c r="BB173" i="7"/>
  <c r="Q173" i="7"/>
  <c r="T173" i="7"/>
  <c r="BE17" i="7"/>
  <c r="BC17" i="7"/>
  <c r="AJ107" i="7"/>
  <c r="AM107" i="7"/>
  <c r="T229" i="7"/>
  <c r="U118" i="7"/>
  <c r="S118" i="7"/>
  <c r="R118" i="7"/>
  <c r="T118" i="7"/>
  <c r="U271" i="7"/>
  <c r="U27" i="7"/>
  <c r="R27" i="7"/>
  <c r="T27" i="7"/>
  <c r="AZ765" i="7"/>
  <c r="AI765" i="7"/>
  <c r="AM765" i="7"/>
  <c r="AZ899" i="7"/>
  <c r="AI899" i="7"/>
  <c r="AM899" i="7"/>
  <c r="AI595" i="7"/>
  <c r="AM595" i="7"/>
  <c r="AJ595" i="7"/>
  <c r="AI207" i="7"/>
  <c r="AZ207" i="7"/>
  <c r="AZ596" i="7"/>
  <c r="AJ596" i="7"/>
  <c r="AL596" i="7"/>
  <c r="T562" i="7"/>
  <c r="AL957" i="7"/>
  <c r="AN957" i="7"/>
  <c r="AO957" i="7" a="1"/>
  <c r="AJ856" i="7"/>
  <c r="AL856" i="7"/>
  <c r="AK856" i="7"/>
  <c r="BT865" i="7"/>
  <c r="BU865" i="7"/>
  <c r="AJ852" i="7"/>
  <c r="AK852" i="7"/>
  <c r="AI884" i="7"/>
  <c r="AM884" i="7"/>
  <c r="AZ884" i="7"/>
  <c r="BC612" i="7"/>
  <c r="BA612" i="7"/>
  <c r="BE612" i="7"/>
  <c r="U81" i="7"/>
  <c r="T81" i="7"/>
  <c r="U128" i="7"/>
  <c r="S128" i="7"/>
  <c r="U111" i="7"/>
  <c r="R111" i="7"/>
  <c r="S19" i="7"/>
  <c r="R19" i="7"/>
  <c r="BW5" i="7"/>
  <c r="BU5" i="7"/>
  <c r="U246" i="7"/>
  <c r="R246" i="7"/>
  <c r="AJ229" i="7"/>
  <c r="AM229" i="7"/>
  <c r="AK56" i="7"/>
  <c r="T91" i="7"/>
  <c r="BA344" i="7"/>
  <c r="AI344" i="7"/>
  <c r="Q9" i="7"/>
  <c r="R9" i="7"/>
  <c r="T9" i="7"/>
  <c r="Q131" i="7"/>
  <c r="S131" i="7"/>
  <c r="Q52" i="7"/>
  <c r="T52" i="7"/>
  <c r="R299" i="7"/>
  <c r="T299" i="7"/>
  <c r="AJ113" i="7"/>
  <c r="AK39" i="7"/>
  <c r="V934" i="7"/>
  <c r="W934" i="7" a="1"/>
  <c r="AA934" i="7"/>
  <c r="V663" i="7"/>
  <c r="W663" i="7" a="1"/>
  <c r="Q425" i="7"/>
  <c r="U425" i="7"/>
  <c r="AN909" i="7"/>
  <c r="AO909" i="7" a="1"/>
  <c r="AS909" i="7"/>
  <c r="Q394" i="7"/>
  <c r="U394" i="7"/>
  <c r="AL537" i="7"/>
  <c r="AN537" i="7"/>
  <c r="AO537" i="7" a="1"/>
  <c r="AK99" i="7"/>
  <c r="AK440" i="7"/>
  <c r="Q344" i="7"/>
  <c r="S83" i="7"/>
  <c r="R159" i="7"/>
  <c r="Q525" i="7"/>
  <c r="U525" i="7"/>
  <c r="Q536" i="7"/>
  <c r="U536" i="7"/>
  <c r="AJ299" i="7"/>
  <c r="AL299" i="7"/>
  <c r="AJ230" i="7"/>
  <c r="S36" i="7"/>
  <c r="S6" i="7"/>
  <c r="AL529" i="7"/>
  <c r="AN529" i="7"/>
  <c r="AO529" i="7" a="1"/>
  <c r="AK6" i="7"/>
  <c r="S212" i="7"/>
  <c r="R240" i="7"/>
  <c r="T240" i="7"/>
  <c r="S373" i="7"/>
  <c r="BC88" i="7"/>
  <c r="AK194" i="7"/>
  <c r="U143" i="7"/>
  <c r="S143" i="7"/>
  <c r="T257" i="7"/>
  <c r="R24" i="7"/>
  <c r="AJ981" i="7"/>
  <c r="AI981" i="7"/>
  <c r="AM981" i="7"/>
  <c r="T719" i="7"/>
  <c r="V719" i="7"/>
  <c r="W719" i="7" a="1"/>
  <c r="BA474" i="7"/>
  <c r="BE474" i="7"/>
  <c r="BR474" i="7"/>
  <c r="BC250" i="7"/>
  <c r="BE250" i="7"/>
  <c r="AZ76" i="7"/>
  <c r="BA76" i="7"/>
  <c r="BC76" i="7"/>
  <c r="AI76" i="7"/>
  <c r="AM76" i="7"/>
  <c r="T493" i="7"/>
  <c r="V493" i="7"/>
  <c r="W493" i="7" a="1"/>
  <c r="T933" i="7"/>
  <c r="V933" i="7"/>
  <c r="W933" i="7" a="1"/>
  <c r="U285" i="7"/>
  <c r="S285" i="7"/>
  <c r="AZ441" i="7"/>
  <c r="AI441" i="7"/>
  <c r="AM441" i="7"/>
  <c r="BC845" i="7"/>
  <c r="BA845" i="7"/>
  <c r="BE845" i="7"/>
  <c r="R120" i="7"/>
  <c r="T120" i="7"/>
  <c r="AL779" i="7"/>
  <c r="AN779" i="7"/>
  <c r="AO779" i="7" a="1"/>
  <c r="BT743" i="7"/>
  <c r="BV743" i="7"/>
  <c r="BU743" i="7"/>
  <c r="AK670" i="7"/>
  <c r="AZ670" i="7"/>
  <c r="AI670" i="7"/>
  <c r="AM670" i="7"/>
  <c r="U276" i="7"/>
  <c r="S276" i="7"/>
  <c r="BA656" i="7"/>
  <c r="BE656" i="7"/>
  <c r="BR656" i="7"/>
  <c r="BC656" i="7"/>
  <c r="T559" i="7"/>
  <c r="V559" i="7"/>
  <c r="W559" i="7" a="1"/>
  <c r="AI232" i="7"/>
  <c r="AJ232" i="7"/>
  <c r="BB672" i="7"/>
  <c r="BA672" i="7"/>
  <c r="BE672" i="7"/>
  <c r="BR672" i="7"/>
  <c r="AI548" i="7"/>
  <c r="AM548" i="7"/>
  <c r="AK548" i="7"/>
  <c r="AI613" i="7"/>
  <c r="AM613" i="7"/>
  <c r="AZ613" i="7"/>
  <c r="AK995" i="7"/>
  <c r="AK798" i="7"/>
  <c r="U244" i="7"/>
  <c r="BR163" i="7"/>
  <c r="U31" i="7"/>
  <c r="BU67" i="7"/>
  <c r="AI192" i="7"/>
  <c r="R348" i="7"/>
  <c r="T348" i="7"/>
  <c r="BB665" i="7"/>
  <c r="S66" i="7"/>
  <c r="AJ756" i="7"/>
  <c r="AJ684" i="7"/>
  <c r="AL684" i="7"/>
  <c r="AK684" i="7"/>
  <c r="AZ684" i="7"/>
  <c r="BB684" i="7"/>
  <c r="BD684" i="7"/>
  <c r="V632" i="7"/>
  <c r="W632" i="7" a="1"/>
  <c r="BB158" i="7"/>
  <c r="R261" i="7"/>
  <c r="AM304" i="7"/>
  <c r="BT67" i="7"/>
  <c r="S302" i="7"/>
  <c r="U348" i="7"/>
  <c r="R328" i="7"/>
  <c r="T328" i="7"/>
  <c r="BA131" i="7"/>
  <c r="BE131" i="7"/>
  <c r="V969" i="7"/>
  <c r="W969" i="7" a="1"/>
  <c r="AF969" i="7"/>
  <c r="AI790" i="7"/>
  <c r="AM790" i="7"/>
  <c r="AI725" i="7"/>
  <c r="AM725" i="7"/>
  <c r="S108" i="7"/>
  <c r="AL75" i="7"/>
  <c r="U67" i="7"/>
  <c r="BA61" i="7"/>
  <c r="S319" i="7"/>
  <c r="AM75" i="7"/>
  <c r="AI587" i="7"/>
  <c r="AM587" i="7"/>
  <c r="S385" i="7"/>
  <c r="AK573" i="7"/>
  <c r="BU923" i="7"/>
  <c r="R228" i="7"/>
  <c r="T228" i="7"/>
  <c r="S369" i="7"/>
  <c r="S177" i="7"/>
  <c r="S257" i="7"/>
  <c r="AI313" i="7"/>
  <c r="S215" i="7"/>
  <c r="BB113" i="7"/>
  <c r="BU455" i="7"/>
  <c r="V983" i="7"/>
  <c r="W983" i="7" a="1"/>
  <c r="AF983" i="7"/>
  <c r="R39" i="7"/>
  <c r="AN672" i="7"/>
  <c r="AO672" i="7" a="1"/>
  <c r="BB455" i="7"/>
  <c r="BD455" i="7"/>
  <c r="AK131" i="7"/>
  <c r="AL131" i="7"/>
  <c r="R297" i="7"/>
  <c r="AK93" i="7"/>
  <c r="AK272" i="7"/>
  <c r="BT158" i="7"/>
  <c r="R350" i="7"/>
  <c r="T350" i="7"/>
  <c r="BA455" i="7"/>
  <c r="BE455" i="7"/>
  <c r="T39" i="7"/>
  <c r="BR438" i="7"/>
  <c r="AM194" i="7"/>
  <c r="BB250" i="7"/>
  <c r="AM261" i="7"/>
  <c r="AI412" i="7"/>
  <c r="AM412" i="7"/>
  <c r="U40" i="7"/>
  <c r="R183" i="7"/>
  <c r="U385" i="7"/>
  <c r="Q283" i="7"/>
  <c r="S283" i="7"/>
  <c r="BC139" i="7"/>
  <c r="BD113" i="7"/>
  <c r="BB438" i="7"/>
  <c r="T222" i="7"/>
  <c r="BC438" i="7"/>
  <c r="BR452" i="7"/>
  <c r="BA420" i="7"/>
  <c r="BE420" i="7"/>
  <c r="R284" i="7"/>
  <c r="S113" i="7"/>
  <c r="AJ373" i="7"/>
  <c r="AL373" i="7"/>
  <c r="BC6" i="7"/>
  <c r="AI455" i="7"/>
  <c r="AM455" i="7"/>
  <c r="BA451" i="7"/>
  <c r="BE451" i="7"/>
  <c r="AJ456" i="7"/>
  <c r="AL456" i="7"/>
  <c r="S299" i="7"/>
  <c r="S42" i="7"/>
  <c r="BD250" i="7"/>
  <c r="AZ48" i="7"/>
  <c r="U188" i="7"/>
  <c r="S188" i="7"/>
  <c r="AZ279" i="7"/>
  <c r="T88" i="7"/>
  <c r="R88" i="7"/>
  <c r="BA304" i="7"/>
  <c r="T701" i="7"/>
  <c r="V701" i="7"/>
  <c r="W701" i="7" a="1"/>
  <c r="AZ979" i="7"/>
  <c r="AJ979" i="7"/>
  <c r="AL979" i="7"/>
  <c r="AK492" i="7"/>
  <c r="AJ492" i="7"/>
  <c r="R161" i="7"/>
  <c r="S161" i="7"/>
  <c r="T957" i="7"/>
  <c r="V957" i="7"/>
  <c r="W957" i="7" a="1"/>
  <c r="AZ718" i="7"/>
  <c r="AI718" i="7"/>
  <c r="AM718" i="7"/>
  <c r="T893" i="7"/>
  <c r="V893" i="7"/>
  <c r="W893" i="7" a="1"/>
  <c r="AZ246" i="7"/>
  <c r="AI246" i="7"/>
  <c r="T867" i="7"/>
  <c r="V867" i="7"/>
  <c r="W867" i="7" a="1"/>
  <c r="R233" i="7"/>
  <c r="T233" i="7"/>
  <c r="BB621" i="7"/>
  <c r="BA621" i="7"/>
  <c r="BE621" i="7"/>
  <c r="BC621" i="7"/>
  <c r="S57" i="7"/>
  <c r="R57" i="7"/>
  <c r="BC41" i="7"/>
  <c r="BE41" i="7"/>
  <c r="AJ577" i="7"/>
  <c r="AL577" i="7"/>
  <c r="AI577" i="7"/>
  <c r="AM577" i="7"/>
  <c r="T733" i="7"/>
  <c r="V733" i="7"/>
  <c r="W733" i="7" a="1"/>
  <c r="BC654" i="7"/>
  <c r="BR654" i="7"/>
  <c r="BA654" i="7"/>
  <c r="BE654" i="7"/>
  <c r="V745" i="7"/>
  <c r="W745" i="7" a="1"/>
  <c r="U136" i="7"/>
  <c r="S136" i="7"/>
  <c r="T136" i="7"/>
  <c r="AJ566" i="7"/>
  <c r="AL566" i="7"/>
  <c r="AI566" i="7"/>
  <c r="AM566" i="7"/>
  <c r="AK589" i="7"/>
  <c r="AJ589" i="7"/>
  <c r="AL589" i="7"/>
  <c r="T545" i="7"/>
  <c r="AI55" i="7"/>
  <c r="AJ55" i="7"/>
  <c r="AI591" i="7"/>
  <c r="AM591" i="7"/>
  <c r="AK591" i="7"/>
  <c r="AZ567" i="7"/>
  <c r="AK567" i="7"/>
  <c r="AK583" i="7"/>
  <c r="AJ583" i="7"/>
  <c r="AJ547" i="7"/>
  <c r="AI547" i="7"/>
  <c r="AM547" i="7"/>
  <c r="AZ547" i="7"/>
  <c r="U220" i="7"/>
  <c r="T220" i="7"/>
  <c r="R220" i="7"/>
  <c r="AK592" i="7"/>
  <c r="AZ592" i="7"/>
  <c r="AJ592" i="7"/>
  <c r="AL592" i="7"/>
  <c r="AJ864" i="7"/>
  <c r="AL864" i="7"/>
  <c r="AZ864" i="7"/>
  <c r="R210" i="7"/>
  <c r="T210" i="7"/>
  <c r="S210" i="7"/>
  <c r="T840" i="7"/>
  <c r="V840" i="7"/>
  <c r="W840" i="7" a="1"/>
  <c r="AZ824" i="7"/>
  <c r="AK824" i="7"/>
  <c r="AL731" i="7"/>
  <c r="AN731" i="7"/>
  <c r="AO731" i="7" a="1"/>
  <c r="AJ78" i="7"/>
  <c r="AL78" i="7"/>
  <c r="AL836" i="7"/>
  <c r="AN836" i="7"/>
  <c r="AO836" i="7" a="1"/>
  <c r="T601" i="7"/>
  <c r="V601" i="7"/>
  <c r="W601" i="7" a="1"/>
  <c r="AK549" i="7"/>
  <c r="AI549" i="7"/>
  <c r="AM549" i="7"/>
  <c r="AJ605" i="7"/>
  <c r="AI605" i="7"/>
  <c r="AM605" i="7"/>
  <c r="AK605" i="7"/>
  <c r="AZ605" i="7"/>
  <c r="AK606" i="7"/>
  <c r="S304" i="7"/>
  <c r="R304" i="7"/>
  <c r="T304" i="7"/>
  <c r="AM312" i="7"/>
  <c r="AJ312" i="7"/>
  <c r="AL312" i="7"/>
  <c r="AK244" i="7"/>
  <c r="AM244" i="7"/>
  <c r="AI360" i="7"/>
  <c r="AJ360" i="7"/>
  <c r="BS153" i="7"/>
  <c r="BW153" i="7"/>
  <c r="AI492" i="7"/>
  <c r="AM492" i="7"/>
  <c r="T57" i="7"/>
  <c r="BR27" i="7"/>
  <c r="BD41" i="7"/>
  <c r="AJ567" i="7"/>
  <c r="AL567" i="7"/>
  <c r="AJ146" i="7"/>
  <c r="T148" i="7"/>
  <c r="R188" i="7"/>
  <c r="T188" i="7"/>
  <c r="S233" i="7"/>
  <c r="S75" i="7"/>
  <c r="AZ506" i="7"/>
  <c r="U338" i="7"/>
  <c r="R338" i="7"/>
  <c r="T338" i="7"/>
  <c r="AM158" i="7"/>
  <c r="AK158" i="7"/>
  <c r="V527" i="7"/>
  <c r="W527" i="7" a="1"/>
  <c r="AL107" i="7"/>
  <c r="AM309" i="7"/>
  <c r="AK107" i="7"/>
  <c r="BB88" i="7"/>
  <c r="BT31" i="7"/>
  <c r="V564" i="7"/>
  <c r="W564" i="7" a="1"/>
  <c r="R143" i="7"/>
  <c r="BR380" i="7"/>
  <c r="AJ548" i="7"/>
  <c r="AL548" i="7"/>
  <c r="S297" i="7"/>
  <c r="Q166" i="7"/>
  <c r="T166" i="7"/>
  <c r="BA338" i="7"/>
  <c r="BC338" i="7"/>
  <c r="AM391" i="7"/>
  <c r="BA376" i="7"/>
  <c r="BE376" i="7"/>
  <c r="BE242" i="7"/>
  <c r="BB242" i="7"/>
  <c r="Q242" i="7"/>
  <c r="U242" i="7"/>
  <c r="BU174" i="7"/>
  <c r="S102" i="7"/>
  <c r="T102" i="7"/>
  <c r="T135" i="7"/>
  <c r="U135" i="7"/>
  <c r="AM21" i="7"/>
  <c r="AK21" i="7"/>
  <c r="AL21" i="7"/>
  <c r="BA493" i="7"/>
  <c r="BE493" i="7"/>
  <c r="AZ633" i="7"/>
  <c r="AJ633" i="7"/>
  <c r="AL633" i="7"/>
  <c r="AL977" i="7"/>
  <c r="AN977" i="7"/>
  <c r="AO977" i="7" a="1"/>
  <c r="AM30" i="7"/>
  <c r="AL30" i="7"/>
  <c r="S59" i="7"/>
  <c r="AK721" i="7"/>
  <c r="AI721" i="7"/>
  <c r="AM721" i="7"/>
  <c r="AK785" i="7"/>
  <c r="AJ785" i="7"/>
  <c r="AL785" i="7"/>
  <c r="BS477" i="7"/>
  <c r="BW477" i="7"/>
  <c r="BU477" i="7"/>
  <c r="T843" i="7"/>
  <c r="V843" i="7"/>
  <c r="W843" i="7" a="1"/>
  <c r="T917" i="7"/>
  <c r="V917" i="7"/>
  <c r="W917" i="7" a="1"/>
  <c r="AI794" i="7"/>
  <c r="AM794" i="7"/>
  <c r="U176" i="7"/>
  <c r="S176" i="7"/>
  <c r="R325" i="7"/>
  <c r="T325" i="7"/>
  <c r="U325" i="7"/>
  <c r="S325" i="7"/>
  <c r="AI633" i="7"/>
  <c r="AM633" i="7"/>
  <c r="AJ222" i="7"/>
  <c r="AM222" i="7"/>
  <c r="AL222" i="7"/>
  <c r="U77" i="7"/>
  <c r="R77" i="7"/>
  <c r="S218" i="7"/>
  <c r="T218" i="7"/>
  <c r="AK633" i="7"/>
  <c r="BA28" i="7"/>
  <c r="BE28" i="7"/>
  <c r="BR28" i="7"/>
  <c r="BA152" i="7"/>
  <c r="V943" i="7"/>
  <c r="W943" i="7" a="1"/>
  <c r="S295" i="7"/>
  <c r="U8" i="7"/>
  <c r="BU31" i="7"/>
  <c r="S49" i="7"/>
  <c r="S158" i="7"/>
  <c r="T261" i="7"/>
  <c r="BD244" i="7"/>
  <c r="T13" i="7"/>
  <c r="BV5" i="7"/>
  <c r="AZ421" i="7"/>
  <c r="BC255" i="7"/>
  <c r="V589" i="7"/>
  <c r="W589" i="7" a="1"/>
  <c r="Q454" i="7"/>
  <c r="U454" i="7"/>
  <c r="Q277" i="7"/>
  <c r="R277" i="7"/>
  <c r="R177" i="7"/>
  <c r="BE337" i="7"/>
  <c r="BT455" i="7"/>
  <c r="V899" i="7"/>
  <c r="W899" i="7" a="1"/>
  <c r="T111" i="7"/>
  <c r="BD253" i="7"/>
  <c r="U261" i="7"/>
  <c r="AK27" i="7"/>
  <c r="BT5" i="7"/>
  <c r="BB41" i="7"/>
  <c r="AL36" i="7"/>
  <c r="BE88" i="7"/>
  <c r="BB337" i="7"/>
  <c r="BD337" i="7"/>
  <c r="AK596" i="7"/>
  <c r="AH112" i="7"/>
  <c r="AI112" i="7"/>
  <c r="AI181" i="7"/>
  <c r="AJ181" i="7"/>
  <c r="V838" i="7"/>
  <c r="W838" i="7" a="1"/>
  <c r="AD838" i="7"/>
  <c r="V508" i="7"/>
  <c r="W508" i="7" a="1"/>
  <c r="AB508" i="7"/>
  <c r="AI394" i="7"/>
  <c r="AM394" i="7"/>
  <c r="AZ394" i="7"/>
  <c r="BA15" i="7"/>
  <c r="BB15" i="7"/>
  <c r="BD15" i="7"/>
  <c r="Q396" i="7"/>
  <c r="BR300" i="7"/>
  <c r="Q363" i="7"/>
  <c r="U363" i="7"/>
  <c r="BU238" i="7"/>
  <c r="AI238" i="7"/>
  <c r="AM238" i="7"/>
  <c r="BA238" i="7"/>
  <c r="BC238" i="7"/>
  <c r="BT238" i="7"/>
  <c r="BV238" i="7"/>
  <c r="BS270" i="7"/>
  <c r="BW270" i="7"/>
  <c r="BA270" i="7"/>
  <c r="BE270" i="7"/>
  <c r="BR50" i="7"/>
  <c r="AI357" i="7"/>
  <c r="AM357" i="7"/>
  <c r="AZ357" i="7"/>
  <c r="BD391" i="7"/>
  <c r="Q357" i="7"/>
  <c r="U357" i="7"/>
  <c r="BS293" i="7"/>
  <c r="BT293" i="7"/>
  <c r="BV293" i="7"/>
  <c r="BA293" i="7"/>
  <c r="BC293" i="7"/>
  <c r="AI376" i="7"/>
  <c r="AM376" i="7"/>
  <c r="AI293" i="7"/>
  <c r="AM293" i="7"/>
  <c r="Q376" i="7"/>
  <c r="U376" i="7"/>
  <c r="Q293" i="7"/>
  <c r="R293" i="7"/>
  <c r="T293" i="7"/>
  <c r="R333" i="7"/>
  <c r="T333" i="7"/>
  <c r="BD242" i="7"/>
  <c r="S317" i="7"/>
  <c r="AH317" i="7"/>
  <c r="S265" i="7"/>
  <c r="AI265" i="7"/>
  <c r="AM265" i="7"/>
  <c r="AJ183" i="7"/>
  <c r="AL183" i="7"/>
  <c r="AK183" i="7"/>
  <c r="BR676" i="7"/>
  <c r="BC337" i="7"/>
  <c r="R314" i="7"/>
  <c r="T314" i="7"/>
  <c r="V907" i="7"/>
  <c r="W907" i="7" a="1"/>
  <c r="AZ45" i="7"/>
  <c r="R398" i="7"/>
  <c r="T398" i="7"/>
  <c r="S29" i="7"/>
  <c r="AZ519" i="7"/>
  <c r="BA231" i="7"/>
  <c r="T11" i="7"/>
  <c r="AZ494" i="7"/>
  <c r="BA676" i="7"/>
  <c r="BE676" i="7"/>
  <c r="BA576" i="7"/>
  <c r="BE576" i="7"/>
  <c r="BV244" i="7"/>
  <c r="S398" i="7"/>
  <c r="U29" i="7"/>
  <c r="R15" i="7"/>
  <c r="T15" i="7"/>
  <c r="BR248" i="7"/>
  <c r="AI19" i="7"/>
  <c r="AZ472" i="7"/>
  <c r="BB322" i="7"/>
  <c r="BD322" i="7"/>
  <c r="AJ794" i="7"/>
  <c r="AL794" i="7"/>
  <c r="AI798" i="7"/>
  <c r="AM798" i="7"/>
  <c r="BW101" i="7"/>
  <c r="BC46" i="7"/>
  <c r="BB46" i="7"/>
  <c r="AJ131" i="7"/>
  <c r="BT101" i="7"/>
  <c r="BU231" i="7"/>
  <c r="BT231" i="7"/>
  <c r="BW231" i="7"/>
  <c r="BR142" i="7"/>
  <c r="BS142" i="7"/>
  <c r="BR664" i="7"/>
  <c r="R83" i="7"/>
  <c r="AJ350" i="7"/>
  <c r="AL350" i="7"/>
  <c r="BR46" i="7"/>
  <c r="BT309" i="7"/>
  <c r="BV309" i="7"/>
  <c r="AM113" i="7"/>
  <c r="R312" i="7"/>
  <c r="T312" i="7"/>
  <c r="U383" i="7"/>
  <c r="R383" i="7"/>
  <c r="T383" i="7"/>
  <c r="V457" i="7"/>
  <c r="W457" i="7" a="1"/>
  <c r="AL391" i="7"/>
  <c r="R94" i="7"/>
  <c r="BC242" i="7"/>
  <c r="AK350" i="7"/>
  <c r="T217" i="7"/>
  <c r="AN691" i="7"/>
  <c r="AO691" i="7" a="1"/>
  <c r="AJ798" i="7"/>
  <c r="AL798" i="7"/>
  <c r="BB564" i="7"/>
  <c r="BD564" i="7"/>
  <c r="BC163" i="7"/>
  <c r="AJ482" i="7"/>
  <c r="U107" i="7"/>
  <c r="BC261" i="7"/>
  <c r="BU310" i="7"/>
  <c r="R190" i="7"/>
  <c r="R337" i="7"/>
  <c r="T337" i="7"/>
  <c r="U229" i="7"/>
  <c r="BB21" i="7"/>
  <c r="AZ351" i="7"/>
  <c r="S306" i="7"/>
  <c r="V984" i="7"/>
  <c r="W984" i="7" a="1"/>
  <c r="V956" i="7"/>
  <c r="W956" i="7" a="1"/>
  <c r="S405" i="7"/>
  <c r="AK794" i="7"/>
  <c r="T42" i="7"/>
  <c r="BA127" i="7"/>
  <c r="AZ149" i="7"/>
  <c r="AJ41" i="7"/>
  <c r="R306" i="7"/>
  <c r="T306" i="7"/>
  <c r="V900" i="7"/>
  <c r="W900" i="7" a="1"/>
  <c r="V859" i="7"/>
  <c r="W859" i="7" a="1"/>
  <c r="AN871" i="7"/>
  <c r="AO871" i="7" a="1"/>
  <c r="BR242" i="7"/>
  <c r="AI242" i="7"/>
  <c r="AJ242" i="7"/>
  <c r="AL242" i="7"/>
  <c r="S94" i="7"/>
  <c r="AJ396" i="7"/>
  <c r="AL396" i="7"/>
  <c r="BA396" i="7"/>
  <c r="BU396" i="7"/>
  <c r="AK396" i="7"/>
  <c r="BT391" i="7"/>
  <c r="BV391" i="7"/>
  <c r="BU391" i="7"/>
  <c r="BC265" i="7"/>
  <c r="BR265" i="7"/>
  <c r="AI388" i="7"/>
  <c r="BT388" i="7"/>
  <c r="BV388" i="7"/>
  <c r="Q388" i="7"/>
  <c r="BA388" i="7"/>
  <c r="BE388" i="7"/>
  <c r="BU388" i="7"/>
  <c r="AJ93" i="7"/>
  <c r="BR93" i="7"/>
  <c r="BS93" i="7"/>
  <c r="BW93" i="7"/>
  <c r="R400" i="7"/>
  <c r="T400" i="7"/>
  <c r="BU303" i="7"/>
  <c r="AJ264" i="7"/>
  <c r="AL264" i="7"/>
  <c r="AM368" i="7"/>
  <c r="AK368" i="7"/>
  <c r="AJ368" i="7"/>
  <c r="AL368" i="7"/>
  <c r="BB50" i="7"/>
  <c r="BD50" i="7"/>
  <c r="AJ339" i="7"/>
  <c r="AL339" i="7"/>
  <c r="AK339" i="7"/>
  <c r="AZ299" i="7"/>
  <c r="AJ405" i="7"/>
  <c r="AL405" i="7"/>
  <c r="BW309" i="7"/>
  <c r="BA310" i="7"/>
  <c r="AZ402" i="7"/>
  <c r="BR402" i="7"/>
  <c r="BS402" i="7"/>
  <c r="BW402" i="7"/>
  <c r="Q364" i="7"/>
  <c r="R364" i="7"/>
  <c r="T183" i="7"/>
  <c r="T94" i="7"/>
  <c r="BD265" i="7"/>
  <c r="T265" i="7"/>
  <c r="BF849" i="7"/>
  <c r="BG849" i="7" a="1"/>
  <c r="S399" i="7"/>
  <c r="AZ230" i="7"/>
  <c r="AK987" i="7"/>
  <c r="AI606" i="7"/>
  <c r="AM606" i="7"/>
  <c r="U120" i="7"/>
  <c r="R158" i="7"/>
  <c r="AK30" i="7"/>
  <c r="S382" i="7"/>
  <c r="S221" i="7"/>
  <c r="R302" i="7"/>
  <c r="T302" i="7"/>
  <c r="S80" i="7"/>
  <c r="R46" i="7"/>
  <c r="S5" i="7"/>
  <c r="AM78" i="7"/>
  <c r="AZ549" i="7"/>
  <c r="T215" i="7"/>
  <c r="BB576" i="7"/>
  <c r="BB80" i="7"/>
  <c r="BC362" i="7"/>
  <c r="BR576" i="7"/>
  <c r="AK456" i="7"/>
  <c r="AZ606" i="7"/>
  <c r="AK812" i="7"/>
  <c r="AL29" i="7"/>
  <c r="S253" i="7"/>
  <c r="AL158" i="7"/>
  <c r="U302" i="7"/>
  <c r="S45" i="7"/>
  <c r="U373" i="7"/>
  <c r="R80" i="7"/>
  <c r="U46" i="7"/>
  <c r="AM257" i="7"/>
  <c r="BV258" i="7"/>
  <c r="AK78" i="7"/>
  <c r="BD88" i="7"/>
  <c r="AK584" i="7"/>
  <c r="AK587" i="7"/>
  <c r="S88" i="7"/>
  <c r="S230" i="7"/>
  <c r="AI287" i="7"/>
  <c r="AM146" i="7"/>
  <c r="V831" i="7"/>
  <c r="W831" i="7" a="1"/>
  <c r="AJ987" i="7"/>
  <c r="S120" i="7"/>
  <c r="AM29" i="7"/>
  <c r="AJ588" i="7"/>
  <c r="AL588" i="7"/>
  <c r="BS743" i="7"/>
  <c r="BW743" i="7"/>
  <c r="S240" i="7"/>
  <c r="T158" i="7"/>
  <c r="U253" i="7"/>
  <c r="U147" i="7"/>
  <c r="AI505" i="7"/>
  <c r="AM505" i="7"/>
  <c r="AJ30" i="7"/>
  <c r="AK36" i="7"/>
  <c r="BU258" i="7"/>
  <c r="R29" i="7"/>
  <c r="U5" i="7"/>
  <c r="U249" i="7"/>
  <c r="V526" i="7"/>
  <c r="W526" i="7" a="1"/>
  <c r="AF526" i="7"/>
  <c r="AK231" i="7"/>
  <c r="AI364" i="7"/>
  <c r="AM364" i="7"/>
  <c r="AZ364" i="7"/>
  <c r="Q105" i="7"/>
  <c r="U105" i="7"/>
  <c r="AJ308" i="7"/>
  <c r="AL308" i="7"/>
  <c r="AZ105" i="7"/>
  <c r="BR105" i="7"/>
  <c r="BV492" i="7"/>
  <c r="BT143" i="7"/>
  <c r="BV143" i="7"/>
  <c r="BU143" i="7"/>
  <c r="BW143" i="7"/>
  <c r="AL274" i="7"/>
  <c r="S222" i="7"/>
  <c r="BR213" i="7"/>
  <c r="AK146" i="7"/>
  <c r="S53" i="7"/>
  <c r="BU443" i="7"/>
  <c r="V452" i="7"/>
  <c r="W452" i="7" a="1"/>
  <c r="AM247" i="7"/>
  <c r="AK784" i="7"/>
  <c r="AJ812" i="7"/>
  <c r="AL812" i="7"/>
  <c r="U222" i="7"/>
  <c r="BC324" i="7"/>
  <c r="BT244" i="7"/>
  <c r="R185" i="7"/>
  <c r="S147" i="7"/>
  <c r="AK444" i="7"/>
  <c r="AJ259" i="7"/>
  <c r="R274" i="7"/>
  <c r="S138" i="7"/>
  <c r="R151" i="7"/>
  <c r="U177" i="7"/>
  <c r="BR404" i="7"/>
  <c r="T5" i="7"/>
  <c r="T80" i="7"/>
  <c r="S151" i="7"/>
  <c r="AJ587" i="7"/>
  <c r="AL587" i="7"/>
  <c r="BW310" i="7"/>
  <c r="AM310" i="7"/>
  <c r="AK142" i="7"/>
  <c r="T606" i="7"/>
  <c r="BC253" i="7"/>
  <c r="AL259" i="7"/>
  <c r="U15" i="7"/>
  <c r="U138" i="7"/>
  <c r="AZ183" i="7"/>
  <c r="AI94" i="7"/>
  <c r="AM94" i="7"/>
  <c r="AZ450" i="7"/>
  <c r="BR29" i="7"/>
  <c r="T151" i="7"/>
  <c r="U61" i="7"/>
  <c r="U190" i="7"/>
  <c r="V475" i="7"/>
  <c r="W475" i="7" a="1"/>
  <c r="T83" i="7"/>
  <c r="AZ456" i="7"/>
  <c r="AZ812" i="7"/>
  <c r="U42" i="7"/>
  <c r="R8" i="7"/>
  <c r="BB253" i="7"/>
  <c r="T147" i="7"/>
  <c r="AJ194" i="7"/>
  <c r="AL194" i="7"/>
  <c r="BD25" i="7"/>
  <c r="AK259" i="7"/>
  <c r="S110" i="7"/>
  <c r="R31" i="7"/>
  <c r="U88" i="7"/>
  <c r="U102" i="7"/>
  <c r="AK222" i="7"/>
  <c r="AJ21" i="7"/>
  <c r="U83" i="7"/>
  <c r="T104" i="7"/>
  <c r="R212" i="7"/>
  <c r="BB89" i="7"/>
  <c r="BD89" i="7"/>
  <c r="BD67" i="7"/>
  <c r="U41" i="7"/>
  <c r="BC87" i="7"/>
  <c r="AZ578" i="7"/>
  <c r="S333" i="7"/>
  <c r="AI50" i="7"/>
  <c r="AK50" i="7"/>
  <c r="Q238" i="7"/>
  <c r="S238" i="7"/>
  <c r="U299" i="7"/>
  <c r="BD101" i="7"/>
  <c r="BE101" i="7"/>
  <c r="BB101" i="7"/>
  <c r="BC101" i="7"/>
  <c r="AM393" i="7"/>
  <c r="AK393" i="7"/>
  <c r="AK274" i="7"/>
  <c r="AJ274" i="7"/>
  <c r="BE244" i="7"/>
  <c r="BC244" i="7"/>
  <c r="BS42" i="7"/>
  <c r="BT42" i="7"/>
  <c r="AM139" i="7"/>
  <c r="AL139" i="7"/>
  <c r="AJ139" i="7"/>
  <c r="U221" i="7"/>
  <c r="R221" i="7"/>
  <c r="R355" i="7"/>
  <c r="T355" i="7"/>
  <c r="AZ459" i="7"/>
  <c r="BB459" i="7"/>
  <c r="BD459" i="7"/>
  <c r="AI459" i="7"/>
  <c r="AM459" i="7"/>
  <c r="AN459" i="7"/>
  <c r="AO459" i="7" a="1"/>
  <c r="AI500" i="7"/>
  <c r="AM500" i="7"/>
  <c r="AZ500" i="7"/>
  <c r="AK500" i="7"/>
  <c r="T275" i="7"/>
  <c r="U275" i="7"/>
  <c r="BE261" i="7"/>
  <c r="BB261" i="7"/>
  <c r="T10" i="7"/>
  <c r="R10" i="7"/>
  <c r="S359" i="7"/>
  <c r="U13" i="7"/>
  <c r="S13" i="7"/>
  <c r="BS113" i="7"/>
  <c r="BT113" i="7"/>
  <c r="U334" i="7"/>
  <c r="AZ196" i="7"/>
  <c r="AI196" i="7"/>
  <c r="T250" i="7"/>
  <c r="S250" i="7"/>
  <c r="AM88" i="7"/>
  <c r="AK88" i="7"/>
  <c r="AK261" i="7"/>
  <c r="AJ261" i="7"/>
  <c r="R244" i="7"/>
  <c r="T244" i="7"/>
  <c r="AM82" i="7"/>
  <c r="AK82" i="7"/>
  <c r="AI128" i="7"/>
  <c r="AZ128" i="7"/>
  <c r="T107" i="7"/>
  <c r="R107" i="7"/>
  <c r="AJ39" i="7"/>
  <c r="AM39" i="7"/>
  <c r="U87" i="7"/>
  <c r="S87" i="7"/>
  <c r="S11" i="7"/>
  <c r="U11" i="7"/>
  <c r="AJ555" i="7"/>
  <c r="AL555" i="7"/>
  <c r="AK555" i="7"/>
  <c r="T503" i="7"/>
  <c r="S228" i="7"/>
  <c r="AK80" i="7"/>
  <c r="S217" i="7"/>
  <c r="R259" i="7"/>
  <c r="R317" i="7"/>
  <c r="T317" i="7"/>
  <c r="U303" i="7"/>
  <c r="BA94" i="7"/>
  <c r="BE94" i="7"/>
  <c r="BR94" i="7"/>
  <c r="BT262" i="7"/>
  <c r="BV262" i="7"/>
  <c r="BU262" i="7"/>
  <c r="BW262" i="7"/>
  <c r="BR201" i="7"/>
  <c r="BA201" i="7"/>
  <c r="AK405" i="7"/>
  <c r="AK177" i="7"/>
  <c r="AL177" i="7"/>
  <c r="AK67" i="7"/>
  <c r="AL67" i="7"/>
  <c r="BE74" i="7"/>
  <c r="BB74" i="7"/>
  <c r="BD74" i="7"/>
  <c r="BR764" i="7"/>
  <c r="BU764" i="7"/>
  <c r="BC764" i="7"/>
  <c r="BR277" i="7"/>
  <c r="BA277" i="7"/>
  <c r="Q414" i="7"/>
  <c r="U414" i="7"/>
  <c r="R414" i="7"/>
  <c r="T414" i="7"/>
  <c r="AZ283" i="7"/>
  <c r="AI283" i="7"/>
  <c r="AJ283" i="7"/>
  <c r="AH478" i="7"/>
  <c r="Q478" i="7"/>
  <c r="U478" i="7"/>
  <c r="AH216" i="7"/>
  <c r="AZ216" i="7"/>
  <c r="Q216" i="7"/>
  <c r="R216" i="7"/>
  <c r="AH155" i="7"/>
  <c r="Q155" i="7"/>
  <c r="AH275" i="7"/>
  <c r="S275" i="7"/>
  <c r="AH130" i="7"/>
  <c r="Q130" i="7"/>
  <c r="BU244" i="7"/>
  <c r="AI201" i="7"/>
  <c r="R235" i="7"/>
  <c r="AI90" i="7"/>
  <c r="AJ90" i="7"/>
  <c r="BC74" i="7"/>
  <c r="BT303" i="7"/>
  <c r="BV303" i="7"/>
  <c r="T284" i="7"/>
  <c r="S284" i="7"/>
  <c r="S119" i="7"/>
  <c r="T119" i="7"/>
  <c r="AZ481" i="7"/>
  <c r="AI481" i="7"/>
  <c r="AM481" i="7"/>
  <c r="R63" i="7"/>
  <c r="AK212" i="7"/>
  <c r="AJ212" i="7"/>
  <c r="R200" i="7"/>
  <c r="T200" i="7"/>
  <c r="U200" i="7"/>
  <c r="BC89" i="7"/>
  <c r="U192" i="7"/>
  <c r="T192" i="7"/>
  <c r="BT443" i="7"/>
  <c r="BV443" i="7"/>
  <c r="AK117" i="7"/>
  <c r="T31" i="7"/>
  <c r="AL212" i="7"/>
  <c r="U10" i="7"/>
  <c r="BR304" i="7"/>
  <c r="AI277" i="7"/>
  <c r="AJ277" i="7"/>
  <c r="BB6" i="7"/>
  <c r="BD6" i="7"/>
  <c r="AJ47" i="7"/>
  <c r="AL47" i="7"/>
  <c r="AJ407" i="7"/>
  <c r="AL407" i="7"/>
  <c r="AL15" i="7"/>
  <c r="AK315" i="7"/>
  <c r="R241" i="7"/>
  <c r="T241" i="7"/>
  <c r="R160" i="7"/>
  <c r="BA181" i="7"/>
  <c r="BE181" i="7"/>
  <c r="R112" i="7"/>
  <c r="AI349" i="7"/>
  <c r="AM349" i="7"/>
  <c r="AI262" i="7"/>
  <c r="Q289" i="7"/>
  <c r="U289" i="7"/>
  <c r="Q181" i="7"/>
  <c r="R181" i="7"/>
  <c r="AI289" i="7"/>
  <c r="AM289" i="7"/>
  <c r="Q146" i="7"/>
  <c r="U146" i="7"/>
  <c r="BA289" i="7"/>
  <c r="BC289" i="7"/>
  <c r="BB227" i="7"/>
  <c r="BD227" i="7"/>
  <c r="BU15" i="7"/>
  <c r="BT15" i="7"/>
  <c r="BV15" i="7"/>
  <c r="BA303" i="7"/>
  <c r="BE303" i="7"/>
  <c r="AJ143" i="7"/>
  <c r="AK143" i="7"/>
  <c r="BS338" i="7"/>
  <c r="BW338" i="7"/>
  <c r="AM338" i="7"/>
  <c r="AJ338" i="7"/>
  <c r="BS319" i="7"/>
  <c r="BW319" i="7"/>
  <c r="R319" i="7"/>
  <c r="T319" i="7"/>
  <c r="AI319" i="7"/>
  <c r="AM319" i="7"/>
  <c r="BB319" i="7"/>
  <c r="BD319" i="7"/>
  <c r="BC319" i="7"/>
  <c r="BW339" i="7"/>
  <c r="BT339" i="7"/>
  <c r="BV339" i="7"/>
  <c r="BU339" i="7"/>
  <c r="AL74" i="7"/>
  <c r="AK74" i="7"/>
  <c r="BU74" i="7"/>
  <c r="BV74" i="7"/>
  <c r="AM74" i="7"/>
  <c r="S380" i="7"/>
  <c r="BD166" i="7"/>
  <c r="S366" i="7"/>
  <c r="R366" i="7"/>
  <c r="T366" i="7"/>
  <c r="BE93" i="7"/>
  <c r="BC93" i="7"/>
  <c r="BB93" i="7"/>
  <c r="BD93" i="7"/>
  <c r="U93" i="7"/>
  <c r="S328" i="7"/>
  <c r="AZ407" i="7"/>
  <c r="AK407" i="7"/>
  <c r="Q407" i="7"/>
  <c r="U407" i="7"/>
  <c r="AM316" i="7"/>
  <c r="AK316" i="7"/>
  <c r="AZ316" i="7"/>
  <c r="Q316" i="7"/>
  <c r="U316" i="7"/>
  <c r="AJ316" i="7"/>
  <c r="AL316" i="7"/>
  <c r="AH224" i="7"/>
  <c r="U356" i="7"/>
  <c r="S356" i="7"/>
  <c r="R356" i="7"/>
  <c r="T356" i="7"/>
  <c r="AH356" i="7"/>
  <c r="AI296" i="7"/>
  <c r="AM296" i="7"/>
  <c r="AH333" i="7"/>
  <c r="AZ276" i="7"/>
  <c r="AJ276" i="7"/>
  <c r="AL276" i="7"/>
  <c r="R276" i="7"/>
  <c r="T276" i="7"/>
  <c r="AJ105" i="7"/>
  <c r="AL105" i="7"/>
  <c r="AK105" i="7"/>
  <c r="AM105" i="7"/>
  <c r="S294" i="7"/>
  <c r="R294" i="7"/>
  <c r="T294" i="7"/>
  <c r="AM402" i="7"/>
  <c r="AK402" i="7"/>
  <c r="AJ402" i="7"/>
  <c r="AL402" i="7"/>
  <c r="Q402" i="7"/>
  <c r="U402" i="7"/>
  <c r="BA62" i="7"/>
  <c r="S62" i="7"/>
  <c r="R62" i="7"/>
  <c r="T62" i="7"/>
  <c r="BT62" i="7"/>
  <c r="BV62" i="7"/>
  <c r="AI62" i="7"/>
  <c r="AM62" i="7"/>
  <c r="BU62" i="7"/>
  <c r="Q264" i="7"/>
  <c r="R264" i="7"/>
  <c r="AK264" i="7"/>
  <c r="AZ264" i="7"/>
  <c r="AZ204" i="7"/>
  <c r="AI204" i="7"/>
  <c r="Q204" i="7"/>
  <c r="U204" i="7"/>
  <c r="AZ405" i="7"/>
  <c r="AZ145" i="7"/>
  <c r="AI145" i="7"/>
  <c r="AM145" i="7"/>
  <c r="Q145" i="7"/>
  <c r="U145" i="7"/>
  <c r="BB378" i="7"/>
  <c r="BD378" i="7"/>
  <c r="BR378" i="7"/>
  <c r="BC378" i="7"/>
  <c r="Q378" i="7"/>
  <c r="U378" i="7"/>
  <c r="AI378" i="7"/>
  <c r="AK312" i="7"/>
  <c r="S312" i="7"/>
  <c r="BS198" i="7"/>
  <c r="BA198" i="7"/>
  <c r="BC198" i="7"/>
  <c r="AH400" i="7"/>
  <c r="S400" i="7"/>
  <c r="BS363" i="7"/>
  <c r="BW363" i="7"/>
  <c r="AI363" i="7"/>
  <c r="AM363" i="7"/>
  <c r="BA363" i="7"/>
  <c r="BC363" i="7"/>
  <c r="BV307" i="7"/>
  <c r="AK307" i="7"/>
  <c r="AJ117" i="7"/>
  <c r="AL117" i="7"/>
  <c r="AZ117" i="7"/>
  <c r="Q117" i="7"/>
  <c r="U117" i="7"/>
  <c r="BU393" i="7"/>
  <c r="BT393" i="7"/>
  <c r="BV393" i="7"/>
  <c r="S393" i="7"/>
  <c r="R393" i="7"/>
  <c r="T393" i="7"/>
  <c r="AZ47" i="7"/>
  <c r="AK47" i="7"/>
  <c r="Q47" i="7"/>
  <c r="AI375" i="7"/>
  <c r="AJ375" i="7"/>
  <c r="AZ375" i="7"/>
  <c r="Q375" i="7"/>
  <c r="BS358" i="7"/>
  <c r="BW358" i="7"/>
  <c r="BA358" i="7"/>
  <c r="AI342" i="7"/>
  <c r="AM342" i="7"/>
  <c r="AZ342" i="7"/>
  <c r="BC371" i="7"/>
  <c r="Q205" i="7"/>
  <c r="U205" i="7"/>
  <c r="BT205" i="7"/>
  <c r="BV205" i="7"/>
  <c r="BU205" i="7"/>
  <c r="BA205" i="7"/>
  <c r="BE205" i="7"/>
  <c r="AL143" i="7"/>
  <c r="T143" i="7"/>
  <c r="BV166" i="7"/>
  <c r="AL166" i="7"/>
  <c r="AL93" i="7"/>
  <c r="T198" i="7"/>
  <c r="BV310" i="7"/>
  <c r="AL393" i="7"/>
  <c r="R362" i="7"/>
  <c r="AK373" i="7"/>
  <c r="AK337" i="7"/>
  <c r="AM337" i="7"/>
  <c r="U104" i="7"/>
  <c r="R104" i="7"/>
  <c r="U169" i="7"/>
  <c r="R169" i="7"/>
  <c r="T169" i="7"/>
  <c r="U234" i="7"/>
  <c r="S234" i="7"/>
  <c r="S249" i="7"/>
  <c r="R249" i="7"/>
  <c r="BC80" i="7"/>
  <c r="BD80" i="7"/>
  <c r="AZ53" i="7"/>
  <c r="AI53" i="7"/>
  <c r="T137" i="7"/>
  <c r="S137" i="7"/>
  <c r="U137" i="7"/>
  <c r="R142" i="7"/>
  <c r="T142" i="7"/>
  <c r="U142" i="7"/>
  <c r="AI582" i="7"/>
  <c r="AM582" i="7"/>
  <c r="AK582" i="7"/>
  <c r="BB107" i="7"/>
  <c r="BE107" i="7"/>
  <c r="BC107" i="7"/>
  <c r="BC887" i="7"/>
  <c r="BR887" i="7"/>
  <c r="Q367" i="7"/>
  <c r="AH367" i="7"/>
  <c r="Q343" i="7"/>
  <c r="R343" i="7"/>
  <c r="AH343" i="7"/>
  <c r="AH219" i="7"/>
  <c r="AZ528" i="7"/>
  <c r="AH433" i="7"/>
  <c r="S433" i="7"/>
  <c r="R433" i="7"/>
  <c r="T433" i="7"/>
  <c r="AH202" i="7"/>
  <c r="Q202" i="7"/>
  <c r="Q330" i="7"/>
  <c r="S330" i="7"/>
  <c r="AH330" i="7"/>
  <c r="AI330" i="7"/>
  <c r="AJ330" i="7"/>
  <c r="AH381" i="7"/>
  <c r="AZ381" i="7"/>
  <c r="Q381" i="7"/>
  <c r="AH209" i="7"/>
  <c r="Q209" i="7"/>
  <c r="AH467" i="7"/>
  <c r="Q467" i="7"/>
  <c r="U467" i="7"/>
  <c r="AH408" i="7"/>
  <c r="Q408" i="7"/>
  <c r="U408" i="7"/>
  <c r="S408" i="7"/>
  <c r="AM179" i="7"/>
  <c r="BA143" i="7"/>
  <c r="BC322" i="7"/>
  <c r="S133" i="7"/>
  <c r="R133" i="7"/>
  <c r="U133" i="7"/>
  <c r="U152" i="7"/>
  <c r="AJ434" i="7"/>
  <c r="AZ434" i="7"/>
  <c r="R258" i="7"/>
  <c r="S258" i="7"/>
  <c r="U258" i="7"/>
  <c r="AL179" i="7"/>
  <c r="R137" i="7"/>
  <c r="AI390" i="7"/>
  <c r="AK390" i="7"/>
  <c r="BE113" i="7"/>
  <c r="AI541" i="7"/>
  <c r="AM541" i="7"/>
  <c r="AZ308" i="7"/>
  <c r="AK308" i="7"/>
  <c r="S40" i="7"/>
  <c r="T40" i="7"/>
  <c r="AK250" i="7"/>
  <c r="AM250" i="7"/>
  <c r="AI585" i="7"/>
  <c r="AM585" i="7"/>
  <c r="AK585" i="7"/>
  <c r="AJ561" i="7"/>
  <c r="AL561" i="7"/>
  <c r="AI561" i="7"/>
  <c r="AM561" i="7"/>
  <c r="U386" i="7"/>
  <c r="R386" i="7"/>
  <c r="T386" i="7"/>
  <c r="AK276" i="7"/>
  <c r="AZ556" i="7"/>
  <c r="AI358" i="7"/>
  <c r="AK358" i="7"/>
  <c r="AJ549" i="7"/>
  <c r="AI596" i="7"/>
  <c r="AM596" i="7"/>
  <c r="AI510" i="7"/>
  <c r="AM510" i="7"/>
  <c r="AI189" i="7"/>
  <c r="AK189" i="7"/>
  <c r="Q179" i="7"/>
  <c r="U179" i="7"/>
  <c r="AZ109" i="7"/>
  <c r="S60" i="7"/>
  <c r="S68" i="7"/>
  <c r="AK499" i="7"/>
  <c r="AZ554" i="7"/>
  <c r="AI567" i="7"/>
  <c r="AM567" i="7"/>
  <c r="Q368" i="7"/>
  <c r="AJ499" i="7"/>
  <c r="BA179" i="7"/>
  <c r="BC179" i="7"/>
  <c r="Q504" i="7"/>
  <c r="U504" i="7"/>
  <c r="Q499" i="7"/>
  <c r="U499" i="7"/>
  <c r="BB372" i="7"/>
  <c r="BD372" i="7"/>
  <c r="BC372" i="7"/>
  <c r="R399" i="7"/>
  <c r="T399" i="7"/>
  <c r="AI483" i="7"/>
  <c r="AM483" i="7"/>
  <c r="AK483" i="7"/>
  <c r="R85" i="7"/>
  <c r="U85" i="7"/>
  <c r="AM31" i="7"/>
  <c r="AK31" i="7"/>
  <c r="AJ31" i="7"/>
  <c r="BC148" i="7"/>
  <c r="BB148" i="7"/>
  <c r="S278" i="7"/>
  <c r="T278" i="7"/>
  <c r="R278" i="7"/>
  <c r="U212" i="7"/>
  <c r="T212" i="7"/>
  <c r="S17" i="7"/>
  <c r="R17" i="7"/>
  <c r="AI507" i="7"/>
  <c r="AM507" i="7"/>
  <c r="AZ507" i="7"/>
  <c r="S90" i="7"/>
  <c r="R346" i="7"/>
  <c r="T346" i="7"/>
  <c r="R149" i="7"/>
  <c r="T149" i="7"/>
  <c r="AJ177" i="7"/>
  <c r="AJ162" i="7"/>
  <c r="BC39" i="7"/>
  <c r="BT6" i="7"/>
  <c r="R119" i="7"/>
  <c r="AZ194" i="7"/>
  <c r="R25" i="7"/>
  <c r="AL39" i="7"/>
  <c r="AZ360" i="7"/>
  <c r="AK152" i="7"/>
  <c r="AH72" i="7"/>
  <c r="W418" i="7"/>
  <c r="BU348" i="7"/>
  <c r="BB189" i="7"/>
  <c r="BD189" i="7"/>
  <c r="BS312" i="7"/>
  <c r="BT312" i="7"/>
  <c r="AI172" i="7"/>
  <c r="AK172" i="7"/>
  <c r="AZ172" i="7"/>
  <c r="R12" i="7"/>
  <c r="U12" i="7"/>
  <c r="T12" i="7"/>
  <c r="AZ132" i="7"/>
  <c r="AI132" i="7"/>
  <c r="AJ132" i="7"/>
  <c r="AK572" i="7"/>
  <c r="AJ572" i="7"/>
  <c r="AL572" i="7"/>
  <c r="R18" i="7"/>
  <c r="T18" i="7"/>
  <c r="BA735" i="7"/>
  <c r="BE735" i="7"/>
  <c r="BB735" i="7"/>
  <c r="BC735" i="7"/>
  <c r="BT968" i="7"/>
  <c r="BV968" i="7"/>
  <c r="BS968" i="7"/>
  <c r="BW968" i="7"/>
  <c r="BC667" i="7"/>
  <c r="BR667" i="7"/>
  <c r="BB667" i="7"/>
  <c r="BA667" i="7"/>
  <c r="BE667" i="7"/>
  <c r="BA659" i="7"/>
  <c r="BE659" i="7"/>
  <c r="BR659" i="7"/>
  <c r="BC659" i="7"/>
  <c r="BB659" i="7"/>
  <c r="AH86" i="7"/>
  <c r="Q86" i="7"/>
  <c r="S86" i="7"/>
  <c r="Q374" i="7"/>
  <c r="U374" i="7"/>
  <c r="AH374" i="7"/>
  <c r="AH432" i="7"/>
  <c r="R432" i="7"/>
  <c r="Q432" i="7"/>
  <c r="U432" i="7"/>
  <c r="AH384" i="7"/>
  <c r="Q384" i="7"/>
  <c r="Q502" i="7"/>
  <c r="U502" i="7"/>
  <c r="R502" i="7"/>
  <c r="AH502" i="7"/>
  <c r="AH193" i="7"/>
  <c r="AH243" i="7"/>
  <c r="Q243" i="7"/>
  <c r="R243" i="7"/>
  <c r="AH182" i="7"/>
  <c r="Q182" i="7"/>
  <c r="R182" i="7"/>
  <c r="T182" i="7"/>
  <c r="AH491" i="7"/>
  <c r="Q491" i="7"/>
  <c r="U491" i="7"/>
  <c r="AH260" i="7"/>
  <c r="Q260" i="7"/>
  <c r="U260" i="7"/>
  <c r="AH122" i="7"/>
  <c r="Q122" i="7"/>
  <c r="R122" i="7"/>
  <c r="Q223" i="7"/>
  <c r="R223" i="7"/>
  <c r="AH223" i="7"/>
  <c r="AH269" i="7"/>
  <c r="Q269" i="7"/>
  <c r="AH321" i="7"/>
  <c r="Q321" i="7"/>
  <c r="U321" i="7"/>
  <c r="AH523" i="7"/>
  <c r="Q523" i="7"/>
  <c r="U523" i="7"/>
  <c r="V523" i="7"/>
  <c r="W523" i="7" a="1"/>
  <c r="Q171" i="7"/>
  <c r="U171" i="7"/>
  <c r="AH171" i="7"/>
  <c r="Q320" i="7"/>
  <c r="U320" i="7"/>
  <c r="AH320" i="7"/>
  <c r="AZ320" i="7"/>
  <c r="BR320" i="7"/>
  <c r="AH126" i="7"/>
  <c r="Q126" i="7"/>
  <c r="S126" i="7"/>
  <c r="Q535" i="7"/>
  <c r="U535" i="7"/>
  <c r="R535" i="7"/>
  <c r="T535" i="7"/>
  <c r="S535" i="7"/>
  <c r="AH447" i="7"/>
  <c r="Q447" i="7"/>
  <c r="U447" i="7"/>
  <c r="AH226" i="7"/>
  <c r="Q226" i="7"/>
  <c r="U226" i="7"/>
  <c r="AH69" i="7"/>
  <c r="Q69" i="7"/>
  <c r="R69" i="7"/>
  <c r="AH512" i="7"/>
  <c r="R512" i="7"/>
  <c r="S512" i="7"/>
  <c r="AH187" i="7"/>
  <c r="Q187" i="7"/>
  <c r="AH178" i="7"/>
  <c r="Q178" i="7"/>
  <c r="R178" i="7"/>
  <c r="AH422" i="7"/>
  <c r="Q422" i="7"/>
  <c r="U422" i="7"/>
  <c r="R422" i="7"/>
  <c r="AH237" i="7"/>
  <c r="Q237" i="7"/>
  <c r="AH170" i="7"/>
  <c r="Q170" i="7"/>
  <c r="Q290" i="7"/>
  <c r="S290" i="7"/>
  <c r="AH290" i="7"/>
  <c r="R49" i="7"/>
  <c r="U37" i="7"/>
  <c r="S91" i="7"/>
  <c r="R128" i="7"/>
  <c r="T128" i="7"/>
  <c r="AI436" i="7"/>
  <c r="AM436" i="7"/>
  <c r="S346" i="7"/>
  <c r="T36" i="7"/>
  <c r="S432" i="7"/>
  <c r="AL40" i="7"/>
  <c r="S149" i="7"/>
  <c r="U119" i="7"/>
  <c r="S190" i="7"/>
  <c r="Q193" i="7"/>
  <c r="U193" i="7"/>
  <c r="T505" i="7"/>
  <c r="R491" i="7"/>
  <c r="T491" i="7"/>
  <c r="AH535" i="7"/>
  <c r="AJ337" i="7"/>
  <c r="AL337" i="7"/>
  <c r="R36" i="7"/>
  <c r="AJ40" i="7"/>
  <c r="AI273" i="7"/>
  <c r="AZ273" i="7"/>
  <c r="S168" i="7"/>
  <c r="T168" i="7"/>
  <c r="U168" i="7"/>
  <c r="S124" i="7"/>
  <c r="T124" i="7"/>
  <c r="S34" i="7"/>
  <c r="T34" i="7"/>
  <c r="AL110" i="7"/>
  <c r="AM110" i="7"/>
  <c r="S23" i="7"/>
  <c r="R23" i="7"/>
  <c r="T23" i="7"/>
  <c r="S18" i="7"/>
  <c r="S37" i="7"/>
  <c r="R91" i="7"/>
  <c r="U36" i="7"/>
  <c r="R34" i="7"/>
  <c r="AK149" i="7"/>
  <c r="AI65" i="7"/>
  <c r="BE189" i="7"/>
  <c r="U124" i="7"/>
  <c r="S12" i="7"/>
  <c r="AM40" i="7"/>
  <c r="Q116" i="7"/>
  <c r="R116" i="7"/>
  <c r="AZ534" i="7"/>
  <c r="AJ534" i="7"/>
  <c r="U129" i="7"/>
  <c r="R129" i="7"/>
  <c r="T129" i="7"/>
  <c r="R113" i="7"/>
  <c r="U113" i="7"/>
  <c r="AZ444" i="7"/>
  <c r="AI444" i="7"/>
  <c r="AM444" i="7"/>
  <c r="AK255" i="7"/>
  <c r="AM255" i="7"/>
  <c r="BS107" i="7"/>
  <c r="BU107" i="7"/>
  <c r="BW211" i="7"/>
  <c r="BV211" i="7"/>
  <c r="AH141" i="7"/>
  <c r="Q141" i="7"/>
  <c r="AH409" i="7"/>
  <c r="Q409" i="7"/>
  <c r="U409" i="7"/>
  <c r="Q379" i="7"/>
  <c r="R379" i="7"/>
  <c r="AH379" i="7"/>
  <c r="AH281" i="7"/>
  <c r="Q281" i="7"/>
  <c r="AH448" i="7"/>
  <c r="Q448" i="7"/>
  <c r="U448" i="7"/>
  <c r="BR43" i="7"/>
  <c r="BA43" i="7"/>
  <c r="AH361" i="7"/>
  <c r="Q361" i="7"/>
  <c r="Q466" i="7"/>
  <c r="U466" i="7"/>
  <c r="AH466" i="7"/>
  <c r="AH488" i="7"/>
  <c r="R488" i="7"/>
  <c r="AH397" i="7"/>
  <c r="Q397" i="7"/>
  <c r="Q335" i="7"/>
  <c r="AH335" i="7"/>
  <c r="BB211" i="7"/>
  <c r="T490" i="7"/>
  <c r="Q211" i="7"/>
  <c r="R211" i="7"/>
  <c r="AI440" i="7"/>
  <c r="AM440" i="7"/>
  <c r="R373" i="7"/>
  <c r="T373" i="7"/>
  <c r="T339" i="7"/>
  <c r="T61" i="7"/>
  <c r="S61" i="7"/>
  <c r="U272" i="7"/>
  <c r="S272" i="7"/>
  <c r="R272" i="7"/>
  <c r="U103" i="7"/>
  <c r="R103" i="7"/>
  <c r="BT211" i="7"/>
  <c r="AI211" i="7"/>
  <c r="S72" i="7"/>
  <c r="T516" i="7"/>
  <c r="BA440" i="7"/>
  <c r="BE440" i="7"/>
  <c r="R267" i="7"/>
  <c r="T267" i="7"/>
  <c r="S33" i="7"/>
  <c r="R245" i="7"/>
  <c r="T245" i="7"/>
  <c r="S245" i="7"/>
  <c r="T53" i="7"/>
  <c r="R53" i="7"/>
  <c r="AM11" i="7"/>
  <c r="AK11" i="7"/>
  <c r="BE21" i="7"/>
  <c r="BD21" i="7"/>
  <c r="BR129" i="7"/>
  <c r="BA129" i="7"/>
  <c r="AH97" i="7"/>
  <c r="Q97" i="7"/>
  <c r="AH157" i="7"/>
  <c r="Q157" i="7"/>
  <c r="R157" i="7"/>
  <c r="AH95" i="7"/>
  <c r="Q95" i="7"/>
  <c r="AH92" i="7"/>
  <c r="Q92" i="7"/>
  <c r="AH4" i="7"/>
  <c r="Q4" i="7"/>
  <c r="AH503" i="7"/>
  <c r="Q503" i="7"/>
  <c r="U503" i="7"/>
  <c r="R197" i="7"/>
  <c r="S3" i="7"/>
  <c r="AJ36" i="7"/>
  <c r="AK3" i="7"/>
  <c r="T543" i="7"/>
  <c r="V543" i="7"/>
  <c r="W543" i="7" a="1"/>
  <c r="R275" i="7"/>
  <c r="AH414" i="7"/>
  <c r="BB259" i="7"/>
  <c r="S39" i="7"/>
  <c r="AH341" i="7"/>
  <c r="AH68" i="7"/>
  <c r="S594" i="7"/>
  <c r="V594" i="7"/>
  <c r="W594" i="7" a="1"/>
  <c r="AF594" i="7"/>
  <c r="AH590" i="7"/>
  <c r="AI590" i="7"/>
  <c r="AM590" i="7"/>
  <c r="S598" i="7"/>
  <c r="T595" i="7"/>
  <c r="V595" i="7"/>
  <c r="W595" i="7" a="1"/>
  <c r="T572" i="7"/>
  <c r="V572" i="7"/>
  <c r="W572" i="7" a="1"/>
  <c r="Q78" i="7"/>
  <c r="U78" i="7"/>
  <c r="T580" i="7"/>
  <c r="V580" i="7"/>
  <c r="W580" i="7" a="1"/>
  <c r="AI18" i="7"/>
  <c r="T592" i="7"/>
  <c r="V592" i="7"/>
  <c r="W592" i="7" a="1"/>
  <c r="AH598" i="7"/>
  <c r="Q558" i="7"/>
  <c r="U558" i="7"/>
  <c r="R287" i="7"/>
  <c r="AI167" i="7"/>
  <c r="AZ167" i="7"/>
  <c r="AI526" i="7"/>
  <c r="AM526" i="7"/>
  <c r="AK526" i="7"/>
  <c r="U63" i="7"/>
  <c r="S63" i="7"/>
  <c r="BC67" i="7"/>
  <c r="BE67" i="7"/>
  <c r="R266" i="7"/>
  <c r="S266" i="7"/>
  <c r="AL113" i="7"/>
  <c r="AK113" i="7"/>
  <c r="BR162" i="7"/>
  <c r="BA162" i="7"/>
  <c r="T25" i="7"/>
  <c r="U25" i="7"/>
  <c r="AJ88" i="7"/>
  <c r="AL88" i="7"/>
  <c r="BR235" i="7"/>
  <c r="BA235" i="7"/>
  <c r="BR412" i="7"/>
  <c r="BA412" i="7"/>
  <c r="BE412" i="7"/>
  <c r="BR318" i="7"/>
  <c r="BA318" i="7"/>
  <c r="BE318" i="7"/>
  <c r="AZ328" i="7"/>
  <c r="AI328" i="7"/>
  <c r="U75" i="7"/>
  <c r="R75" i="7"/>
  <c r="AK110" i="7"/>
  <c r="AJ110" i="7"/>
  <c r="T140" i="7"/>
  <c r="S140" i="7"/>
  <c r="AI298" i="7"/>
  <c r="AZ298" i="7"/>
  <c r="AZ427" i="7"/>
  <c r="AI427" i="7"/>
  <c r="AM427" i="7"/>
  <c r="BS181" i="7"/>
  <c r="U79" i="7"/>
  <c r="S79" i="7"/>
  <c r="T79" i="7"/>
  <c r="R79" i="7"/>
  <c r="U44" i="7"/>
  <c r="S44" i="7"/>
  <c r="R44" i="7"/>
  <c r="S191" i="7"/>
  <c r="R191" i="7"/>
  <c r="T191" i="7"/>
  <c r="U112" i="7"/>
  <c r="T112" i="7"/>
  <c r="AZ428" i="7"/>
  <c r="AI428" i="7"/>
  <c r="AM428" i="7"/>
  <c r="AJ428" i="7"/>
  <c r="AZ188" i="7"/>
  <c r="AI188" i="7"/>
  <c r="AJ188" i="7"/>
  <c r="AZ469" i="7"/>
  <c r="BC469" i="7"/>
  <c r="AI469" i="7"/>
  <c r="AM469" i="7"/>
  <c r="BU371" i="7"/>
  <c r="T382" i="7"/>
  <c r="AZ586" i="7"/>
  <c r="AI521" i="7"/>
  <c r="AM521" i="7"/>
  <c r="AZ81" i="7"/>
  <c r="AJ546" i="7"/>
  <c r="AL546" i="7"/>
  <c r="AI184" i="7"/>
  <c r="AJ184" i="7"/>
  <c r="AZ55" i="7"/>
  <c r="AZ548" i="7"/>
  <c r="AK577" i="7"/>
  <c r="BA764" i="7"/>
  <c r="BE764" i="7"/>
  <c r="BC811" i="7"/>
  <c r="AI764" i="7"/>
  <c r="AM764" i="7"/>
  <c r="BA57" i="7"/>
  <c r="U57" i="7"/>
  <c r="AZ582" i="7"/>
  <c r="AK546" i="7"/>
  <c r="AJ551" i="7"/>
  <c r="AL551" i="7"/>
  <c r="BR735" i="7"/>
  <c r="S81" i="7"/>
  <c r="BB811" i="7"/>
  <c r="BD811" i="7"/>
  <c r="AJ912" i="7"/>
  <c r="AL912" i="7"/>
  <c r="BB764" i="7"/>
  <c r="AJ764" i="7"/>
  <c r="AL764" i="7"/>
  <c r="BA348" i="7"/>
  <c r="BE348" i="7"/>
  <c r="AI348" i="7"/>
  <c r="BT348" i="7"/>
  <c r="AK32" i="7"/>
  <c r="Q32" i="7"/>
  <c r="T32" i="7"/>
  <c r="BR32" i="7"/>
  <c r="BC32" i="7"/>
  <c r="AJ32" i="7"/>
  <c r="BB32" i="7"/>
  <c r="BR349" i="7"/>
  <c r="BA349" i="7"/>
  <c r="Q349" i="7"/>
  <c r="R349" i="7"/>
  <c r="Q387" i="7"/>
  <c r="U387" i="7"/>
  <c r="AZ184" i="7"/>
  <c r="BA184" i="7"/>
  <c r="BE184" i="7"/>
  <c r="AK370" i="7"/>
  <c r="Q401" i="7"/>
  <c r="U401" i="7"/>
  <c r="AI227" i="7"/>
  <c r="AM227" i="7"/>
  <c r="Q227" i="7"/>
  <c r="AM372" i="7"/>
  <c r="BU372" i="7"/>
  <c r="BT372" i="7"/>
  <c r="BV372" i="7"/>
  <c r="Q372" i="7"/>
  <c r="S372" i="7"/>
  <c r="AI205" i="7"/>
  <c r="AM205" i="7"/>
  <c r="BS195" i="7"/>
  <c r="BW195" i="7"/>
  <c r="Q324" i="7"/>
  <c r="U324" i="7"/>
  <c r="BB324" i="7"/>
  <c r="BD324" i="7"/>
  <c r="AI324" i="7"/>
  <c r="U371" i="7"/>
  <c r="BT371" i="7"/>
  <c r="BV371" i="7"/>
  <c r="R371" i="7"/>
  <c r="T371" i="7"/>
  <c r="AI371" i="7"/>
  <c r="AM371" i="7"/>
  <c r="AJ392" i="7"/>
  <c r="AL392" i="7"/>
  <c r="BD32" i="7"/>
  <c r="BC29" i="7"/>
  <c r="BE29" i="7"/>
  <c r="BB29" i="7"/>
  <c r="BD29" i="7"/>
  <c r="BC664" i="7"/>
  <c r="U274" i="7"/>
  <c r="R230" i="7"/>
  <c r="T139" i="7"/>
  <c r="AL138" i="7"/>
  <c r="AM138" i="7"/>
  <c r="AK138" i="7"/>
  <c r="AJ138" i="7"/>
  <c r="AM25" i="7"/>
  <c r="AJ25" i="7"/>
  <c r="AL25" i="7"/>
  <c r="AK25" i="7"/>
  <c r="AI35" i="7"/>
  <c r="BA295" i="7"/>
  <c r="AI385" i="7"/>
  <c r="AZ385" i="7"/>
  <c r="S262" i="7"/>
  <c r="R262" i="7"/>
  <c r="T262" i="7"/>
  <c r="U26" i="7"/>
  <c r="T159" i="7"/>
  <c r="U159" i="7"/>
  <c r="BR34" i="7"/>
  <c r="BA34" i="7"/>
  <c r="BB5" i="7"/>
  <c r="BD5" i="7"/>
  <c r="BE5" i="7"/>
  <c r="AI470" i="7"/>
  <c r="AM470" i="7"/>
  <c r="AK470" i="7"/>
  <c r="AJ470" i="7"/>
  <c r="AK258" i="7"/>
  <c r="AM258" i="7"/>
  <c r="AJ258" i="7"/>
  <c r="U180" i="7"/>
  <c r="S180" i="7"/>
  <c r="R180" i="7"/>
  <c r="T180" i="7"/>
  <c r="T185" i="7"/>
  <c r="U185" i="7"/>
  <c r="T274" i="7"/>
  <c r="U230" i="7"/>
  <c r="AZ215" i="7"/>
  <c r="U256" i="7"/>
  <c r="R256" i="7"/>
  <c r="T256" i="7"/>
  <c r="T259" i="7"/>
  <c r="U259" i="7"/>
  <c r="S259" i="7"/>
  <c r="AI380" i="7"/>
  <c r="AL82" i="7"/>
  <c r="AJ82" i="7"/>
  <c r="S231" i="7"/>
  <c r="T231" i="7"/>
  <c r="U231" i="7"/>
  <c r="R231" i="7"/>
  <c r="AI340" i="7"/>
  <c r="AM340" i="7"/>
  <c r="AZ340" i="7"/>
  <c r="BA340" i="7"/>
  <c r="BE340" i="7"/>
  <c r="BR257" i="7"/>
  <c r="BA257" i="7"/>
  <c r="AZ200" i="7"/>
  <c r="AI200" i="7"/>
  <c r="BA664" i="7"/>
  <c r="BE664" i="7"/>
  <c r="T230" i="7"/>
  <c r="BR210" i="7"/>
  <c r="BA210" i="7"/>
  <c r="S162" i="7"/>
  <c r="R162" i="7"/>
  <c r="T162" i="7"/>
  <c r="U162" i="7"/>
  <c r="U14" i="7"/>
  <c r="S14" i="7"/>
  <c r="T248" i="7"/>
  <c r="R248" i="7"/>
  <c r="R139" i="7"/>
  <c r="S139" i="7"/>
  <c r="BA99" i="7"/>
  <c r="BR99" i="7"/>
  <c r="U322" i="7"/>
  <c r="R218" i="7"/>
  <c r="U218" i="7"/>
  <c r="AJ359" i="7"/>
  <c r="AL359" i="7"/>
  <c r="AM359" i="7"/>
  <c r="AK359" i="7"/>
  <c r="T115" i="7"/>
  <c r="S115" i="7"/>
  <c r="U115" i="7"/>
  <c r="R48" i="7"/>
  <c r="S48" i="7"/>
  <c r="T30" i="7"/>
  <c r="R30" i="7"/>
  <c r="S30" i="7"/>
  <c r="S85" i="7"/>
  <c r="T85" i="7"/>
  <c r="U160" i="7"/>
  <c r="T160" i="7"/>
  <c r="S160" i="7"/>
  <c r="U109" i="7"/>
  <c r="S109" i="7"/>
  <c r="R109" i="7"/>
  <c r="T109" i="7"/>
  <c r="BS186" i="7"/>
  <c r="BW186" i="7"/>
  <c r="T106" i="7"/>
  <c r="U165" i="7"/>
  <c r="AL41" i="7"/>
  <c r="S164" i="7"/>
  <c r="R41" i="7"/>
  <c r="S41" i="7"/>
  <c r="R152" i="7"/>
  <c r="T152" i="7"/>
  <c r="AJ570" i="7"/>
  <c r="AL570" i="7"/>
  <c r="AL11" i="7"/>
  <c r="AJ574" i="7"/>
  <c r="AL574" i="7"/>
  <c r="BT923" i="7"/>
  <c r="BV923" i="7"/>
  <c r="BC923" i="7"/>
  <c r="T708" i="7"/>
  <c r="V708" i="7"/>
  <c r="W708" i="7" a="1"/>
  <c r="AZ108" i="7"/>
  <c r="T165" i="7"/>
  <c r="AK551" i="7"/>
  <c r="BA551" i="7"/>
  <c r="BE551" i="7"/>
  <c r="BB551" i="7"/>
  <c r="BB923" i="7"/>
  <c r="T965" i="7"/>
  <c r="V965" i="7"/>
  <c r="W965" i="7" a="1"/>
  <c r="S165" i="7"/>
  <c r="AM41" i="7"/>
  <c r="T258" i="7"/>
  <c r="AI570" i="7"/>
  <c r="AM570" i="7"/>
  <c r="AI550" i="7"/>
  <c r="AM550" i="7"/>
  <c r="AI551" i="7"/>
  <c r="AM551" i="7"/>
  <c r="BR551" i="7"/>
  <c r="BT477" i="7"/>
  <c r="BV477" i="7"/>
  <c r="BA811" i="7"/>
  <c r="BE811" i="7"/>
  <c r="BA923" i="7"/>
  <c r="BE923" i="7"/>
  <c r="AJ210" i="7"/>
  <c r="AL267" i="7"/>
  <c r="BD267" i="7"/>
  <c r="BS386" i="7"/>
  <c r="BW386" i="7"/>
  <c r="AI386" i="7"/>
  <c r="AM386" i="7"/>
  <c r="BB370" i="7"/>
  <c r="BD370" i="7"/>
  <c r="BC370" i="7"/>
  <c r="BR370" i="7"/>
  <c r="BS370" i="7"/>
  <c r="BW370" i="7"/>
  <c r="Q370" i="7"/>
  <c r="R370" i="7"/>
  <c r="BR365" i="7"/>
  <c r="BS365" i="7"/>
  <c r="BW365" i="7"/>
  <c r="Q365" i="7"/>
  <c r="BA365" i="7"/>
  <c r="BB365" i="7"/>
  <c r="AI365" i="7"/>
  <c r="AJ365" i="7"/>
  <c r="AH239" i="7"/>
  <c r="S239" i="7"/>
  <c r="R239" i="7"/>
  <c r="T239" i="7"/>
  <c r="S241" i="7"/>
  <c r="U241" i="7"/>
  <c r="BA195" i="7"/>
  <c r="BE195" i="7"/>
  <c r="AL195" i="7"/>
  <c r="AZ392" i="7"/>
  <c r="Q392" i="7"/>
  <c r="S392" i="7"/>
  <c r="R82" i="7"/>
  <c r="U82" i="7"/>
  <c r="S255" i="7"/>
  <c r="U255" i="7"/>
  <c r="T255" i="7"/>
  <c r="AL80" i="7"/>
  <c r="AJ80" i="7"/>
  <c r="AI22" i="7"/>
  <c r="AZ22" i="7"/>
  <c r="AK729" i="7"/>
  <c r="AI729" i="7"/>
  <c r="AM729" i="7"/>
  <c r="AJ729" i="7"/>
  <c r="AZ729" i="7"/>
  <c r="V413" i="7"/>
  <c r="W413" i="7" a="1"/>
  <c r="T48" i="7"/>
  <c r="U48" i="7"/>
  <c r="U174" i="7"/>
  <c r="T174" i="7"/>
  <c r="S174" i="7"/>
  <c r="R174" i="7"/>
  <c r="BD31" i="7"/>
  <c r="BE31" i="7"/>
  <c r="BB31" i="7"/>
  <c r="BC31" i="7"/>
  <c r="R213" i="7"/>
  <c r="S213" i="7"/>
  <c r="U213" i="7"/>
  <c r="BD259" i="7"/>
  <c r="BE259" i="7"/>
  <c r="BC259" i="7"/>
  <c r="U6" i="7"/>
  <c r="T6" i="7"/>
  <c r="R6" i="7"/>
  <c r="AM148" i="7"/>
  <c r="AJ148" i="7"/>
  <c r="AL148" i="7"/>
  <c r="BS59" i="7"/>
  <c r="BT59" i="7"/>
  <c r="AZ135" i="7"/>
  <c r="AI135" i="7"/>
  <c r="AJ135" i="7"/>
  <c r="AI479" i="7"/>
  <c r="AM479" i="7"/>
  <c r="AZ479" i="7"/>
  <c r="AK479" i="7"/>
  <c r="AJ479" i="7"/>
  <c r="AZ732" i="7"/>
  <c r="AJ732" i="7"/>
  <c r="AI732" i="7"/>
  <c r="AM732" i="7"/>
  <c r="AK732" i="7"/>
  <c r="AI728" i="7"/>
  <c r="AM728" i="7"/>
  <c r="AJ728" i="7"/>
  <c r="AL728" i="7"/>
  <c r="AK728" i="7"/>
  <c r="BE139" i="7"/>
  <c r="BD139" i="7"/>
  <c r="BC218" i="7"/>
  <c r="BD218" i="7"/>
  <c r="BB218" i="7"/>
  <c r="T235" i="7"/>
  <c r="S235" i="7"/>
  <c r="T176" i="7"/>
  <c r="R176" i="7"/>
  <c r="U65" i="7"/>
  <c r="T65" i="7"/>
  <c r="AJ6" i="7"/>
  <c r="AL6" i="7"/>
  <c r="AM6" i="7"/>
  <c r="U148" i="7"/>
  <c r="R148" i="7"/>
  <c r="T189" i="7"/>
  <c r="U189" i="7"/>
  <c r="T495" i="7"/>
  <c r="V495" i="7"/>
  <c r="W495" i="7" a="1"/>
  <c r="AM213" i="7"/>
  <c r="AJ213" i="7"/>
  <c r="AL213" i="7"/>
  <c r="T569" i="7"/>
  <c r="U71" i="7"/>
  <c r="T71" i="7"/>
  <c r="AZ71" i="7"/>
  <c r="AI71" i="7"/>
  <c r="AJ556" i="7"/>
  <c r="AZ331" i="7"/>
  <c r="AK578" i="7"/>
  <c r="AK566" i="7"/>
  <c r="AZ574" i="7"/>
  <c r="AJ411" i="7"/>
  <c r="R351" i="7"/>
  <c r="T351" i="7"/>
  <c r="AJ254" i="7"/>
  <c r="AL254" i="7"/>
  <c r="AI578" i="7"/>
  <c r="AM578" i="7"/>
  <c r="AZ566" i="7"/>
  <c r="AI574" i="7"/>
  <c r="AM574" i="7"/>
  <c r="S194" i="7"/>
  <c r="R298" i="7"/>
  <c r="T298" i="7"/>
  <c r="T287" i="7"/>
  <c r="U55" i="7"/>
  <c r="AI556" i="7"/>
  <c r="AM556" i="7"/>
  <c r="AK162" i="7"/>
  <c r="AM152" i="7"/>
  <c r="AJ152" i="7"/>
  <c r="AL152" i="7"/>
  <c r="AJ562" i="7"/>
  <c r="AZ562" i="7"/>
  <c r="AI562" i="7"/>
  <c r="AM562" i="7"/>
  <c r="BR146" i="7"/>
  <c r="BA146" i="7"/>
  <c r="AI939" i="7"/>
  <c r="AM939" i="7"/>
  <c r="AZ939" i="7"/>
  <c r="AK939" i="7"/>
  <c r="AZ423" i="7"/>
  <c r="AI423" i="7"/>
  <c r="AM423" i="7"/>
  <c r="AK934" i="7"/>
  <c r="AI934" i="7"/>
  <c r="AM934" i="7"/>
  <c r="AJ934" i="7"/>
  <c r="AL934" i="7"/>
  <c r="AZ757" i="7"/>
  <c r="AK757" i="7"/>
  <c r="AI757" i="7"/>
  <c r="AM757" i="7"/>
  <c r="AJ757" i="7"/>
  <c r="AK749" i="7"/>
  <c r="AJ749" i="7"/>
  <c r="AZ749" i="7"/>
  <c r="AZ581" i="7"/>
  <c r="AI581" i="7"/>
  <c r="AM581" i="7"/>
  <c r="AZ572" i="7"/>
  <c r="AI572" i="7"/>
  <c r="AM572" i="7"/>
  <c r="BA771" i="7"/>
  <c r="BE771" i="7"/>
  <c r="BC771" i="7"/>
  <c r="AZ585" i="7"/>
  <c r="AJ585" i="7"/>
  <c r="AZ597" i="7"/>
  <c r="AI597" i="7"/>
  <c r="AM597" i="7"/>
  <c r="AI908" i="7"/>
  <c r="AM908" i="7"/>
  <c r="AJ908" i="7"/>
  <c r="AZ908" i="7"/>
  <c r="AK908" i="7"/>
  <c r="AK666" i="7"/>
  <c r="AZ666" i="7"/>
  <c r="AI666" i="7"/>
  <c r="AM666" i="7"/>
  <c r="S167" i="7"/>
  <c r="R45" i="7"/>
  <c r="BB951" i="7"/>
  <c r="BA867" i="7"/>
  <c r="BE867" i="7"/>
  <c r="Q219" i="7"/>
  <c r="U219" i="7"/>
  <c r="BR867" i="7"/>
  <c r="R16" i="7"/>
  <c r="BC951" i="7"/>
  <c r="T868" i="7"/>
  <c r="V868" i="7"/>
  <c r="W868" i="7" a="1"/>
  <c r="T631" i="7"/>
  <c r="V631" i="7"/>
  <c r="W631" i="7" a="1"/>
  <c r="Q315" i="7"/>
  <c r="BR951" i="7"/>
  <c r="BC867" i="7"/>
  <c r="AJ740" i="7"/>
  <c r="AK764" i="7"/>
  <c r="T554" i="7"/>
  <c r="U382" i="7"/>
  <c r="AZ387" i="7"/>
  <c r="AI387" i="7"/>
  <c r="AK387" i="7"/>
  <c r="BW39" i="7"/>
  <c r="BV39" i="7"/>
  <c r="BT39" i="7"/>
  <c r="BU39" i="7"/>
  <c r="BT61" i="7"/>
  <c r="AK802" i="7"/>
  <c r="AJ802" i="7"/>
  <c r="AL802" i="7"/>
  <c r="AK734" i="7"/>
  <c r="AZ734" i="7"/>
  <c r="AI734" i="7"/>
  <c r="AM734" i="7"/>
  <c r="AI801" i="7"/>
  <c r="AM801" i="7"/>
  <c r="AZ801" i="7"/>
  <c r="AJ801" i="7"/>
  <c r="AL801" i="7"/>
  <c r="AK801" i="7"/>
  <c r="V853" i="7"/>
  <c r="W853" i="7" a="1"/>
  <c r="AM199" i="7"/>
  <c r="AI996" i="7"/>
  <c r="AM996" i="7"/>
  <c r="AJ996" i="7"/>
  <c r="AK996" i="7"/>
  <c r="BA887" i="7"/>
  <c r="BE887" i="7"/>
  <c r="AN659" i="7"/>
  <c r="AO659" i="7" a="1"/>
  <c r="BB887" i="7"/>
  <c r="BU968" i="7"/>
  <c r="AN923" i="7"/>
  <c r="AO923" i="7" a="1"/>
  <c r="AM45" i="7"/>
  <c r="AJ45" i="7"/>
  <c r="AL45" i="7"/>
  <c r="AK45" i="7"/>
  <c r="BX731" i="7"/>
  <c r="BY731" i="7" a="1"/>
  <c r="BT474" i="7"/>
  <c r="BC537" i="7"/>
  <c r="BA537" i="7"/>
  <c r="BE537" i="7"/>
  <c r="AZ91" i="7"/>
  <c r="AI91" i="7"/>
  <c r="AN867" i="7"/>
  <c r="AO867" i="7" a="1"/>
  <c r="AZ967" i="7"/>
  <c r="AJ967" i="7"/>
  <c r="AL967" i="7"/>
  <c r="AN967" i="7"/>
  <c r="AO967" i="7" a="1"/>
  <c r="AI552" i="7"/>
  <c r="AM552" i="7"/>
  <c r="AJ552" i="7"/>
  <c r="AK552" i="7"/>
  <c r="AZ552" i="7"/>
  <c r="AI540" i="7"/>
  <c r="AM540" i="7"/>
  <c r="AZ540" i="7"/>
  <c r="AI615" i="7"/>
  <c r="AM615" i="7"/>
  <c r="AK615" i="7"/>
  <c r="AJ615" i="7"/>
  <c r="AZ615" i="7"/>
  <c r="S332" i="7"/>
  <c r="AH332" i="7"/>
  <c r="BC27" i="7"/>
  <c r="BE27" i="7"/>
  <c r="T236" i="7"/>
  <c r="BC227" i="7"/>
  <c r="BE227" i="7"/>
  <c r="R340" i="7"/>
  <c r="U340" i="7"/>
  <c r="S340" i="7"/>
  <c r="AI288" i="7"/>
  <c r="AM288" i="7"/>
  <c r="AZ288" i="7"/>
  <c r="T288" i="7"/>
  <c r="S163" i="7"/>
  <c r="BA377" i="7"/>
  <c r="BE377" i="7"/>
  <c r="BR377" i="7"/>
  <c r="AJ377" i="7"/>
  <c r="AL377" i="7"/>
  <c r="Q377" i="7"/>
  <c r="U377" i="7"/>
  <c r="BU376" i="7"/>
  <c r="BT376" i="7"/>
  <c r="BV376" i="7"/>
  <c r="BB103" i="7"/>
  <c r="BR103" i="7"/>
  <c r="AI103" i="7"/>
  <c r="AL103" i="7"/>
  <c r="BC103" i="7"/>
  <c r="BT87" i="7"/>
  <c r="BV87" i="7"/>
  <c r="R87" i="7"/>
  <c r="T87" i="7"/>
  <c r="BE87" i="7"/>
  <c r="AI87" i="7"/>
  <c r="S175" i="7"/>
  <c r="R175" i="7"/>
  <c r="T175" i="7"/>
  <c r="AZ33" i="7"/>
  <c r="AI33" i="7"/>
  <c r="AJ33" i="7"/>
  <c r="R33" i="7"/>
  <c r="T33" i="7"/>
  <c r="U58" i="7"/>
  <c r="S58" i="7"/>
  <c r="R58" i="7"/>
  <c r="AI125" i="7"/>
  <c r="AM125" i="7"/>
  <c r="AZ125" i="7"/>
  <c r="S125" i="7"/>
  <c r="AZ401" i="7"/>
  <c r="AI401" i="7"/>
  <c r="AM401" i="7"/>
  <c r="AZ382" i="7"/>
  <c r="AI382" i="7"/>
  <c r="AM382" i="7"/>
  <c r="AJ336" i="7"/>
  <c r="AL336" i="7"/>
  <c r="AK336" i="7"/>
  <c r="BE206" i="7"/>
  <c r="AJ206" i="7"/>
  <c r="AL206" i="7"/>
  <c r="AM206" i="7"/>
  <c r="AI156" i="7"/>
  <c r="AM156" i="7"/>
  <c r="AZ156" i="7"/>
  <c r="Q156" i="7"/>
  <c r="R156" i="7"/>
  <c r="AZ208" i="7"/>
  <c r="AI208" i="7"/>
  <c r="AM208" i="7"/>
  <c r="Q208" i="7"/>
  <c r="AI355" i="7"/>
  <c r="AM355" i="7"/>
  <c r="AZ355" i="7"/>
  <c r="S389" i="7"/>
  <c r="AH389" i="7"/>
  <c r="R389" i="7"/>
  <c r="T389" i="7"/>
  <c r="AH347" i="7"/>
  <c r="Q347" i="7"/>
  <c r="U347" i="7"/>
  <c r="BT267" i="7"/>
  <c r="BW267" i="7"/>
  <c r="CZ2" i="7"/>
  <c r="DB2" i="7"/>
  <c r="BR390" i="7"/>
  <c r="BA390" i="7"/>
  <c r="BE390" i="7"/>
  <c r="U390" i="7"/>
  <c r="R390" i="7"/>
  <c r="T390" i="7"/>
  <c r="S390" i="7"/>
  <c r="R22" i="7"/>
  <c r="T22" i="7"/>
  <c r="S22" i="7"/>
  <c r="BR395" i="7"/>
  <c r="BA395" i="7"/>
  <c r="BE395" i="7"/>
  <c r="AI395" i="7"/>
  <c r="AK395" i="7"/>
  <c r="Q395" i="7"/>
  <c r="R395" i="7"/>
  <c r="U72" i="7"/>
  <c r="R72" i="7"/>
  <c r="T72" i="7"/>
  <c r="AK241" i="7"/>
  <c r="BE9" i="7"/>
  <c r="BC9" i="7"/>
  <c r="BE372" i="7"/>
  <c r="AM352" i="7"/>
  <c r="AK352" i="7"/>
  <c r="AJ352" i="7"/>
  <c r="AL352" i="7"/>
  <c r="AZ352" i="7"/>
  <c r="Q352" i="7"/>
  <c r="U352" i="7"/>
  <c r="AI325" i="7"/>
  <c r="AM325" i="7"/>
  <c r="AZ325" i="7"/>
  <c r="S247" i="7"/>
  <c r="AK247" i="7"/>
  <c r="BE247" i="7"/>
  <c r="R247" i="7"/>
  <c r="AL27" i="7"/>
  <c r="BD27" i="7"/>
  <c r="AL163" i="7"/>
  <c r="BD103" i="7"/>
  <c r="T103" i="7"/>
  <c r="BD87" i="7"/>
  <c r="T58" i="7"/>
  <c r="T254" i="7"/>
  <c r="V254" i="7"/>
  <c r="T114" i="7"/>
  <c r="BD9" i="7"/>
  <c r="AL9" i="7"/>
  <c r="T184" i="7"/>
  <c r="C77" i="8"/>
  <c r="J77" i="8"/>
  <c r="C20" i="8"/>
  <c r="C60" i="8"/>
  <c r="G60" i="8"/>
  <c r="I60" i="8"/>
  <c r="H60" i="8"/>
  <c r="C65" i="8"/>
  <c r="J65" i="8"/>
  <c r="F123" i="8"/>
  <c r="F22" i="8"/>
  <c r="C3" i="8"/>
  <c r="G3" i="8"/>
  <c r="I3" i="8"/>
  <c r="H3" i="8"/>
  <c r="C31" i="8"/>
  <c r="G31" i="8"/>
  <c r="I31" i="8"/>
  <c r="H31" i="8"/>
  <c r="F34" i="8"/>
  <c r="C84" i="8"/>
  <c r="G84" i="8"/>
  <c r="I84" i="8"/>
  <c r="H84" i="8"/>
  <c r="F115" i="8"/>
  <c r="F121" i="8"/>
  <c r="C125" i="8"/>
  <c r="J125" i="8"/>
  <c r="C9" i="8"/>
  <c r="G9" i="8"/>
  <c r="I9" i="8"/>
  <c r="H9" i="8"/>
  <c r="C22" i="8"/>
  <c r="F20" i="8"/>
  <c r="C90" i="8"/>
  <c r="G90" i="8"/>
  <c r="I90" i="8"/>
  <c r="H90" i="8"/>
  <c r="C123" i="8"/>
  <c r="F67" i="8"/>
  <c r="C98" i="8"/>
  <c r="J98" i="8"/>
  <c r="C53" i="8"/>
  <c r="F83" i="8"/>
  <c r="F40" i="8"/>
  <c r="F116" i="8"/>
  <c r="F15" i="8"/>
  <c r="F119" i="8"/>
  <c r="C29" i="8"/>
  <c r="F53" i="8"/>
  <c r="F96" i="8"/>
  <c r="C81" i="8"/>
  <c r="F108" i="8"/>
  <c r="C63" i="8"/>
  <c r="C75" i="8"/>
  <c r="J75" i="8"/>
  <c r="C113" i="8"/>
  <c r="J113" i="8"/>
  <c r="F99" i="8"/>
  <c r="F65" i="8"/>
  <c r="C19" i="8"/>
  <c r="C80" i="8"/>
  <c r="F107" i="8"/>
  <c r="F62" i="8"/>
  <c r="C12" i="8"/>
  <c r="C23" i="8"/>
  <c r="C111" i="8"/>
  <c r="C48" i="8"/>
  <c r="J48" i="8"/>
  <c r="F30" i="8"/>
  <c r="F84" i="8"/>
  <c r="F9" i="8"/>
  <c r="C36" i="8"/>
  <c r="J36" i="8"/>
  <c r="F60" i="8"/>
  <c r="F26" i="8"/>
  <c r="F58" i="8"/>
  <c r="C14" i="8"/>
  <c r="C46" i="8"/>
  <c r="F78" i="8"/>
  <c r="C109" i="8"/>
  <c r="J109" i="8"/>
  <c r="C78" i="8"/>
  <c r="J78" i="8"/>
  <c r="C117" i="8"/>
  <c r="J117" i="8"/>
  <c r="C42" i="8"/>
  <c r="C8" i="8"/>
  <c r="F82" i="8"/>
  <c r="C58" i="8"/>
  <c r="C100" i="8"/>
  <c r="J100" i="8"/>
  <c r="C124" i="8"/>
  <c r="J124" i="8"/>
  <c r="C47" i="8"/>
  <c r="C37" i="8"/>
  <c r="F52" i="8"/>
  <c r="C110" i="8"/>
  <c r="C61" i="8"/>
  <c r="C91" i="8"/>
  <c r="J91" i="8"/>
  <c r="F49" i="8"/>
  <c r="F8" i="8"/>
  <c r="F31" i="8"/>
  <c r="F80" i="8"/>
  <c r="C95" i="8"/>
  <c r="F112" i="8"/>
  <c r="F29" i="8"/>
  <c r="C45" i="8"/>
  <c r="C55" i="8"/>
  <c r="C18" i="8"/>
  <c r="C89" i="8"/>
  <c r="C127" i="8"/>
  <c r="G127" i="8"/>
  <c r="F95" i="8"/>
  <c r="F19" i="8"/>
  <c r="F55" i="8"/>
  <c r="F14" i="8"/>
  <c r="F25" i="8"/>
  <c r="C119" i="8"/>
  <c r="F91" i="8"/>
  <c r="C68" i="8"/>
  <c r="C52" i="8"/>
  <c r="J52" i="8"/>
  <c r="C79" i="8"/>
  <c r="F36" i="8"/>
  <c r="F114" i="8"/>
  <c r="C57" i="8"/>
  <c r="C88" i="8"/>
  <c r="G88" i="8"/>
  <c r="I88" i="8"/>
  <c r="H88" i="8"/>
  <c r="C112" i="8"/>
  <c r="C10" i="8"/>
  <c r="C39" i="8"/>
  <c r="F7" i="8"/>
  <c r="C16" i="8"/>
  <c r="C33" i="8"/>
  <c r="G33" i="8"/>
  <c r="I33" i="8"/>
  <c r="H33" i="8"/>
  <c r="C7" i="8"/>
  <c r="G7" i="8"/>
  <c r="F43" i="8"/>
  <c r="F93" i="8"/>
  <c r="F35" i="8"/>
  <c r="F81" i="8"/>
  <c r="F21" i="8"/>
  <c r="F79" i="8"/>
  <c r="C38" i="8"/>
  <c r="F125" i="8"/>
  <c r="C108" i="8"/>
  <c r="J108" i="8"/>
  <c r="F64" i="8"/>
  <c r="F118" i="8"/>
  <c r="C25" i="8"/>
  <c r="F6" i="8"/>
  <c r="F76" i="8"/>
  <c r="F3" i="8"/>
  <c r="C97" i="8"/>
  <c r="C85" i="8"/>
  <c r="G85" i="8"/>
  <c r="I85" i="8"/>
  <c r="H85" i="8"/>
  <c r="C87" i="8"/>
  <c r="G87" i="8"/>
  <c r="J87" i="8"/>
  <c r="F37" i="8"/>
  <c r="C59" i="8"/>
  <c r="G59" i="8"/>
  <c r="I59" i="8"/>
  <c r="H59" i="8"/>
  <c r="C121" i="8"/>
  <c r="J121" i="8"/>
  <c r="F11" i="8"/>
  <c r="F12" i="8"/>
  <c r="F126" i="8"/>
  <c r="F105" i="8"/>
  <c r="F56" i="8"/>
  <c r="C5" i="8"/>
  <c r="F122" i="8"/>
  <c r="F124" i="8"/>
  <c r="C13" i="8"/>
  <c r="F94" i="8"/>
  <c r="F90" i="8"/>
  <c r="C4" i="8"/>
  <c r="F44" i="8"/>
  <c r="C49" i="8"/>
  <c r="G49" i="8"/>
  <c r="I49" i="8"/>
  <c r="H49" i="8"/>
  <c r="C103" i="8"/>
  <c r="F10" i="8"/>
  <c r="F42" i="8"/>
  <c r="C6" i="8"/>
  <c r="G6" i="8"/>
  <c r="C30" i="8"/>
  <c r="G30" i="8"/>
  <c r="I30" i="8"/>
  <c r="H30" i="8"/>
  <c r="C62" i="8"/>
  <c r="C94" i="8"/>
  <c r="G94" i="8"/>
  <c r="C126" i="8"/>
  <c r="J126" i="8"/>
  <c r="F98" i="8"/>
  <c r="C15" i="8"/>
  <c r="G15" i="8"/>
  <c r="F72" i="8"/>
  <c r="C40" i="8"/>
  <c r="C26" i="8"/>
  <c r="F92" i="8"/>
  <c r="F100" i="8"/>
  <c r="F85" i="8"/>
  <c r="C122" i="8"/>
  <c r="C96" i="8"/>
  <c r="F13" i="8"/>
  <c r="F97" i="8"/>
  <c r="C114" i="8"/>
  <c r="G114" i="8"/>
  <c r="F71" i="8"/>
  <c r="F27" i="8"/>
  <c r="C54" i="8"/>
  <c r="C11" i="8"/>
  <c r="F127" i="8"/>
  <c r="F4" i="8"/>
  <c r="C76" i="8"/>
  <c r="C74" i="8"/>
  <c r="J74" i="8"/>
  <c r="C2" i="8"/>
  <c r="C34" i="8"/>
  <c r="F109" i="8"/>
  <c r="C69" i="8"/>
  <c r="C115" i="8"/>
  <c r="J115" i="8"/>
  <c r="F74" i="8"/>
  <c r="C41" i="8"/>
  <c r="G41" i="8"/>
  <c r="I41" i="8"/>
  <c r="H41" i="8"/>
  <c r="C35" i="8"/>
  <c r="G35" i="8"/>
  <c r="I35" i="8"/>
  <c r="H35" i="8"/>
  <c r="C92" i="8"/>
  <c r="J60" i="8"/>
  <c r="F117" i="8"/>
  <c r="C99" i="8"/>
  <c r="J99" i="8"/>
  <c r="F104" i="8"/>
  <c r="F23" i="8"/>
  <c r="C32" i="8"/>
  <c r="F106" i="8"/>
  <c r="F101" i="8"/>
  <c r="C73" i="8"/>
  <c r="C50" i="8"/>
  <c r="C71" i="8"/>
  <c r="J71" i="8"/>
  <c r="C43" i="8"/>
  <c r="F59" i="8"/>
  <c r="C86" i="8"/>
  <c r="F69" i="8"/>
  <c r="F68" i="8"/>
  <c r="C120" i="8"/>
  <c r="J120" i="8"/>
  <c r="F70" i="8"/>
  <c r="C28" i="8"/>
  <c r="C56" i="8"/>
  <c r="C70" i="8"/>
  <c r="F18" i="8"/>
  <c r="F87" i="8"/>
  <c r="F48" i="8"/>
  <c r="F32" i="8"/>
  <c r="F39" i="8"/>
  <c r="F113" i="8"/>
  <c r="F75" i="8"/>
  <c r="C101" i="8"/>
  <c r="J101" i="8"/>
  <c r="C72" i="8"/>
  <c r="J72" i="8"/>
  <c r="F46" i="8"/>
  <c r="F51" i="8"/>
  <c r="C21" i="8"/>
  <c r="C93" i="8"/>
  <c r="J93" i="8"/>
  <c r="F2" i="8"/>
  <c r="F63" i="8"/>
  <c r="C82" i="8"/>
  <c r="F16" i="8"/>
  <c r="C116" i="8"/>
  <c r="J116" i="8"/>
  <c r="F77" i="8"/>
  <c r="C24" i="8"/>
  <c r="F5" i="8"/>
  <c r="C118" i="8"/>
  <c r="F54" i="8"/>
  <c r="F66" i="8"/>
  <c r="F28" i="8"/>
  <c r="C105" i="8"/>
  <c r="C107" i="8"/>
  <c r="J107" i="8"/>
  <c r="C66" i="8"/>
  <c r="J66" i="8"/>
  <c r="C83" i="8"/>
  <c r="G83" i="8"/>
  <c r="F111" i="8"/>
  <c r="F57" i="8"/>
  <c r="C27" i="8"/>
  <c r="G27" i="8"/>
  <c r="F45" i="8"/>
  <c r="F110" i="8"/>
  <c r="C17" i="8"/>
  <c r="C67" i="8"/>
  <c r="G67" i="8"/>
  <c r="I67" i="8"/>
  <c r="H67" i="8"/>
  <c r="C64" i="8"/>
  <c r="F120" i="8"/>
  <c r="F41" i="8"/>
  <c r="F17" i="8"/>
  <c r="F103" i="8"/>
  <c r="F73" i="8"/>
  <c r="C104" i="8"/>
  <c r="C44" i="8"/>
  <c r="F89" i="8"/>
  <c r="C106" i="8"/>
  <c r="J106" i="8"/>
  <c r="C102" i="8"/>
  <c r="F38" i="8"/>
  <c r="F50" i="8"/>
  <c r="F88" i="8"/>
  <c r="C51" i="8"/>
  <c r="F61" i="8"/>
  <c r="F24" i="8"/>
  <c r="F47" i="8"/>
  <c r="F102" i="8"/>
  <c r="F33" i="8"/>
  <c r="AL247" i="7"/>
  <c r="BS131" i="7"/>
  <c r="BU131" i="7"/>
  <c r="AE604" i="7"/>
  <c r="BB142" i="7"/>
  <c r="BE142" i="7"/>
  <c r="BC142" i="7"/>
  <c r="BD142" i="7"/>
  <c r="BU101" i="7"/>
  <c r="BC131" i="7"/>
  <c r="BB131" i="7"/>
  <c r="BD131" i="7"/>
  <c r="BC456" i="7"/>
  <c r="BB134" i="7"/>
  <c r="BD134" i="7"/>
  <c r="BS380" i="7"/>
  <c r="AN684" i="7"/>
  <c r="AO684" i="7" a="1"/>
  <c r="BT776" i="7"/>
  <c r="BS776" i="7"/>
  <c r="BW776" i="7"/>
  <c r="V479" i="7"/>
  <c r="W479" i="7" a="1"/>
  <c r="AN464" i="7"/>
  <c r="AO464" i="7" a="1"/>
  <c r="G23" i="8"/>
  <c r="I23" i="8"/>
  <c r="H23" i="8"/>
  <c r="AM54" i="7"/>
  <c r="AJ54" i="7"/>
  <c r="N2" i="10"/>
  <c r="M1" i="10"/>
  <c r="J7" i="10"/>
  <c r="L7" i="10"/>
  <c r="K15" i="10"/>
  <c r="J15" i="10"/>
  <c r="K35" i="10"/>
  <c r="J35" i="10"/>
  <c r="K51" i="10"/>
  <c r="J51" i="10"/>
  <c r="J73" i="10"/>
  <c r="K73" i="10"/>
  <c r="J83" i="10"/>
  <c r="K83" i="10"/>
  <c r="K89" i="10"/>
  <c r="J89" i="10"/>
  <c r="K108" i="10"/>
  <c r="J108" i="10"/>
  <c r="K119" i="10"/>
  <c r="J119" i="10"/>
  <c r="J129" i="10"/>
  <c r="L129" i="10"/>
  <c r="K140" i="10"/>
  <c r="J140" i="10"/>
  <c r="K183" i="10"/>
  <c r="J183" i="10"/>
  <c r="L201" i="10"/>
  <c r="L135" i="10"/>
  <c r="L168" i="10"/>
  <c r="L72" i="10"/>
  <c r="L113" i="10"/>
  <c r="L150" i="10"/>
  <c r="L212" i="10"/>
  <c r="L223" i="10"/>
  <c r="L101" i="10"/>
  <c r="L90" i="10"/>
  <c r="L98" i="10"/>
  <c r="L231" i="10"/>
  <c r="L92" i="10"/>
  <c r="L189" i="10"/>
  <c r="L221" i="10"/>
  <c r="L52" i="10"/>
  <c r="L238" i="10"/>
  <c r="L173" i="10"/>
  <c r="L70" i="10"/>
  <c r="L125" i="10"/>
  <c r="L205" i="10"/>
  <c r="L237" i="10"/>
  <c r="L74" i="10"/>
  <c r="L215" i="10"/>
  <c r="L202" i="10"/>
  <c r="L64" i="10"/>
  <c r="L157" i="10"/>
  <c r="L77" i="10"/>
  <c r="L224" i="10"/>
  <c r="L239" i="10"/>
  <c r="L155" i="10"/>
  <c r="L209" i="10"/>
  <c r="L130" i="10"/>
  <c r="L48" i="10"/>
  <c r="L207" i="10"/>
  <c r="L116" i="10"/>
  <c r="L193" i="10"/>
  <c r="L82" i="10"/>
  <c r="L93" i="10"/>
  <c r="L124" i="10"/>
  <c r="K18" i="10"/>
  <c r="L18" i="10"/>
  <c r="J18" i="10"/>
  <c r="J26" i="10"/>
  <c r="K26" i="10"/>
  <c r="K42" i="10"/>
  <c r="J42" i="10"/>
  <c r="K47" i="10"/>
  <c r="J47" i="10"/>
  <c r="J63" i="10"/>
  <c r="K63" i="10"/>
  <c r="K71" i="10"/>
  <c r="J71" i="10"/>
  <c r="J87" i="10"/>
  <c r="K87" i="10"/>
  <c r="K95" i="10"/>
  <c r="J95" i="10"/>
  <c r="K117" i="10"/>
  <c r="J117" i="10"/>
  <c r="K127" i="10"/>
  <c r="J127" i="10"/>
  <c r="K149" i="10"/>
  <c r="J149" i="10"/>
  <c r="J159" i="10"/>
  <c r="L159" i="10"/>
  <c r="L107" i="10"/>
  <c r="L213" i="10"/>
  <c r="L218" i="10"/>
  <c r="L36" i="10"/>
  <c r="L170" i="10"/>
  <c r="L229" i="10"/>
  <c r="L220" i="10"/>
  <c r="L95" i="10"/>
  <c r="L187" i="10"/>
  <c r="L75" i="10"/>
  <c r="L115" i="10"/>
  <c r="L142" i="10"/>
  <c r="L123" i="10"/>
  <c r="L105" i="10"/>
  <c r="L136" i="10"/>
  <c r="L86" i="10"/>
  <c r="L178" i="10"/>
  <c r="L20" i="10"/>
  <c r="L200" i="10"/>
  <c r="L60" i="10"/>
  <c r="L110" i="10"/>
  <c r="L16" i="10"/>
  <c r="L197" i="10"/>
  <c r="J9" i="10"/>
  <c r="K9" i="10"/>
  <c r="L9" i="10"/>
  <c r="J13" i="10"/>
  <c r="L17" i="10"/>
  <c r="J17" i="10"/>
  <c r="J21" i="10"/>
  <c r="K21" i="10"/>
  <c r="L21" i="10"/>
  <c r="J25" i="10"/>
  <c r="K29" i="10"/>
  <c r="J29" i="10"/>
  <c r="J33" i="10"/>
  <c r="K33" i="10"/>
  <c r="J49" i="10"/>
  <c r="K49" i="10"/>
  <c r="BU186" i="7"/>
  <c r="BA386" i="7"/>
  <c r="L158" i="10"/>
  <c r="L139" i="10"/>
  <c r="L167" i="10"/>
  <c r="L94" i="10"/>
  <c r="L192" i="10"/>
  <c r="L120" i="10"/>
  <c r="L55" i="10"/>
  <c r="L145" i="10"/>
  <c r="L32" i="10"/>
  <c r="L67" i="10"/>
  <c r="L236" i="10"/>
  <c r="L163" i="10"/>
  <c r="L118" i="10"/>
  <c r="L225" i="10"/>
  <c r="L228" i="10"/>
  <c r="L15" i="10"/>
  <c r="L119" i="10"/>
  <c r="L196" i="10"/>
  <c r="L204" i="10"/>
  <c r="L76" i="10"/>
  <c r="L30" i="10"/>
  <c r="L242" i="10"/>
  <c r="L117" i="10"/>
  <c r="L186" i="10"/>
  <c r="K4" i="10"/>
  <c r="J4" i="10"/>
  <c r="K8" i="10"/>
  <c r="J12" i="10"/>
  <c r="K16" i="10"/>
  <c r="J16" i="10"/>
  <c r="K20" i="10"/>
  <c r="J24" i="10"/>
  <c r="K28" i="10"/>
  <c r="J28" i="10"/>
  <c r="K32" i="10"/>
  <c r="J32" i="10"/>
  <c r="L34" i="10"/>
  <c r="J34" i="10"/>
  <c r="K39" i="10"/>
  <c r="J39" i="10"/>
  <c r="K61" i="10"/>
  <c r="L61" i="10"/>
  <c r="J61" i="10"/>
  <c r="K66" i="10"/>
  <c r="J66" i="10"/>
  <c r="AI34" i="7"/>
  <c r="BA124" i="7"/>
  <c r="BA40" i="7"/>
  <c r="I117" i="8"/>
  <c r="H117" i="8"/>
  <c r="I101" i="8"/>
  <c r="H101" i="8"/>
  <c r="BS259" i="7"/>
  <c r="AI57" i="7"/>
  <c r="I124" i="8"/>
  <c r="H124" i="8"/>
  <c r="I121" i="8"/>
  <c r="H121" i="8"/>
  <c r="I75" i="8"/>
  <c r="H75" i="8"/>
  <c r="I52" i="8"/>
  <c r="H52" i="8"/>
  <c r="I36" i="8"/>
  <c r="H36" i="8"/>
  <c r="BS250" i="7"/>
  <c r="G123" i="8"/>
  <c r="J123" i="8"/>
  <c r="I113" i="8"/>
  <c r="H113" i="8"/>
  <c r="I77" i="8"/>
  <c r="H77" i="8"/>
  <c r="I71" i="8"/>
  <c r="H71" i="8"/>
  <c r="G53" i="8"/>
  <c r="I53" i="8"/>
  <c r="H53" i="8"/>
  <c r="AI61" i="7"/>
  <c r="AI235" i="7"/>
  <c r="BS324" i="7"/>
  <c r="AJ612" i="7"/>
  <c r="AK612" i="7"/>
  <c r="AI643" i="7"/>
  <c r="AM643" i="7"/>
  <c r="AZ643" i="7"/>
  <c r="S735" i="7"/>
  <c r="AH739" i="7"/>
  <c r="Q739" i="7"/>
  <c r="U739" i="7"/>
  <c r="AH755" i="7"/>
  <c r="AH695" i="7"/>
  <c r="BS327" i="7"/>
  <c r="BT327" i="7"/>
  <c r="Q327" i="7"/>
  <c r="S327" i="7"/>
  <c r="BA327" i="7"/>
  <c r="AI327" i="7"/>
  <c r="AJ327" i="7"/>
  <c r="AE837" i="7"/>
  <c r="BS449" i="7"/>
  <c r="BW449" i="7"/>
  <c r="BT449" i="7"/>
  <c r="BV142" i="7"/>
  <c r="BW142" i="7"/>
  <c r="AM142" i="7"/>
  <c r="AJ142" i="7"/>
  <c r="W652" i="7"/>
  <c r="BD511" i="7"/>
  <c r="BF511" i="7"/>
  <c r="BG511" i="7" a="1"/>
  <c r="W796" i="7"/>
  <c r="BU537" i="7"/>
  <c r="AG744" i="7"/>
  <c r="BT438" i="7"/>
  <c r="G20" i="8"/>
  <c r="I20" i="8"/>
  <c r="H20" i="8"/>
  <c r="G54" i="8"/>
  <c r="I54" i="8"/>
  <c r="H54" i="8"/>
  <c r="BD63" i="7"/>
  <c r="AK340" i="7"/>
  <c r="T253" i="7"/>
  <c r="G104" i="8"/>
  <c r="I104" i="8"/>
  <c r="H104" i="8"/>
  <c r="G73" i="8"/>
  <c r="G63" i="8"/>
  <c r="J63" i="8"/>
  <c r="L69" i="10"/>
  <c r="L131" i="10"/>
  <c r="L233" i="10"/>
  <c r="L57" i="10"/>
  <c r="L11" i="10"/>
  <c r="L188" i="10"/>
  <c r="L171" i="10"/>
  <c r="L176" i="10"/>
  <c r="L83" i="10"/>
  <c r="L138" i="10"/>
  <c r="L28" i="10"/>
  <c r="L248" i="10"/>
  <c r="L104" i="10"/>
  <c r="L143" i="10"/>
  <c r="L191" i="10"/>
  <c r="L154" i="10"/>
  <c r="L161" i="10"/>
  <c r="L199" i="10"/>
  <c r="L184" i="10"/>
  <c r="L144" i="10"/>
  <c r="L174" i="10"/>
  <c r="L4" i="10"/>
  <c r="L78" i="10"/>
  <c r="L42" i="10"/>
  <c r="L37" i="10"/>
  <c r="L59" i="10"/>
  <c r="L54" i="10"/>
  <c r="L25" i="10"/>
  <c r="L65" i="10"/>
  <c r="L181" i="10"/>
  <c r="L5" i="10"/>
  <c r="L84" i="10"/>
  <c r="L250" i="10"/>
  <c r="L51" i="10"/>
  <c r="L241" i="10"/>
  <c r="L66" i="10"/>
  <c r="L180" i="10"/>
  <c r="L164" i="10"/>
  <c r="L121" i="10"/>
  <c r="L50" i="10"/>
  <c r="L133" i="10"/>
  <c r="L245" i="10"/>
  <c r="L206" i="10"/>
  <c r="L13" i="10"/>
  <c r="L108" i="10"/>
  <c r="L126" i="10"/>
  <c r="L141" i="10"/>
  <c r="L80" i="10"/>
  <c r="L27" i="10"/>
  <c r="L99" i="10"/>
  <c r="L3" i="10"/>
  <c r="L132" i="10"/>
  <c r="L33" i="10"/>
  <c r="L195" i="10"/>
  <c r="L8" i="10"/>
  <c r="L68" i="10"/>
  <c r="L235" i="10"/>
  <c r="L198" i="10"/>
  <c r="L128" i="10"/>
  <c r="L106" i="10"/>
  <c r="L183" i="10"/>
  <c r="L169" i="10"/>
  <c r="L179" i="10"/>
  <c r="G103" i="8"/>
  <c r="J103" i="8"/>
  <c r="G62" i="8"/>
  <c r="J62" i="8"/>
  <c r="G95" i="8"/>
  <c r="J95" i="8"/>
  <c r="G57" i="8"/>
  <c r="J57" i="8"/>
  <c r="L244" i="10"/>
  <c r="L26" i="10"/>
  <c r="L43" i="10"/>
  <c r="L249" i="10"/>
  <c r="L177" i="10"/>
  <c r="L73" i="10"/>
  <c r="L194" i="10"/>
  <c r="L91" i="10"/>
  <c r="L172" i="10"/>
  <c r="L134" i="10"/>
  <c r="L148" i="10"/>
  <c r="L190" i="10"/>
  <c r="L22" i="10"/>
  <c r="L10" i="10"/>
  <c r="L165" i="10"/>
  <c r="L103" i="10"/>
  <c r="L14" i="10"/>
  <c r="L203" i="10"/>
  <c r="L216" i="10"/>
  <c r="L31" i="10"/>
  <c r="L111" i="10"/>
  <c r="L29" i="10"/>
  <c r="L122" i="10"/>
  <c r="L247" i="10"/>
  <c r="L23" i="10"/>
  <c r="L153" i="10"/>
  <c r="L232" i="10"/>
  <c r="L147" i="10"/>
  <c r="L149" i="10"/>
  <c r="L46" i="10"/>
  <c r="L214" i="10"/>
  <c r="L97" i="10"/>
  <c r="L47" i="10"/>
  <c r="L35" i="10"/>
  <c r="L58" i="10"/>
  <c r="L222" i="10"/>
  <c r="L49" i="10"/>
  <c r="L166" i="10"/>
  <c r="L127" i="10"/>
  <c r="L114" i="10"/>
  <c r="L56" i="10"/>
  <c r="L208" i="10"/>
  <c r="L137" i="10"/>
  <c r="L234" i="10"/>
  <c r="L12" i="10"/>
  <c r="L175" i="10"/>
  <c r="L251" i="10"/>
  <c r="L24" i="10"/>
  <c r="H78" i="8"/>
  <c r="H66" i="8"/>
  <c r="J97" i="8"/>
  <c r="W254" i="7" a="1"/>
  <c r="M255" i="10"/>
  <c r="M257" i="10"/>
  <c r="M259" i="10"/>
  <c r="M261" i="10"/>
  <c r="M263" i="10"/>
  <c r="M254" i="10"/>
  <c r="M262" i="10"/>
  <c r="M265" i="10"/>
  <c r="M266" i="10"/>
  <c r="M268" i="10"/>
  <c r="M270" i="10"/>
  <c r="M272" i="10"/>
  <c r="M260" i="10"/>
  <c r="M258" i="10"/>
  <c r="M267" i="10"/>
  <c r="M269" i="10"/>
  <c r="M271" i="10"/>
  <c r="M273" i="10"/>
  <c r="M275" i="10"/>
  <c r="M277" i="10"/>
  <c r="M279" i="10"/>
  <c r="M281" i="10"/>
  <c r="M264" i="10"/>
  <c r="M274" i="10"/>
  <c r="M276" i="10"/>
  <c r="M278" i="10"/>
  <c r="M280" i="10"/>
  <c r="M282" i="10"/>
  <c r="M256" i="10"/>
  <c r="M284" i="10"/>
  <c r="M286" i="10"/>
  <c r="M288" i="10"/>
  <c r="M290" i="10"/>
  <c r="M292" i="10"/>
  <c r="M294" i="10"/>
  <c r="M296" i="10"/>
  <c r="M298" i="10"/>
  <c r="M300" i="10"/>
  <c r="M283" i="10"/>
  <c r="M285" i="10"/>
  <c r="M287" i="10"/>
  <c r="M289" i="10"/>
  <c r="M291" i="10"/>
  <c r="M293" i="10"/>
  <c r="M295" i="10"/>
  <c r="M297" i="10"/>
  <c r="M299" i="10"/>
  <c r="M301" i="10"/>
  <c r="M303" i="10"/>
  <c r="M305" i="10"/>
  <c r="M307" i="10"/>
  <c r="M309" i="10"/>
  <c r="M311" i="10"/>
  <c r="M313" i="10"/>
  <c r="M315" i="10"/>
  <c r="M317" i="10"/>
  <c r="M302" i="10"/>
  <c r="M304" i="10"/>
  <c r="M319" i="10"/>
  <c r="M321" i="10"/>
  <c r="M323" i="10"/>
  <c r="M325" i="10"/>
  <c r="M308" i="10"/>
  <c r="M312" i="10"/>
  <c r="M316" i="10"/>
  <c r="M320" i="10"/>
  <c r="M322" i="10"/>
  <c r="M324" i="10"/>
  <c r="M326" i="10"/>
  <c r="M328" i="10"/>
  <c r="M330" i="10"/>
  <c r="M332" i="10"/>
  <c r="M310" i="10"/>
  <c r="M334" i="10"/>
  <c r="M336" i="10"/>
  <c r="M338" i="10"/>
  <c r="M340" i="10"/>
  <c r="M342" i="10"/>
  <c r="M344" i="10"/>
  <c r="M346" i="10"/>
  <c r="M348" i="10"/>
  <c r="M350" i="10"/>
  <c r="M352" i="10"/>
  <c r="M354" i="10"/>
  <c r="M356" i="10"/>
  <c r="M358" i="10"/>
  <c r="M360" i="10"/>
  <c r="M362" i="10"/>
  <c r="M364" i="10"/>
  <c r="M366" i="10"/>
  <c r="M368" i="10"/>
  <c r="M306" i="10"/>
  <c r="M327" i="10"/>
  <c r="M318" i="10"/>
  <c r="M329" i="10"/>
  <c r="M333" i="10"/>
  <c r="M335" i="10"/>
  <c r="M337" i="10"/>
  <c r="M339" i="10"/>
  <c r="M341" i="10"/>
  <c r="M343" i="10"/>
  <c r="M345" i="10"/>
  <c r="M347" i="10"/>
  <c r="M349" i="10"/>
  <c r="M351" i="10"/>
  <c r="M353" i="10"/>
  <c r="M355" i="10"/>
  <c r="M357" i="10"/>
  <c r="M359" i="10"/>
  <c r="M361" i="10"/>
  <c r="M363" i="10"/>
  <c r="M365" i="10"/>
  <c r="M367" i="10"/>
  <c r="M314" i="10"/>
  <c r="M376" i="10"/>
  <c r="M378" i="10"/>
  <c r="M380" i="10"/>
  <c r="M384" i="10"/>
  <c r="M369" i="10"/>
  <c r="M371" i="10"/>
  <c r="M373" i="10"/>
  <c r="M375" i="10"/>
  <c r="M377" i="10"/>
  <c r="M379" i="10"/>
  <c r="M381" i="10"/>
  <c r="M383" i="10"/>
  <c r="M385" i="10"/>
  <c r="M387" i="10"/>
  <c r="M382" i="10"/>
  <c r="M388" i="10"/>
  <c r="M331" i="10"/>
  <c r="M370" i="10"/>
  <c r="M372" i="10"/>
  <c r="M374" i="10"/>
  <c r="M386" i="10"/>
  <c r="AN484" i="7"/>
  <c r="AO484" i="7" a="1"/>
  <c r="AB756" i="7"/>
  <c r="Z604" i="7"/>
  <c r="AN789" i="7"/>
  <c r="AO789" i="7" a="1"/>
  <c r="AT789" i="7"/>
  <c r="V569" i="7"/>
  <c r="W569" i="7" a="1"/>
  <c r="Y569" i="7"/>
  <c r="AN627" i="7"/>
  <c r="AO627" i="7" a="1"/>
  <c r="V391" i="7"/>
  <c r="W391" i="7" a="1"/>
  <c r="X756" i="7"/>
  <c r="BF810" i="7"/>
  <c r="BG810" i="7" a="1"/>
  <c r="AN784" i="7"/>
  <c r="AO784" i="7" a="1"/>
  <c r="V492" i="7"/>
  <c r="W492" i="7" a="1"/>
  <c r="BF391" i="7"/>
  <c r="BG391" i="7" a="1"/>
  <c r="V763" i="7"/>
  <c r="W763" i="7" a="1"/>
  <c r="V546" i="7"/>
  <c r="W546" i="7" a="1"/>
  <c r="AN230" i="7"/>
  <c r="AO230" i="7" a="1"/>
  <c r="V846" i="7"/>
  <c r="W846" i="7" a="1"/>
  <c r="Y846" i="7"/>
  <c r="V626" i="7"/>
  <c r="W626" i="7" a="1"/>
  <c r="V581" i="7"/>
  <c r="W581" i="7" a="1"/>
  <c r="V549" i="7"/>
  <c r="W549" i="7" a="1"/>
  <c r="AN511" i="7"/>
  <c r="AO511" i="7" a="1"/>
  <c r="AU511" i="7"/>
  <c r="V682" i="7"/>
  <c r="W682" i="7" a="1"/>
  <c r="BF937" i="7"/>
  <c r="BG937" i="7" a="1"/>
  <c r="V582" i="7"/>
  <c r="W582" i="7" a="1"/>
  <c r="AF972" i="7"/>
  <c r="Y972" i="7"/>
  <c r="W972" i="7"/>
  <c r="AG972" i="7"/>
  <c r="Y796" i="7"/>
  <c r="AD652" i="7"/>
  <c r="AN643" i="7"/>
  <c r="AO643" i="7" a="1"/>
  <c r="AN540" i="7"/>
  <c r="AO540" i="7" a="1"/>
  <c r="Z940" i="7"/>
  <c r="V554" i="7"/>
  <c r="W554" i="7" a="1"/>
  <c r="BX6" i="7"/>
  <c r="BY6" i="7" a="1"/>
  <c r="V550" i="7"/>
  <c r="W550" i="7" a="1"/>
  <c r="V524" i="7"/>
  <c r="W524" i="7" a="1"/>
  <c r="AG524" i="7"/>
  <c r="X759" i="7"/>
  <c r="AE652" i="7"/>
  <c r="AN718" i="7"/>
  <c r="AO718" i="7" a="1"/>
  <c r="AE747" i="7"/>
  <c r="AA759" i="7"/>
  <c r="V774" i="7"/>
  <c r="W774" i="7" a="1"/>
  <c r="V658" i="7"/>
  <c r="W658" i="7" a="1"/>
  <c r="W837" i="7"/>
  <c r="BM731" i="7"/>
  <c r="AF747" i="7"/>
  <c r="BF457" i="7"/>
  <c r="BG457" i="7" a="1"/>
  <c r="AG683" i="7"/>
  <c r="BF464" i="7"/>
  <c r="BG464" i="7" a="1"/>
  <c r="V480" i="7"/>
  <c r="W480" i="7" a="1"/>
  <c r="V794" i="7"/>
  <c r="W794" i="7" a="1"/>
  <c r="Z794" i="7"/>
  <c r="V858" i="7"/>
  <c r="W858" i="7" a="1"/>
  <c r="AE858" i="7"/>
  <c r="BF614" i="7"/>
  <c r="BG614" i="7" a="1"/>
  <c r="BX443" i="7"/>
  <c r="BY443" i="7" a="1"/>
  <c r="AN716" i="7"/>
  <c r="AO716" i="7" a="1"/>
  <c r="V834" i="7"/>
  <c r="W834" i="7" a="1"/>
  <c r="AD834" i="7"/>
  <c r="V419" i="7"/>
  <c r="W419" i="7" a="1"/>
  <c r="AF419" i="7"/>
  <c r="AN543" i="7"/>
  <c r="AO543" i="7" a="1"/>
  <c r="AP543" i="7"/>
  <c r="AN420" i="7"/>
  <c r="AO420" i="7" a="1"/>
  <c r="AN956" i="7"/>
  <c r="AO956" i="7" a="1"/>
  <c r="AO956" i="7"/>
  <c r="V670" i="7"/>
  <c r="W670" i="7" a="1"/>
  <c r="AG892" i="7"/>
  <c r="AF892" i="7"/>
  <c r="AF603" i="7"/>
  <c r="W603" i="7"/>
  <c r="AB603" i="7"/>
  <c r="AN704" i="7"/>
  <c r="AO704" i="7" a="1"/>
  <c r="AD837" i="7"/>
  <c r="V739" i="7"/>
  <c r="W739" i="7" a="1"/>
  <c r="AN964" i="7"/>
  <c r="AO964" i="7" a="1"/>
  <c r="W604" i="7"/>
  <c r="X604" i="7"/>
  <c r="AF604" i="7"/>
  <c r="BX87" i="7"/>
  <c r="BY87" i="7" a="1"/>
  <c r="BY87" i="7"/>
  <c r="W940" i="7"/>
  <c r="V778" i="7"/>
  <c r="W778" i="7" a="1"/>
  <c r="AE778" i="7"/>
  <c r="AN507" i="7"/>
  <c r="AO507" i="7" a="1"/>
  <c r="AA418" i="7"/>
  <c r="V606" i="7"/>
  <c r="W606" i="7" a="1"/>
  <c r="AN505" i="7"/>
  <c r="AO505" i="7" a="1"/>
  <c r="V533" i="7"/>
  <c r="W533" i="7" a="1"/>
  <c r="AN443" i="7"/>
  <c r="AO443" i="7" a="1"/>
  <c r="AY443" i="7"/>
  <c r="AB639" i="7"/>
  <c r="Y759" i="7"/>
  <c r="BF805" i="7"/>
  <c r="BG805" i="7" a="1"/>
  <c r="V253" i="7"/>
  <c r="W253" i="7" a="1"/>
  <c r="AG604" i="7"/>
  <c r="AB604" i="7"/>
  <c r="AC604" i="7"/>
  <c r="AC940" i="7"/>
  <c r="V60" i="7"/>
  <c r="W60" i="7" a="1"/>
  <c r="AN244" i="7"/>
  <c r="AO244" i="7" a="1"/>
  <c r="AG639" i="7"/>
  <c r="AN911" i="7"/>
  <c r="AO911" i="7" a="1"/>
  <c r="W759" i="7"/>
  <c r="AG759" i="7"/>
  <c r="V866" i="7"/>
  <c r="W866" i="7" a="1"/>
  <c r="AE866" i="7"/>
  <c r="V982" i="7"/>
  <c r="W982" i="7" a="1"/>
  <c r="V473" i="7"/>
  <c r="W473" i="7" a="1"/>
  <c r="V484" i="7"/>
  <c r="W484" i="7" a="1"/>
  <c r="V521" i="7"/>
  <c r="W521" i="7" a="1"/>
  <c r="X521" i="7"/>
  <c r="AN628" i="7"/>
  <c r="AO628" i="7" a="1"/>
  <c r="Z837" i="7"/>
  <c r="AG940" i="7"/>
  <c r="AC837" i="7"/>
  <c r="V735" i="7"/>
  <c r="W735" i="7" a="1"/>
  <c r="Y604" i="7"/>
  <c r="AA604" i="7"/>
  <c r="V870" i="7"/>
  <c r="W870" i="7" a="1"/>
  <c r="AF639" i="7"/>
  <c r="AE639" i="7"/>
  <c r="AE759" i="7"/>
  <c r="AB759" i="7"/>
  <c r="AN631" i="7"/>
  <c r="AO631" i="7" a="1"/>
  <c r="V423" i="7"/>
  <c r="W423" i="7" a="1"/>
  <c r="BX811" i="7"/>
  <c r="BY811" i="7" a="1"/>
  <c r="BX457" i="7"/>
  <c r="BY457" i="7" a="1"/>
  <c r="CF457" i="7"/>
  <c r="BF477" i="7"/>
  <c r="BG477" i="7" a="1"/>
  <c r="BP477" i="7"/>
  <c r="BF460" i="7"/>
  <c r="BG460" i="7" a="1"/>
  <c r="BQ460" i="7"/>
  <c r="AC823" i="7"/>
  <c r="AD823" i="7"/>
  <c r="AA823" i="7"/>
  <c r="AE823" i="7"/>
  <c r="AB823" i="7"/>
  <c r="AG752" i="7"/>
  <c r="W752" i="7"/>
  <c r="AE600" i="7"/>
  <c r="AA600" i="7"/>
  <c r="AB600" i="7"/>
  <c r="AD600" i="7"/>
  <c r="AN558" i="7"/>
  <c r="AO558" i="7" a="1"/>
  <c r="AG603" i="7"/>
  <c r="AN513" i="7"/>
  <c r="AO513" i="7" a="1"/>
  <c r="AP513" i="7"/>
  <c r="V561" i="7"/>
  <c r="W561" i="7" a="1"/>
  <c r="AN427" i="7"/>
  <c r="AO427" i="7" a="1"/>
  <c r="AD603" i="7"/>
  <c r="AE603" i="7"/>
  <c r="V195" i="7"/>
  <c r="AN969" i="7"/>
  <c r="AO969" i="7" a="1"/>
  <c r="Z796" i="7"/>
  <c r="AN849" i="7"/>
  <c r="AO849" i="7" a="1"/>
  <c r="AD972" i="7"/>
  <c r="AA972" i="7"/>
  <c r="BX101" i="7"/>
  <c r="BY101" i="7" a="1"/>
  <c r="BN731" i="7"/>
  <c r="AN638" i="7"/>
  <c r="AO638" i="7" a="1"/>
  <c r="V55" i="7"/>
  <c r="V424" i="7"/>
  <c r="W424" i="7" a="1"/>
  <c r="BX492" i="7"/>
  <c r="BY492" i="7" a="1"/>
  <c r="V986" i="7"/>
  <c r="W986" i="7" a="1"/>
  <c r="V630" i="7"/>
  <c r="W630" i="7" a="1"/>
  <c r="V622" i="7"/>
  <c r="W622" i="7" a="1"/>
  <c r="X622" i="7"/>
  <c r="V507" i="7"/>
  <c r="W507" i="7" a="1"/>
  <c r="Z603" i="7"/>
  <c r="V494" i="7"/>
  <c r="W494" i="7" a="1"/>
  <c r="X603" i="7"/>
  <c r="AN508" i="7"/>
  <c r="AO508" i="7" a="1"/>
  <c r="AO508" i="7"/>
  <c r="BX490" i="7"/>
  <c r="BY490" i="7" a="1"/>
  <c r="CA490" i="7"/>
  <c r="BF480" i="7"/>
  <c r="BG480" i="7" a="1"/>
  <c r="BM480" i="7"/>
  <c r="V443" i="7"/>
  <c r="W443" i="7" a="1"/>
  <c r="BF776" i="7"/>
  <c r="BG776" i="7" a="1"/>
  <c r="BG776" i="7"/>
  <c r="V878" i="7"/>
  <c r="W878" i="7" a="1"/>
  <c r="AF878" i="7"/>
  <c r="V114" i="7"/>
  <c r="W114" i="7" a="1"/>
  <c r="AE892" i="7"/>
  <c r="V490" i="7"/>
  <c r="W490" i="7" a="1"/>
  <c r="AA603" i="7"/>
  <c r="BF973" i="7"/>
  <c r="BG973" i="7" a="1"/>
  <c r="BK973" i="7"/>
  <c r="AN487" i="7"/>
  <c r="AO487" i="7" a="1"/>
  <c r="V958" i="7"/>
  <c r="W958" i="7" a="1"/>
  <c r="AA958" i="7"/>
  <c r="V998" i="7"/>
  <c r="W998" i="7" a="1"/>
  <c r="AD998" i="7"/>
  <c r="AF796" i="7"/>
  <c r="W929" i="7"/>
  <c r="AN800" i="7"/>
  <c r="AO800" i="7" a="1"/>
  <c r="BG731" i="7"/>
  <c r="AN597" i="7"/>
  <c r="AO597" i="7" a="1"/>
  <c r="AN195" i="7"/>
  <c r="AO195" i="7" a="1"/>
  <c r="BF412" i="7"/>
  <c r="BG412" i="7" a="1"/>
  <c r="V558" i="7"/>
  <c r="W558" i="7" a="1"/>
  <c r="V466" i="7"/>
  <c r="W466" i="7" a="1"/>
  <c r="V505" i="7"/>
  <c r="W505" i="7" a="1"/>
  <c r="V614" i="7"/>
  <c r="W614" i="7" a="1"/>
  <c r="AN404" i="7"/>
  <c r="AO404" i="7" a="1"/>
  <c r="AR404" i="7"/>
  <c r="V798" i="7"/>
  <c r="W798" i="7" a="1"/>
  <c r="AF798" i="7"/>
  <c r="V850" i="7"/>
  <c r="W850" i="7" a="1"/>
  <c r="AN654" i="7"/>
  <c r="AO654" i="7" a="1"/>
  <c r="Y603" i="7"/>
  <c r="V910" i="7"/>
  <c r="W910" i="7" a="1"/>
  <c r="Z910" i="7"/>
  <c r="AC603" i="7"/>
  <c r="V132" i="7"/>
  <c r="V477" i="7"/>
  <c r="W477" i="7" a="1"/>
  <c r="AN778" i="7"/>
  <c r="AO778" i="7" a="1"/>
  <c r="AO776" i="7"/>
  <c r="AG594" i="7"/>
  <c r="AP776" i="7"/>
  <c r="AB929" i="7"/>
  <c r="AN655" i="7"/>
  <c r="AO655" i="7" a="1"/>
  <c r="V528" i="7"/>
  <c r="W528" i="7" a="1"/>
  <c r="BX805" i="7"/>
  <c r="BY805" i="7" a="1"/>
  <c r="J59" i="8"/>
  <c r="AN247" i="7"/>
  <c r="AO247" i="7" a="1"/>
  <c r="AD929" i="7"/>
  <c r="AG929" i="7"/>
  <c r="AU776" i="7"/>
  <c r="AE929" i="7"/>
  <c r="I87" i="8"/>
  <c r="H87" i="8"/>
  <c r="W552" i="7"/>
  <c r="AN101" i="7"/>
  <c r="AO101" i="7" a="1"/>
  <c r="V602" i="7"/>
  <c r="W602" i="7" a="1"/>
  <c r="AN9" i="7"/>
  <c r="AO9" i="7" a="1"/>
  <c r="AD668" i="7"/>
  <c r="AN651" i="7"/>
  <c r="AO651" i="7" a="1"/>
  <c r="AA795" i="7"/>
  <c r="AF805" i="7"/>
  <c r="AN609" i="7"/>
  <c r="AO609" i="7" a="1"/>
  <c r="V447" i="7"/>
  <c r="W447" i="7" a="1"/>
  <c r="Y805" i="7"/>
  <c r="BQ731" i="7"/>
  <c r="BP731" i="7"/>
  <c r="V487" i="7"/>
  <c r="W487" i="7" a="1"/>
  <c r="V415" i="7"/>
  <c r="W415" i="7" a="1"/>
  <c r="Y415" i="7"/>
  <c r="W683" i="7"/>
  <c r="AN441" i="7"/>
  <c r="AO441" i="7" a="1"/>
  <c r="Y683" i="7"/>
  <c r="BK731" i="7"/>
  <c r="BI731" i="7"/>
  <c r="AB795" i="7"/>
  <c r="BH731" i="7"/>
  <c r="BJ731" i="7"/>
  <c r="BO731" i="7"/>
  <c r="V434" i="7"/>
  <c r="W434" i="7" a="1"/>
  <c r="AF434" i="7"/>
  <c r="BF743" i="7"/>
  <c r="BG743" i="7" a="1"/>
  <c r="Z892" i="7"/>
  <c r="AA892" i="7"/>
  <c r="AN769" i="7"/>
  <c r="AO769" i="7" a="1"/>
  <c r="AN818" i="7"/>
  <c r="AO818" i="7" a="1"/>
  <c r="V597" i="7"/>
  <c r="W597" i="7" a="1"/>
  <c r="AB892" i="7"/>
  <c r="X892" i="7"/>
  <c r="AD552" i="7"/>
  <c r="BF101" i="7"/>
  <c r="AC727" i="7"/>
  <c r="AG727" i="7"/>
  <c r="W727" i="7"/>
  <c r="V762" i="7"/>
  <c r="W762" i="7" a="1"/>
  <c r="X619" i="7"/>
  <c r="AB619" i="7"/>
  <c r="AG619" i="7"/>
  <c r="AD619" i="7"/>
  <c r="Y619" i="7"/>
  <c r="Z619" i="7"/>
  <c r="AC619" i="7"/>
  <c r="AF619" i="7"/>
  <c r="AA619" i="7"/>
  <c r="AE619" i="7"/>
  <c r="W619" i="7"/>
  <c r="V590" i="7"/>
  <c r="W590" i="7" a="1"/>
  <c r="BD39" i="7"/>
  <c r="BF39" i="7"/>
  <c r="AM252" i="7"/>
  <c r="BR891" i="7"/>
  <c r="J41" i="8"/>
  <c r="AD892" i="7"/>
  <c r="R153" i="7"/>
  <c r="V153" i="7"/>
  <c r="AJ89" i="7"/>
  <c r="AL89" i="7"/>
  <c r="U89" i="7"/>
  <c r="AK299" i="7"/>
  <c r="AN299" i="7"/>
  <c r="AO299" i="7" a="1"/>
  <c r="AT299" i="7"/>
  <c r="S224" i="7"/>
  <c r="R224" i="7"/>
  <c r="T224" i="7"/>
  <c r="Z418" i="7"/>
  <c r="AE795" i="7"/>
  <c r="AQ776" i="7"/>
  <c r="AR776" i="7"/>
  <c r="Y418" i="7"/>
  <c r="BB891" i="7"/>
  <c r="BD891" i="7"/>
  <c r="BF891" i="7"/>
  <c r="BG891" i="7" a="1"/>
  <c r="AN15" i="7"/>
  <c r="AO15" i="7" a="1"/>
  <c r="BC211" i="7"/>
  <c r="BA947" i="7"/>
  <c r="BE947" i="7"/>
  <c r="U307" i="7"/>
  <c r="BC307" i="7"/>
  <c r="BT227" i="7"/>
  <c r="BV227" i="7"/>
  <c r="BU227" i="7"/>
  <c r="BC852" i="7"/>
  <c r="S292" i="7"/>
  <c r="AC623" i="7"/>
  <c r="Y623" i="7"/>
  <c r="AE623" i="7"/>
  <c r="AD623" i="7"/>
  <c r="Z623" i="7"/>
  <c r="X623" i="7"/>
  <c r="W623" i="7"/>
  <c r="V16" i="7"/>
  <c r="W16" i="7" a="1"/>
  <c r="V574" i="7"/>
  <c r="W574" i="7" a="1"/>
  <c r="T172" i="7"/>
  <c r="U172" i="7"/>
  <c r="AM210" i="7"/>
  <c r="AL210" i="7"/>
  <c r="U201" i="7"/>
  <c r="T201" i="7"/>
  <c r="BW261" i="7"/>
  <c r="BU261" i="7"/>
  <c r="BT261" i="7"/>
  <c r="BV261" i="7"/>
  <c r="AM3" i="7"/>
  <c r="AL3" i="7"/>
  <c r="AM248" i="7"/>
  <c r="AL248" i="7"/>
  <c r="AJ248" i="7"/>
  <c r="AK248" i="7"/>
  <c r="AM162" i="7"/>
  <c r="AL162" i="7"/>
  <c r="AN162" i="7"/>
  <c r="AO162" i="7" a="1"/>
  <c r="U265" i="7"/>
  <c r="R265" i="7"/>
  <c r="U273" i="7"/>
  <c r="T273" i="7"/>
  <c r="J49" i="8"/>
  <c r="AN410" i="7"/>
  <c r="AO410" i="7" a="1"/>
  <c r="BF727" i="7"/>
  <c r="BG727" i="7" a="1"/>
  <c r="BI727" i="7"/>
  <c r="BV153" i="7"/>
  <c r="AM153" i="7"/>
  <c r="AJ153" i="7"/>
  <c r="AK153" i="7"/>
  <c r="BT153" i="7"/>
  <c r="AN318" i="7"/>
  <c r="AO318" i="7" a="1"/>
  <c r="U339" i="7"/>
  <c r="BF339" i="7"/>
  <c r="S339" i="7"/>
  <c r="V339" i="7"/>
  <c r="W339" i="7" a="1"/>
  <c r="BX307" i="7"/>
  <c r="BY307" i="7" a="1"/>
  <c r="BY307" i="7"/>
  <c r="BB336" i="7"/>
  <c r="BD336" i="7"/>
  <c r="BC336" i="7"/>
  <c r="BR336" i="7"/>
  <c r="R206" i="7"/>
  <c r="S337" i="7"/>
  <c r="BB440" i="7"/>
  <c r="S263" i="7"/>
  <c r="R64" i="7"/>
  <c r="S300" i="7"/>
  <c r="BC767" i="7"/>
  <c r="BA767" i="7"/>
  <c r="BE767" i="7"/>
  <c r="BF767" i="7"/>
  <c r="BG767" i="7" a="1"/>
  <c r="AN705" i="7"/>
  <c r="AO705" i="7" a="1"/>
  <c r="BR114" i="7"/>
  <c r="V471" i="7"/>
  <c r="W471" i="7" a="1"/>
  <c r="S64" i="7"/>
  <c r="U64" i="7"/>
  <c r="BC440" i="7"/>
  <c r="BX7" i="7"/>
  <c r="BY7" i="7" a="1"/>
  <c r="AM67" i="7"/>
  <c r="BA240" i="7"/>
  <c r="BT88" i="7"/>
  <c r="AZ573" i="7"/>
  <c r="AJ75" i="7"/>
  <c r="T17" i="7"/>
  <c r="V17" i="7"/>
  <c r="AN198" i="7"/>
  <c r="AO198" i="7" a="1"/>
  <c r="AQ198" i="7"/>
  <c r="BF463" i="7"/>
  <c r="BG463" i="7" a="1"/>
  <c r="BF54" i="7"/>
  <c r="BX52" i="7"/>
  <c r="BY52" i="7" a="1"/>
  <c r="R347" i="7"/>
  <c r="T347" i="7"/>
  <c r="BA359" i="7"/>
  <c r="U359" i="7"/>
  <c r="R134" i="7"/>
  <c r="T134" i="7"/>
  <c r="S309" i="7"/>
  <c r="R309" i="7"/>
  <c r="T309" i="7"/>
  <c r="BA366" i="7"/>
  <c r="BE366" i="7"/>
  <c r="AI366" i="7"/>
  <c r="AM366" i="7"/>
  <c r="V106" i="7"/>
  <c r="AI354" i="7"/>
  <c r="AM354" i="7"/>
  <c r="S355" i="7"/>
  <c r="R305" i="7"/>
  <c r="T305" i="7"/>
  <c r="U305" i="7"/>
  <c r="AK362" i="7"/>
  <c r="AJ362" i="7"/>
  <c r="AL362" i="7"/>
  <c r="AA728" i="7"/>
  <c r="Y728" i="7"/>
  <c r="Z728" i="7"/>
  <c r="AB728" i="7"/>
  <c r="AE728" i="7"/>
  <c r="V332" i="7"/>
  <c r="AM43" i="7"/>
  <c r="AJ241" i="7"/>
  <c r="AL241" i="7"/>
  <c r="AK96" i="7"/>
  <c r="V585" i="7"/>
  <c r="W585" i="7" a="1"/>
  <c r="R263" i="7"/>
  <c r="T263" i="7"/>
  <c r="T59" i="7"/>
  <c r="U59" i="7"/>
  <c r="V59" i="7"/>
  <c r="W59" i="7" a="1"/>
  <c r="U199" i="7"/>
  <c r="AZ570" i="7"/>
  <c r="BC570" i="7"/>
  <c r="AI60" i="7"/>
  <c r="R135" i="7"/>
  <c r="V135" i="7"/>
  <c r="W135" i="7" a="1"/>
  <c r="AN979" i="7"/>
  <c r="AO979" i="7" a="1"/>
  <c r="U110" i="7"/>
  <c r="V562" i="7"/>
  <c r="W562" i="7" a="1"/>
  <c r="AB562" i="7"/>
  <c r="V926" i="7"/>
  <c r="W926" i="7" a="1"/>
  <c r="BT295" i="7"/>
  <c r="BV295" i="7"/>
  <c r="BA934" i="7"/>
  <c r="BE934" i="7"/>
  <c r="AM23" i="7"/>
  <c r="AK842" i="7"/>
  <c r="AI842" i="7"/>
  <c r="AM842" i="7"/>
  <c r="AN842" i="7"/>
  <c r="AO842" i="7" a="1"/>
  <c r="AS842" i="7"/>
  <c r="AJ630" i="7"/>
  <c r="AL630" i="7"/>
  <c r="AI489" i="7"/>
  <c r="AM489" i="7"/>
  <c r="BT965" i="7"/>
  <c r="BV965" i="7"/>
  <c r="V472" i="7"/>
  <c r="W472" i="7" a="1"/>
  <c r="AE472" i="7"/>
  <c r="V694" i="7"/>
  <c r="W694" i="7" a="1"/>
  <c r="V874" i="7"/>
  <c r="W874" i="7" a="1"/>
  <c r="V898" i="7"/>
  <c r="W898" i="7" a="1"/>
  <c r="AD898" i="7"/>
  <c r="AK43" i="7"/>
  <c r="AK254" i="7"/>
  <c r="AM96" i="7"/>
  <c r="AZ553" i="7"/>
  <c r="T110" i="7"/>
  <c r="V110" i="7"/>
  <c r="W110" i="7" a="1"/>
  <c r="BU295" i="7"/>
  <c r="BA498" i="7"/>
  <c r="BE498" i="7"/>
  <c r="BR217" i="7"/>
  <c r="BF689" i="7"/>
  <c r="BG689" i="7" a="1"/>
  <c r="AI942" i="7"/>
  <c r="AM942" i="7"/>
  <c r="V474" i="7"/>
  <c r="W474" i="7" a="1"/>
  <c r="AI369" i="7"/>
  <c r="AM369" i="7"/>
  <c r="T8" i="7"/>
  <c r="V8" i="7"/>
  <c r="W8" i="7" a="1"/>
  <c r="AZ241" i="7"/>
  <c r="BA241" i="7"/>
  <c r="BE241" i="7"/>
  <c r="BR498" i="7"/>
  <c r="AJ489" i="7"/>
  <c r="AG751" i="7"/>
  <c r="S134" i="7"/>
  <c r="T322" i="7"/>
  <c r="S322" i="7"/>
  <c r="AK322" i="7"/>
  <c r="AJ322" i="7"/>
  <c r="AL322" i="7"/>
  <c r="V806" i="7"/>
  <c r="W806" i="7" a="1"/>
  <c r="W806" i="7"/>
  <c r="AN163" i="7"/>
  <c r="AO163" i="7" a="1"/>
  <c r="V886" i="7"/>
  <c r="W886" i="7" a="1"/>
  <c r="AA886" i="7"/>
  <c r="V954" i="7"/>
  <c r="W954" i="7" a="1"/>
  <c r="V758" i="7"/>
  <c r="W758" i="7" a="1"/>
  <c r="V862" i="7"/>
  <c r="W862" i="7" a="1"/>
  <c r="V710" i="7"/>
  <c r="W710" i="7" a="1"/>
  <c r="AB710" i="7"/>
  <c r="V650" i="7"/>
  <c r="W650" i="7" a="1"/>
  <c r="AE731" i="7"/>
  <c r="AA731" i="7"/>
  <c r="W731" i="7"/>
  <c r="AF731" i="7"/>
  <c r="AB731" i="7"/>
  <c r="X731" i="7"/>
  <c r="Z731" i="7"/>
  <c r="Y731" i="7"/>
  <c r="AG731" i="7"/>
  <c r="AC731" i="7"/>
  <c r="AD731" i="7"/>
  <c r="U9" i="7"/>
  <c r="BA875" i="7"/>
  <c r="BE875" i="7"/>
  <c r="BF657" i="7"/>
  <c r="BG657" i="7" a="1"/>
  <c r="S173" i="7"/>
  <c r="S9" i="7"/>
  <c r="BB721" i="7"/>
  <c r="BD721" i="7"/>
  <c r="AN947" i="7"/>
  <c r="AO947" i="7" a="1"/>
  <c r="BX147" i="7"/>
  <c r="BY147" i="7" a="1"/>
  <c r="R173" i="7"/>
  <c r="BC875" i="7"/>
  <c r="BF875" i="7"/>
  <c r="BG875" i="7" a="1"/>
  <c r="V702" i="7"/>
  <c r="W702" i="7" a="1"/>
  <c r="BF800" i="7"/>
  <c r="BG800" i="7" a="1"/>
  <c r="BM800" i="7"/>
  <c r="BF153" i="7"/>
  <c r="V577" i="7"/>
  <c r="W577" i="7" a="1"/>
  <c r="AB577" i="7"/>
  <c r="BB852" i="7"/>
  <c r="BD852" i="7"/>
  <c r="AN498" i="7"/>
  <c r="AO498" i="7" a="1"/>
  <c r="AN424" i="7"/>
  <c r="AO424" i="7" a="1"/>
  <c r="BB780" i="7"/>
  <c r="BD780" i="7"/>
  <c r="BA780" i="7"/>
  <c r="BE780" i="7"/>
  <c r="BF780" i="7"/>
  <c r="BG780" i="7" a="1"/>
  <c r="AL252" i="7"/>
  <c r="AK252" i="7"/>
  <c r="BU464" i="7"/>
  <c r="BS464" i="7"/>
  <c r="BW464" i="7"/>
  <c r="BT464" i="7"/>
  <c r="AZ164" i="7"/>
  <c r="AI164" i="7"/>
  <c r="S314" i="7"/>
  <c r="U314" i="7"/>
  <c r="V314" i="7"/>
  <c r="AK179" i="7"/>
  <c r="AJ179" i="7"/>
  <c r="AC418" i="7"/>
  <c r="AD418" i="7"/>
  <c r="AF418" i="7"/>
  <c r="AE418" i="7"/>
  <c r="AB418" i="7"/>
  <c r="X418" i="7"/>
  <c r="BB362" i="7"/>
  <c r="BD362" i="7"/>
  <c r="BE362" i="7"/>
  <c r="T138" i="7"/>
  <c r="R138" i="7"/>
  <c r="V138" i="7"/>
  <c r="W138" i="7" a="1"/>
  <c r="AG138" i="7"/>
  <c r="BR626" i="7"/>
  <c r="BC626" i="7"/>
  <c r="Z600" i="7"/>
  <c r="AF600" i="7"/>
  <c r="X600" i="7"/>
  <c r="BV640" i="7"/>
  <c r="BX640" i="7"/>
  <c r="BY640" i="7" a="1"/>
  <c r="BA986" i="7"/>
  <c r="BE986" i="7"/>
  <c r="BC986" i="7"/>
  <c r="BB986" i="7"/>
  <c r="BD986" i="7"/>
  <c r="AI565" i="7"/>
  <c r="AM565" i="7"/>
  <c r="AZ565" i="7"/>
  <c r="AJ565" i="7"/>
  <c r="AK565" i="7"/>
  <c r="U125" i="7"/>
  <c r="R125" i="7"/>
  <c r="T125" i="7"/>
  <c r="BD30" i="7"/>
  <c r="BE30" i="7"/>
  <c r="R71" i="7"/>
  <c r="S71" i="7"/>
  <c r="S303" i="7"/>
  <c r="R303" i="7"/>
  <c r="T303" i="7"/>
  <c r="R286" i="7"/>
  <c r="U286" i="7"/>
  <c r="S286" i="7"/>
  <c r="T286" i="7"/>
  <c r="AZ268" i="7"/>
  <c r="BR268" i="7"/>
  <c r="BS268" i="7"/>
  <c r="BW268" i="7"/>
  <c r="AI268" i="7"/>
  <c r="AK268" i="7"/>
  <c r="U295" i="7"/>
  <c r="R295" i="7"/>
  <c r="T295" i="7"/>
  <c r="T37" i="7"/>
  <c r="R37" i="7"/>
  <c r="V37" i="7"/>
  <c r="W37" i="7" a="1"/>
  <c r="AE37" i="7"/>
  <c r="AK482" i="7"/>
  <c r="AI482" i="7"/>
  <c r="AM482" i="7"/>
  <c r="S93" i="7"/>
  <c r="R93" i="7"/>
  <c r="T93" i="7"/>
  <c r="BR296" i="7"/>
  <c r="BA296" i="7"/>
  <c r="BE296" i="7"/>
  <c r="U20" i="7"/>
  <c r="T20" i="7"/>
  <c r="BE174" i="7"/>
  <c r="BB174" i="7"/>
  <c r="BD174" i="7"/>
  <c r="U161" i="7"/>
  <c r="T161" i="7"/>
  <c r="R271" i="7"/>
  <c r="S271" i="7"/>
  <c r="T271" i="7"/>
  <c r="BS66" i="7"/>
  <c r="BT66" i="7"/>
  <c r="AK554" i="7"/>
  <c r="AI554" i="7"/>
  <c r="AM554" i="7"/>
  <c r="AJ554" i="7"/>
  <c r="AL554" i="7"/>
  <c r="AN554" i="7"/>
  <c r="AO554" i="7" a="1"/>
  <c r="U257" i="7"/>
  <c r="R257" i="7"/>
  <c r="T826" i="7"/>
  <c r="V826" i="7"/>
  <c r="W826" i="7" a="1"/>
  <c r="BB496" i="7"/>
  <c r="BD496" i="7"/>
  <c r="BC496" i="7"/>
  <c r="BA496" i="7"/>
  <c r="BE496" i="7"/>
  <c r="AK754" i="7"/>
  <c r="AJ754" i="7"/>
  <c r="AL754" i="7"/>
  <c r="AI766" i="7"/>
  <c r="AM766" i="7"/>
  <c r="AZ766" i="7"/>
  <c r="AK886" i="7"/>
  <c r="AI886" i="7"/>
  <c r="AM886" i="7"/>
  <c r="AZ886" i="7"/>
  <c r="T946" i="7"/>
  <c r="V946" i="7"/>
  <c r="W946" i="7" a="1"/>
  <c r="AK962" i="7"/>
  <c r="AJ962" i="7"/>
  <c r="AL962" i="7"/>
  <c r="AZ962" i="7"/>
  <c r="BC962" i="7"/>
  <c r="AI962" i="7"/>
  <c r="AM962" i="7"/>
  <c r="AJ814" i="7"/>
  <c r="AL814" i="7"/>
  <c r="AZ814" i="7"/>
  <c r="BA814" i="7"/>
  <c r="BE814" i="7"/>
  <c r="AI814" i="7"/>
  <c r="AM814" i="7"/>
  <c r="AJ914" i="7"/>
  <c r="AL914" i="7"/>
  <c r="AK914" i="7"/>
  <c r="AZ914" i="7"/>
  <c r="BR914" i="7"/>
  <c r="AI914" i="7"/>
  <c r="AM914" i="7"/>
  <c r="T950" i="7"/>
  <c r="V950" i="7"/>
  <c r="W950" i="7" a="1"/>
  <c r="AJ850" i="7"/>
  <c r="AL850" i="7"/>
  <c r="AI850" i="7"/>
  <c r="AM850" i="7"/>
  <c r="AK850" i="7"/>
  <c r="AZ850" i="7"/>
  <c r="AZ906" i="7"/>
  <c r="AJ906" i="7"/>
  <c r="AK906" i="7"/>
  <c r="AJ930" i="7"/>
  <c r="AL930" i="7"/>
  <c r="AI930" i="7"/>
  <c r="AM930" i="7"/>
  <c r="AZ930" i="7"/>
  <c r="AJ982" i="7"/>
  <c r="AL982" i="7"/>
  <c r="AZ982" i="7"/>
  <c r="AK982" i="7"/>
  <c r="AJ626" i="7"/>
  <c r="AL626" i="7"/>
  <c r="AI626" i="7"/>
  <c r="AM626" i="7"/>
  <c r="T786" i="7"/>
  <c r="V786" i="7"/>
  <c r="W786" i="7" a="1"/>
  <c r="AI882" i="7"/>
  <c r="AM882" i="7"/>
  <c r="AJ882" i="7"/>
  <c r="AL882" i="7"/>
  <c r="AK882" i="7"/>
  <c r="AZ882" i="7"/>
  <c r="AL658" i="7"/>
  <c r="AN658" i="7"/>
  <c r="AO658" i="7" a="1"/>
  <c r="AZ650" i="7"/>
  <c r="AI650" i="7"/>
  <c r="AM650" i="7"/>
  <c r="AK650" i="7"/>
  <c r="T802" i="7"/>
  <c r="V802" i="7"/>
  <c r="W802" i="7" a="1"/>
  <c r="W611" i="7"/>
  <c r="X611" i="7"/>
  <c r="AB611" i="7"/>
  <c r="AK445" i="7"/>
  <c r="AZ445" i="7"/>
  <c r="BC25" i="7"/>
  <c r="BB25" i="7"/>
  <c r="BE25" i="7"/>
  <c r="AJ5" i="7"/>
  <c r="AM5" i="7"/>
  <c r="AK5" i="7"/>
  <c r="AL5" i="7"/>
  <c r="BE309" i="7"/>
  <c r="BC309" i="7"/>
  <c r="BB309" i="7"/>
  <c r="BD309" i="7"/>
  <c r="S362" i="7"/>
  <c r="T362" i="7"/>
  <c r="AN613" i="7"/>
  <c r="AO613" i="7" a="1"/>
  <c r="V746" i="7"/>
  <c r="W746" i="7" a="1"/>
  <c r="V678" i="7"/>
  <c r="W678" i="7" a="1"/>
  <c r="V734" i="7"/>
  <c r="W734" i="7" a="1"/>
  <c r="X734" i="7"/>
  <c r="V666" i="7"/>
  <c r="W666" i="7" a="1"/>
  <c r="V674" i="7"/>
  <c r="W674" i="7" a="1"/>
  <c r="V922" i="7"/>
  <c r="W922" i="7" a="1"/>
  <c r="AN970" i="7"/>
  <c r="AO970" i="7" a="1"/>
  <c r="AS970" i="7"/>
  <c r="AN602" i="7"/>
  <c r="AO602" i="7" a="1"/>
  <c r="BX158" i="7"/>
  <c r="BY158" i="7" a="1"/>
  <c r="V463" i="7"/>
  <c r="W463" i="7" a="1"/>
  <c r="V481" i="7"/>
  <c r="W481" i="7" a="1"/>
  <c r="AA481" i="7"/>
  <c r="V553" i="7"/>
  <c r="W553" i="7" a="1"/>
  <c r="V822" i="7"/>
  <c r="W822" i="7" a="1"/>
  <c r="V842" i="7"/>
  <c r="W842" i="7" a="1"/>
  <c r="BF312" i="7"/>
  <c r="BG312" i="7" a="1"/>
  <c r="BI312" i="7"/>
  <c r="BF676" i="7"/>
  <c r="BG676" i="7" a="1"/>
  <c r="AN272" i="7"/>
  <c r="AO272" i="7" a="1"/>
  <c r="AN640" i="7"/>
  <c r="AO640" i="7" a="1"/>
  <c r="V839" i="7"/>
  <c r="W839" i="7" a="1"/>
  <c r="V755" i="7"/>
  <c r="W755" i="7" a="1"/>
  <c r="Y755" i="7"/>
  <c r="V914" i="7"/>
  <c r="W914" i="7" a="1"/>
  <c r="AA914" i="7"/>
  <c r="V638" i="7"/>
  <c r="W638" i="7" a="1"/>
  <c r="V654" i="7"/>
  <c r="W654" i="7" a="1"/>
  <c r="W654" i="7"/>
  <c r="AI763" i="7"/>
  <c r="AM763" i="7"/>
  <c r="AJ763" i="7"/>
  <c r="AK763" i="7"/>
  <c r="AZ763" i="7"/>
  <c r="AI751" i="7"/>
  <c r="AM751" i="7"/>
  <c r="AZ751" i="7"/>
  <c r="AK751" i="7"/>
  <c r="AJ767" i="7"/>
  <c r="AL767" i="7"/>
  <c r="AK767" i="7"/>
  <c r="AI767" i="7"/>
  <c r="AM767" i="7"/>
  <c r="AZ747" i="7"/>
  <c r="AJ747" i="7"/>
  <c r="AL747" i="7"/>
  <c r="AK747" i="7"/>
  <c r="AI747" i="7"/>
  <c r="AM747" i="7"/>
  <c r="V288" i="7"/>
  <c r="W288" i="7" a="1"/>
  <c r="BX220" i="7"/>
  <c r="BY220" i="7" a="1"/>
  <c r="CH220" i="7"/>
  <c r="V686" i="7"/>
  <c r="W686" i="7" a="1"/>
  <c r="V750" i="7"/>
  <c r="W750" i="7" a="1"/>
  <c r="AA750" i="7"/>
  <c r="V930" i="7"/>
  <c r="W930" i="7" a="1"/>
  <c r="AN614" i="7"/>
  <c r="AO614" i="7" a="1"/>
  <c r="AY614" i="7"/>
  <c r="V698" i="7"/>
  <c r="W698" i="7" a="1"/>
  <c r="X698" i="7"/>
  <c r="V942" i="7"/>
  <c r="W942" i="7" a="1"/>
  <c r="AC942" i="7"/>
  <c r="V730" i="7"/>
  <c r="W730" i="7" a="1"/>
  <c r="V902" i="7"/>
  <c r="W902" i="7" a="1"/>
  <c r="AD902" i="7"/>
  <c r="V938" i="7"/>
  <c r="W938" i="7" a="1"/>
  <c r="AE895" i="7"/>
  <c r="BA287" i="7"/>
  <c r="BC287" i="7"/>
  <c r="BS473" i="7"/>
  <c r="BW473" i="7"/>
  <c r="BR852" i="7"/>
  <c r="BR798" i="7"/>
  <c r="BS798" i="7"/>
  <c r="BW798" i="7"/>
  <c r="V854" i="7"/>
  <c r="W854" i="7" a="1"/>
  <c r="BB798" i="7"/>
  <c r="AG698" i="7"/>
  <c r="AZ294" i="7"/>
  <c r="BR294" i="7"/>
  <c r="AI294" i="7"/>
  <c r="BT212" i="7"/>
  <c r="BU212" i="7"/>
  <c r="BB64" i="7"/>
  <c r="BD64" i="7"/>
  <c r="BD791" i="7"/>
  <c r="BF791" i="7"/>
  <c r="BG791" i="7" a="1"/>
  <c r="BS969" i="7"/>
  <c r="BW969" i="7"/>
  <c r="BU969" i="7"/>
  <c r="AG600" i="7"/>
  <c r="Y600" i="7"/>
  <c r="W600" i="7"/>
  <c r="AC600" i="7"/>
  <c r="BS723" i="7"/>
  <c r="BW723" i="7"/>
  <c r="BU723" i="7"/>
  <c r="BT723" i="7"/>
  <c r="BV723" i="7"/>
  <c r="S225" i="7"/>
  <c r="U225" i="7"/>
  <c r="AZ524" i="7"/>
  <c r="AI524" i="7"/>
  <c r="AM524" i="7"/>
  <c r="AJ524" i="7"/>
  <c r="AK524" i="7"/>
  <c r="T98" i="7"/>
  <c r="R98" i="7"/>
  <c r="S98" i="7"/>
  <c r="S353" i="7"/>
  <c r="U353" i="7"/>
  <c r="AJ586" i="7"/>
  <c r="AK586" i="7"/>
  <c r="AI586" i="7"/>
  <c r="AM586" i="7"/>
  <c r="S150" i="7"/>
  <c r="U150" i="7"/>
  <c r="AI20" i="7"/>
  <c r="AZ20" i="7"/>
  <c r="BR20" i="7"/>
  <c r="S24" i="7"/>
  <c r="T24" i="7"/>
  <c r="U24" i="7"/>
  <c r="AZ436" i="7"/>
  <c r="BB436" i="7"/>
  <c r="BD436" i="7"/>
  <c r="AK436" i="7"/>
  <c r="BV174" i="7"/>
  <c r="BW174" i="7"/>
  <c r="R140" i="7"/>
  <c r="U140" i="7"/>
  <c r="BT637" i="7"/>
  <c r="BV637" i="7"/>
  <c r="BU637" i="7"/>
  <c r="R229" i="7"/>
  <c r="S229" i="7"/>
  <c r="V229" i="7"/>
  <c r="W229" i="7" a="1"/>
  <c r="BR652" i="7"/>
  <c r="BU652" i="7"/>
  <c r="BB652" i="7"/>
  <c r="BD652" i="7"/>
  <c r="AK550" i="7"/>
  <c r="AJ550" i="7"/>
  <c r="AL550" i="7"/>
  <c r="BC558" i="7"/>
  <c r="BA558" i="7"/>
  <c r="BE558" i="7"/>
  <c r="BF558" i="7"/>
  <c r="BG558" i="7" a="1"/>
  <c r="BR558" i="7"/>
  <c r="AK998" i="7"/>
  <c r="AI998" i="7"/>
  <c r="AM998" i="7"/>
  <c r="AJ998" i="7"/>
  <c r="T722" i="7"/>
  <c r="V722" i="7"/>
  <c r="W722" i="7" a="1"/>
  <c r="AZ690" i="7"/>
  <c r="AI690" i="7"/>
  <c r="AM690" i="7"/>
  <c r="AJ690" i="7"/>
  <c r="AL690" i="7"/>
  <c r="AK770" i="7"/>
  <c r="AZ770" i="7"/>
  <c r="AI770" i="7"/>
  <c r="AM770" i="7"/>
  <c r="AK834" i="7"/>
  <c r="AI834" i="7"/>
  <c r="AM834" i="7"/>
  <c r="AJ834" i="7"/>
  <c r="AJ910" i="7"/>
  <c r="AK910" i="7"/>
  <c r="AZ910" i="7"/>
  <c r="T978" i="7"/>
  <c r="V978" i="7"/>
  <c r="W978" i="7" a="1"/>
  <c r="T918" i="7"/>
  <c r="V918" i="7"/>
  <c r="W918" i="7" a="1"/>
  <c r="T970" i="7"/>
  <c r="V970" i="7"/>
  <c r="W970" i="7" a="1"/>
  <c r="T462" i="7"/>
  <c r="V462" i="7"/>
  <c r="W462" i="7" a="1"/>
  <c r="AZ894" i="7"/>
  <c r="AI894" i="7"/>
  <c r="AM894" i="7"/>
  <c r="AK894" i="7"/>
  <c r="T690" i="7"/>
  <c r="V690" i="7"/>
  <c r="W690" i="7" a="1"/>
  <c r="T718" i="7"/>
  <c r="V718" i="7"/>
  <c r="W718" i="7" a="1"/>
  <c r="AJ854" i="7"/>
  <c r="AL854" i="7"/>
  <c r="AZ854" i="7"/>
  <c r="BC854" i="7"/>
  <c r="BB898" i="7"/>
  <c r="BR898" i="7"/>
  <c r="BA898" i="7"/>
  <c r="BE898" i="7"/>
  <c r="BC898" i="7"/>
  <c r="AJ710" i="7"/>
  <c r="AL710" i="7"/>
  <c r="AI710" i="7"/>
  <c r="AM710" i="7"/>
  <c r="AK710" i="7"/>
  <c r="W426" i="7"/>
  <c r="Y426" i="7"/>
  <c r="X692" i="7"/>
  <c r="AF692" i="7"/>
  <c r="AG747" i="7"/>
  <c r="AB747" i="7"/>
  <c r="X747" i="7"/>
  <c r="Z747" i="7"/>
  <c r="AC747" i="7"/>
  <c r="AD747" i="7"/>
  <c r="AA747" i="7"/>
  <c r="W747" i="7"/>
  <c r="V428" i="7"/>
  <c r="W428" i="7" a="1"/>
  <c r="BF42" i="7"/>
  <c r="V458" i="7"/>
  <c r="W458" i="7" a="1"/>
  <c r="AA458" i="7"/>
  <c r="V578" i="7"/>
  <c r="W578" i="7" a="1"/>
  <c r="AD611" i="7"/>
  <c r="V990" i="7"/>
  <c r="W990" i="7" a="1"/>
  <c r="AZ774" i="7"/>
  <c r="AI774" i="7"/>
  <c r="AM774" i="7"/>
  <c r="BA686" i="7"/>
  <c r="BE686" i="7"/>
  <c r="BR974" i="7"/>
  <c r="BU974" i="7"/>
  <c r="AK974" i="7"/>
  <c r="AJ974" i="7"/>
  <c r="AL974" i="7"/>
  <c r="V810" i="7"/>
  <c r="W810" i="7" a="1"/>
  <c r="BF255" i="7"/>
  <c r="AI806" i="7"/>
  <c r="AM806" i="7"/>
  <c r="AN765" i="7"/>
  <c r="AO765" i="7" a="1"/>
  <c r="V618" i="7"/>
  <c r="W618" i="7" a="1"/>
  <c r="Y611" i="7"/>
  <c r="AF611" i="7"/>
  <c r="V464" i="7"/>
  <c r="W464" i="7" a="1"/>
  <c r="AK806" i="7"/>
  <c r="BC686" i="7"/>
  <c r="BF686" i="7"/>
  <c r="BG686" i="7" a="1"/>
  <c r="AG611" i="7"/>
  <c r="Z611" i="7"/>
  <c r="AZ714" i="7"/>
  <c r="AJ714" i="7"/>
  <c r="AI714" i="7"/>
  <c r="AM714" i="7"/>
  <c r="V726" i="7"/>
  <c r="W726" i="7" a="1"/>
  <c r="BF490" i="7"/>
  <c r="BG490" i="7" a="1"/>
  <c r="AK634" i="7"/>
  <c r="AN634" i="7"/>
  <c r="AO634" i="7" a="1"/>
  <c r="AZ634" i="7"/>
  <c r="BC634" i="7"/>
  <c r="AN743" i="7"/>
  <c r="AO743" i="7" a="1"/>
  <c r="V506" i="7"/>
  <c r="W506" i="7" a="1"/>
  <c r="V706" i="7"/>
  <c r="W706" i="7" a="1"/>
  <c r="V814" i="7"/>
  <c r="W814" i="7" a="1"/>
  <c r="AC814" i="7"/>
  <c r="V790" i="7"/>
  <c r="W790" i="7" a="1"/>
  <c r="V994" i="7"/>
  <c r="W994" i="7" a="1"/>
  <c r="V610" i="7"/>
  <c r="W610" i="7" a="1"/>
  <c r="BF158" i="7"/>
  <c r="BG158" i="7" a="1"/>
  <c r="BM158" i="7"/>
  <c r="V435" i="7"/>
  <c r="W435" i="7" a="1"/>
  <c r="V476" i="7"/>
  <c r="W476" i="7" a="1"/>
  <c r="AE611" i="7"/>
  <c r="AI445" i="7"/>
  <c r="AM445" i="7"/>
  <c r="AC611" i="7"/>
  <c r="AA611" i="7"/>
  <c r="AZ806" i="7"/>
  <c r="AN715" i="7"/>
  <c r="AO715" i="7" a="1"/>
  <c r="BR686" i="7"/>
  <c r="BU686" i="7"/>
  <c r="BC965" i="7"/>
  <c r="BR177" i="7"/>
  <c r="BS177" i="7"/>
  <c r="BU177" i="7"/>
  <c r="AM166" i="7"/>
  <c r="BF637" i="7"/>
  <c r="BG637" i="7" a="1"/>
  <c r="V194" i="7"/>
  <c r="AI228" i="7"/>
  <c r="AM228" i="7"/>
  <c r="AZ123" i="7"/>
  <c r="BA123" i="7"/>
  <c r="BB123" i="7"/>
  <c r="V236" i="7"/>
  <c r="AN315" i="7"/>
  <c r="AO315" i="7" a="1"/>
  <c r="AQ315" i="7"/>
  <c r="AN810" i="7"/>
  <c r="AO810" i="7" a="1"/>
  <c r="AB552" i="7"/>
  <c r="V411" i="7"/>
  <c r="W411" i="7" a="1"/>
  <c r="V782" i="7"/>
  <c r="W782" i="7" a="1"/>
  <c r="AN629" i="7"/>
  <c r="AO629" i="7" a="1"/>
  <c r="AN624" i="7"/>
  <c r="AO624" i="7" a="1"/>
  <c r="AX925" i="7"/>
  <c r="AR925" i="7"/>
  <c r="AU925" i="7"/>
  <c r="AV925" i="7"/>
  <c r="AN578" i="7"/>
  <c r="AO578" i="7" a="1"/>
  <c r="AZ292" i="7"/>
  <c r="BR292" i="7"/>
  <c r="AI292" i="7"/>
  <c r="R280" i="7"/>
  <c r="T280" i="7"/>
  <c r="AN975" i="7"/>
  <c r="AO975" i="7" a="1"/>
  <c r="AN952" i="7"/>
  <c r="AO952" i="7" a="1"/>
  <c r="V541" i="7"/>
  <c r="W541" i="7" a="1"/>
  <c r="AG541" i="7"/>
  <c r="V818" i="7"/>
  <c r="W818" i="7" a="1"/>
  <c r="AI594" i="7"/>
  <c r="AM594" i="7"/>
  <c r="AI702" i="7"/>
  <c r="AM702" i="7"/>
  <c r="AK746" i="7"/>
  <c r="AI746" i="7"/>
  <c r="AM746" i="7"/>
  <c r="AN746" i="7"/>
  <c r="AO746" i="7" a="1"/>
  <c r="AK890" i="7"/>
  <c r="AN890" i="7"/>
  <c r="AO890" i="7" a="1"/>
  <c r="AV890" i="7"/>
  <c r="AK766" i="7"/>
  <c r="AK682" i="7"/>
  <c r="AN682" i="7"/>
  <c r="AO682" i="7" a="1"/>
  <c r="AK790" i="7"/>
  <c r="AN790" i="7"/>
  <c r="AO790" i="7" a="1"/>
  <c r="AI754" i="7"/>
  <c r="AM754" i="7"/>
  <c r="X727" i="7"/>
  <c r="AN496" i="7"/>
  <c r="AO496" i="7" a="1"/>
  <c r="AT496" i="7"/>
  <c r="R21" i="7"/>
  <c r="AI838" i="7"/>
  <c r="AM838" i="7"/>
  <c r="AB727" i="7"/>
  <c r="AJ674" i="7"/>
  <c r="AL674" i="7"/>
  <c r="AK630" i="7"/>
  <c r="AF727" i="7"/>
  <c r="AA727" i="7"/>
  <c r="BT740" i="7"/>
  <c r="BV740" i="7"/>
  <c r="AZ782" i="7"/>
  <c r="AG426" i="7"/>
  <c r="V962" i="7"/>
  <c r="W962" i="7" a="1"/>
  <c r="X683" i="7"/>
  <c r="BA373" i="7"/>
  <c r="BC373" i="7"/>
  <c r="AZ942" i="7"/>
  <c r="BC942" i="7"/>
  <c r="AZ754" i="7"/>
  <c r="BB754" i="7"/>
  <c r="BD754" i="7"/>
  <c r="AZ674" i="7"/>
  <c r="BB674" i="7"/>
  <c r="BD674" i="7"/>
  <c r="AF751" i="7"/>
  <c r="AC751" i="7"/>
  <c r="AN584" i="7"/>
  <c r="AO584" i="7" a="1"/>
  <c r="AN455" i="7"/>
  <c r="AO455" i="7" a="1"/>
  <c r="R67" i="7"/>
  <c r="AN56" i="7"/>
  <c r="AO56" i="7" a="1"/>
  <c r="AN649" i="7"/>
  <c r="AO649" i="7" a="1"/>
  <c r="BT969" i="7"/>
  <c r="BV969" i="7"/>
  <c r="AJ594" i="7"/>
  <c r="AZ291" i="7"/>
  <c r="V662" i="7"/>
  <c r="W662" i="7" a="1"/>
  <c r="AD662" i="7"/>
  <c r="AN563" i="7"/>
  <c r="AO563" i="7" a="1"/>
  <c r="AJ886" i="7"/>
  <c r="AK702" i="7"/>
  <c r="AN702" i="7"/>
  <c r="AO702" i="7" a="1"/>
  <c r="AU702" i="7"/>
  <c r="AG763" i="7"/>
  <c r="AZ890" i="7"/>
  <c r="AJ766" i="7"/>
  <c r="AL766" i="7"/>
  <c r="AW985" i="7"/>
  <c r="AD639" i="7"/>
  <c r="AA639" i="7"/>
  <c r="AZ682" i="7"/>
  <c r="BB682" i="7"/>
  <c r="BD682" i="7"/>
  <c r="AI978" i="7"/>
  <c r="AM978" i="7"/>
  <c r="V742" i="7"/>
  <c r="W742" i="7" a="1"/>
  <c r="AE727" i="7"/>
  <c r="V974" i="7"/>
  <c r="W974" i="7" a="1"/>
  <c r="AN490" i="7"/>
  <c r="AO490" i="7" a="1"/>
  <c r="S21" i="7"/>
  <c r="AZ191" i="7"/>
  <c r="AZ846" i="7"/>
  <c r="AA623" i="7"/>
  <c r="AF623" i="7"/>
  <c r="AZ838" i="7"/>
  <c r="AZ902" i="7"/>
  <c r="AD727" i="7"/>
  <c r="AI674" i="7"/>
  <c r="AM674" i="7"/>
  <c r="AC683" i="7"/>
  <c r="AJ978" i="7"/>
  <c r="AL978" i="7"/>
  <c r="AB623" i="7"/>
  <c r="AZ630" i="7"/>
  <c r="BA630" i="7"/>
  <c r="BE630" i="7"/>
  <c r="X751" i="7"/>
  <c r="Z727" i="7"/>
  <c r="BC740" i="7"/>
  <c r="BU740" i="7"/>
  <c r="AK782" i="7"/>
  <c r="AN782" i="7"/>
  <c r="AO782" i="7" a="1"/>
  <c r="AT782" i="7"/>
  <c r="BA638" i="7"/>
  <c r="BE638" i="7"/>
  <c r="V890" i="7"/>
  <c r="W890" i="7" a="1"/>
  <c r="AA683" i="7"/>
  <c r="AE683" i="7"/>
  <c r="AF683" i="7"/>
  <c r="AB751" i="7"/>
  <c r="Z751" i="7"/>
  <c r="V369" i="7"/>
  <c r="AN725" i="7"/>
  <c r="AO725" i="7" a="1"/>
  <c r="AN884" i="7"/>
  <c r="AO884" i="7" a="1"/>
  <c r="V538" i="7"/>
  <c r="W538" i="7" a="1"/>
  <c r="V410" i="7"/>
  <c r="W410" i="7" a="1"/>
  <c r="AN686" i="7"/>
  <c r="AO686" i="7" a="1"/>
  <c r="AY686" i="7"/>
  <c r="Z639" i="7"/>
  <c r="W639" i="7"/>
  <c r="AZ978" i="7"/>
  <c r="Y727" i="7"/>
  <c r="U21" i="7"/>
  <c r="AI846" i="7"/>
  <c r="AM846" i="7"/>
  <c r="AN846" i="7"/>
  <c r="AO846" i="7" a="1"/>
  <c r="AG623" i="7"/>
  <c r="AK838" i="7"/>
  <c r="AN838" i="7"/>
  <c r="AO838" i="7" a="1"/>
  <c r="AP838" i="7"/>
  <c r="AL229" i="7"/>
  <c r="AN229" i="7"/>
  <c r="AO229" i="7" a="1"/>
  <c r="AS229" i="7"/>
  <c r="AJ902" i="7"/>
  <c r="AL902" i="7"/>
  <c r="V894" i="7"/>
  <c r="W894" i="7" a="1"/>
  <c r="AD683" i="7"/>
  <c r="AA751" i="7"/>
  <c r="BA740" i="7"/>
  <c r="BE740" i="7"/>
  <c r="AK942" i="7"/>
  <c r="AN942" i="7"/>
  <c r="AO942" i="7" a="1"/>
  <c r="AB683" i="7"/>
  <c r="AE751" i="7"/>
  <c r="U76" i="7"/>
  <c r="J33" i="8"/>
  <c r="AM353" i="7"/>
  <c r="AJ353" i="7"/>
  <c r="AL353" i="7"/>
  <c r="BB267" i="7"/>
  <c r="S267" i="7"/>
  <c r="BE267" i="7"/>
  <c r="J3" i="8"/>
  <c r="AC689" i="7"/>
  <c r="BA842" i="7"/>
  <c r="BE842" i="7"/>
  <c r="AB703" i="7"/>
  <c r="AD703" i="7"/>
  <c r="AF703" i="7"/>
  <c r="Y703" i="7"/>
  <c r="AC703" i="7"/>
  <c r="Z703" i="7"/>
  <c r="AZ489" i="7"/>
  <c r="BR489" i="7"/>
  <c r="BT489" i="7"/>
  <c r="BV489" i="7"/>
  <c r="BC561" i="7"/>
  <c r="BA561" i="7"/>
  <c r="BE561" i="7"/>
  <c r="BC498" i="7"/>
  <c r="R296" i="7"/>
  <c r="T296" i="7"/>
  <c r="AJ166" i="7"/>
  <c r="S296" i="7"/>
  <c r="R334" i="7"/>
  <c r="T334" i="7"/>
  <c r="V334" i="7"/>
  <c r="S196" i="7"/>
  <c r="AG313" i="7"/>
  <c r="AN267" i="7"/>
  <c r="AO267" i="7" a="1"/>
  <c r="R353" i="7"/>
  <c r="T353" i="7"/>
  <c r="J30" i="8"/>
  <c r="V498" i="7"/>
  <c r="W498" i="7" a="1"/>
  <c r="BX463" i="7"/>
  <c r="BY463" i="7" a="1"/>
  <c r="AN304" i="7"/>
  <c r="AO304" i="7" a="1"/>
  <c r="AY304" i="7"/>
  <c r="V74" i="7"/>
  <c r="AN965" i="7"/>
  <c r="AO965" i="7" a="1"/>
  <c r="AI553" i="7"/>
  <c r="AM553" i="7"/>
  <c r="AJ553" i="7"/>
  <c r="AL553" i="7"/>
  <c r="AG419" i="7"/>
  <c r="X419" i="7"/>
  <c r="R73" i="7"/>
  <c r="W924" i="7"/>
  <c r="Y807" i="7"/>
  <c r="Z807" i="7"/>
  <c r="R358" i="7"/>
  <c r="U358" i="7"/>
  <c r="AI216" i="7"/>
  <c r="J85" i="8"/>
  <c r="AI173" i="7"/>
  <c r="V566" i="7"/>
  <c r="W566" i="7" a="1"/>
  <c r="V483" i="7"/>
  <c r="W483" i="7" a="1"/>
  <c r="X416" i="7"/>
  <c r="AD924" i="7"/>
  <c r="BU831" i="7"/>
  <c r="BS831" i="7"/>
  <c r="BW831" i="7"/>
  <c r="BX831" i="7"/>
  <c r="BY831" i="7" a="1"/>
  <c r="BC969" i="7"/>
  <c r="AG924" i="7"/>
  <c r="BT845" i="7"/>
  <c r="BV845" i="7"/>
  <c r="AA743" i="7"/>
  <c r="Z743" i="7"/>
  <c r="AC743" i="7"/>
  <c r="X743" i="7"/>
  <c r="AG743" i="7"/>
  <c r="W743" i="7"/>
  <c r="AD743" i="7"/>
  <c r="Y743" i="7"/>
  <c r="AE743" i="7"/>
  <c r="AF743" i="7"/>
  <c r="AB743" i="7"/>
  <c r="BA817" i="7"/>
  <c r="BE817" i="7"/>
  <c r="BS800" i="7"/>
  <c r="BW800" i="7"/>
  <c r="V542" i="7"/>
  <c r="W542" i="7" a="1"/>
  <c r="AN462" i="7"/>
  <c r="AO462" i="7" a="1"/>
  <c r="V738" i="7"/>
  <c r="W738" i="7" a="1"/>
  <c r="AB738" i="7"/>
  <c r="V906" i="7"/>
  <c r="W906" i="7" a="1"/>
  <c r="AA906" i="7"/>
  <c r="V766" i="7"/>
  <c r="W766" i="7" a="1"/>
  <c r="AG766" i="7"/>
  <c r="AA703" i="7"/>
  <c r="W703" i="7"/>
  <c r="BF994" i="7"/>
  <c r="BG994" i="7" a="1"/>
  <c r="BB860" i="7"/>
  <c r="BD860" i="7"/>
  <c r="X703" i="7"/>
  <c r="AE703" i="7"/>
  <c r="AG703" i="7"/>
  <c r="BB814" i="7"/>
  <c r="BD814" i="7"/>
  <c r="AK253" i="7"/>
  <c r="V496" i="7"/>
  <c r="W496" i="7" a="1"/>
  <c r="AE496" i="7"/>
  <c r="AJ199" i="7"/>
  <c r="R199" i="7"/>
  <c r="BU368" i="7"/>
  <c r="BT368" i="7"/>
  <c r="BV368" i="7"/>
  <c r="BA368" i="7"/>
  <c r="BC368" i="7"/>
  <c r="V184" i="7"/>
  <c r="W184" i="7" a="1"/>
  <c r="AE184" i="7"/>
  <c r="V385" i="7"/>
  <c r="W385" i="7" a="1"/>
  <c r="AG852" i="7"/>
  <c r="Y470" i="7"/>
  <c r="X748" i="7"/>
  <c r="AJ17" i="7"/>
  <c r="BF745" i="7"/>
  <c r="BG745" i="7" a="1"/>
  <c r="BK745" i="7"/>
  <c r="AO925" i="7"/>
  <c r="AT925" i="7"/>
  <c r="AQ925" i="7"/>
  <c r="AB852" i="7"/>
  <c r="U154" i="7"/>
  <c r="AW925" i="7"/>
  <c r="AP925" i="7"/>
  <c r="BA772" i="7"/>
  <c r="BE772" i="7"/>
  <c r="AA852" i="7"/>
  <c r="AB794" i="7"/>
  <c r="BC684" i="7"/>
  <c r="BF474" i="7"/>
  <c r="BG474" i="7" a="1"/>
  <c r="BO474" i="7"/>
  <c r="R144" i="7"/>
  <c r="AN545" i="7"/>
  <c r="AO545" i="7" a="1"/>
  <c r="AS925" i="7"/>
  <c r="AY925" i="7"/>
  <c r="BR819" i="7"/>
  <c r="BU819" i="7"/>
  <c r="AJ436" i="7"/>
  <c r="AL436" i="7"/>
  <c r="S89" i="7"/>
  <c r="T89" i="7"/>
  <c r="AK89" i="7"/>
  <c r="V27" i="7"/>
  <c r="X852" i="7"/>
  <c r="Z852" i="7"/>
  <c r="AG794" i="7"/>
  <c r="AN960" i="7"/>
  <c r="AO960" i="7" a="1"/>
  <c r="AA937" i="7"/>
  <c r="S282" i="7"/>
  <c r="R154" i="7"/>
  <c r="V81" i="7"/>
  <c r="W81" i="7" a="1"/>
  <c r="AF81" i="7"/>
  <c r="V3" i="7"/>
  <c r="W3" i="7" a="1"/>
  <c r="U51" i="7"/>
  <c r="V425" i="7"/>
  <c r="W425" i="7" a="1"/>
  <c r="AB425" i="7"/>
  <c r="AD852" i="7"/>
  <c r="AE852" i="7"/>
  <c r="W852" i="7"/>
  <c r="R282" i="7"/>
  <c r="T131" i="7"/>
  <c r="R131" i="7"/>
  <c r="U131" i="7"/>
  <c r="V131" i="7"/>
  <c r="AI329" i="7"/>
  <c r="BA684" i="7"/>
  <c r="BE684" i="7"/>
  <c r="BR173" i="7"/>
  <c r="AI486" i="7"/>
  <c r="AM486" i="7"/>
  <c r="AF852" i="7"/>
  <c r="AC852" i="7"/>
  <c r="U282" i="7"/>
  <c r="BC241" i="7"/>
  <c r="AJ151" i="7"/>
  <c r="AK17" i="7"/>
  <c r="V467" i="7"/>
  <c r="W467" i="7" a="1"/>
  <c r="AZ486" i="7"/>
  <c r="V167" i="7"/>
  <c r="Y416" i="7"/>
  <c r="AA924" i="7"/>
  <c r="Z924" i="7"/>
  <c r="BB238" i="7"/>
  <c r="BD238" i="7"/>
  <c r="AB924" i="7"/>
  <c r="AF924" i="7"/>
  <c r="AC924" i="7"/>
  <c r="AK181" i="7"/>
  <c r="R26" i="7"/>
  <c r="BF350" i="7"/>
  <c r="AC416" i="7"/>
  <c r="AE924" i="7"/>
  <c r="Y924" i="7"/>
  <c r="AL305" i="7"/>
  <c r="AM305" i="7"/>
  <c r="AM346" i="7"/>
  <c r="AZ346" i="7"/>
  <c r="AJ346" i="7"/>
  <c r="AL346" i="7"/>
  <c r="AK346" i="7"/>
  <c r="T199" i="7"/>
  <c r="AL199" i="7"/>
  <c r="BD199" i="7"/>
  <c r="BF199" i="7"/>
  <c r="J31" i="8"/>
  <c r="BF753" i="7"/>
  <c r="BG753" i="7" a="1"/>
  <c r="BS845" i="7"/>
  <c r="BW845" i="7"/>
  <c r="BF449" i="7"/>
  <c r="BG449" i="7" a="1"/>
  <c r="BF787" i="7"/>
  <c r="BG787" i="7" a="1"/>
  <c r="X426" i="7"/>
  <c r="BC970" i="7"/>
  <c r="BF970" i="7"/>
  <c r="BG970" i="7" a="1"/>
  <c r="R214" i="7"/>
  <c r="AF849" i="7"/>
  <c r="V536" i="7"/>
  <c r="W536" i="7" a="1"/>
  <c r="BW124" i="7"/>
  <c r="BA949" i="7"/>
  <c r="BE949" i="7"/>
  <c r="BF775" i="7"/>
  <c r="BG775" i="7" a="1"/>
  <c r="BU876" i="7"/>
  <c r="BR772" i="7"/>
  <c r="BS772" i="7"/>
  <c r="BW772" i="7"/>
  <c r="AI285" i="7"/>
  <c r="AJ285" i="7"/>
  <c r="BA878" i="7"/>
  <c r="BE878" i="7"/>
  <c r="BT174" i="7"/>
  <c r="Y700" i="7"/>
  <c r="BV179" i="7"/>
  <c r="AN472" i="7"/>
  <c r="AO472" i="7" a="1"/>
  <c r="BC772" i="7"/>
  <c r="AI878" i="7"/>
  <c r="AM878" i="7"/>
  <c r="V714" i="7"/>
  <c r="W714" i="7" a="1"/>
  <c r="AD714" i="7"/>
  <c r="AN446" i="7"/>
  <c r="AO446" i="7" a="1"/>
  <c r="BX272" i="7"/>
  <c r="BY272" i="7" a="1"/>
  <c r="CD272" i="7"/>
  <c r="V468" i="7"/>
  <c r="W468" i="7" a="1"/>
  <c r="AG987" i="7"/>
  <c r="AC987" i="7"/>
  <c r="X847" i="7"/>
  <c r="AC847" i="7"/>
  <c r="W807" i="7"/>
  <c r="X807" i="7"/>
  <c r="AF807" i="7"/>
  <c r="AI114" i="7"/>
  <c r="AM114" i="7"/>
  <c r="R52" i="7"/>
  <c r="S52" i="7"/>
  <c r="U52" i="7"/>
  <c r="V52" i="7"/>
  <c r="W52" i="7" a="1"/>
  <c r="Y52" i="7"/>
  <c r="T26" i="7"/>
  <c r="AN541" i="7"/>
  <c r="AO541" i="7" a="1"/>
  <c r="AD789" i="7"/>
  <c r="AN976" i="7"/>
  <c r="AO976" i="7" a="1"/>
  <c r="V532" i="7"/>
  <c r="W532" i="7" a="1"/>
  <c r="AD532" i="7"/>
  <c r="AE676" i="7"/>
  <c r="V539" i="7"/>
  <c r="W539" i="7" a="1"/>
  <c r="AA539" i="7"/>
  <c r="AN431" i="7"/>
  <c r="AO431" i="7" a="1"/>
  <c r="BT876" i="7"/>
  <c r="AM377" i="7"/>
  <c r="AD851" i="7"/>
  <c r="AL32" i="7"/>
  <c r="AN32" i="7"/>
  <c r="AO32" i="7" a="1"/>
  <c r="BT871" i="7"/>
  <c r="BV871" i="7"/>
  <c r="AN696" i="7"/>
  <c r="AO696" i="7" a="1"/>
  <c r="AR696" i="7"/>
  <c r="AN831" i="7"/>
  <c r="AO831" i="7" a="1"/>
  <c r="AX831" i="7"/>
  <c r="AN608" i="7"/>
  <c r="AO608" i="7" a="1"/>
  <c r="AR608" i="7"/>
  <c r="AN27" i="7"/>
  <c r="AO27" i="7" a="1"/>
  <c r="AK263" i="7"/>
  <c r="AG807" i="7"/>
  <c r="AD807" i="7"/>
  <c r="AJ108" i="7"/>
  <c r="AN493" i="7"/>
  <c r="AO493" i="7" a="1"/>
  <c r="AO493" i="7"/>
  <c r="BR928" i="7"/>
  <c r="BD220" i="7"/>
  <c r="AN680" i="7"/>
  <c r="AO680" i="7" a="1"/>
  <c r="AI234" i="7"/>
  <c r="BE220" i="7"/>
  <c r="BA282" i="7"/>
  <c r="BC282" i="7"/>
  <c r="BX152" i="7"/>
  <c r="BY152" i="7" a="1"/>
  <c r="CE152" i="7"/>
  <c r="BU871" i="7"/>
  <c r="AK950" i="7"/>
  <c r="AN950" i="7"/>
  <c r="AO950" i="7" a="1"/>
  <c r="AA807" i="7"/>
  <c r="AJ345" i="7"/>
  <c r="AL345" i="7"/>
  <c r="BB928" i="7"/>
  <c r="BD928" i="7"/>
  <c r="BF928" i="7"/>
  <c r="BG928" i="7" a="1"/>
  <c r="BC220" i="7"/>
  <c r="BX505" i="7"/>
  <c r="BY505" i="7" a="1"/>
  <c r="AJ445" i="7"/>
  <c r="AL445" i="7"/>
  <c r="AU543" i="7"/>
  <c r="BC819" i="7"/>
  <c r="BR63" i="7"/>
  <c r="AN817" i="7"/>
  <c r="AO817" i="7" a="1"/>
  <c r="AA552" i="7"/>
  <c r="BR986" i="7"/>
  <c r="BS986" i="7"/>
  <c r="BW986" i="7"/>
  <c r="X552" i="7"/>
  <c r="AC552" i="7"/>
  <c r="BT849" i="7"/>
  <c r="BV849" i="7"/>
  <c r="AN860" i="7"/>
  <c r="AO860" i="7" a="1"/>
  <c r="AN891" i="7"/>
  <c r="AO891" i="7" a="1"/>
  <c r="AY891" i="7"/>
  <c r="T266" i="7"/>
  <c r="BA860" i="7"/>
  <c r="BE860" i="7"/>
  <c r="BB917" i="7"/>
  <c r="BD917" i="7"/>
  <c r="AF552" i="7"/>
  <c r="BS849" i="7"/>
  <c r="BW849" i="7"/>
  <c r="V482" i="7"/>
  <c r="W482" i="7" a="1"/>
  <c r="V586" i="7"/>
  <c r="W586" i="7" a="1"/>
  <c r="V341" i="7"/>
  <c r="AN461" i="7"/>
  <c r="AO461" i="7" a="1"/>
  <c r="AP461" i="7"/>
  <c r="BX691" i="7"/>
  <c r="BY691" i="7" a="1"/>
  <c r="CA691" i="7"/>
  <c r="BB819" i="7"/>
  <c r="BD819" i="7"/>
  <c r="BR860" i="7"/>
  <c r="BU860" i="7"/>
  <c r="BA917" i="7"/>
  <c r="BE917" i="7"/>
  <c r="BF831" i="7"/>
  <c r="BG831" i="7" a="1"/>
  <c r="BJ831" i="7"/>
  <c r="BU166" i="7"/>
  <c r="BC817" i="7"/>
  <c r="T297" i="7"/>
  <c r="V297" i="7"/>
  <c r="Y892" i="7"/>
  <c r="AC892" i="7"/>
  <c r="W892" i="7"/>
  <c r="S189" i="7"/>
  <c r="R189" i="7"/>
  <c r="S127" i="7"/>
  <c r="U127" i="7"/>
  <c r="AI106" i="7"/>
  <c r="AZ106" i="7"/>
  <c r="BA106" i="7"/>
  <c r="BE106" i="7"/>
  <c r="S43" i="7"/>
  <c r="T43" i="7"/>
  <c r="R99" i="7"/>
  <c r="T99" i="7"/>
  <c r="S99" i="7"/>
  <c r="AZ70" i="7"/>
  <c r="AI70" i="7"/>
  <c r="AK70" i="7"/>
  <c r="BR354" i="7"/>
  <c r="BS354" i="7"/>
  <c r="BW354" i="7"/>
  <c r="BA354" i="7"/>
  <c r="BE354" i="7"/>
  <c r="AD692" i="7"/>
  <c r="AA692" i="7"/>
  <c r="AE692" i="7"/>
  <c r="AG692" i="7"/>
  <c r="W692" i="7"/>
  <c r="AC692" i="7"/>
  <c r="AB692" i="7"/>
  <c r="Z692" i="7"/>
  <c r="Y692" i="7"/>
  <c r="BB483" i="7"/>
  <c r="BD483" i="7"/>
  <c r="BC483" i="7"/>
  <c r="BA483" i="7"/>
  <c r="BE483" i="7"/>
  <c r="AT568" i="7"/>
  <c r="AR568" i="7"/>
  <c r="S344" i="7"/>
  <c r="R344" i="7"/>
  <c r="T344" i="7"/>
  <c r="U329" i="7"/>
  <c r="R329" i="7"/>
  <c r="T329" i="7"/>
  <c r="S329" i="7"/>
  <c r="AZ73" i="7"/>
  <c r="AI73" i="7"/>
  <c r="R38" i="7"/>
  <c r="S38" i="7"/>
  <c r="T38" i="7"/>
  <c r="U38" i="7"/>
  <c r="U164" i="7"/>
  <c r="T164" i="7"/>
  <c r="R164" i="7"/>
  <c r="AZ260" i="7"/>
  <c r="AI260" i="7"/>
  <c r="AL260" i="7"/>
  <c r="AJ557" i="7"/>
  <c r="AL557" i="7"/>
  <c r="AZ557" i="7"/>
  <c r="AI557" i="7"/>
  <c r="AM557" i="7"/>
  <c r="AK557" i="7"/>
  <c r="AI593" i="7"/>
  <c r="AM593" i="7"/>
  <c r="AK593" i="7"/>
  <c r="AZ16" i="7"/>
  <c r="AI16" i="7"/>
  <c r="AK16" i="7"/>
  <c r="R7" i="7"/>
  <c r="S7" i="7"/>
  <c r="T7" i="7"/>
  <c r="AM129" i="7"/>
  <c r="AL129" i="7"/>
  <c r="AK129" i="7"/>
  <c r="V198" i="7"/>
  <c r="BF420" i="7"/>
  <c r="BG420" i="7" a="1"/>
  <c r="BF575" i="7"/>
  <c r="BG575" i="7" a="1"/>
  <c r="AC519" i="7"/>
  <c r="BC989" i="7"/>
  <c r="V557" i="7"/>
  <c r="W557" i="7" a="1"/>
  <c r="Z847" i="7"/>
  <c r="BR65" i="7"/>
  <c r="W847" i="7"/>
  <c r="V966" i="7"/>
  <c r="W966" i="7" a="1"/>
  <c r="AK450" i="7"/>
  <c r="V770" i="7"/>
  <c r="W770" i="7" a="1"/>
  <c r="AG770" i="7"/>
  <c r="BR873" i="7"/>
  <c r="BS873" i="7"/>
  <c r="BW873" i="7"/>
  <c r="AJ124" i="7"/>
  <c r="AL124" i="7"/>
  <c r="AN720" i="7"/>
  <c r="AO720" i="7" a="1"/>
  <c r="BC30" i="7"/>
  <c r="BR900" i="7"/>
  <c r="BS900" i="7"/>
  <c r="BW900" i="7"/>
  <c r="BS637" i="7"/>
  <c r="BW637" i="7"/>
  <c r="BB965" i="7"/>
  <c r="BD965" i="7"/>
  <c r="U98" i="7"/>
  <c r="AF426" i="7"/>
  <c r="BC878" i="7"/>
  <c r="AD426" i="7"/>
  <c r="BB862" i="7"/>
  <c r="BD862" i="7"/>
  <c r="BA862" i="7"/>
  <c r="BE862" i="7"/>
  <c r="V197" i="7"/>
  <c r="W197" i="7" a="1"/>
  <c r="V516" i="7"/>
  <c r="W516" i="7" a="1"/>
  <c r="V409" i="7"/>
  <c r="W409" i="7" a="1"/>
  <c r="AN899" i="7"/>
  <c r="AO899" i="7" a="1"/>
  <c r="AN726" i="7"/>
  <c r="AO726" i="7" a="1"/>
  <c r="BR989" i="7"/>
  <c r="BS989" i="7"/>
  <c r="BW989" i="7"/>
  <c r="AN895" i="7"/>
  <c r="AO895" i="7" a="1"/>
  <c r="BF837" i="7"/>
  <c r="BG837" i="7" a="1"/>
  <c r="Y847" i="7"/>
  <c r="V510" i="7"/>
  <c r="W510" i="7" a="1"/>
  <c r="BB626" i="7"/>
  <c r="BD626" i="7"/>
  <c r="BF475" i="7"/>
  <c r="BG475" i="7" a="1"/>
  <c r="BJ475" i="7"/>
  <c r="BA652" i="7"/>
  <c r="BE652" i="7"/>
  <c r="BC873" i="7"/>
  <c r="BB873" i="7"/>
  <c r="BU253" i="7"/>
  <c r="BB561" i="7"/>
  <c r="BD561" i="7"/>
  <c r="R66" i="7"/>
  <c r="T66" i="7"/>
  <c r="BC147" i="7"/>
  <c r="BB30" i="7"/>
  <c r="BA965" i="7"/>
  <c r="BE965" i="7"/>
  <c r="AK878" i="7"/>
  <c r="BR165" i="7"/>
  <c r="BS165" i="7"/>
  <c r="BU165" i="7"/>
  <c r="AB426" i="7"/>
  <c r="BB878" i="7"/>
  <c r="BT253" i="7"/>
  <c r="AE426" i="7"/>
  <c r="BA66" i="7"/>
  <c r="BC66" i="7"/>
  <c r="BF785" i="7"/>
  <c r="BG785" i="7" a="1"/>
  <c r="BP785" i="7"/>
  <c r="AJ862" i="7"/>
  <c r="AL862" i="7"/>
  <c r="AN175" i="7"/>
  <c r="AO175" i="7" a="1"/>
  <c r="AX175" i="7"/>
  <c r="AN412" i="7"/>
  <c r="AO412" i="7" a="1"/>
  <c r="V440" i="7"/>
  <c r="W440" i="7" a="1"/>
  <c r="BA989" i="7"/>
  <c r="BE989" i="7"/>
  <c r="AG847" i="7"/>
  <c r="AB847" i="7"/>
  <c r="AA847" i="7"/>
  <c r="BA626" i="7"/>
  <c r="BE626" i="7"/>
  <c r="AN869" i="7"/>
  <c r="AO869" i="7" a="1"/>
  <c r="AP869" i="7"/>
  <c r="BC652" i="7"/>
  <c r="BR949" i="7"/>
  <c r="BU949" i="7"/>
  <c r="BX362" i="7"/>
  <c r="BY362" i="7" a="1"/>
  <c r="Z832" i="7"/>
  <c r="BS965" i="7"/>
  <c r="BW965" i="7"/>
  <c r="AJ878" i="7"/>
  <c r="Z426" i="7"/>
  <c r="AA426" i="7"/>
  <c r="AL133" i="7"/>
  <c r="AC426" i="7"/>
  <c r="BS862" i="7"/>
  <c r="BW862" i="7"/>
  <c r="BT862" i="7"/>
  <c r="BV862" i="7"/>
  <c r="X856" i="7"/>
  <c r="AD856" i="7"/>
  <c r="AC856" i="7"/>
  <c r="Z856" i="7"/>
  <c r="AF856" i="7"/>
  <c r="W856" i="7"/>
  <c r="Y856" i="7"/>
  <c r="AB856" i="7"/>
  <c r="AE856" i="7"/>
  <c r="AA856" i="7"/>
  <c r="AG856" i="7"/>
  <c r="R283" i="7"/>
  <c r="R50" i="7"/>
  <c r="T50" i="7"/>
  <c r="AC700" i="7"/>
  <c r="Y615" i="7"/>
  <c r="AA313" i="7"/>
  <c r="BB949" i="7"/>
  <c r="BD949" i="7"/>
  <c r="V518" i="7"/>
  <c r="W518" i="7" a="1"/>
  <c r="V325" i="7"/>
  <c r="BR971" i="7"/>
  <c r="BU971" i="7"/>
  <c r="BA971" i="7"/>
  <c r="BE971" i="7"/>
  <c r="BF959" i="7"/>
  <c r="BG959" i="7" a="1"/>
  <c r="AN727" i="7"/>
  <c r="AO727" i="7" a="1"/>
  <c r="BX82" i="7"/>
  <c r="BY82" i="7" a="1"/>
  <c r="CC82" i="7"/>
  <c r="V570" i="7"/>
  <c r="W570" i="7" a="1"/>
  <c r="S394" i="7"/>
  <c r="R394" i="7"/>
  <c r="T394" i="7"/>
  <c r="AA416" i="7"/>
  <c r="AF416" i="7"/>
  <c r="AB416" i="7"/>
  <c r="BA105" i="7"/>
  <c r="BE105" i="7"/>
  <c r="AE470" i="7"/>
  <c r="V348" i="7"/>
  <c r="AK186" i="7"/>
  <c r="W416" i="7"/>
  <c r="AE416" i="7"/>
  <c r="AJ354" i="7"/>
  <c r="AL354" i="7"/>
  <c r="Z416" i="7"/>
  <c r="AD416" i="7"/>
  <c r="BX923" i="7"/>
  <c r="BY923" i="7" a="1"/>
  <c r="BF113" i="7"/>
  <c r="BR35" i="7"/>
  <c r="BA12" i="7"/>
  <c r="BC12" i="7"/>
  <c r="AB640" i="7"/>
  <c r="AN474" i="7"/>
  <c r="AO474" i="7" a="1"/>
  <c r="AS474" i="7"/>
  <c r="AF624" i="7"/>
  <c r="AD916" i="7"/>
  <c r="BF492" i="7"/>
  <c r="BG492" i="7" a="1"/>
  <c r="BF513" i="7"/>
  <c r="BG513" i="7" a="1"/>
  <c r="BH513" i="7"/>
  <c r="BS543" i="7"/>
  <c r="BW543" i="7"/>
  <c r="AN664" i="7"/>
  <c r="AO664" i="7" a="1"/>
  <c r="AO664" i="7"/>
  <c r="AA640" i="7"/>
  <c r="BA987" i="7"/>
  <c r="BE987" i="7"/>
  <c r="BU543" i="7"/>
  <c r="BX543" i="7"/>
  <c r="BY543" i="7" a="1"/>
  <c r="V489" i="7"/>
  <c r="W489" i="7" a="1"/>
  <c r="AN42" i="7"/>
  <c r="AO42" i="7" a="1"/>
  <c r="AV42" i="7"/>
  <c r="BF175" i="7"/>
  <c r="AK762" i="7"/>
  <c r="AI762" i="7"/>
  <c r="AM762" i="7"/>
  <c r="AZ762" i="7"/>
  <c r="AJ762" i="7"/>
  <c r="AL762" i="7"/>
  <c r="AJ694" i="7"/>
  <c r="AI694" i="7"/>
  <c r="AM694" i="7"/>
  <c r="AZ694" i="7"/>
  <c r="AK694" i="7"/>
  <c r="AK986" i="7"/>
  <c r="AJ986" i="7"/>
  <c r="BT564" i="7"/>
  <c r="BV564" i="7"/>
  <c r="BR827" i="7"/>
  <c r="BU827" i="7"/>
  <c r="AC640" i="7"/>
  <c r="W640" i="7"/>
  <c r="BA721" i="7"/>
  <c r="BE721" i="7"/>
  <c r="X851" i="7"/>
  <c r="BB969" i="7"/>
  <c r="BD969" i="7"/>
  <c r="BF533" i="7"/>
  <c r="BG533" i="7" a="1"/>
  <c r="BF871" i="7"/>
  <c r="BG871" i="7" a="1"/>
  <c r="BH871" i="7"/>
  <c r="AZ802" i="7"/>
  <c r="AI802" i="7"/>
  <c r="AM802" i="7"/>
  <c r="AK966" i="7"/>
  <c r="AJ966" i="7"/>
  <c r="AI966" i="7"/>
  <c r="AM966" i="7"/>
  <c r="AZ966" i="7"/>
  <c r="AK738" i="7"/>
  <c r="AI738" i="7"/>
  <c r="AM738" i="7"/>
  <c r="AJ738" i="7"/>
  <c r="AZ738" i="7"/>
  <c r="AZ946" i="7"/>
  <c r="AI946" i="7"/>
  <c r="AM946" i="7"/>
  <c r="AK946" i="7"/>
  <c r="AJ946" i="7"/>
  <c r="AL946" i="7"/>
  <c r="T289" i="7"/>
  <c r="R363" i="7"/>
  <c r="T363" i="7"/>
  <c r="U277" i="7"/>
  <c r="AN989" i="7"/>
  <c r="AO989" i="7" a="1"/>
  <c r="AQ989" i="7"/>
  <c r="AJ593" i="7"/>
  <c r="AL593" i="7"/>
  <c r="BB827" i="7"/>
  <c r="BD827" i="7"/>
  <c r="BA827" i="7"/>
  <c r="BE827" i="7"/>
  <c r="BF827" i="7"/>
  <c r="BG827" i="7" a="1"/>
  <c r="BB229" i="7"/>
  <c r="AG552" i="7"/>
  <c r="BC721" i="7"/>
  <c r="BC177" i="7"/>
  <c r="AI506" i="7"/>
  <c r="AM506" i="7"/>
  <c r="AC851" i="7"/>
  <c r="AJ706" i="7"/>
  <c r="AI706" i="7"/>
  <c r="AM706" i="7"/>
  <c r="AK706" i="7"/>
  <c r="AZ706" i="7"/>
  <c r="AI662" i="7"/>
  <c r="AM662" i="7"/>
  <c r="AJ662" i="7"/>
  <c r="AK662" i="7"/>
  <c r="AZ662" i="7"/>
  <c r="AK750" i="7"/>
  <c r="AJ750" i="7"/>
  <c r="AL750" i="7"/>
  <c r="AI750" i="7"/>
  <c r="AM750" i="7"/>
  <c r="AZ750" i="7"/>
  <c r="V143" i="7"/>
  <c r="W143" i="7" a="1"/>
  <c r="X143" i="7"/>
  <c r="BU793" i="7"/>
  <c r="BF933" i="7"/>
  <c r="BG933" i="7" a="1"/>
  <c r="AN730" i="7"/>
  <c r="AO730" i="7" a="1"/>
  <c r="BU473" i="7"/>
  <c r="BX473" i="7"/>
  <c r="BY473" i="7" a="1"/>
  <c r="CH473" i="7"/>
  <c r="BA854" i="7"/>
  <c r="BE854" i="7"/>
  <c r="BE221" i="7"/>
  <c r="BE307" i="7"/>
  <c r="BT166" i="7"/>
  <c r="AE552" i="7"/>
  <c r="BR817" i="7"/>
  <c r="BS817" i="7"/>
  <c r="BW817" i="7"/>
  <c r="AN699" i="7"/>
  <c r="AO699" i="7" a="1"/>
  <c r="AV699" i="7"/>
  <c r="Z552" i="7"/>
  <c r="BA137" i="7"/>
  <c r="BE137" i="7"/>
  <c r="BU785" i="7"/>
  <c r="AK124" i="7"/>
  <c r="V461" i="7"/>
  <c r="W461" i="7" a="1"/>
  <c r="AG461" i="7"/>
  <c r="V436" i="7"/>
  <c r="W436" i="7" a="1"/>
  <c r="W751" i="7"/>
  <c r="AD751" i="7"/>
  <c r="AJ918" i="7"/>
  <c r="AI918" i="7"/>
  <c r="AM918" i="7"/>
  <c r="AZ918" i="7"/>
  <c r="AK918" i="7"/>
  <c r="X417" i="7"/>
  <c r="AF417" i="7"/>
  <c r="BC591" i="7"/>
  <c r="BF442" i="7"/>
  <c r="BG442" i="7" a="1"/>
  <c r="BM442" i="7"/>
  <c r="AF847" i="7"/>
  <c r="BB541" i="7"/>
  <c r="BD541" i="7"/>
  <c r="BB302" i="7"/>
  <c r="BD302" i="7"/>
  <c r="BB147" i="7"/>
  <c r="BB638" i="7"/>
  <c r="BD638" i="7"/>
  <c r="AK458" i="7"/>
  <c r="AN458" i="7"/>
  <c r="AO458" i="7" a="1"/>
  <c r="BD147" i="7"/>
  <c r="S321" i="7"/>
  <c r="BX743" i="7"/>
  <c r="BY743" i="7" a="1"/>
  <c r="U344" i="7"/>
  <c r="Y813" i="7"/>
  <c r="BA627" i="7"/>
  <c r="BE627" i="7"/>
  <c r="BR638" i="7"/>
  <c r="AM133" i="7"/>
  <c r="BT800" i="7"/>
  <c r="R380" i="7"/>
  <c r="T380" i="7"/>
  <c r="R100" i="7"/>
  <c r="AN454" i="7"/>
  <c r="AO454" i="7" a="1"/>
  <c r="AN444" i="7"/>
  <c r="AO444" i="7" a="1"/>
  <c r="BX399" i="7"/>
  <c r="BY399" i="7" a="1"/>
  <c r="CB399" i="7"/>
  <c r="AN722" i="7"/>
  <c r="AO722" i="7" a="1"/>
  <c r="AR722" i="7"/>
  <c r="BF639" i="7"/>
  <c r="BG639" i="7" a="1"/>
  <c r="BF212" i="7"/>
  <c r="AN971" i="7"/>
  <c r="AO971" i="7" a="1"/>
  <c r="AL399" i="7"/>
  <c r="AN399" i="7"/>
  <c r="AO399" i="7" a="1"/>
  <c r="J35" i="8"/>
  <c r="U396" i="7"/>
  <c r="S396" i="7"/>
  <c r="R396" i="7"/>
  <c r="T396" i="7"/>
  <c r="V396" i="7"/>
  <c r="W396" i="7" a="1"/>
  <c r="S51" i="7"/>
  <c r="T51" i="7"/>
  <c r="BJ443" i="7"/>
  <c r="BI443" i="7"/>
  <c r="BG443" i="7"/>
  <c r="BQ443" i="7"/>
  <c r="BH443" i="7"/>
  <c r="BM443" i="7"/>
  <c r="BO443" i="7"/>
  <c r="BK443" i="7"/>
  <c r="BP443" i="7"/>
  <c r="BN443" i="7"/>
  <c r="AM100" i="7"/>
  <c r="AJ100" i="7"/>
  <c r="AL100" i="7"/>
  <c r="BM508" i="7"/>
  <c r="BQ508" i="7"/>
  <c r="BI508" i="7"/>
  <c r="BJ508" i="7"/>
  <c r="BK508" i="7"/>
  <c r="BH508" i="7"/>
  <c r="AM181" i="7"/>
  <c r="AL181" i="7"/>
  <c r="T429" i="7"/>
  <c r="V429" i="7"/>
  <c r="W429" i="7" a="1"/>
  <c r="AM303" i="7"/>
  <c r="AK303" i="7"/>
  <c r="V545" i="7"/>
  <c r="W545" i="7" a="1"/>
  <c r="AD419" i="7"/>
  <c r="V486" i="7"/>
  <c r="W486" i="7" a="1"/>
  <c r="AD599" i="7"/>
  <c r="AT985" i="7"/>
  <c r="AB599" i="7"/>
  <c r="BS793" i="7"/>
  <c r="BW793" i="7"/>
  <c r="AA689" i="7"/>
  <c r="Z689" i="7"/>
  <c r="BF248" i="7"/>
  <c r="BG248" i="7" a="1"/>
  <c r="BF419" i="7"/>
  <c r="BG419" i="7" a="1"/>
  <c r="BQ419" i="7"/>
  <c r="AB700" i="7"/>
  <c r="AD700" i="7"/>
  <c r="BB947" i="7"/>
  <c r="BD947" i="7"/>
  <c r="BF947" i="7"/>
  <c r="BG947" i="7" a="1"/>
  <c r="BR780" i="7"/>
  <c r="BS780" i="7"/>
  <c r="BW780" i="7"/>
  <c r="AC832" i="7"/>
  <c r="BC900" i="7"/>
  <c r="AG417" i="7"/>
  <c r="AD417" i="7"/>
  <c r="AA851" i="7"/>
  <c r="BB222" i="7"/>
  <c r="AB851" i="7"/>
  <c r="Z851" i="7"/>
  <c r="AZ100" i="7"/>
  <c r="BR100" i="7"/>
  <c r="BS100" i="7"/>
  <c r="BT100" i="7"/>
  <c r="AD987" i="7"/>
  <c r="AB987" i="7"/>
  <c r="W417" i="7"/>
  <c r="BA969" i="7"/>
  <c r="BE969" i="7"/>
  <c r="W987" i="7"/>
  <c r="BV253" i="7"/>
  <c r="BT192" i="7"/>
  <c r="BV192" i="7"/>
  <c r="BX787" i="7"/>
  <c r="BY787" i="7" a="1"/>
  <c r="BY787" i="7"/>
  <c r="AE851" i="7"/>
  <c r="BT98" i="7"/>
  <c r="BV98" i="7"/>
  <c r="S279" i="7"/>
  <c r="V90" i="7"/>
  <c r="W90" i="7" a="1"/>
  <c r="V504" i="7"/>
  <c r="W504" i="7" a="1"/>
  <c r="AF504" i="7"/>
  <c r="V307" i="7"/>
  <c r="AJ96" i="7"/>
  <c r="AK215" i="7"/>
  <c r="AN897" i="7"/>
  <c r="AO897" i="7" a="1"/>
  <c r="AI14" i="7"/>
  <c r="AG599" i="7"/>
  <c r="X689" i="7"/>
  <c r="AB313" i="7"/>
  <c r="W689" i="7"/>
  <c r="AE689" i="7"/>
  <c r="AI63" i="7"/>
  <c r="BF509" i="7"/>
  <c r="BG509" i="7" a="1"/>
  <c r="AA700" i="7"/>
  <c r="AE700" i="7"/>
  <c r="BB854" i="7"/>
  <c r="BD854" i="7"/>
  <c r="AM79" i="7"/>
  <c r="V485" i="7"/>
  <c r="W485" i="7" a="1"/>
  <c r="AF485" i="7"/>
  <c r="AN875" i="7"/>
  <c r="AO875" i="7" a="1"/>
  <c r="AS875" i="7"/>
  <c r="W832" i="7"/>
  <c r="AE832" i="7"/>
  <c r="AN809" i="7"/>
  <c r="AO809" i="7" a="1"/>
  <c r="BA900" i="7"/>
  <c r="BE900" i="7"/>
  <c r="BB271" i="7"/>
  <c r="AB417" i="7"/>
  <c r="BX453" i="7"/>
  <c r="BY453" i="7" a="1"/>
  <c r="CH453" i="7"/>
  <c r="BB708" i="7"/>
  <c r="BD708" i="7"/>
  <c r="BC754" i="7"/>
  <c r="Y851" i="7"/>
  <c r="AA987" i="7"/>
  <c r="Z417" i="7"/>
  <c r="AL147" i="7"/>
  <c r="BB520" i="7"/>
  <c r="BD520" i="7"/>
  <c r="AJ147" i="7"/>
  <c r="BU994" i="7"/>
  <c r="BU192" i="7"/>
  <c r="AJ506" i="7"/>
  <c r="AL506" i="7"/>
  <c r="W851" i="7"/>
  <c r="AB689" i="7"/>
  <c r="AD689" i="7"/>
  <c r="W599" i="7"/>
  <c r="X700" i="7"/>
  <c r="AG700" i="7"/>
  <c r="BR947" i="7"/>
  <c r="BT947" i="7"/>
  <c r="BV947" i="7"/>
  <c r="AN820" i="7"/>
  <c r="AO820" i="7" a="1"/>
  <c r="AW820" i="7"/>
  <c r="AG832" i="7"/>
  <c r="BF424" i="7"/>
  <c r="BG424" i="7" a="1"/>
  <c r="AC417" i="7"/>
  <c r="AA916" i="7"/>
  <c r="AF851" i="7"/>
  <c r="Z987" i="7"/>
  <c r="Y417" i="7"/>
  <c r="AK147" i="7"/>
  <c r="BT785" i="7"/>
  <c r="BS994" i="7"/>
  <c r="BW994" i="7"/>
  <c r="BU98" i="7"/>
  <c r="AZ510" i="7"/>
  <c r="AK510" i="7"/>
  <c r="AN510" i="7"/>
  <c r="AO510" i="7" a="1"/>
  <c r="BX56" i="7"/>
  <c r="BY56" i="7" a="1"/>
  <c r="CH56" i="7"/>
  <c r="BA403" i="7"/>
  <c r="BE403" i="7"/>
  <c r="AS560" i="7"/>
  <c r="AU560" i="7"/>
  <c r="AP560" i="7"/>
  <c r="AY560" i="7"/>
  <c r="AV560" i="7"/>
  <c r="AK376" i="7"/>
  <c r="V49" i="7"/>
  <c r="W49" i="7" a="1"/>
  <c r="V478" i="7"/>
  <c r="W478" i="7" a="1"/>
  <c r="W478" i="7"/>
  <c r="BB28" i="7"/>
  <c r="BD28" i="7"/>
  <c r="AM191" i="7"/>
  <c r="AN471" i="7"/>
  <c r="AO471" i="7" a="1"/>
  <c r="BR591" i="7"/>
  <c r="BS591" i="7"/>
  <c r="BW591" i="7"/>
  <c r="BX972" i="7"/>
  <c r="BY972" i="7" a="1"/>
  <c r="CC972" i="7"/>
  <c r="S289" i="7"/>
  <c r="AN440" i="7"/>
  <c r="AO440" i="7" a="1"/>
  <c r="V522" i="7"/>
  <c r="W522" i="7" a="1"/>
  <c r="X522" i="7"/>
  <c r="AJ263" i="7"/>
  <c r="AL263" i="7"/>
  <c r="AJ303" i="7"/>
  <c r="AL303" i="7"/>
  <c r="X615" i="7"/>
  <c r="Z615" i="7"/>
  <c r="AC615" i="7"/>
  <c r="BF941" i="7"/>
  <c r="BG941" i="7" a="1"/>
  <c r="BN941" i="7"/>
  <c r="BB874" i="7"/>
  <c r="BB326" i="7"/>
  <c r="BD326" i="7"/>
  <c r="BB274" i="7"/>
  <c r="BA679" i="7"/>
  <c r="BE679" i="7"/>
  <c r="AF949" i="7"/>
  <c r="CG490" i="7"/>
  <c r="BA591" i="7"/>
  <c r="BE591" i="7"/>
  <c r="AE417" i="7"/>
  <c r="BU179" i="7"/>
  <c r="R225" i="7"/>
  <c r="AK133" i="7"/>
  <c r="AF937" i="7"/>
  <c r="R289" i="7"/>
  <c r="AE640" i="7"/>
  <c r="AG949" i="7"/>
  <c r="BS836" i="7"/>
  <c r="BW836" i="7"/>
  <c r="BA110" i="7"/>
  <c r="AN131" i="7"/>
  <c r="AO131" i="7" a="1"/>
  <c r="AO131" i="7"/>
  <c r="BF185" i="7"/>
  <c r="AN819" i="7"/>
  <c r="AO819" i="7" a="1"/>
  <c r="AO819" i="7"/>
  <c r="R403" i="7"/>
  <c r="T403" i="7"/>
  <c r="BB403" i="7"/>
  <c r="BD403" i="7"/>
  <c r="BX602" i="7"/>
  <c r="BY602" i="7" a="1"/>
  <c r="CA602" i="7"/>
  <c r="BC318" i="7"/>
  <c r="BB318" i="7"/>
  <c r="BD318" i="7"/>
  <c r="S406" i="7"/>
  <c r="R406" i="7"/>
  <c r="S403" i="7"/>
  <c r="AM403" i="7"/>
  <c r="AJ403" i="7"/>
  <c r="AL403" i="7"/>
  <c r="BB404" i="7"/>
  <c r="BD404" i="7"/>
  <c r="BC404" i="7"/>
  <c r="BU153" i="7"/>
  <c r="R301" i="7"/>
  <c r="S301" i="7"/>
  <c r="U405" i="7"/>
  <c r="R405" i="7"/>
  <c r="T405" i="7"/>
  <c r="AJ394" i="7"/>
  <c r="AL394" i="7"/>
  <c r="AK394" i="7"/>
  <c r="BB270" i="7"/>
  <c r="R260" i="7"/>
  <c r="T260" i="7"/>
  <c r="AN548" i="7"/>
  <c r="AO548" i="7" a="1"/>
  <c r="AU548" i="7"/>
  <c r="AL43" i="7"/>
  <c r="AN633" i="7"/>
  <c r="AO633" i="7" a="1"/>
  <c r="AG470" i="7"/>
  <c r="AA470" i="7"/>
  <c r="U293" i="7"/>
  <c r="T310" i="7"/>
  <c r="T214" i="7"/>
  <c r="S214" i="7"/>
  <c r="V228" i="7"/>
  <c r="AN864" i="7"/>
  <c r="AO864" i="7" a="1"/>
  <c r="AA813" i="7"/>
  <c r="AZ330" i="7"/>
  <c r="AL172" i="7"/>
  <c r="AL289" i="7"/>
  <c r="BR459" i="7"/>
  <c r="AC470" i="7"/>
  <c r="X470" i="7"/>
  <c r="AN577" i="7"/>
  <c r="AO577" i="7" a="1"/>
  <c r="V373" i="7"/>
  <c r="S293" i="7"/>
  <c r="V293" i="7"/>
  <c r="V308" i="7"/>
  <c r="AL360" i="7"/>
  <c r="BF163" i="7"/>
  <c r="R321" i="7"/>
  <c r="S260" i="7"/>
  <c r="AM172" i="7"/>
  <c r="AK289" i="7"/>
  <c r="W470" i="7"/>
  <c r="BB181" i="7"/>
  <c r="AN373" i="7"/>
  <c r="AO373" i="7" a="1"/>
  <c r="AY373" i="7"/>
  <c r="AN231" i="7"/>
  <c r="AO231" i="7" a="1"/>
  <c r="BB569" i="7"/>
  <c r="R242" i="7"/>
  <c r="T242" i="7"/>
  <c r="X660" i="7"/>
  <c r="AN679" i="7"/>
  <c r="AO679" i="7" a="1"/>
  <c r="AR679" i="7"/>
  <c r="AE796" i="7"/>
  <c r="AN876" i="7"/>
  <c r="AO876" i="7" a="1"/>
  <c r="BX229" i="7"/>
  <c r="BY229" i="7" a="1"/>
  <c r="BY229" i="7"/>
  <c r="S216" i="7"/>
  <c r="AB796" i="7"/>
  <c r="AA417" i="7"/>
  <c r="BL443" i="7"/>
  <c r="S268" i="7"/>
  <c r="AI284" i="7"/>
  <c r="AK284" i="7"/>
  <c r="AZ284" i="7"/>
  <c r="BT179" i="7"/>
  <c r="AZ44" i="7"/>
  <c r="AI44" i="7"/>
  <c r="AI286" i="7"/>
  <c r="AK286" i="7"/>
  <c r="AZ286" i="7"/>
  <c r="AI12" i="7"/>
  <c r="AJ12" i="7"/>
  <c r="U268" i="7"/>
  <c r="T268" i="7"/>
  <c r="AI165" i="7"/>
  <c r="AK165" i="7"/>
  <c r="BR353" i="7"/>
  <c r="BA353" i="7"/>
  <c r="AZ465" i="7"/>
  <c r="AJ465" i="7"/>
  <c r="AL465" i="7"/>
  <c r="AK465" i="7"/>
  <c r="AI465" i="7"/>
  <c r="AM465" i="7"/>
  <c r="AM253" i="7"/>
  <c r="AL253" i="7"/>
  <c r="BA380" i="7"/>
  <c r="BC380" i="7"/>
  <c r="AZ539" i="7"/>
  <c r="AI539" i="7"/>
  <c r="AM539" i="7"/>
  <c r="AJ539" i="7"/>
  <c r="AL539" i="7"/>
  <c r="AK539" i="7"/>
  <c r="AI37" i="7"/>
  <c r="AK37" i="7"/>
  <c r="AZ37" i="7"/>
  <c r="AI435" i="7"/>
  <c r="AM435" i="7"/>
  <c r="AZ435" i="7"/>
  <c r="AK435" i="7"/>
  <c r="AJ435" i="7"/>
  <c r="BS89" i="7"/>
  <c r="BT89" i="7"/>
  <c r="BR75" i="7"/>
  <c r="BS75" i="7"/>
  <c r="BW75" i="7"/>
  <c r="BA75" i="7"/>
  <c r="BR305" i="7"/>
  <c r="BS305" i="7"/>
  <c r="BW305" i="7"/>
  <c r="BA305" i="7"/>
  <c r="AK266" i="7"/>
  <c r="AL266" i="7"/>
  <c r="BA285" i="7"/>
  <c r="BB285" i="7"/>
  <c r="AZ544" i="7"/>
  <c r="AK544" i="7"/>
  <c r="AJ544" i="7"/>
  <c r="AM295" i="7"/>
  <c r="AK295" i="7"/>
  <c r="AL295" i="7"/>
  <c r="BS110" i="7"/>
  <c r="BT110" i="7"/>
  <c r="AZ383" i="7"/>
  <c r="AI383" i="7"/>
  <c r="AI542" i="7"/>
  <c r="AM542" i="7"/>
  <c r="AK542" i="7"/>
  <c r="AJ542" i="7"/>
  <c r="AZ542" i="7"/>
  <c r="BR78" i="7"/>
  <c r="BA78" i="7"/>
  <c r="BR18" i="7"/>
  <c r="BA18" i="7"/>
  <c r="AZ406" i="7"/>
  <c r="AI406" i="7"/>
  <c r="AM406" i="7"/>
  <c r="U354" i="7"/>
  <c r="S354" i="7"/>
  <c r="R354" i="7"/>
  <c r="T354" i="7"/>
  <c r="AZ150" i="7"/>
  <c r="AI150" i="7"/>
  <c r="AZ249" i="7"/>
  <c r="AI249" i="7"/>
  <c r="R20" i="7"/>
  <c r="S20" i="7"/>
  <c r="U68" i="7"/>
  <c r="T68" i="7"/>
  <c r="U100" i="7"/>
  <c r="T100" i="7"/>
  <c r="AI8" i="7"/>
  <c r="AJ8" i="7"/>
  <c r="AZ8" i="7"/>
  <c r="AI24" i="7"/>
  <c r="AZ24" i="7"/>
  <c r="AI518" i="7"/>
  <c r="AM518" i="7"/>
  <c r="AK518" i="7"/>
  <c r="AJ518" i="7"/>
  <c r="AZ518" i="7"/>
  <c r="BR23" i="7"/>
  <c r="BA23" i="7"/>
  <c r="AI334" i="7"/>
  <c r="AZ334" i="7"/>
  <c r="AI102" i="7"/>
  <c r="AZ102" i="7"/>
  <c r="T279" i="7"/>
  <c r="U279" i="7"/>
  <c r="AK481" i="7"/>
  <c r="AJ481" i="7"/>
  <c r="AL481" i="7"/>
  <c r="BW289" i="7"/>
  <c r="BV289" i="7"/>
  <c r="BU289" i="7"/>
  <c r="AZ140" i="7"/>
  <c r="AI140" i="7"/>
  <c r="AK140" i="7"/>
  <c r="AZ278" i="7"/>
  <c r="AI278" i="7"/>
  <c r="AZ161" i="7"/>
  <c r="AI161" i="7"/>
  <c r="AZ169" i="7"/>
  <c r="AI169" i="7"/>
  <c r="AZ180" i="7"/>
  <c r="AI180" i="7"/>
  <c r="AZ245" i="7"/>
  <c r="AI245" i="7"/>
  <c r="AZ176" i="7"/>
  <c r="AI176" i="7"/>
  <c r="U123" i="7"/>
  <c r="T123" i="7"/>
  <c r="S123" i="7"/>
  <c r="BT767" i="7"/>
  <c r="BV767" i="7"/>
  <c r="BU767" i="7"/>
  <c r="BS767" i="7"/>
  <c r="BW767" i="7"/>
  <c r="AO560" i="7"/>
  <c r="AQ560" i="7"/>
  <c r="AR560" i="7"/>
  <c r="AT560" i="7"/>
  <c r="AX560" i="7"/>
  <c r="AW560" i="7"/>
  <c r="AI519" i="7"/>
  <c r="AM519" i="7"/>
  <c r="AJ519" i="7"/>
  <c r="AL519" i="7"/>
  <c r="AZ521" i="7"/>
  <c r="AJ521" i="7"/>
  <c r="AL521" i="7"/>
  <c r="BS282" i="7"/>
  <c r="BU282" i="7"/>
  <c r="AK282" i="7"/>
  <c r="AM282" i="7"/>
  <c r="AL282" i="7"/>
  <c r="AK469" i="7"/>
  <c r="AJ469" i="7"/>
  <c r="AL469" i="7"/>
  <c r="BS322" i="7"/>
  <c r="BT322" i="7"/>
  <c r="AZ532" i="7"/>
  <c r="AK532" i="7"/>
  <c r="AJ532" i="7"/>
  <c r="AI532" i="7"/>
  <c r="AM532" i="7"/>
  <c r="BB601" i="7"/>
  <c r="BD601" i="7"/>
  <c r="AN845" i="7"/>
  <c r="AO845" i="7" a="1"/>
  <c r="AN646" i="7"/>
  <c r="AO646" i="7" a="1"/>
  <c r="AR646" i="7"/>
  <c r="BD181" i="7"/>
  <c r="AI300" i="7"/>
  <c r="AK300" i="7"/>
  <c r="AN907" i="7"/>
  <c r="AO907" i="7" a="1"/>
  <c r="AV907" i="7"/>
  <c r="AV426" i="7"/>
  <c r="BF49" i="7"/>
  <c r="BX120" i="7"/>
  <c r="BY120" i="7" a="1"/>
  <c r="CB120" i="7"/>
  <c r="R300" i="7"/>
  <c r="T300" i="7"/>
  <c r="AL270" i="7"/>
  <c r="AJ270" i="7"/>
  <c r="AK270" i="7"/>
  <c r="U270" i="7"/>
  <c r="S270" i="7"/>
  <c r="R270" i="7"/>
  <c r="T270" i="7"/>
  <c r="AJ28" i="7"/>
  <c r="AL28" i="7"/>
  <c r="BF393" i="7"/>
  <c r="BU917" i="7"/>
  <c r="BT917" i="7"/>
  <c r="BV917" i="7"/>
  <c r="AW568" i="7"/>
  <c r="BW212" i="7"/>
  <c r="AN927" i="7"/>
  <c r="AO927" i="7" a="1"/>
  <c r="AO927" i="7"/>
  <c r="AE916" i="7"/>
  <c r="Y916" i="7"/>
  <c r="BV54" i="7"/>
  <c r="BW373" i="7"/>
  <c r="BK480" i="7"/>
  <c r="AL85" i="7"/>
  <c r="BF804" i="7"/>
  <c r="BG804" i="7" a="1"/>
  <c r="BQ804" i="7"/>
  <c r="BB971" i="7"/>
  <c r="BF577" i="7"/>
  <c r="BG577" i="7" a="1"/>
  <c r="BO577" i="7"/>
  <c r="BE238" i="7"/>
  <c r="AG705" i="7"/>
  <c r="AN948" i="7"/>
  <c r="AO948" i="7" a="1"/>
  <c r="Y520" i="7"/>
  <c r="AN917" i="7"/>
  <c r="AO917" i="7" a="1"/>
  <c r="AQ917" i="7"/>
  <c r="BC917" i="7"/>
  <c r="W916" i="7"/>
  <c r="BW54" i="7"/>
  <c r="BA213" i="7"/>
  <c r="BC213" i="7"/>
  <c r="AB916" i="7"/>
  <c r="AN723" i="7"/>
  <c r="AO723" i="7" a="1"/>
  <c r="AS723" i="7"/>
  <c r="BF543" i="7"/>
  <c r="BG543" i="7" a="1"/>
  <c r="AB860" i="7"/>
  <c r="AN832" i="7"/>
  <c r="AO832" i="7" a="1"/>
  <c r="BR648" i="7"/>
  <c r="BT648" i="7"/>
  <c r="BV648" i="7"/>
  <c r="BA648" i="7"/>
  <c r="BE648" i="7"/>
  <c r="BC229" i="7"/>
  <c r="AG916" i="7"/>
  <c r="BE177" i="7"/>
  <c r="BB177" i="7"/>
  <c r="AC916" i="7"/>
  <c r="BC709" i="7"/>
  <c r="V333" i="7"/>
  <c r="W333" i="7" a="1"/>
  <c r="W860" i="7"/>
  <c r="AU404" i="7"/>
  <c r="BU840" i="7"/>
  <c r="BX788" i="7"/>
  <c r="BY788" i="7" a="1"/>
  <c r="CF788" i="7"/>
  <c r="X860" i="7"/>
  <c r="BB848" i="7"/>
  <c r="BD848" i="7"/>
  <c r="BI463" i="7"/>
  <c r="T349" i="7"/>
  <c r="AG860" i="7"/>
  <c r="AB993" i="7"/>
  <c r="AS451" i="7"/>
  <c r="AQ451" i="7"/>
  <c r="AR451" i="7"/>
  <c r="AV451" i="7"/>
  <c r="AU451" i="7"/>
  <c r="AW451" i="7"/>
  <c r="AX449" i="7"/>
  <c r="AQ449" i="7"/>
  <c r="AU449" i="7"/>
  <c r="AV449" i="7"/>
  <c r="AY449" i="7"/>
  <c r="AO449" i="7"/>
  <c r="AN708" i="7"/>
  <c r="AO708" i="7" a="1"/>
  <c r="AU708" i="7"/>
  <c r="AN520" i="7"/>
  <c r="AO520" i="7" a="1"/>
  <c r="AX520" i="7"/>
  <c r="S69" i="7"/>
  <c r="AB519" i="7"/>
  <c r="AN983" i="7"/>
  <c r="AO983" i="7" a="1"/>
  <c r="AQ983" i="7"/>
  <c r="BX424" i="7"/>
  <c r="BY424" i="7" a="1"/>
  <c r="CB424" i="7"/>
  <c r="AN64" i="7"/>
  <c r="AO64" i="7" a="1"/>
  <c r="AY64" i="7"/>
  <c r="BT798" i="7"/>
  <c r="BV798" i="7"/>
  <c r="BU798" i="7"/>
  <c r="AD748" i="7"/>
  <c r="AC599" i="7"/>
  <c r="AA599" i="7"/>
  <c r="AE519" i="7"/>
  <c r="AE993" i="7"/>
  <c r="X599" i="7"/>
  <c r="V35" i="7"/>
  <c r="W35" i="7" a="1"/>
  <c r="AC35" i="7"/>
  <c r="V96" i="7"/>
  <c r="W96" i="7" a="1"/>
  <c r="Y96" i="7"/>
  <c r="W700" i="7"/>
  <c r="Z700" i="7"/>
  <c r="AD847" i="7"/>
  <c r="AE847" i="7"/>
  <c r="V503" i="7"/>
  <c r="W503" i="7" a="1"/>
  <c r="S105" i="7"/>
  <c r="AD860" i="7"/>
  <c r="AB705" i="7"/>
  <c r="AE599" i="7"/>
  <c r="Z599" i="7"/>
  <c r="AN758" i="7"/>
  <c r="AO758" i="7" a="1"/>
  <c r="AT758" i="7"/>
  <c r="AN807" i="7"/>
  <c r="AO807" i="7" a="1"/>
  <c r="AY807" i="7"/>
  <c r="AN711" i="7"/>
  <c r="AO711" i="7" a="1"/>
  <c r="AQ711" i="7"/>
  <c r="BT577" i="7"/>
  <c r="BU577" i="7"/>
  <c r="BF189" i="7"/>
  <c r="BI973" i="7"/>
  <c r="AG937" i="7"/>
  <c r="AD937" i="7"/>
  <c r="AL189" i="7"/>
  <c r="S363" i="7"/>
  <c r="V328" i="7"/>
  <c r="BE304" i="7"/>
  <c r="V240" i="7"/>
  <c r="BB555" i="7"/>
  <c r="BD555" i="7"/>
  <c r="AE761" i="7"/>
  <c r="AC860" i="7"/>
  <c r="AA849" i="7"/>
  <c r="BC584" i="7"/>
  <c r="AE937" i="7"/>
  <c r="AB937" i="7"/>
  <c r="BA402" i="7"/>
  <c r="BC402" i="7"/>
  <c r="BF88" i="7"/>
  <c r="U342" i="7"/>
  <c r="BC270" i="7"/>
  <c r="AE849" i="7"/>
  <c r="Z937" i="7"/>
  <c r="AN309" i="7"/>
  <c r="AO309" i="7" a="1"/>
  <c r="AP309" i="7"/>
  <c r="AN93" i="7"/>
  <c r="AO93" i="7" a="1"/>
  <c r="AN78" i="7"/>
  <c r="AO78" i="7" a="1"/>
  <c r="AN456" i="7"/>
  <c r="AO456" i="7" a="1"/>
  <c r="AE748" i="7"/>
  <c r="BT810" i="7"/>
  <c r="BS810" i="7"/>
  <c r="BW810" i="7"/>
  <c r="AS543" i="7"/>
  <c r="AY543" i="7"/>
  <c r="AQ543" i="7"/>
  <c r="AO543" i="7"/>
  <c r="AW543" i="7"/>
  <c r="X916" i="7"/>
  <c r="Z916" i="7"/>
  <c r="BB262" i="7"/>
  <c r="BD262" i="7"/>
  <c r="BE262" i="7"/>
  <c r="BC262" i="7"/>
  <c r="BB454" i="7"/>
  <c r="BA454" i="7"/>
  <c r="BE454" i="7"/>
  <c r="BR454" i="7"/>
  <c r="BC454" i="7"/>
  <c r="AM85" i="7"/>
  <c r="AK85" i="7"/>
  <c r="BB373" i="7"/>
  <c r="BD373" i="7"/>
  <c r="AK238" i="7"/>
  <c r="AJ238" i="7"/>
  <c r="AL238" i="7"/>
  <c r="BT270" i="7"/>
  <c r="BV270" i="7"/>
  <c r="BU270" i="7"/>
  <c r="U28" i="7"/>
  <c r="BC28" i="7"/>
  <c r="S28" i="7"/>
  <c r="AK28" i="7"/>
  <c r="AD996" i="7"/>
  <c r="AE996" i="7"/>
  <c r="X996" i="7"/>
  <c r="AB996" i="7"/>
  <c r="AG996" i="7"/>
  <c r="AJ48" i="7"/>
  <c r="AK48" i="7"/>
  <c r="AE520" i="7"/>
  <c r="W520" i="7"/>
  <c r="AF520" i="7"/>
  <c r="AF827" i="7"/>
  <c r="AB827" i="7"/>
  <c r="AA761" i="7"/>
  <c r="AD761" i="7"/>
  <c r="Z849" i="7"/>
  <c r="Y849" i="7"/>
  <c r="AF996" i="7"/>
  <c r="AD615" i="7"/>
  <c r="AA615" i="7"/>
  <c r="AB615" i="7"/>
  <c r="AE615" i="7"/>
  <c r="AF615" i="7"/>
  <c r="V386" i="7"/>
  <c r="R126" i="7"/>
  <c r="BB277" i="7"/>
  <c r="BD277" i="7"/>
  <c r="W761" i="7"/>
  <c r="AG849" i="7"/>
  <c r="AB849" i="7"/>
  <c r="W849" i="7"/>
  <c r="AZ593" i="7"/>
  <c r="BA593" i="7"/>
  <c r="BE593" i="7"/>
  <c r="AA996" i="7"/>
  <c r="AI160" i="7"/>
  <c r="AL160" i="7"/>
  <c r="AZ160" i="7"/>
  <c r="BR160" i="7"/>
  <c r="V217" i="7"/>
  <c r="AV568" i="7"/>
  <c r="BR76" i="7"/>
  <c r="AC849" i="7"/>
  <c r="AD849" i="7"/>
  <c r="AB897" i="7"/>
  <c r="Y996" i="7"/>
  <c r="BB90" i="7"/>
  <c r="BC90" i="7"/>
  <c r="Y993" i="7"/>
  <c r="Z993" i="7"/>
  <c r="AD993" i="7"/>
  <c r="AA993" i="7"/>
  <c r="AC993" i="7"/>
  <c r="AL79" i="7"/>
  <c r="BD120" i="7"/>
  <c r="Y449" i="7"/>
  <c r="BJ463" i="7"/>
  <c r="AN121" i="7"/>
  <c r="AO121" i="7" a="1"/>
  <c r="AP121" i="7"/>
  <c r="BX442" i="7"/>
  <c r="BY442" i="7" a="1"/>
  <c r="BY442" i="7"/>
  <c r="AM345" i="7"/>
  <c r="AP985" i="7"/>
  <c r="BF728" i="7"/>
  <c r="BG728" i="7" a="1"/>
  <c r="BG728" i="7"/>
  <c r="BR595" i="7"/>
  <c r="BS595" i="7"/>
  <c r="BW595" i="7"/>
  <c r="BF691" i="7"/>
  <c r="BG691" i="7" a="1"/>
  <c r="BS933" i="7"/>
  <c r="BW933" i="7"/>
  <c r="BT933" i="7"/>
  <c r="BV933" i="7"/>
  <c r="BC595" i="7"/>
  <c r="BB221" i="7"/>
  <c r="AN928" i="7"/>
  <c r="AO928" i="7" a="1"/>
  <c r="AR928" i="7"/>
  <c r="BF484" i="7"/>
  <c r="BG484" i="7" a="1"/>
  <c r="BL484" i="7"/>
  <c r="BB120" i="7"/>
  <c r="AS985" i="7"/>
  <c r="AC449" i="7"/>
  <c r="AV513" i="7"/>
  <c r="BE229" i="7"/>
  <c r="BN508" i="7"/>
  <c r="AN893" i="7"/>
  <c r="AO893" i="7" a="1"/>
  <c r="AX893" i="7"/>
  <c r="AN791" i="7"/>
  <c r="AO791" i="7" a="1"/>
  <c r="AS791" i="7"/>
  <c r="BU49" i="7"/>
  <c r="BT373" i="7"/>
  <c r="BV373" i="7"/>
  <c r="BT54" i="7"/>
  <c r="BF410" i="7"/>
  <c r="BG410" i="7" a="1"/>
  <c r="AN66" i="7"/>
  <c r="AO66" i="7" a="1"/>
  <c r="AO66" i="7"/>
  <c r="AF599" i="7"/>
  <c r="AO985" i="7"/>
  <c r="AY985" i="7"/>
  <c r="BE120" i="7"/>
  <c r="BC671" i="7"/>
  <c r="BA595" i="7"/>
  <c r="BE595" i="7"/>
  <c r="BC221" i="7"/>
  <c r="X640" i="7"/>
  <c r="AK79" i="7"/>
  <c r="AN816" i="7"/>
  <c r="AO816" i="7" a="1"/>
  <c r="AX816" i="7"/>
  <c r="BV212" i="7"/>
  <c r="AN120" i="7"/>
  <c r="AO120" i="7" a="1"/>
  <c r="AV120" i="7"/>
  <c r="BF779" i="7"/>
  <c r="BG779" i="7" a="1"/>
  <c r="BJ779" i="7"/>
  <c r="AN953" i="7"/>
  <c r="AO953" i="7" a="1"/>
  <c r="AS953" i="7"/>
  <c r="AN973" i="7"/>
  <c r="AO973" i="7" a="1"/>
  <c r="AS973" i="7"/>
  <c r="BA699" i="7"/>
  <c r="BE699" i="7"/>
  <c r="BF461" i="7"/>
  <c r="BG461" i="7" a="1"/>
  <c r="BF82" i="7"/>
  <c r="BW49" i="7"/>
  <c r="BV49" i="7"/>
  <c r="S287" i="7"/>
  <c r="W663" i="7"/>
  <c r="AC663" i="7"/>
  <c r="AF663" i="7"/>
  <c r="BA207" i="7"/>
  <c r="BR207" i="7"/>
  <c r="AF813" i="7"/>
  <c r="X813" i="7"/>
  <c r="AE813" i="7"/>
  <c r="AC813" i="7"/>
  <c r="W813" i="7"/>
  <c r="AB813" i="7"/>
  <c r="Z813" i="7"/>
  <c r="AD813" i="7"/>
  <c r="AC824" i="7"/>
  <c r="AB824" i="7"/>
  <c r="X824" i="7"/>
  <c r="AG824" i="7"/>
  <c r="T531" i="7"/>
  <c r="V531" i="7"/>
  <c r="W531" i="7" a="1"/>
  <c r="BE186" i="7"/>
  <c r="BB186" i="7"/>
  <c r="BC186" i="7"/>
  <c r="AG650" i="7"/>
  <c r="AO463" i="7"/>
  <c r="AV463" i="7"/>
  <c r="AW463" i="7"/>
  <c r="AY463" i="7"/>
  <c r="AT463" i="7"/>
  <c r="AS463" i="7"/>
  <c r="AX463" i="7"/>
  <c r="AU463" i="7"/>
  <c r="AR463" i="7"/>
  <c r="AQ463" i="7"/>
  <c r="AP463" i="7"/>
  <c r="W483" i="7"/>
  <c r="BH505" i="7"/>
  <c r="BQ505" i="7"/>
  <c r="BK505" i="7"/>
  <c r="BL505" i="7"/>
  <c r="BO505" i="7"/>
  <c r="BI505" i="7"/>
  <c r="BN505" i="7"/>
  <c r="BP505" i="7"/>
  <c r="BG505" i="7"/>
  <c r="BM505" i="7"/>
  <c r="BS175" i="7"/>
  <c r="BU175" i="7"/>
  <c r="BE36" i="7"/>
  <c r="BC36" i="7"/>
  <c r="BD36" i="7"/>
  <c r="BA820" i="7"/>
  <c r="BE820" i="7"/>
  <c r="BC820" i="7"/>
  <c r="Y419" i="7"/>
  <c r="AE419" i="7"/>
  <c r="AC419" i="7"/>
  <c r="V525" i="7"/>
  <c r="W525" i="7" a="1"/>
  <c r="V56" i="7"/>
  <c r="W56" i="7" a="1"/>
  <c r="W519" i="7"/>
  <c r="AV473" i="7"/>
  <c r="BC668" i="7"/>
  <c r="BT668" i="7"/>
  <c r="BV668" i="7"/>
  <c r="AN652" i="7"/>
  <c r="AO652" i="7" a="1"/>
  <c r="Y705" i="7"/>
  <c r="AF705" i="7"/>
  <c r="X519" i="7"/>
  <c r="BA315" i="7"/>
  <c r="BC315" i="7"/>
  <c r="BT775" i="7"/>
  <c r="BV775" i="7"/>
  <c r="AN889" i="7"/>
  <c r="AO889" i="7" a="1"/>
  <c r="AS889" i="7"/>
  <c r="AN197" i="7"/>
  <c r="AO197" i="7" a="1"/>
  <c r="AO197" i="7"/>
  <c r="AU985" i="7"/>
  <c r="AC810" i="7"/>
  <c r="AD949" i="7"/>
  <c r="AC949" i="7"/>
  <c r="AG449" i="7"/>
  <c r="BS917" i="7"/>
  <c r="BW917" i="7"/>
  <c r="AN972" i="7"/>
  <c r="AO972" i="7" a="1"/>
  <c r="AS972" i="7"/>
  <c r="AN221" i="7"/>
  <c r="AO221" i="7" a="1"/>
  <c r="AU221" i="7"/>
  <c r="BD56" i="7"/>
  <c r="AN712" i="7"/>
  <c r="AO712" i="7" a="1"/>
  <c r="AW426" i="7"/>
  <c r="BR709" i="7"/>
  <c r="BS709" i="7"/>
  <c r="BW709" i="7"/>
  <c r="AB740" i="7"/>
  <c r="Z740" i="7"/>
  <c r="AE740" i="7"/>
  <c r="AG740" i="7"/>
  <c r="AD740" i="7"/>
  <c r="AA740" i="7"/>
  <c r="AC740" i="7"/>
  <c r="W740" i="7"/>
  <c r="X740" i="7"/>
  <c r="AF740" i="7"/>
  <c r="Y740" i="7"/>
  <c r="AF987" i="7"/>
  <c r="X987" i="7"/>
  <c r="AE987" i="7"/>
  <c r="BW19" i="7"/>
  <c r="BT19" i="7"/>
  <c r="BV19" i="7"/>
  <c r="BS513" i="7"/>
  <c r="BW513" i="7"/>
  <c r="BT513" i="7"/>
  <c r="BU513" i="7"/>
  <c r="AW449" i="7"/>
  <c r="AS449" i="7"/>
  <c r="AR449" i="7"/>
  <c r="AP449" i="7"/>
  <c r="AT449" i="7"/>
  <c r="BU753" i="7"/>
  <c r="BT753" i="7"/>
  <c r="BS753" i="7"/>
  <c r="BW753" i="7"/>
  <c r="V111" i="7"/>
  <c r="W111" i="7" a="1"/>
  <c r="AA419" i="7"/>
  <c r="AB419" i="7"/>
  <c r="AD501" i="7"/>
  <c r="AN134" i="7"/>
  <c r="AO134" i="7" a="1"/>
  <c r="AT134" i="7"/>
  <c r="AA519" i="7"/>
  <c r="BS668" i="7"/>
  <c r="BW668" i="7"/>
  <c r="AN825" i="7"/>
  <c r="AO825" i="7" a="1"/>
  <c r="AN945" i="7"/>
  <c r="AO945" i="7" a="1"/>
  <c r="BF934" i="7"/>
  <c r="BG934" i="7" a="1"/>
  <c r="BG934" i="7"/>
  <c r="X705" i="7"/>
  <c r="AE705" i="7"/>
  <c r="AN256" i="7"/>
  <c r="AO256" i="7" a="1"/>
  <c r="W799" i="7"/>
  <c r="AF519" i="7"/>
  <c r="BU775" i="7"/>
  <c r="BC302" i="7"/>
  <c r="AN683" i="7"/>
  <c r="AO683" i="7" a="1"/>
  <c r="BF641" i="7"/>
  <c r="BG641" i="7" a="1"/>
  <c r="BK641" i="7"/>
  <c r="AV985" i="7"/>
  <c r="AX985" i="7"/>
  <c r="Y810" i="7"/>
  <c r="Y949" i="7"/>
  <c r="W449" i="7"/>
  <c r="BF683" i="7"/>
  <c r="BG683" i="7" a="1"/>
  <c r="BN683" i="7"/>
  <c r="BD111" i="7"/>
  <c r="BR820" i="7"/>
  <c r="BT820" i="7"/>
  <c r="BV820" i="7"/>
  <c r="BB56" i="7"/>
  <c r="BC166" i="7"/>
  <c r="BE166" i="7"/>
  <c r="BF640" i="7"/>
  <c r="BG640" i="7" a="1"/>
  <c r="BO640" i="7"/>
  <c r="BU564" i="7"/>
  <c r="AS426" i="7"/>
  <c r="BR138" i="7"/>
  <c r="BA138" i="7"/>
  <c r="BS189" i="7"/>
  <c r="BU189" i="7"/>
  <c r="BS657" i="7"/>
  <c r="BW657" i="7"/>
  <c r="BT657" i="7"/>
  <c r="BV657" i="7"/>
  <c r="BU657" i="7"/>
  <c r="BA520" i="7"/>
  <c r="BE520" i="7"/>
  <c r="BR520" i="7"/>
  <c r="BF451" i="7"/>
  <c r="BG451" i="7" a="1"/>
  <c r="Z419" i="7"/>
  <c r="W419" i="7"/>
  <c r="Y915" i="7"/>
  <c r="BB668" i="7"/>
  <c r="BA668" i="7"/>
  <c r="BE668" i="7"/>
  <c r="AC705" i="7"/>
  <c r="BF399" i="7"/>
  <c r="AN517" i="7"/>
  <c r="AO517" i="7" a="1"/>
  <c r="W993" i="7"/>
  <c r="AD519" i="7"/>
  <c r="Y519" i="7"/>
  <c r="BF604" i="7"/>
  <c r="BG604" i="7" a="1"/>
  <c r="BK604" i="7"/>
  <c r="BB648" i="7"/>
  <c r="BD648" i="7"/>
  <c r="AN642" i="7"/>
  <c r="AO642" i="7" a="1"/>
  <c r="AS642" i="7"/>
  <c r="AQ985" i="7"/>
  <c r="AD810" i="7"/>
  <c r="X949" i="7"/>
  <c r="AN98" i="7"/>
  <c r="AO98" i="7" a="1"/>
  <c r="AT98" i="7"/>
  <c r="BB820" i="7"/>
  <c r="BD820" i="7"/>
  <c r="BE56" i="7"/>
  <c r="BU836" i="7"/>
  <c r="AK236" i="7"/>
  <c r="AN622" i="7"/>
  <c r="AO622" i="7" a="1"/>
  <c r="AP622" i="7"/>
  <c r="BB709" i="7"/>
  <c r="BD709" i="7"/>
  <c r="BE66" i="7"/>
  <c r="AM10" i="7"/>
  <c r="AJ10" i="7"/>
  <c r="AL10" i="7"/>
  <c r="AK331" i="7"/>
  <c r="AL331" i="7"/>
  <c r="AM331" i="7"/>
  <c r="BT266" i="7"/>
  <c r="BV266" i="7"/>
  <c r="BW266" i="7"/>
  <c r="BT791" i="7"/>
  <c r="BU791" i="7"/>
  <c r="BS791" i="7"/>
  <c r="BW791" i="7"/>
  <c r="BH623" i="7"/>
  <c r="BI623" i="7"/>
  <c r="BQ623" i="7"/>
  <c r="BL623" i="7"/>
  <c r="BM623" i="7"/>
  <c r="BG623" i="7"/>
  <c r="AA453" i="7"/>
  <c r="AB453" i="7"/>
  <c r="AC453" i="7"/>
  <c r="AF453" i="7"/>
  <c r="AD453" i="7"/>
  <c r="Y453" i="7"/>
  <c r="AG453" i="7"/>
  <c r="BX238" i="7"/>
  <c r="BY238" i="7" a="1"/>
  <c r="CD238" i="7"/>
  <c r="AN203" i="7"/>
  <c r="AO203" i="7" a="1"/>
  <c r="AY203" i="7"/>
  <c r="AN781" i="7"/>
  <c r="AO781" i="7" a="1"/>
  <c r="AX781" i="7"/>
  <c r="AN821" i="7"/>
  <c r="AO821" i="7" a="1"/>
  <c r="AW821" i="7"/>
  <c r="BF835" i="7"/>
  <c r="BG835" i="7" a="1"/>
  <c r="BK835" i="7"/>
  <c r="AN938" i="7"/>
  <c r="AO938" i="7" a="1"/>
  <c r="AS938" i="7"/>
  <c r="BF7" i="7"/>
  <c r="AN271" i="7"/>
  <c r="AO271" i="7" a="1"/>
  <c r="AT271" i="7"/>
  <c r="BF462" i="7"/>
  <c r="BG462" i="7" a="1"/>
  <c r="BL462" i="7"/>
  <c r="BU526" i="7"/>
  <c r="BT526" i="7"/>
  <c r="BS526" i="7"/>
  <c r="BW526" i="7"/>
  <c r="BP480" i="7"/>
  <c r="BL480" i="7"/>
  <c r="BN480" i="7"/>
  <c r="BJ480" i="7"/>
  <c r="BH480" i="7"/>
  <c r="BA514" i="7"/>
  <c r="BE514" i="7"/>
  <c r="BB514" i="7"/>
  <c r="BD514" i="7"/>
  <c r="BC514" i="7"/>
  <c r="BR514" i="7"/>
  <c r="AL439" i="7"/>
  <c r="AN439" i="7"/>
  <c r="AO439" i="7" a="1"/>
  <c r="AT420" i="7"/>
  <c r="AQ420" i="7"/>
  <c r="AY420" i="7"/>
  <c r="AR420" i="7"/>
  <c r="AS420" i="7"/>
  <c r="AU420" i="7"/>
  <c r="AV420" i="7"/>
  <c r="AO420" i="7"/>
  <c r="AX420" i="7"/>
  <c r="AW420" i="7"/>
  <c r="AP420" i="7"/>
  <c r="AA971" i="7"/>
  <c r="W971" i="7"/>
  <c r="AB971" i="7"/>
  <c r="Z971" i="7"/>
  <c r="AC971" i="7"/>
  <c r="AE971" i="7"/>
  <c r="AD971" i="7"/>
  <c r="Y971" i="7"/>
  <c r="AG971" i="7"/>
  <c r="AF971" i="7"/>
  <c r="X971" i="7"/>
  <c r="BS111" i="7"/>
  <c r="BT111" i="7"/>
  <c r="BC789" i="7"/>
  <c r="BB789" i="7"/>
  <c r="BD789" i="7"/>
  <c r="BA789" i="7"/>
  <c r="BE789" i="7"/>
  <c r="BR789" i="7"/>
  <c r="BU804" i="7"/>
  <c r="BT804" i="7"/>
  <c r="BS804" i="7"/>
  <c r="BW804" i="7"/>
  <c r="BT268" i="7"/>
  <c r="BV268" i="7"/>
  <c r="BP417" i="7"/>
  <c r="BO417" i="7"/>
  <c r="BK417" i="7"/>
  <c r="BJ417" i="7"/>
  <c r="BH417" i="7"/>
  <c r="BN417" i="7"/>
  <c r="BG417" i="7"/>
  <c r="BM417" i="7"/>
  <c r="BQ417" i="7"/>
  <c r="BL417" i="7"/>
  <c r="BI417" i="7"/>
  <c r="BX344" i="7"/>
  <c r="BY344" i="7" a="1"/>
  <c r="CE344" i="7"/>
  <c r="AK13" i="7"/>
  <c r="BG480" i="7"/>
  <c r="BF418" i="7"/>
  <c r="BG418" i="7" a="1"/>
  <c r="AT426" i="7"/>
  <c r="AU426" i="7"/>
  <c r="AQ426" i="7"/>
  <c r="BA439" i="7"/>
  <c r="BE439" i="7"/>
  <c r="BC439" i="7"/>
  <c r="BB439" i="7"/>
  <c r="BD439" i="7"/>
  <c r="BR439" i="7"/>
  <c r="AD958" i="7"/>
  <c r="BW118" i="7"/>
  <c r="BT118" i="7"/>
  <c r="BV118" i="7"/>
  <c r="BC111" i="7"/>
  <c r="BB111" i="7"/>
  <c r="BR722" i="7"/>
  <c r="BA722" i="7"/>
  <c r="BE722" i="7"/>
  <c r="BB722" i="7"/>
  <c r="BD722" i="7"/>
  <c r="BC722" i="7"/>
  <c r="AL620" i="7"/>
  <c r="AN620" i="7"/>
  <c r="AO620" i="7" a="1"/>
  <c r="AN52" i="7"/>
  <c r="AO52" i="7" a="1"/>
  <c r="BF266" i="7"/>
  <c r="AN855" i="7"/>
  <c r="AO855" i="7" a="1"/>
  <c r="BF580" i="7"/>
  <c r="BG580" i="7" a="1"/>
  <c r="BJ580" i="7"/>
  <c r="AM285" i="7"/>
  <c r="BF603" i="7"/>
  <c r="BG603" i="7" a="1"/>
  <c r="AK100" i="7"/>
  <c r="BI480" i="7"/>
  <c r="BF866" i="7"/>
  <c r="BG866" i="7" a="1"/>
  <c r="AO426" i="7"/>
  <c r="AY426" i="7"/>
  <c r="BQ463" i="7"/>
  <c r="AG821" i="7"/>
  <c r="Z821" i="7"/>
  <c r="AF821" i="7"/>
  <c r="AB821" i="7"/>
  <c r="W821" i="7"/>
  <c r="AC821" i="7"/>
  <c r="AE821" i="7"/>
  <c r="AD821" i="7"/>
  <c r="AA821" i="7"/>
  <c r="Y821" i="7"/>
  <c r="X821" i="7"/>
  <c r="BC620" i="7"/>
  <c r="BR620" i="7"/>
  <c r="BA620" i="7"/>
  <c r="BE620" i="7"/>
  <c r="BB620" i="7"/>
  <c r="BS533" i="7"/>
  <c r="BW533" i="7"/>
  <c r="BU533" i="7"/>
  <c r="BT533" i="7"/>
  <c r="BR786" i="7"/>
  <c r="BA786" i="7"/>
  <c r="BE786" i="7"/>
  <c r="BC786" i="7"/>
  <c r="BB786" i="7"/>
  <c r="BD786" i="7"/>
  <c r="AT451" i="7"/>
  <c r="AO451" i="7"/>
  <c r="AP451" i="7"/>
  <c r="AX451" i="7"/>
  <c r="AY451" i="7"/>
  <c r="BF793" i="7"/>
  <c r="BG793" i="7" a="1"/>
  <c r="BL793" i="7"/>
  <c r="AN901" i="7"/>
  <c r="AO901" i="7" a="1"/>
  <c r="AO901" i="7"/>
  <c r="BB136" i="7"/>
  <c r="BQ480" i="7"/>
  <c r="BO480" i="7"/>
  <c r="AJ236" i="7"/>
  <c r="AL236" i="7"/>
  <c r="AR426" i="7"/>
  <c r="AP426" i="7"/>
  <c r="AL514" i="7"/>
  <c r="AN514" i="7"/>
  <c r="AO514" i="7" a="1"/>
  <c r="BO508" i="7"/>
  <c r="BL508" i="7"/>
  <c r="BP508" i="7"/>
  <c r="BG508" i="7"/>
  <c r="BC719" i="7"/>
  <c r="BA719" i="7"/>
  <c r="BE719" i="7"/>
  <c r="BB719" i="7"/>
  <c r="BR719" i="7"/>
  <c r="BU36" i="7"/>
  <c r="BW36" i="7"/>
  <c r="BT36" i="7"/>
  <c r="BV36" i="7"/>
  <c r="BS137" i="7"/>
  <c r="AN786" i="7"/>
  <c r="AO786" i="7" a="1"/>
  <c r="BX30" i="7"/>
  <c r="BY30" i="7" a="1"/>
  <c r="V265" i="7"/>
  <c r="AW477" i="7"/>
  <c r="AR477" i="7"/>
  <c r="AU477" i="7"/>
  <c r="AO477" i="7"/>
  <c r="AV477" i="7"/>
  <c r="AT477" i="7"/>
  <c r="BB987" i="7"/>
  <c r="BR987" i="7"/>
  <c r="Y964" i="7"/>
  <c r="AC964" i="7"/>
  <c r="AE964" i="7"/>
  <c r="BR714" i="7"/>
  <c r="BC714" i="7"/>
  <c r="X617" i="7"/>
  <c r="W617" i="7"/>
  <c r="BR850" i="7"/>
  <c r="AD449" i="7"/>
  <c r="AB449" i="7"/>
  <c r="AF449" i="7"/>
  <c r="BA13" i="7"/>
  <c r="BC13" i="7"/>
  <c r="BR13" i="7"/>
  <c r="BS136" i="7"/>
  <c r="BU136" i="7"/>
  <c r="BS271" i="7"/>
  <c r="BU271" i="7"/>
  <c r="BS85" i="7"/>
  <c r="BT85" i="7"/>
  <c r="BS302" i="7"/>
  <c r="BU302" i="7"/>
  <c r="BV959" i="7"/>
  <c r="BX959" i="7"/>
  <c r="BY959" i="7" a="1"/>
  <c r="BU891" i="7"/>
  <c r="BT891" i="7"/>
  <c r="BV891" i="7"/>
  <c r="BS891" i="7"/>
  <c r="BW891" i="7"/>
  <c r="BS689" i="7"/>
  <c r="BW689" i="7"/>
  <c r="BT689" i="7"/>
  <c r="BV689" i="7"/>
  <c r="BU689" i="7"/>
  <c r="BU817" i="7"/>
  <c r="BT866" i="7"/>
  <c r="BV866" i="7"/>
  <c r="BS866" i="7"/>
  <c r="BW866" i="7"/>
  <c r="BU866" i="7"/>
  <c r="BS462" i="7"/>
  <c r="BW462" i="7"/>
  <c r="BT462" i="7"/>
  <c r="BU462" i="7"/>
  <c r="BR635" i="7"/>
  <c r="BC635" i="7"/>
  <c r="BV426" i="7"/>
  <c r="BX426" i="7"/>
  <c r="BY426" i="7" a="1"/>
  <c r="BV795" i="7"/>
  <c r="BX795" i="7"/>
  <c r="BY795" i="7" a="1"/>
  <c r="BA608" i="7"/>
  <c r="BE608" i="7"/>
  <c r="BB608" i="7"/>
  <c r="BR608" i="7"/>
  <c r="BC608" i="7"/>
  <c r="BT840" i="7"/>
  <c r="BV840" i="7"/>
  <c r="AU513" i="7"/>
  <c r="AS513" i="7"/>
  <c r="AA704" i="7"/>
  <c r="AE704" i="7"/>
  <c r="AB704" i="7"/>
  <c r="Z704" i="7"/>
  <c r="X704" i="7"/>
  <c r="AG704" i="7"/>
  <c r="Y704" i="7"/>
  <c r="AF704" i="7"/>
  <c r="AC704" i="7"/>
  <c r="W704" i="7"/>
  <c r="AD704" i="7"/>
  <c r="Z640" i="7"/>
  <c r="AF640" i="7"/>
  <c r="AD640" i="7"/>
  <c r="AG640" i="7"/>
  <c r="X612" i="7"/>
  <c r="AA612" i="7"/>
  <c r="AC612" i="7"/>
  <c r="AG612" i="7"/>
  <c r="AD612" i="7"/>
  <c r="AB612" i="7"/>
  <c r="Y612" i="7"/>
  <c r="AE612" i="7"/>
  <c r="AF612" i="7"/>
  <c r="Z612" i="7"/>
  <c r="W612" i="7"/>
  <c r="AV860" i="7"/>
  <c r="BS641" i="7"/>
  <c r="BW641" i="7"/>
  <c r="BU641" i="7"/>
  <c r="BT641" i="7"/>
  <c r="BV641" i="7"/>
  <c r="BR708" i="7"/>
  <c r="BC708" i="7"/>
  <c r="BD452" i="7"/>
  <c r="BF452" i="7"/>
  <c r="BG452" i="7" a="1"/>
  <c r="AB949" i="7"/>
  <c r="AE949" i="7"/>
  <c r="Z949" i="7"/>
  <c r="AA949" i="7"/>
  <c r="BR168" i="7"/>
  <c r="BA168" i="7"/>
  <c r="BC168" i="7"/>
  <c r="AJ168" i="7"/>
  <c r="AM168" i="7"/>
  <c r="AL168" i="7"/>
  <c r="AK168" i="7"/>
  <c r="BW350" i="7"/>
  <c r="BT350" i="7"/>
  <c r="BV350" i="7"/>
  <c r="AL861" i="7"/>
  <c r="AN861" i="7"/>
  <c r="AO861" i="7" a="1"/>
  <c r="BB889" i="7"/>
  <c r="BD889" i="7"/>
  <c r="BA889" i="7"/>
  <c r="BE889" i="7"/>
  <c r="BC889" i="7"/>
  <c r="BR889" i="7"/>
  <c r="BR699" i="7"/>
  <c r="BC699" i="7"/>
  <c r="BT683" i="7"/>
  <c r="BV683" i="7"/>
  <c r="BU683" i="7"/>
  <c r="BS683" i="7"/>
  <c r="BW683" i="7"/>
  <c r="BC64" i="7"/>
  <c r="BE64" i="7"/>
  <c r="BS64" i="7"/>
  <c r="BT64" i="7"/>
  <c r="AG665" i="7"/>
  <c r="X665" i="7"/>
  <c r="AC665" i="7"/>
  <c r="W665" i="7"/>
  <c r="AF665" i="7"/>
  <c r="Y665" i="7"/>
  <c r="AE665" i="7"/>
  <c r="Z665" i="7"/>
  <c r="AB665" i="7"/>
  <c r="AD665" i="7"/>
  <c r="AA665" i="7"/>
  <c r="AF810" i="7"/>
  <c r="AB810" i="7"/>
  <c r="BA631" i="7"/>
  <c r="BE631" i="7"/>
  <c r="BC631" i="7"/>
  <c r="BR631" i="7"/>
  <c r="BB631" i="7"/>
  <c r="BD740" i="7"/>
  <c r="AP417" i="7"/>
  <c r="AS417" i="7"/>
  <c r="AT417" i="7"/>
  <c r="AR417" i="7"/>
  <c r="AY417" i="7"/>
  <c r="AV417" i="7"/>
  <c r="AO417" i="7"/>
  <c r="AW417" i="7"/>
  <c r="AQ417" i="7"/>
  <c r="AU417" i="7"/>
  <c r="AX417" i="7"/>
  <c r="BP490" i="7"/>
  <c r="BJ490" i="7"/>
  <c r="BM490" i="7"/>
  <c r="BL490" i="7"/>
  <c r="BO490" i="7"/>
  <c r="BT124" i="7"/>
  <c r="BV124" i="7"/>
  <c r="BS537" i="7"/>
  <c r="BW537" i="7"/>
  <c r="BT537" i="7"/>
  <c r="BV537" i="7"/>
  <c r="BS222" i="7"/>
  <c r="BT222" i="7"/>
  <c r="BD222" i="7"/>
  <c r="BE222" i="7"/>
  <c r="BR807" i="7"/>
  <c r="BC807" i="7"/>
  <c r="BB807" i="7"/>
  <c r="BA807" i="7"/>
  <c r="BE807" i="7"/>
  <c r="AB998" i="7"/>
  <c r="Z998" i="7"/>
  <c r="AA998" i="7"/>
  <c r="W998" i="7"/>
  <c r="AG998" i="7"/>
  <c r="AE998" i="7"/>
  <c r="BS461" i="7"/>
  <c r="BW461" i="7"/>
  <c r="BU461" i="7"/>
  <c r="BT461" i="7"/>
  <c r="BS418" i="7"/>
  <c r="BW418" i="7"/>
  <c r="BU418" i="7"/>
  <c r="BT418" i="7"/>
  <c r="BV418" i="7"/>
  <c r="BA692" i="7"/>
  <c r="BE692" i="7"/>
  <c r="BB692" i="7"/>
  <c r="BC692" i="7"/>
  <c r="BR692" i="7"/>
  <c r="AL692" i="7"/>
  <c r="AN692" i="7"/>
  <c r="AO692" i="7" a="1"/>
  <c r="BB778" i="7"/>
  <c r="BD778" i="7"/>
  <c r="BR778" i="7"/>
  <c r="BA778" i="7"/>
  <c r="BE778" i="7"/>
  <c r="BC778" i="7"/>
  <c r="BA955" i="7"/>
  <c r="BE955" i="7"/>
  <c r="BC955" i="7"/>
  <c r="BR955" i="7"/>
  <c r="BB955" i="7"/>
  <c r="BD955" i="7"/>
  <c r="BC782" i="7"/>
  <c r="BB782" i="7"/>
  <c r="BA782" i="7"/>
  <c r="BE782" i="7"/>
  <c r="BR782" i="7"/>
  <c r="BA712" i="7"/>
  <c r="BE712" i="7"/>
  <c r="BR712" i="7"/>
  <c r="BB712" i="7"/>
  <c r="BC712" i="7"/>
  <c r="BC627" i="7"/>
  <c r="BR627" i="7"/>
  <c r="BC622" i="7"/>
  <c r="BB622" i="7"/>
  <c r="BD622" i="7"/>
  <c r="BR622" i="7"/>
  <c r="BA622" i="7"/>
  <c r="BE622" i="7"/>
  <c r="BA711" i="7"/>
  <c r="BE711" i="7"/>
  <c r="BB711" i="7"/>
  <c r="BD711" i="7"/>
  <c r="BC711" i="7"/>
  <c r="BR711" i="7"/>
  <c r="BR646" i="7"/>
  <c r="BB646" i="7"/>
  <c r="BD646" i="7"/>
  <c r="BA646" i="7"/>
  <c r="BE646" i="7"/>
  <c r="BC646" i="7"/>
  <c r="BC624" i="7"/>
  <c r="BR624" i="7"/>
  <c r="BB624" i="7"/>
  <c r="BA624" i="7"/>
  <c r="BE624" i="7"/>
  <c r="BB165" i="7"/>
  <c r="BD165" i="7"/>
  <c r="BE165" i="7"/>
  <c r="BU878" i="7"/>
  <c r="BS878" i="7"/>
  <c r="BW878" i="7"/>
  <c r="BT878" i="7"/>
  <c r="BV878" i="7"/>
  <c r="Y832" i="7"/>
  <c r="AF832" i="7"/>
  <c r="X832" i="7"/>
  <c r="AB832" i="7"/>
  <c r="AA832" i="7"/>
  <c r="AQ477" i="7"/>
  <c r="AS477" i="7"/>
  <c r="AP477" i="7"/>
  <c r="AY477" i="7"/>
  <c r="AX477" i="7"/>
  <c r="W964" i="7"/>
  <c r="AF964" i="7"/>
  <c r="AB964" i="7"/>
  <c r="X964" i="7"/>
  <c r="AA964" i="7"/>
  <c r="AD964" i="7"/>
  <c r="AG964" i="7"/>
  <c r="Z964" i="7"/>
  <c r="BR809" i="7"/>
  <c r="BA809" i="7"/>
  <c r="BE809" i="7"/>
  <c r="BC809" i="7"/>
  <c r="BB809" i="7"/>
  <c r="BD809" i="7"/>
  <c r="BB714" i="7"/>
  <c r="BA714" i="7"/>
  <c r="BE714" i="7"/>
  <c r="AG617" i="7"/>
  <c r="AC617" i="7"/>
  <c r="AF617" i="7"/>
  <c r="Z617" i="7"/>
  <c r="AB617" i="7"/>
  <c r="AD617" i="7"/>
  <c r="AA617" i="7"/>
  <c r="Y617" i="7"/>
  <c r="BC850" i="7"/>
  <c r="BA850" i="7"/>
  <c r="BE850" i="7"/>
  <c r="BB850" i="7"/>
  <c r="BD850" i="7"/>
  <c r="BC679" i="7"/>
  <c r="BR679" i="7"/>
  <c r="AE449" i="7"/>
  <c r="AA449" i="7"/>
  <c r="Z449" i="7"/>
  <c r="AM13" i="7"/>
  <c r="AL13" i="7"/>
  <c r="BC274" i="7"/>
  <c r="BE274" i="7"/>
  <c r="BC136" i="7"/>
  <c r="BD136" i="7"/>
  <c r="BD271" i="7"/>
  <c r="BE271" i="7"/>
  <c r="BE85" i="7"/>
  <c r="BD85" i="7"/>
  <c r="BB85" i="7"/>
  <c r="BD591" i="7"/>
  <c r="BE282" i="7"/>
  <c r="BB635" i="7"/>
  <c r="BD635" i="7"/>
  <c r="BA635" i="7"/>
  <c r="BE635" i="7"/>
  <c r="BT772" i="7"/>
  <c r="BV772" i="7"/>
  <c r="BD876" i="7"/>
  <c r="BF876" i="7"/>
  <c r="BG876" i="7" a="1"/>
  <c r="AJ186" i="7"/>
  <c r="AL186" i="7"/>
  <c r="BC205" i="7"/>
  <c r="AQ480" i="7"/>
  <c r="AU480" i="7"/>
  <c r="AV480" i="7"/>
  <c r="AP480" i="7"/>
  <c r="AW480" i="7"/>
  <c r="AY480" i="7"/>
  <c r="AR480" i="7"/>
  <c r="AT480" i="7"/>
  <c r="AS480" i="7"/>
  <c r="AO480" i="7"/>
  <c r="AX480" i="7"/>
  <c r="AO509" i="7"/>
  <c r="AQ509" i="7"/>
  <c r="AV509" i="7"/>
  <c r="AP509" i="7"/>
  <c r="AT509" i="7"/>
  <c r="AY509" i="7"/>
  <c r="AR509" i="7"/>
  <c r="AS509" i="7"/>
  <c r="AX509" i="7"/>
  <c r="AW509" i="7"/>
  <c r="AU509" i="7"/>
  <c r="BD836" i="7"/>
  <c r="BF836" i="7"/>
  <c r="BG836" i="7" a="1"/>
  <c r="AF948" i="7"/>
  <c r="AC948" i="7"/>
  <c r="AD948" i="7"/>
  <c r="W948" i="7"/>
  <c r="AB948" i="7"/>
  <c r="X948" i="7"/>
  <c r="Y948" i="7"/>
  <c r="AA948" i="7"/>
  <c r="X511" i="7"/>
  <c r="AC511" i="7"/>
  <c r="AG511" i="7"/>
  <c r="Z511" i="7"/>
  <c r="AE511" i="7"/>
  <c r="AF511" i="7"/>
  <c r="Y511" i="7"/>
  <c r="AA511" i="7"/>
  <c r="W511" i="7"/>
  <c r="AD511" i="7"/>
  <c r="AG616" i="7"/>
  <c r="AE616" i="7"/>
  <c r="Y616" i="7"/>
  <c r="AF616" i="7"/>
  <c r="AD616" i="7"/>
  <c r="W616" i="7"/>
  <c r="Z616" i="7"/>
  <c r="AC616" i="7"/>
  <c r="X616" i="7"/>
  <c r="AB616" i="7"/>
  <c r="AA616" i="7"/>
  <c r="AJ127" i="7"/>
  <c r="AL127" i="7"/>
  <c r="AM127" i="7"/>
  <c r="CI508" i="7"/>
  <c r="BZ508" i="7"/>
  <c r="BY508" i="7"/>
  <c r="CG508" i="7"/>
  <c r="CA508" i="7"/>
  <c r="CC508" i="7"/>
  <c r="CB508" i="7"/>
  <c r="CD508" i="7"/>
  <c r="CH508" i="7"/>
  <c r="CF508" i="7"/>
  <c r="CE508" i="7"/>
  <c r="BD588" i="7"/>
  <c r="BF588" i="7"/>
  <c r="BG588" i="7" a="1"/>
  <c r="BC217" i="7"/>
  <c r="BB217" i="7"/>
  <c r="BD217" i="7"/>
  <c r="BE217" i="7"/>
  <c r="BU869" i="7"/>
  <c r="BT869" i="7"/>
  <c r="BS869" i="7"/>
  <c r="BW869" i="7"/>
  <c r="AF689" i="7"/>
  <c r="AG689" i="7"/>
  <c r="BA982" i="7"/>
  <c r="BE982" i="7"/>
  <c r="BB982" i="7"/>
  <c r="BD982" i="7"/>
  <c r="BR982" i="7"/>
  <c r="BC982" i="7"/>
  <c r="BD655" i="7"/>
  <c r="BF655" i="7"/>
  <c r="BG655" i="7" a="1"/>
  <c r="BD948" i="7"/>
  <c r="BF948" i="7"/>
  <c r="BG948" i="7" a="1"/>
  <c r="BC956" i="7"/>
  <c r="BB956" i="7"/>
  <c r="BD956" i="7"/>
  <c r="BA956" i="7"/>
  <c r="BE956" i="7"/>
  <c r="BR956" i="7"/>
  <c r="BR940" i="7"/>
  <c r="BC940" i="7"/>
  <c r="BA940" i="7"/>
  <c r="BE940" i="7"/>
  <c r="BB940" i="7"/>
  <c r="BD940" i="7"/>
  <c r="BA816" i="7"/>
  <c r="BE816" i="7"/>
  <c r="BR816" i="7"/>
  <c r="BC816" i="7"/>
  <c r="BB816" i="7"/>
  <c r="BD816" i="7"/>
  <c r="BA609" i="7"/>
  <c r="BE609" i="7"/>
  <c r="BR609" i="7"/>
  <c r="BC609" i="7"/>
  <c r="BB609" i="7"/>
  <c r="BD609" i="7"/>
  <c r="AS418" i="7"/>
  <c r="AT418" i="7"/>
  <c r="AQ418" i="7"/>
  <c r="AY418" i="7"/>
  <c r="AX418" i="7"/>
  <c r="AO418" i="7"/>
  <c r="AV418" i="7"/>
  <c r="AU418" i="7"/>
  <c r="AR418" i="7"/>
  <c r="AW418" i="7"/>
  <c r="AP418" i="7"/>
  <c r="X442" i="7"/>
  <c r="Z442" i="7"/>
  <c r="AB442" i="7"/>
  <c r="AF442" i="7"/>
  <c r="AD442" i="7"/>
  <c r="W442" i="7"/>
  <c r="AE442" i="7"/>
  <c r="AG442" i="7"/>
  <c r="AC442" i="7"/>
  <c r="Y442" i="7"/>
  <c r="AA442" i="7"/>
  <c r="AQ461" i="7"/>
  <c r="BS10" i="7"/>
  <c r="AM390" i="7"/>
  <c r="U181" i="7"/>
  <c r="AZ112" i="7"/>
  <c r="BR225" i="7"/>
  <c r="T101" i="7"/>
  <c r="S277" i="7"/>
  <c r="S342" i="7"/>
  <c r="AN606" i="7"/>
  <c r="AO606" i="7" a="1"/>
  <c r="AQ606" i="7"/>
  <c r="BA51" i="7"/>
  <c r="AL151" i="7"/>
  <c r="AG897" i="7"/>
  <c r="AC897" i="7"/>
  <c r="AG659" i="7"/>
  <c r="AG615" i="7"/>
  <c r="Z948" i="7"/>
  <c r="BG477" i="7"/>
  <c r="AZ104" i="7"/>
  <c r="AI104" i="7"/>
  <c r="AJ104" i="7"/>
  <c r="AZ115" i="7"/>
  <c r="AI115" i="7"/>
  <c r="BR345" i="7"/>
  <c r="BA345" i="7"/>
  <c r="AZ485" i="7"/>
  <c r="AK485" i="7"/>
  <c r="AI485" i="7"/>
  <c r="AM485" i="7"/>
  <c r="AJ485" i="7"/>
  <c r="AL485" i="7"/>
  <c r="AZ499" i="7"/>
  <c r="AI499" i="7"/>
  <c r="AM499" i="7"/>
  <c r="AA624" i="7"/>
  <c r="AG624" i="7"/>
  <c r="Z624" i="7"/>
  <c r="AC624" i="7"/>
  <c r="X624" i="7"/>
  <c r="AE624" i="7"/>
  <c r="Y624" i="7"/>
  <c r="AB624" i="7"/>
  <c r="AD624" i="7"/>
  <c r="AR419" i="7"/>
  <c r="AU419" i="7"/>
  <c r="AX419" i="7"/>
  <c r="AY419" i="7"/>
  <c r="AV419" i="7"/>
  <c r="AT419" i="7"/>
  <c r="AW419" i="7"/>
  <c r="AP419" i="7"/>
  <c r="AO419" i="7"/>
  <c r="AQ419" i="7"/>
  <c r="AS419" i="7"/>
  <c r="AG677" i="7"/>
  <c r="AA677" i="7"/>
  <c r="Z677" i="7"/>
  <c r="AF677" i="7"/>
  <c r="AC677" i="7"/>
  <c r="AB677" i="7"/>
  <c r="X677" i="7"/>
  <c r="AD677" i="7"/>
  <c r="AE677" i="7"/>
  <c r="W677" i="7"/>
  <c r="Y677" i="7"/>
  <c r="AX671" i="7"/>
  <c r="AT671" i="7"/>
  <c r="AY671" i="7"/>
  <c r="AV671" i="7"/>
  <c r="AS671" i="7"/>
  <c r="AQ671" i="7"/>
  <c r="AO671" i="7"/>
  <c r="AP671" i="7"/>
  <c r="AU671" i="7"/>
  <c r="AR671" i="7"/>
  <c r="AW671" i="7"/>
  <c r="AL919" i="7"/>
  <c r="AN919" i="7"/>
  <c r="AO919" i="7" a="1"/>
  <c r="R196" i="7"/>
  <c r="AN46" i="7"/>
  <c r="AO46" i="7" a="1"/>
  <c r="BS233" i="7"/>
  <c r="AL894" i="7"/>
  <c r="BC690" i="7"/>
  <c r="BR690" i="7"/>
  <c r="BB690" i="7"/>
  <c r="BA690" i="7"/>
  <c r="BE690" i="7"/>
  <c r="BA720" i="7"/>
  <c r="BE720" i="7"/>
  <c r="BB720" i="7"/>
  <c r="BD720" i="7"/>
  <c r="BC720" i="7"/>
  <c r="BR720" i="7"/>
  <c r="BE326" i="7"/>
  <c r="BU588" i="7"/>
  <c r="BT588" i="7"/>
  <c r="BV588" i="7"/>
  <c r="BS588" i="7"/>
  <c r="BW588" i="7"/>
  <c r="BS217" i="7"/>
  <c r="BT217" i="7"/>
  <c r="BV639" i="7"/>
  <c r="BX639" i="7"/>
  <c r="BY639" i="7" a="1"/>
  <c r="BS541" i="7"/>
  <c r="BW541" i="7"/>
  <c r="BU541" i="7"/>
  <c r="BT541" i="7"/>
  <c r="BV541" i="7"/>
  <c r="BD900" i="7"/>
  <c r="BS948" i="7"/>
  <c r="BW948" i="7"/>
  <c r="BT948" i="7"/>
  <c r="BU948" i="7"/>
  <c r="BS779" i="7"/>
  <c r="BW779" i="7"/>
  <c r="BT779" i="7"/>
  <c r="BV779" i="7"/>
  <c r="BU779" i="7"/>
  <c r="BF688" i="7"/>
  <c r="BG688" i="7" a="1"/>
  <c r="BU688" i="7"/>
  <c r="BS688" i="7"/>
  <c r="BW688" i="7"/>
  <c r="BT688" i="7"/>
  <c r="BV688" i="7"/>
  <c r="AN648" i="7"/>
  <c r="AO648" i="7" a="1"/>
  <c r="BA855" i="7"/>
  <c r="BE855" i="7"/>
  <c r="BR855" i="7"/>
  <c r="BC855" i="7"/>
  <c r="BB855" i="7"/>
  <c r="BD855" i="7"/>
  <c r="BW88" i="7"/>
  <c r="BV88" i="7"/>
  <c r="BT484" i="7"/>
  <c r="BV484" i="7"/>
  <c r="BS484" i="7"/>
  <c r="BW484" i="7"/>
  <c r="BU484" i="7"/>
  <c r="BD893" i="7"/>
  <c r="BF893" i="7"/>
  <c r="BG893" i="7" a="1"/>
  <c r="BT274" i="7"/>
  <c r="BW274" i="7"/>
  <c r="BV274" i="7"/>
  <c r="AN137" i="7"/>
  <c r="AO137" i="7" a="1"/>
  <c r="BC297" i="7"/>
  <c r="BD297" i="7"/>
  <c r="BE297" i="7"/>
  <c r="AF710" i="7"/>
  <c r="AN566" i="7"/>
  <c r="AO566" i="7" a="1"/>
  <c r="V57" i="7"/>
  <c r="W57" i="7" a="1"/>
  <c r="T84" i="7"/>
  <c r="V234" i="7"/>
  <c r="W234" i="7" a="1"/>
  <c r="BB225" i="7"/>
  <c r="BD225" i="7"/>
  <c r="R101" i="7"/>
  <c r="S70" i="7"/>
  <c r="U70" i="7"/>
  <c r="AN588" i="7"/>
  <c r="AO588" i="7" a="1"/>
  <c r="S310" i="7"/>
  <c r="U310" i="7"/>
  <c r="S101" i="7"/>
  <c r="Y860" i="7"/>
  <c r="Z860" i="7"/>
  <c r="AE663" i="7"/>
  <c r="Y897" i="7"/>
  <c r="AN858" i="7"/>
  <c r="AO858" i="7" a="1"/>
  <c r="AN742" i="7"/>
  <c r="AO742" i="7" a="1"/>
  <c r="AU742" i="7"/>
  <c r="AN943" i="7"/>
  <c r="AO943" i="7" a="1"/>
  <c r="AR943" i="7"/>
  <c r="BR671" i="7"/>
  <c r="BS671" i="7"/>
  <c r="BW671" i="7"/>
  <c r="W854" i="7"/>
  <c r="Z776" i="7"/>
  <c r="AF776" i="7"/>
  <c r="AA776" i="7"/>
  <c r="AE776" i="7"/>
  <c r="AG776" i="7"/>
  <c r="AB776" i="7"/>
  <c r="AC776" i="7"/>
  <c r="Y776" i="7"/>
  <c r="W776" i="7"/>
  <c r="X776" i="7"/>
  <c r="AD776" i="7"/>
  <c r="U345" i="7"/>
  <c r="S345" i="7"/>
  <c r="R345" i="7"/>
  <c r="T345" i="7"/>
  <c r="AW533" i="7"/>
  <c r="AT533" i="7"/>
  <c r="AU533" i="7"/>
  <c r="AY533" i="7"/>
  <c r="AX533" i="7"/>
  <c r="AS533" i="7"/>
  <c r="AQ533" i="7"/>
  <c r="AP533" i="7"/>
  <c r="AR533" i="7"/>
  <c r="AO533" i="7"/>
  <c r="AV533" i="7"/>
  <c r="W679" i="7"/>
  <c r="AC679" i="7"/>
  <c r="AD679" i="7"/>
  <c r="AE679" i="7"/>
  <c r="X679" i="7"/>
  <c r="Y679" i="7"/>
  <c r="AF679" i="7"/>
  <c r="AB679" i="7"/>
  <c r="AG679" i="7"/>
  <c r="AA679" i="7"/>
  <c r="Z679" i="7"/>
  <c r="BC629" i="7"/>
  <c r="BR629" i="7"/>
  <c r="BB629" i="7"/>
  <c r="BD629" i="7"/>
  <c r="BA629" i="7"/>
  <c r="BE629" i="7"/>
  <c r="BC233" i="7"/>
  <c r="BE233" i="7"/>
  <c r="BD233" i="7"/>
  <c r="BB233" i="7"/>
  <c r="AL955" i="7"/>
  <c r="AN955" i="7"/>
  <c r="AO955" i="7" a="1"/>
  <c r="AM297" i="7"/>
  <c r="BD974" i="7"/>
  <c r="BF974" i="7"/>
  <c r="BG974" i="7" a="1"/>
  <c r="BU900" i="7"/>
  <c r="BD869" i="7"/>
  <c r="BF869" i="7"/>
  <c r="BG869" i="7" a="1"/>
  <c r="BV621" i="7"/>
  <c r="BX621" i="7"/>
  <c r="BY621" i="7" a="1"/>
  <c r="BA79" i="7"/>
  <c r="BB79" i="7"/>
  <c r="BR79" i="7"/>
  <c r="AN888" i="7"/>
  <c r="AO888" i="7" a="1"/>
  <c r="AN949" i="7"/>
  <c r="AO949" i="7" a="1"/>
  <c r="BR901" i="7"/>
  <c r="BA901" i="7"/>
  <c r="BE901" i="7"/>
  <c r="BC901" i="7"/>
  <c r="BB901" i="7"/>
  <c r="BD901" i="7"/>
  <c r="BS687" i="7"/>
  <c r="BW687" i="7"/>
  <c r="BT687" i="7"/>
  <c r="BV687" i="7"/>
  <c r="BU687" i="7"/>
  <c r="BC927" i="7"/>
  <c r="BR927" i="7"/>
  <c r="BA927" i="7"/>
  <c r="BE927" i="7"/>
  <c r="BB927" i="7"/>
  <c r="AN421" i="7"/>
  <c r="AO421" i="7" a="1"/>
  <c r="AN940" i="7"/>
  <c r="AO940" i="7" a="1"/>
  <c r="BX580" i="7"/>
  <c r="BY580" i="7" a="1"/>
  <c r="BS973" i="7"/>
  <c r="BW973" i="7"/>
  <c r="BT973" i="7"/>
  <c r="BV973" i="7"/>
  <c r="BU973" i="7"/>
  <c r="T154" i="7"/>
  <c r="S84" i="7"/>
  <c r="BU113" i="7"/>
  <c r="V448" i="7"/>
  <c r="W448" i="7" a="1"/>
  <c r="AN856" i="7"/>
  <c r="AO856" i="7" a="1"/>
  <c r="AR856" i="7"/>
  <c r="V128" i="7"/>
  <c r="W128" i="7" a="1"/>
  <c r="Z128" i="7"/>
  <c r="T277" i="7"/>
  <c r="T342" i="7"/>
  <c r="V360" i="7"/>
  <c r="AL306" i="7"/>
  <c r="BC225" i="7"/>
  <c r="R70" i="7"/>
  <c r="V331" i="7"/>
  <c r="W331" i="7" a="1"/>
  <c r="R84" i="7"/>
  <c r="AN257" i="7"/>
  <c r="AO257" i="7" a="1"/>
  <c r="AK151" i="7"/>
  <c r="AE860" i="7"/>
  <c r="AF860" i="7"/>
  <c r="X897" i="7"/>
  <c r="AN495" i="7"/>
  <c r="AO495" i="7" a="1"/>
  <c r="AW495" i="7"/>
  <c r="AN760" i="7"/>
  <c r="AO760" i="7" a="1"/>
  <c r="AO760" i="7"/>
  <c r="AN993" i="7"/>
  <c r="AO993" i="7" a="1"/>
  <c r="AS993" i="7"/>
  <c r="AN873" i="7"/>
  <c r="AO873" i="7" a="1"/>
  <c r="AU873" i="7"/>
  <c r="AN922" i="7"/>
  <c r="AO922" i="7" a="1"/>
  <c r="AX922" i="7"/>
  <c r="AG519" i="7"/>
  <c r="AN185" i="7"/>
  <c r="AO185" i="7" a="1"/>
  <c r="AT185" i="7"/>
  <c r="BF473" i="7"/>
  <c r="BG473" i="7" a="1"/>
  <c r="AG948" i="7"/>
  <c r="AN302" i="7"/>
  <c r="AO302" i="7" a="1"/>
  <c r="AR302" i="7"/>
  <c r="BB671" i="7"/>
  <c r="BD671" i="7"/>
  <c r="AB511" i="7"/>
  <c r="AM109" i="7"/>
  <c r="AL109" i="7"/>
  <c r="AK109" i="7"/>
  <c r="T14" i="7"/>
  <c r="R14" i="7"/>
  <c r="BC63" i="7"/>
  <c r="BE63" i="7"/>
  <c r="AZ504" i="7"/>
  <c r="AK504" i="7"/>
  <c r="AJ504" i="7"/>
  <c r="AJ423" i="7"/>
  <c r="AK423" i="7"/>
  <c r="BN753" i="7"/>
  <c r="Y509" i="7"/>
  <c r="X509" i="7"/>
  <c r="AB509" i="7"/>
  <c r="AC509" i="7"/>
  <c r="AA509" i="7"/>
  <c r="AE509" i="7"/>
  <c r="Z509" i="7"/>
  <c r="AG509" i="7"/>
  <c r="W509" i="7"/>
  <c r="AD509" i="7"/>
  <c r="AF509" i="7"/>
  <c r="BB976" i="7"/>
  <c r="BD976" i="7"/>
  <c r="BC976" i="7"/>
  <c r="BA976" i="7"/>
  <c r="BE976" i="7"/>
  <c r="BR976" i="7"/>
  <c r="AK127" i="7"/>
  <c r="BR680" i="7"/>
  <c r="BB680" i="7"/>
  <c r="BD680" i="7"/>
  <c r="BC680" i="7"/>
  <c r="BA680" i="7"/>
  <c r="BE680" i="7"/>
  <c r="BC642" i="7"/>
  <c r="BR642" i="7"/>
  <c r="BB642" i="7"/>
  <c r="BA642" i="7"/>
  <c r="BE642" i="7"/>
  <c r="BM529" i="7"/>
  <c r="BH529" i="7"/>
  <c r="BI529" i="7"/>
  <c r="BG529" i="7"/>
  <c r="BQ529" i="7"/>
  <c r="BO529" i="7"/>
  <c r="BJ529" i="7"/>
  <c r="BP529" i="7"/>
  <c r="BN529" i="7"/>
  <c r="BL529" i="7"/>
  <c r="BK529" i="7"/>
  <c r="AZ58" i="7"/>
  <c r="AI58" i="7"/>
  <c r="AJ58" i="7"/>
  <c r="AJ297" i="7"/>
  <c r="AL297" i="7"/>
  <c r="BA601" i="7"/>
  <c r="BE601" i="7"/>
  <c r="BC601" i="7"/>
  <c r="BV587" i="7"/>
  <c r="BX587" i="7"/>
  <c r="BY587" i="7" a="1"/>
  <c r="BU619" i="7"/>
  <c r="BS619" i="7"/>
  <c r="BW619" i="7"/>
  <c r="BT619" i="7"/>
  <c r="BS721" i="7"/>
  <c r="BW721" i="7"/>
  <c r="BT721" i="7"/>
  <c r="BV721" i="7"/>
  <c r="BU721" i="7"/>
  <c r="AN827" i="7"/>
  <c r="AO827" i="7" a="1"/>
  <c r="BT561" i="7"/>
  <c r="BV561" i="7"/>
  <c r="BS561" i="7"/>
  <c r="BW561" i="7"/>
  <c r="BU561" i="7"/>
  <c r="BR234" i="7"/>
  <c r="BA234" i="7"/>
  <c r="BS655" i="7"/>
  <c r="BW655" i="7"/>
  <c r="BT655" i="7"/>
  <c r="BU655" i="7"/>
  <c r="BR938" i="7"/>
  <c r="BC938" i="7"/>
  <c r="BB938" i="7"/>
  <c r="BA938" i="7"/>
  <c r="BE938" i="7"/>
  <c r="BB907" i="7"/>
  <c r="BD907" i="7"/>
  <c r="BR907" i="7"/>
  <c r="BA907" i="7"/>
  <c r="BE907" i="7"/>
  <c r="BC907" i="7"/>
  <c r="BD687" i="7"/>
  <c r="BF687" i="7"/>
  <c r="BG687" i="7" a="1"/>
  <c r="BU604" i="7"/>
  <c r="BS604" i="7"/>
  <c r="BW604" i="7"/>
  <c r="BT604" i="7"/>
  <c r="BV604" i="7"/>
  <c r="BB953" i="7"/>
  <c r="BD953" i="7"/>
  <c r="BR953" i="7"/>
  <c r="BC953" i="7"/>
  <c r="BA953" i="7"/>
  <c r="BE953" i="7"/>
  <c r="BD470" i="7"/>
  <c r="BF470" i="7"/>
  <c r="BG470" i="7" a="1"/>
  <c r="BC975" i="7"/>
  <c r="BA975" i="7"/>
  <c r="BE975" i="7"/>
  <c r="BR975" i="7"/>
  <c r="BB975" i="7"/>
  <c r="BD975" i="7"/>
  <c r="BU251" i="7"/>
  <c r="BV251" i="7"/>
  <c r="BW251" i="7"/>
  <c r="BV470" i="7"/>
  <c r="BX470" i="7"/>
  <c r="BY470" i="7" a="1"/>
  <c r="BS937" i="7"/>
  <c r="BW937" i="7"/>
  <c r="BT937" i="7"/>
  <c r="BV937" i="7"/>
  <c r="BU937" i="7"/>
  <c r="BH426" i="7"/>
  <c r="BP426" i="7"/>
  <c r="BO426" i="7"/>
  <c r="BQ426" i="7"/>
  <c r="BI426" i="7"/>
  <c r="BG426" i="7"/>
  <c r="BK426" i="7"/>
  <c r="BM426" i="7"/>
  <c r="BJ426" i="7"/>
  <c r="BL426" i="7"/>
  <c r="BN426" i="7"/>
  <c r="BU893" i="7"/>
  <c r="BS893" i="7"/>
  <c r="BW893" i="7"/>
  <c r="BT893" i="7"/>
  <c r="BV893" i="7"/>
  <c r="BS221" i="7"/>
  <c r="BB10" i="7"/>
  <c r="BE10" i="7"/>
  <c r="BD10" i="7"/>
  <c r="BC10" i="7"/>
  <c r="BS297" i="7"/>
  <c r="BT297" i="7"/>
  <c r="Z540" i="7"/>
  <c r="AB540" i="7"/>
  <c r="AD540" i="7"/>
  <c r="AA540" i="7"/>
  <c r="Y540" i="7"/>
  <c r="X540" i="7"/>
  <c r="AE540" i="7"/>
  <c r="W540" i="7"/>
  <c r="AG540" i="7"/>
  <c r="AF540" i="7"/>
  <c r="AC540" i="7"/>
  <c r="AR410" i="7"/>
  <c r="AV438" i="7"/>
  <c r="AU438" i="7"/>
  <c r="AW438" i="7"/>
  <c r="AT438" i="7"/>
  <c r="AY438" i="7"/>
  <c r="AX438" i="7"/>
  <c r="AP438" i="7"/>
  <c r="AQ438" i="7"/>
  <c r="AS438" i="7"/>
  <c r="AR438" i="7"/>
  <c r="AO438" i="7"/>
  <c r="AY869" i="7"/>
  <c r="BC834" i="7"/>
  <c r="BB834" i="7"/>
  <c r="BD834" i="7"/>
  <c r="BR834" i="7"/>
  <c r="BA834" i="7"/>
  <c r="BE834" i="7"/>
  <c r="BC19" i="7"/>
  <c r="BD19" i="7"/>
  <c r="BE19" i="7"/>
  <c r="BB19" i="7"/>
  <c r="BS121" i="7"/>
  <c r="BU121" i="7"/>
  <c r="AL49" i="7"/>
  <c r="AK49" i="7"/>
  <c r="AJ49" i="7"/>
  <c r="AM49" i="7"/>
  <c r="AO475" i="7"/>
  <c r="AU475" i="7"/>
  <c r="AX475" i="7"/>
  <c r="AP475" i="7"/>
  <c r="AT475" i="7"/>
  <c r="AY475" i="7"/>
  <c r="AR475" i="7"/>
  <c r="AQ475" i="7"/>
  <c r="AV475" i="7"/>
  <c r="AS475" i="7"/>
  <c r="AW475" i="7"/>
  <c r="BS185" i="7"/>
  <c r="BU185" i="7"/>
  <c r="AE894" i="7"/>
  <c r="AX820" i="7"/>
  <c r="BM453" i="7"/>
  <c r="BP453" i="7"/>
  <c r="BG453" i="7"/>
  <c r="BJ453" i="7"/>
  <c r="BH453" i="7"/>
  <c r="BI453" i="7"/>
  <c r="BN453" i="7"/>
  <c r="BL453" i="7"/>
  <c r="BO453" i="7"/>
  <c r="BQ453" i="7"/>
  <c r="BK453" i="7"/>
  <c r="BB833" i="7"/>
  <c r="BR833" i="7"/>
  <c r="BA833" i="7"/>
  <c r="BE833" i="7"/>
  <c r="BC833" i="7"/>
  <c r="BT780" i="7"/>
  <c r="BU780" i="7"/>
  <c r="AG915" i="7"/>
  <c r="Y748" i="7"/>
  <c r="AC748" i="7"/>
  <c r="AB748" i="7"/>
  <c r="BF792" i="7"/>
  <c r="BG792" i="7" a="1"/>
  <c r="BP792" i="7"/>
  <c r="AS623" i="7"/>
  <c r="BA880" i="7"/>
  <c r="BE880" i="7"/>
  <c r="BF487" i="7"/>
  <c r="BG487" i="7" a="1"/>
  <c r="BH487" i="7"/>
  <c r="AF715" i="7"/>
  <c r="Z715" i="7"/>
  <c r="AB715" i="7"/>
  <c r="AD715" i="7"/>
  <c r="AA715" i="7"/>
  <c r="AC715" i="7"/>
  <c r="AE715" i="7"/>
  <c r="W715" i="7"/>
  <c r="AG715" i="7"/>
  <c r="X715" i="7"/>
  <c r="Y715" i="7"/>
  <c r="AE764" i="7"/>
  <c r="AB764" i="7"/>
  <c r="AA764" i="7"/>
  <c r="AG764" i="7"/>
  <c r="W764" i="7"/>
  <c r="AD764" i="7"/>
  <c r="AC764" i="7"/>
  <c r="X764" i="7"/>
  <c r="AF764" i="7"/>
  <c r="Z764" i="7"/>
  <c r="Y764" i="7"/>
  <c r="X627" i="7"/>
  <c r="AB627" i="7"/>
  <c r="AE627" i="7"/>
  <c r="AG627" i="7"/>
  <c r="AF627" i="7"/>
  <c r="Y627" i="7"/>
  <c r="AA627" i="7"/>
  <c r="W627" i="7"/>
  <c r="Z627" i="7"/>
  <c r="AC627" i="7"/>
  <c r="AD627" i="7"/>
  <c r="AC542" i="7"/>
  <c r="X992" i="7"/>
  <c r="Z992" i="7"/>
  <c r="AF992" i="7"/>
  <c r="AC992" i="7"/>
  <c r="AA992" i="7"/>
  <c r="Y992" i="7"/>
  <c r="W992" i="7"/>
  <c r="AE992" i="7"/>
  <c r="AD992" i="7"/>
  <c r="AB992" i="7"/>
  <c r="AG992" i="7"/>
  <c r="BT675" i="7"/>
  <c r="BV675" i="7"/>
  <c r="BS675" i="7"/>
  <c r="BW675" i="7"/>
  <c r="BU675" i="7"/>
  <c r="BC121" i="7"/>
  <c r="BE121" i="7"/>
  <c r="BD121" i="7"/>
  <c r="BB121" i="7"/>
  <c r="BK416" i="7"/>
  <c r="BO416" i="7"/>
  <c r="BG416" i="7"/>
  <c r="BL416" i="7"/>
  <c r="BJ416" i="7"/>
  <c r="BP416" i="7"/>
  <c r="BM416" i="7"/>
  <c r="BQ416" i="7"/>
  <c r="BH416" i="7"/>
  <c r="BN416" i="7"/>
  <c r="BI416" i="7"/>
  <c r="BS835" i="7"/>
  <c r="BW835" i="7"/>
  <c r="BU835" i="7"/>
  <c r="BT835" i="7"/>
  <c r="BV835" i="7"/>
  <c r="Z673" i="7"/>
  <c r="AE673" i="7"/>
  <c r="AD673" i="7"/>
  <c r="AB673" i="7"/>
  <c r="W673" i="7"/>
  <c r="AC673" i="7"/>
  <c r="Y673" i="7"/>
  <c r="AF673" i="7"/>
  <c r="AA673" i="7"/>
  <c r="AG673" i="7"/>
  <c r="X673" i="7"/>
  <c r="BA911" i="7"/>
  <c r="BE911" i="7"/>
  <c r="BC911" i="7"/>
  <c r="BB911" i="7"/>
  <c r="BR911" i="7"/>
  <c r="AR442" i="7"/>
  <c r="AT442" i="7"/>
  <c r="AW442" i="7"/>
  <c r="AS442" i="7"/>
  <c r="AQ442" i="7"/>
  <c r="AV442" i="7"/>
  <c r="AU442" i="7"/>
  <c r="AX442" i="7"/>
  <c r="AY442" i="7"/>
  <c r="AP442" i="7"/>
  <c r="AO442" i="7"/>
  <c r="BC998" i="7"/>
  <c r="BR998" i="7"/>
  <c r="BB998" i="7"/>
  <c r="BD998" i="7"/>
  <c r="BA998" i="7"/>
  <c r="BE998" i="7"/>
  <c r="BA726" i="7"/>
  <c r="BE726" i="7"/>
  <c r="BC726" i="7"/>
  <c r="BB726" i="7"/>
  <c r="BD726" i="7"/>
  <c r="BR726" i="7"/>
  <c r="BR651" i="7"/>
  <c r="BB651" i="7"/>
  <c r="BA651" i="7"/>
  <c r="BE651" i="7"/>
  <c r="BC651" i="7"/>
  <c r="BD595" i="7"/>
  <c r="BD861" i="7"/>
  <c r="BF861" i="7"/>
  <c r="BG861" i="7" a="1"/>
  <c r="BU919" i="7"/>
  <c r="BT919" i="7"/>
  <c r="BV919" i="7"/>
  <c r="BS919" i="7"/>
  <c r="BW919" i="7"/>
  <c r="V306" i="7"/>
  <c r="W306" i="7" a="1"/>
  <c r="AF306" i="7"/>
  <c r="AK265" i="7"/>
  <c r="AJ265" i="7"/>
  <c r="AL265" i="7"/>
  <c r="AN265" i="7"/>
  <c r="AO265" i="7" a="1"/>
  <c r="Z748" i="7"/>
  <c r="AF748" i="7"/>
  <c r="AA748" i="7"/>
  <c r="AN323" i="7"/>
  <c r="AO323" i="7" a="1"/>
  <c r="AY323" i="7"/>
  <c r="BF885" i="7"/>
  <c r="BG885" i="7" a="1"/>
  <c r="BQ885" i="7"/>
  <c r="AN874" i="7"/>
  <c r="AO874" i="7" a="1"/>
  <c r="AU874" i="7"/>
  <c r="AB896" i="7"/>
  <c r="Z896" i="7"/>
  <c r="AG896" i="7"/>
  <c r="AC896" i="7"/>
  <c r="X896" i="7"/>
  <c r="AD896" i="7"/>
  <c r="AE896" i="7"/>
  <c r="AA896" i="7"/>
  <c r="W896" i="7"/>
  <c r="Y896" i="7"/>
  <c r="AF896" i="7"/>
  <c r="BR902" i="7"/>
  <c r="BA902" i="7"/>
  <c r="BE902" i="7"/>
  <c r="BB902" i="7"/>
  <c r="BD902" i="7"/>
  <c r="BC902" i="7"/>
  <c r="X800" i="7"/>
  <c r="AE800" i="7"/>
  <c r="W800" i="7"/>
  <c r="AB800" i="7"/>
  <c r="AC800" i="7"/>
  <c r="Y800" i="7"/>
  <c r="AA800" i="7"/>
  <c r="Z800" i="7"/>
  <c r="AF800" i="7"/>
  <c r="AD800" i="7"/>
  <c r="AG800" i="7"/>
  <c r="BV733" i="7"/>
  <c r="BX733" i="7"/>
  <c r="BY733" i="7" a="1"/>
  <c r="BF192" i="7"/>
  <c r="BA236" i="7"/>
  <c r="BR236" i="7"/>
  <c r="BU852" i="7"/>
  <c r="BS852" i="7"/>
  <c r="BW852" i="7"/>
  <c r="BT852" i="7"/>
  <c r="BV852" i="7"/>
  <c r="BB52" i="7"/>
  <c r="BC52" i="7"/>
  <c r="BE52" i="7"/>
  <c r="BD52" i="7"/>
  <c r="Z453" i="7"/>
  <c r="X453" i="7"/>
  <c r="W453" i="7"/>
  <c r="AE453" i="7"/>
  <c r="BB133" i="7"/>
  <c r="BC133" i="7"/>
  <c r="BD133" i="7"/>
  <c r="BE133" i="7"/>
  <c r="BF972" i="7"/>
  <c r="BG972" i="7" a="1"/>
  <c r="AN350" i="7"/>
  <c r="AO350" i="7" a="1"/>
  <c r="AT350" i="7"/>
  <c r="V94" i="7"/>
  <c r="W94" i="7" a="1"/>
  <c r="AY453" i="7"/>
  <c r="AN573" i="7"/>
  <c r="AO573" i="7" a="1"/>
  <c r="V108" i="7"/>
  <c r="W108" i="7" a="1"/>
  <c r="AF108" i="7"/>
  <c r="W934" i="7"/>
  <c r="AG748" i="7"/>
  <c r="V207" i="7"/>
  <c r="BX929" i="7"/>
  <c r="BY929" i="7" a="1"/>
  <c r="CH929" i="7"/>
  <c r="AC672" i="7"/>
  <c r="AN796" i="7"/>
  <c r="AO796" i="7" a="1"/>
  <c r="AY796" i="7"/>
  <c r="AA855" i="7"/>
  <c r="AC855" i="7"/>
  <c r="AB855" i="7"/>
  <c r="W855" i="7"/>
  <c r="Y855" i="7"/>
  <c r="AF855" i="7"/>
  <c r="AG855" i="7"/>
  <c r="X855" i="7"/>
  <c r="AE855" i="7"/>
  <c r="Z855" i="7"/>
  <c r="AD855" i="7"/>
  <c r="X441" i="7"/>
  <c r="AF441" i="7"/>
  <c r="W441" i="7"/>
  <c r="AD441" i="7"/>
  <c r="Z441" i="7"/>
  <c r="AC441" i="7"/>
  <c r="Y441" i="7"/>
  <c r="AG441" i="7"/>
  <c r="AB441" i="7"/>
  <c r="AE441" i="7"/>
  <c r="AA441" i="7"/>
  <c r="BD675" i="7"/>
  <c r="BF675" i="7"/>
  <c r="BG675" i="7" a="1"/>
  <c r="BR471" i="7"/>
  <c r="BA471" i="7"/>
  <c r="BE471" i="7"/>
  <c r="BB471" i="7"/>
  <c r="BD471" i="7"/>
  <c r="BC471" i="7"/>
  <c r="AN220" i="7"/>
  <c r="AO220" i="7" a="1"/>
  <c r="BS819" i="7"/>
  <c r="BW819" i="7"/>
  <c r="BT819" i="7"/>
  <c r="BV819" i="7"/>
  <c r="BT875" i="7"/>
  <c r="BU875" i="7"/>
  <c r="BS875" i="7"/>
  <c r="BW875" i="7"/>
  <c r="BR983" i="7"/>
  <c r="BB983" i="7"/>
  <c r="BD983" i="7"/>
  <c r="BA983" i="7"/>
  <c r="BE983" i="7"/>
  <c r="BC983" i="7"/>
  <c r="AL833" i="7"/>
  <c r="AN833" i="7"/>
  <c r="AO833" i="7" a="1"/>
  <c r="AL677" i="7"/>
  <c r="AN677" i="7"/>
  <c r="AO677" i="7" a="1"/>
  <c r="BA991" i="7"/>
  <c r="BE991" i="7"/>
  <c r="BB991" i="7"/>
  <c r="BR991" i="7"/>
  <c r="BC991" i="7"/>
  <c r="BS133" i="7"/>
  <c r="BU133" i="7"/>
  <c r="BT861" i="7"/>
  <c r="BV861" i="7"/>
  <c r="BS861" i="7"/>
  <c r="BW861" i="7"/>
  <c r="BU861" i="7"/>
  <c r="BS888" i="7"/>
  <c r="BW888" i="7"/>
  <c r="BT888" i="7"/>
  <c r="BV888" i="7"/>
  <c r="BU888" i="7"/>
  <c r="BD873" i="7"/>
  <c r="AE887" i="7"/>
  <c r="Y887" i="7"/>
  <c r="BP776" i="7"/>
  <c r="BH776" i="7"/>
  <c r="BI776" i="7"/>
  <c r="AL900" i="7"/>
  <c r="AN900" i="7"/>
  <c r="AO900" i="7" a="1"/>
  <c r="BU601" i="7"/>
  <c r="BS601" i="7"/>
  <c r="BW601" i="7"/>
  <c r="BT601" i="7"/>
  <c r="BV601" i="7"/>
  <c r="BX139" i="7"/>
  <c r="BY139" i="7" a="1"/>
  <c r="BS313" i="7"/>
  <c r="BU313" i="7"/>
  <c r="BA870" i="7"/>
  <c r="BE870" i="7"/>
  <c r="BR870" i="7"/>
  <c r="BC870" i="7"/>
  <c r="BB870" i="7"/>
  <c r="BD870" i="7"/>
  <c r="BC796" i="7"/>
  <c r="BA796" i="7"/>
  <c r="BE796" i="7"/>
  <c r="BR796" i="7"/>
  <c r="BB796" i="7"/>
  <c r="BD796" i="7"/>
  <c r="BN419" i="7"/>
  <c r="BF118" i="7"/>
  <c r="BB206" i="7"/>
  <c r="BD206" i="7"/>
  <c r="BC206" i="7"/>
  <c r="AK191" i="7"/>
  <c r="AL191" i="7"/>
  <c r="BR730" i="7"/>
  <c r="BA730" i="7"/>
  <c r="BE730" i="7"/>
  <c r="BB730" i="7"/>
  <c r="BD730" i="7"/>
  <c r="BC730" i="7"/>
  <c r="BR119" i="7"/>
  <c r="BA119" i="7"/>
  <c r="BB119" i="7"/>
  <c r="BE98" i="7"/>
  <c r="BB98" i="7"/>
  <c r="BD98" i="7"/>
  <c r="BC98" i="7"/>
  <c r="BR704" i="7"/>
  <c r="BB704" i="7"/>
  <c r="BD704" i="7"/>
  <c r="BA704" i="7"/>
  <c r="BE704" i="7"/>
  <c r="BC704" i="7"/>
  <c r="AL16" i="7"/>
  <c r="BT142" i="7"/>
  <c r="BU142" i="7"/>
  <c r="U283" i="7"/>
  <c r="V499" i="7"/>
  <c r="W499" i="7" a="1"/>
  <c r="Z499" i="7"/>
  <c r="AN36" i="7"/>
  <c r="AO36" i="7" a="1"/>
  <c r="V190" i="7"/>
  <c r="W190" i="7" a="1"/>
  <c r="AN567" i="7"/>
  <c r="AO567" i="7" a="1"/>
  <c r="AV567" i="7"/>
  <c r="V299" i="7"/>
  <c r="AN21" i="7"/>
  <c r="AO21" i="7" a="1"/>
  <c r="BK460" i="7"/>
  <c r="AY568" i="7"/>
  <c r="AQ568" i="7"/>
  <c r="AO568" i="7"/>
  <c r="BR684" i="7"/>
  <c r="BS684" i="7"/>
  <c r="BW684" i="7"/>
  <c r="S50" i="7"/>
  <c r="BX5" i="7"/>
  <c r="BY5" i="7" a="1"/>
  <c r="CC5" i="7"/>
  <c r="R43" i="7"/>
  <c r="AN995" i="7"/>
  <c r="AO995" i="7" a="1"/>
  <c r="AJ486" i="7"/>
  <c r="AA672" i="7"/>
  <c r="AN853" i="7"/>
  <c r="AO853" i="7" a="1"/>
  <c r="AO853" i="7"/>
  <c r="AF676" i="7"/>
  <c r="Y676" i="7"/>
  <c r="W676" i="7"/>
  <c r="AD676" i="7"/>
  <c r="AC676" i="7"/>
  <c r="Z676" i="7"/>
  <c r="AA676" i="7"/>
  <c r="X676" i="7"/>
  <c r="AG676" i="7"/>
  <c r="BR848" i="7"/>
  <c r="BA848" i="7"/>
  <c r="BE848" i="7"/>
  <c r="BS326" i="7"/>
  <c r="BT326" i="7"/>
  <c r="AR452" i="7"/>
  <c r="AQ452" i="7"/>
  <c r="AW452" i="7"/>
  <c r="AS452" i="7"/>
  <c r="AT452" i="7"/>
  <c r="AV452" i="7"/>
  <c r="AY452" i="7"/>
  <c r="AP452" i="7"/>
  <c r="AO452" i="7"/>
  <c r="AX452" i="7"/>
  <c r="AU452" i="7"/>
  <c r="BA228" i="7"/>
  <c r="BR228" i="7"/>
  <c r="BS228" i="7"/>
  <c r="BR856" i="7"/>
  <c r="BB856" i="7"/>
  <c r="BD856" i="7"/>
  <c r="BC856" i="7"/>
  <c r="BA856" i="7"/>
  <c r="BE856" i="7"/>
  <c r="BE313" i="7"/>
  <c r="BC313" i="7"/>
  <c r="BB313" i="7"/>
  <c r="BD313" i="7"/>
  <c r="AL830" i="7"/>
  <c r="AN830" i="7"/>
  <c r="AO830" i="7" a="1"/>
  <c r="AL870" i="7"/>
  <c r="AN870" i="7"/>
  <c r="AO870" i="7" a="1"/>
  <c r="BX21" i="7"/>
  <c r="BY21" i="7" a="1"/>
  <c r="BX80" i="7"/>
  <c r="BY80" i="7" a="1"/>
  <c r="AN233" i="7"/>
  <c r="AO233" i="7" a="1"/>
  <c r="BS206" i="7"/>
  <c r="BT206" i="7"/>
  <c r="BC874" i="7"/>
  <c r="BA874" i="7"/>
  <c r="BE874" i="7"/>
  <c r="BC610" i="7"/>
  <c r="BR610" i="7"/>
  <c r="BB610" i="7"/>
  <c r="BD610" i="7"/>
  <c r="BA610" i="7"/>
  <c r="BE610" i="7"/>
  <c r="BB846" i="7"/>
  <c r="BD846" i="7"/>
  <c r="BR846" i="7"/>
  <c r="BA846" i="7"/>
  <c r="BE846" i="7"/>
  <c r="BC846" i="7"/>
  <c r="BC838" i="7"/>
  <c r="BB838" i="7"/>
  <c r="BD838" i="7"/>
  <c r="BS199" i="7"/>
  <c r="BT199" i="7"/>
  <c r="BU365" i="7"/>
  <c r="AI320" i="7"/>
  <c r="AM320" i="7"/>
  <c r="BX15" i="7"/>
  <c r="BY15" i="7" a="1"/>
  <c r="CA15" i="7"/>
  <c r="AJ70" i="7"/>
  <c r="T283" i="7"/>
  <c r="AM277" i="7"/>
  <c r="V39" i="7"/>
  <c r="T146" i="7"/>
  <c r="AJ293" i="7"/>
  <c r="AL293" i="7"/>
  <c r="V350" i="7"/>
  <c r="U173" i="7"/>
  <c r="AP568" i="7"/>
  <c r="AX568" i="7"/>
  <c r="AS568" i="7"/>
  <c r="S186" i="7"/>
  <c r="R186" i="7"/>
  <c r="AN700" i="7"/>
  <c r="AO700" i="7" a="1"/>
  <c r="AO700" i="7"/>
  <c r="AN647" i="7"/>
  <c r="AO647" i="7" a="1"/>
  <c r="AO647" i="7"/>
  <c r="Y799" i="7"/>
  <c r="X799" i="7"/>
  <c r="Z799" i="7"/>
  <c r="AC799" i="7"/>
  <c r="AF799" i="7"/>
  <c r="AE799" i="7"/>
  <c r="AB799" i="7"/>
  <c r="AD799" i="7"/>
  <c r="AG799" i="7"/>
  <c r="BA832" i="7"/>
  <c r="BE832" i="7"/>
  <c r="BR832" i="7"/>
  <c r="BC832" i="7"/>
  <c r="BB832" i="7"/>
  <c r="BD832" i="7"/>
  <c r="BK933" i="7"/>
  <c r="BP933" i="7"/>
  <c r="BI933" i="7"/>
  <c r="BJ933" i="7"/>
  <c r="BM933" i="7"/>
  <c r="BN933" i="7"/>
  <c r="BH933" i="7"/>
  <c r="BO933" i="7"/>
  <c r="BQ933" i="7"/>
  <c r="AR737" i="7"/>
  <c r="AP737" i="7"/>
  <c r="AV737" i="7"/>
  <c r="AS737" i="7"/>
  <c r="AY737" i="7"/>
  <c r="AO737" i="7"/>
  <c r="AX737" i="7"/>
  <c r="AQ737" i="7"/>
  <c r="AU737" i="7"/>
  <c r="AT737" i="7"/>
  <c r="AW737" i="7"/>
  <c r="BU941" i="7"/>
  <c r="BT941" i="7"/>
  <c r="BV941" i="7"/>
  <c r="BS941" i="7"/>
  <c r="BW941" i="7"/>
  <c r="BS509" i="7"/>
  <c r="BW509" i="7"/>
  <c r="BU509" i="7"/>
  <c r="BT509" i="7"/>
  <c r="BB830" i="7"/>
  <c r="BD830" i="7"/>
  <c r="BA830" i="7"/>
  <c r="BE830" i="7"/>
  <c r="BC830" i="7"/>
  <c r="BR830" i="7"/>
  <c r="BC997" i="7"/>
  <c r="BR997" i="7"/>
  <c r="BB997" i="7"/>
  <c r="BD997" i="7"/>
  <c r="BA997" i="7"/>
  <c r="BE997" i="7"/>
  <c r="AX431" i="7"/>
  <c r="BS498" i="7"/>
  <c r="BW498" i="7"/>
  <c r="BU498" i="7"/>
  <c r="BT498" i="7"/>
  <c r="BV498" i="7"/>
  <c r="AM108" i="7"/>
  <c r="AL108" i="7"/>
  <c r="BB842" i="7"/>
  <c r="BD842" i="7"/>
  <c r="BC842" i="7"/>
  <c r="BA914" i="7"/>
  <c r="BE914" i="7"/>
  <c r="BB914" i="7"/>
  <c r="BD914" i="7"/>
  <c r="AM111" i="7"/>
  <c r="AK111" i="7"/>
  <c r="AJ111" i="7"/>
  <c r="AL111" i="7"/>
  <c r="CG416" i="7"/>
  <c r="CI416" i="7"/>
  <c r="BY416" i="7"/>
  <c r="CF416" i="7"/>
  <c r="CC416" i="7"/>
  <c r="CD416" i="7"/>
  <c r="CH416" i="7"/>
  <c r="CA416" i="7"/>
  <c r="BZ416" i="7"/>
  <c r="CB416" i="7"/>
  <c r="CE416" i="7"/>
  <c r="BS686" i="7"/>
  <c r="BW686" i="7"/>
  <c r="BK623" i="7"/>
  <c r="BN623" i="7"/>
  <c r="BO623" i="7"/>
  <c r="BJ623" i="7"/>
  <c r="BP623" i="7"/>
  <c r="BT365" i="7"/>
  <c r="BV365" i="7"/>
  <c r="V45" i="7"/>
  <c r="W45" i="7" a="1"/>
  <c r="AE45" i="7"/>
  <c r="AK277" i="7"/>
  <c r="AN596" i="7"/>
  <c r="AO596" i="7" a="1"/>
  <c r="AL17" i="7"/>
  <c r="AN222" i="7"/>
  <c r="AO222" i="7" a="1"/>
  <c r="AQ222" i="7"/>
  <c r="AU568" i="7"/>
  <c r="V304" i="7"/>
  <c r="AW404" i="7"/>
  <c r="AC914" i="7"/>
  <c r="AN669" i="7"/>
  <c r="AO669" i="7" a="1"/>
  <c r="AW669" i="7"/>
  <c r="AN961" i="7"/>
  <c r="AO961" i="7" a="1"/>
  <c r="AY961" i="7"/>
  <c r="AN772" i="7"/>
  <c r="AO772" i="7" a="1"/>
  <c r="AT772" i="7"/>
  <c r="AN904" i="7"/>
  <c r="AO904" i="7" a="1"/>
  <c r="AP904" i="7"/>
  <c r="AB770" i="7"/>
  <c r="AK326" i="7"/>
  <c r="AM326" i="7"/>
  <c r="AJ326" i="7"/>
  <c r="AL326" i="7"/>
  <c r="BX41" i="7"/>
  <c r="BY41" i="7" a="1"/>
  <c r="BT898" i="7"/>
  <c r="BV898" i="7"/>
  <c r="BU898" i="7"/>
  <c r="BS898" i="7"/>
  <c r="BW898" i="7"/>
  <c r="AL601" i="7"/>
  <c r="AN601" i="7"/>
  <c r="AO601" i="7" a="1"/>
  <c r="BT403" i="7"/>
  <c r="BV403" i="7"/>
  <c r="BU403" i="7"/>
  <c r="BC710" i="7"/>
  <c r="BA710" i="7"/>
  <c r="BE710" i="7"/>
  <c r="BB710" i="7"/>
  <c r="BD710" i="7"/>
  <c r="BR710" i="7"/>
  <c r="AL997" i="7"/>
  <c r="AN997" i="7"/>
  <c r="AO997" i="7" a="1"/>
  <c r="BB431" i="7"/>
  <c r="BD431" i="7"/>
  <c r="BR431" i="7"/>
  <c r="BA431" i="7"/>
  <c r="BE431" i="7"/>
  <c r="BC431" i="7"/>
  <c r="BS419" i="7"/>
  <c r="BW419" i="7"/>
  <c r="BU419" i="7"/>
  <c r="BT419" i="7"/>
  <c r="BS475" i="7"/>
  <c r="BW475" i="7"/>
  <c r="BT475" i="7"/>
  <c r="BU475" i="7"/>
  <c r="BT420" i="7"/>
  <c r="BV420" i="7"/>
  <c r="BU420" i="7"/>
  <c r="BS420" i="7"/>
  <c r="BW420" i="7"/>
  <c r="BV529" i="7"/>
  <c r="BX529" i="7"/>
  <c r="BY529" i="7" a="1"/>
  <c r="BR191" i="7"/>
  <c r="BA191" i="7"/>
  <c r="BB191" i="7"/>
  <c r="AL610" i="7"/>
  <c r="AN610" i="7"/>
  <c r="AO610" i="7" a="1"/>
  <c r="BB758" i="7"/>
  <c r="BD758" i="7"/>
  <c r="BC758" i="7"/>
  <c r="BR758" i="7"/>
  <c r="BA758" i="7"/>
  <c r="BE758" i="7"/>
  <c r="AJ119" i="7"/>
  <c r="AK119" i="7"/>
  <c r="AL119" i="7"/>
  <c r="AM119" i="7"/>
  <c r="AU722" i="7"/>
  <c r="AQ722" i="7"/>
  <c r="BA821" i="7"/>
  <c r="BE821" i="7"/>
  <c r="BB821" i="7"/>
  <c r="BD821" i="7"/>
  <c r="BR821" i="7"/>
  <c r="BC821" i="7"/>
  <c r="V276" i="7"/>
  <c r="BE338" i="7"/>
  <c r="BB338" i="7"/>
  <c r="BD338" i="7"/>
  <c r="R76" i="7"/>
  <c r="T76" i="7"/>
  <c r="V183" i="7"/>
  <c r="BF50" i="7"/>
  <c r="V215" i="7"/>
  <c r="AJ215" i="7"/>
  <c r="BS50" i="7"/>
  <c r="BW50" i="7"/>
  <c r="AF885" i="7"/>
  <c r="Z885" i="7"/>
  <c r="AA440" i="7"/>
  <c r="BS28" i="7"/>
  <c r="BW28" i="7"/>
  <c r="AA863" i="7"/>
  <c r="Z863" i="7"/>
  <c r="AB863" i="7"/>
  <c r="W539" i="7"/>
  <c r="BR570" i="7"/>
  <c r="BU570" i="7"/>
  <c r="Z659" i="7"/>
  <c r="AF659" i="7"/>
  <c r="AC659" i="7"/>
  <c r="AD659" i="7"/>
  <c r="BH881" i="7"/>
  <c r="BI881" i="7"/>
  <c r="BP881" i="7"/>
  <c r="BN881" i="7"/>
  <c r="BK881" i="7"/>
  <c r="BG881" i="7"/>
  <c r="BO881" i="7"/>
  <c r="BQ881" i="7"/>
  <c r="BL881" i="7"/>
  <c r="BJ881" i="7"/>
  <c r="BM881" i="7"/>
  <c r="Z667" i="7"/>
  <c r="AG667" i="7"/>
  <c r="AF667" i="7"/>
  <c r="AE667" i="7"/>
  <c r="AA667" i="7"/>
  <c r="W667" i="7"/>
  <c r="Y667" i="7"/>
  <c r="AB667" i="7"/>
  <c r="AC667" i="7"/>
  <c r="X667" i="7"/>
  <c r="AD667" i="7"/>
  <c r="AA576" i="7"/>
  <c r="AE576" i="7"/>
  <c r="Z576" i="7"/>
  <c r="AD576" i="7"/>
  <c r="X576" i="7"/>
  <c r="Y576" i="7"/>
  <c r="AG576" i="7"/>
  <c r="W576" i="7"/>
  <c r="AB576" i="7"/>
  <c r="AC576" i="7"/>
  <c r="AF576" i="7"/>
  <c r="BB715" i="7"/>
  <c r="BD715" i="7"/>
  <c r="BR715" i="7"/>
  <c r="BA715" i="7"/>
  <c r="BE715" i="7"/>
  <c r="BC715" i="7"/>
  <c r="V102" i="7"/>
  <c r="W102" i="7" a="1"/>
  <c r="AD102" i="7"/>
  <c r="AN194" i="7"/>
  <c r="AO194" i="7" a="1"/>
  <c r="AU194" i="7"/>
  <c r="V177" i="7"/>
  <c r="W177" i="7" a="1"/>
  <c r="X177" i="7"/>
  <c r="AK344" i="7"/>
  <c r="AN824" i="7"/>
  <c r="AO824" i="7" a="1"/>
  <c r="AW824" i="7"/>
  <c r="AY404" i="7"/>
  <c r="Z660" i="7"/>
  <c r="AE730" i="7"/>
  <c r="AA730" i="7"/>
  <c r="U73" i="7"/>
  <c r="AU473" i="7"/>
  <c r="AN697" i="7"/>
  <c r="AO697" i="7" a="1"/>
  <c r="AV697" i="7"/>
  <c r="S67" i="7"/>
  <c r="AN866" i="7"/>
  <c r="AO866" i="7" a="1"/>
  <c r="AP866" i="7"/>
  <c r="W672" i="7"/>
  <c r="AF672" i="7"/>
  <c r="V252" i="7"/>
  <c r="AW623" i="7"/>
  <c r="AN251" i="7"/>
  <c r="AO251" i="7" a="1"/>
  <c r="AQ251" i="7"/>
  <c r="V54" i="7"/>
  <c r="W54" i="7" a="1"/>
  <c r="AC54" i="7"/>
  <c r="X659" i="7"/>
  <c r="AR753" i="7"/>
  <c r="AT753" i="7"/>
  <c r="AP753" i="7"/>
  <c r="AV753" i="7"/>
  <c r="AS753" i="7"/>
  <c r="AQ753" i="7"/>
  <c r="AY753" i="7"/>
  <c r="AO753" i="7"/>
  <c r="AX753" i="7"/>
  <c r="AW753" i="7"/>
  <c r="AU753" i="7"/>
  <c r="Y936" i="7"/>
  <c r="X936" i="7"/>
  <c r="AB936" i="7"/>
  <c r="AC936" i="7"/>
  <c r="AF936" i="7"/>
  <c r="AD936" i="7"/>
  <c r="AE936" i="7"/>
  <c r="W936" i="7"/>
  <c r="AA936" i="7"/>
  <c r="Z936" i="7"/>
  <c r="AG936" i="7"/>
  <c r="BL741" i="7"/>
  <c r="BP741" i="7"/>
  <c r="BK741" i="7"/>
  <c r="BG741" i="7"/>
  <c r="BH741" i="7"/>
  <c r="BM741" i="7"/>
  <c r="BI741" i="7"/>
  <c r="BO741" i="7"/>
  <c r="BN741" i="7"/>
  <c r="BJ741" i="7"/>
  <c r="BQ741" i="7"/>
  <c r="AC812" i="7"/>
  <c r="AD812" i="7"/>
  <c r="Z812" i="7"/>
  <c r="AF812" i="7"/>
  <c r="X812" i="7"/>
  <c r="AB812" i="7"/>
  <c r="W812" i="7"/>
  <c r="Y812" i="7"/>
  <c r="AE812" i="7"/>
  <c r="AG812" i="7"/>
  <c r="AA812" i="7"/>
  <c r="AS745" i="7"/>
  <c r="AQ745" i="7"/>
  <c r="AY745" i="7"/>
  <c r="AT745" i="7"/>
  <c r="AP745" i="7"/>
  <c r="AX745" i="7"/>
  <c r="AW745" i="7"/>
  <c r="AR745" i="7"/>
  <c r="AU745" i="7"/>
  <c r="AO745" i="7"/>
  <c r="AV745" i="7"/>
  <c r="AA712" i="7"/>
  <c r="Y712" i="7"/>
  <c r="W712" i="7"/>
  <c r="AF712" i="7"/>
  <c r="AD712" i="7"/>
  <c r="AG712" i="7"/>
  <c r="Z712" i="7"/>
  <c r="AB712" i="7"/>
  <c r="X712" i="7"/>
  <c r="AE712" i="7"/>
  <c r="AC712" i="7"/>
  <c r="BD211" i="7"/>
  <c r="BX309" i="7"/>
  <c r="BY309" i="7" a="1"/>
  <c r="BZ309" i="7"/>
  <c r="AJ344" i="7"/>
  <c r="AL344" i="7"/>
  <c r="V454" i="7"/>
  <c r="W454" i="7" a="1"/>
  <c r="Y454" i="7"/>
  <c r="AM344" i="7"/>
  <c r="AF934" i="7"/>
  <c r="S73" i="7"/>
  <c r="AQ473" i="7"/>
  <c r="AN136" i="7"/>
  <c r="AO136" i="7" a="1"/>
  <c r="AN913" i="7"/>
  <c r="AO913" i="7" a="1"/>
  <c r="AS913" i="7"/>
  <c r="AE672" i="7"/>
  <c r="Z672" i="7"/>
  <c r="AN924" i="7"/>
  <c r="AO924" i="7" a="1"/>
  <c r="AP924" i="7"/>
  <c r="AN118" i="7"/>
  <c r="AO118" i="7" a="1"/>
  <c r="AW118" i="7"/>
  <c r="AN777" i="7"/>
  <c r="AO777" i="7" a="1"/>
  <c r="AP777" i="7"/>
  <c r="AB659" i="7"/>
  <c r="Y659" i="7"/>
  <c r="AN963" i="7"/>
  <c r="AO963" i="7" a="1"/>
  <c r="AQ963" i="7"/>
  <c r="AN815" i="7"/>
  <c r="AO815" i="7" a="1"/>
  <c r="AP815" i="7"/>
  <c r="BK607" i="7"/>
  <c r="BM607" i="7"/>
  <c r="BN607" i="7"/>
  <c r="BO607" i="7"/>
  <c r="BL607" i="7"/>
  <c r="BP607" i="7"/>
  <c r="BQ607" i="7"/>
  <c r="BH607" i="7"/>
  <c r="BJ607" i="7"/>
  <c r="BI607" i="7"/>
  <c r="BG607" i="7"/>
  <c r="AG451" i="7"/>
  <c r="AF451" i="7"/>
  <c r="AE451" i="7"/>
  <c r="Z451" i="7"/>
  <c r="W451" i="7"/>
  <c r="Y451" i="7"/>
  <c r="X451" i="7"/>
  <c r="AD451" i="7"/>
  <c r="AB451" i="7"/>
  <c r="AC451" i="7"/>
  <c r="AA451" i="7"/>
  <c r="AE869" i="7"/>
  <c r="X869" i="7"/>
  <c r="Z869" i="7"/>
  <c r="AF869" i="7"/>
  <c r="Y869" i="7"/>
  <c r="AC869" i="7"/>
  <c r="AA869" i="7"/>
  <c r="AB869" i="7"/>
  <c r="AD869" i="7"/>
  <c r="W869" i="7"/>
  <c r="AG869" i="7"/>
  <c r="AG891" i="7"/>
  <c r="Y891" i="7"/>
  <c r="AF891" i="7"/>
  <c r="W891" i="7"/>
  <c r="AE891" i="7"/>
  <c r="X891" i="7"/>
  <c r="AA891" i="7"/>
  <c r="AC891" i="7"/>
  <c r="Z891" i="7"/>
  <c r="AB891" i="7"/>
  <c r="AD891" i="7"/>
  <c r="AG723" i="7"/>
  <c r="Y723" i="7"/>
  <c r="AB723" i="7"/>
  <c r="X723" i="7"/>
  <c r="AE723" i="7"/>
  <c r="W723" i="7"/>
  <c r="AA723" i="7"/>
  <c r="Z723" i="7"/>
  <c r="AD723" i="7"/>
  <c r="AF723" i="7"/>
  <c r="AC723" i="7"/>
  <c r="BB649" i="7"/>
  <c r="BR649" i="7"/>
  <c r="BC649" i="7"/>
  <c r="BA649" i="7"/>
  <c r="BE649" i="7"/>
  <c r="V15" i="7"/>
  <c r="W15" i="7" a="1"/>
  <c r="AD798" i="7"/>
  <c r="AF730" i="7"/>
  <c r="U144" i="7"/>
  <c r="AN847" i="7"/>
  <c r="AO847" i="7" a="1"/>
  <c r="AV847" i="7"/>
  <c r="Z820" i="7"/>
  <c r="BC697" i="7"/>
  <c r="V326" i="7"/>
  <c r="W326" i="7" a="1"/>
  <c r="AD326" i="7"/>
  <c r="AG672" i="7"/>
  <c r="BF724" i="7"/>
  <c r="BG724" i="7" a="1"/>
  <c r="BG724" i="7"/>
  <c r="AE659" i="7"/>
  <c r="W659" i="7"/>
  <c r="AE827" i="7"/>
  <c r="W827" i="7"/>
  <c r="Y827" i="7"/>
  <c r="X827" i="7"/>
  <c r="AA827" i="7"/>
  <c r="AD827" i="7"/>
  <c r="Z827" i="7"/>
  <c r="AC827" i="7"/>
  <c r="AX735" i="7"/>
  <c r="AO735" i="7"/>
  <c r="AW735" i="7"/>
  <c r="AY735" i="7"/>
  <c r="AP735" i="7"/>
  <c r="AU735" i="7"/>
  <c r="AV735" i="7"/>
  <c r="AQ735" i="7"/>
  <c r="AT735" i="7"/>
  <c r="AS735" i="7"/>
  <c r="AR735" i="7"/>
  <c r="AA749" i="7"/>
  <c r="AC749" i="7"/>
  <c r="W749" i="7"/>
  <c r="Y749" i="7"/>
  <c r="AF749" i="7"/>
  <c r="X749" i="7"/>
  <c r="AB749" i="7"/>
  <c r="AG749" i="7"/>
  <c r="AE749" i="7"/>
  <c r="Z749" i="7"/>
  <c r="AD749" i="7"/>
  <c r="AV795" i="7"/>
  <c r="AW795" i="7"/>
  <c r="AX795" i="7"/>
  <c r="AS795" i="7"/>
  <c r="AU795" i="7"/>
  <c r="AY795" i="7"/>
  <c r="AT795" i="7"/>
  <c r="AR795" i="7"/>
  <c r="AQ795" i="7"/>
  <c r="AO795" i="7"/>
  <c r="AP795" i="7"/>
  <c r="AF613" i="7"/>
  <c r="AA613" i="7"/>
  <c r="Z613" i="7"/>
  <c r="AC613" i="7"/>
  <c r="Y613" i="7"/>
  <c r="AG613" i="7"/>
  <c r="W613" i="7"/>
  <c r="AE613" i="7"/>
  <c r="AB613" i="7"/>
  <c r="AD613" i="7"/>
  <c r="X613" i="7"/>
  <c r="AL826" i="7"/>
  <c r="AN826" i="7"/>
  <c r="AO826" i="7" a="1"/>
  <c r="AG974" i="7"/>
  <c r="AL994" i="7"/>
  <c r="AN994" i="7"/>
  <c r="AO994" i="7" a="1"/>
  <c r="BF251" i="7"/>
  <c r="BG251" i="7" a="1"/>
  <c r="X434" i="7"/>
  <c r="AC434" i="7"/>
  <c r="W434" i="7"/>
  <c r="Y434" i="7"/>
  <c r="AE434" i="7"/>
  <c r="AA434" i="7"/>
  <c r="Z434" i="7"/>
  <c r="AB434" i="7"/>
  <c r="R127" i="7"/>
  <c r="T127" i="7"/>
  <c r="BS127" i="7"/>
  <c r="BU127" i="7"/>
  <c r="Z443" i="7"/>
  <c r="X443" i="7"/>
  <c r="X994" i="7"/>
  <c r="AA994" i="7"/>
  <c r="W994" i="7"/>
  <c r="AD994" i="7"/>
  <c r="AC994" i="7"/>
  <c r="AG994" i="7"/>
  <c r="Z848" i="7"/>
  <c r="AG848" i="7"/>
  <c r="W848" i="7"/>
  <c r="Y848" i="7"/>
  <c r="AE848" i="7"/>
  <c r="AD848" i="7"/>
  <c r="X848" i="7"/>
  <c r="AF848" i="7"/>
  <c r="AB848" i="7"/>
  <c r="AA848" i="7"/>
  <c r="AC848" i="7"/>
  <c r="AC878" i="7"/>
  <c r="AA878" i="7"/>
  <c r="Y791" i="7"/>
  <c r="AB791" i="7"/>
  <c r="AA791" i="7"/>
  <c r="X791" i="7"/>
  <c r="AF791" i="7"/>
  <c r="AD791" i="7"/>
  <c r="W791" i="7"/>
  <c r="AG791" i="7"/>
  <c r="Z791" i="7"/>
  <c r="AE791" i="7"/>
  <c r="AC791" i="7"/>
  <c r="Z716" i="7"/>
  <c r="AB716" i="7"/>
  <c r="X716" i="7"/>
  <c r="AA716" i="7"/>
  <c r="Y716" i="7"/>
  <c r="W716" i="7"/>
  <c r="AC716" i="7"/>
  <c r="AF716" i="7"/>
  <c r="AG716" i="7"/>
  <c r="AE716" i="7"/>
  <c r="AD716" i="7"/>
  <c r="AX724" i="7"/>
  <c r="AU724" i="7"/>
  <c r="AV724" i="7"/>
  <c r="AP724" i="7"/>
  <c r="AS724" i="7"/>
  <c r="AT724" i="7"/>
  <c r="AR724" i="7"/>
  <c r="AY724" i="7"/>
  <c r="AW724" i="7"/>
  <c r="AO724" i="7"/>
  <c r="AQ724" i="7"/>
  <c r="BS287" i="7"/>
  <c r="BU287" i="7"/>
  <c r="AE782" i="7"/>
  <c r="X782" i="7"/>
  <c r="AD782" i="7"/>
  <c r="Y782" i="7"/>
  <c r="Z782" i="7"/>
  <c r="AI528" i="7"/>
  <c r="AM528" i="7"/>
  <c r="AK528" i="7"/>
  <c r="AZ411" i="7"/>
  <c r="AK411" i="7"/>
  <c r="R311" i="7"/>
  <c r="T311" i="7"/>
  <c r="S311" i="7"/>
  <c r="AZ311" i="7"/>
  <c r="BR311" i="7"/>
  <c r="AI311" i="7"/>
  <c r="Y668" i="7"/>
  <c r="AG668" i="7"/>
  <c r="Z668" i="7"/>
  <c r="AE668" i="7"/>
  <c r="W668" i="7"/>
  <c r="X668" i="7"/>
  <c r="AA668" i="7"/>
  <c r="AF668" i="7"/>
  <c r="AB668" i="7"/>
  <c r="BB815" i="7"/>
  <c r="BD815" i="7"/>
  <c r="BA815" i="7"/>
  <c r="BE815" i="7"/>
  <c r="BC815" i="7"/>
  <c r="BR815" i="7"/>
  <c r="AG993" i="7"/>
  <c r="X993" i="7"/>
  <c r="X823" i="7"/>
  <c r="W823" i="7"/>
  <c r="Z823" i="7"/>
  <c r="AG823" i="7"/>
  <c r="Y823" i="7"/>
  <c r="AF823" i="7"/>
  <c r="AU501" i="7"/>
  <c r="AX501" i="7"/>
  <c r="AV501" i="7"/>
  <c r="AW501" i="7"/>
  <c r="AQ501" i="7"/>
  <c r="AY501" i="7"/>
  <c r="AO501" i="7"/>
  <c r="AT501" i="7"/>
  <c r="AS501" i="7"/>
  <c r="AP501" i="7"/>
  <c r="AR501" i="7"/>
  <c r="AW446" i="7"/>
  <c r="Y976" i="7"/>
  <c r="AD976" i="7"/>
  <c r="AB976" i="7"/>
  <c r="AG976" i="7"/>
  <c r="AC976" i="7"/>
  <c r="X976" i="7"/>
  <c r="Z976" i="7"/>
  <c r="W976" i="7"/>
  <c r="AA976" i="7"/>
  <c r="AF976" i="7"/>
  <c r="AE976" i="7"/>
  <c r="AL687" i="7"/>
  <c r="AN687" i="7"/>
  <c r="AO687" i="7" a="1"/>
  <c r="BS728" i="7"/>
  <c r="BW728" i="7"/>
  <c r="BT728" i="7"/>
  <c r="BV728" i="7"/>
  <c r="BU728" i="7"/>
  <c r="AE518" i="7"/>
  <c r="W518" i="7"/>
  <c r="BS612" i="7"/>
  <c r="BW612" i="7"/>
  <c r="BU612" i="7"/>
  <c r="BT612" i="7"/>
  <c r="BV612" i="7"/>
  <c r="AL676" i="7"/>
  <c r="AN676" i="7"/>
  <c r="AO676" i="7" a="1"/>
  <c r="AL920" i="7"/>
  <c r="AN920" i="7"/>
  <c r="AO920" i="7" a="1"/>
  <c r="BU957" i="7"/>
  <c r="BS957" i="7"/>
  <c r="BW957" i="7"/>
  <c r="BT957" i="7"/>
  <c r="BV957" i="7"/>
  <c r="BR904" i="7"/>
  <c r="BA904" i="7"/>
  <c r="BE904" i="7"/>
  <c r="BC904" i="7"/>
  <c r="BB904" i="7"/>
  <c r="BA844" i="7"/>
  <c r="BE844" i="7"/>
  <c r="BB844" i="7"/>
  <c r="BD844" i="7"/>
  <c r="BC844" i="7"/>
  <c r="BR844" i="7"/>
  <c r="AP844" i="7"/>
  <c r="AY844" i="7"/>
  <c r="AU844" i="7"/>
  <c r="AW844" i="7"/>
  <c r="AX844" i="7"/>
  <c r="AQ844" i="7"/>
  <c r="AV844" i="7"/>
  <c r="AT844" i="7"/>
  <c r="AO844" i="7"/>
  <c r="AS844" i="7"/>
  <c r="AR844" i="7"/>
  <c r="BC936" i="7"/>
  <c r="BA936" i="7"/>
  <c r="BE936" i="7"/>
  <c r="BR936" i="7"/>
  <c r="BB936" i="7"/>
  <c r="BD936" i="7"/>
  <c r="AO936" i="7"/>
  <c r="AT936" i="7"/>
  <c r="AW936" i="7"/>
  <c r="AQ936" i="7"/>
  <c r="AV936" i="7"/>
  <c r="AU936" i="7"/>
  <c r="AS936" i="7"/>
  <c r="AR936" i="7"/>
  <c r="AX936" i="7"/>
  <c r="AP936" i="7"/>
  <c r="AY936" i="7"/>
  <c r="BA563" i="7"/>
  <c r="BE563" i="7"/>
  <c r="BR563" i="7"/>
  <c r="BB563" i="7"/>
  <c r="BD563" i="7"/>
  <c r="BC563" i="7"/>
  <c r="AE586" i="7"/>
  <c r="AD586" i="7"/>
  <c r="AC586" i="7"/>
  <c r="AA586" i="7"/>
  <c r="AF586" i="7"/>
  <c r="BC978" i="7"/>
  <c r="BA978" i="7"/>
  <c r="BE978" i="7"/>
  <c r="BB978" i="7"/>
  <c r="BD978" i="7"/>
  <c r="BR978" i="7"/>
  <c r="BB882" i="7"/>
  <c r="BD882" i="7"/>
  <c r="BA882" i="7"/>
  <c r="BE882" i="7"/>
  <c r="BC882" i="7"/>
  <c r="BR882" i="7"/>
  <c r="AR487" i="7"/>
  <c r="AB520" i="7"/>
  <c r="AG520" i="7"/>
  <c r="AD520" i="7"/>
  <c r="X520" i="7"/>
  <c r="AC520" i="7"/>
  <c r="Z520" i="7"/>
  <c r="AC513" i="7"/>
  <c r="AE513" i="7"/>
  <c r="AB513" i="7"/>
  <c r="AA513" i="7"/>
  <c r="AD513" i="7"/>
  <c r="W513" i="7"/>
  <c r="Y513" i="7"/>
  <c r="X513" i="7"/>
  <c r="AF513" i="7"/>
  <c r="Z513" i="7"/>
  <c r="AG513" i="7"/>
  <c r="X908" i="7"/>
  <c r="AA908" i="7"/>
  <c r="AE908" i="7"/>
  <c r="W908" i="7"/>
  <c r="AC908" i="7"/>
  <c r="AF908" i="7"/>
  <c r="Y908" i="7"/>
  <c r="Z908" i="7"/>
  <c r="AD908" i="7"/>
  <c r="AG908" i="7"/>
  <c r="AB908" i="7"/>
  <c r="BU595" i="7"/>
  <c r="AF313" i="7"/>
  <c r="AE313" i="7"/>
  <c r="X313" i="7"/>
  <c r="AD313" i="7"/>
  <c r="Y313" i="7"/>
  <c r="Z313" i="7"/>
  <c r="AC313" i="7"/>
  <c r="W313" i="7"/>
  <c r="W484" i="7"/>
  <c r="AA620" i="7"/>
  <c r="AB620" i="7"/>
  <c r="Z427" i="7"/>
  <c r="X427" i="7"/>
  <c r="AB427" i="7"/>
  <c r="AA427" i="7"/>
  <c r="Y427" i="7"/>
  <c r="AF427" i="7"/>
  <c r="AE427" i="7"/>
  <c r="W427" i="7"/>
  <c r="AC427" i="7"/>
  <c r="AD427" i="7"/>
  <c r="AG427" i="7"/>
  <c r="X736" i="7"/>
  <c r="Y736" i="7"/>
  <c r="AC736" i="7"/>
  <c r="AG736" i="7"/>
  <c r="AD736" i="7"/>
  <c r="Z736" i="7"/>
  <c r="AF736" i="7"/>
  <c r="AA736" i="7"/>
  <c r="AB736" i="7"/>
  <c r="AE736" i="7"/>
  <c r="W736" i="7"/>
  <c r="AR564" i="7"/>
  <c r="AT564" i="7"/>
  <c r="AY564" i="7"/>
  <c r="AP564" i="7"/>
  <c r="AU564" i="7"/>
  <c r="AX564" i="7"/>
  <c r="AV564" i="7"/>
  <c r="AQ564" i="7"/>
  <c r="AS564" i="7"/>
  <c r="AW564" i="7"/>
  <c r="AO564" i="7"/>
  <c r="AY508" i="7"/>
  <c r="AQ508" i="7"/>
  <c r="AT508" i="7"/>
  <c r="AP508" i="7"/>
  <c r="AS508" i="7"/>
  <c r="Y925" i="7"/>
  <c r="AG925" i="7"/>
  <c r="AD925" i="7"/>
  <c r="W925" i="7"/>
  <c r="AE925" i="7"/>
  <c r="AF925" i="7"/>
  <c r="AA925" i="7"/>
  <c r="X925" i="7"/>
  <c r="Z925" i="7"/>
  <c r="AC925" i="7"/>
  <c r="AB925" i="7"/>
  <c r="AF444" i="7"/>
  <c r="AE444" i="7"/>
  <c r="AA444" i="7"/>
  <c r="AB444" i="7"/>
  <c r="AT493" i="7"/>
  <c r="BH457" i="7"/>
  <c r="BO457" i="7"/>
  <c r="BG457" i="7"/>
  <c r="BP457" i="7"/>
  <c r="BI457" i="7"/>
  <c r="BM457" i="7"/>
  <c r="BJ457" i="7"/>
  <c r="BK457" i="7"/>
  <c r="BN457" i="7"/>
  <c r="BQ457" i="7"/>
  <c r="BL457" i="7"/>
  <c r="W625" i="7"/>
  <c r="AD625" i="7"/>
  <c r="AE625" i="7"/>
  <c r="Y625" i="7"/>
  <c r="AF625" i="7"/>
  <c r="AG625" i="7"/>
  <c r="AB625" i="7"/>
  <c r="Z625" i="7"/>
  <c r="AA625" i="7"/>
  <c r="AC625" i="7"/>
  <c r="X625" i="7"/>
  <c r="AG584" i="7"/>
  <c r="AC584" i="7"/>
  <c r="X584" i="7"/>
  <c r="W584" i="7"/>
  <c r="AE584" i="7"/>
  <c r="AA584" i="7"/>
  <c r="AD584" i="7"/>
  <c r="AF584" i="7"/>
  <c r="Y584" i="7"/>
  <c r="Z584" i="7"/>
  <c r="AB584" i="7"/>
  <c r="AC991" i="7"/>
  <c r="AG991" i="7"/>
  <c r="AB991" i="7"/>
  <c r="X991" i="7"/>
  <c r="AE991" i="7"/>
  <c r="AD991" i="7"/>
  <c r="Y991" i="7"/>
  <c r="Z991" i="7"/>
  <c r="W991" i="7"/>
  <c r="AA991" i="7"/>
  <c r="AF991" i="7"/>
  <c r="AD966" i="7"/>
  <c r="AC966" i="7"/>
  <c r="Y966" i="7"/>
  <c r="AB966" i="7"/>
  <c r="AA966" i="7"/>
  <c r="AN828" i="7"/>
  <c r="AO828" i="7" a="1"/>
  <c r="AP828" i="7"/>
  <c r="AN857" i="7"/>
  <c r="AO857" i="7" a="1"/>
  <c r="AW857" i="7"/>
  <c r="W914" i="7"/>
  <c r="S144" i="7"/>
  <c r="AN868" i="7"/>
  <c r="AO868" i="7" a="1"/>
  <c r="AU868" i="7"/>
  <c r="AN872" i="7"/>
  <c r="AO872" i="7" a="1"/>
  <c r="AN217" i="7"/>
  <c r="AO217" i="7" a="1"/>
  <c r="AT217" i="7"/>
  <c r="BK929" i="7"/>
  <c r="BH929" i="7"/>
  <c r="BL929" i="7"/>
  <c r="BJ929" i="7"/>
  <c r="BI929" i="7"/>
  <c r="BP929" i="7"/>
  <c r="BN929" i="7"/>
  <c r="BO929" i="7"/>
  <c r="BG929" i="7"/>
  <c r="BQ929" i="7"/>
  <c r="BM929" i="7"/>
  <c r="AG919" i="7"/>
  <c r="AC919" i="7"/>
  <c r="AE919" i="7"/>
  <c r="AF919" i="7"/>
  <c r="AB919" i="7"/>
  <c r="Z919" i="7"/>
  <c r="AD919" i="7"/>
  <c r="AA919" i="7"/>
  <c r="W919" i="7"/>
  <c r="Y919" i="7"/>
  <c r="X919" i="7"/>
  <c r="Z687" i="7"/>
  <c r="Y687" i="7"/>
  <c r="W687" i="7"/>
  <c r="AB687" i="7"/>
  <c r="AG687" i="7"/>
  <c r="AE687" i="7"/>
  <c r="AF687" i="7"/>
  <c r="AA687" i="7"/>
  <c r="X687" i="7"/>
  <c r="AC687" i="7"/>
  <c r="AD687" i="7"/>
  <c r="AP604" i="7"/>
  <c r="AS604" i="7"/>
  <c r="AO604" i="7"/>
  <c r="AX604" i="7"/>
  <c r="AY604" i="7"/>
  <c r="AV604" i="7"/>
  <c r="AR604" i="7"/>
  <c r="AU604" i="7"/>
  <c r="AW604" i="7"/>
  <c r="AT604" i="7"/>
  <c r="AQ604" i="7"/>
  <c r="X752" i="7"/>
  <c r="AB752" i="7"/>
  <c r="Y752" i="7"/>
  <c r="AA752" i="7"/>
  <c r="AE752" i="7"/>
  <c r="AD752" i="7"/>
  <c r="AF752" i="7"/>
  <c r="Z752" i="7"/>
  <c r="AC752" i="7"/>
  <c r="AD579" i="7"/>
  <c r="W579" i="7"/>
  <c r="AA579" i="7"/>
  <c r="AC579" i="7"/>
  <c r="X579" i="7"/>
  <c r="AF579" i="7"/>
  <c r="AB579" i="7"/>
  <c r="Y579" i="7"/>
  <c r="AE579" i="7"/>
  <c r="AG579" i="7"/>
  <c r="Z579" i="7"/>
  <c r="AC845" i="7"/>
  <c r="Y845" i="7"/>
  <c r="AE845" i="7"/>
  <c r="X845" i="7"/>
  <c r="W845" i="7"/>
  <c r="AB845" i="7"/>
  <c r="AD845" i="7"/>
  <c r="Z845" i="7"/>
  <c r="AA845" i="7"/>
  <c r="AG845" i="7"/>
  <c r="AF845" i="7"/>
  <c r="BR806" i="7"/>
  <c r="BA806" i="7"/>
  <c r="BE806" i="7"/>
  <c r="BB806" i="7"/>
  <c r="BD806" i="7"/>
  <c r="BC806" i="7"/>
  <c r="W724" i="7"/>
  <c r="AD724" i="7"/>
  <c r="AB724" i="7"/>
  <c r="Y724" i="7"/>
  <c r="AG724" i="7"/>
  <c r="AF724" i="7"/>
  <c r="AE724" i="7"/>
  <c r="AA724" i="7"/>
  <c r="AC724" i="7"/>
  <c r="Z724" i="7"/>
  <c r="X724" i="7"/>
  <c r="BE272" i="7"/>
  <c r="BB272" i="7"/>
  <c r="BD272" i="7"/>
  <c r="BC272" i="7"/>
  <c r="BC497" i="7"/>
  <c r="BA497" i="7"/>
  <c r="BE497" i="7"/>
  <c r="BR497" i="7"/>
  <c r="BB497" i="7"/>
  <c r="AO624" i="7"/>
  <c r="AG895" i="7"/>
  <c r="Z895" i="7"/>
  <c r="Y895" i="7"/>
  <c r="AF895" i="7"/>
  <c r="AC895" i="7"/>
  <c r="AB895" i="7"/>
  <c r="AD895" i="7"/>
  <c r="W895" i="7"/>
  <c r="X895" i="7"/>
  <c r="BA705" i="7"/>
  <c r="BE705" i="7"/>
  <c r="BB705" i="7"/>
  <c r="BC705" i="7"/>
  <c r="BR705" i="7"/>
  <c r="BS665" i="7"/>
  <c r="BW665" i="7"/>
  <c r="BT665" i="7"/>
  <c r="BV665" i="7"/>
  <c r="BU665" i="7"/>
  <c r="BC774" i="7"/>
  <c r="BB774" i="7"/>
  <c r="BD774" i="7"/>
  <c r="BR774" i="7"/>
  <c r="BA774" i="7"/>
  <c r="BE774" i="7"/>
  <c r="AL748" i="7"/>
  <c r="AN748" i="7"/>
  <c r="AO748" i="7" a="1"/>
  <c r="AL600" i="7"/>
  <c r="AN600" i="7"/>
  <c r="AO600" i="7" a="1"/>
  <c r="AL527" i="7"/>
  <c r="AN527" i="7"/>
  <c r="AO527" i="7" a="1"/>
  <c r="AN579" i="7"/>
  <c r="AO579" i="7" a="1"/>
  <c r="BC594" i="7"/>
  <c r="BR594" i="7"/>
  <c r="BA594" i="7"/>
  <c r="BE594" i="7"/>
  <c r="BB594" i="7"/>
  <c r="BD594" i="7"/>
  <c r="BR958" i="7"/>
  <c r="BA958" i="7"/>
  <c r="BE958" i="7"/>
  <c r="BC958" i="7"/>
  <c r="BB958" i="7"/>
  <c r="BD958" i="7"/>
  <c r="BD733" i="7"/>
  <c r="BF733" i="7"/>
  <c r="BG733" i="7" a="1"/>
  <c r="AN644" i="7"/>
  <c r="AO644" i="7" a="1"/>
  <c r="BC669" i="7"/>
  <c r="BA669" i="7"/>
  <c r="BE669" i="7"/>
  <c r="BR669" i="7"/>
  <c r="BB669" i="7"/>
  <c r="BD669" i="7"/>
  <c r="BS928" i="7"/>
  <c r="BW928" i="7"/>
  <c r="BT928" i="7"/>
  <c r="BV928" i="7"/>
  <c r="BU928" i="7"/>
  <c r="BB616" i="7"/>
  <c r="BD616" i="7"/>
  <c r="BA616" i="7"/>
  <c r="BE616" i="7"/>
  <c r="BR616" i="7"/>
  <c r="BC616" i="7"/>
  <c r="BB964" i="7"/>
  <c r="BC964" i="7"/>
  <c r="BA964" i="7"/>
  <c r="BE964" i="7"/>
  <c r="BR964" i="7"/>
  <c r="BR663" i="7"/>
  <c r="BA663" i="7"/>
  <c r="BE663" i="7"/>
  <c r="BC663" i="7"/>
  <c r="BB663" i="7"/>
  <c r="BD663" i="7"/>
  <c r="AL650" i="7"/>
  <c r="AN650" i="7"/>
  <c r="AO650" i="7" a="1"/>
  <c r="BC770" i="7"/>
  <c r="BR770" i="7"/>
  <c r="BB770" i="7"/>
  <c r="BD770" i="7"/>
  <c r="BA770" i="7"/>
  <c r="BE770" i="7"/>
  <c r="BD232" i="7"/>
  <c r="BC232" i="7"/>
  <c r="BE232" i="7"/>
  <c r="AT793" i="7"/>
  <c r="AX793" i="7"/>
  <c r="AQ793" i="7"/>
  <c r="AW793" i="7"/>
  <c r="AO793" i="7"/>
  <c r="AV793" i="7"/>
  <c r="AP793" i="7"/>
  <c r="AY793" i="7"/>
  <c r="AU793" i="7"/>
  <c r="AR793" i="7"/>
  <c r="AS793" i="7"/>
  <c r="BB930" i="7"/>
  <c r="BD930" i="7"/>
  <c r="BC930" i="7"/>
  <c r="BR930" i="7"/>
  <c r="BA930" i="7"/>
  <c r="BE930" i="7"/>
  <c r="BA915" i="7"/>
  <c r="BE915" i="7"/>
  <c r="BR915" i="7"/>
  <c r="BB915" i="7"/>
  <c r="BD915" i="7"/>
  <c r="BC915" i="7"/>
  <c r="BA790" i="7"/>
  <c r="BE790" i="7"/>
  <c r="BB790" i="7"/>
  <c r="BC790" i="7"/>
  <c r="BR790" i="7"/>
  <c r="BA954" i="7"/>
  <c r="BE954" i="7"/>
  <c r="BR954" i="7"/>
  <c r="BB954" i="7"/>
  <c r="BD954" i="7"/>
  <c r="BC954" i="7"/>
  <c r="AF863" i="7"/>
  <c r="W863" i="7"/>
  <c r="AE863" i="7"/>
  <c r="AC863" i="7"/>
  <c r="AD863" i="7"/>
  <c r="X863" i="7"/>
  <c r="AG863" i="7"/>
  <c r="Y863" i="7"/>
  <c r="BA713" i="7"/>
  <c r="BE713" i="7"/>
  <c r="BC713" i="7"/>
  <c r="BB713" i="7"/>
  <c r="BD713" i="7"/>
  <c r="BR713" i="7"/>
  <c r="AL988" i="7"/>
  <c r="AN988" i="7"/>
  <c r="AO988" i="7" a="1"/>
  <c r="AL707" i="7"/>
  <c r="AN707" i="7"/>
  <c r="AO707" i="7" a="1"/>
  <c r="BA685" i="7"/>
  <c r="BE685" i="7"/>
  <c r="BC685" i="7"/>
  <c r="BB685" i="7"/>
  <c r="BD685" i="7"/>
  <c r="BR685" i="7"/>
  <c r="BS90" i="7"/>
  <c r="BT90" i="7"/>
  <c r="BR159" i="7"/>
  <c r="BA159" i="7"/>
  <c r="BC159" i="7"/>
  <c r="BE203" i="7"/>
  <c r="BD203" i="7"/>
  <c r="BC203" i="7"/>
  <c r="BT558" i="7"/>
  <c r="BU558" i="7"/>
  <c r="BS558" i="7"/>
  <c r="BW558" i="7"/>
  <c r="BS256" i="7"/>
  <c r="BT256" i="7"/>
  <c r="BB315" i="7"/>
  <c r="AN372" i="7"/>
  <c r="AO372" i="7" a="1"/>
  <c r="U211" i="7"/>
  <c r="CF417" i="7"/>
  <c r="AD934" i="7"/>
  <c r="AC934" i="7"/>
  <c r="Z934" i="7"/>
  <c r="AS775" i="7"/>
  <c r="AP775" i="7"/>
  <c r="AW775" i="7"/>
  <c r="AR775" i="7"/>
  <c r="AU775" i="7"/>
  <c r="AV775" i="7"/>
  <c r="AO775" i="7"/>
  <c r="AY775" i="7"/>
  <c r="AT775" i="7"/>
  <c r="AX775" i="7"/>
  <c r="AQ775" i="7"/>
  <c r="AE671" i="7"/>
  <c r="X671" i="7"/>
  <c r="AF671" i="7"/>
  <c r="AA671" i="7"/>
  <c r="AB671" i="7"/>
  <c r="AD671" i="7"/>
  <c r="W671" i="7"/>
  <c r="AC671" i="7"/>
  <c r="Z671" i="7"/>
  <c r="AG671" i="7"/>
  <c r="Y671" i="7"/>
  <c r="X672" i="7"/>
  <c r="AB672" i="7"/>
  <c r="Y672" i="7"/>
  <c r="X932" i="7"/>
  <c r="AD932" i="7"/>
  <c r="AF932" i="7"/>
  <c r="AA932" i="7"/>
  <c r="AC932" i="7"/>
  <c r="Y932" i="7"/>
  <c r="AE932" i="7"/>
  <c r="Z932" i="7"/>
  <c r="W932" i="7"/>
  <c r="AG932" i="7"/>
  <c r="AB932" i="7"/>
  <c r="AG568" i="7"/>
  <c r="AE568" i="7"/>
  <c r="AA568" i="7"/>
  <c r="W568" i="7"/>
  <c r="X568" i="7"/>
  <c r="AB568" i="7"/>
  <c r="AD568" i="7"/>
  <c r="AC568" i="7"/>
  <c r="Y568" i="7"/>
  <c r="AF568" i="7"/>
  <c r="Z568" i="7"/>
  <c r="X555" i="7"/>
  <c r="AE555" i="7"/>
  <c r="AD555" i="7"/>
  <c r="AF555" i="7"/>
  <c r="AB555" i="7"/>
  <c r="Z555" i="7"/>
  <c r="AC555" i="7"/>
  <c r="AA555" i="7"/>
  <c r="AG555" i="7"/>
  <c r="Y555" i="7"/>
  <c r="W555" i="7"/>
  <c r="AO623" i="7"/>
  <c r="AP623" i="7"/>
  <c r="AV623" i="7"/>
  <c r="AY623" i="7"/>
  <c r="AX623" i="7"/>
  <c r="AQ623" i="7"/>
  <c r="AU623" i="7"/>
  <c r="Y912" i="7"/>
  <c r="W912" i="7"/>
  <c r="AA912" i="7"/>
  <c r="X912" i="7"/>
  <c r="AD912" i="7"/>
  <c r="Z912" i="7"/>
  <c r="AG912" i="7"/>
  <c r="AE912" i="7"/>
  <c r="AC912" i="7"/>
  <c r="AB912" i="7"/>
  <c r="AF912" i="7"/>
  <c r="BR916" i="7"/>
  <c r="BA916" i="7"/>
  <c r="BE916" i="7"/>
  <c r="BB916" i="7"/>
  <c r="BD916" i="7"/>
  <c r="BC916" i="7"/>
  <c r="AG939" i="7"/>
  <c r="W939" i="7"/>
  <c r="X939" i="7"/>
  <c r="Z939" i="7"/>
  <c r="AC939" i="7"/>
  <c r="Y939" i="7"/>
  <c r="AA939" i="7"/>
  <c r="AD939" i="7"/>
  <c r="AF939" i="7"/>
  <c r="AE939" i="7"/>
  <c r="AB939" i="7"/>
  <c r="BT839" i="7"/>
  <c r="BV839" i="7"/>
  <c r="BS839" i="7"/>
  <c r="BW839" i="7"/>
  <c r="BU839" i="7"/>
  <c r="AG817" i="7"/>
  <c r="AB817" i="7"/>
  <c r="Y817" i="7"/>
  <c r="Z817" i="7"/>
  <c r="AD817" i="7"/>
  <c r="AC817" i="7"/>
  <c r="AF817" i="7"/>
  <c r="X817" i="7"/>
  <c r="W817" i="7"/>
  <c r="AA817" i="7"/>
  <c r="AE817" i="7"/>
  <c r="AG789" i="7"/>
  <c r="AB789" i="7"/>
  <c r="AC789" i="7"/>
  <c r="Z789" i="7"/>
  <c r="Y789" i="7"/>
  <c r="W789" i="7"/>
  <c r="AE789" i="7"/>
  <c r="X789" i="7"/>
  <c r="AF789" i="7"/>
  <c r="BR748" i="7"/>
  <c r="BB748" i="7"/>
  <c r="BD748" i="7"/>
  <c r="BC748" i="7"/>
  <c r="BA748" i="7"/>
  <c r="BE748" i="7"/>
  <c r="AL768" i="7"/>
  <c r="AN768" i="7"/>
  <c r="AO768" i="7" a="1"/>
  <c r="BR527" i="7"/>
  <c r="BA527" i="7"/>
  <c r="BE527" i="7"/>
  <c r="BC527" i="7"/>
  <c r="BB527" i="7"/>
  <c r="AL494" i="7"/>
  <c r="AN494" i="7"/>
  <c r="AO494" i="7" a="1"/>
  <c r="BR254" i="7"/>
  <c r="BA254" i="7"/>
  <c r="BB254" i="7"/>
  <c r="BT724" i="7"/>
  <c r="BV724" i="7"/>
  <c r="BU724" i="7"/>
  <c r="BS724" i="7"/>
  <c r="BW724" i="7"/>
  <c r="BE12" i="7"/>
  <c r="BD12" i="7"/>
  <c r="BC890" i="7"/>
  <c r="BA890" i="7"/>
  <c r="BE890" i="7"/>
  <c r="BR890" i="7"/>
  <c r="BB890" i="7"/>
  <c r="BD890" i="7"/>
  <c r="BA717" i="7"/>
  <c r="BE717" i="7"/>
  <c r="BB717" i="7"/>
  <c r="BD717" i="7"/>
  <c r="BR717" i="7"/>
  <c r="BC717" i="7"/>
  <c r="BC766" i="7"/>
  <c r="BA766" i="7"/>
  <c r="BE766" i="7"/>
  <c r="BB766" i="7"/>
  <c r="BD766" i="7"/>
  <c r="BR766" i="7"/>
  <c r="BS232" i="7"/>
  <c r="BT232" i="7"/>
  <c r="AV517" i="7"/>
  <c r="BV793" i="7"/>
  <c r="AL880" i="7"/>
  <c r="AN880" i="7"/>
  <c r="AO880" i="7" a="1"/>
  <c r="BA963" i="7"/>
  <c r="BE963" i="7"/>
  <c r="BR963" i="7"/>
  <c r="BB963" i="7"/>
  <c r="BD963" i="7"/>
  <c r="BC963" i="7"/>
  <c r="AL713" i="7"/>
  <c r="AN713" i="7"/>
  <c r="AO713" i="7" a="1"/>
  <c r="BA877" i="7"/>
  <c r="BE877" i="7"/>
  <c r="BB877" i="7"/>
  <c r="BD877" i="7"/>
  <c r="BR877" i="7"/>
  <c r="BC877" i="7"/>
  <c r="BC707" i="7"/>
  <c r="BB707" i="7"/>
  <c r="BD707" i="7"/>
  <c r="BA707" i="7"/>
  <c r="BE707" i="7"/>
  <c r="BR707" i="7"/>
  <c r="BR725" i="7"/>
  <c r="BC725" i="7"/>
  <c r="BB725" i="7"/>
  <c r="BD725" i="7"/>
  <c r="BA725" i="7"/>
  <c r="BE725" i="7"/>
  <c r="BR808" i="7"/>
  <c r="BA808" i="7"/>
  <c r="BE808" i="7"/>
  <c r="BB808" i="7"/>
  <c r="BD808" i="7"/>
  <c r="BC808" i="7"/>
  <c r="BB781" i="7"/>
  <c r="BD781" i="7"/>
  <c r="BA781" i="7"/>
  <c r="BE781" i="7"/>
  <c r="BC781" i="7"/>
  <c r="BR781" i="7"/>
  <c r="BR636" i="7"/>
  <c r="BB636" i="7"/>
  <c r="BD636" i="7"/>
  <c r="BA636" i="7"/>
  <c r="BE636" i="7"/>
  <c r="BC636" i="7"/>
  <c r="W633" i="7"/>
  <c r="AD633" i="7"/>
  <c r="AA633" i="7"/>
  <c r="X633" i="7"/>
  <c r="AF633" i="7"/>
  <c r="AC633" i="7"/>
  <c r="Z633" i="7"/>
  <c r="AE633" i="7"/>
  <c r="AG633" i="7"/>
  <c r="Y633" i="7"/>
  <c r="AB633" i="7"/>
  <c r="BR190" i="7"/>
  <c r="BA190" i="7"/>
  <c r="AL83" i="7"/>
  <c r="AM83" i="7"/>
  <c r="AJ83" i="7"/>
  <c r="BS203" i="7"/>
  <c r="BU203" i="7"/>
  <c r="BS496" i="7"/>
  <c r="BW496" i="7"/>
  <c r="BT496" i="7"/>
  <c r="BU496" i="7"/>
  <c r="BA517" i="7"/>
  <c r="BE517" i="7"/>
  <c r="BB517" i="7"/>
  <c r="BD517" i="7"/>
  <c r="BR517" i="7"/>
  <c r="BC517" i="7"/>
  <c r="BS626" i="7"/>
  <c r="BW626" i="7"/>
  <c r="BT626" i="7"/>
  <c r="BU626" i="7"/>
  <c r="V31" i="7"/>
  <c r="W31" i="7" a="1"/>
  <c r="AG31" i="7"/>
  <c r="S242" i="7"/>
  <c r="AA838" i="7"/>
  <c r="W637" i="7"/>
  <c r="X969" i="7"/>
  <c r="AA798" i="7"/>
  <c r="W798" i="7"/>
  <c r="Y934" i="7"/>
  <c r="V118" i="7"/>
  <c r="W118" i="7" a="1"/>
  <c r="AA820" i="7"/>
  <c r="V121" i="7"/>
  <c r="W121" i="7" a="1"/>
  <c r="AF121" i="7"/>
  <c r="BF996" i="7"/>
  <c r="BG996" i="7" a="1"/>
  <c r="BM996" i="7"/>
  <c r="AG914" i="7"/>
  <c r="AF888" i="7"/>
  <c r="AB888" i="7"/>
  <c r="AC888" i="7"/>
  <c r="Y888" i="7"/>
  <c r="AE888" i="7"/>
  <c r="AG888" i="7"/>
  <c r="AD888" i="7"/>
  <c r="Z888" i="7"/>
  <c r="AA888" i="7"/>
  <c r="X888" i="7"/>
  <c r="W888" i="7"/>
  <c r="AG819" i="7"/>
  <c r="X819" i="7"/>
  <c r="AC819" i="7"/>
  <c r="AB819" i="7"/>
  <c r="Z819" i="7"/>
  <c r="AA819" i="7"/>
  <c r="Y819" i="7"/>
  <c r="W819" i="7"/>
  <c r="AF819" i="7"/>
  <c r="AE819" i="7"/>
  <c r="AD819" i="7"/>
  <c r="AD705" i="7"/>
  <c r="AA705" i="7"/>
  <c r="W705" i="7"/>
  <c r="AV788" i="7"/>
  <c r="AW788" i="7"/>
  <c r="AY788" i="7"/>
  <c r="AP788" i="7"/>
  <c r="AQ788" i="7"/>
  <c r="AX788" i="7"/>
  <c r="AR788" i="7"/>
  <c r="AS788" i="7"/>
  <c r="AU788" i="7"/>
  <c r="AO788" i="7"/>
  <c r="AT788" i="7"/>
  <c r="BU603" i="7"/>
  <c r="BS603" i="7"/>
  <c r="BW603" i="7"/>
  <c r="BT603" i="7"/>
  <c r="BV603" i="7"/>
  <c r="X961" i="7"/>
  <c r="AA961" i="7"/>
  <c r="AC961" i="7"/>
  <c r="Z961" i="7"/>
  <c r="AE961" i="7"/>
  <c r="W961" i="7"/>
  <c r="AB961" i="7"/>
  <c r="AG961" i="7"/>
  <c r="AF961" i="7"/>
  <c r="AD961" i="7"/>
  <c r="Y961" i="7"/>
  <c r="AV686" i="7"/>
  <c r="AF886" i="7"/>
  <c r="AC886" i="7"/>
  <c r="AB886" i="7"/>
  <c r="Z886" i="7"/>
  <c r="Y886" i="7"/>
  <c r="AG886" i="7"/>
  <c r="X886" i="7"/>
  <c r="AD886" i="7"/>
  <c r="W886" i="7"/>
  <c r="AD469" i="7"/>
  <c r="AF469" i="7"/>
  <c r="AB469" i="7"/>
  <c r="Y469" i="7"/>
  <c r="AA469" i="7"/>
  <c r="Z469" i="7"/>
  <c r="W469" i="7"/>
  <c r="AC469" i="7"/>
  <c r="X469" i="7"/>
  <c r="AG469" i="7"/>
  <c r="AE469" i="7"/>
  <c r="AD459" i="7"/>
  <c r="Y459" i="7"/>
  <c r="AC459" i="7"/>
  <c r="AB459" i="7"/>
  <c r="AA459" i="7"/>
  <c r="X459" i="7"/>
  <c r="AF459" i="7"/>
  <c r="W459" i="7"/>
  <c r="AE459" i="7"/>
  <c r="AG459" i="7"/>
  <c r="Z459" i="7"/>
  <c r="BR702" i="7"/>
  <c r="BB702" i="7"/>
  <c r="BD702" i="7"/>
  <c r="BA702" i="7"/>
  <c r="BE702" i="7"/>
  <c r="BC702" i="7"/>
  <c r="AW965" i="7"/>
  <c r="AY575" i="7"/>
  <c r="AU575" i="7"/>
  <c r="AV575" i="7"/>
  <c r="AO575" i="7"/>
  <c r="AR575" i="7"/>
  <c r="AT575" i="7"/>
  <c r="AX575" i="7"/>
  <c r="AW575" i="7"/>
  <c r="AP575" i="7"/>
  <c r="AQ575" i="7"/>
  <c r="AS575" i="7"/>
  <c r="AB865" i="7"/>
  <c r="AF865" i="7"/>
  <c r="X865" i="7"/>
  <c r="AE865" i="7"/>
  <c r="AC865" i="7"/>
  <c r="W865" i="7"/>
  <c r="AD865" i="7"/>
  <c r="Z865" i="7"/>
  <c r="AA865" i="7"/>
  <c r="AG865" i="7"/>
  <c r="Y865" i="7"/>
  <c r="BX607" i="7"/>
  <c r="BY607" i="7" a="1"/>
  <c r="AK116" i="7"/>
  <c r="AJ116" i="7"/>
  <c r="AL116" i="7"/>
  <c r="AM116" i="7"/>
  <c r="BD737" i="7"/>
  <c r="BF737" i="7"/>
  <c r="BG737" i="7" a="1"/>
  <c r="AN632" i="7"/>
  <c r="AO632" i="7" a="1"/>
  <c r="BR768" i="7"/>
  <c r="BC768" i="7"/>
  <c r="BB768" i="7"/>
  <c r="BD768" i="7"/>
  <c r="BA768" i="7"/>
  <c r="BE768" i="7"/>
  <c r="Y864" i="7"/>
  <c r="AE864" i="7"/>
  <c r="AF864" i="7"/>
  <c r="Z864" i="7"/>
  <c r="AB864" i="7"/>
  <c r="AC864" i="7"/>
  <c r="AG864" i="7"/>
  <c r="W864" i="7"/>
  <c r="X864" i="7"/>
  <c r="AD864" i="7"/>
  <c r="AA864" i="7"/>
  <c r="AM240" i="7"/>
  <c r="AK240" i="7"/>
  <c r="AJ240" i="7"/>
  <c r="AL240" i="7"/>
  <c r="BW57" i="7"/>
  <c r="BU57" i="7"/>
  <c r="BV57" i="7"/>
  <c r="BC853" i="7"/>
  <c r="BR853" i="7"/>
  <c r="BB853" i="7"/>
  <c r="BD853" i="7"/>
  <c r="BA853" i="7"/>
  <c r="BE853" i="7"/>
  <c r="BB698" i="7"/>
  <c r="BD698" i="7"/>
  <c r="BR698" i="7"/>
  <c r="BC698" i="7"/>
  <c r="BA698" i="7"/>
  <c r="BE698" i="7"/>
  <c r="BR644" i="7"/>
  <c r="BA644" i="7"/>
  <c r="BE644" i="7"/>
  <c r="BB644" i="7"/>
  <c r="BD644" i="7"/>
  <c r="BC644" i="7"/>
  <c r="BS12" i="7"/>
  <c r="BU12" i="7"/>
  <c r="AL770" i="7"/>
  <c r="BF919" i="7"/>
  <c r="BG919" i="7" a="1"/>
  <c r="BR926" i="7"/>
  <c r="BC926" i="7"/>
  <c r="BA926" i="7"/>
  <c r="BE926" i="7"/>
  <c r="BB926" i="7"/>
  <c r="BD926" i="7"/>
  <c r="BR682" i="7"/>
  <c r="BA682" i="7"/>
  <c r="BE682" i="7"/>
  <c r="AE952" i="7"/>
  <c r="W952" i="7"/>
  <c r="AA952" i="7"/>
  <c r="AD952" i="7"/>
  <c r="AG952" i="7"/>
  <c r="X952" i="7"/>
  <c r="AC952" i="7"/>
  <c r="Z952" i="7"/>
  <c r="AB952" i="7"/>
  <c r="AF952" i="7"/>
  <c r="Y952" i="7"/>
  <c r="AL915" i="7"/>
  <c r="AN915" i="7"/>
  <c r="AO915" i="7" a="1"/>
  <c r="AL954" i="7"/>
  <c r="AN954" i="7"/>
  <c r="AO954" i="7" a="1"/>
  <c r="AE693" i="7"/>
  <c r="Y693" i="7"/>
  <c r="AD693" i="7"/>
  <c r="W693" i="7"/>
  <c r="X693" i="7"/>
  <c r="AC693" i="7"/>
  <c r="AA693" i="7"/>
  <c r="AF693" i="7"/>
  <c r="Z693" i="7"/>
  <c r="AG693" i="7"/>
  <c r="AB693" i="7"/>
  <c r="BB910" i="7"/>
  <c r="BC910" i="7"/>
  <c r="BA910" i="7"/>
  <c r="BE910" i="7"/>
  <c r="BR910" i="7"/>
  <c r="AN636" i="7"/>
  <c r="AO636" i="7" a="1"/>
  <c r="BX40" i="7"/>
  <c r="BY40" i="7" a="1"/>
  <c r="AL190" i="7"/>
  <c r="AJ190" i="7"/>
  <c r="AM190" i="7"/>
  <c r="BA83" i="7"/>
  <c r="BC83" i="7"/>
  <c r="BR83" i="7"/>
  <c r="BR184" i="7"/>
  <c r="BC181" i="7"/>
  <c r="V317" i="7"/>
  <c r="BO460" i="7"/>
  <c r="AN391" i="7"/>
  <c r="AO391" i="7" a="1"/>
  <c r="AS391" i="7"/>
  <c r="AA885" i="7"/>
  <c r="X663" i="7"/>
  <c r="X934" i="7"/>
  <c r="AB934" i="7"/>
  <c r="AF850" i="7"/>
  <c r="BX148" i="7"/>
  <c r="BY148" i="7" a="1"/>
  <c r="CG148" i="7"/>
  <c r="BF863" i="7"/>
  <c r="BG863" i="7" a="1"/>
  <c r="BG863" i="7"/>
  <c r="AE897" i="7"/>
  <c r="BF602" i="7"/>
  <c r="BG602" i="7" a="1"/>
  <c r="BN602" i="7"/>
  <c r="AN990" i="7"/>
  <c r="AO990" i="7" a="1"/>
  <c r="AY990" i="7"/>
  <c r="R292" i="7"/>
  <c r="AN829" i="7"/>
  <c r="AO829" i="7" a="1"/>
  <c r="AU829" i="7"/>
  <c r="AR623" i="7"/>
  <c r="AF922" i="7"/>
  <c r="AG922" i="7"/>
  <c r="AC922" i="7"/>
  <c r="X922" i="7"/>
  <c r="AA922" i="7"/>
  <c r="Z922" i="7"/>
  <c r="X808" i="7"/>
  <c r="AB808" i="7"/>
  <c r="AE808" i="7"/>
  <c r="AD808" i="7"/>
  <c r="AF808" i="7"/>
  <c r="AA808" i="7"/>
  <c r="Y808" i="7"/>
  <c r="AG808" i="7"/>
  <c r="W808" i="7"/>
  <c r="Z808" i="7"/>
  <c r="AC808" i="7"/>
  <c r="AE648" i="7"/>
  <c r="AB648" i="7"/>
  <c r="AF648" i="7"/>
  <c r="Y648" i="7"/>
  <c r="AA648" i="7"/>
  <c r="AC648" i="7"/>
  <c r="AD648" i="7"/>
  <c r="W648" i="7"/>
  <c r="AG648" i="7"/>
  <c r="Z648" i="7"/>
  <c r="X648" i="7"/>
  <c r="Y750" i="7"/>
  <c r="AF750" i="7"/>
  <c r="Z750" i="7"/>
  <c r="AB750" i="7"/>
  <c r="AG750" i="7"/>
  <c r="X596" i="7"/>
  <c r="Z596" i="7"/>
  <c r="AG596" i="7"/>
  <c r="AD596" i="7"/>
  <c r="AB596" i="7"/>
  <c r="AA596" i="7"/>
  <c r="W596" i="7"/>
  <c r="AE596" i="7"/>
  <c r="AF596" i="7"/>
  <c r="AC596" i="7"/>
  <c r="Y596" i="7"/>
  <c r="AF769" i="7"/>
  <c r="AG769" i="7"/>
  <c r="Y769" i="7"/>
  <c r="AE769" i="7"/>
  <c r="X769" i="7"/>
  <c r="AC769" i="7"/>
  <c r="AD769" i="7"/>
  <c r="W769" i="7"/>
  <c r="AA769" i="7"/>
  <c r="Z769" i="7"/>
  <c r="AB769" i="7"/>
  <c r="BY457" i="7"/>
  <c r="BZ457" i="7"/>
  <c r="CE457" i="7"/>
  <c r="CB457" i="7"/>
  <c r="CG457" i="7"/>
  <c r="CI457" i="7"/>
  <c r="AA35" i="7"/>
  <c r="BD839" i="7"/>
  <c r="BF839" i="7"/>
  <c r="BG839" i="7" a="1"/>
  <c r="BM775" i="7"/>
  <c r="BB12" i="7"/>
  <c r="AD942" i="7"/>
  <c r="AE942" i="7"/>
  <c r="AA942" i="7"/>
  <c r="AG942" i="7"/>
  <c r="AF942" i="7"/>
  <c r="W942" i="7"/>
  <c r="Z990" i="7"/>
  <c r="AG990" i="7"/>
  <c r="BA600" i="7"/>
  <c r="BE600" i="7"/>
  <c r="BB600" i="7"/>
  <c r="BC600" i="7"/>
  <c r="BR600" i="7"/>
  <c r="BA116" i="7"/>
  <c r="BB116" i="7"/>
  <c r="BR116" i="7"/>
  <c r="BS737" i="7"/>
  <c r="BW737" i="7"/>
  <c r="BT737" i="7"/>
  <c r="BV737" i="7"/>
  <c r="BU737" i="7"/>
  <c r="BA632" i="7"/>
  <c r="BE632" i="7"/>
  <c r="BR632" i="7"/>
  <c r="BB632" i="7"/>
  <c r="BD632" i="7"/>
  <c r="AN916" i="7"/>
  <c r="AO916" i="7" a="1"/>
  <c r="BB579" i="7"/>
  <c r="BD579" i="7"/>
  <c r="BA579" i="7"/>
  <c r="BE579" i="7"/>
  <c r="BC579" i="7"/>
  <c r="BR579" i="7"/>
  <c r="BR546" i="7"/>
  <c r="BA546" i="7"/>
  <c r="BE546" i="7"/>
  <c r="BB546" i="7"/>
  <c r="BD546" i="7"/>
  <c r="BC546" i="7"/>
  <c r="BX771" i="7"/>
  <c r="BY771" i="7" a="1"/>
  <c r="AL958" i="7"/>
  <c r="AN958" i="7"/>
  <c r="AO958" i="7" a="1"/>
  <c r="BT885" i="7"/>
  <c r="BV885" i="7"/>
  <c r="BU885" i="7"/>
  <c r="BS885" i="7"/>
  <c r="BW885" i="7"/>
  <c r="AN497" i="7"/>
  <c r="AO497" i="7" a="1"/>
  <c r="AL698" i="7"/>
  <c r="AN698" i="7"/>
  <c r="AO698" i="7" a="1"/>
  <c r="AN774" i="7"/>
  <c r="AO774" i="7" a="1"/>
  <c r="AL616" i="7"/>
  <c r="AN616" i="7"/>
  <c r="AO616" i="7" a="1"/>
  <c r="AN663" i="7"/>
  <c r="AO663" i="7" a="1"/>
  <c r="BA746" i="7"/>
  <c r="BE746" i="7"/>
  <c r="BB746" i="7"/>
  <c r="BD746" i="7"/>
  <c r="BC746" i="7"/>
  <c r="BR746" i="7"/>
  <c r="BR650" i="7"/>
  <c r="BB650" i="7"/>
  <c r="BD650" i="7"/>
  <c r="BC650" i="7"/>
  <c r="BA650" i="7"/>
  <c r="BE650" i="7"/>
  <c r="AN717" i="7"/>
  <c r="AO717" i="7" a="1"/>
  <c r="BB922" i="7"/>
  <c r="BD922" i="7"/>
  <c r="BA922" i="7"/>
  <c r="BE922" i="7"/>
  <c r="BC922" i="7"/>
  <c r="BR922" i="7"/>
  <c r="AN926" i="7"/>
  <c r="AO926" i="7" a="1"/>
  <c r="BB880" i="7"/>
  <c r="BD880" i="7"/>
  <c r="BR880" i="7"/>
  <c r="BA961" i="7"/>
  <c r="BE961" i="7"/>
  <c r="BB961" i="7"/>
  <c r="BD961" i="7"/>
  <c r="BR961" i="7"/>
  <c r="BC961" i="7"/>
  <c r="AN877" i="7"/>
  <c r="AO877" i="7" a="1"/>
  <c r="BR988" i="7"/>
  <c r="BB988" i="7"/>
  <c r="BD988" i="7"/>
  <c r="BA988" i="7"/>
  <c r="BE988" i="7"/>
  <c r="BC988" i="7"/>
  <c r="AL685" i="7"/>
  <c r="AN685" i="7"/>
  <c r="AO685" i="7" a="1"/>
  <c r="AN808" i="7"/>
  <c r="AO808" i="7" a="1"/>
  <c r="BD90" i="7"/>
  <c r="BE90" i="7"/>
  <c r="AM159" i="7"/>
  <c r="AL159" i="7"/>
  <c r="AJ159" i="7"/>
  <c r="AL450" i="7"/>
  <c r="BS487" i="7"/>
  <c r="BW487" i="7"/>
  <c r="BU487" i="7"/>
  <c r="BT487" i="7"/>
  <c r="BV487" i="7"/>
  <c r="BE256" i="7"/>
  <c r="BB256" i="7"/>
  <c r="BD256" i="7"/>
  <c r="BT181" i="7"/>
  <c r="BU181" i="7"/>
  <c r="Z444" i="7"/>
  <c r="X444" i="7"/>
  <c r="AA995" i="7"/>
  <c r="AF995" i="7"/>
  <c r="W995" i="7"/>
  <c r="X995" i="7"/>
  <c r="AD995" i="7"/>
  <c r="AG995" i="7"/>
  <c r="AC995" i="7"/>
  <c r="AB995" i="7"/>
  <c r="Z995" i="7"/>
  <c r="Y995" i="7"/>
  <c r="AE995" i="7"/>
  <c r="AB547" i="7"/>
  <c r="AG547" i="7"/>
  <c r="AC547" i="7"/>
  <c r="X547" i="7"/>
  <c r="AA547" i="7"/>
  <c r="AD547" i="7"/>
  <c r="AE547" i="7"/>
  <c r="Y547" i="7"/>
  <c r="Z547" i="7"/>
  <c r="AF547" i="7"/>
  <c r="W547" i="7"/>
  <c r="X587" i="7"/>
  <c r="Y587" i="7"/>
  <c r="AF587" i="7"/>
  <c r="AE587" i="7"/>
  <c r="AG587" i="7"/>
  <c r="W587" i="7"/>
  <c r="AD587" i="7"/>
  <c r="Z587" i="7"/>
  <c r="AC587" i="7"/>
  <c r="AB587" i="7"/>
  <c r="AA587" i="7"/>
  <c r="Z550" i="7"/>
  <c r="AD550" i="7"/>
  <c r="AG550" i="7"/>
  <c r="AB550" i="7"/>
  <c r="W550" i="7"/>
  <c r="X550" i="7"/>
  <c r="AE550" i="7"/>
  <c r="AC550" i="7"/>
  <c r="AA550" i="7"/>
  <c r="Y550" i="7"/>
  <c r="AF550" i="7"/>
  <c r="AK581" i="7"/>
  <c r="AJ581" i="7"/>
  <c r="AL581" i="7"/>
  <c r="X501" i="7"/>
  <c r="AC501" i="7"/>
  <c r="AA501" i="7"/>
  <c r="AE501" i="7"/>
  <c r="AB501" i="7"/>
  <c r="AG501" i="7"/>
  <c r="Z501" i="7"/>
  <c r="Y501" i="7"/>
  <c r="AF501" i="7"/>
  <c r="X460" i="7"/>
  <c r="AF460" i="7"/>
  <c r="AA460" i="7"/>
  <c r="W460" i="7"/>
  <c r="Z460" i="7"/>
  <c r="Y460" i="7"/>
  <c r="AC460" i="7"/>
  <c r="AE460" i="7"/>
  <c r="AD460" i="7"/>
  <c r="AB460" i="7"/>
  <c r="AG460" i="7"/>
  <c r="Z420" i="7"/>
  <c r="X420" i="7"/>
  <c r="Y420" i="7"/>
  <c r="AB420" i="7"/>
  <c r="AA420" i="7"/>
  <c r="AD420" i="7"/>
  <c r="AE420" i="7"/>
  <c r="AC420" i="7"/>
  <c r="AF420" i="7"/>
  <c r="AG420" i="7"/>
  <c r="W420" i="7"/>
  <c r="AG605" i="7"/>
  <c r="AE605" i="7"/>
  <c r="W605" i="7"/>
  <c r="AD605" i="7"/>
  <c r="X605" i="7"/>
  <c r="AB605" i="7"/>
  <c r="AA605" i="7"/>
  <c r="AC605" i="7"/>
  <c r="Z605" i="7"/>
  <c r="AF605" i="7"/>
  <c r="Y605" i="7"/>
  <c r="X940" i="7"/>
  <c r="AB940" i="7"/>
  <c r="AF940" i="7"/>
  <c r="AD940" i="7"/>
  <c r="AE940" i="7"/>
  <c r="AA940" i="7"/>
  <c r="AC996" i="7"/>
  <c r="Z996" i="7"/>
  <c r="W977" i="7"/>
  <c r="AA977" i="7"/>
  <c r="AE977" i="7"/>
  <c r="AC977" i="7"/>
  <c r="AD977" i="7"/>
  <c r="AB977" i="7"/>
  <c r="Z977" i="7"/>
  <c r="X977" i="7"/>
  <c r="AF977" i="7"/>
  <c r="Y977" i="7"/>
  <c r="AG977" i="7"/>
  <c r="AD920" i="7"/>
  <c r="AA920" i="7"/>
  <c r="AB920" i="7"/>
  <c r="W920" i="7"/>
  <c r="AG920" i="7"/>
  <c r="X920" i="7"/>
  <c r="AC920" i="7"/>
  <c r="AE920" i="7"/>
  <c r="Y920" i="7"/>
  <c r="AF920" i="7"/>
  <c r="Z920" i="7"/>
  <c r="AD643" i="7"/>
  <c r="AC643" i="7"/>
  <c r="Z643" i="7"/>
  <c r="AF643" i="7"/>
  <c r="AA643" i="7"/>
  <c r="X643" i="7"/>
  <c r="AG643" i="7"/>
  <c r="Y643" i="7"/>
  <c r="AE643" i="7"/>
  <c r="W643" i="7"/>
  <c r="AB643" i="7"/>
  <c r="AG816" i="7"/>
  <c r="AA816" i="7"/>
  <c r="X816" i="7"/>
  <c r="Z816" i="7"/>
  <c r="AD816" i="7"/>
  <c r="W816" i="7"/>
  <c r="AC816" i="7"/>
  <c r="AB816" i="7"/>
  <c r="AE816" i="7"/>
  <c r="Y816" i="7"/>
  <c r="AF816" i="7"/>
  <c r="AB772" i="7"/>
  <c r="AA772" i="7"/>
  <c r="Z772" i="7"/>
  <c r="Y772" i="7"/>
  <c r="AC772" i="7"/>
  <c r="AD772" i="7"/>
  <c r="AE772" i="7"/>
  <c r="X772" i="7"/>
  <c r="AG772" i="7"/>
  <c r="AF772" i="7"/>
  <c r="W772" i="7"/>
  <c r="AA644" i="7"/>
  <c r="Y644" i="7"/>
  <c r="W644" i="7"/>
  <c r="AF644" i="7"/>
  <c r="AC644" i="7"/>
  <c r="Z644" i="7"/>
  <c r="X644" i="7"/>
  <c r="AB644" i="7"/>
  <c r="AD644" i="7"/>
  <c r="AG644" i="7"/>
  <c r="AE644" i="7"/>
  <c r="AD444" i="7"/>
  <c r="AG444" i="7"/>
  <c r="AC444" i="7"/>
  <c r="Y444" i="7"/>
  <c r="W444" i="7"/>
  <c r="X534" i="7"/>
  <c r="AC534" i="7"/>
  <c r="AD534" i="7"/>
  <c r="AG534" i="7"/>
  <c r="Y534" i="7"/>
  <c r="AB534" i="7"/>
  <c r="AA534" i="7"/>
  <c r="Z534" i="7"/>
  <c r="W534" i="7"/>
  <c r="AE534" i="7"/>
  <c r="AF534" i="7"/>
  <c r="AD500" i="7"/>
  <c r="AE500" i="7"/>
  <c r="W500" i="7"/>
  <c r="AG500" i="7"/>
  <c r="AA500" i="7"/>
  <c r="AB500" i="7"/>
  <c r="X500" i="7"/>
  <c r="Y500" i="7"/>
  <c r="AC500" i="7"/>
  <c r="AF500" i="7"/>
  <c r="Z500" i="7"/>
  <c r="AD680" i="7"/>
  <c r="X680" i="7"/>
  <c r="AG680" i="7"/>
  <c r="AF680" i="7"/>
  <c r="Z680" i="7"/>
  <c r="AB680" i="7"/>
  <c r="AC680" i="7"/>
  <c r="AA680" i="7"/>
  <c r="Y680" i="7"/>
  <c r="W680" i="7"/>
  <c r="AE680" i="7"/>
  <c r="Y829" i="7"/>
  <c r="AB829" i="7"/>
  <c r="W829" i="7"/>
  <c r="AD829" i="7"/>
  <c r="AE829" i="7"/>
  <c r="AF829" i="7"/>
  <c r="AA829" i="7"/>
  <c r="X829" i="7"/>
  <c r="AG829" i="7"/>
  <c r="AC829" i="7"/>
  <c r="Z829" i="7"/>
  <c r="W728" i="7"/>
  <c r="AF728" i="7"/>
  <c r="AC728" i="7"/>
  <c r="AD728" i="7"/>
  <c r="AG728" i="7"/>
  <c r="X728" i="7"/>
  <c r="AS473" i="7"/>
  <c r="AR473" i="7"/>
  <c r="AX473" i="7"/>
  <c r="AW473" i="7"/>
  <c r="AP473" i="7"/>
  <c r="AT473" i="7"/>
  <c r="AO473" i="7"/>
  <c r="BS17" i="7"/>
  <c r="BU17" i="7"/>
  <c r="W787" i="7"/>
  <c r="AF787" i="7"/>
  <c r="AD787" i="7"/>
  <c r="AB787" i="7"/>
  <c r="Z787" i="7"/>
  <c r="AA787" i="7"/>
  <c r="X787" i="7"/>
  <c r="AE787" i="7"/>
  <c r="AC787" i="7"/>
  <c r="Y787" i="7"/>
  <c r="AG787" i="7"/>
  <c r="AD707" i="7"/>
  <c r="AB707" i="7"/>
  <c r="AC707" i="7"/>
  <c r="AF707" i="7"/>
  <c r="Z707" i="7"/>
  <c r="X707" i="7"/>
  <c r="AG707" i="7"/>
  <c r="AA707" i="7"/>
  <c r="W707" i="7"/>
  <c r="Y707" i="7"/>
  <c r="AE707" i="7"/>
  <c r="AG685" i="7"/>
  <c r="Y685" i="7"/>
  <c r="X685" i="7"/>
  <c r="AA685" i="7"/>
  <c r="AC685" i="7"/>
  <c r="W685" i="7"/>
  <c r="AE685" i="7"/>
  <c r="AB685" i="7"/>
  <c r="AD685" i="7"/>
  <c r="AF685" i="7"/>
  <c r="Z685" i="7"/>
  <c r="AB985" i="7"/>
  <c r="AC985" i="7"/>
  <c r="X985" i="7"/>
  <c r="Y985" i="7"/>
  <c r="AE985" i="7"/>
  <c r="AD985" i="7"/>
  <c r="Z985" i="7"/>
  <c r="W985" i="7"/>
  <c r="AG985" i="7"/>
  <c r="AA985" i="7"/>
  <c r="AF985" i="7"/>
  <c r="X914" i="7"/>
  <c r="Z914" i="7"/>
  <c r="AB914" i="7"/>
  <c r="AB487" i="7"/>
  <c r="AA487" i="7"/>
  <c r="Z487" i="7"/>
  <c r="W487" i="7"/>
  <c r="AC487" i="7"/>
  <c r="BI501" i="7"/>
  <c r="BJ501" i="7"/>
  <c r="BH501" i="7"/>
  <c r="BG501" i="7"/>
  <c r="BO501" i="7"/>
  <c r="BL501" i="7"/>
  <c r="BK501" i="7"/>
  <c r="BM501" i="7"/>
  <c r="BP501" i="7"/>
  <c r="BN501" i="7"/>
  <c r="BQ501" i="7"/>
  <c r="AF804" i="7"/>
  <c r="Z804" i="7"/>
  <c r="AD804" i="7"/>
  <c r="AG804" i="7"/>
  <c r="W804" i="7"/>
  <c r="AA804" i="7"/>
  <c r="X804" i="7"/>
  <c r="AE804" i="7"/>
  <c r="AB804" i="7"/>
  <c r="AC804" i="7"/>
  <c r="Y804" i="7"/>
  <c r="AB783" i="7"/>
  <c r="AF783" i="7"/>
  <c r="AD783" i="7"/>
  <c r="Y783" i="7"/>
  <c r="AE783" i="7"/>
  <c r="W783" i="7"/>
  <c r="AA783" i="7"/>
  <c r="AG783" i="7"/>
  <c r="Z783" i="7"/>
  <c r="AC783" i="7"/>
  <c r="X783" i="7"/>
  <c r="AZ77" i="7"/>
  <c r="AI77" i="7"/>
  <c r="AK77" i="7"/>
  <c r="AZ516" i="7"/>
  <c r="AI516" i="7"/>
  <c r="AM516" i="7"/>
  <c r="AJ516" i="7"/>
  <c r="AK516" i="7"/>
  <c r="AG729" i="7"/>
  <c r="AF729" i="7"/>
  <c r="Y729" i="7"/>
  <c r="AE729" i="7"/>
  <c r="AC729" i="7"/>
  <c r="AB729" i="7"/>
  <c r="X729" i="7"/>
  <c r="Z729" i="7"/>
  <c r="AD729" i="7"/>
  <c r="AA729" i="7"/>
  <c r="W729" i="7"/>
  <c r="BR291" i="7"/>
  <c r="BA291" i="7"/>
  <c r="BB291" i="7"/>
  <c r="AJ291" i="7"/>
  <c r="AM291" i="7"/>
  <c r="AL291" i="7"/>
  <c r="AK291" i="7"/>
  <c r="AS558" i="7"/>
  <c r="AR558" i="7"/>
  <c r="AX558" i="7"/>
  <c r="AY558" i="7"/>
  <c r="AT558" i="7"/>
  <c r="AV558" i="7"/>
  <c r="AU558" i="7"/>
  <c r="AQ558" i="7"/>
  <c r="AP558" i="7"/>
  <c r="AO558" i="7"/>
  <c r="AW558" i="7"/>
  <c r="Y521" i="7"/>
  <c r="AC521" i="7"/>
  <c r="AF521" i="7"/>
  <c r="AA521" i="7"/>
  <c r="W521" i="7"/>
  <c r="AB445" i="7"/>
  <c r="AE445" i="7"/>
  <c r="AF445" i="7"/>
  <c r="AD445" i="7"/>
  <c r="Z445" i="7"/>
  <c r="X445" i="7"/>
  <c r="AG445" i="7"/>
  <c r="AA445" i="7"/>
  <c r="W445" i="7"/>
  <c r="Y445" i="7"/>
  <c r="AC445" i="7"/>
  <c r="AC415" i="7"/>
  <c r="AJ415" i="7"/>
  <c r="AL415" i="7"/>
  <c r="AZ415" i="7"/>
  <c r="BA415" i="7"/>
  <c r="BE415" i="7"/>
  <c r="AI415" i="7"/>
  <c r="AM415" i="7"/>
  <c r="AK415" i="7"/>
  <c r="AZ413" i="7"/>
  <c r="AK413" i="7"/>
  <c r="AJ413" i="7"/>
  <c r="AL413" i="7"/>
  <c r="AZ538" i="7"/>
  <c r="AI538" i="7"/>
  <c r="AM538" i="7"/>
  <c r="AK538" i="7"/>
  <c r="AJ538" i="7"/>
  <c r="AL538" i="7"/>
  <c r="AM225" i="7"/>
  <c r="AJ225" i="7"/>
  <c r="AL225" i="7"/>
  <c r="AZ531" i="7"/>
  <c r="AK531" i="7"/>
  <c r="AI531" i="7"/>
  <c r="AM531" i="7"/>
  <c r="AJ531" i="7"/>
  <c r="AL531" i="7"/>
  <c r="AZ468" i="7"/>
  <c r="AK468" i="7"/>
  <c r="AI468" i="7"/>
  <c r="AM468" i="7"/>
  <c r="AJ468" i="7"/>
  <c r="AL468" i="7"/>
  <c r="BR96" i="7"/>
  <c r="BA96" i="7"/>
  <c r="AZ38" i="7"/>
  <c r="AI38" i="7"/>
  <c r="BV337" i="7"/>
  <c r="BW337" i="7"/>
  <c r="BU337" i="7"/>
  <c r="AZ425" i="7"/>
  <c r="AK425" i="7"/>
  <c r="AJ425" i="7"/>
  <c r="AL425" i="7"/>
  <c r="AZ314" i="7"/>
  <c r="AI314" i="7"/>
  <c r="AJ314" i="7"/>
  <c r="BA26" i="7"/>
  <c r="BR26" i="7"/>
  <c r="AJ26" i="7"/>
  <c r="AL26" i="7"/>
  <c r="AK26" i="7"/>
  <c r="AM26" i="7"/>
  <c r="AL99" i="7"/>
  <c r="AJ99" i="7"/>
  <c r="BS568" i="7"/>
  <c r="BW568" i="7"/>
  <c r="BU568" i="7"/>
  <c r="BT568" i="7"/>
  <c r="BR883" i="7"/>
  <c r="BB883" i="7"/>
  <c r="BD883" i="7"/>
  <c r="BA883" i="7"/>
  <c r="BE883" i="7"/>
  <c r="BC883" i="7"/>
  <c r="BB493" i="7"/>
  <c r="BD493" i="7"/>
  <c r="BC493" i="7"/>
  <c r="BC247" i="7"/>
  <c r="BB247" i="7"/>
  <c r="BD247" i="7"/>
  <c r="BS247" i="7"/>
  <c r="BT247" i="7"/>
  <c r="AL935" i="7"/>
  <c r="AN935" i="7"/>
  <c r="AO935" i="7" a="1"/>
  <c r="W779" i="7"/>
  <c r="Y779" i="7"/>
  <c r="X779" i="7"/>
  <c r="AB779" i="7"/>
  <c r="AD779" i="7"/>
  <c r="AF779" i="7"/>
  <c r="AE779" i="7"/>
  <c r="AA779" i="7"/>
  <c r="Z779" i="7"/>
  <c r="AG779" i="7"/>
  <c r="AC779" i="7"/>
  <c r="AB410" i="7"/>
  <c r="AC410" i="7"/>
  <c r="Y410" i="7"/>
  <c r="AE410" i="7"/>
  <c r="AA410" i="7"/>
  <c r="AF410" i="7"/>
  <c r="Z410" i="7"/>
  <c r="AG410" i="7"/>
  <c r="W410" i="7"/>
  <c r="X410" i="7"/>
  <c r="AD410" i="7"/>
  <c r="Z482" i="7"/>
  <c r="BR697" i="7"/>
  <c r="BB697" i="7"/>
  <c r="BD697" i="7"/>
  <c r="BS792" i="7"/>
  <c r="BW792" i="7"/>
  <c r="BU792" i="7"/>
  <c r="BT792" i="7"/>
  <c r="BV792" i="7"/>
  <c r="BB896" i="7"/>
  <c r="BD896" i="7"/>
  <c r="BR896" i="7"/>
  <c r="BA896" i="7"/>
  <c r="BE896" i="7"/>
  <c r="BC896" i="7"/>
  <c r="X591" i="7"/>
  <c r="AB591" i="7"/>
  <c r="AG591" i="7"/>
  <c r="AD591" i="7"/>
  <c r="Y591" i="7"/>
  <c r="W591" i="7"/>
  <c r="AF591" i="7"/>
  <c r="Z591" i="7"/>
  <c r="AE591" i="7"/>
  <c r="AA591" i="7"/>
  <c r="AC591" i="7"/>
  <c r="AA575" i="7"/>
  <c r="AF575" i="7"/>
  <c r="Y575" i="7"/>
  <c r="AC575" i="7"/>
  <c r="Z575" i="7"/>
  <c r="AE575" i="7"/>
  <c r="AD575" i="7"/>
  <c r="W575" i="7"/>
  <c r="AG575" i="7"/>
  <c r="AB575" i="7"/>
  <c r="X575" i="7"/>
  <c r="BS611" i="7"/>
  <c r="BW611" i="7"/>
  <c r="BT611" i="7"/>
  <c r="BV611" i="7"/>
  <c r="BU611" i="7"/>
  <c r="BC661" i="7"/>
  <c r="BB661" i="7"/>
  <c r="BD661" i="7"/>
  <c r="BR661" i="7"/>
  <c r="BA661" i="7"/>
  <c r="BE661" i="7"/>
  <c r="AF678" i="7"/>
  <c r="AA678" i="7"/>
  <c r="AE678" i="7"/>
  <c r="Z678" i="7"/>
  <c r="W678" i="7"/>
  <c r="Y678" i="7"/>
  <c r="W955" i="7"/>
  <c r="AA955" i="7"/>
  <c r="AE955" i="7"/>
  <c r="AD955" i="7"/>
  <c r="AG955" i="7"/>
  <c r="AC955" i="7"/>
  <c r="Y955" i="7"/>
  <c r="AB955" i="7"/>
  <c r="Z955" i="7"/>
  <c r="X955" i="7"/>
  <c r="AF955" i="7"/>
  <c r="Y709" i="7"/>
  <c r="W709" i="7"/>
  <c r="Z709" i="7"/>
  <c r="AD709" i="7"/>
  <c r="X709" i="7"/>
  <c r="AA709" i="7"/>
  <c r="AF709" i="7"/>
  <c r="AG709" i="7"/>
  <c r="AE709" i="7"/>
  <c r="AB709" i="7"/>
  <c r="AC709" i="7"/>
  <c r="BS440" i="7"/>
  <c r="BW440" i="7"/>
  <c r="BU440" i="7"/>
  <c r="BT440" i="7"/>
  <c r="BV440" i="7"/>
  <c r="BR829" i="7"/>
  <c r="BA829" i="7"/>
  <c r="BE829" i="7"/>
  <c r="BB829" i="7"/>
  <c r="BD829" i="7"/>
  <c r="BC829" i="7"/>
  <c r="BR924" i="7"/>
  <c r="BC924" i="7"/>
  <c r="BA924" i="7"/>
  <c r="BE924" i="7"/>
  <c r="BB924" i="7"/>
  <c r="BD924" i="7"/>
  <c r="BC868" i="7"/>
  <c r="BB868" i="7"/>
  <c r="BD868" i="7"/>
  <c r="BA868" i="7"/>
  <c r="BE868" i="7"/>
  <c r="BR868" i="7"/>
  <c r="BB872" i="7"/>
  <c r="BD872" i="7"/>
  <c r="BR872" i="7"/>
  <c r="BA872" i="7"/>
  <c r="BE872" i="7"/>
  <c r="BC872" i="7"/>
  <c r="BC823" i="7"/>
  <c r="BA823" i="7"/>
  <c r="BE823" i="7"/>
  <c r="BB823" i="7"/>
  <c r="BD823" i="7"/>
  <c r="BR823" i="7"/>
  <c r="AL823" i="7"/>
  <c r="AN823" i="7"/>
  <c r="AO823" i="7" a="1"/>
  <c r="AL883" i="7"/>
  <c r="AN883" i="7"/>
  <c r="AO883" i="7" a="1"/>
  <c r="BA935" i="7"/>
  <c r="BE935" i="7"/>
  <c r="BB935" i="7"/>
  <c r="BD935" i="7"/>
  <c r="BR935" i="7"/>
  <c r="BC935" i="7"/>
  <c r="BB943" i="7"/>
  <c r="BD943" i="7"/>
  <c r="BA943" i="7"/>
  <c r="BE943" i="7"/>
  <c r="BR943" i="7"/>
  <c r="BC943" i="7"/>
  <c r="AU443" i="7"/>
  <c r="AP443" i="7"/>
  <c r="AS443" i="7"/>
  <c r="AR443" i="7"/>
  <c r="AQ443" i="7"/>
  <c r="AT443" i="7"/>
  <c r="BS285" i="7"/>
  <c r="BT285" i="7"/>
  <c r="AB421" i="7"/>
  <c r="AA421" i="7"/>
  <c r="AC421" i="7"/>
  <c r="AF421" i="7"/>
  <c r="X421" i="7"/>
  <c r="AE421" i="7"/>
  <c r="Y421" i="7"/>
  <c r="Z421" i="7"/>
  <c r="AG421" i="7"/>
  <c r="W421" i="7"/>
  <c r="AD421" i="7"/>
  <c r="AL14" i="7"/>
  <c r="AK14" i="7"/>
  <c r="AJ14" i="7"/>
  <c r="AM14" i="7"/>
  <c r="BR14" i="7"/>
  <c r="BA14" i="7"/>
  <c r="BB14" i="7"/>
  <c r="BW61" i="7"/>
  <c r="BV61" i="7"/>
  <c r="AL797" i="7"/>
  <c r="AN797" i="7"/>
  <c r="AO797" i="7" a="1"/>
  <c r="BA797" i="7"/>
  <c r="BE797" i="7"/>
  <c r="BC797" i="7"/>
  <c r="BB797" i="7"/>
  <c r="BR797" i="7"/>
  <c r="BD788" i="7"/>
  <c r="BF788" i="7"/>
  <c r="BG788" i="7" a="1"/>
  <c r="AC784" i="7"/>
  <c r="AG784" i="7"/>
  <c r="Y784" i="7"/>
  <c r="AE784" i="7"/>
  <c r="AF784" i="7"/>
  <c r="W784" i="7"/>
  <c r="AD784" i="7"/>
  <c r="X784" i="7"/>
  <c r="AB784" i="7"/>
  <c r="Z784" i="7"/>
  <c r="AA784" i="7"/>
  <c r="Z620" i="7"/>
  <c r="Y620" i="7"/>
  <c r="AF620" i="7"/>
  <c r="X620" i="7"/>
  <c r="AG620" i="7"/>
  <c r="AD620" i="7"/>
  <c r="AE620" i="7"/>
  <c r="AC620" i="7"/>
  <c r="W620" i="7"/>
  <c r="AL773" i="7"/>
  <c r="AN773" i="7"/>
  <c r="AO773" i="7" a="1"/>
  <c r="BR773" i="7"/>
  <c r="BC773" i="7"/>
  <c r="BB773" i="7"/>
  <c r="BD773" i="7"/>
  <c r="BA773" i="7"/>
  <c r="BE773" i="7"/>
  <c r="BS65" i="7"/>
  <c r="BU65" i="7"/>
  <c r="BC65" i="7"/>
  <c r="BB65" i="7"/>
  <c r="BE65" i="7"/>
  <c r="BD65" i="7"/>
  <c r="BD3" i="7"/>
  <c r="BE3" i="7"/>
  <c r="BC3" i="7"/>
  <c r="AM149" i="7"/>
  <c r="AL149" i="7"/>
  <c r="BA160" i="7"/>
  <c r="BC160" i="7"/>
  <c r="AM160" i="7"/>
  <c r="AL48" i="7"/>
  <c r="AM48" i="7"/>
  <c r="BT451" i="7"/>
  <c r="BV451" i="7"/>
  <c r="BS451" i="7"/>
  <c r="BW451" i="7"/>
  <c r="BU451" i="7"/>
  <c r="BC35" i="7"/>
  <c r="BE35" i="7"/>
  <c r="BB35" i="7"/>
  <c r="BD35" i="7"/>
  <c r="BS35" i="7"/>
  <c r="BT35" i="7"/>
  <c r="BS359" i="7"/>
  <c r="BU359" i="7"/>
  <c r="BB359" i="7"/>
  <c r="BD359" i="7"/>
  <c r="BC359" i="7"/>
  <c r="BE359" i="7"/>
  <c r="BK941" i="7"/>
  <c r="BG941" i="7"/>
  <c r="BV736" i="7"/>
  <c r="BX736" i="7"/>
  <c r="BY736" i="7" a="1"/>
  <c r="BU914" i="7"/>
  <c r="BS914" i="7"/>
  <c r="BW914" i="7"/>
  <c r="BT914" i="7"/>
  <c r="BT874" i="7"/>
  <c r="BV874" i="7"/>
  <c r="BU874" i="7"/>
  <c r="BS874" i="7"/>
  <c r="BW874" i="7"/>
  <c r="BD874" i="7"/>
  <c r="BS842" i="7"/>
  <c r="BW842" i="7"/>
  <c r="BU842" i="7"/>
  <c r="BT842" i="7"/>
  <c r="AV976" i="7"/>
  <c r="BD777" i="7"/>
  <c r="BF777" i="7"/>
  <c r="BG777" i="7" a="1"/>
  <c r="BI777" i="7"/>
  <c r="BT777" i="7"/>
  <c r="BS777" i="7"/>
  <c r="BW777" i="7"/>
  <c r="BU777" i="7"/>
  <c r="AP410" i="7"/>
  <c r="AS410" i="7"/>
  <c r="AO410" i="7"/>
  <c r="AV410" i="7"/>
  <c r="Y456" i="7"/>
  <c r="AC456" i="7"/>
  <c r="AG456" i="7"/>
  <c r="X456" i="7"/>
  <c r="Z456" i="7"/>
  <c r="AF456" i="7"/>
  <c r="AE456" i="7"/>
  <c r="AB456" i="7"/>
  <c r="W456" i="7"/>
  <c r="AD456" i="7"/>
  <c r="AA456" i="7"/>
  <c r="AF484" i="7"/>
  <c r="Z455" i="7"/>
  <c r="X455" i="7"/>
  <c r="AF455" i="7"/>
  <c r="AE455" i="7"/>
  <c r="AG455" i="7"/>
  <c r="AB455" i="7"/>
  <c r="Y455" i="7"/>
  <c r="AA455" i="7"/>
  <c r="AD455" i="7"/>
  <c r="AC455" i="7"/>
  <c r="W455" i="7"/>
  <c r="X684" i="7"/>
  <c r="Z684" i="7"/>
  <c r="AE684" i="7"/>
  <c r="AG684" i="7"/>
  <c r="AA684" i="7"/>
  <c r="AB684" i="7"/>
  <c r="AD684" i="7"/>
  <c r="AF684" i="7"/>
  <c r="W684" i="7"/>
  <c r="Y684" i="7"/>
  <c r="AC684" i="7"/>
  <c r="AY992" i="7"/>
  <c r="AP992" i="7"/>
  <c r="AS992" i="7"/>
  <c r="AT992" i="7"/>
  <c r="AV992" i="7"/>
  <c r="AW992" i="7"/>
  <c r="AU992" i="7"/>
  <c r="AO992" i="7"/>
  <c r="AX992" i="7"/>
  <c r="AQ992" i="7"/>
  <c r="AR992" i="7"/>
  <c r="AG973" i="7"/>
  <c r="AA973" i="7"/>
  <c r="W973" i="7"/>
  <c r="Y973" i="7"/>
  <c r="AF973" i="7"/>
  <c r="Z973" i="7"/>
  <c r="AB973" i="7"/>
  <c r="AE973" i="7"/>
  <c r="X973" i="7"/>
  <c r="AD973" i="7"/>
  <c r="AC973" i="7"/>
  <c r="AD437" i="7"/>
  <c r="X437" i="7"/>
  <c r="AC437" i="7"/>
  <c r="W437" i="7"/>
  <c r="AF437" i="7"/>
  <c r="Z437" i="7"/>
  <c r="AA437" i="7"/>
  <c r="AG437" i="7"/>
  <c r="Y437" i="7"/>
  <c r="AB437" i="7"/>
  <c r="AE437" i="7"/>
  <c r="AF911" i="7"/>
  <c r="V232" i="7"/>
  <c r="AK54" i="7"/>
  <c r="AN54" i="7"/>
  <c r="AO54" i="7" a="1"/>
  <c r="AN599" i="7"/>
  <c r="AO599" i="7" a="1"/>
  <c r="AO599" i="7"/>
  <c r="BD619" i="7"/>
  <c r="BF619" i="7"/>
  <c r="BG619" i="7" a="1"/>
  <c r="BP992" i="7"/>
  <c r="BJ992" i="7"/>
  <c r="BL992" i="7"/>
  <c r="BM992" i="7"/>
  <c r="BG992" i="7"/>
  <c r="BI992" i="7"/>
  <c r="BK992" i="7"/>
  <c r="BQ992" i="7"/>
  <c r="BO992" i="7"/>
  <c r="BH992" i="7"/>
  <c r="BN992" i="7"/>
  <c r="AA835" i="7"/>
  <c r="Y835" i="7"/>
  <c r="W835" i="7"/>
  <c r="AF835" i="7"/>
  <c r="X835" i="7"/>
  <c r="Z835" i="7"/>
  <c r="AC835" i="7"/>
  <c r="AE835" i="7"/>
  <c r="AB835" i="7"/>
  <c r="AD835" i="7"/>
  <c r="AG835" i="7"/>
  <c r="BC920" i="7"/>
  <c r="BR920" i="7"/>
  <c r="BA920" i="7"/>
  <c r="BE920" i="7"/>
  <c r="BB920" i="7"/>
  <c r="BD920" i="7"/>
  <c r="BB599" i="7"/>
  <c r="BD599" i="7"/>
  <c r="BA599" i="7"/>
  <c r="BE599" i="7"/>
  <c r="BC599" i="7"/>
  <c r="BR599" i="7"/>
  <c r="BR984" i="7"/>
  <c r="BA984" i="7"/>
  <c r="BE984" i="7"/>
  <c r="BC984" i="7"/>
  <c r="BB984" i="7"/>
  <c r="BD984" i="7"/>
  <c r="AL799" i="7"/>
  <c r="AN799" i="7"/>
  <c r="AO799" i="7" a="1"/>
  <c r="BF568" i="7"/>
  <c r="BG568" i="7" a="1"/>
  <c r="BU837" i="7"/>
  <c r="BS837" i="7"/>
  <c r="BW837" i="7"/>
  <c r="BT837" i="7"/>
  <c r="BV837" i="7"/>
  <c r="BE11" i="7"/>
  <c r="BB11" i="7"/>
  <c r="BD11" i="7"/>
  <c r="BC11" i="7"/>
  <c r="BR858" i="7"/>
  <c r="BC858" i="7"/>
  <c r="BA858" i="7"/>
  <c r="BE858" i="7"/>
  <c r="BB858" i="7"/>
  <c r="BD858" i="7"/>
  <c r="BC857" i="7"/>
  <c r="BR857" i="7"/>
  <c r="BB857" i="7"/>
  <c r="BD857" i="7"/>
  <c r="BA857" i="7"/>
  <c r="BE857" i="7"/>
  <c r="BC945" i="7"/>
  <c r="BR945" i="7"/>
  <c r="BA945" i="7"/>
  <c r="BE945" i="7"/>
  <c r="BB945" i="7"/>
  <c r="BD945" i="7"/>
  <c r="BC952" i="7"/>
  <c r="BR952" i="7"/>
  <c r="BA952" i="7"/>
  <c r="BE952" i="7"/>
  <c r="BB952" i="7"/>
  <c r="BD952" i="7"/>
  <c r="BB931" i="7"/>
  <c r="BD931" i="7"/>
  <c r="BR931" i="7"/>
  <c r="BA931" i="7"/>
  <c r="BE931" i="7"/>
  <c r="BC931" i="7"/>
  <c r="BC990" i="7"/>
  <c r="BA990" i="7"/>
  <c r="BE990" i="7"/>
  <c r="BR990" i="7"/>
  <c r="BB990" i="7"/>
  <c r="BD990" i="7"/>
  <c r="BA647" i="7"/>
  <c r="BE647" i="7"/>
  <c r="BR647" i="7"/>
  <c r="BB647" i="7"/>
  <c r="BD647" i="7"/>
  <c r="BC647" i="7"/>
  <c r="AL678" i="7"/>
  <c r="AN678" i="7"/>
  <c r="AO678" i="7" a="1"/>
  <c r="AL851" i="7"/>
  <c r="AN851" i="7"/>
  <c r="AO851" i="7" a="1"/>
  <c r="BS985" i="7"/>
  <c r="BW985" i="7"/>
  <c r="BT985" i="7"/>
  <c r="BV985" i="7"/>
  <c r="BU985" i="7"/>
  <c r="W635" i="7"/>
  <c r="Z635" i="7"/>
  <c r="AD635" i="7"/>
  <c r="AB635" i="7"/>
  <c r="AF635" i="7"/>
  <c r="X635" i="7"/>
  <c r="AG635" i="7"/>
  <c r="Y635" i="7"/>
  <c r="AC635" i="7"/>
  <c r="AE635" i="7"/>
  <c r="AA635" i="7"/>
  <c r="BA571" i="7"/>
  <c r="BE571" i="7"/>
  <c r="BR571" i="7"/>
  <c r="BC571" i="7"/>
  <c r="BB571" i="7"/>
  <c r="BD571" i="7"/>
  <c r="AA926" i="7"/>
  <c r="W928" i="7"/>
  <c r="AG928" i="7"/>
  <c r="X928" i="7"/>
  <c r="AF928" i="7"/>
  <c r="Y928" i="7"/>
  <c r="AE928" i="7"/>
  <c r="Z928" i="7"/>
  <c r="AB928" i="7"/>
  <c r="AC928" i="7"/>
  <c r="AA928" i="7"/>
  <c r="AD928" i="7"/>
  <c r="BA693" i="7"/>
  <c r="BE693" i="7"/>
  <c r="BR693" i="7"/>
  <c r="BB693" i="7"/>
  <c r="BD693" i="7"/>
  <c r="BC693" i="7"/>
  <c r="AF694" i="7"/>
  <c r="Y694" i="7"/>
  <c r="AD694" i="7"/>
  <c r="AG694" i="7"/>
  <c r="X694" i="7"/>
  <c r="AC694" i="7"/>
  <c r="AB694" i="7"/>
  <c r="W694" i="7"/>
  <c r="AE694" i="7"/>
  <c r="Z694" i="7"/>
  <c r="AA694" i="7"/>
  <c r="BG837" i="7"/>
  <c r="BS11" i="7"/>
  <c r="AL689" i="7"/>
  <c r="AN689" i="7"/>
  <c r="AO689" i="7" a="1"/>
  <c r="AL931" i="7"/>
  <c r="AN931" i="7"/>
  <c r="AO931" i="7" a="1"/>
  <c r="V203" i="7"/>
  <c r="AL984" i="7"/>
  <c r="AN984" i="7"/>
  <c r="AO984" i="7" a="1"/>
  <c r="AN804" i="7"/>
  <c r="AO804" i="7" a="1"/>
  <c r="BA515" i="7"/>
  <c r="BE515" i="7"/>
  <c r="BR515" i="7"/>
  <c r="BC515" i="7"/>
  <c r="BB515" i="7"/>
  <c r="BD515" i="7"/>
  <c r="AK365" i="7"/>
  <c r="AB663" i="7"/>
  <c r="AA663" i="7"/>
  <c r="Y758" i="7"/>
  <c r="AN991" i="7"/>
  <c r="AO991" i="7" a="1"/>
  <c r="AS991" i="7"/>
  <c r="V323" i="7"/>
  <c r="AN571" i="7"/>
  <c r="AO571" i="7" a="1"/>
  <c r="AR571" i="7"/>
  <c r="BC760" i="7"/>
  <c r="BR760" i="7"/>
  <c r="BB760" i="7"/>
  <c r="BD760" i="7"/>
  <c r="BA760" i="7"/>
  <c r="BE760" i="7"/>
  <c r="Y464" i="7"/>
  <c r="AL783" i="7"/>
  <c r="AN783" i="7"/>
  <c r="AO783" i="7" a="1"/>
  <c r="BV410" i="7"/>
  <c r="BX410" i="7"/>
  <c r="BY410" i="7" a="1"/>
  <c r="AL709" i="7"/>
  <c r="AN709" i="7"/>
  <c r="AO709" i="7" a="1"/>
  <c r="AL174" i="7"/>
  <c r="AM174" i="7"/>
  <c r="AJ174" i="7"/>
  <c r="AK174" i="7"/>
  <c r="BD526" i="7"/>
  <c r="BF526" i="7"/>
  <c r="BG526" i="7" a="1"/>
  <c r="BC653" i="7"/>
  <c r="BA653" i="7"/>
  <c r="BE653" i="7"/>
  <c r="BR653" i="7"/>
  <c r="BB653" i="7"/>
  <c r="BD653" i="7"/>
  <c r="AL675" i="7"/>
  <c r="AN675" i="7"/>
  <c r="AO675" i="7" a="1"/>
  <c r="BR742" i="7"/>
  <c r="BA742" i="7"/>
  <c r="BE742" i="7"/>
  <c r="BB742" i="7"/>
  <c r="BD742" i="7"/>
  <c r="BC742" i="7"/>
  <c r="BB818" i="7"/>
  <c r="BD818" i="7"/>
  <c r="BR818" i="7"/>
  <c r="BC818" i="7"/>
  <c r="BA818" i="7"/>
  <c r="BE818" i="7"/>
  <c r="AD901" i="7"/>
  <c r="AG901" i="7"/>
  <c r="AA901" i="7"/>
  <c r="Z901" i="7"/>
  <c r="W901" i="7"/>
  <c r="AE901" i="7"/>
  <c r="AF901" i="7"/>
  <c r="AC901" i="7"/>
  <c r="AB901" i="7"/>
  <c r="X901" i="7"/>
  <c r="Y901" i="7"/>
  <c r="BD977" i="7"/>
  <c r="BF977" i="7"/>
  <c r="BG977" i="7" a="1"/>
  <c r="BD795" i="7"/>
  <c r="BF795" i="7"/>
  <c r="BG795" i="7" a="1"/>
  <c r="AL693" i="7"/>
  <c r="AN693" i="7"/>
  <c r="AO693" i="7" a="1"/>
  <c r="BA678" i="7"/>
  <c r="BE678" i="7"/>
  <c r="BR678" i="7"/>
  <c r="BC678" i="7"/>
  <c r="BB678" i="7"/>
  <c r="BD678" i="7"/>
  <c r="AN937" i="7"/>
  <c r="AO937" i="7" a="1"/>
  <c r="Z629" i="7"/>
  <c r="AG663" i="7"/>
  <c r="Y663" i="7"/>
  <c r="BX727" i="7"/>
  <c r="BY727" i="7" a="1"/>
  <c r="BY727" i="7"/>
  <c r="BB700" i="7"/>
  <c r="BD700" i="7"/>
  <c r="BR700" i="7"/>
  <c r="BA700" i="7"/>
  <c r="BE700" i="7"/>
  <c r="BC700" i="7"/>
  <c r="AE636" i="7"/>
  <c r="AF636" i="7"/>
  <c r="AG636" i="7"/>
  <c r="AC636" i="7"/>
  <c r="Y636" i="7"/>
  <c r="X636" i="7"/>
  <c r="Z636" i="7"/>
  <c r="AA636" i="7"/>
  <c r="W636" i="7"/>
  <c r="AB636" i="7"/>
  <c r="AD636" i="7"/>
  <c r="AN218" i="7"/>
  <c r="AO218" i="7" a="1"/>
  <c r="Y910" i="7"/>
  <c r="X910" i="7"/>
  <c r="AE910" i="7"/>
  <c r="AF910" i="7"/>
  <c r="W910" i="7"/>
  <c r="AC910" i="7"/>
  <c r="BT996" i="7"/>
  <c r="BV996" i="7"/>
  <c r="BS996" i="7"/>
  <c r="BW996" i="7"/>
  <c r="BU996" i="7"/>
  <c r="BP689" i="7"/>
  <c r="BA799" i="7"/>
  <c r="BE799" i="7"/>
  <c r="BB799" i="7"/>
  <c r="BD799" i="7"/>
  <c r="BC799" i="7"/>
  <c r="BR799" i="7"/>
  <c r="AL617" i="7"/>
  <c r="AN617" i="7"/>
  <c r="AO617" i="7" a="1"/>
  <c r="BC783" i="7"/>
  <c r="BB783" i="7"/>
  <c r="BD783" i="7"/>
  <c r="BR783" i="7"/>
  <c r="BA783" i="7"/>
  <c r="BE783" i="7"/>
  <c r="AL515" i="7"/>
  <c r="AN515" i="7"/>
  <c r="AO515" i="7" a="1"/>
  <c r="BS745" i="7"/>
  <c r="BW745" i="7"/>
  <c r="BT745" i="7"/>
  <c r="BV745" i="7"/>
  <c r="BU745" i="7"/>
  <c r="AM351" i="7"/>
  <c r="AJ351" i="7"/>
  <c r="AL351" i="7"/>
  <c r="AL653" i="7"/>
  <c r="AN653" i="7"/>
  <c r="AO653" i="7" a="1"/>
  <c r="AL980" i="7"/>
  <c r="AN980" i="7"/>
  <c r="AO980" i="7" a="1"/>
  <c r="AO818" i="7"/>
  <c r="AX818" i="7"/>
  <c r="AS818" i="7"/>
  <c r="AU818" i="7"/>
  <c r="AQ818" i="7"/>
  <c r="AP952" i="7"/>
  <c r="AR952" i="7"/>
  <c r="AX952" i="7"/>
  <c r="AO952" i="7"/>
  <c r="AV952" i="7"/>
  <c r="AS952" i="7"/>
  <c r="BS977" i="7"/>
  <c r="BW977" i="7"/>
  <c r="BT977" i="7"/>
  <c r="BV977" i="7"/>
  <c r="BU977" i="7"/>
  <c r="BC960" i="7"/>
  <c r="BR960" i="7"/>
  <c r="BB960" i="7"/>
  <c r="BD960" i="7"/>
  <c r="BA960" i="7"/>
  <c r="BE960" i="7"/>
  <c r="BB618" i="7"/>
  <c r="BD618" i="7"/>
  <c r="BA618" i="7"/>
  <c r="BE618" i="7"/>
  <c r="BC618" i="7"/>
  <c r="BR618" i="7"/>
  <c r="BA993" i="7"/>
  <c r="BE993" i="7"/>
  <c r="BB993" i="7"/>
  <c r="BD993" i="7"/>
  <c r="BR993" i="7"/>
  <c r="BC993" i="7"/>
  <c r="BA617" i="7"/>
  <c r="BE617" i="7"/>
  <c r="BB617" i="7"/>
  <c r="BD617" i="7"/>
  <c r="BC617" i="7"/>
  <c r="BR617" i="7"/>
  <c r="BB851" i="7"/>
  <c r="BD851" i="7"/>
  <c r="BC851" i="7"/>
  <c r="BR851" i="7"/>
  <c r="BA851" i="7"/>
  <c r="BE851" i="7"/>
  <c r="BD985" i="7"/>
  <c r="BF985" i="7"/>
  <c r="BG985" i="7" a="1"/>
  <c r="BV501" i="7"/>
  <c r="BX501" i="7"/>
  <c r="BY501" i="7" a="1"/>
  <c r="AW858" i="7"/>
  <c r="AO858" i="7"/>
  <c r="AO545" i="7"/>
  <c r="AX545" i="7"/>
  <c r="AO769" i="7"/>
  <c r="AQ769" i="7"/>
  <c r="AT769" i="7"/>
  <c r="AS769" i="7"/>
  <c r="AY769" i="7"/>
  <c r="AP769" i="7"/>
  <c r="AU769" i="7"/>
  <c r="AW769" i="7"/>
  <c r="AR769" i="7"/>
  <c r="AV769" i="7"/>
  <c r="AX769" i="7"/>
  <c r="AD621" i="7"/>
  <c r="Y621" i="7"/>
  <c r="AB621" i="7"/>
  <c r="AF621" i="7"/>
  <c r="AC621" i="7"/>
  <c r="AA621" i="7"/>
  <c r="AG621" i="7"/>
  <c r="X621" i="7"/>
  <c r="W621" i="7"/>
  <c r="Z621" i="7"/>
  <c r="AE621" i="7"/>
  <c r="AS897" i="7"/>
  <c r="AG669" i="7"/>
  <c r="AD669" i="7"/>
  <c r="AC669" i="7"/>
  <c r="AF669" i="7"/>
  <c r="Y669" i="7"/>
  <c r="W669" i="7"/>
  <c r="AB669" i="7"/>
  <c r="Z669" i="7"/>
  <c r="X669" i="7"/>
  <c r="AE669" i="7"/>
  <c r="AA669" i="7"/>
  <c r="Y881" i="7"/>
  <c r="Z881" i="7"/>
  <c r="AF881" i="7"/>
  <c r="X881" i="7"/>
  <c r="AE881" i="7"/>
  <c r="AA881" i="7"/>
  <c r="AD881" i="7"/>
  <c r="AB881" i="7"/>
  <c r="W881" i="7"/>
  <c r="AG881" i="7"/>
  <c r="AC881" i="7"/>
  <c r="AD754" i="7"/>
  <c r="Z754" i="7"/>
  <c r="AB754" i="7"/>
  <c r="AA754" i="7"/>
  <c r="X754" i="7"/>
  <c r="AG754" i="7"/>
  <c r="AC754" i="7"/>
  <c r="AE754" i="7"/>
  <c r="Y754" i="7"/>
  <c r="AF754" i="7"/>
  <c r="W754" i="7"/>
  <c r="AG660" i="7"/>
  <c r="AA660" i="7"/>
  <c r="W660" i="7"/>
  <c r="AB660" i="7"/>
  <c r="AE660" i="7"/>
  <c r="AF660" i="7"/>
  <c r="AD660" i="7"/>
  <c r="Y660" i="7"/>
  <c r="AR733" i="7"/>
  <c r="AO733" i="7"/>
  <c r="AX733" i="7"/>
  <c r="AT733" i="7"/>
  <c r="AS733" i="7"/>
  <c r="AQ733" i="7"/>
  <c r="AP733" i="7"/>
  <c r="AW733" i="7"/>
  <c r="AV733" i="7"/>
  <c r="AY733" i="7"/>
  <c r="AU733" i="7"/>
  <c r="BB981" i="7"/>
  <c r="BD981" i="7"/>
  <c r="BC981" i="7"/>
  <c r="BA981" i="7"/>
  <c r="BE981" i="7"/>
  <c r="BR981" i="7"/>
  <c r="Z871" i="7"/>
  <c r="X871" i="7"/>
  <c r="AD871" i="7"/>
  <c r="AC871" i="7"/>
  <c r="AG871" i="7"/>
  <c r="W871" i="7"/>
  <c r="AE871" i="7"/>
  <c r="AB871" i="7"/>
  <c r="AA871" i="7"/>
  <c r="Y871" i="7"/>
  <c r="AF871" i="7"/>
  <c r="AV563" i="7"/>
  <c r="AW825" i="7"/>
  <c r="AP825" i="7"/>
  <c r="BA980" i="7"/>
  <c r="BE980" i="7"/>
  <c r="BR980" i="7"/>
  <c r="BB980" i="7"/>
  <c r="BD980" i="7"/>
  <c r="BC980" i="7"/>
  <c r="AQ945" i="7"/>
  <c r="AL787" i="7"/>
  <c r="AN787" i="7"/>
  <c r="AO787" i="7" a="1"/>
  <c r="BD628" i="7"/>
  <c r="BF628" i="7"/>
  <c r="BG628" i="7" a="1"/>
  <c r="BD909" i="7"/>
  <c r="BF909" i="7"/>
  <c r="BG909" i="7" a="1"/>
  <c r="BC828" i="7"/>
  <c r="BB828" i="7"/>
  <c r="BD828" i="7"/>
  <c r="BR828" i="7"/>
  <c r="BA828" i="7"/>
  <c r="BE828" i="7"/>
  <c r="AL896" i="7"/>
  <c r="AN896" i="7"/>
  <c r="AO896" i="7" a="1"/>
  <c r="BA437" i="7"/>
  <c r="BE437" i="7"/>
  <c r="BC437" i="7"/>
  <c r="BR437" i="7"/>
  <c r="BB437" i="7"/>
  <c r="BD437" i="7"/>
  <c r="BD611" i="7"/>
  <c r="BF611" i="7"/>
  <c r="BG611" i="7" a="1"/>
  <c r="AV771" i="7"/>
  <c r="AS771" i="7"/>
  <c r="AW771" i="7"/>
  <c r="AP771" i="7"/>
  <c r="AY771" i="7"/>
  <c r="AO771" i="7"/>
  <c r="AX771" i="7"/>
  <c r="AU771" i="7"/>
  <c r="AT771" i="7"/>
  <c r="AR771" i="7"/>
  <c r="AQ771" i="7"/>
  <c r="AF634" i="7"/>
  <c r="AG634" i="7"/>
  <c r="X634" i="7"/>
  <c r="AE634" i="7"/>
  <c r="Z634" i="7"/>
  <c r="W634" i="7"/>
  <c r="AD634" i="7"/>
  <c r="AB634" i="7"/>
  <c r="AA634" i="7"/>
  <c r="AC634" i="7"/>
  <c r="Y634" i="7"/>
  <c r="AG887" i="7"/>
  <c r="X887" i="7"/>
  <c r="Z887" i="7"/>
  <c r="AB887" i="7"/>
  <c r="AD887" i="7"/>
  <c r="AC887" i="7"/>
  <c r="AA887" i="7"/>
  <c r="W887" i="7"/>
  <c r="AF887" i="7"/>
  <c r="BR944" i="7"/>
  <c r="BA944" i="7"/>
  <c r="BE944" i="7"/>
  <c r="BC944" i="7"/>
  <c r="BB944" i="7"/>
  <c r="BD944" i="7"/>
  <c r="AN841" i="7"/>
  <c r="AO841" i="7" a="1"/>
  <c r="BR825" i="7"/>
  <c r="BA825" i="7"/>
  <c r="BE825" i="7"/>
  <c r="BC825" i="7"/>
  <c r="BB825" i="7"/>
  <c r="BD825" i="7"/>
  <c r="BE134" i="7"/>
  <c r="BC134" i="7"/>
  <c r="BR458" i="7"/>
  <c r="BA458" i="7"/>
  <c r="BE458" i="7"/>
  <c r="BB458" i="7"/>
  <c r="BD458" i="7"/>
  <c r="BC458" i="7"/>
  <c r="BF337" i="7"/>
  <c r="V338" i="7"/>
  <c r="AA897" i="7"/>
  <c r="BF174" i="7"/>
  <c r="AU933" i="7"/>
  <c r="AW933" i="7"/>
  <c r="AR933" i="7"/>
  <c r="AX933" i="7"/>
  <c r="AQ933" i="7"/>
  <c r="AO933" i="7"/>
  <c r="AS933" i="7"/>
  <c r="AT933" i="7"/>
  <c r="AP933" i="7"/>
  <c r="AY933" i="7"/>
  <c r="AV933" i="7"/>
  <c r="AL668" i="7"/>
  <c r="AN668" i="7"/>
  <c r="AO668" i="7" a="1"/>
  <c r="AL848" i="7"/>
  <c r="AN848" i="7"/>
  <c r="AO848" i="7" a="1"/>
  <c r="AY652" i="7"/>
  <c r="AR652" i="7"/>
  <c r="AX652" i="7"/>
  <c r="BR584" i="7"/>
  <c r="BA584" i="7"/>
  <c r="BE584" i="7"/>
  <c r="AC609" i="7"/>
  <c r="Y609" i="7"/>
  <c r="AF609" i="7"/>
  <c r="AE609" i="7"/>
  <c r="AA609" i="7"/>
  <c r="Z609" i="7"/>
  <c r="X609" i="7"/>
  <c r="AD609" i="7"/>
  <c r="W609" i="7"/>
  <c r="AG609" i="7"/>
  <c r="AB609" i="7"/>
  <c r="BV881" i="7"/>
  <c r="BX881" i="7"/>
  <c r="BY881" i="7" a="1"/>
  <c r="AT761" i="7"/>
  <c r="AX761" i="7"/>
  <c r="AV761" i="7"/>
  <c r="AO761" i="7"/>
  <c r="AQ761" i="7"/>
  <c r="AU761" i="7"/>
  <c r="AP761" i="7"/>
  <c r="AW761" i="7"/>
  <c r="AS761" i="7"/>
  <c r="AR761" i="7"/>
  <c r="AY761" i="7"/>
  <c r="BR913" i="7"/>
  <c r="BA913" i="7"/>
  <c r="BE913" i="7"/>
  <c r="BC913" i="7"/>
  <c r="BB913" i="7"/>
  <c r="BD913" i="7"/>
  <c r="AL618" i="7"/>
  <c r="AN618" i="7"/>
  <c r="AO618" i="7" a="1"/>
  <c r="Z774" i="7"/>
  <c r="AE774" i="7"/>
  <c r="AF774" i="7"/>
  <c r="Y774" i="7"/>
  <c r="AB774" i="7"/>
  <c r="X774" i="7"/>
  <c r="W774" i="7"/>
  <c r="AC774" i="7"/>
  <c r="AG774" i="7"/>
  <c r="AD774" i="7"/>
  <c r="AA774" i="7"/>
  <c r="BC932" i="7"/>
  <c r="BB932" i="7"/>
  <c r="BD932" i="7"/>
  <c r="BR932" i="7"/>
  <c r="BA932" i="7"/>
  <c r="BE932" i="7"/>
  <c r="AN580" i="7"/>
  <c r="AO580" i="7" a="1"/>
  <c r="BT560" i="7"/>
  <c r="BV560" i="7"/>
  <c r="BU560" i="7"/>
  <c r="BS560" i="7"/>
  <c r="BW560" i="7"/>
  <c r="BE323" i="7"/>
  <c r="BB323" i="7"/>
  <c r="BD323" i="7"/>
  <c r="BC323" i="7"/>
  <c r="AL594" i="7"/>
  <c r="AN594" i="7"/>
  <c r="AO594" i="7" a="1"/>
  <c r="AN661" i="7"/>
  <c r="AO661" i="7" a="1"/>
  <c r="BT970" i="7"/>
  <c r="BV970" i="7"/>
  <c r="BU970" i="7"/>
  <c r="BS970" i="7"/>
  <c r="BW970" i="7"/>
  <c r="BR252" i="7"/>
  <c r="BA252" i="7"/>
  <c r="BB252" i="7"/>
  <c r="AL944" i="7"/>
  <c r="AN944" i="7"/>
  <c r="AO944" i="7" a="1"/>
  <c r="BA895" i="7"/>
  <c r="BE895" i="7"/>
  <c r="BC895" i="7"/>
  <c r="BR895" i="7"/>
  <c r="BB895" i="7"/>
  <c r="BD895" i="7"/>
  <c r="BC59" i="7"/>
  <c r="BB59" i="7"/>
  <c r="BD59" i="7"/>
  <c r="BE59" i="7"/>
  <c r="BB995" i="7"/>
  <c r="BD995" i="7"/>
  <c r="BA995" i="7"/>
  <c r="BE995" i="7"/>
  <c r="BR995" i="7"/>
  <c r="BC995" i="7"/>
  <c r="BS134" i="7"/>
  <c r="BT134" i="7"/>
  <c r="AE506" i="7"/>
  <c r="W506" i="7"/>
  <c r="AA506" i="7"/>
  <c r="AD506" i="7"/>
  <c r="Z506" i="7"/>
  <c r="AG506" i="7"/>
  <c r="Z646" i="7"/>
  <c r="AC646" i="7"/>
  <c r="Y646" i="7"/>
  <c r="AE646" i="7"/>
  <c r="X646" i="7"/>
  <c r="AA646" i="7"/>
  <c r="AD646" i="7"/>
  <c r="W646" i="7"/>
  <c r="AG646" i="7"/>
  <c r="AB646" i="7"/>
  <c r="AF646" i="7"/>
  <c r="AD474" i="7"/>
  <c r="W474" i="7"/>
  <c r="AF474" i="7"/>
  <c r="Y474" i="7"/>
  <c r="W638" i="7"/>
  <c r="AC638" i="7"/>
  <c r="AE638" i="7"/>
  <c r="X638" i="7"/>
  <c r="AD638" i="7"/>
  <c r="AF638" i="7"/>
  <c r="AP576" i="7"/>
  <c r="AT576" i="7"/>
  <c r="AS576" i="7"/>
  <c r="AQ576" i="7"/>
  <c r="AO576" i="7"/>
  <c r="AW576" i="7"/>
  <c r="AV576" i="7"/>
  <c r="AU576" i="7"/>
  <c r="AX576" i="7"/>
  <c r="AR576" i="7"/>
  <c r="AY576" i="7"/>
  <c r="AA963" i="7"/>
  <c r="Y963" i="7"/>
  <c r="AF963" i="7"/>
  <c r="X963" i="7"/>
  <c r="AE963" i="7"/>
  <c r="AB963" i="7"/>
  <c r="W963" i="7"/>
  <c r="AC963" i="7"/>
  <c r="AG963" i="7"/>
  <c r="Z963" i="7"/>
  <c r="AD963" i="7"/>
  <c r="AK59" i="7"/>
  <c r="AJ59" i="7"/>
  <c r="AM59" i="7"/>
  <c r="AL59" i="7"/>
  <c r="AL932" i="7"/>
  <c r="AN932" i="7"/>
  <c r="AO932" i="7" a="1"/>
  <c r="AQ639" i="7"/>
  <c r="AU639" i="7"/>
  <c r="AP639" i="7"/>
  <c r="AX639" i="7"/>
  <c r="AV639" i="7"/>
  <c r="AY639" i="7"/>
  <c r="AO639" i="7"/>
  <c r="AT639" i="7"/>
  <c r="AW639" i="7"/>
  <c r="AR639" i="7"/>
  <c r="AS639" i="7"/>
  <c r="AL637" i="7"/>
  <c r="AN637" i="7"/>
  <c r="AO637" i="7" a="1"/>
  <c r="BC550" i="7"/>
  <c r="BB550" i="7"/>
  <c r="BD550" i="7"/>
  <c r="BA550" i="7"/>
  <c r="BE550" i="7"/>
  <c r="BR550" i="7"/>
  <c r="BD840" i="7"/>
  <c r="BF840" i="7"/>
  <c r="BG840" i="7" a="1"/>
  <c r="AL437" i="7"/>
  <c r="AN437" i="7"/>
  <c r="AO437" i="7" a="1"/>
  <c r="BS323" i="7"/>
  <c r="BU323" i="7"/>
  <c r="AP619" i="7"/>
  <c r="AQ619" i="7"/>
  <c r="AU619" i="7"/>
  <c r="AV619" i="7"/>
  <c r="AW619" i="7"/>
  <c r="AO619" i="7"/>
  <c r="AX619" i="7"/>
  <c r="AY619" i="7"/>
  <c r="AS619" i="7"/>
  <c r="AR619" i="7"/>
  <c r="AT619" i="7"/>
  <c r="BC545" i="7"/>
  <c r="BR545" i="7"/>
  <c r="BB545" i="7"/>
  <c r="BD545" i="7"/>
  <c r="BA545" i="7"/>
  <c r="BE545" i="7"/>
  <c r="AB582" i="7"/>
  <c r="AA582" i="7"/>
  <c r="X582" i="7"/>
  <c r="AD582" i="7"/>
  <c r="AE582" i="7"/>
  <c r="AC582" i="7"/>
  <c r="Y582" i="7"/>
  <c r="W582" i="7"/>
  <c r="Z582" i="7"/>
  <c r="AG582" i="7"/>
  <c r="AF582" i="7"/>
  <c r="BC625" i="7"/>
  <c r="BA625" i="7"/>
  <c r="BE625" i="7"/>
  <c r="BR625" i="7"/>
  <c r="BB625" i="7"/>
  <c r="BD625" i="7"/>
  <c r="BR886" i="7"/>
  <c r="BC886" i="7"/>
  <c r="BB886" i="7"/>
  <c r="BD886" i="7"/>
  <c r="BA886" i="7"/>
  <c r="BE886" i="7"/>
  <c r="AL859" i="7"/>
  <c r="AN859" i="7"/>
  <c r="AO859" i="7" a="1"/>
  <c r="AN903" i="7"/>
  <c r="AO903" i="7" a="1"/>
  <c r="BB897" i="7"/>
  <c r="BD897" i="7"/>
  <c r="BC897" i="7"/>
  <c r="BA897" i="7"/>
  <c r="BE897" i="7"/>
  <c r="BR897" i="7"/>
  <c r="AG713" i="7"/>
  <c r="X713" i="7"/>
  <c r="AF713" i="7"/>
  <c r="Z713" i="7"/>
  <c r="AD713" i="7"/>
  <c r="W713" i="7"/>
  <c r="AB713" i="7"/>
  <c r="Y713" i="7"/>
  <c r="AC713" i="7"/>
  <c r="AA713" i="7"/>
  <c r="AE713" i="7"/>
  <c r="AB792" i="7"/>
  <c r="X792" i="7"/>
  <c r="AE792" i="7"/>
  <c r="Z792" i="7"/>
  <c r="AC792" i="7"/>
  <c r="Y792" i="7"/>
  <c r="AF792" i="7"/>
  <c r="AA792" i="7"/>
  <c r="AD792" i="7"/>
  <c r="W792" i="7"/>
  <c r="AG792" i="7"/>
  <c r="X494" i="7"/>
  <c r="Z494" i="7"/>
  <c r="Y494" i="7"/>
  <c r="AA494" i="7"/>
  <c r="AD494" i="7"/>
  <c r="AE494" i="7"/>
  <c r="AB494" i="7"/>
  <c r="W494" i="7"/>
  <c r="AG494" i="7"/>
  <c r="AF494" i="7"/>
  <c r="AC494" i="7"/>
  <c r="BC784" i="7"/>
  <c r="BA784" i="7"/>
  <c r="BE784" i="7"/>
  <c r="BR784" i="7"/>
  <c r="BB784" i="7"/>
  <c r="AN370" i="7"/>
  <c r="AO370" i="7" a="1"/>
  <c r="AP370" i="7"/>
  <c r="V10" i="7"/>
  <c r="W10" i="7" a="1"/>
  <c r="AA10" i="7"/>
  <c r="AN396" i="7"/>
  <c r="AO396" i="7" a="1"/>
  <c r="AQ396" i="7"/>
  <c r="AN368" i="7"/>
  <c r="AO368" i="7" a="1"/>
  <c r="AY368" i="7"/>
  <c r="Y629" i="7"/>
  <c r="AE798" i="7"/>
  <c r="Z798" i="7"/>
  <c r="W737" i="7"/>
  <c r="AE737" i="7"/>
  <c r="Z737" i="7"/>
  <c r="X737" i="7"/>
  <c r="AA737" i="7"/>
  <c r="AF737" i="7"/>
  <c r="AC737" i="7"/>
  <c r="AD737" i="7"/>
  <c r="AB737" i="7"/>
  <c r="Y737" i="7"/>
  <c r="AG737" i="7"/>
  <c r="AC642" i="7"/>
  <c r="Y642" i="7"/>
  <c r="AB642" i="7"/>
  <c r="AE642" i="7"/>
  <c r="AA642" i="7"/>
  <c r="AF642" i="7"/>
  <c r="AG642" i="7"/>
  <c r="Z642" i="7"/>
  <c r="X642" i="7"/>
  <c r="W642" i="7"/>
  <c r="AD642" i="7"/>
  <c r="BX218" i="7"/>
  <c r="BY218" i="7" a="1"/>
  <c r="W641" i="7"/>
  <c r="AA641" i="7"/>
  <c r="AC641" i="7"/>
  <c r="AD641" i="7"/>
  <c r="Y641" i="7"/>
  <c r="X641" i="7"/>
  <c r="AE641" i="7"/>
  <c r="AF641" i="7"/>
  <c r="AB641" i="7"/>
  <c r="Z641" i="7"/>
  <c r="AG641" i="7"/>
  <c r="AO792" i="7"/>
  <c r="AW792" i="7"/>
  <c r="AV792" i="7"/>
  <c r="AT792" i="7"/>
  <c r="AX792" i="7"/>
  <c r="AP792" i="7"/>
  <c r="AU792" i="7"/>
  <c r="AR792" i="7"/>
  <c r="AQ792" i="7"/>
  <c r="AS792" i="7"/>
  <c r="AY792" i="7"/>
  <c r="Y618" i="7"/>
  <c r="AF618" i="7"/>
  <c r="AG618" i="7"/>
  <c r="X618" i="7"/>
  <c r="Z618" i="7"/>
  <c r="AE618" i="7"/>
  <c r="AD618" i="7"/>
  <c r="AB618" i="7"/>
  <c r="BC921" i="7"/>
  <c r="BA921" i="7"/>
  <c r="BE921" i="7"/>
  <c r="BB921" i="7"/>
  <c r="BD921" i="7"/>
  <c r="BR921" i="7"/>
  <c r="BC826" i="7"/>
  <c r="BR826" i="7"/>
  <c r="BA826" i="7"/>
  <c r="BE826" i="7"/>
  <c r="BB826" i="7"/>
  <c r="BD826" i="7"/>
  <c r="BR696" i="7"/>
  <c r="BB696" i="7"/>
  <c r="BD696" i="7"/>
  <c r="BC696" i="7"/>
  <c r="BA696" i="7"/>
  <c r="BE696" i="7"/>
  <c r="AL780" i="7"/>
  <c r="AN780" i="7"/>
  <c r="AO780" i="7" a="1"/>
  <c r="BS628" i="7"/>
  <c r="BW628" i="7"/>
  <c r="BU628" i="7"/>
  <c r="BT628" i="7"/>
  <c r="BV628" i="7"/>
  <c r="BU909" i="7"/>
  <c r="BS909" i="7"/>
  <c r="BW909" i="7"/>
  <c r="BT909" i="7"/>
  <c r="BV909" i="7"/>
  <c r="V251" i="7"/>
  <c r="BD957" i="7"/>
  <c r="BF957" i="7"/>
  <c r="BG957" i="7" a="1"/>
  <c r="BF736" i="7"/>
  <c r="BG736" i="7" a="1"/>
  <c r="BF560" i="7"/>
  <c r="BG560" i="7" a="1"/>
  <c r="BF587" i="7"/>
  <c r="BG587" i="7" a="1"/>
  <c r="BS934" i="7"/>
  <c r="BW934" i="7"/>
  <c r="BT934" i="7"/>
  <c r="BV934" i="7"/>
  <c r="BU934" i="7"/>
  <c r="AL625" i="7"/>
  <c r="AN625" i="7"/>
  <c r="AO625" i="7" a="1"/>
  <c r="BC769" i="7"/>
  <c r="BA769" i="7"/>
  <c r="BE769" i="7"/>
  <c r="BR769" i="7"/>
  <c r="BB769" i="7"/>
  <c r="BD769" i="7"/>
  <c r="BA445" i="7"/>
  <c r="BE445" i="7"/>
  <c r="BC445" i="7"/>
  <c r="BR445" i="7"/>
  <c r="BB445" i="7"/>
  <c r="BD445" i="7"/>
  <c r="BR950" i="7"/>
  <c r="BB950" i="7"/>
  <c r="BD950" i="7"/>
  <c r="BA950" i="7"/>
  <c r="BE950" i="7"/>
  <c r="BC950" i="7"/>
  <c r="AN835" i="7"/>
  <c r="AO835" i="7" a="1"/>
  <c r="BC859" i="7"/>
  <c r="BB859" i="7"/>
  <c r="BD859" i="7"/>
  <c r="BA859" i="7"/>
  <c r="BE859" i="7"/>
  <c r="BR859" i="7"/>
  <c r="BA903" i="7"/>
  <c r="BE903" i="7"/>
  <c r="BC903" i="7"/>
  <c r="BR903" i="7"/>
  <c r="BB903" i="7"/>
  <c r="BD903" i="7"/>
  <c r="BC841" i="7"/>
  <c r="BR841" i="7"/>
  <c r="BA841" i="7"/>
  <c r="BE841" i="7"/>
  <c r="BB841" i="7"/>
  <c r="BD841" i="7"/>
  <c r="AN921" i="7"/>
  <c r="AO921" i="7" a="1"/>
  <c r="BR482" i="7"/>
  <c r="BB482" i="7"/>
  <c r="BD482" i="7"/>
  <c r="BC482" i="7"/>
  <c r="BA482" i="7"/>
  <c r="BE482" i="7"/>
  <c r="BB287" i="7"/>
  <c r="BD287" i="7"/>
  <c r="BE287" i="7"/>
  <c r="R372" i="7"/>
  <c r="T372" i="7"/>
  <c r="Y548" i="7"/>
  <c r="BE277" i="7"/>
  <c r="T364" i="7"/>
  <c r="V29" i="7"/>
  <c r="W29" i="7" a="1"/>
  <c r="AF29" i="7"/>
  <c r="Z903" i="7"/>
  <c r="U69" i="7"/>
  <c r="V371" i="7"/>
  <c r="AL277" i="7"/>
  <c r="V337" i="7"/>
  <c r="W337" i="7" a="1"/>
  <c r="U216" i="7"/>
  <c r="BF564" i="7"/>
  <c r="BG564" i="7" a="1"/>
  <c r="BG564" i="7"/>
  <c r="U372" i="7"/>
  <c r="T69" i="7"/>
  <c r="BC277" i="7"/>
  <c r="T216" i="7"/>
  <c r="U364" i="7"/>
  <c r="BX303" i="7"/>
  <c r="BY303" i="7" a="1"/>
  <c r="CE303" i="7"/>
  <c r="BT989" i="7"/>
  <c r="AK310" i="7"/>
  <c r="AN310" i="7"/>
  <c r="AO310" i="7" a="1"/>
  <c r="AV310" i="7"/>
  <c r="J88" i="8"/>
  <c r="AN670" i="7"/>
  <c r="AO670" i="7" a="1"/>
  <c r="AQ670" i="7"/>
  <c r="BF17" i="7"/>
  <c r="AB771" i="7"/>
  <c r="AG771" i="7"/>
  <c r="AF771" i="7"/>
  <c r="AD771" i="7"/>
  <c r="AC771" i="7"/>
  <c r="X771" i="7"/>
  <c r="W771" i="7"/>
  <c r="Y771" i="7"/>
  <c r="Z771" i="7"/>
  <c r="AA771" i="7"/>
  <c r="AE771" i="7"/>
  <c r="W897" i="7"/>
  <c r="AF897" i="7"/>
  <c r="AD897" i="7"/>
  <c r="AG866" i="7"/>
  <c r="Z866" i="7"/>
  <c r="Y866" i="7"/>
  <c r="X866" i="7"/>
  <c r="AC866" i="7"/>
  <c r="AF866" i="7"/>
  <c r="AA866" i="7"/>
  <c r="AD866" i="7"/>
  <c r="AB661" i="7"/>
  <c r="AA661" i="7"/>
  <c r="Y661" i="7"/>
  <c r="X661" i="7"/>
  <c r="AD661" i="7"/>
  <c r="Z661" i="7"/>
  <c r="W661" i="7"/>
  <c r="AE661" i="7"/>
  <c r="AC661" i="7"/>
  <c r="AF661" i="7"/>
  <c r="AG661" i="7"/>
  <c r="W650" i="7"/>
  <c r="AA650" i="7"/>
  <c r="AC650" i="7"/>
  <c r="AR975" i="7"/>
  <c r="AP975" i="7"/>
  <c r="AO975" i="7"/>
  <c r="AY975" i="7"/>
  <c r="AU975" i="7"/>
  <c r="AS975" i="7"/>
  <c r="AT975" i="7"/>
  <c r="AQ975" i="7"/>
  <c r="AX975" i="7"/>
  <c r="X820" i="7"/>
  <c r="AE820" i="7"/>
  <c r="AD820" i="7"/>
  <c r="AC820" i="7"/>
  <c r="Y820" i="7"/>
  <c r="W820" i="7"/>
  <c r="AF820" i="7"/>
  <c r="AG820" i="7"/>
  <c r="AF549" i="7"/>
  <c r="W549" i="7"/>
  <c r="AC549" i="7"/>
  <c r="AA549" i="7"/>
  <c r="AD549" i="7"/>
  <c r="Z549" i="7"/>
  <c r="Y549" i="7"/>
  <c r="AB549" i="7"/>
  <c r="X549" i="7"/>
  <c r="AE549" i="7"/>
  <c r="AG549" i="7"/>
  <c r="AA828" i="7"/>
  <c r="AC828" i="7"/>
  <c r="AB828" i="7"/>
  <c r="Y828" i="7"/>
  <c r="AE828" i="7"/>
  <c r="AG828" i="7"/>
  <c r="W828" i="7"/>
  <c r="X828" i="7"/>
  <c r="AF828" i="7"/>
  <c r="AD828" i="7"/>
  <c r="Z828" i="7"/>
  <c r="Z732" i="7"/>
  <c r="AF732" i="7"/>
  <c r="AE732" i="7"/>
  <c r="AA732" i="7"/>
  <c r="AC732" i="7"/>
  <c r="X732" i="7"/>
  <c r="Y732" i="7"/>
  <c r="AB732" i="7"/>
  <c r="AG732" i="7"/>
  <c r="W732" i="7"/>
  <c r="AD732" i="7"/>
  <c r="BF371" i="7"/>
  <c r="BG371" i="7" a="1"/>
  <c r="BR106" i="7"/>
  <c r="BS106" i="7"/>
  <c r="BW106" i="7"/>
  <c r="X556" i="7"/>
  <c r="CE417" i="7"/>
  <c r="Y508" i="7"/>
  <c r="AW453" i="7"/>
  <c r="AN843" i="7"/>
  <c r="AO843" i="7" a="1"/>
  <c r="AO843" i="7"/>
  <c r="X883" i="7"/>
  <c r="AG883" i="7"/>
  <c r="AD883" i="7"/>
  <c r="W883" i="7"/>
  <c r="Y883" i="7"/>
  <c r="AE883" i="7"/>
  <c r="AC883" i="7"/>
  <c r="AF883" i="7"/>
  <c r="AB883" i="7"/>
  <c r="AA883" i="7"/>
  <c r="Z883" i="7"/>
  <c r="X844" i="7"/>
  <c r="AA844" i="7"/>
  <c r="AG844" i="7"/>
  <c r="Z844" i="7"/>
  <c r="Y844" i="7"/>
  <c r="AB844" i="7"/>
  <c r="W844" i="7"/>
  <c r="AE844" i="7"/>
  <c r="AC844" i="7"/>
  <c r="AF844" i="7"/>
  <c r="AD844" i="7"/>
  <c r="W695" i="7"/>
  <c r="AA695" i="7"/>
  <c r="AG695" i="7"/>
  <c r="AB695" i="7"/>
  <c r="AC695" i="7"/>
  <c r="X695" i="7"/>
  <c r="AD695" i="7"/>
  <c r="AF695" i="7"/>
  <c r="Y695" i="7"/>
  <c r="Z695" i="7"/>
  <c r="AE695" i="7"/>
  <c r="AB655" i="7"/>
  <c r="X655" i="7"/>
  <c r="AD655" i="7"/>
  <c r="AC655" i="7"/>
  <c r="W655" i="7"/>
  <c r="Y655" i="7"/>
  <c r="AE655" i="7"/>
  <c r="AG655" i="7"/>
  <c r="AA655" i="7"/>
  <c r="Z655" i="7"/>
  <c r="AF655" i="7"/>
  <c r="X560" i="7"/>
  <c r="AG560" i="7"/>
  <c r="W560" i="7"/>
  <c r="AD560" i="7"/>
  <c r="AE560" i="7"/>
  <c r="Y560" i="7"/>
  <c r="AB560" i="7"/>
  <c r="AC560" i="7"/>
  <c r="AA560" i="7"/>
  <c r="AF560" i="7"/>
  <c r="Z560" i="7"/>
  <c r="AQ743" i="7"/>
  <c r="AU743" i="7"/>
  <c r="AV736" i="7"/>
  <c r="AU736" i="7"/>
  <c r="AY736" i="7"/>
  <c r="AW736" i="7"/>
  <c r="AX736" i="7"/>
  <c r="AT736" i="7"/>
  <c r="AO736" i="7"/>
  <c r="AS736" i="7"/>
  <c r="AP736" i="7"/>
  <c r="AQ736" i="7"/>
  <c r="AR736" i="7"/>
  <c r="AF768" i="7"/>
  <c r="AC768" i="7"/>
  <c r="AG768" i="7"/>
  <c r="Y768" i="7"/>
  <c r="AB768" i="7"/>
  <c r="AA768" i="7"/>
  <c r="AD768" i="7"/>
  <c r="Z768" i="7"/>
  <c r="X768" i="7"/>
  <c r="AE768" i="7"/>
  <c r="W768" i="7"/>
  <c r="BA681" i="7"/>
  <c r="BE681" i="7"/>
  <c r="BC681" i="7"/>
  <c r="BR681" i="7"/>
  <c r="BB681" i="7"/>
  <c r="BD365" i="7"/>
  <c r="V398" i="7"/>
  <c r="W398" i="7" a="1"/>
  <c r="AN794" i="7"/>
  <c r="AO794" i="7" a="1"/>
  <c r="AV794" i="7"/>
  <c r="Y903" i="7"/>
  <c r="BF612" i="7"/>
  <c r="BG612" i="7" a="1"/>
  <c r="BQ612" i="7"/>
  <c r="AE809" i="7"/>
  <c r="AG809" i="7"/>
  <c r="AA809" i="7"/>
  <c r="AB809" i="7"/>
  <c r="X809" i="7"/>
  <c r="AD809" i="7"/>
  <c r="AC809" i="7"/>
  <c r="Z809" i="7"/>
  <c r="Y809" i="7"/>
  <c r="W809" i="7"/>
  <c r="AF809" i="7"/>
  <c r="AB822" i="7"/>
  <c r="X822" i="7"/>
  <c r="AA822" i="7"/>
  <c r="Z822" i="7"/>
  <c r="AG822" i="7"/>
  <c r="Y822" i="7"/>
  <c r="AD822" i="7"/>
  <c r="AE822" i="7"/>
  <c r="W822" i="7"/>
  <c r="AC822" i="7"/>
  <c r="AF822" i="7"/>
  <c r="X953" i="7"/>
  <c r="Z953" i="7"/>
  <c r="AE953" i="7"/>
  <c r="AG953" i="7"/>
  <c r="AA953" i="7"/>
  <c r="W953" i="7"/>
  <c r="Y953" i="7"/>
  <c r="AB953" i="7"/>
  <c r="AD953" i="7"/>
  <c r="AF953" i="7"/>
  <c r="AC953" i="7"/>
  <c r="AF711" i="7"/>
  <c r="AB711" i="7"/>
  <c r="AE711" i="7"/>
  <c r="Z711" i="7"/>
  <c r="AC711" i="7"/>
  <c r="W711" i="7"/>
  <c r="Y711" i="7"/>
  <c r="AA711" i="7"/>
  <c r="AD711" i="7"/>
  <c r="AG711" i="7"/>
  <c r="X711" i="7"/>
  <c r="AF744" i="7"/>
  <c r="W744" i="7"/>
  <c r="AD744" i="7"/>
  <c r="AA744" i="7"/>
  <c r="X744" i="7"/>
  <c r="AC744" i="7"/>
  <c r="Y744" i="7"/>
  <c r="AB744" i="7"/>
  <c r="Z744" i="7"/>
  <c r="AE744" i="7"/>
  <c r="AO611" i="7"/>
  <c r="AP611" i="7"/>
  <c r="AQ611" i="7"/>
  <c r="AV611" i="7"/>
  <c r="AT611" i="7"/>
  <c r="AU611" i="7"/>
  <c r="AR611" i="7"/>
  <c r="AS611" i="7"/>
  <c r="AW611" i="7"/>
  <c r="AY611" i="7"/>
  <c r="AX611" i="7"/>
  <c r="X796" i="7"/>
  <c r="AG796" i="7"/>
  <c r="AC796" i="7"/>
  <c r="AA796" i="7"/>
  <c r="AR649" i="7"/>
  <c r="V346" i="7"/>
  <c r="W346" i="7" a="1"/>
  <c r="AK123" i="7"/>
  <c r="AK364" i="7"/>
  <c r="V120" i="7"/>
  <c r="W120" i="7" a="1"/>
  <c r="AE120" i="7"/>
  <c r="X838" i="7"/>
  <c r="X885" i="7"/>
  <c r="AU453" i="7"/>
  <c r="BF455" i="7"/>
  <c r="BG455" i="7" a="1"/>
  <c r="AD663" i="7"/>
  <c r="Z663" i="7"/>
  <c r="BF258" i="7"/>
  <c r="AT654" i="7"/>
  <c r="AT741" i="7"/>
  <c r="AX741" i="7"/>
  <c r="AY741" i="7"/>
  <c r="AV741" i="7"/>
  <c r="AR741" i="7"/>
  <c r="AS741" i="7"/>
  <c r="AW741" i="7"/>
  <c r="AP741" i="7"/>
  <c r="AU741" i="7"/>
  <c r="AO741" i="7"/>
  <c r="AQ741" i="7"/>
  <c r="Z702" i="7"/>
  <c r="AB702" i="7"/>
  <c r="AY641" i="7"/>
  <c r="AO641" i="7"/>
  <c r="AR641" i="7"/>
  <c r="AT641" i="7"/>
  <c r="AP641" i="7"/>
  <c r="AW641" i="7"/>
  <c r="AV641" i="7"/>
  <c r="AU641" i="7"/>
  <c r="AX641" i="7"/>
  <c r="AS641" i="7"/>
  <c r="AQ641" i="7"/>
  <c r="AE967" i="7"/>
  <c r="Y967" i="7"/>
  <c r="Z967" i="7"/>
  <c r="X967" i="7"/>
  <c r="AA967" i="7"/>
  <c r="AC967" i="7"/>
  <c r="W967" i="7"/>
  <c r="AD967" i="7"/>
  <c r="AG967" i="7"/>
  <c r="AB967" i="7"/>
  <c r="AF967" i="7"/>
  <c r="AA788" i="7"/>
  <c r="AB788" i="7"/>
  <c r="Y788" i="7"/>
  <c r="AF788" i="7"/>
  <c r="W788" i="7"/>
  <c r="AG788" i="7"/>
  <c r="X788" i="7"/>
  <c r="Z788" i="7"/>
  <c r="AC788" i="7"/>
  <c r="AD788" i="7"/>
  <c r="AE788" i="7"/>
  <c r="BR197" i="7"/>
  <c r="BA197" i="7"/>
  <c r="BB197" i="7"/>
  <c r="AT640" i="7"/>
  <c r="AO640" i="7"/>
  <c r="AP640" i="7"/>
  <c r="AU640" i="7"/>
  <c r="AR640" i="7"/>
  <c r="AN561" i="7"/>
  <c r="AO561" i="7" a="1"/>
  <c r="AS561" i="7"/>
  <c r="V433" i="7"/>
  <c r="W433" i="7" a="1"/>
  <c r="AG433" i="7"/>
  <c r="AN81" i="7"/>
  <c r="AO81" i="7" a="1"/>
  <c r="AR81" i="7"/>
  <c r="V291" i="7"/>
  <c r="BF761" i="7"/>
  <c r="BG761" i="7" a="1"/>
  <c r="BG761" i="7"/>
  <c r="AS416" i="7"/>
  <c r="BF845" i="7"/>
  <c r="BG845" i="7" a="1"/>
  <c r="BJ845" i="7"/>
  <c r="AE934" i="7"/>
  <c r="AG934" i="7"/>
  <c r="BX255" i="7"/>
  <c r="BY255" i="7" a="1"/>
  <c r="CG255" i="7"/>
  <c r="AN673" i="7"/>
  <c r="AO673" i="7" a="1"/>
  <c r="AU673" i="7"/>
  <c r="AN813" i="7"/>
  <c r="AO813" i="7" a="1"/>
  <c r="AU813" i="7"/>
  <c r="BX67" i="7"/>
  <c r="BY67" i="7" a="1"/>
  <c r="BZ67" i="7"/>
  <c r="V285" i="7"/>
  <c r="W285" i="7" a="1"/>
  <c r="AD285" i="7"/>
  <c r="AN701" i="7"/>
  <c r="AO701" i="7" a="1"/>
  <c r="BX391" i="7"/>
  <c r="BY391" i="7" a="1"/>
  <c r="CE391" i="7"/>
  <c r="AN785" i="7"/>
  <c r="AO785" i="7" a="1"/>
  <c r="AO785" i="7"/>
  <c r="AN589" i="7"/>
  <c r="AO589" i="7" a="1"/>
  <c r="AT589" i="7"/>
  <c r="V246" i="7"/>
  <c r="W246" i="7" a="1"/>
  <c r="W246" i="7"/>
  <c r="V19" i="7"/>
  <c r="W19" i="7" a="1"/>
  <c r="AN23" i="7"/>
  <c r="AO23" i="7" a="1"/>
  <c r="AT23" i="7"/>
  <c r="AN635" i="7"/>
  <c r="AO635" i="7" a="1"/>
  <c r="AR635" i="7"/>
  <c r="BX25" i="7"/>
  <c r="BY25" i="7" a="1"/>
  <c r="CB25" i="7"/>
  <c r="AN660" i="7"/>
  <c r="AO660" i="7" a="1"/>
  <c r="AW660" i="7"/>
  <c r="AN803" i="7"/>
  <c r="AO803" i="7" a="1"/>
  <c r="AS529" i="7"/>
  <c r="AW529" i="7"/>
  <c r="AX529" i="7"/>
  <c r="AY529" i="7"/>
  <c r="AQ529" i="7"/>
  <c r="AP529" i="7"/>
  <c r="AR529" i="7"/>
  <c r="AO529" i="7"/>
  <c r="AV529" i="7"/>
  <c r="AT529" i="7"/>
  <c r="AU529" i="7"/>
  <c r="AV230" i="7"/>
  <c r="AS230" i="7"/>
  <c r="AO230" i="7"/>
  <c r="AU230" i="7"/>
  <c r="AW230" i="7"/>
  <c r="AP230" i="7"/>
  <c r="AR230" i="7"/>
  <c r="AQ230" i="7"/>
  <c r="AX230" i="7"/>
  <c r="AT230" i="7"/>
  <c r="AY230" i="7"/>
  <c r="AC536" i="7"/>
  <c r="AA525" i="7"/>
  <c r="AF525" i="7"/>
  <c r="AC525" i="7"/>
  <c r="AU537" i="7"/>
  <c r="AT537" i="7"/>
  <c r="AR537" i="7"/>
  <c r="AV537" i="7"/>
  <c r="AX537" i="7"/>
  <c r="AQ537" i="7"/>
  <c r="AS537" i="7"/>
  <c r="AO537" i="7"/>
  <c r="AP537" i="7"/>
  <c r="AY537" i="7"/>
  <c r="AW537" i="7"/>
  <c r="AQ840" i="7"/>
  <c r="AV840" i="7"/>
  <c r="AS840" i="7"/>
  <c r="AD497" i="7"/>
  <c r="AB497" i="7"/>
  <c r="Z497" i="7"/>
  <c r="AX863" i="7"/>
  <c r="AQ863" i="7"/>
  <c r="AY863" i="7"/>
  <c r="AA431" i="7"/>
  <c r="W431" i="7"/>
  <c r="Y431" i="7"/>
  <c r="Z431" i="7"/>
  <c r="AC431" i="7"/>
  <c r="AE431" i="7"/>
  <c r="AD431" i="7"/>
  <c r="X431" i="7"/>
  <c r="AW56" i="7"/>
  <c r="AP56" i="7"/>
  <c r="AR56" i="7"/>
  <c r="AV56" i="7"/>
  <c r="AY56" i="7"/>
  <c r="AT56" i="7"/>
  <c r="AQ203" i="7"/>
  <c r="AU203" i="7"/>
  <c r="AX203" i="7"/>
  <c r="AV203" i="7"/>
  <c r="AG837" i="7"/>
  <c r="AB837" i="7"/>
  <c r="AF837" i="7"/>
  <c r="AA837" i="7"/>
  <c r="X837" i="7"/>
  <c r="AP884" i="7"/>
  <c r="AX957" i="7"/>
  <c r="AP957" i="7"/>
  <c r="AB997" i="7"/>
  <c r="AF997" i="7"/>
  <c r="BP743" i="7"/>
  <c r="BK743" i="7"/>
  <c r="BH743" i="7"/>
  <c r="BQ743" i="7"/>
  <c r="BO743" i="7"/>
  <c r="BI743" i="7"/>
  <c r="R336" i="7"/>
  <c r="T336" i="7"/>
  <c r="S336" i="7"/>
  <c r="AA696" i="7"/>
  <c r="AC696" i="7"/>
  <c r="AE696" i="7"/>
  <c r="AF696" i="7"/>
  <c r="Z696" i="7"/>
  <c r="AB696" i="7"/>
  <c r="X696" i="7"/>
  <c r="Y696" i="7"/>
  <c r="W696" i="7"/>
  <c r="AD696" i="7"/>
  <c r="AG696" i="7"/>
  <c r="AE760" i="7"/>
  <c r="AG760" i="7"/>
  <c r="AB760" i="7"/>
  <c r="X760" i="7"/>
  <c r="AC760" i="7"/>
  <c r="Z760" i="7"/>
  <c r="AA760" i="7"/>
  <c r="AD760" i="7"/>
  <c r="W760" i="7"/>
  <c r="AF760" i="7"/>
  <c r="Y760" i="7"/>
  <c r="AA652" i="7"/>
  <c r="AF652" i="7"/>
  <c r="X652" i="7"/>
  <c r="AC652" i="7"/>
  <c r="AB652" i="7"/>
  <c r="Y652" i="7"/>
  <c r="Z652" i="7"/>
  <c r="AE756" i="7"/>
  <c r="AA756" i="7"/>
  <c r="AF756" i="7"/>
  <c r="AD756" i="7"/>
  <c r="AG756" i="7"/>
  <c r="Y756" i="7"/>
  <c r="W756" i="7"/>
  <c r="AC756" i="7"/>
  <c r="AY929" i="7"/>
  <c r="AQ929" i="7"/>
  <c r="AR929" i="7"/>
  <c r="AP929" i="7"/>
  <c r="AV929" i="7"/>
  <c r="AT929" i="7"/>
  <c r="AS929" i="7"/>
  <c r="AW929" i="7"/>
  <c r="AO929" i="7"/>
  <c r="AU929" i="7"/>
  <c r="AX929" i="7"/>
  <c r="AQ881" i="7"/>
  <c r="AP881" i="7"/>
  <c r="AV881" i="7"/>
  <c r="AW881" i="7"/>
  <c r="AT881" i="7"/>
  <c r="AR881" i="7"/>
  <c r="AY881" i="7"/>
  <c r="AU881" i="7"/>
  <c r="AS881" i="7"/>
  <c r="AO881" i="7"/>
  <c r="AX881" i="7"/>
  <c r="AA921" i="7"/>
  <c r="W921" i="7"/>
  <c r="AC921" i="7"/>
  <c r="AF921" i="7"/>
  <c r="Z921" i="7"/>
  <c r="AB921" i="7"/>
  <c r="AD921" i="7"/>
  <c r="AE921" i="7"/>
  <c r="AG921" i="7"/>
  <c r="Y921" i="7"/>
  <c r="X921" i="7"/>
  <c r="AZ522" i="7"/>
  <c r="AJ522" i="7"/>
  <c r="AL522" i="7"/>
  <c r="AK522" i="7"/>
  <c r="AE824" i="7"/>
  <c r="AD824" i="7"/>
  <c r="W824" i="7"/>
  <c r="Z824" i="7"/>
  <c r="AF824" i="7"/>
  <c r="AA824" i="7"/>
  <c r="AB477" i="7"/>
  <c r="W477" i="7"/>
  <c r="AD477" i="7"/>
  <c r="X477" i="7"/>
  <c r="AG477" i="7"/>
  <c r="Z477" i="7"/>
  <c r="Y477" i="7"/>
  <c r="AC477" i="7"/>
  <c r="AA477" i="7"/>
  <c r="AE477" i="7"/>
  <c r="AF477" i="7"/>
  <c r="Y717" i="7"/>
  <c r="AE717" i="7"/>
  <c r="AD717" i="7"/>
  <c r="W717" i="7"/>
  <c r="AA717" i="7"/>
  <c r="X717" i="7"/>
  <c r="AG717" i="7"/>
  <c r="AC717" i="7"/>
  <c r="Z717" i="7"/>
  <c r="AB717" i="7"/>
  <c r="AF717" i="7"/>
  <c r="AA647" i="7"/>
  <c r="AF647" i="7"/>
  <c r="AB647" i="7"/>
  <c r="W647" i="7"/>
  <c r="Y647" i="7"/>
  <c r="AD647" i="7"/>
  <c r="AG647" i="7"/>
  <c r="AC647" i="7"/>
  <c r="X647" i="7"/>
  <c r="Z647" i="7"/>
  <c r="AE647" i="7"/>
  <c r="AD486" i="7"/>
  <c r="W486" i="7"/>
  <c r="X486" i="7"/>
  <c r="AF486" i="7"/>
  <c r="AE486" i="7"/>
  <c r="Y486" i="7"/>
  <c r="AB486" i="7"/>
  <c r="Z486" i="7"/>
  <c r="AG486" i="7"/>
  <c r="AA486" i="7"/>
  <c r="AC486" i="7"/>
  <c r="Z537" i="7"/>
  <c r="AA537" i="7"/>
  <c r="X537" i="7"/>
  <c r="AC537" i="7"/>
  <c r="W537" i="7"/>
  <c r="AB537" i="7"/>
  <c r="AF537" i="7"/>
  <c r="AE537" i="7"/>
  <c r="Y537" i="7"/>
  <c r="AD537" i="7"/>
  <c r="AG537" i="7"/>
  <c r="BA495" i="7"/>
  <c r="BE495" i="7"/>
  <c r="BC495" i="7"/>
  <c r="BB495" i="7"/>
  <c r="BR495" i="7"/>
  <c r="W529" i="7"/>
  <c r="AE529" i="7"/>
  <c r="AF529" i="7"/>
  <c r="AB529" i="7"/>
  <c r="Z529" i="7"/>
  <c r="AD529" i="7"/>
  <c r="Y529" i="7"/>
  <c r="X529" i="7"/>
  <c r="AA529" i="7"/>
  <c r="AC529" i="7"/>
  <c r="AG529" i="7"/>
  <c r="CD511" i="7"/>
  <c r="BY511" i="7"/>
  <c r="CE511" i="7"/>
  <c r="CB511" i="7"/>
  <c r="CG511" i="7"/>
  <c r="CH511" i="7"/>
  <c r="BZ511" i="7"/>
  <c r="CI511" i="7"/>
  <c r="CF511" i="7"/>
  <c r="CC511" i="7"/>
  <c r="CA511" i="7"/>
  <c r="CH460" i="7"/>
  <c r="CE460" i="7"/>
  <c r="CG460" i="7"/>
  <c r="CA460" i="7"/>
  <c r="CB460" i="7"/>
  <c r="CC460" i="7"/>
  <c r="BY460" i="7"/>
  <c r="CI460" i="7"/>
  <c r="CD460" i="7"/>
  <c r="BZ460" i="7"/>
  <c r="CF460" i="7"/>
  <c r="AR885" i="7"/>
  <c r="AT885" i="7"/>
  <c r="AS885" i="7"/>
  <c r="AV885" i="7"/>
  <c r="AO885" i="7"/>
  <c r="AP885" i="7"/>
  <c r="AW885" i="7"/>
  <c r="AU885" i="7"/>
  <c r="AX885" i="7"/>
  <c r="AY885" i="7"/>
  <c r="AQ885" i="7"/>
  <c r="T430" i="7"/>
  <c r="V430" i="7"/>
  <c r="W430" i="7" a="1"/>
  <c r="AE465" i="7"/>
  <c r="AD465" i="7"/>
  <c r="AC465" i="7"/>
  <c r="W465" i="7"/>
  <c r="AB465" i="7"/>
  <c r="Z465" i="7"/>
  <c r="AA465" i="7"/>
  <c r="Y465" i="7"/>
  <c r="X465" i="7"/>
  <c r="AG465" i="7"/>
  <c r="AF465" i="7"/>
  <c r="BA573" i="7"/>
  <c r="BE573" i="7"/>
  <c r="BC573" i="7"/>
  <c r="BR573" i="7"/>
  <c r="BB573" i="7"/>
  <c r="BD573" i="7"/>
  <c r="AB674" i="7"/>
  <c r="AE674" i="7"/>
  <c r="Y674" i="7"/>
  <c r="AC674" i="7"/>
  <c r="X674" i="7"/>
  <c r="AA674" i="7"/>
  <c r="W674" i="7"/>
  <c r="Z674" i="7"/>
  <c r="AF674" i="7"/>
  <c r="AG674" i="7"/>
  <c r="AD674" i="7"/>
  <c r="AI398" i="7"/>
  <c r="AM398" i="7"/>
  <c r="AZ398" i="7"/>
  <c r="AZ144" i="7"/>
  <c r="AI144" i="7"/>
  <c r="AK144" i="7"/>
  <c r="AI301" i="7"/>
  <c r="AM301" i="7"/>
  <c r="AZ301" i="7"/>
  <c r="AG435" i="7"/>
  <c r="BS20" i="7"/>
  <c r="BU20" i="7"/>
  <c r="AM20" i="7"/>
  <c r="AK20" i="7"/>
  <c r="AJ20" i="7"/>
  <c r="AL20" i="7"/>
  <c r="AF318" i="7"/>
  <c r="X318" i="7"/>
  <c r="Z318" i="7"/>
  <c r="W318" i="7"/>
  <c r="AD318" i="7"/>
  <c r="AB318" i="7"/>
  <c r="AG318" i="7"/>
  <c r="AA318" i="7"/>
  <c r="Y318" i="7"/>
  <c r="AE318" i="7"/>
  <c r="AC318" i="7"/>
  <c r="AZ536" i="7"/>
  <c r="AI536" i="7"/>
  <c r="AM536" i="7"/>
  <c r="AJ536" i="7"/>
  <c r="AL536" i="7"/>
  <c r="AK536" i="7"/>
  <c r="AM7" i="7"/>
  <c r="AK7" i="7"/>
  <c r="AL7" i="7"/>
  <c r="AJ7" i="7"/>
  <c r="AT318" i="7"/>
  <c r="AX318" i="7"/>
  <c r="AU318" i="7"/>
  <c r="AY318" i="7"/>
  <c r="AP318" i="7"/>
  <c r="AS318" i="7"/>
  <c r="AQ318" i="7"/>
  <c r="AR318" i="7"/>
  <c r="AV318" i="7"/>
  <c r="AW318" i="7"/>
  <c r="AO318" i="7"/>
  <c r="AV688" i="7"/>
  <c r="AY688" i="7"/>
  <c r="AO688" i="7"/>
  <c r="AP688" i="7"/>
  <c r="AR688" i="7"/>
  <c r="AS688" i="7"/>
  <c r="AU688" i="7"/>
  <c r="AT688" i="7"/>
  <c r="AX688" i="7"/>
  <c r="AQ688" i="7"/>
  <c r="AW688" i="7"/>
  <c r="AZ84" i="7"/>
  <c r="AI84" i="7"/>
  <c r="BR263" i="7"/>
  <c r="BS263" i="7"/>
  <c r="BA263" i="7"/>
  <c r="BR151" i="7"/>
  <c r="BA151" i="7"/>
  <c r="AZ476" i="7"/>
  <c r="AI476" i="7"/>
  <c r="AM476" i="7"/>
  <c r="AJ476" i="7"/>
  <c r="AL476" i="7"/>
  <c r="AK476" i="7"/>
  <c r="AZ154" i="7"/>
  <c r="AI154" i="7"/>
  <c r="AZ429" i="7"/>
  <c r="AK429" i="7"/>
  <c r="AI429" i="7"/>
  <c r="AM429" i="7"/>
  <c r="AJ429" i="7"/>
  <c r="AL429" i="7"/>
  <c r="AZ430" i="7"/>
  <c r="AI430" i="7"/>
  <c r="AM430" i="7"/>
  <c r="AJ430" i="7"/>
  <c r="AL430" i="7"/>
  <c r="AK430" i="7"/>
  <c r="BS51" i="7"/>
  <c r="BU51" i="7"/>
  <c r="AM51" i="7"/>
  <c r="AJ51" i="7"/>
  <c r="AL51" i="7"/>
  <c r="S280" i="7"/>
  <c r="U280" i="7"/>
  <c r="AZ280" i="7"/>
  <c r="AI280" i="7"/>
  <c r="AJ280" i="7"/>
  <c r="AJ525" i="7"/>
  <c r="AL525" i="7"/>
  <c r="AZ525" i="7"/>
  <c r="AI525" i="7"/>
  <c r="AM525" i="7"/>
  <c r="AK525" i="7"/>
  <c r="AD825" i="7"/>
  <c r="W825" i="7"/>
  <c r="Z825" i="7"/>
  <c r="X825" i="7"/>
  <c r="AC825" i="7"/>
  <c r="AE825" i="7"/>
  <c r="Y825" i="7"/>
  <c r="AA825" i="7"/>
  <c r="AG825" i="7"/>
  <c r="AF825" i="7"/>
  <c r="AB825" i="7"/>
  <c r="AL879" i="7"/>
  <c r="AN879" i="7"/>
  <c r="AO879" i="7" a="1"/>
  <c r="CD741" i="7"/>
  <c r="CI741" i="7"/>
  <c r="CA741" i="7"/>
  <c r="CG741" i="7"/>
  <c r="CE741" i="7"/>
  <c r="CF741" i="7"/>
  <c r="BZ741" i="7"/>
  <c r="CC741" i="7"/>
  <c r="CB741" i="7"/>
  <c r="CH741" i="7"/>
  <c r="BY741" i="7"/>
  <c r="AC775" i="7"/>
  <c r="AF775" i="7"/>
  <c r="W775" i="7"/>
  <c r="Z775" i="7"/>
  <c r="AE775" i="7"/>
  <c r="AD775" i="7"/>
  <c r="AG775" i="7"/>
  <c r="Y775" i="7"/>
  <c r="AB775" i="7"/>
  <c r="X775" i="7"/>
  <c r="AA775" i="7"/>
  <c r="AL524" i="7"/>
  <c r="AN524" i="7"/>
  <c r="AO524" i="7" a="1"/>
  <c r="AD657" i="7"/>
  <c r="AB657" i="7"/>
  <c r="Y657" i="7"/>
  <c r="X657" i="7"/>
  <c r="AG657" i="7"/>
  <c r="AA657" i="7"/>
  <c r="AC657" i="7"/>
  <c r="AF657" i="7"/>
  <c r="AE657" i="7"/>
  <c r="W657" i="7"/>
  <c r="Z657" i="7"/>
  <c r="AB515" i="7"/>
  <c r="AG515" i="7"/>
  <c r="AD515" i="7"/>
  <c r="X515" i="7"/>
  <c r="Z515" i="7"/>
  <c r="Y515" i="7"/>
  <c r="AC515" i="7"/>
  <c r="AE515" i="7"/>
  <c r="AA515" i="7"/>
  <c r="AF515" i="7"/>
  <c r="W515" i="7"/>
  <c r="AL752" i="7"/>
  <c r="AN752" i="7"/>
  <c r="AO752" i="7" a="1"/>
  <c r="AU752" i="7"/>
  <c r="AL744" i="7"/>
  <c r="AN744" i="7"/>
  <c r="AO744" i="7" a="1"/>
  <c r="BB660" i="7"/>
  <c r="BD660" i="7"/>
  <c r="BC660" i="7"/>
  <c r="BR660" i="7"/>
  <c r="BA660" i="7"/>
  <c r="BE660" i="7"/>
  <c r="Y872" i="7"/>
  <c r="Z872" i="7"/>
  <c r="AE872" i="7"/>
  <c r="X872" i="7"/>
  <c r="AB872" i="7"/>
  <c r="AA872" i="7"/>
  <c r="W872" i="7"/>
  <c r="AD872" i="7"/>
  <c r="AF872" i="7"/>
  <c r="AC872" i="7"/>
  <c r="AG872" i="7"/>
  <c r="BA583" i="7"/>
  <c r="BE583" i="7"/>
  <c r="BR583" i="7"/>
  <c r="BB583" i="7"/>
  <c r="BD583" i="7"/>
  <c r="BC583" i="7"/>
  <c r="BR905" i="7"/>
  <c r="BC905" i="7"/>
  <c r="BA905" i="7"/>
  <c r="BE905" i="7"/>
  <c r="BB905" i="7"/>
  <c r="BD905" i="7"/>
  <c r="AF533" i="7"/>
  <c r="AC533" i="7"/>
  <c r="AD533" i="7"/>
  <c r="AA533" i="7"/>
  <c r="AE533" i="7"/>
  <c r="AB533" i="7"/>
  <c r="Y533" i="7"/>
  <c r="AG533" i="7"/>
  <c r="W533" i="7"/>
  <c r="Z533" i="7"/>
  <c r="X533" i="7"/>
  <c r="Y530" i="7"/>
  <c r="AD530" i="7"/>
  <c r="AA530" i="7"/>
  <c r="AE530" i="7"/>
  <c r="X530" i="7"/>
  <c r="AG530" i="7"/>
  <c r="W530" i="7"/>
  <c r="AC530" i="7"/>
  <c r="Z530" i="7"/>
  <c r="AF530" i="7"/>
  <c r="AB530" i="7"/>
  <c r="AB514" i="7"/>
  <c r="Y514" i="7"/>
  <c r="AF514" i="7"/>
  <c r="AC514" i="7"/>
  <c r="W514" i="7"/>
  <c r="AA514" i="7"/>
  <c r="X514" i="7"/>
  <c r="AG514" i="7"/>
  <c r="Z514" i="7"/>
  <c r="AD514" i="7"/>
  <c r="AE514" i="7"/>
  <c r="BU575" i="7"/>
  <c r="BS575" i="7"/>
  <c r="BW575" i="7"/>
  <c r="BT575" i="7"/>
  <c r="BV575" i="7"/>
  <c r="BD584" i="7"/>
  <c r="AL805" i="7"/>
  <c r="AN805" i="7"/>
  <c r="AO805" i="7" a="1"/>
  <c r="AB622" i="7"/>
  <c r="AA622" i="7"/>
  <c r="AD622" i="7"/>
  <c r="AE622" i="7"/>
  <c r="Z622" i="7"/>
  <c r="AC622" i="7"/>
  <c r="AL703" i="7"/>
  <c r="AN703" i="7"/>
  <c r="AO703" i="7" a="1"/>
  <c r="BC677" i="7"/>
  <c r="BR677" i="7"/>
  <c r="BB677" i="7"/>
  <c r="BD677" i="7"/>
  <c r="BA677" i="7"/>
  <c r="BE677" i="7"/>
  <c r="AP726" i="7"/>
  <c r="AY726" i="7"/>
  <c r="AQ726" i="7"/>
  <c r="AU726" i="7"/>
  <c r="AW726" i="7"/>
  <c r="AS726" i="7"/>
  <c r="AO726" i="7"/>
  <c r="AV726" i="7"/>
  <c r="AR726" i="7"/>
  <c r="AT726" i="7"/>
  <c r="AX726" i="7"/>
  <c r="AT460" i="7"/>
  <c r="AS460" i="7"/>
  <c r="AV460" i="7"/>
  <c r="AU460" i="7"/>
  <c r="AQ460" i="7"/>
  <c r="AW460" i="7"/>
  <c r="AY460" i="7"/>
  <c r="AX460" i="7"/>
  <c r="AO460" i="7"/>
  <c r="AR460" i="7"/>
  <c r="AP460" i="7"/>
  <c r="AD551" i="7"/>
  <c r="AC551" i="7"/>
  <c r="AA551" i="7"/>
  <c r="W551" i="7"/>
  <c r="AF551" i="7"/>
  <c r="Y551" i="7"/>
  <c r="X551" i="7"/>
  <c r="Z551" i="7"/>
  <c r="AE551" i="7"/>
  <c r="AB551" i="7"/>
  <c r="AG551" i="7"/>
  <c r="BB813" i="7"/>
  <c r="BD813" i="7"/>
  <c r="BA813" i="7"/>
  <c r="BE813" i="7"/>
  <c r="BC813" i="7"/>
  <c r="BR813" i="7"/>
  <c r="AL905" i="7"/>
  <c r="AN905" i="7"/>
  <c r="AO905" i="7" a="1"/>
  <c r="AL822" i="7"/>
  <c r="AN822" i="7"/>
  <c r="AO822" i="7" a="1"/>
  <c r="AL530" i="7"/>
  <c r="AN530" i="7"/>
  <c r="AO530" i="7" a="1"/>
  <c r="BI575" i="7"/>
  <c r="BK575" i="7"/>
  <c r="AV490" i="7"/>
  <c r="AQ490" i="7"/>
  <c r="AO490" i="7"/>
  <c r="AY490" i="7"/>
  <c r="BA645" i="7"/>
  <c r="BE645" i="7"/>
  <c r="BC645" i="7"/>
  <c r="BB645" i="7"/>
  <c r="BR645" i="7"/>
  <c r="BR716" i="7"/>
  <c r="BA716" i="7"/>
  <c r="BE716" i="7"/>
  <c r="BB716" i="7"/>
  <c r="BD716" i="7"/>
  <c r="BC716" i="7"/>
  <c r="BA703" i="7"/>
  <c r="BE703" i="7"/>
  <c r="BC703" i="7"/>
  <c r="BB703" i="7"/>
  <c r="BD703" i="7"/>
  <c r="BR703" i="7"/>
  <c r="BD925" i="7"/>
  <c r="BF925" i="7"/>
  <c r="BG925" i="7" a="1"/>
  <c r="BT925" i="7"/>
  <c r="BV925" i="7"/>
  <c r="BS925" i="7"/>
  <c r="BW925" i="7"/>
  <c r="BR744" i="7"/>
  <c r="BB744" i="7"/>
  <c r="BD744" i="7"/>
  <c r="BA744" i="7"/>
  <c r="BE744" i="7"/>
  <c r="BC744" i="7"/>
  <c r="BA752" i="7"/>
  <c r="BE752" i="7"/>
  <c r="BB752" i="7"/>
  <c r="BD752" i="7"/>
  <c r="BC752" i="7"/>
  <c r="BR752" i="7"/>
  <c r="BT752" i="7"/>
  <c r="BV752" i="7"/>
  <c r="BL865" i="7"/>
  <c r="BG865" i="7"/>
  <c r="BK865" i="7"/>
  <c r="BH865" i="7"/>
  <c r="BM865" i="7"/>
  <c r="BO865" i="7"/>
  <c r="BI865" i="7"/>
  <c r="BP865" i="7"/>
  <c r="BN865" i="7"/>
  <c r="BQ865" i="7"/>
  <c r="BJ865" i="7"/>
  <c r="AP656" i="7"/>
  <c r="AY656" i="7"/>
  <c r="AS656" i="7"/>
  <c r="AU656" i="7"/>
  <c r="AT656" i="7"/>
  <c r="AR656" i="7"/>
  <c r="AW656" i="7"/>
  <c r="AQ656" i="7"/>
  <c r="AO656" i="7"/>
  <c r="AV656" i="7"/>
  <c r="AX656" i="7"/>
  <c r="BT759" i="7"/>
  <c r="BV759" i="7"/>
  <c r="BS759" i="7"/>
  <c r="BW759" i="7"/>
  <c r="BU759" i="7"/>
  <c r="BD759" i="7"/>
  <c r="BF759" i="7"/>
  <c r="BG759" i="7" a="1"/>
  <c r="Z578" i="7"/>
  <c r="AF578" i="7"/>
  <c r="BA912" i="7"/>
  <c r="BE912" i="7"/>
  <c r="BB912" i="7"/>
  <c r="BD912" i="7"/>
  <c r="BR912" i="7"/>
  <c r="BC912" i="7"/>
  <c r="BA555" i="7"/>
  <c r="BE555" i="7"/>
  <c r="BR555" i="7"/>
  <c r="AB753" i="7"/>
  <c r="AF753" i="7"/>
  <c r="Y753" i="7"/>
  <c r="AC753" i="7"/>
  <c r="AE753" i="7"/>
  <c r="AA753" i="7"/>
  <c r="W753" i="7"/>
  <c r="AG753" i="7"/>
  <c r="AD753" i="7"/>
  <c r="X753" i="7"/>
  <c r="Z753" i="7"/>
  <c r="AS607" i="7"/>
  <c r="AR607" i="7"/>
  <c r="AY607" i="7"/>
  <c r="AQ607" i="7"/>
  <c r="AX607" i="7"/>
  <c r="AP607" i="7"/>
  <c r="AO607" i="7"/>
  <c r="AU607" i="7"/>
  <c r="AV607" i="7"/>
  <c r="AT607" i="7"/>
  <c r="AW607" i="7"/>
  <c r="AL569" i="7"/>
  <c r="AN569" i="7"/>
  <c r="AO569" i="7" a="1"/>
  <c r="BR569" i="7"/>
  <c r="BC569" i="7"/>
  <c r="AV865" i="7"/>
  <c r="AQ865" i="7"/>
  <c r="AX865" i="7"/>
  <c r="AS865" i="7"/>
  <c r="AU865" i="7"/>
  <c r="AP865" i="7"/>
  <c r="AO865" i="7"/>
  <c r="AW865" i="7"/>
  <c r="AT865" i="7"/>
  <c r="AY865" i="7"/>
  <c r="AR865" i="7"/>
  <c r="BA559" i="7"/>
  <c r="BE559" i="7"/>
  <c r="BB559" i="7"/>
  <c r="BD559" i="7"/>
  <c r="BR559" i="7"/>
  <c r="BC559" i="7"/>
  <c r="AL559" i="7"/>
  <c r="AN559" i="7"/>
  <c r="AO559" i="7" a="1"/>
  <c r="AX839" i="7"/>
  <c r="AO839" i="7"/>
  <c r="AY839" i="7"/>
  <c r="AT839" i="7"/>
  <c r="AR839" i="7"/>
  <c r="AP839" i="7"/>
  <c r="AU839" i="7"/>
  <c r="AS839" i="7"/>
  <c r="AQ839" i="7"/>
  <c r="AV839" i="7"/>
  <c r="AW839" i="7"/>
  <c r="X557" i="7"/>
  <c r="Z557" i="7"/>
  <c r="Y557" i="7"/>
  <c r="W557" i="7"/>
  <c r="AF557" i="7"/>
  <c r="AA557" i="7"/>
  <c r="AE557" i="7"/>
  <c r="AB557" i="7"/>
  <c r="AG557" i="7"/>
  <c r="AD557" i="7"/>
  <c r="AC557" i="7"/>
  <c r="BB589" i="7"/>
  <c r="BD589" i="7"/>
  <c r="BA589" i="7"/>
  <c r="BE589" i="7"/>
  <c r="BR589" i="7"/>
  <c r="BC589" i="7"/>
  <c r="AX898" i="7"/>
  <c r="AW898" i="7"/>
  <c r="AP898" i="7"/>
  <c r="AQ898" i="7"/>
  <c r="AO898" i="7"/>
  <c r="AR898" i="7"/>
  <c r="AV898" i="7"/>
  <c r="AT898" i="7"/>
  <c r="AY898" i="7"/>
  <c r="AS898" i="7"/>
  <c r="AU898" i="7"/>
  <c r="Z666" i="7"/>
  <c r="W666" i="7"/>
  <c r="AD944" i="7"/>
  <c r="AE944" i="7"/>
  <c r="AF944" i="7"/>
  <c r="AA944" i="7"/>
  <c r="Z944" i="7"/>
  <c r="AC944" i="7"/>
  <c r="AG944" i="7"/>
  <c r="W944" i="7"/>
  <c r="X944" i="7"/>
  <c r="Y944" i="7"/>
  <c r="AB944" i="7"/>
  <c r="AP621" i="7"/>
  <c r="AX621" i="7"/>
  <c r="AS621" i="7"/>
  <c r="AO621" i="7"/>
  <c r="AQ621" i="7"/>
  <c r="AY621" i="7"/>
  <c r="AV621" i="7"/>
  <c r="AW621" i="7"/>
  <c r="AT621" i="7"/>
  <c r="AR621" i="7"/>
  <c r="AU621" i="7"/>
  <c r="BB701" i="7"/>
  <c r="BD701" i="7"/>
  <c r="BC701" i="7"/>
  <c r="BR701" i="7"/>
  <c r="BA701" i="7"/>
  <c r="BE701" i="7"/>
  <c r="BT658" i="7"/>
  <c r="BV658" i="7"/>
  <c r="BS658" i="7"/>
  <c r="BW658" i="7"/>
  <c r="BU658" i="7"/>
  <c r="BD658" i="7"/>
  <c r="BF658" i="7"/>
  <c r="BG658" i="7" a="1"/>
  <c r="AE741" i="7"/>
  <c r="W741" i="7"/>
  <c r="AC741" i="7"/>
  <c r="X741" i="7"/>
  <c r="Y741" i="7"/>
  <c r="AG741" i="7"/>
  <c r="AD741" i="7"/>
  <c r="AF741" i="7"/>
  <c r="AB741" i="7"/>
  <c r="Z741" i="7"/>
  <c r="AA741" i="7"/>
  <c r="AG765" i="7"/>
  <c r="W765" i="7"/>
  <c r="AA765" i="7"/>
  <c r="AE765" i="7"/>
  <c r="Y765" i="7"/>
  <c r="AC765" i="7"/>
  <c r="AB765" i="7"/>
  <c r="AD765" i="7"/>
  <c r="X765" i="7"/>
  <c r="AF765" i="7"/>
  <c r="Z765" i="7"/>
  <c r="Y697" i="7"/>
  <c r="AA697" i="7"/>
  <c r="AC697" i="7"/>
  <c r="AF697" i="7"/>
  <c r="W697" i="7"/>
  <c r="AB697" i="7"/>
  <c r="AE697" i="7"/>
  <c r="AD697" i="7"/>
  <c r="X697" i="7"/>
  <c r="Z697" i="7"/>
  <c r="AG697" i="7"/>
  <c r="BC673" i="7"/>
  <c r="BA673" i="7"/>
  <c r="BE673" i="7"/>
  <c r="BR673" i="7"/>
  <c r="BB673" i="7"/>
  <c r="BD673" i="7"/>
  <c r="W781" i="7"/>
  <c r="Z781" i="7"/>
  <c r="Y781" i="7"/>
  <c r="AC781" i="7"/>
  <c r="AF781" i="7"/>
  <c r="AB781" i="7"/>
  <c r="AD781" i="7"/>
  <c r="AE781" i="7"/>
  <c r="AG781" i="7"/>
  <c r="AA781" i="7"/>
  <c r="X781" i="7"/>
  <c r="AW959" i="7"/>
  <c r="AV959" i="7"/>
  <c r="AY959" i="7"/>
  <c r="AO959" i="7"/>
  <c r="AP959" i="7"/>
  <c r="AU959" i="7"/>
  <c r="AQ959" i="7"/>
  <c r="AS959" i="7"/>
  <c r="AT959" i="7"/>
  <c r="AX959" i="7"/>
  <c r="AR959" i="7"/>
  <c r="BR892" i="7"/>
  <c r="BB892" i="7"/>
  <c r="BD892" i="7"/>
  <c r="BC892" i="7"/>
  <c r="BA892" i="7"/>
  <c r="BE892" i="7"/>
  <c r="AL892" i="7"/>
  <c r="AN892" i="7"/>
  <c r="AO892" i="7" a="1"/>
  <c r="BU863" i="7"/>
  <c r="BS863" i="7"/>
  <c r="BW863" i="7"/>
  <c r="BT863" i="7"/>
  <c r="BV863" i="7"/>
  <c r="BA879" i="7"/>
  <c r="BE879" i="7"/>
  <c r="BR879" i="7"/>
  <c r="BB879" i="7"/>
  <c r="BD879" i="7"/>
  <c r="BC879" i="7"/>
  <c r="BB843" i="7"/>
  <c r="BD843" i="7"/>
  <c r="BR843" i="7"/>
  <c r="BA843" i="7"/>
  <c r="BE843" i="7"/>
  <c r="BC843" i="7"/>
  <c r="BA803" i="7"/>
  <c r="BE803" i="7"/>
  <c r="BB803" i="7"/>
  <c r="BD803" i="7"/>
  <c r="BR803" i="7"/>
  <c r="BC803" i="7"/>
  <c r="AG767" i="7"/>
  <c r="AD767" i="7"/>
  <c r="X767" i="7"/>
  <c r="Y767" i="7"/>
  <c r="Z767" i="7"/>
  <c r="AE767" i="7"/>
  <c r="AA767" i="7"/>
  <c r="AC767" i="7"/>
  <c r="AB767" i="7"/>
  <c r="AF767" i="7"/>
  <c r="W767" i="7"/>
  <c r="BR847" i="7"/>
  <c r="BB847" i="7"/>
  <c r="BD847" i="7"/>
  <c r="BA847" i="7"/>
  <c r="BE847" i="7"/>
  <c r="BC847" i="7"/>
  <c r="AG803" i="7"/>
  <c r="X803" i="7"/>
  <c r="AD803" i="7"/>
  <c r="AB803" i="7"/>
  <c r="AE803" i="7"/>
  <c r="Z803" i="7"/>
  <c r="AA803" i="7"/>
  <c r="AC803" i="7"/>
  <c r="Y803" i="7"/>
  <c r="AF803" i="7"/>
  <c r="W803" i="7"/>
  <c r="CE614" i="7"/>
  <c r="CH614" i="7"/>
  <c r="BY614" i="7"/>
  <c r="CC614" i="7"/>
  <c r="CB614" i="7"/>
  <c r="BZ614" i="7"/>
  <c r="CA614" i="7"/>
  <c r="CD614" i="7"/>
  <c r="CI614" i="7"/>
  <c r="CG614" i="7"/>
  <c r="CF614" i="7"/>
  <c r="BV623" i="7"/>
  <c r="BX623" i="7"/>
  <c r="BY623" i="7" a="1"/>
  <c r="BT761" i="7"/>
  <c r="BS761" i="7"/>
  <c r="BW761" i="7"/>
  <c r="BU761" i="7"/>
  <c r="AC793" i="7"/>
  <c r="Z793" i="7"/>
  <c r="AB793" i="7"/>
  <c r="AF793" i="7"/>
  <c r="AG793" i="7"/>
  <c r="X793" i="7"/>
  <c r="AE793" i="7"/>
  <c r="W793" i="7"/>
  <c r="AD793" i="7"/>
  <c r="Y793" i="7"/>
  <c r="AA793" i="7"/>
  <c r="Y889" i="7"/>
  <c r="AF889" i="7"/>
  <c r="AA889" i="7"/>
  <c r="Z889" i="7"/>
  <c r="AD889" i="7"/>
  <c r="AC889" i="7"/>
  <c r="W889" i="7"/>
  <c r="X889" i="7"/>
  <c r="AE889" i="7"/>
  <c r="AB889" i="7"/>
  <c r="AG889" i="7"/>
  <c r="BA530" i="7"/>
  <c r="BE530" i="7"/>
  <c r="BR530" i="7"/>
  <c r="BB530" i="7"/>
  <c r="BD530" i="7"/>
  <c r="BC530" i="7"/>
  <c r="AF682" i="7"/>
  <c r="AC682" i="7"/>
  <c r="W682" i="7"/>
  <c r="Z682" i="7"/>
  <c r="Y682" i="7"/>
  <c r="X682" i="7"/>
  <c r="AD682" i="7"/>
  <c r="AG682" i="7"/>
  <c r="AE682" i="7"/>
  <c r="AB682" i="7"/>
  <c r="AA682" i="7"/>
  <c r="AV837" i="7"/>
  <c r="AT837" i="7"/>
  <c r="AW837" i="7"/>
  <c r="AP837" i="7"/>
  <c r="AX837" i="7"/>
  <c r="AO837" i="7"/>
  <c r="AS837" i="7"/>
  <c r="AQ837" i="7"/>
  <c r="AU837" i="7"/>
  <c r="AR837" i="7"/>
  <c r="AY837" i="7"/>
  <c r="W746" i="7"/>
  <c r="Z746" i="7"/>
  <c r="X746" i="7"/>
  <c r="AE746" i="7"/>
  <c r="AC746" i="7"/>
  <c r="AA746" i="7"/>
  <c r="AG746" i="7"/>
  <c r="AF746" i="7"/>
  <c r="AB746" i="7"/>
  <c r="Y746" i="7"/>
  <c r="AD746" i="7"/>
  <c r="BR822" i="7"/>
  <c r="BC822" i="7"/>
  <c r="BA822" i="7"/>
  <c r="BE822" i="7"/>
  <c r="BB822" i="7"/>
  <c r="BD822" i="7"/>
  <c r="BR524" i="7"/>
  <c r="BS524" i="7"/>
  <c r="BW524" i="7"/>
  <c r="BC524" i="7"/>
  <c r="BA524" i="7"/>
  <c r="BE524" i="7"/>
  <c r="BB524" i="7"/>
  <c r="BD524" i="7"/>
  <c r="AM306" i="7"/>
  <c r="AK306" i="7"/>
  <c r="BA306" i="7"/>
  <c r="BC306" i="7"/>
  <c r="BR306" i="7"/>
  <c r="AC492" i="7"/>
  <c r="AB492" i="7"/>
  <c r="AD492" i="7"/>
  <c r="AF492" i="7"/>
  <c r="AG492" i="7"/>
  <c r="Z492" i="7"/>
  <c r="AA492" i="7"/>
  <c r="W492" i="7"/>
  <c r="Y492" i="7"/>
  <c r="X492" i="7"/>
  <c r="AE492" i="7"/>
  <c r="X476" i="7"/>
  <c r="Z476" i="7"/>
  <c r="AG476" i="7"/>
  <c r="AC476" i="7"/>
  <c r="AF476" i="7"/>
  <c r="AB476" i="7"/>
  <c r="Y476" i="7"/>
  <c r="AE476" i="7"/>
  <c r="AA476" i="7"/>
  <c r="W476" i="7"/>
  <c r="AD476" i="7"/>
  <c r="AV765" i="7"/>
  <c r="AS765" i="7"/>
  <c r="AT847" i="7"/>
  <c r="AY899" i="7"/>
  <c r="AW899" i="7"/>
  <c r="AC608" i="7"/>
  <c r="AD608" i="7"/>
  <c r="W608" i="7"/>
  <c r="AE608" i="7"/>
  <c r="Z608" i="7"/>
  <c r="AF608" i="7"/>
  <c r="Y608" i="7"/>
  <c r="AB608" i="7"/>
  <c r="AA608" i="7"/>
  <c r="AG608" i="7"/>
  <c r="X608" i="7"/>
  <c r="X570" i="7"/>
  <c r="Y570" i="7"/>
  <c r="AC836" i="7"/>
  <c r="X836" i="7"/>
  <c r="Y836" i="7"/>
  <c r="Z836" i="7"/>
  <c r="AB836" i="7"/>
  <c r="AD836" i="7"/>
  <c r="AF836" i="7"/>
  <c r="W836" i="7"/>
  <c r="AE836" i="7"/>
  <c r="AA836" i="7"/>
  <c r="AO840" i="7"/>
  <c r="AX840" i="7"/>
  <c r="AP840" i="7"/>
  <c r="AW840" i="7"/>
  <c r="AT840" i="7"/>
  <c r="AY840" i="7"/>
  <c r="AR840" i="7"/>
  <c r="AU840" i="7"/>
  <c r="W497" i="7"/>
  <c r="AC497" i="7"/>
  <c r="X497" i="7"/>
  <c r="AF497" i="7"/>
  <c r="Y497" i="7"/>
  <c r="AG497" i="7"/>
  <c r="AE497" i="7"/>
  <c r="AA497" i="7"/>
  <c r="AW909" i="7"/>
  <c r="AY909" i="7"/>
  <c r="AV909" i="7"/>
  <c r="AQ909" i="7"/>
  <c r="AU909" i="7"/>
  <c r="AO909" i="7"/>
  <c r="AR909" i="7"/>
  <c r="AT909" i="7"/>
  <c r="AP909" i="7"/>
  <c r="AX909" i="7"/>
  <c r="AB761" i="7"/>
  <c r="AF761" i="7"/>
  <c r="Y761" i="7"/>
  <c r="X761" i="7"/>
  <c r="AC761" i="7"/>
  <c r="Z761" i="7"/>
  <c r="AU970" i="7"/>
  <c r="AT863" i="7"/>
  <c r="AR863" i="7"/>
  <c r="AO863" i="7"/>
  <c r="AV863" i="7"/>
  <c r="AP863" i="7"/>
  <c r="AU863" i="7"/>
  <c r="AS863" i="7"/>
  <c r="AW863" i="7"/>
  <c r="AA927" i="7"/>
  <c r="Y927" i="7"/>
  <c r="AF927" i="7"/>
  <c r="AB927" i="7"/>
  <c r="AE927" i="7"/>
  <c r="AD927" i="7"/>
  <c r="W927" i="7"/>
  <c r="X927" i="7"/>
  <c r="AG927" i="7"/>
  <c r="AC927" i="7"/>
  <c r="AB431" i="7"/>
  <c r="AF431" i="7"/>
  <c r="AG431" i="7"/>
  <c r="BE344" i="7"/>
  <c r="BC344" i="7"/>
  <c r="BB344" i="7"/>
  <c r="BD344" i="7"/>
  <c r="AB879" i="7"/>
  <c r="Z879" i="7"/>
  <c r="W879" i="7"/>
  <c r="AG879" i="7"/>
  <c r="AF879" i="7"/>
  <c r="Y879" i="7"/>
  <c r="AA879" i="7"/>
  <c r="AD879" i="7"/>
  <c r="AE879" i="7"/>
  <c r="X879" i="7"/>
  <c r="AC879" i="7"/>
  <c r="BR884" i="7"/>
  <c r="BB884" i="7"/>
  <c r="BD884" i="7"/>
  <c r="BC884" i="7"/>
  <c r="BA884" i="7"/>
  <c r="BE884" i="7"/>
  <c r="AL852" i="7"/>
  <c r="AN852" i="7"/>
  <c r="AO852" i="7" a="1"/>
  <c r="BV865" i="7"/>
  <c r="BX865" i="7"/>
  <c r="BY865" i="7" a="1"/>
  <c r="AO957" i="7"/>
  <c r="AY957" i="7"/>
  <c r="AT957" i="7"/>
  <c r="AU957" i="7"/>
  <c r="AS957" i="7"/>
  <c r="AW957" i="7"/>
  <c r="AQ957" i="7"/>
  <c r="AV957" i="7"/>
  <c r="AR957" i="7"/>
  <c r="Z562" i="7"/>
  <c r="AD562" i="7"/>
  <c r="AA562" i="7"/>
  <c r="BA596" i="7"/>
  <c r="BE596" i="7"/>
  <c r="BB596" i="7"/>
  <c r="BD596" i="7"/>
  <c r="BC596" i="7"/>
  <c r="BR596" i="7"/>
  <c r="AJ207" i="7"/>
  <c r="AM207" i="7"/>
  <c r="AL207" i="7"/>
  <c r="AK207" i="7"/>
  <c r="AL595" i="7"/>
  <c r="AN595" i="7"/>
  <c r="AO595" i="7" a="1"/>
  <c r="BB899" i="7"/>
  <c r="BD899" i="7"/>
  <c r="BA899" i="7"/>
  <c r="BE899" i="7"/>
  <c r="BC899" i="7"/>
  <c r="BR899" i="7"/>
  <c r="BB765" i="7"/>
  <c r="BD765" i="7"/>
  <c r="BA765" i="7"/>
  <c r="BE765" i="7"/>
  <c r="BR765" i="7"/>
  <c r="BC765" i="7"/>
  <c r="W997" i="7"/>
  <c r="AD997" i="7"/>
  <c r="AG997" i="7"/>
  <c r="Z997" i="7"/>
  <c r="AA997" i="7"/>
  <c r="Y997" i="7"/>
  <c r="AC997" i="7"/>
  <c r="AE997" i="7"/>
  <c r="X997" i="7"/>
  <c r="AZ214" i="7"/>
  <c r="AI214" i="7"/>
  <c r="AM214" i="7"/>
  <c r="AG628" i="7"/>
  <c r="AC628" i="7"/>
  <c r="AA628" i="7"/>
  <c r="AD628" i="7"/>
  <c r="AE628" i="7"/>
  <c r="AF628" i="7"/>
  <c r="AB628" i="7"/>
  <c r="X628" i="7"/>
  <c r="Z628" i="7"/>
  <c r="Y628" i="7"/>
  <c r="BR756" i="7"/>
  <c r="BB756" i="7"/>
  <c r="BD756" i="7"/>
  <c r="BA756" i="7"/>
  <c r="BE756" i="7"/>
  <c r="BC756" i="7"/>
  <c r="BR381" i="7"/>
  <c r="BS381" i="7"/>
  <c r="BT381" i="7"/>
  <c r="BA381" i="7"/>
  <c r="BE381" i="7"/>
  <c r="BK158" i="7"/>
  <c r="BF41" i="7"/>
  <c r="AS989" i="7"/>
  <c r="AU989" i="7"/>
  <c r="AG656" i="7"/>
  <c r="AF656" i="7"/>
  <c r="AC656" i="7"/>
  <c r="AB656" i="7"/>
  <c r="Z656" i="7"/>
  <c r="Y656" i="7"/>
  <c r="AE656" i="7"/>
  <c r="X656" i="7"/>
  <c r="AA656" i="7"/>
  <c r="AD656" i="7"/>
  <c r="W656" i="7"/>
  <c r="AC721" i="7"/>
  <c r="W721" i="7"/>
  <c r="AE721" i="7"/>
  <c r="X721" i="7"/>
  <c r="Y721" i="7"/>
  <c r="AA721" i="7"/>
  <c r="AB721" i="7"/>
  <c r="AG721" i="7"/>
  <c r="AD721" i="7"/>
  <c r="AF721" i="7"/>
  <c r="Z721" i="7"/>
  <c r="AM192" i="7"/>
  <c r="AK192" i="7"/>
  <c r="AJ192" i="7"/>
  <c r="AL192" i="7"/>
  <c r="BS163" i="7"/>
  <c r="AP424" i="7"/>
  <c r="AR424" i="7"/>
  <c r="AX424" i="7"/>
  <c r="AU424" i="7"/>
  <c r="AO424" i="7"/>
  <c r="AV424" i="7"/>
  <c r="AS424" i="7"/>
  <c r="AT424" i="7"/>
  <c r="AQ424" i="7"/>
  <c r="AW424" i="7"/>
  <c r="AY424" i="7"/>
  <c r="BS240" i="7"/>
  <c r="BT240" i="7"/>
  <c r="X559" i="7"/>
  <c r="AG559" i="7"/>
  <c r="AF559" i="7"/>
  <c r="AE559" i="7"/>
  <c r="Y559" i="7"/>
  <c r="AD559" i="7"/>
  <c r="W559" i="7"/>
  <c r="Z559" i="7"/>
  <c r="AB559" i="7"/>
  <c r="AA559" i="7"/>
  <c r="AC559" i="7"/>
  <c r="Z670" i="7"/>
  <c r="AC670" i="7"/>
  <c r="AE670" i="7"/>
  <c r="Y670" i="7"/>
  <c r="W670" i="7"/>
  <c r="AA670" i="7"/>
  <c r="AG670" i="7"/>
  <c r="AB670" i="7"/>
  <c r="AD670" i="7"/>
  <c r="AF670" i="7"/>
  <c r="X670" i="7"/>
  <c r="BC670" i="7"/>
  <c r="BA670" i="7"/>
  <c r="BE670" i="7"/>
  <c r="BR670" i="7"/>
  <c r="BB670" i="7"/>
  <c r="BD670" i="7"/>
  <c r="AU441" i="7"/>
  <c r="AR441" i="7"/>
  <c r="AP441" i="7"/>
  <c r="AX441" i="7"/>
  <c r="AT441" i="7"/>
  <c r="AO441" i="7"/>
  <c r="AW441" i="7"/>
  <c r="AV441" i="7"/>
  <c r="AY441" i="7"/>
  <c r="AS441" i="7"/>
  <c r="AQ441" i="7"/>
  <c r="AB493" i="7"/>
  <c r="Y493" i="7"/>
  <c r="AC493" i="7"/>
  <c r="X493" i="7"/>
  <c r="AD493" i="7"/>
  <c r="AG493" i="7"/>
  <c r="AF493" i="7"/>
  <c r="AE493" i="7"/>
  <c r="Z493" i="7"/>
  <c r="AA493" i="7"/>
  <c r="W493" i="7"/>
  <c r="AG838" i="7"/>
  <c r="AC911" i="7"/>
  <c r="AR453" i="7"/>
  <c r="AQ453" i="7"/>
  <c r="AT416" i="7"/>
  <c r="V257" i="7"/>
  <c r="BD665" i="7"/>
  <c r="BF665" i="7"/>
  <c r="BG665" i="7" a="1"/>
  <c r="AC938" i="7"/>
  <c r="Y938" i="7"/>
  <c r="AB938" i="7"/>
  <c r="AD806" i="7"/>
  <c r="AA806" i="7"/>
  <c r="AE806" i="7"/>
  <c r="AG806" i="7"/>
  <c r="Y806" i="7"/>
  <c r="X806" i="7"/>
  <c r="AS404" i="7"/>
  <c r="AP404" i="7"/>
  <c r="AO404" i="7"/>
  <c r="AT404" i="7"/>
  <c r="AQ404" i="7"/>
  <c r="AV404" i="7"/>
  <c r="AX404" i="7"/>
  <c r="BB613" i="7"/>
  <c r="BD613" i="7"/>
  <c r="BA613" i="7"/>
  <c r="BE613" i="7"/>
  <c r="BR613" i="7"/>
  <c r="BC613" i="7"/>
  <c r="BD672" i="7"/>
  <c r="BF672" i="7"/>
  <c r="BG672" i="7" a="1"/>
  <c r="AF565" i="7"/>
  <c r="AC565" i="7"/>
  <c r="AA565" i="7"/>
  <c r="W565" i="7"/>
  <c r="AG565" i="7"/>
  <c r="Y565" i="7"/>
  <c r="AE565" i="7"/>
  <c r="X565" i="7"/>
  <c r="AD565" i="7"/>
  <c r="Z565" i="7"/>
  <c r="AB565" i="7"/>
  <c r="BA441" i="7"/>
  <c r="BE441" i="7"/>
  <c r="BB441" i="7"/>
  <c r="BD441" i="7"/>
  <c r="BC441" i="7"/>
  <c r="BR441" i="7"/>
  <c r="AL981" i="7"/>
  <c r="AN981" i="7"/>
  <c r="AO981" i="7" a="1"/>
  <c r="AI381" i="7"/>
  <c r="X911" i="7"/>
  <c r="AN592" i="7"/>
  <c r="AO592" i="7" a="1"/>
  <c r="AS592" i="7"/>
  <c r="AO453" i="7"/>
  <c r="AX453" i="7"/>
  <c r="AT453" i="7"/>
  <c r="AF913" i="7"/>
  <c r="AA913" i="7"/>
  <c r="AB913" i="7"/>
  <c r="Z913" i="7"/>
  <c r="X913" i="7"/>
  <c r="AD913" i="7"/>
  <c r="AE913" i="7"/>
  <c r="AG913" i="7"/>
  <c r="Y913" i="7"/>
  <c r="AC913" i="7"/>
  <c r="W913" i="7"/>
  <c r="AO968" i="7"/>
  <c r="AS968" i="7"/>
  <c r="AR968" i="7"/>
  <c r="AQ968" i="7"/>
  <c r="AV968" i="7"/>
  <c r="AU968" i="7"/>
  <c r="AY968" i="7"/>
  <c r="AT968" i="7"/>
  <c r="AP968" i="7"/>
  <c r="AW968" i="7"/>
  <c r="AX968" i="7"/>
  <c r="AG653" i="7"/>
  <c r="Y653" i="7"/>
  <c r="Z653" i="7"/>
  <c r="W653" i="7"/>
  <c r="AF653" i="7"/>
  <c r="AD653" i="7"/>
  <c r="X653" i="7"/>
  <c r="AB653" i="7"/>
  <c r="AC653" i="7"/>
  <c r="AE653" i="7"/>
  <c r="AA653" i="7"/>
  <c r="AU613" i="7"/>
  <c r="AS613" i="7"/>
  <c r="AY613" i="7"/>
  <c r="AO613" i="7"/>
  <c r="BF656" i="7"/>
  <c r="BG656" i="7" a="1"/>
  <c r="X757" i="7"/>
  <c r="Y757" i="7"/>
  <c r="AA757" i="7"/>
  <c r="AC757" i="7"/>
  <c r="AF757" i="7"/>
  <c r="Z757" i="7"/>
  <c r="W757" i="7"/>
  <c r="AB757" i="7"/>
  <c r="AD757" i="7"/>
  <c r="AE757" i="7"/>
  <c r="AG757" i="7"/>
  <c r="AP779" i="7"/>
  <c r="AW779" i="7"/>
  <c r="AU779" i="7"/>
  <c r="AQ779" i="7"/>
  <c r="AR779" i="7"/>
  <c r="AS779" i="7"/>
  <c r="AT779" i="7"/>
  <c r="AX779" i="7"/>
  <c r="AY779" i="7"/>
  <c r="AO779" i="7"/>
  <c r="AV779" i="7"/>
  <c r="AM294" i="7"/>
  <c r="AK294" i="7"/>
  <c r="AJ294" i="7"/>
  <c r="AL294" i="7"/>
  <c r="Y933" i="7"/>
  <c r="AA933" i="7"/>
  <c r="AG933" i="7"/>
  <c r="AC933" i="7"/>
  <c r="X933" i="7"/>
  <c r="Z933" i="7"/>
  <c r="AD933" i="7"/>
  <c r="W933" i="7"/>
  <c r="AF933" i="7"/>
  <c r="AB933" i="7"/>
  <c r="AE933" i="7"/>
  <c r="AK76" i="7"/>
  <c r="AJ76" i="7"/>
  <c r="AL76" i="7"/>
  <c r="BS474" i="7"/>
  <c r="BW474" i="7"/>
  <c r="BU474" i="7"/>
  <c r="Z719" i="7"/>
  <c r="AA719" i="7"/>
  <c r="AB719" i="7"/>
  <c r="AD719" i="7"/>
  <c r="W719" i="7"/>
  <c r="AF719" i="7"/>
  <c r="X719" i="7"/>
  <c r="AE719" i="7"/>
  <c r="Y719" i="7"/>
  <c r="AC719" i="7"/>
  <c r="AG719" i="7"/>
  <c r="T343" i="7"/>
  <c r="AN591" i="7"/>
  <c r="AO591" i="7" a="1"/>
  <c r="AR591" i="7"/>
  <c r="AV453" i="7"/>
  <c r="AS453" i="7"/>
  <c r="AN75" i="7"/>
  <c r="AO75" i="7" a="1"/>
  <c r="AQ75" i="7"/>
  <c r="AA632" i="7"/>
  <c r="Z632" i="7"/>
  <c r="AB632" i="7"/>
  <c r="AG632" i="7"/>
  <c r="Y632" i="7"/>
  <c r="AC632" i="7"/>
  <c r="AD632" i="7"/>
  <c r="AE632" i="7"/>
  <c r="X632" i="7"/>
  <c r="AF632" i="7"/>
  <c r="W632" i="7"/>
  <c r="AL756" i="7"/>
  <c r="AN756" i="7"/>
  <c r="AO756" i="7" a="1"/>
  <c r="AB664" i="7"/>
  <c r="X664" i="7"/>
  <c r="AF664" i="7"/>
  <c r="Y664" i="7"/>
  <c r="Z664" i="7"/>
  <c r="AG664" i="7"/>
  <c r="AE664" i="7"/>
  <c r="W664" i="7"/>
  <c r="AC664" i="7"/>
  <c r="AA664" i="7"/>
  <c r="AD664" i="7"/>
  <c r="BB240" i="7"/>
  <c r="BD240" i="7"/>
  <c r="BE240" i="7"/>
  <c r="BC240" i="7"/>
  <c r="BS672" i="7"/>
  <c r="BW672" i="7"/>
  <c r="BU672" i="7"/>
  <c r="BT672" i="7"/>
  <c r="BV672" i="7"/>
  <c r="AM232" i="7"/>
  <c r="AK232" i="7"/>
  <c r="AL232" i="7"/>
  <c r="BU656" i="7"/>
  <c r="BT656" i="7"/>
  <c r="BV656" i="7"/>
  <c r="BS656" i="7"/>
  <c r="BW656" i="7"/>
  <c r="AD507" i="7"/>
  <c r="AB507" i="7"/>
  <c r="W507" i="7"/>
  <c r="AA507" i="7"/>
  <c r="AC507" i="7"/>
  <c r="X507" i="7"/>
  <c r="Z507" i="7"/>
  <c r="Y507" i="7"/>
  <c r="AG507" i="7"/>
  <c r="AF507" i="7"/>
  <c r="AE507" i="7"/>
  <c r="BR565" i="7"/>
  <c r="BA565" i="7"/>
  <c r="BE565" i="7"/>
  <c r="BB565" i="7"/>
  <c r="BD565" i="7"/>
  <c r="BC565" i="7"/>
  <c r="AM313" i="7"/>
  <c r="AJ313" i="7"/>
  <c r="AL313" i="7"/>
  <c r="AK313" i="7"/>
  <c r="AU705" i="7"/>
  <c r="AO705" i="7"/>
  <c r="AW810" i="7"/>
  <c r="AY810" i="7"/>
  <c r="AP810" i="7"/>
  <c r="AR810" i="7"/>
  <c r="AX810" i="7"/>
  <c r="AS810" i="7"/>
  <c r="AU810" i="7"/>
  <c r="AO810" i="7"/>
  <c r="AG904" i="7"/>
  <c r="AA904" i="7"/>
  <c r="X904" i="7"/>
  <c r="W904" i="7"/>
  <c r="AE904" i="7"/>
  <c r="AB904" i="7"/>
  <c r="AC904" i="7"/>
  <c r="Y904" i="7"/>
  <c r="Z904" i="7"/>
  <c r="AD904" i="7"/>
  <c r="AF904" i="7"/>
  <c r="AB588" i="7"/>
  <c r="AD588" i="7"/>
  <c r="Y588" i="7"/>
  <c r="AE588" i="7"/>
  <c r="AG588" i="7"/>
  <c r="X588" i="7"/>
  <c r="AF588" i="7"/>
  <c r="Z588" i="7"/>
  <c r="W588" i="7"/>
  <c r="AA588" i="7"/>
  <c r="AC588" i="7"/>
  <c r="AF915" i="7"/>
  <c r="Z915" i="7"/>
  <c r="X915" i="7"/>
  <c r="AD915" i="7"/>
  <c r="AE915" i="7"/>
  <c r="AA915" i="7"/>
  <c r="W915" i="7"/>
  <c r="AB915" i="7"/>
  <c r="AG846" i="7"/>
  <c r="AD637" i="7"/>
  <c r="X637" i="7"/>
  <c r="AG637" i="7"/>
  <c r="AF637" i="7"/>
  <c r="AE637" i="7"/>
  <c r="AC637" i="7"/>
  <c r="AA637" i="7"/>
  <c r="Y637" i="7"/>
  <c r="Z637" i="7"/>
  <c r="AE630" i="7"/>
  <c r="AC630" i="7"/>
  <c r="Y630" i="7"/>
  <c r="Z630" i="7"/>
  <c r="AG630" i="7"/>
  <c r="AA630" i="7"/>
  <c r="W630" i="7"/>
  <c r="AF630" i="7"/>
  <c r="AD630" i="7"/>
  <c r="X630" i="7"/>
  <c r="AB630" i="7"/>
  <c r="Y801" i="7"/>
  <c r="AD801" i="7"/>
  <c r="AG801" i="7"/>
  <c r="W801" i="7"/>
  <c r="AC801" i="7"/>
  <c r="AF801" i="7"/>
  <c r="Z801" i="7"/>
  <c r="X801" i="7"/>
  <c r="AB801" i="7"/>
  <c r="AE801" i="7"/>
  <c r="AA801" i="7"/>
  <c r="W675" i="7"/>
  <c r="X675" i="7"/>
  <c r="AE675" i="7"/>
  <c r="Z675" i="7"/>
  <c r="AG675" i="7"/>
  <c r="AC675" i="7"/>
  <c r="Y675" i="7"/>
  <c r="AA675" i="7"/>
  <c r="AF675" i="7"/>
  <c r="AD675" i="7"/>
  <c r="AB675" i="7"/>
  <c r="AO573" i="7"/>
  <c r="AX573" i="7"/>
  <c r="AW573" i="7"/>
  <c r="BD61" i="7"/>
  <c r="BC61" i="7"/>
  <c r="BB61" i="7"/>
  <c r="BE61" i="7"/>
  <c r="W108" i="7"/>
  <c r="AQ725" i="7"/>
  <c r="AX725" i="7"/>
  <c r="AY725" i="7"/>
  <c r="AR725" i="7"/>
  <c r="AW725" i="7"/>
  <c r="AO725" i="7"/>
  <c r="AT725" i="7"/>
  <c r="AP725" i="7"/>
  <c r="AU725" i="7"/>
  <c r="AS725" i="7"/>
  <c r="AV725" i="7"/>
  <c r="AB875" i="7"/>
  <c r="X875" i="7"/>
  <c r="W875" i="7"/>
  <c r="Y875" i="7"/>
  <c r="AA875" i="7"/>
  <c r="AE875" i="7"/>
  <c r="AC875" i="7"/>
  <c r="AD875" i="7"/>
  <c r="AF875" i="7"/>
  <c r="Z875" i="7"/>
  <c r="AG875" i="7"/>
  <c r="AE969" i="7"/>
  <c r="Y969" i="7"/>
  <c r="AG969" i="7"/>
  <c r="AA969" i="7"/>
  <c r="AB969" i="7"/>
  <c r="AC969" i="7"/>
  <c r="AD969" i="7"/>
  <c r="W969" i="7"/>
  <c r="Z969" i="7"/>
  <c r="AG458" i="7"/>
  <c r="BT93" i="7"/>
  <c r="BV93" i="7"/>
  <c r="BU93" i="7"/>
  <c r="R166" i="7"/>
  <c r="S166" i="7"/>
  <c r="CF147" i="7"/>
  <c r="BZ147" i="7"/>
  <c r="R171" i="7"/>
  <c r="CD417" i="7"/>
  <c r="V88" i="7"/>
  <c r="W88" i="7" a="1"/>
  <c r="AG88" i="7"/>
  <c r="BS76" i="7"/>
  <c r="BT76" i="7"/>
  <c r="AE911" i="7"/>
  <c r="AG911" i="7"/>
  <c r="Y911" i="7"/>
  <c r="AD911" i="7"/>
  <c r="AB911" i="7"/>
  <c r="AA911" i="7"/>
  <c r="BB340" i="7"/>
  <c r="AN572" i="7"/>
  <c r="AO572" i="7" a="1"/>
  <c r="AV572" i="7"/>
  <c r="AW78" i="7"/>
  <c r="AD959" i="7"/>
  <c r="Z911" i="7"/>
  <c r="AI317" i="7"/>
  <c r="AM317" i="7"/>
  <c r="AZ317" i="7"/>
  <c r="BR317" i="7"/>
  <c r="BS317" i="7"/>
  <c r="BW317" i="7"/>
  <c r="AC508" i="7"/>
  <c r="AA508" i="7"/>
  <c r="AF508" i="7"/>
  <c r="AE903" i="7"/>
  <c r="AB903" i="7"/>
  <c r="AG903" i="7"/>
  <c r="S157" i="7"/>
  <c r="AN812" i="7"/>
  <c r="AO812" i="7" a="1"/>
  <c r="AQ812" i="7"/>
  <c r="AN146" i="7"/>
  <c r="AO146" i="7" a="1"/>
  <c r="AP146" i="7"/>
  <c r="U166" i="7"/>
  <c r="AB959" i="7"/>
  <c r="V188" i="7"/>
  <c r="BB304" i="7"/>
  <c r="BD304" i="7"/>
  <c r="BC304" i="7"/>
  <c r="BU3" i="7"/>
  <c r="BT3" i="7"/>
  <c r="AY416" i="7"/>
  <c r="AP416" i="7"/>
  <c r="AR416" i="7"/>
  <c r="AX416" i="7"/>
  <c r="AV416" i="7"/>
  <c r="AO416" i="7"/>
  <c r="AQ416" i="7"/>
  <c r="AU416" i="7"/>
  <c r="W614" i="7"/>
  <c r="AB902" i="7"/>
  <c r="AE983" i="7"/>
  <c r="Z983" i="7"/>
  <c r="Y983" i="7"/>
  <c r="AN158" i="7"/>
  <c r="AO158" i="7" a="1"/>
  <c r="AS158" i="7"/>
  <c r="BX31" i="7"/>
  <c r="BY31" i="7" a="1"/>
  <c r="AN721" i="7"/>
  <c r="AO721" i="7" a="1"/>
  <c r="AS721" i="7"/>
  <c r="BF654" i="7"/>
  <c r="BG654" i="7" a="1"/>
  <c r="BH654" i="7"/>
  <c r="BF250" i="7"/>
  <c r="V80" i="7"/>
  <c r="W80" i="7" a="1"/>
  <c r="AG80" i="7"/>
  <c r="BF265" i="7"/>
  <c r="V220" i="7"/>
  <c r="AG411" i="7"/>
  <c r="CI7" i="7"/>
  <c r="BZ7" i="7"/>
  <c r="CC7" i="7"/>
  <c r="CB7" i="7"/>
  <c r="BY7" i="7"/>
  <c r="CH7" i="7"/>
  <c r="CA7" i="7"/>
  <c r="CE7" i="7"/>
  <c r="CG7" i="7"/>
  <c r="CD7" i="7"/>
  <c r="CF7" i="7"/>
  <c r="AA411" i="7"/>
  <c r="AD411" i="7"/>
  <c r="AE411" i="7"/>
  <c r="AC411" i="7"/>
  <c r="Y614" i="7"/>
  <c r="AB614" i="7"/>
  <c r="AA614" i="7"/>
  <c r="AE614" i="7"/>
  <c r="AP941" i="7"/>
  <c r="AY941" i="7"/>
  <c r="AO941" i="7"/>
  <c r="AS941" i="7"/>
  <c r="AX941" i="7"/>
  <c r="AW941" i="7"/>
  <c r="AR941" i="7"/>
  <c r="AQ941" i="7"/>
  <c r="AU941" i="7"/>
  <c r="AV941" i="7"/>
  <c r="AT941" i="7"/>
  <c r="BL968" i="7"/>
  <c r="BK968" i="7"/>
  <c r="BM968" i="7"/>
  <c r="BN968" i="7"/>
  <c r="BI968" i="7"/>
  <c r="BG968" i="7"/>
  <c r="BP968" i="7"/>
  <c r="BH968" i="7"/>
  <c r="BO968" i="7"/>
  <c r="BJ968" i="7"/>
  <c r="BQ968" i="7"/>
  <c r="AO672" i="7"/>
  <c r="AU672" i="7"/>
  <c r="AW672" i="7"/>
  <c r="AX672" i="7"/>
  <c r="AQ672" i="7"/>
  <c r="AS672" i="7"/>
  <c r="AR672" i="7"/>
  <c r="AV672" i="7"/>
  <c r="AP672" i="7"/>
  <c r="AY672" i="7"/>
  <c r="AT672" i="7"/>
  <c r="AA658" i="7"/>
  <c r="AB658" i="7"/>
  <c r="W658" i="7"/>
  <c r="AG658" i="7"/>
  <c r="Y658" i="7"/>
  <c r="Z658" i="7"/>
  <c r="AC658" i="7"/>
  <c r="AD658" i="7"/>
  <c r="X658" i="7"/>
  <c r="AE658" i="7"/>
  <c r="AF658" i="7"/>
  <c r="AE947" i="7"/>
  <c r="AB947" i="7"/>
  <c r="AG947" i="7"/>
  <c r="AF947" i="7"/>
  <c r="X947" i="7"/>
  <c r="Y947" i="7"/>
  <c r="W947" i="7"/>
  <c r="Z947" i="7"/>
  <c r="AD947" i="7"/>
  <c r="AC947" i="7"/>
  <c r="AA947" i="7"/>
  <c r="BG727" i="7"/>
  <c r="BN727" i="7"/>
  <c r="BH727" i="7"/>
  <c r="BK727" i="7"/>
  <c r="BL727" i="7"/>
  <c r="BJ727" i="7"/>
  <c r="AO665" i="7"/>
  <c r="AQ665" i="7"/>
  <c r="AT665" i="7"/>
  <c r="AY665" i="7"/>
  <c r="AS665" i="7"/>
  <c r="AV665" i="7"/>
  <c r="AU665" i="7"/>
  <c r="AP665" i="7"/>
  <c r="AX665" i="7"/>
  <c r="AR665" i="7"/>
  <c r="AW665" i="7"/>
  <c r="AA629" i="7"/>
  <c r="AB629" i="7"/>
  <c r="W629" i="7"/>
  <c r="AG629" i="7"/>
  <c r="AD629" i="7"/>
  <c r="AF629" i="7"/>
  <c r="AC629" i="7"/>
  <c r="X629" i="7"/>
  <c r="AF902" i="7"/>
  <c r="AG902" i="7"/>
  <c r="Y794" i="7"/>
  <c r="AD794" i="7"/>
  <c r="AC794" i="7"/>
  <c r="X794" i="7"/>
  <c r="AA794" i="7"/>
  <c r="AF794" i="7"/>
  <c r="AE794" i="7"/>
  <c r="W794" i="7"/>
  <c r="AB980" i="7"/>
  <c r="X980" i="7"/>
  <c r="AD980" i="7"/>
  <c r="AF980" i="7"/>
  <c r="Z980" i="7"/>
  <c r="AE980" i="7"/>
  <c r="AC980" i="7"/>
  <c r="AG980" i="7"/>
  <c r="Y980" i="7"/>
  <c r="W980" i="7"/>
  <c r="AA980" i="7"/>
  <c r="AA983" i="7"/>
  <c r="AG983" i="7"/>
  <c r="AB983" i="7"/>
  <c r="AD983" i="7"/>
  <c r="X983" i="7"/>
  <c r="W983" i="7"/>
  <c r="AC983" i="7"/>
  <c r="V103" i="7"/>
  <c r="W103" i="7" a="1"/>
  <c r="AD103" i="7"/>
  <c r="BN973" i="7"/>
  <c r="AJ172" i="7"/>
  <c r="AN172" i="7"/>
  <c r="AO172" i="7" a="1"/>
  <c r="AY172" i="7"/>
  <c r="V267" i="7"/>
  <c r="AJ349" i="7"/>
  <c r="AL349" i="7"/>
  <c r="BF21" i="7"/>
  <c r="V400" i="7"/>
  <c r="W400" i="7" a="1"/>
  <c r="AL123" i="7"/>
  <c r="BX244" i="7"/>
  <c r="BY244" i="7" a="1"/>
  <c r="CD244" i="7"/>
  <c r="CB417" i="7"/>
  <c r="V147" i="7"/>
  <c r="W147" i="7" a="1"/>
  <c r="Z147" i="7"/>
  <c r="AN764" i="7"/>
  <c r="AO764" i="7" a="1"/>
  <c r="AX764" i="7"/>
  <c r="AN392" i="7"/>
  <c r="AO392" i="7" a="1"/>
  <c r="AP392" i="7"/>
  <c r="BW181" i="7"/>
  <c r="BF32" i="7"/>
  <c r="AM123" i="7"/>
  <c r="AJ366" i="7"/>
  <c r="AL366" i="7"/>
  <c r="CA417" i="7"/>
  <c r="BZ417" i="7"/>
  <c r="AO412" i="7"/>
  <c r="AU412" i="7"/>
  <c r="AT412" i="7"/>
  <c r="AY412" i="7"/>
  <c r="AX412" i="7"/>
  <c r="BS438" i="7"/>
  <c r="BW438" i="7"/>
  <c r="BU438" i="7"/>
  <c r="AB593" i="7"/>
  <c r="AG593" i="7"/>
  <c r="AD593" i="7"/>
  <c r="W593" i="7"/>
  <c r="Z593" i="7"/>
  <c r="AA593" i="7"/>
  <c r="AF593" i="7"/>
  <c r="AC593" i="7"/>
  <c r="AW272" i="7"/>
  <c r="AT272" i="7"/>
  <c r="AP272" i="7"/>
  <c r="AO272" i="7"/>
  <c r="AR272" i="7"/>
  <c r="AU272" i="7"/>
  <c r="AV272" i="7"/>
  <c r="AX272" i="7"/>
  <c r="AQ272" i="7"/>
  <c r="AY272" i="7"/>
  <c r="AS272" i="7"/>
  <c r="BI474" i="7"/>
  <c r="BP474" i="7"/>
  <c r="BG474" i="7"/>
  <c r="BW3" i="7"/>
  <c r="BV3" i="7"/>
  <c r="CE158" i="7"/>
  <c r="CD158" i="7"/>
  <c r="CC158" i="7"/>
  <c r="CI158" i="7"/>
  <c r="CB158" i="7"/>
  <c r="CH158" i="7"/>
  <c r="BZ158" i="7"/>
  <c r="BY158" i="7"/>
  <c r="CF158" i="7"/>
  <c r="CG158" i="7"/>
  <c r="CA158" i="7"/>
  <c r="Y593" i="7"/>
  <c r="X593" i="7"/>
  <c r="AE593" i="7"/>
  <c r="BR48" i="7"/>
  <c r="BA48" i="7"/>
  <c r="BC48" i="7"/>
  <c r="BQ451" i="7"/>
  <c r="BG451" i="7"/>
  <c r="BN451" i="7"/>
  <c r="BP451" i="7"/>
  <c r="BI451" i="7"/>
  <c r="BH451" i="7"/>
  <c r="BK451" i="7"/>
  <c r="BJ451" i="7"/>
  <c r="BL451" i="7"/>
  <c r="BO451" i="7"/>
  <c r="BM451" i="7"/>
  <c r="AS455" i="7"/>
  <c r="BG420" i="7"/>
  <c r="BJ420" i="7"/>
  <c r="BO420" i="7"/>
  <c r="BH420" i="7"/>
  <c r="BQ420" i="7"/>
  <c r="BN420" i="7"/>
  <c r="BP420" i="7"/>
  <c r="BK420" i="7"/>
  <c r="BI420" i="7"/>
  <c r="BL420" i="7"/>
  <c r="BM420" i="7"/>
  <c r="BS452" i="7"/>
  <c r="BW452" i="7"/>
  <c r="BU452" i="7"/>
  <c r="BT452" i="7"/>
  <c r="BD438" i="7"/>
  <c r="BF438" i="7"/>
  <c r="BG438" i="7" a="1"/>
  <c r="AT759" i="7"/>
  <c r="AO759" i="7"/>
  <c r="AQ759" i="7"/>
  <c r="AP759" i="7"/>
  <c r="AU759" i="7"/>
  <c r="AW759" i="7"/>
  <c r="AS759" i="7"/>
  <c r="AX759" i="7"/>
  <c r="AV759" i="7"/>
  <c r="AR759" i="7"/>
  <c r="AY759" i="7"/>
  <c r="AC909" i="7"/>
  <c r="X909" i="7"/>
  <c r="Z909" i="7"/>
  <c r="Y909" i="7"/>
  <c r="AG909" i="7"/>
  <c r="W909" i="7"/>
  <c r="AB909" i="7"/>
  <c r="AF909" i="7"/>
  <c r="AA909" i="7"/>
  <c r="AD909" i="7"/>
  <c r="AE909" i="7"/>
  <c r="AC498" i="7"/>
  <c r="AE498" i="7"/>
  <c r="Y498" i="7"/>
  <c r="AA498" i="7"/>
  <c r="AD498" i="7"/>
  <c r="Z498" i="7"/>
  <c r="AB498" i="7"/>
  <c r="AF498" i="7"/>
  <c r="W498" i="7"/>
  <c r="AG498" i="7"/>
  <c r="X498" i="7"/>
  <c r="BU483" i="7"/>
  <c r="BS483" i="7"/>
  <c r="BW483" i="7"/>
  <c r="BT483" i="7"/>
  <c r="BV483" i="7"/>
  <c r="AX731" i="7"/>
  <c r="AY731" i="7"/>
  <c r="AP731" i="7"/>
  <c r="AS731" i="7"/>
  <c r="AW731" i="7"/>
  <c r="AO731" i="7"/>
  <c r="AQ731" i="7"/>
  <c r="AR731" i="7"/>
  <c r="AV731" i="7"/>
  <c r="AU731" i="7"/>
  <c r="AT731" i="7"/>
  <c r="AB654" i="7"/>
  <c r="AC654" i="7"/>
  <c r="AD654" i="7"/>
  <c r="AA654" i="7"/>
  <c r="Y654" i="7"/>
  <c r="AR836" i="7"/>
  <c r="AX836" i="7"/>
  <c r="AS836" i="7"/>
  <c r="AQ836" i="7"/>
  <c r="AU836" i="7"/>
  <c r="AT836" i="7"/>
  <c r="AW836" i="7"/>
  <c r="AP836" i="7"/>
  <c r="AY836" i="7"/>
  <c r="AV836" i="7"/>
  <c r="AO836" i="7"/>
  <c r="AA733" i="7"/>
  <c r="Y733" i="7"/>
  <c r="AB733" i="7"/>
  <c r="AC733" i="7"/>
  <c r="Z733" i="7"/>
  <c r="AF733" i="7"/>
  <c r="X733" i="7"/>
  <c r="W733" i="7"/>
  <c r="AD733" i="7"/>
  <c r="AE733" i="7"/>
  <c r="AG733" i="7"/>
  <c r="AE601" i="7"/>
  <c r="X601" i="7"/>
  <c r="W601" i="7"/>
  <c r="AC601" i="7"/>
  <c r="Y601" i="7"/>
  <c r="AA601" i="7"/>
  <c r="AG601" i="7"/>
  <c r="AF601" i="7"/>
  <c r="AD601" i="7"/>
  <c r="Z601" i="7"/>
  <c r="AB601" i="7"/>
  <c r="AF840" i="7"/>
  <c r="AE840" i="7"/>
  <c r="AC840" i="7"/>
  <c r="AB840" i="7"/>
  <c r="AA840" i="7"/>
  <c r="AD840" i="7"/>
  <c r="W840" i="7"/>
  <c r="Y840" i="7"/>
  <c r="X840" i="7"/>
  <c r="AG840" i="7"/>
  <c r="Z840" i="7"/>
  <c r="AL365" i="7"/>
  <c r="V152" i="7"/>
  <c r="V241" i="7"/>
  <c r="AG526" i="7"/>
  <c r="V5" i="7"/>
  <c r="W5" i="7" a="1"/>
  <c r="Y5" i="7"/>
  <c r="BX388" i="7"/>
  <c r="BY388" i="7" a="1"/>
  <c r="BY388" i="7"/>
  <c r="AE710" i="7"/>
  <c r="X710" i="7"/>
  <c r="Z710" i="7"/>
  <c r="AC710" i="7"/>
  <c r="W710" i="7"/>
  <c r="Y710" i="7"/>
  <c r="AQ603" i="7"/>
  <c r="AO603" i="7"/>
  <c r="AP603" i="7"/>
  <c r="AR603" i="7"/>
  <c r="AW603" i="7"/>
  <c r="AU603" i="7"/>
  <c r="AV603" i="7"/>
  <c r="AY603" i="7"/>
  <c r="AX603" i="7"/>
  <c r="AT603" i="7"/>
  <c r="AS603" i="7"/>
  <c r="AC805" i="7"/>
  <c r="W805" i="7"/>
  <c r="AA805" i="7"/>
  <c r="AB805" i="7"/>
  <c r="AG805" i="7"/>
  <c r="AE805" i="7"/>
  <c r="X805" i="7"/>
  <c r="AD805" i="7"/>
  <c r="AQ864" i="7"/>
  <c r="AX864" i="7"/>
  <c r="AR864" i="7"/>
  <c r="AW864" i="7"/>
  <c r="AS864" i="7"/>
  <c r="AT864" i="7"/>
  <c r="AO864" i="7"/>
  <c r="AP864" i="7"/>
  <c r="AY864" i="7"/>
  <c r="AV864" i="7"/>
  <c r="AU864" i="7"/>
  <c r="BC547" i="7"/>
  <c r="BA547" i="7"/>
  <c r="BE547" i="7"/>
  <c r="BR547" i="7"/>
  <c r="BB547" i="7"/>
  <c r="BD547" i="7"/>
  <c r="AM55" i="7"/>
  <c r="AK55" i="7"/>
  <c r="AL55" i="7"/>
  <c r="BS654" i="7"/>
  <c r="BW654" i="7"/>
  <c r="BU654" i="7"/>
  <c r="BT654" i="7"/>
  <c r="BV654" i="7"/>
  <c r="BD621" i="7"/>
  <c r="BF621" i="7"/>
  <c r="BG621" i="7" a="1"/>
  <c r="V233" i="7"/>
  <c r="W233" i="7" a="1"/>
  <c r="BA246" i="7"/>
  <c r="BC246" i="7"/>
  <c r="BR246" i="7"/>
  <c r="BA164" i="7"/>
  <c r="BR164" i="7"/>
  <c r="BC718" i="7"/>
  <c r="BA718" i="7"/>
  <c r="BE718" i="7"/>
  <c r="BB718" i="7"/>
  <c r="BD718" i="7"/>
  <c r="BR718" i="7"/>
  <c r="BR979" i="7"/>
  <c r="BB979" i="7"/>
  <c r="BC979" i="7"/>
  <c r="BA979" i="7"/>
  <c r="BE979" i="7"/>
  <c r="BA279" i="7"/>
  <c r="BC279" i="7"/>
  <c r="BR279" i="7"/>
  <c r="V382" i="7"/>
  <c r="W382" i="7" a="1"/>
  <c r="Y382" i="7"/>
  <c r="AN177" i="7"/>
  <c r="AO177" i="7" a="1"/>
  <c r="AO177" i="7"/>
  <c r="T179" i="7"/>
  <c r="V319" i="7"/>
  <c r="W319" i="7" a="1"/>
  <c r="AD526" i="7"/>
  <c r="Y882" i="7"/>
  <c r="AG882" i="7"/>
  <c r="X882" i="7"/>
  <c r="AA882" i="7"/>
  <c r="AD882" i="7"/>
  <c r="W882" i="7"/>
  <c r="AF882" i="7"/>
  <c r="AC882" i="7"/>
  <c r="Z882" i="7"/>
  <c r="AE882" i="7"/>
  <c r="AB882" i="7"/>
  <c r="X564" i="7"/>
  <c r="Z564" i="7"/>
  <c r="AG564" i="7"/>
  <c r="AC564" i="7"/>
  <c r="Y564" i="7"/>
  <c r="AA564" i="7"/>
  <c r="AE564" i="7"/>
  <c r="AD564" i="7"/>
  <c r="AF564" i="7"/>
  <c r="AB564" i="7"/>
  <c r="W564" i="7"/>
  <c r="AG931" i="7"/>
  <c r="Z931" i="7"/>
  <c r="AB931" i="7"/>
  <c r="AD931" i="7"/>
  <c r="AE931" i="7"/>
  <c r="W931" i="7"/>
  <c r="X931" i="7"/>
  <c r="AC931" i="7"/>
  <c r="AF931" i="7"/>
  <c r="Y931" i="7"/>
  <c r="AA931" i="7"/>
  <c r="AB527" i="7"/>
  <c r="Y527" i="7"/>
  <c r="W527" i="7"/>
  <c r="AG527" i="7"/>
  <c r="Z527" i="7"/>
  <c r="AA527" i="7"/>
  <c r="AE527" i="7"/>
  <c r="X527" i="7"/>
  <c r="AF527" i="7"/>
  <c r="AD527" i="7"/>
  <c r="AC527" i="7"/>
  <c r="BS27" i="7"/>
  <c r="BU27" i="7"/>
  <c r="AM360" i="7"/>
  <c r="AK360" i="7"/>
  <c r="AL605" i="7"/>
  <c r="AN605" i="7"/>
  <c r="AO605" i="7" a="1"/>
  <c r="BA824" i="7"/>
  <c r="BE824" i="7"/>
  <c r="BR824" i="7"/>
  <c r="BB824" i="7"/>
  <c r="BD824" i="7"/>
  <c r="BC824" i="7"/>
  <c r="AX628" i="7"/>
  <c r="AU628" i="7"/>
  <c r="AR628" i="7"/>
  <c r="AW628" i="7"/>
  <c r="AD545" i="7"/>
  <c r="X545" i="7"/>
  <c r="Z545" i="7"/>
  <c r="AE545" i="7"/>
  <c r="AG545" i="7"/>
  <c r="AC545" i="7"/>
  <c r="W545" i="7"/>
  <c r="AB545" i="7"/>
  <c r="AA545" i="7"/>
  <c r="AF545" i="7"/>
  <c r="Y545" i="7"/>
  <c r="X867" i="7"/>
  <c r="AB867" i="7"/>
  <c r="AC867" i="7"/>
  <c r="AA867" i="7"/>
  <c r="AD867" i="7"/>
  <c r="W867" i="7"/>
  <c r="Y867" i="7"/>
  <c r="AG867" i="7"/>
  <c r="AF867" i="7"/>
  <c r="Z867" i="7"/>
  <c r="AE867" i="7"/>
  <c r="X893" i="7"/>
  <c r="Y893" i="7"/>
  <c r="W893" i="7"/>
  <c r="AC893" i="7"/>
  <c r="AB893" i="7"/>
  <c r="AE893" i="7"/>
  <c r="AD893" i="7"/>
  <c r="Z893" i="7"/>
  <c r="AG893" i="7"/>
  <c r="AA893" i="7"/>
  <c r="AF893" i="7"/>
  <c r="AA957" i="7"/>
  <c r="X957" i="7"/>
  <c r="Z957" i="7"/>
  <c r="AF957" i="7"/>
  <c r="AG957" i="7"/>
  <c r="AB957" i="7"/>
  <c r="W957" i="7"/>
  <c r="AE957" i="7"/>
  <c r="AD957" i="7"/>
  <c r="Y957" i="7"/>
  <c r="AC957" i="7"/>
  <c r="AL492" i="7"/>
  <c r="AN492" i="7"/>
  <c r="AO492" i="7" a="1"/>
  <c r="AG701" i="7"/>
  <c r="AC701" i="7"/>
  <c r="AF701" i="7"/>
  <c r="Z701" i="7"/>
  <c r="AB701" i="7"/>
  <c r="W701" i="7"/>
  <c r="X701" i="7"/>
  <c r="AE701" i="7"/>
  <c r="AA701" i="7"/>
  <c r="Y701" i="7"/>
  <c r="AD701" i="7"/>
  <c r="BY543" i="7"/>
  <c r="CF543" i="7"/>
  <c r="CG543" i="7"/>
  <c r="CC543" i="7"/>
  <c r="CD543" i="7"/>
  <c r="CI543" i="7"/>
  <c r="CA543" i="7"/>
  <c r="CH543" i="7"/>
  <c r="CE543" i="7"/>
  <c r="CB543" i="7"/>
  <c r="BZ543" i="7"/>
  <c r="CA147" i="7"/>
  <c r="CC147" i="7"/>
  <c r="CE147" i="7"/>
  <c r="AM365" i="7"/>
  <c r="BF253" i="7"/>
  <c r="S357" i="7"/>
  <c r="BF242" i="7"/>
  <c r="V77" i="7"/>
  <c r="W77" i="7" a="1"/>
  <c r="AD77" i="7"/>
  <c r="W857" i="7"/>
  <c r="AA857" i="7"/>
  <c r="AG857" i="7"/>
  <c r="AE857" i="7"/>
  <c r="AC857" i="7"/>
  <c r="AF857" i="7"/>
  <c r="Z857" i="7"/>
  <c r="AB857" i="7"/>
  <c r="AD857" i="7"/>
  <c r="Y857" i="7"/>
  <c r="X857" i="7"/>
  <c r="X581" i="7"/>
  <c r="W581" i="7"/>
  <c r="AF581" i="7"/>
  <c r="AC581" i="7"/>
  <c r="Z581" i="7"/>
  <c r="AE581" i="7"/>
  <c r="AA581" i="7"/>
  <c r="Y581" i="7"/>
  <c r="AD581" i="7"/>
  <c r="AB581" i="7"/>
  <c r="AG581" i="7"/>
  <c r="AA734" i="7"/>
  <c r="AE734" i="7"/>
  <c r="AF734" i="7"/>
  <c r="AD734" i="7"/>
  <c r="AB734" i="7"/>
  <c r="Y734" i="7"/>
  <c r="AC574" i="7"/>
  <c r="AA574" i="7"/>
  <c r="Z574" i="7"/>
  <c r="AE574" i="7"/>
  <c r="AB574" i="7"/>
  <c r="AD574" i="7"/>
  <c r="Y574" i="7"/>
  <c r="AG574" i="7"/>
  <c r="W574" i="7"/>
  <c r="X574" i="7"/>
  <c r="AF574" i="7"/>
  <c r="BR506" i="7"/>
  <c r="BA506" i="7"/>
  <c r="BE506" i="7"/>
  <c r="BB506" i="7"/>
  <c r="BD506" i="7"/>
  <c r="BC506" i="7"/>
  <c r="AA626" i="7"/>
  <c r="AG626" i="7"/>
  <c r="AE626" i="7"/>
  <c r="X626" i="7"/>
  <c r="AC626" i="7"/>
  <c r="AB626" i="7"/>
  <c r="AD626" i="7"/>
  <c r="Z626" i="7"/>
  <c r="AF626" i="7"/>
  <c r="W626" i="7"/>
  <c r="Y626" i="7"/>
  <c r="AA929" i="7"/>
  <c r="AF929" i="7"/>
  <c r="X929" i="7"/>
  <c r="Z929" i="7"/>
  <c r="Y929" i="7"/>
  <c r="BX153" i="7"/>
  <c r="BY153" i="7" a="1"/>
  <c r="W649" i="7"/>
  <c r="AF649" i="7"/>
  <c r="AD649" i="7"/>
  <c r="X649" i="7"/>
  <c r="AG649" i="7"/>
  <c r="AC649" i="7"/>
  <c r="Y649" i="7"/>
  <c r="AB649" i="7"/>
  <c r="Z649" i="7"/>
  <c r="AE649" i="7"/>
  <c r="AA649" i="7"/>
  <c r="BA605" i="7"/>
  <c r="BE605" i="7"/>
  <c r="BR605" i="7"/>
  <c r="BB605" i="7"/>
  <c r="BD605" i="7"/>
  <c r="BC605" i="7"/>
  <c r="V210" i="7"/>
  <c r="W210" i="7" a="1"/>
  <c r="AL547" i="7"/>
  <c r="AN547" i="7"/>
  <c r="AO547" i="7" a="1"/>
  <c r="BB567" i="7"/>
  <c r="BD567" i="7"/>
  <c r="BC567" i="7"/>
  <c r="BR567" i="7"/>
  <c r="BA567" i="7"/>
  <c r="BE567" i="7"/>
  <c r="V136" i="7"/>
  <c r="W136" i="7" a="1"/>
  <c r="AC745" i="7"/>
  <c r="AD745" i="7"/>
  <c r="AF745" i="7"/>
  <c r="W745" i="7"/>
  <c r="AB745" i="7"/>
  <c r="Z745" i="7"/>
  <c r="AG745" i="7"/>
  <c r="Y745" i="7"/>
  <c r="AA745" i="7"/>
  <c r="X745" i="7"/>
  <c r="AE745" i="7"/>
  <c r="BR486" i="7"/>
  <c r="BA486" i="7"/>
  <c r="BE486" i="7"/>
  <c r="BC486" i="7"/>
  <c r="BB486" i="7"/>
  <c r="BD486" i="7"/>
  <c r="AV657" i="7"/>
  <c r="AY657" i="7"/>
  <c r="AQ657" i="7"/>
  <c r="AW657" i="7"/>
  <c r="AX657" i="7"/>
  <c r="AU657" i="7"/>
  <c r="AR657" i="7"/>
  <c r="AT657" i="7"/>
  <c r="AO657" i="7"/>
  <c r="AP657" i="7"/>
  <c r="AS657" i="7"/>
  <c r="X438" i="7"/>
  <c r="AC438" i="7"/>
  <c r="AG438" i="7"/>
  <c r="AD438" i="7"/>
  <c r="AA438" i="7"/>
  <c r="W438" i="7"/>
  <c r="Y438" i="7"/>
  <c r="AB438" i="7"/>
  <c r="Z438" i="7"/>
  <c r="AF438" i="7"/>
  <c r="AE438" i="7"/>
  <c r="AG884" i="7"/>
  <c r="AC884" i="7"/>
  <c r="Y884" i="7"/>
  <c r="AA884" i="7"/>
  <c r="AE884" i="7"/>
  <c r="W884" i="7"/>
  <c r="AF884" i="7"/>
  <c r="X884" i="7"/>
  <c r="AB884" i="7"/>
  <c r="AD884" i="7"/>
  <c r="Z884" i="7"/>
  <c r="AD720" i="7"/>
  <c r="AC720" i="7"/>
  <c r="AF720" i="7"/>
  <c r="X720" i="7"/>
  <c r="W720" i="7"/>
  <c r="AE720" i="7"/>
  <c r="AA720" i="7"/>
  <c r="Z720" i="7"/>
  <c r="AG720" i="7"/>
  <c r="Y720" i="7"/>
  <c r="AB720" i="7"/>
  <c r="AD780" i="7"/>
  <c r="AC780" i="7"/>
  <c r="AE780" i="7"/>
  <c r="AG780" i="7"/>
  <c r="AB780" i="7"/>
  <c r="Z780" i="7"/>
  <c r="W780" i="7"/>
  <c r="AA780" i="7"/>
  <c r="Y780" i="7"/>
  <c r="X780" i="7"/>
  <c r="AF780" i="7"/>
  <c r="AN107" i="7"/>
  <c r="AO107" i="7" a="1"/>
  <c r="AC777" i="7"/>
  <c r="AF777" i="7"/>
  <c r="AE777" i="7"/>
  <c r="AB777" i="7"/>
  <c r="AD777" i="7"/>
  <c r="Y777" i="7"/>
  <c r="Z777" i="7"/>
  <c r="AG777" i="7"/>
  <c r="AA777" i="7"/>
  <c r="X777" i="7"/>
  <c r="W777" i="7"/>
  <c r="W681" i="7"/>
  <c r="Y681" i="7"/>
  <c r="X681" i="7"/>
  <c r="AB681" i="7"/>
  <c r="AE681" i="7"/>
  <c r="AF681" i="7"/>
  <c r="AG681" i="7"/>
  <c r="AC681" i="7"/>
  <c r="Z681" i="7"/>
  <c r="AA681" i="7"/>
  <c r="AD681" i="7"/>
  <c r="BA864" i="7"/>
  <c r="BE864" i="7"/>
  <c r="BR864" i="7"/>
  <c r="BC864" i="7"/>
  <c r="BB864" i="7"/>
  <c r="BD864" i="7"/>
  <c r="BC592" i="7"/>
  <c r="BR592" i="7"/>
  <c r="BB592" i="7"/>
  <c r="BD592" i="7"/>
  <c r="BA592" i="7"/>
  <c r="BE592" i="7"/>
  <c r="AL583" i="7"/>
  <c r="AN583" i="7"/>
  <c r="AO583" i="7" a="1"/>
  <c r="AM246" i="7"/>
  <c r="AK246" i="7"/>
  <c r="AJ246" i="7"/>
  <c r="AL246" i="7"/>
  <c r="AJ164" i="7"/>
  <c r="AM164" i="7"/>
  <c r="AK164" i="7"/>
  <c r="AL164" i="7"/>
  <c r="AU718" i="7"/>
  <c r="AX718" i="7"/>
  <c r="AP718" i="7"/>
  <c r="AS718" i="7"/>
  <c r="AV718" i="7"/>
  <c r="AY718" i="7"/>
  <c r="AQ718" i="7"/>
  <c r="AT718" i="7"/>
  <c r="AW718" i="7"/>
  <c r="AO718" i="7"/>
  <c r="AR718" i="7"/>
  <c r="AS979" i="7"/>
  <c r="AW979" i="7"/>
  <c r="AT979" i="7"/>
  <c r="AO979" i="7"/>
  <c r="AP979" i="7"/>
  <c r="AV979" i="7"/>
  <c r="AU979" i="7"/>
  <c r="AY979" i="7"/>
  <c r="AQ979" i="7"/>
  <c r="AR979" i="7"/>
  <c r="AX979" i="7"/>
  <c r="AM279" i="7"/>
  <c r="AJ279" i="7"/>
  <c r="AK279" i="7"/>
  <c r="AL279" i="7"/>
  <c r="CD220" i="7"/>
  <c r="CA220" i="7"/>
  <c r="CG220" i="7"/>
  <c r="CC220" i="7"/>
  <c r="AJ357" i="7"/>
  <c r="AL357" i="7"/>
  <c r="R357" i="7"/>
  <c r="T357" i="7"/>
  <c r="AK357" i="7"/>
  <c r="R376" i="7"/>
  <c r="T376" i="7"/>
  <c r="S376" i="7"/>
  <c r="BC376" i="7"/>
  <c r="AJ376" i="7"/>
  <c r="BB376" i="7"/>
  <c r="AK293" i="7"/>
  <c r="AN183" i="7"/>
  <c r="AO183" i="7" a="1"/>
  <c r="AQ183" i="7"/>
  <c r="AA917" i="7"/>
  <c r="AE917" i="7"/>
  <c r="W917" i="7"/>
  <c r="AF917" i="7"/>
  <c r="Z917" i="7"/>
  <c r="X917" i="7"/>
  <c r="AD917" i="7"/>
  <c r="AC917" i="7"/>
  <c r="Y917" i="7"/>
  <c r="AB917" i="7"/>
  <c r="AG917" i="7"/>
  <c r="AC830" i="7"/>
  <c r="AE830" i="7"/>
  <c r="Y830" i="7"/>
  <c r="AB830" i="7"/>
  <c r="AG830" i="7"/>
  <c r="AD830" i="7"/>
  <c r="W830" i="7"/>
  <c r="AA830" i="7"/>
  <c r="X830" i="7"/>
  <c r="Z830" i="7"/>
  <c r="AF830" i="7"/>
  <c r="BZ805" i="7"/>
  <c r="CG805" i="7"/>
  <c r="BY805" i="7"/>
  <c r="CE805" i="7"/>
  <c r="CF805" i="7"/>
  <c r="CB805" i="7"/>
  <c r="CH805" i="7"/>
  <c r="CI805" i="7"/>
  <c r="CA805" i="7"/>
  <c r="CC805" i="7"/>
  <c r="CD805" i="7"/>
  <c r="BH614" i="7"/>
  <c r="BN614" i="7"/>
  <c r="BP614" i="7"/>
  <c r="BL614" i="7"/>
  <c r="BM614" i="7"/>
  <c r="BJ614" i="7"/>
  <c r="BQ614" i="7"/>
  <c r="BG614" i="7"/>
  <c r="BK614" i="7"/>
  <c r="BO614" i="7"/>
  <c r="BI614" i="7"/>
  <c r="Z843" i="7"/>
  <c r="AG843" i="7"/>
  <c r="Y843" i="7"/>
  <c r="AB843" i="7"/>
  <c r="AD843" i="7"/>
  <c r="AC843" i="7"/>
  <c r="W843" i="7"/>
  <c r="AA843" i="7"/>
  <c r="AE843" i="7"/>
  <c r="AF843" i="7"/>
  <c r="X843" i="7"/>
  <c r="AD111" i="7"/>
  <c r="AG111" i="7"/>
  <c r="X899" i="7"/>
  <c r="AG899" i="7"/>
  <c r="Y899" i="7"/>
  <c r="AC899" i="7"/>
  <c r="W899" i="7"/>
  <c r="Z899" i="7"/>
  <c r="AE899" i="7"/>
  <c r="AF899" i="7"/>
  <c r="AD899" i="7"/>
  <c r="AB899" i="7"/>
  <c r="AA899" i="7"/>
  <c r="X877" i="7"/>
  <c r="AB877" i="7"/>
  <c r="AG877" i="7"/>
  <c r="Z877" i="7"/>
  <c r="AF877" i="7"/>
  <c r="AC877" i="7"/>
  <c r="AA877" i="7"/>
  <c r="W877" i="7"/>
  <c r="AD877" i="7"/>
  <c r="Y877" i="7"/>
  <c r="AE877" i="7"/>
  <c r="AF610" i="7"/>
  <c r="AE610" i="7"/>
  <c r="X610" i="7"/>
  <c r="AG610" i="7"/>
  <c r="Y610" i="7"/>
  <c r="AA610" i="7"/>
  <c r="Z610" i="7"/>
  <c r="AB610" i="7"/>
  <c r="AD610" i="7"/>
  <c r="AC610" i="7"/>
  <c r="W610" i="7"/>
  <c r="AU977" i="7"/>
  <c r="AT977" i="7"/>
  <c r="AQ977" i="7"/>
  <c r="AO977" i="7"/>
  <c r="AV977" i="7"/>
  <c r="AS977" i="7"/>
  <c r="AW977" i="7"/>
  <c r="AX977" i="7"/>
  <c r="AR977" i="7"/>
  <c r="AP977" i="7"/>
  <c r="AY977" i="7"/>
  <c r="BT493" i="7"/>
  <c r="BV493" i="7"/>
  <c r="BS493" i="7"/>
  <c r="BW493" i="7"/>
  <c r="BU493" i="7"/>
  <c r="BX372" i="7"/>
  <c r="BY372" i="7" a="1"/>
  <c r="CC372" i="7"/>
  <c r="BO973" i="7"/>
  <c r="BR340" i="7"/>
  <c r="BS340" i="7"/>
  <c r="BF811" i="7"/>
  <c r="BG811" i="7" a="1"/>
  <c r="BM811" i="7"/>
  <c r="AN11" i="7"/>
  <c r="AO11" i="7" a="1"/>
  <c r="AV11" i="7"/>
  <c r="AM189" i="7"/>
  <c r="S211" i="7"/>
  <c r="AK349" i="7"/>
  <c r="V119" i="7"/>
  <c r="W119" i="7" a="1"/>
  <c r="AG119" i="7"/>
  <c r="AK90" i="7"/>
  <c r="V212" i="7"/>
  <c r="W212" i="7" a="1"/>
  <c r="W212" i="7"/>
  <c r="AT198" i="7"/>
  <c r="V93" i="7"/>
  <c r="W93" i="7" a="1"/>
  <c r="CC417" i="7"/>
  <c r="CI417" i="7"/>
  <c r="CG417" i="7"/>
  <c r="AB526" i="7"/>
  <c r="AC526" i="7"/>
  <c r="AF440" i="7"/>
  <c r="AC440" i="7"/>
  <c r="AG440" i="7"/>
  <c r="AN30" i="7"/>
  <c r="AO30" i="7" a="1"/>
  <c r="AP30" i="7"/>
  <c r="BX396" i="7"/>
  <c r="BY396" i="7" a="1"/>
  <c r="AF959" i="7"/>
  <c r="X508" i="7"/>
  <c r="AE508" i="7"/>
  <c r="Z508" i="7"/>
  <c r="W838" i="7"/>
  <c r="AF838" i="7"/>
  <c r="W903" i="7"/>
  <c r="X903" i="7"/>
  <c r="AD903" i="7"/>
  <c r="AE885" i="7"/>
  <c r="AG885" i="7"/>
  <c r="Y885" i="7"/>
  <c r="AN394" i="7"/>
  <c r="AO394" i="7" a="1"/>
  <c r="AO394" i="7"/>
  <c r="AF861" i="7"/>
  <c r="X861" i="7"/>
  <c r="AB861" i="7"/>
  <c r="Y861" i="7"/>
  <c r="AA861" i="7"/>
  <c r="AE861" i="7"/>
  <c r="AD861" i="7"/>
  <c r="AC861" i="7"/>
  <c r="Z861" i="7"/>
  <c r="AG861" i="7"/>
  <c r="W861" i="7"/>
  <c r="AE960" i="7"/>
  <c r="AF960" i="7"/>
  <c r="AD960" i="7"/>
  <c r="AB960" i="7"/>
  <c r="AC960" i="7"/>
  <c r="X960" i="7"/>
  <c r="AA960" i="7"/>
  <c r="Y960" i="7"/>
  <c r="AG960" i="7"/>
  <c r="Z960" i="7"/>
  <c r="W960" i="7"/>
  <c r="BR421" i="7"/>
  <c r="BC421" i="7"/>
  <c r="BB421" i="7"/>
  <c r="BD421" i="7"/>
  <c r="BA421" i="7"/>
  <c r="BE421" i="7"/>
  <c r="V261" i="7"/>
  <c r="W261" i="7" a="1"/>
  <c r="AB943" i="7"/>
  <c r="AE943" i="7"/>
  <c r="AA943" i="7"/>
  <c r="AG943" i="7"/>
  <c r="X943" i="7"/>
  <c r="Y943" i="7"/>
  <c r="W943" i="7"/>
  <c r="Z943" i="7"/>
  <c r="AF943" i="7"/>
  <c r="AC943" i="7"/>
  <c r="AD943" i="7"/>
  <c r="AD811" i="7"/>
  <c r="Y811" i="7"/>
  <c r="AE811" i="7"/>
  <c r="AB811" i="7"/>
  <c r="AF811" i="7"/>
  <c r="W811" i="7"/>
  <c r="AG811" i="7"/>
  <c r="Z811" i="7"/>
  <c r="AA811" i="7"/>
  <c r="X811" i="7"/>
  <c r="AC811" i="7"/>
  <c r="V9" i="7"/>
  <c r="AL184" i="7"/>
  <c r="BL973" i="7"/>
  <c r="BP973" i="7"/>
  <c r="BC340" i="7"/>
  <c r="BU370" i="7"/>
  <c r="T211" i="7"/>
  <c r="BW42" i="7"/>
  <c r="BC459" i="7"/>
  <c r="V414" i="7"/>
  <c r="W414" i="7" a="1"/>
  <c r="W414" i="7"/>
  <c r="V62" i="7"/>
  <c r="AN407" i="7"/>
  <c r="AO407" i="7" a="1"/>
  <c r="AS407" i="7"/>
  <c r="BX143" i="7"/>
  <c r="BY143" i="7" a="1"/>
  <c r="CD143" i="7"/>
  <c r="AN339" i="7"/>
  <c r="AO339" i="7" a="1"/>
  <c r="AQ339" i="7"/>
  <c r="BY417" i="7"/>
  <c r="CK417" i="7"/>
  <c r="Z526" i="7"/>
  <c r="Y526" i="7"/>
  <c r="AN259" i="7"/>
  <c r="AO259" i="7" a="1"/>
  <c r="AO259" i="7"/>
  <c r="BT28" i="7"/>
  <c r="BV28" i="7"/>
  <c r="Y440" i="7"/>
  <c r="AD440" i="7"/>
  <c r="AA959" i="7"/>
  <c r="AD508" i="7"/>
  <c r="Y838" i="7"/>
  <c r="Z838" i="7"/>
  <c r="AC838" i="7"/>
  <c r="AC903" i="7"/>
  <c r="AF903" i="7"/>
  <c r="W885" i="7"/>
  <c r="AD885" i="7"/>
  <c r="W797" i="7"/>
  <c r="X797" i="7"/>
  <c r="AA797" i="7"/>
  <c r="AG797" i="7"/>
  <c r="AF797" i="7"/>
  <c r="AB797" i="7"/>
  <c r="AC797" i="7"/>
  <c r="AE797" i="7"/>
  <c r="AD797" i="7"/>
  <c r="Z797" i="7"/>
  <c r="Y797" i="7"/>
  <c r="AB905" i="7"/>
  <c r="X905" i="7"/>
  <c r="AF905" i="7"/>
  <c r="AD905" i="7"/>
  <c r="AC905" i="7"/>
  <c r="Z905" i="7"/>
  <c r="Y905" i="7"/>
  <c r="AG905" i="7"/>
  <c r="AE905" i="7"/>
  <c r="W905" i="7"/>
  <c r="AA905" i="7"/>
  <c r="Z951" i="7"/>
  <c r="AB951" i="7"/>
  <c r="AF951" i="7"/>
  <c r="W951" i="7"/>
  <c r="Y951" i="7"/>
  <c r="AC951" i="7"/>
  <c r="X951" i="7"/>
  <c r="AD951" i="7"/>
  <c r="AG951" i="7"/>
  <c r="AE951" i="7"/>
  <c r="AA951" i="7"/>
  <c r="BB794" i="7"/>
  <c r="BD794" i="7"/>
  <c r="BA794" i="7"/>
  <c r="BE794" i="7"/>
  <c r="BC794" i="7"/>
  <c r="BR794" i="7"/>
  <c r="AJ60" i="7"/>
  <c r="AK60" i="7"/>
  <c r="AL60" i="7"/>
  <c r="AM60" i="7"/>
  <c r="BF336" i="7"/>
  <c r="BG336" i="7" a="1"/>
  <c r="BT386" i="7"/>
  <c r="BV386" i="7"/>
  <c r="AN254" i="7"/>
  <c r="AO254" i="7" a="1"/>
  <c r="AQ254" i="7"/>
  <c r="BX371" i="7"/>
  <c r="BY371" i="7" a="1"/>
  <c r="CI371" i="7"/>
  <c r="AW789" i="7"/>
  <c r="BJ973" i="7"/>
  <c r="BX968" i="7"/>
  <c r="BY968" i="7" a="1"/>
  <c r="BZ968" i="7"/>
  <c r="V598" i="7"/>
  <c r="W598" i="7" a="1"/>
  <c r="AG598" i="7"/>
  <c r="AJ340" i="7"/>
  <c r="AL340" i="7"/>
  <c r="BT370" i="7"/>
  <c r="V287" i="7"/>
  <c r="AN574" i="7"/>
  <c r="AO574" i="7" a="1"/>
  <c r="AO574" i="7"/>
  <c r="BV181" i="7"/>
  <c r="V258" i="7"/>
  <c r="W258" i="7" a="1"/>
  <c r="AG258" i="7"/>
  <c r="AJ189" i="7"/>
  <c r="BV42" i="7"/>
  <c r="BA459" i="7"/>
  <c r="BE459" i="7"/>
  <c r="V275" i="7"/>
  <c r="W275" i="7" a="1"/>
  <c r="AF275" i="7"/>
  <c r="AN39" i="7"/>
  <c r="AO39" i="7" a="1"/>
  <c r="AR39" i="7"/>
  <c r="AN393" i="7"/>
  <c r="AO393" i="7" a="1"/>
  <c r="AO393" i="7"/>
  <c r="W526" i="7"/>
  <c r="V42" i="7"/>
  <c r="W42" i="7" a="1"/>
  <c r="AG42" i="7"/>
  <c r="Z440" i="7"/>
  <c r="AB440" i="7"/>
  <c r="AN798" i="7"/>
  <c r="AO798" i="7" a="1"/>
  <c r="AX798" i="7"/>
  <c r="AE838" i="7"/>
  <c r="AB838" i="7"/>
  <c r="AB885" i="7"/>
  <c r="AC885" i="7"/>
  <c r="AG508" i="7"/>
  <c r="W508" i="7"/>
  <c r="X941" i="7"/>
  <c r="W941" i="7"/>
  <c r="Z941" i="7"/>
  <c r="AC941" i="7"/>
  <c r="AF941" i="7"/>
  <c r="Y941" i="7"/>
  <c r="AA941" i="7"/>
  <c r="AE941" i="7"/>
  <c r="AD941" i="7"/>
  <c r="AB941" i="7"/>
  <c r="AG941" i="7"/>
  <c r="BV455" i="7"/>
  <c r="BX455" i="7"/>
  <c r="BY455" i="7" a="1"/>
  <c r="AB412" i="7"/>
  <c r="AC412" i="7"/>
  <c r="Y412" i="7"/>
  <c r="AG412" i="7"/>
  <c r="AD412" i="7"/>
  <c r="W412" i="7"/>
  <c r="AF412" i="7"/>
  <c r="AE412" i="7"/>
  <c r="X412" i="7"/>
  <c r="AA412" i="7"/>
  <c r="Z412" i="7"/>
  <c r="AG589" i="7"/>
  <c r="Y589" i="7"/>
  <c r="Z589" i="7"/>
  <c r="AD589" i="7"/>
  <c r="AF589" i="7"/>
  <c r="AA589" i="7"/>
  <c r="AB589" i="7"/>
  <c r="AE589" i="7"/>
  <c r="AC589" i="7"/>
  <c r="W589" i="7"/>
  <c r="X589" i="7"/>
  <c r="BE152" i="7"/>
  <c r="BC152" i="7"/>
  <c r="BB152" i="7"/>
  <c r="BD152" i="7"/>
  <c r="BA60" i="7"/>
  <c r="BB60" i="7"/>
  <c r="BR60" i="7"/>
  <c r="BA633" i="7"/>
  <c r="BE633" i="7"/>
  <c r="BB633" i="7"/>
  <c r="BD633" i="7"/>
  <c r="BC633" i="7"/>
  <c r="BR633" i="7"/>
  <c r="BC15" i="7"/>
  <c r="BE15" i="7"/>
  <c r="BA394" i="7"/>
  <c r="BE394" i="7"/>
  <c r="BR394" i="7"/>
  <c r="AM300" i="7"/>
  <c r="BB300" i="7"/>
  <c r="BD300" i="7"/>
  <c r="BE300" i="7"/>
  <c r="BS300" i="7"/>
  <c r="BW300" i="7"/>
  <c r="BR357" i="7"/>
  <c r="BA357" i="7"/>
  <c r="BE357" i="7"/>
  <c r="BU293" i="7"/>
  <c r="BW293" i="7"/>
  <c r="BB293" i="7"/>
  <c r="BE293" i="7"/>
  <c r="BB76" i="7"/>
  <c r="BE76" i="7"/>
  <c r="BX393" i="7"/>
  <c r="BY393" i="7" a="1"/>
  <c r="CE393" i="7"/>
  <c r="AC807" i="7"/>
  <c r="AE807" i="7"/>
  <c r="AJ19" i="7"/>
  <c r="AK19" i="7"/>
  <c r="AL19" i="7"/>
  <c r="AM19" i="7"/>
  <c r="BC231" i="7"/>
  <c r="BB231" i="7"/>
  <c r="BD231" i="7"/>
  <c r="BE231" i="7"/>
  <c r="X907" i="7"/>
  <c r="AC907" i="7"/>
  <c r="AF907" i="7"/>
  <c r="AG907" i="7"/>
  <c r="AD907" i="7"/>
  <c r="Z907" i="7"/>
  <c r="Y907" i="7"/>
  <c r="AE907" i="7"/>
  <c r="AA907" i="7"/>
  <c r="W907" i="7"/>
  <c r="AB907" i="7"/>
  <c r="BZ446" i="7"/>
  <c r="CC446" i="7"/>
  <c r="CH446" i="7"/>
  <c r="CF446" i="7"/>
  <c r="BY446" i="7"/>
  <c r="CI446" i="7"/>
  <c r="CG446" i="7"/>
  <c r="CA446" i="7"/>
  <c r="CE446" i="7"/>
  <c r="CD446" i="7"/>
  <c r="CB446" i="7"/>
  <c r="Z959" i="7"/>
  <c r="AC959" i="7"/>
  <c r="X959" i="7"/>
  <c r="Y959" i="7"/>
  <c r="AE959" i="7"/>
  <c r="AG959" i="7"/>
  <c r="BS248" i="7"/>
  <c r="BU248" i="7"/>
  <c r="AF968" i="7"/>
  <c r="W968" i="7"/>
  <c r="AB968" i="7"/>
  <c r="AC968" i="7"/>
  <c r="AA968" i="7"/>
  <c r="AG968" i="7"/>
  <c r="AD968" i="7"/>
  <c r="X968" i="7"/>
  <c r="Z968" i="7"/>
  <c r="Y968" i="7"/>
  <c r="AE968" i="7"/>
  <c r="BA519" i="7"/>
  <c r="BE519" i="7"/>
  <c r="BC519" i="7"/>
  <c r="BR519" i="7"/>
  <c r="BB519" i="7"/>
  <c r="BD519" i="7"/>
  <c r="AB989" i="7"/>
  <c r="AD989" i="7"/>
  <c r="AC989" i="7"/>
  <c r="Z989" i="7"/>
  <c r="W989" i="7"/>
  <c r="AF989" i="7"/>
  <c r="X989" i="7"/>
  <c r="Y989" i="7"/>
  <c r="AE989" i="7"/>
  <c r="AA989" i="7"/>
  <c r="AG989" i="7"/>
  <c r="BA472" i="7"/>
  <c r="BE472" i="7"/>
  <c r="BR472" i="7"/>
  <c r="BC472" i="7"/>
  <c r="BB472" i="7"/>
  <c r="BD472" i="7"/>
  <c r="BA346" i="7"/>
  <c r="BC346" i="7"/>
  <c r="BR346" i="7"/>
  <c r="BN676" i="7"/>
  <c r="BJ676" i="7"/>
  <c r="BI676" i="7"/>
  <c r="BR494" i="7"/>
  <c r="BB494" i="7"/>
  <c r="BD494" i="7"/>
  <c r="BA494" i="7"/>
  <c r="BE494" i="7"/>
  <c r="BC494" i="7"/>
  <c r="BR45" i="7"/>
  <c r="BA45" i="7"/>
  <c r="AE862" i="7"/>
  <c r="AG862" i="7"/>
  <c r="AA862" i="7"/>
  <c r="X862" i="7"/>
  <c r="AD862" i="7"/>
  <c r="Z862" i="7"/>
  <c r="BX231" i="7"/>
  <c r="BY231" i="7" a="1"/>
  <c r="CD231" i="7"/>
  <c r="BS207" i="7"/>
  <c r="BU207" i="7"/>
  <c r="AC981" i="7"/>
  <c r="AB981" i="7"/>
  <c r="AG981" i="7"/>
  <c r="AE981" i="7"/>
  <c r="Y981" i="7"/>
  <c r="AA981" i="7"/>
  <c r="Z981" i="7"/>
  <c r="AD981" i="7"/>
  <c r="AF981" i="7"/>
  <c r="X981" i="7"/>
  <c r="W981" i="7"/>
  <c r="BT676" i="7"/>
  <c r="BV676" i="7"/>
  <c r="BS676" i="7"/>
  <c r="BW676" i="7"/>
  <c r="BU676" i="7"/>
  <c r="AC859" i="7"/>
  <c r="AB859" i="7"/>
  <c r="W859" i="7"/>
  <c r="Z859" i="7"/>
  <c r="Y859" i="7"/>
  <c r="AA859" i="7"/>
  <c r="AG859" i="7"/>
  <c r="AF859" i="7"/>
  <c r="X859" i="7"/>
  <c r="AD859" i="7"/>
  <c r="AE859" i="7"/>
  <c r="BA570" i="7"/>
  <c r="BE570" i="7"/>
  <c r="BB570" i="7"/>
  <c r="BD570" i="7"/>
  <c r="BR149" i="7"/>
  <c r="BA149" i="7"/>
  <c r="BB149" i="7"/>
  <c r="AD954" i="7"/>
  <c r="W954" i="7"/>
  <c r="AF954" i="7"/>
  <c r="AG954" i="7"/>
  <c r="X954" i="7"/>
  <c r="AC954" i="7"/>
  <c r="AB954" i="7"/>
  <c r="Z954" i="7"/>
  <c r="AE954" i="7"/>
  <c r="Y954" i="7"/>
  <c r="AA954" i="7"/>
  <c r="AC984" i="7"/>
  <c r="X984" i="7"/>
  <c r="Y984" i="7"/>
  <c r="AF984" i="7"/>
  <c r="AD984" i="7"/>
  <c r="Z984" i="7"/>
  <c r="AA984" i="7"/>
  <c r="AE984" i="7"/>
  <c r="W984" i="7"/>
  <c r="AG984" i="7"/>
  <c r="AB984" i="7"/>
  <c r="Z880" i="7"/>
  <c r="AG880" i="7"/>
  <c r="W880" i="7"/>
  <c r="AD880" i="7"/>
  <c r="X880" i="7"/>
  <c r="AE880" i="7"/>
  <c r="Y880" i="7"/>
  <c r="AB880" i="7"/>
  <c r="AF880" i="7"/>
  <c r="AC880" i="7"/>
  <c r="AA880" i="7"/>
  <c r="AE457" i="7"/>
  <c r="AC457" i="7"/>
  <c r="AB457" i="7"/>
  <c r="AG457" i="7"/>
  <c r="Y457" i="7"/>
  <c r="AA457" i="7"/>
  <c r="W457" i="7"/>
  <c r="X457" i="7"/>
  <c r="AF457" i="7"/>
  <c r="Z457" i="7"/>
  <c r="AD457" i="7"/>
  <c r="BU664" i="7"/>
  <c r="BT664" i="7"/>
  <c r="BV664" i="7"/>
  <c r="BS664" i="7"/>
  <c r="BW664" i="7"/>
  <c r="V91" i="7"/>
  <c r="W91" i="7" a="1"/>
  <c r="AE91" i="7"/>
  <c r="BX205" i="7"/>
  <c r="BY205" i="7" a="1"/>
  <c r="CH205" i="7"/>
  <c r="BB366" i="7"/>
  <c r="BD366" i="7"/>
  <c r="V302" i="7"/>
  <c r="W302" i="7" a="1"/>
  <c r="V158" i="7"/>
  <c r="W937" i="7"/>
  <c r="X937" i="7"/>
  <c r="Y937" i="7"/>
  <c r="AD923" i="7"/>
  <c r="AB923" i="7"/>
  <c r="AG923" i="7"/>
  <c r="AC923" i="7"/>
  <c r="AF923" i="7"/>
  <c r="W923" i="7"/>
  <c r="Y923" i="7"/>
  <c r="AA923" i="7"/>
  <c r="X923" i="7"/>
  <c r="Z923" i="7"/>
  <c r="AE923" i="7"/>
  <c r="Z898" i="7"/>
  <c r="AF898" i="7"/>
  <c r="W898" i="7"/>
  <c r="AG898" i="7"/>
  <c r="AC898" i="7"/>
  <c r="X699" i="7"/>
  <c r="Y699" i="7"/>
  <c r="W699" i="7"/>
  <c r="AB699" i="7"/>
  <c r="AF699" i="7"/>
  <c r="AA699" i="7"/>
  <c r="AD699" i="7"/>
  <c r="AE699" i="7"/>
  <c r="AG699" i="7"/>
  <c r="Z699" i="7"/>
  <c r="AC699" i="7"/>
  <c r="AL482" i="7"/>
  <c r="AT691" i="7"/>
  <c r="AY691" i="7"/>
  <c r="AP691" i="7"/>
  <c r="AS691" i="7"/>
  <c r="AU691" i="7"/>
  <c r="AW691" i="7"/>
  <c r="AO691" i="7"/>
  <c r="AX691" i="7"/>
  <c r="AR691" i="7"/>
  <c r="AV691" i="7"/>
  <c r="AQ691" i="7"/>
  <c r="V383" i="7"/>
  <c r="W383" i="7" a="1"/>
  <c r="BS46" i="7"/>
  <c r="BT46" i="7"/>
  <c r="AW629" i="7"/>
  <c r="AQ629" i="7"/>
  <c r="AX629" i="7"/>
  <c r="AO629" i="7"/>
  <c r="AV629" i="7"/>
  <c r="AY629" i="7"/>
  <c r="AS629" i="7"/>
  <c r="AR629" i="7"/>
  <c r="AU629" i="7"/>
  <c r="AT629" i="7"/>
  <c r="AP629" i="7"/>
  <c r="BF46" i="7"/>
  <c r="CD52" i="7"/>
  <c r="CA52" i="7"/>
  <c r="CG52" i="7"/>
  <c r="AN307" i="7"/>
  <c r="AO307" i="7" a="1"/>
  <c r="AU307" i="7"/>
  <c r="AN47" i="7"/>
  <c r="AO47" i="7" a="1"/>
  <c r="AT47" i="7"/>
  <c r="AK366" i="7"/>
  <c r="AJ94" i="7"/>
  <c r="CB992" i="7"/>
  <c r="CD992" i="7"/>
  <c r="BY992" i="7"/>
  <c r="CG992" i="7"/>
  <c r="CF992" i="7"/>
  <c r="CE992" i="7"/>
  <c r="BZ992" i="7"/>
  <c r="CC992" i="7"/>
  <c r="CH992" i="7"/>
  <c r="CI992" i="7"/>
  <c r="CA992" i="7"/>
  <c r="BE127" i="7"/>
  <c r="BC127" i="7"/>
  <c r="BD127" i="7"/>
  <c r="BB127" i="7"/>
  <c r="AB688" i="7"/>
  <c r="AC688" i="7"/>
  <c r="X688" i="7"/>
  <c r="W688" i="7"/>
  <c r="AD688" i="7"/>
  <c r="AA688" i="7"/>
  <c r="AE688" i="7"/>
  <c r="Z688" i="7"/>
  <c r="Y688" i="7"/>
  <c r="AG688" i="7"/>
  <c r="AF688" i="7"/>
  <c r="AE986" i="7"/>
  <c r="AD986" i="7"/>
  <c r="AB986" i="7"/>
  <c r="AA986" i="7"/>
  <c r="Y986" i="7"/>
  <c r="Z986" i="7"/>
  <c r="AF956" i="7"/>
  <c r="W956" i="7"/>
  <c r="AB956" i="7"/>
  <c r="AC956" i="7"/>
  <c r="AA956" i="7"/>
  <c r="AG956" i="7"/>
  <c r="AD956" i="7"/>
  <c r="X956" i="7"/>
  <c r="Z956" i="7"/>
  <c r="Y956" i="7"/>
  <c r="AE956" i="7"/>
  <c r="X785" i="7"/>
  <c r="AE785" i="7"/>
  <c r="W785" i="7"/>
  <c r="AA785" i="7"/>
  <c r="AB785" i="7"/>
  <c r="AG785" i="7"/>
  <c r="Z785" i="7"/>
  <c r="AD785" i="7"/>
  <c r="AC785" i="7"/>
  <c r="AF785" i="7"/>
  <c r="Y785" i="7"/>
  <c r="V89" i="7"/>
  <c r="AE972" i="7"/>
  <c r="AC972" i="7"/>
  <c r="Z972" i="7"/>
  <c r="AB972" i="7"/>
  <c r="X972" i="7"/>
  <c r="BC51" i="7"/>
  <c r="BD51" i="7"/>
  <c r="BE51" i="7"/>
  <c r="BB51" i="7"/>
  <c r="V309" i="7"/>
  <c r="AU871" i="7"/>
  <c r="AV871" i="7"/>
  <c r="AW871" i="7"/>
  <c r="AO871" i="7"/>
  <c r="AQ871" i="7"/>
  <c r="AS871" i="7"/>
  <c r="AR871" i="7"/>
  <c r="AT871" i="7"/>
  <c r="AP871" i="7"/>
  <c r="AX871" i="7"/>
  <c r="AY871" i="7"/>
  <c r="AG900" i="7"/>
  <c r="AB900" i="7"/>
  <c r="AA900" i="7"/>
  <c r="Z900" i="7"/>
  <c r="X900" i="7"/>
  <c r="W900" i="7"/>
  <c r="Y900" i="7"/>
  <c r="AF900" i="7"/>
  <c r="AE900" i="7"/>
  <c r="AC900" i="7"/>
  <c r="AD900" i="7"/>
  <c r="Y979" i="7"/>
  <c r="AF979" i="7"/>
  <c r="AB979" i="7"/>
  <c r="Z979" i="7"/>
  <c r="X979" i="7"/>
  <c r="AA979" i="7"/>
  <c r="AD979" i="7"/>
  <c r="AG979" i="7"/>
  <c r="W979" i="7"/>
  <c r="AE979" i="7"/>
  <c r="AC979" i="7"/>
  <c r="AD842" i="7"/>
  <c r="W842" i="7"/>
  <c r="AE842" i="7"/>
  <c r="Z842" i="7"/>
  <c r="AA842" i="7"/>
  <c r="AB842" i="7"/>
  <c r="AC842" i="7"/>
  <c r="AF842" i="7"/>
  <c r="AG842" i="7"/>
  <c r="Y842" i="7"/>
  <c r="X842" i="7"/>
  <c r="AF470" i="7"/>
  <c r="AD470" i="7"/>
  <c r="Z470" i="7"/>
  <c r="AD691" i="7"/>
  <c r="AB691" i="7"/>
  <c r="Z691" i="7"/>
  <c r="W691" i="7"/>
  <c r="AG691" i="7"/>
  <c r="AF691" i="7"/>
  <c r="AE691" i="7"/>
  <c r="AC691" i="7"/>
  <c r="Y691" i="7"/>
  <c r="AA691" i="7"/>
  <c r="X691" i="7"/>
  <c r="BA351" i="7"/>
  <c r="BB351" i="7"/>
  <c r="BR351" i="7"/>
  <c r="AR457" i="7"/>
  <c r="AW457" i="7"/>
  <c r="AX457" i="7"/>
  <c r="AP457" i="7"/>
  <c r="AV457" i="7"/>
  <c r="AO457" i="7"/>
  <c r="AS457" i="7"/>
  <c r="AU457" i="7"/>
  <c r="AY457" i="7"/>
  <c r="AQ457" i="7"/>
  <c r="AT457" i="7"/>
  <c r="AM242" i="7"/>
  <c r="AK242" i="7"/>
  <c r="BS242" i="7"/>
  <c r="BW242" i="7"/>
  <c r="AK94" i="7"/>
  <c r="AL94" i="7"/>
  <c r="BB94" i="7"/>
  <c r="BD94" i="7"/>
  <c r="BC94" i="7"/>
  <c r="BE396" i="7"/>
  <c r="BB396" i="7"/>
  <c r="BC396" i="7"/>
  <c r="BJ391" i="7"/>
  <c r="BN391" i="7"/>
  <c r="BO391" i="7"/>
  <c r="BG391" i="7"/>
  <c r="BL391" i="7"/>
  <c r="BK391" i="7"/>
  <c r="BP391" i="7"/>
  <c r="BM391" i="7"/>
  <c r="BQ391" i="7"/>
  <c r="BH391" i="7"/>
  <c r="BI391" i="7"/>
  <c r="BS265" i="7"/>
  <c r="BT265" i="7"/>
  <c r="U397" i="7"/>
  <c r="R397" i="7"/>
  <c r="T397" i="7"/>
  <c r="S397" i="7"/>
  <c r="BC388" i="7"/>
  <c r="U388" i="7"/>
  <c r="S388" i="7"/>
  <c r="AM388" i="7"/>
  <c r="AJ388" i="7"/>
  <c r="AL388" i="7"/>
  <c r="R388" i="7"/>
  <c r="T388" i="7"/>
  <c r="BB388" i="7"/>
  <c r="BD388" i="7"/>
  <c r="AK388" i="7"/>
  <c r="AK296" i="7"/>
  <c r="R374" i="7"/>
  <c r="T374" i="7"/>
  <c r="U238" i="7"/>
  <c r="R238" i="7"/>
  <c r="BA299" i="7"/>
  <c r="BR299" i="7"/>
  <c r="BB310" i="7"/>
  <c r="BD310" i="7"/>
  <c r="BE310" i="7"/>
  <c r="BC310" i="7"/>
  <c r="R193" i="7"/>
  <c r="T193" i="7"/>
  <c r="AN308" i="7"/>
  <c r="AO308" i="7" a="1"/>
  <c r="AU308" i="7"/>
  <c r="AJ364" i="7"/>
  <c r="S364" i="7"/>
  <c r="R105" i="7"/>
  <c r="T105" i="7"/>
  <c r="Z391" i="7"/>
  <c r="AA391" i="7"/>
  <c r="Y391" i="7"/>
  <c r="AB391" i="7"/>
  <c r="AD391" i="7"/>
  <c r="AC391" i="7"/>
  <c r="AE391" i="7"/>
  <c r="AG391" i="7"/>
  <c r="X391" i="7"/>
  <c r="W391" i="7"/>
  <c r="AF391" i="7"/>
  <c r="AN117" i="7"/>
  <c r="AO117" i="7" a="1"/>
  <c r="AX117" i="7"/>
  <c r="AN264" i="7"/>
  <c r="AO264" i="7" a="1"/>
  <c r="AS264" i="7"/>
  <c r="BX310" i="7"/>
  <c r="BY310" i="7" a="1"/>
  <c r="CH310" i="7"/>
  <c r="BM312" i="7"/>
  <c r="BP312" i="7"/>
  <c r="BH312" i="7"/>
  <c r="BK312" i="7"/>
  <c r="BJ312" i="7"/>
  <c r="V312" i="7"/>
  <c r="W312" i="7" a="1"/>
  <c r="AR15" i="7"/>
  <c r="AV15" i="7"/>
  <c r="AP15" i="7"/>
  <c r="AY15" i="7"/>
  <c r="AT15" i="7"/>
  <c r="CA492" i="7"/>
  <c r="BY492" i="7"/>
  <c r="CD492" i="7"/>
  <c r="CI492" i="7"/>
  <c r="CF492" i="7"/>
  <c r="CG492" i="7"/>
  <c r="CH492" i="7"/>
  <c r="CC492" i="7"/>
  <c r="CB492" i="7"/>
  <c r="CE492" i="7"/>
  <c r="BZ492" i="7"/>
  <c r="AT505" i="7"/>
  <c r="AT588" i="7"/>
  <c r="AP588" i="7"/>
  <c r="AY588" i="7"/>
  <c r="AR588" i="7"/>
  <c r="AX588" i="7"/>
  <c r="AQ588" i="7"/>
  <c r="AC975" i="7"/>
  <c r="AA975" i="7"/>
  <c r="AE975" i="7"/>
  <c r="W975" i="7"/>
  <c r="AF975" i="7"/>
  <c r="Y975" i="7"/>
  <c r="AB975" i="7"/>
  <c r="Z975" i="7"/>
  <c r="X975" i="7"/>
  <c r="AG975" i="7"/>
  <c r="AD975" i="7"/>
  <c r="BD569" i="7"/>
  <c r="BC606" i="7"/>
  <c r="BR606" i="7"/>
  <c r="BA606" i="7"/>
  <c r="BE606" i="7"/>
  <c r="BB606" i="7"/>
  <c r="BD606" i="7"/>
  <c r="AD446" i="7"/>
  <c r="X446" i="7"/>
  <c r="AC446" i="7"/>
  <c r="AA446" i="7"/>
  <c r="Y446" i="7"/>
  <c r="AG446" i="7"/>
  <c r="Z446" i="7"/>
  <c r="AB446" i="7"/>
  <c r="W446" i="7"/>
  <c r="AE446" i="7"/>
  <c r="AF446" i="7"/>
  <c r="BD576" i="7"/>
  <c r="BF576" i="7"/>
  <c r="BG576" i="7" a="1"/>
  <c r="W841" i="7"/>
  <c r="AF841" i="7"/>
  <c r="AD841" i="7"/>
  <c r="AB841" i="7"/>
  <c r="Z841" i="7"/>
  <c r="X841" i="7"/>
  <c r="AC841" i="7"/>
  <c r="AG841" i="7"/>
  <c r="Y841" i="7"/>
  <c r="AE841" i="7"/>
  <c r="AA841" i="7"/>
  <c r="AW456" i="7"/>
  <c r="AP456" i="7"/>
  <c r="AO456" i="7"/>
  <c r="S223" i="7"/>
  <c r="BD179" i="7"/>
  <c r="V263" i="7"/>
  <c r="V43" i="7"/>
  <c r="W43" i="7" a="1"/>
  <c r="AN405" i="7"/>
  <c r="AO405" i="7" a="1"/>
  <c r="AO405" i="7"/>
  <c r="AN261" i="7"/>
  <c r="AO261" i="7" a="1"/>
  <c r="V221" i="7"/>
  <c r="BI460" i="7"/>
  <c r="BH460" i="7"/>
  <c r="BP460" i="7"/>
  <c r="AR231" i="7"/>
  <c r="AU231" i="7"/>
  <c r="AX231" i="7"/>
  <c r="AY231" i="7"/>
  <c r="AP231" i="7"/>
  <c r="AW231" i="7"/>
  <c r="AO231" i="7"/>
  <c r="AS231" i="7"/>
  <c r="AV231" i="7"/>
  <c r="AQ231" i="7"/>
  <c r="AT231" i="7"/>
  <c r="BX258" i="7"/>
  <c r="BY258" i="7" a="1"/>
  <c r="Z831" i="7"/>
  <c r="AC831" i="7"/>
  <c r="AB831" i="7"/>
  <c r="AE831" i="7"/>
  <c r="W831" i="7"/>
  <c r="AA831" i="7"/>
  <c r="Y831" i="7"/>
  <c r="AG831" i="7"/>
  <c r="AF831" i="7"/>
  <c r="AD831" i="7"/>
  <c r="X831" i="7"/>
  <c r="Z876" i="7"/>
  <c r="AA876" i="7"/>
  <c r="AF876" i="7"/>
  <c r="AC876" i="7"/>
  <c r="AE876" i="7"/>
  <c r="W876" i="7"/>
  <c r="AD876" i="7"/>
  <c r="X876" i="7"/>
  <c r="Y876" i="7"/>
  <c r="AB876" i="7"/>
  <c r="AG876" i="7"/>
  <c r="AR584" i="7"/>
  <c r="AX584" i="7"/>
  <c r="AV584" i="7"/>
  <c r="AO584" i="7"/>
  <c r="AU584" i="7"/>
  <c r="AS584" i="7"/>
  <c r="AW584" i="7"/>
  <c r="AY584" i="7"/>
  <c r="AT584" i="7"/>
  <c r="AQ584" i="7"/>
  <c r="AP584" i="7"/>
  <c r="AN29" i="7"/>
  <c r="AO29" i="7" a="1"/>
  <c r="AE725" i="7"/>
  <c r="AC725" i="7"/>
  <c r="AA725" i="7"/>
  <c r="Z725" i="7"/>
  <c r="AG725" i="7"/>
  <c r="Y725" i="7"/>
  <c r="X725" i="7"/>
  <c r="W725" i="7"/>
  <c r="AB725" i="7"/>
  <c r="AF725" i="7"/>
  <c r="AD725" i="7"/>
  <c r="BR549" i="7"/>
  <c r="BA549" i="7"/>
  <c r="BE549" i="7"/>
  <c r="BB549" i="7"/>
  <c r="BD549" i="7"/>
  <c r="BC549" i="7"/>
  <c r="AD988" i="7"/>
  <c r="AA988" i="7"/>
  <c r="Z988" i="7"/>
  <c r="AF988" i="7"/>
  <c r="X988" i="7"/>
  <c r="AE988" i="7"/>
  <c r="AC988" i="7"/>
  <c r="AG988" i="7"/>
  <c r="Y988" i="7"/>
  <c r="W988" i="7"/>
  <c r="AB988" i="7"/>
  <c r="BA230" i="7"/>
  <c r="BR230" i="7"/>
  <c r="V149" i="7"/>
  <c r="V356" i="7"/>
  <c r="W356" i="7" a="1"/>
  <c r="V359" i="7"/>
  <c r="W359" i="7" a="1"/>
  <c r="AN587" i="7"/>
  <c r="AO587" i="7" a="1"/>
  <c r="AR587" i="7"/>
  <c r="BN460" i="7"/>
  <c r="BM460" i="7"/>
  <c r="BJ460" i="7"/>
  <c r="X526" i="7"/>
  <c r="AE526" i="7"/>
  <c r="AA526" i="7"/>
  <c r="AG517" i="7"/>
  <c r="X517" i="7"/>
  <c r="W517" i="7"/>
  <c r="AA517" i="7"/>
  <c r="AB517" i="7"/>
  <c r="AC517" i="7"/>
  <c r="Z517" i="7"/>
  <c r="Y517" i="7"/>
  <c r="AF517" i="7"/>
  <c r="AD517" i="7"/>
  <c r="AE517" i="7"/>
  <c r="Y404" i="7"/>
  <c r="AD404" i="7"/>
  <c r="AA404" i="7"/>
  <c r="AF404" i="7"/>
  <c r="AE404" i="7"/>
  <c r="AB404" i="7"/>
  <c r="AG404" i="7"/>
  <c r="Z404" i="7"/>
  <c r="W404" i="7"/>
  <c r="AC404" i="7"/>
  <c r="X404" i="7"/>
  <c r="AM287" i="7"/>
  <c r="AL287" i="7"/>
  <c r="AK287" i="7"/>
  <c r="AJ287" i="7"/>
  <c r="AT257" i="7"/>
  <c r="AR257" i="7"/>
  <c r="AW257" i="7"/>
  <c r="AS257" i="7"/>
  <c r="AU257" i="7"/>
  <c r="AO257" i="7"/>
  <c r="AY257" i="7"/>
  <c r="AX257" i="7"/>
  <c r="AQ257" i="7"/>
  <c r="AV257" i="7"/>
  <c r="AP257" i="7"/>
  <c r="AE645" i="7"/>
  <c r="AF645" i="7"/>
  <c r="W645" i="7"/>
  <c r="X645" i="7"/>
  <c r="AB645" i="7"/>
  <c r="AA645" i="7"/>
  <c r="AG645" i="7"/>
  <c r="Y645" i="7"/>
  <c r="AC645" i="7"/>
  <c r="Z645" i="7"/>
  <c r="AD645" i="7"/>
  <c r="BT576" i="7"/>
  <c r="BV576" i="7"/>
  <c r="BU576" i="7"/>
  <c r="BS576" i="7"/>
  <c r="BW576" i="7"/>
  <c r="AU498" i="7"/>
  <c r="AP498" i="7"/>
  <c r="AR498" i="7"/>
  <c r="AV498" i="7"/>
  <c r="AO498" i="7"/>
  <c r="AX498" i="7"/>
  <c r="AQ498" i="7"/>
  <c r="V46" i="7"/>
  <c r="W46" i="7" a="1"/>
  <c r="AB873" i="7"/>
  <c r="Y873" i="7"/>
  <c r="AD873" i="7"/>
  <c r="Z873" i="7"/>
  <c r="AC873" i="7"/>
  <c r="X873" i="7"/>
  <c r="AA873" i="7"/>
  <c r="AF873" i="7"/>
  <c r="AE873" i="7"/>
  <c r="AG873" i="7"/>
  <c r="W873" i="7"/>
  <c r="AN337" i="7"/>
  <c r="AO337" i="7" a="1"/>
  <c r="AQ337" i="7"/>
  <c r="AN402" i="7"/>
  <c r="AO402" i="7" a="1"/>
  <c r="AR402" i="7"/>
  <c r="BF74" i="7"/>
  <c r="V224" i="7"/>
  <c r="BF93" i="7"/>
  <c r="BX74" i="7"/>
  <c r="BY74" i="7" a="1"/>
  <c r="CA74" i="7"/>
  <c r="V192" i="7"/>
  <c r="V151" i="7"/>
  <c r="W151" i="7" a="1"/>
  <c r="AB151" i="7"/>
  <c r="BG460" i="7"/>
  <c r="BL460" i="7"/>
  <c r="CD743" i="7"/>
  <c r="BZ743" i="7"/>
  <c r="CF743" i="7"/>
  <c r="BY743" i="7"/>
  <c r="CH743" i="7"/>
  <c r="CE743" i="7"/>
  <c r="CB743" i="7"/>
  <c r="CC743" i="7"/>
  <c r="CA743" i="7"/>
  <c r="CG743" i="7"/>
  <c r="CI743" i="7"/>
  <c r="AL987" i="7"/>
  <c r="AN987" i="7"/>
  <c r="AO987" i="7" a="1"/>
  <c r="AD428" i="7"/>
  <c r="Z428" i="7"/>
  <c r="AF428" i="7"/>
  <c r="AC428" i="7"/>
  <c r="AE428" i="7"/>
  <c r="X428" i="7"/>
  <c r="AA428" i="7"/>
  <c r="AB428" i="7"/>
  <c r="Y428" i="7"/>
  <c r="W428" i="7"/>
  <c r="AG428" i="7"/>
  <c r="AD439" i="7"/>
  <c r="X439" i="7"/>
  <c r="W439" i="7"/>
  <c r="AG439" i="7"/>
  <c r="Y439" i="7"/>
  <c r="Z439" i="7"/>
  <c r="AE439" i="7"/>
  <c r="AB439" i="7"/>
  <c r="AA439" i="7"/>
  <c r="AF439" i="7"/>
  <c r="AC439" i="7"/>
  <c r="AE982" i="7"/>
  <c r="AC982" i="7"/>
  <c r="Y982" i="7"/>
  <c r="AF982" i="7"/>
  <c r="Z982" i="7"/>
  <c r="W982" i="7"/>
  <c r="AB982" i="7"/>
  <c r="X982" i="7"/>
  <c r="AG982" i="7"/>
  <c r="BN849" i="7"/>
  <c r="BQ849" i="7"/>
  <c r="BJ849" i="7"/>
  <c r="BM849" i="7"/>
  <c r="BG849" i="7"/>
  <c r="BK849" i="7"/>
  <c r="BO849" i="7"/>
  <c r="BL849" i="7"/>
  <c r="BI849" i="7"/>
  <c r="BH849" i="7"/>
  <c r="BP849" i="7"/>
  <c r="BA364" i="7"/>
  <c r="BC364" i="7"/>
  <c r="BR364" i="7"/>
  <c r="V294" i="7"/>
  <c r="W294" i="7" a="1"/>
  <c r="AN105" i="7"/>
  <c r="AO105" i="7" a="1"/>
  <c r="AY105" i="7"/>
  <c r="V366" i="7"/>
  <c r="BX339" i="7"/>
  <c r="BY339" i="7" a="1"/>
  <c r="V222" i="7"/>
  <c r="W222" i="7" a="1"/>
  <c r="S226" i="7"/>
  <c r="S320" i="7"/>
  <c r="AY198" i="7"/>
  <c r="AN312" i="7"/>
  <c r="AO312" i="7" a="1"/>
  <c r="AX312" i="7"/>
  <c r="BX62" i="7"/>
  <c r="BY62" i="7" a="1"/>
  <c r="CB62" i="7"/>
  <c r="BF6" i="7"/>
  <c r="W177" i="7"/>
  <c r="AQ784" i="7"/>
  <c r="AT784" i="7"/>
  <c r="AX784" i="7"/>
  <c r="AO784" i="7"/>
  <c r="AV784" i="7"/>
  <c r="AY784" i="7"/>
  <c r="AP784" i="7"/>
  <c r="AW784" i="7"/>
  <c r="AS784" i="7"/>
  <c r="AU784" i="7"/>
  <c r="AR784" i="7"/>
  <c r="BS213" i="7"/>
  <c r="BW213" i="7"/>
  <c r="BF267" i="7"/>
  <c r="R86" i="7"/>
  <c r="R226" i="7"/>
  <c r="T226" i="7"/>
  <c r="BF89" i="7"/>
  <c r="V20" i="7"/>
  <c r="AF468" i="7"/>
  <c r="AB468" i="7"/>
  <c r="AA468" i="7"/>
  <c r="X468" i="7"/>
  <c r="Z468" i="7"/>
  <c r="AE468" i="7"/>
  <c r="AG468" i="7"/>
  <c r="BS404" i="7"/>
  <c r="BW404" i="7"/>
  <c r="Y870" i="7"/>
  <c r="AG870" i="7"/>
  <c r="AC870" i="7"/>
  <c r="AA870" i="7"/>
  <c r="X870" i="7"/>
  <c r="Z870" i="7"/>
  <c r="AF870" i="7"/>
  <c r="AE870" i="7"/>
  <c r="AB870" i="7"/>
  <c r="AD870" i="7"/>
  <c r="W870" i="7"/>
  <c r="AF452" i="7"/>
  <c r="AE452" i="7"/>
  <c r="Z452" i="7"/>
  <c r="W452" i="7"/>
  <c r="AG452" i="7"/>
  <c r="Y452" i="7"/>
  <c r="AC452" i="7"/>
  <c r="AD452" i="7"/>
  <c r="AB452" i="7"/>
  <c r="X452" i="7"/>
  <c r="AA452" i="7"/>
  <c r="W468" i="7"/>
  <c r="AC468" i="7"/>
  <c r="Y468" i="7"/>
  <c r="AD468" i="7"/>
  <c r="CE307" i="7"/>
  <c r="CI307" i="7"/>
  <c r="AN582" i="7"/>
  <c r="AO582" i="7" a="1"/>
  <c r="AR582" i="7"/>
  <c r="BF244" i="7"/>
  <c r="AC102" i="7"/>
  <c r="BC812" i="7"/>
  <c r="BR812" i="7"/>
  <c r="BA812" i="7"/>
  <c r="BE812" i="7"/>
  <c r="BB812" i="7"/>
  <c r="BD812" i="7"/>
  <c r="BG464" i="7"/>
  <c r="BK464" i="7"/>
  <c r="BH464" i="7"/>
  <c r="BN464" i="7"/>
  <c r="BL464" i="7"/>
  <c r="BO464" i="7"/>
  <c r="BM464" i="7"/>
  <c r="BP464" i="7"/>
  <c r="BJ464" i="7"/>
  <c r="BQ464" i="7"/>
  <c r="BI464" i="7"/>
  <c r="BR450" i="7"/>
  <c r="BC450" i="7"/>
  <c r="BB450" i="7"/>
  <c r="BD450" i="7"/>
  <c r="BA450" i="7"/>
  <c r="BE450" i="7"/>
  <c r="BF261" i="7"/>
  <c r="AX21" i="7"/>
  <c r="AQ21" i="7"/>
  <c r="AP21" i="7"/>
  <c r="AO21" i="7"/>
  <c r="AR21" i="7"/>
  <c r="AV21" i="7"/>
  <c r="AY21" i="7"/>
  <c r="AT21" i="7"/>
  <c r="AU21" i="7"/>
  <c r="AW21" i="7"/>
  <c r="AS21" i="7"/>
  <c r="W110" i="7"/>
  <c r="AG110" i="7"/>
  <c r="AT194" i="7"/>
  <c r="AQ194" i="7"/>
  <c r="V83" i="7"/>
  <c r="W83" i="7" a="1"/>
  <c r="BS570" i="7"/>
  <c r="BW570" i="7"/>
  <c r="AO101" i="7"/>
  <c r="AP101" i="7"/>
  <c r="AY101" i="7"/>
  <c r="AW101" i="7"/>
  <c r="AV101" i="7"/>
  <c r="AS101" i="7"/>
  <c r="AX101" i="7"/>
  <c r="AU101" i="7"/>
  <c r="AQ101" i="7"/>
  <c r="AR101" i="7"/>
  <c r="AT101" i="7"/>
  <c r="AK319" i="7"/>
  <c r="BB578" i="7"/>
  <c r="BD578" i="7"/>
  <c r="BR578" i="7"/>
  <c r="BC578" i="7"/>
  <c r="BA578" i="7"/>
  <c r="BE578" i="7"/>
  <c r="AC8" i="7"/>
  <c r="AG8" i="7"/>
  <c r="AD8" i="7"/>
  <c r="Z8" i="7"/>
  <c r="X8" i="7"/>
  <c r="Y8" i="7"/>
  <c r="AF8" i="7"/>
  <c r="AB8" i="7"/>
  <c r="AA8" i="7"/>
  <c r="AE8" i="7"/>
  <c r="W8" i="7"/>
  <c r="BA456" i="7"/>
  <c r="BE456" i="7"/>
  <c r="BR456" i="7"/>
  <c r="BB456" i="7"/>
  <c r="BD456" i="7"/>
  <c r="AB475" i="7"/>
  <c r="AC475" i="7"/>
  <c r="AG475" i="7"/>
  <c r="Y475" i="7"/>
  <c r="Z475" i="7"/>
  <c r="AE475" i="7"/>
  <c r="X475" i="7"/>
  <c r="W475" i="7"/>
  <c r="AD475" i="7"/>
  <c r="AA475" i="7"/>
  <c r="AF475" i="7"/>
  <c r="BA183" i="7"/>
  <c r="BE183" i="7"/>
  <c r="BR183" i="7"/>
  <c r="AC606" i="7"/>
  <c r="AD606" i="7"/>
  <c r="AE606" i="7"/>
  <c r="AA606" i="7"/>
  <c r="AF606" i="7"/>
  <c r="AG606" i="7"/>
  <c r="AB606" i="7"/>
  <c r="W606" i="7"/>
  <c r="Z606" i="7"/>
  <c r="Y606" i="7"/>
  <c r="X606" i="7"/>
  <c r="BF322" i="7"/>
  <c r="BG322" i="7" a="1"/>
  <c r="V408" i="7"/>
  <c r="W408" i="7" a="1"/>
  <c r="AB408" i="7"/>
  <c r="AB461" i="7"/>
  <c r="X461" i="7"/>
  <c r="AA461" i="7"/>
  <c r="AR222" i="7"/>
  <c r="AO222" i="7"/>
  <c r="AT222" i="7"/>
  <c r="AY222" i="7"/>
  <c r="AS222" i="7"/>
  <c r="AU222" i="7"/>
  <c r="BS29" i="7"/>
  <c r="BU29" i="7"/>
  <c r="AE454" i="7"/>
  <c r="AD454" i="7"/>
  <c r="W454" i="7"/>
  <c r="AF454" i="7"/>
  <c r="AJ50" i="7"/>
  <c r="AL50" i="7"/>
  <c r="AM50" i="7"/>
  <c r="V393" i="7"/>
  <c r="W393" i="7" a="1"/>
  <c r="AN276" i="7"/>
  <c r="AO276" i="7" a="1"/>
  <c r="AV276" i="7"/>
  <c r="AB467" i="7"/>
  <c r="AF467" i="7"/>
  <c r="AC467" i="7"/>
  <c r="Y467" i="7"/>
  <c r="AG467" i="7"/>
  <c r="AD467" i="7"/>
  <c r="V218" i="7"/>
  <c r="AN110" i="7"/>
  <c r="AO110" i="7" a="1"/>
  <c r="AS110" i="7"/>
  <c r="AN113" i="7"/>
  <c r="AO113" i="7" a="1"/>
  <c r="AV113" i="7"/>
  <c r="AN250" i="7"/>
  <c r="AO250" i="7" a="1"/>
  <c r="AS250" i="7"/>
  <c r="BF80" i="7"/>
  <c r="V11" i="7"/>
  <c r="W11" i="7" a="1"/>
  <c r="X11" i="7"/>
  <c r="AN5" i="7"/>
  <c r="AO5" i="7" a="1"/>
  <c r="AV5" i="7"/>
  <c r="V244" i="7"/>
  <c r="W244" i="7" a="1"/>
  <c r="AD244" i="7"/>
  <c r="AN139" i="7"/>
  <c r="AO139" i="7" a="1"/>
  <c r="AW139" i="7"/>
  <c r="V99" i="7"/>
  <c r="W99" i="7" a="1"/>
  <c r="AC99" i="7"/>
  <c r="V107" i="7"/>
  <c r="W107" i="7" a="1"/>
  <c r="AC107" i="7"/>
  <c r="V250" i="7"/>
  <c r="W250" i="7" a="1"/>
  <c r="V13" i="7"/>
  <c r="AN500" i="7"/>
  <c r="AO500" i="7" a="1"/>
  <c r="AQ500" i="7"/>
  <c r="BU42" i="7"/>
  <c r="AN274" i="7"/>
  <c r="AO274" i="7" a="1"/>
  <c r="AU274" i="7"/>
  <c r="AN555" i="7"/>
  <c r="AO555" i="7" a="1"/>
  <c r="AV555" i="7"/>
  <c r="BF370" i="7"/>
  <c r="BG370" i="7" a="1"/>
  <c r="V154" i="7"/>
  <c r="W154" i="7" a="1"/>
  <c r="AC154" i="7"/>
  <c r="V112" i="7"/>
  <c r="W112" i="7" a="1"/>
  <c r="AB112" i="7"/>
  <c r="V140" i="7"/>
  <c r="W140" i="7" a="1"/>
  <c r="X140" i="7"/>
  <c r="V75" i="7"/>
  <c r="W75" i="7" a="1"/>
  <c r="Y75" i="7"/>
  <c r="V266" i="7"/>
  <c r="W266" i="7" a="1"/>
  <c r="AD266" i="7"/>
  <c r="BT107" i="7"/>
  <c r="R320" i="7"/>
  <c r="S375" i="7"/>
  <c r="V284" i="7"/>
  <c r="AN67" i="7"/>
  <c r="AO67" i="7" a="1"/>
  <c r="AO67" i="7"/>
  <c r="AB556" i="7"/>
  <c r="AF556" i="7"/>
  <c r="Y556" i="7"/>
  <c r="W556" i="7"/>
  <c r="AG556" i="7"/>
  <c r="AA556" i="7"/>
  <c r="AD556" i="7"/>
  <c r="AE556" i="7"/>
  <c r="Z556" i="7"/>
  <c r="AM106" i="7"/>
  <c r="AK106" i="7"/>
  <c r="BA128" i="7"/>
  <c r="BC128" i="7"/>
  <c r="BR128" i="7"/>
  <c r="AM128" i="7"/>
  <c r="AJ128" i="7"/>
  <c r="AL128" i="7"/>
  <c r="AK128" i="7"/>
  <c r="AK196" i="7"/>
  <c r="AM196" i="7"/>
  <c r="AJ196" i="7"/>
  <c r="AL196" i="7"/>
  <c r="BR196" i="7"/>
  <c r="BA196" i="7"/>
  <c r="BC196" i="7"/>
  <c r="BV177" i="7"/>
  <c r="BW177" i="7"/>
  <c r="BT177" i="7"/>
  <c r="BV113" i="7"/>
  <c r="BW113" i="7"/>
  <c r="BA500" i="7"/>
  <c r="BE500" i="7"/>
  <c r="BB500" i="7"/>
  <c r="BD500" i="7"/>
  <c r="BC500" i="7"/>
  <c r="BR500" i="7"/>
  <c r="AO459" i="7"/>
  <c r="AX459" i="7"/>
  <c r="AU459" i="7"/>
  <c r="AQ459" i="7"/>
  <c r="AV459" i="7"/>
  <c r="AW459" i="7"/>
  <c r="AP459" i="7"/>
  <c r="AR459" i="7"/>
  <c r="AT459" i="7"/>
  <c r="AS459" i="7"/>
  <c r="AY459" i="7"/>
  <c r="AL338" i="7"/>
  <c r="AN338" i="7"/>
  <c r="AO338" i="7" a="1"/>
  <c r="CG307" i="7"/>
  <c r="AO198" i="7"/>
  <c r="S402" i="7"/>
  <c r="BD289" i="7"/>
  <c r="BE289" i="7"/>
  <c r="BB289" i="7"/>
  <c r="BS304" i="7"/>
  <c r="BT304" i="7"/>
  <c r="BI657" i="7"/>
  <c r="BL657" i="7"/>
  <c r="BH657" i="7"/>
  <c r="BP657" i="7"/>
  <c r="BM657" i="7"/>
  <c r="BK657" i="7"/>
  <c r="BQ657" i="7"/>
  <c r="BG657" i="7"/>
  <c r="BN657" i="7"/>
  <c r="BJ657" i="7"/>
  <c r="BO657" i="7"/>
  <c r="AN212" i="7"/>
  <c r="AO212" i="7" a="1"/>
  <c r="AJ369" i="7"/>
  <c r="AL369" i="7"/>
  <c r="AM90" i="7"/>
  <c r="AL90" i="7"/>
  <c r="AM201" i="7"/>
  <c r="AJ201" i="7"/>
  <c r="AL201" i="7"/>
  <c r="AK201" i="7"/>
  <c r="AC463" i="7"/>
  <c r="Z463" i="7"/>
  <c r="W463" i="7"/>
  <c r="AD463" i="7"/>
  <c r="AB463" i="7"/>
  <c r="AG463" i="7"/>
  <c r="AE463" i="7"/>
  <c r="AF463" i="7"/>
  <c r="X463" i="7"/>
  <c r="Y463" i="7"/>
  <c r="AA463" i="7"/>
  <c r="AZ130" i="7"/>
  <c r="AI130" i="7"/>
  <c r="AJ130" i="7"/>
  <c r="AI155" i="7"/>
  <c r="AK155" i="7"/>
  <c r="AZ155" i="7"/>
  <c r="AI478" i="7"/>
  <c r="AM478" i="7"/>
  <c r="AK478" i="7"/>
  <c r="AJ478" i="7"/>
  <c r="AL478" i="7"/>
  <c r="AZ478" i="7"/>
  <c r="BT764" i="7"/>
  <c r="BV764" i="7"/>
  <c r="BS764" i="7"/>
  <c r="BW764" i="7"/>
  <c r="BS201" i="7"/>
  <c r="BU201" i="7"/>
  <c r="BF67" i="7"/>
  <c r="V38" i="7"/>
  <c r="W38" i="7" a="1"/>
  <c r="W38" i="7"/>
  <c r="R402" i="7"/>
  <c r="T402" i="7"/>
  <c r="BC366" i="7"/>
  <c r="AJ319" i="7"/>
  <c r="S146" i="7"/>
  <c r="R146" i="7"/>
  <c r="AJ289" i="7"/>
  <c r="AJ268" i="7"/>
  <c r="AM268" i="7"/>
  <c r="AL268" i="7"/>
  <c r="BR369" i="7"/>
  <c r="BA369" i="7"/>
  <c r="BB481" i="7"/>
  <c r="BD481" i="7"/>
  <c r="BR481" i="7"/>
  <c r="BA481" i="7"/>
  <c r="BE481" i="7"/>
  <c r="BC481" i="7"/>
  <c r="AL283" i="7"/>
  <c r="AK283" i="7"/>
  <c r="AM283" i="7"/>
  <c r="V72" i="7"/>
  <c r="W72" i="7" a="1"/>
  <c r="V26" i="7"/>
  <c r="AN322" i="7"/>
  <c r="AO322" i="7" a="1"/>
  <c r="AV322" i="7"/>
  <c r="V40" i="7"/>
  <c r="V137" i="7"/>
  <c r="W137" i="7" a="1"/>
  <c r="AJ262" i="7"/>
  <c r="AL262" i="7"/>
  <c r="AM262" i="7"/>
  <c r="AK262" i="7"/>
  <c r="AD528" i="7"/>
  <c r="AA528" i="7"/>
  <c r="AF528" i="7"/>
  <c r="W528" i="7"/>
  <c r="AG528" i="7"/>
  <c r="AE528" i="7"/>
  <c r="X528" i="7"/>
  <c r="AC528" i="7"/>
  <c r="Y528" i="7"/>
  <c r="Z528" i="7"/>
  <c r="AB528" i="7"/>
  <c r="AJ73" i="7"/>
  <c r="AL73" i="7"/>
  <c r="AM73" i="7"/>
  <c r="AK73" i="7"/>
  <c r="V64" i="7"/>
  <c r="W64" i="7" a="1"/>
  <c r="AZ275" i="7"/>
  <c r="AI275" i="7"/>
  <c r="BR216" i="7"/>
  <c r="BA216" i="7"/>
  <c r="BB216" i="7"/>
  <c r="BR283" i="7"/>
  <c r="BA283" i="7"/>
  <c r="BB283" i="7"/>
  <c r="BS277" i="7"/>
  <c r="AA473" i="7"/>
  <c r="W473" i="7"/>
  <c r="AG473" i="7"/>
  <c r="X473" i="7"/>
  <c r="Z473" i="7"/>
  <c r="AB473" i="7"/>
  <c r="Y473" i="7"/>
  <c r="AF473" i="7"/>
  <c r="AD473" i="7"/>
  <c r="AC473" i="7"/>
  <c r="AE473" i="7"/>
  <c r="BX262" i="7"/>
  <c r="BY262" i="7" a="1"/>
  <c r="V535" i="7"/>
  <c r="W535" i="7" a="1"/>
  <c r="Z535" i="7"/>
  <c r="S117" i="7"/>
  <c r="R378" i="7"/>
  <c r="T378" i="7"/>
  <c r="BC105" i="7"/>
  <c r="S407" i="7"/>
  <c r="S181" i="7"/>
  <c r="T181" i="7"/>
  <c r="AC577" i="7"/>
  <c r="AE577" i="7"/>
  <c r="AG577" i="7"/>
  <c r="AD577" i="7"/>
  <c r="AF577" i="7"/>
  <c r="X577" i="7"/>
  <c r="X31" i="7"/>
  <c r="BR73" i="7"/>
  <c r="BA73" i="7"/>
  <c r="BC73" i="7"/>
  <c r="AJ16" i="7"/>
  <c r="AM16" i="7"/>
  <c r="V200" i="7"/>
  <c r="R130" i="7"/>
  <c r="U130" i="7"/>
  <c r="T130" i="7"/>
  <c r="S130" i="7"/>
  <c r="U155" i="7"/>
  <c r="T155" i="7"/>
  <c r="S155" i="7"/>
  <c r="R155" i="7"/>
  <c r="AD478" i="7"/>
  <c r="AG478" i="7"/>
  <c r="AE478" i="7"/>
  <c r="AC478" i="7"/>
  <c r="AB478" i="7"/>
  <c r="BE201" i="7"/>
  <c r="BD201" i="7"/>
  <c r="BC201" i="7"/>
  <c r="BB201" i="7"/>
  <c r="BS94" i="7"/>
  <c r="BW94" i="7"/>
  <c r="AO15" i="7"/>
  <c r="BB303" i="7"/>
  <c r="BD303" i="7"/>
  <c r="BC303" i="7"/>
  <c r="BE143" i="7"/>
  <c r="BC143" i="7"/>
  <c r="BB143" i="7"/>
  <c r="BD143" i="7"/>
  <c r="AN143" i="7"/>
  <c r="AO143" i="7" a="1"/>
  <c r="AU143" i="7"/>
  <c r="BU338" i="7"/>
  <c r="BT338" i="7"/>
  <c r="BV338" i="7"/>
  <c r="BF319" i="7"/>
  <c r="BG319" i="7" a="1"/>
  <c r="BU319" i="7"/>
  <c r="BT319" i="7"/>
  <c r="BV319" i="7"/>
  <c r="BC354" i="7"/>
  <c r="AN74" i="7"/>
  <c r="AO74" i="7" a="1"/>
  <c r="U182" i="7"/>
  <c r="S182" i="7"/>
  <c r="BU380" i="7"/>
  <c r="AM380" i="7"/>
  <c r="AK380" i="7"/>
  <c r="BW380" i="7"/>
  <c r="BT380" i="7"/>
  <c r="BV380" i="7"/>
  <c r="AJ380" i="7"/>
  <c r="AL380" i="7"/>
  <c r="BS225" i="7"/>
  <c r="BT225" i="7"/>
  <c r="BS366" i="7"/>
  <c r="BW366" i="7"/>
  <c r="U367" i="7"/>
  <c r="R367" i="7"/>
  <c r="T367" i="7"/>
  <c r="S367" i="7"/>
  <c r="S219" i="7"/>
  <c r="R219" i="7"/>
  <c r="T219" i="7"/>
  <c r="AM328" i="7"/>
  <c r="AJ328" i="7"/>
  <c r="AL328" i="7"/>
  <c r="AK328" i="7"/>
  <c r="BR407" i="7"/>
  <c r="BA407" i="7"/>
  <c r="BE407" i="7"/>
  <c r="R407" i="7"/>
  <c r="T407" i="7"/>
  <c r="U335" i="7"/>
  <c r="R335" i="7"/>
  <c r="T335" i="7"/>
  <c r="S335" i="7"/>
  <c r="R316" i="7"/>
  <c r="T316" i="7"/>
  <c r="S316" i="7"/>
  <c r="AN316" i="7"/>
  <c r="AO316" i="7" a="1"/>
  <c r="BA316" i="7"/>
  <c r="BB316" i="7"/>
  <c r="BR316" i="7"/>
  <c r="AI224" i="7"/>
  <c r="AK224" i="7"/>
  <c r="AZ224" i="7"/>
  <c r="AI356" i="7"/>
  <c r="AM356" i="7"/>
  <c r="AZ356" i="7"/>
  <c r="BC296" i="7"/>
  <c r="AJ296" i="7"/>
  <c r="BB296" i="7"/>
  <c r="BD296" i="7"/>
  <c r="AM292" i="7"/>
  <c r="AJ292" i="7"/>
  <c r="AL292" i="7"/>
  <c r="AK292" i="7"/>
  <c r="U379" i="7"/>
  <c r="S379" i="7"/>
  <c r="S374" i="7"/>
  <c r="AZ333" i="7"/>
  <c r="AI333" i="7"/>
  <c r="AK333" i="7"/>
  <c r="U384" i="7"/>
  <c r="R384" i="7"/>
  <c r="T384" i="7"/>
  <c r="S384" i="7"/>
  <c r="BR276" i="7"/>
  <c r="BA276" i="7"/>
  <c r="BC276" i="7"/>
  <c r="BB105" i="7"/>
  <c r="BD105" i="7"/>
  <c r="U343" i="7"/>
  <c r="S343" i="7"/>
  <c r="BE402" i="7"/>
  <c r="BB402" i="7"/>
  <c r="BD402" i="7"/>
  <c r="BT402" i="7"/>
  <c r="BU402" i="7"/>
  <c r="BE62" i="7"/>
  <c r="BC62" i="7"/>
  <c r="AJ62" i="7"/>
  <c r="AL62" i="7"/>
  <c r="AK62" i="7"/>
  <c r="BB62" i="7"/>
  <c r="BD62" i="7"/>
  <c r="T264" i="7"/>
  <c r="BR264" i="7"/>
  <c r="BA264" i="7"/>
  <c r="BC264" i="7"/>
  <c r="S264" i="7"/>
  <c r="U264" i="7"/>
  <c r="AM204" i="7"/>
  <c r="AK204" i="7"/>
  <c r="S204" i="7"/>
  <c r="BA204" i="7"/>
  <c r="BE204" i="7"/>
  <c r="BR204" i="7"/>
  <c r="R204" i="7"/>
  <c r="AJ204" i="7"/>
  <c r="AL204" i="7"/>
  <c r="BR405" i="7"/>
  <c r="BA405" i="7"/>
  <c r="BB405" i="7"/>
  <c r="AK145" i="7"/>
  <c r="R145" i="7"/>
  <c r="AJ145" i="7"/>
  <c r="S145" i="7"/>
  <c r="BR145" i="7"/>
  <c r="BA145" i="7"/>
  <c r="BC145" i="7"/>
  <c r="BS378" i="7"/>
  <c r="BU378" i="7"/>
  <c r="AK378" i="7"/>
  <c r="AM378" i="7"/>
  <c r="AJ378" i="7"/>
  <c r="AL378" i="7"/>
  <c r="S378" i="7"/>
  <c r="BF378" i="7"/>
  <c r="BG378" i="7" a="1"/>
  <c r="BT186" i="7"/>
  <c r="BV186" i="7"/>
  <c r="BW312" i="7"/>
  <c r="BU312" i="7"/>
  <c r="BW198" i="7"/>
  <c r="BT198" i="7"/>
  <c r="BV198" i="7"/>
  <c r="BE198" i="7"/>
  <c r="BB198" i="7"/>
  <c r="BD198" i="7"/>
  <c r="BU198" i="7"/>
  <c r="AV198" i="7"/>
  <c r="AS198" i="7"/>
  <c r="AX198" i="7"/>
  <c r="AR198" i="7"/>
  <c r="AU198" i="7"/>
  <c r="AP198" i="7"/>
  <c r="AW198" i="7"/>
  <c r="U368" i="7"/>
  <c r="R368" i="7"/>
  <c r="T368" i="7"/>
  <c r="S368" i="7"/>
  <c r="AZ400" i="7"/>
  <c r="AI400" i="7"/>
  <c r="AK400" i="7"/>
  <c r="AJ363" i="7"/>
  <c r="AK363" i="7"/>
  <c r="BU363" i="7"/>
  <c r="BT363" i="7"/>
  <c r="BE363" i="7"/>
  <c r="BB363" i="7"/>
  <c r="BD363" i="7"/>
  <c r="BF307" i="7"/>
  <c r="BG307" i="7" a="1"/>
  <c r="BR117" i="7"/>
  <c r="BA117" i="7"/>
  <c r="R117" i="7"/>
  <c r="AM329" i="7"/>
  <c r="AJ329" i="7"/>
  <c r="AK329" i="7"/>
  <c r="U47" i="7"/>
  <c r="S47" i="7"/>
  <c r="BR47" i="7"/>
  <c r="BA47" i="7"/>
  <c r="BB47" i="7"/>
  <c r="R47" i="7"/>
  <c r="T47" i="7"/>
  <c r="BA375" i="7"/>
  <c r="BC375" i="7"/>
  <c r="BR375" i="7"/>
  <c r="AK375" i="7"/>
  <c r="U375" i="7"/>
  <c r="R375" i="7"/>
  <c r="T375" i="7"/>
  <c r="AM375" i="7"/>
  <c r="AL375" i="7"/>
  <c r="S193" i="7"/>
  <c r="BE358" i="7"/>
  <c r="BC358" i="7"/>
  <c r="BT358" i="7"/>
  <c r="BV358" i="7"/>
  <c r="BU358" i="7"/>
  <c r="AM358" i="7"/>
  <c r="AJ358" i="7"/>
  <c r="AL358" i="7"/>
  <c r="BB358" i="7"/>
  <c r="BD358" i="7"/>
  <c r="AK342" i="7"/>
  <c r="BA342" i="7"/>
  <c r="BB342" i="7"/>
  <c r="BR342" i="7"/>
  <c r="AJ342" i="7"/>
  <c r="BB205" i="7"/>
  <c r="BD205" i="7"/>
  <c r="R205" i="7"/>
  <c r="T205" i="7"/>
  <c r="S205" i="7"/>
  <c r="AQ15" i="7"/>
  <c r="AW15" i="7"/>
  <c r="AS15" i="7"/>
  <c r="AX15" i="7"/>
  <c r="AU15" i="7"/>
  <c r="AF143" i="7"/>
  <c r="AD143" i="7"/>
  <c r="W143" i="7"/>
  <c r="AG306" i="7"/>
  <c r="AY93" i="7"/>
  <c r="AQ93" i="7"/>
  <c r="AP93" i="7"/>
  <c r="AV93" i="7"/>
  <c r="AW93" i="7"/>
  <c r="AU93" i="7"/>
  <c r="AS93" i="7"/>
  <c r="AR93" i="7"/>
  <c r="AO93" i="7"/>
  <c r="AX93" i="7"/>
  <c r="AT93" i="7"/>
  <c r="AG60" i="7"/>
  <c r="Z60" i="7"/>
  <c r="AC60" i="7"/>
  <c r="AE60" i="7"/>
  <c r="AD60" i="7"/>
  <c r="AF60" i="7"/>
  <c r="X60" i="7"/>
  <c r="W60" i="7"/>
  <c r="AA60" i="7"/>
  <c r="AB60" i="7"/>
  <c r="Y60" i="7"/>
  <c r="AN546" i="7"/>
  <c r="AO546" i="7" a="1"/>
  <c r="AT546" i="7"/>
  <c r="BA360" i="7"/>
  <c r="BE360" i="7"/>
  <c r="BR360" i="7"/>
  <c r="CC6" i="7"/>
  <c r="CB6" i="7"/>
  <c r="CF6" i="7"/>
  <c r="BY6" i="7"/>
  <c r="CA6" i="7"/>
  <c r="CG6" i="7"/>
  <c r="CH6" i="7"/>
  <c r="CI6" i="7"/>
  <c r="CE6" i="7"/>
  <c r="BZ6" i="7"/>
  <c r="CD6" i="7"/>
  <c r="AG90" i="7"/>
  <c r="AC90" i="7"/>
  <c r="Z90" i="7"/>
  <c r="AD90" i="7"/>
  <c r="AB90" i="7"/>
  <c r="Y90" i="7"/>
  <c r="AF90" i="7"/>
  <c r="X90" i="7"/>
  <c r="AE90" i="7"/>
  <c r="W90" i="7"/>
  <c r="AA90" i="7"/>
  <c r="V278" i="7"/>
  <c r="W278" i="7" a="1"/>
  <c r="AN483" i="7"/>
  <c r="AO483" i="7" a="1"/>
  <c r="AL549" i="7"/>
  <c r="AN549" i="7"/>
  <c r="AO549" i="7" a="1"/>
  <c r="AW541" i="7"/>
  <c r="AT541" i="7"/>
  <c r="AV541" i="7"/>
  <c r="AU541" i="7"/>
  <c r="AX541" i="7"/>
  <c r="AQ541" i="7"/>
  <c r="AS541" i="7"/>
  <c r="AR541" i="7"/>
  <c r="AP541" i="7"/>
  <c r="AO541" i="7"/>
  <c r="AY541" i="7"/>
  <c r="AE522" i="7"/>
  <c r="Y522" i="7"/>
  <c r="AZ467" i="7"/>
  <c r="AK467" i="7"/>
  <c r="AI467" i="7"/>
  <c r="AM467" i="7"/>
  <c r="AJ467" i="7"/>
  <c r="AL467" i="7"/>
  <c r="AZ202" i="7"/>
  <c r="AI202" i="7"/>
  <c r="AL528" i="7"/>
  <c r="AI367" i="7"/>
  <c r="AM367" i="7"/>
  <c r="AZ367" i="7"/>
  <c r="BF107" i="7"/>
  <c r="V142" i="7"/>
  <c r="BR53" i="7"/>
  <c r="BA53" i="7"/>
  <c r="BC53" i="7"/>
  <c r="V169" i="7"/>
  <c r="W169" i="7" a="1"/>
  <c r="V104" i="7"/>
  <c r="AQ789" i="7"/>
  <c r="V160" i="7"/>
  <c r="W160" i="7" a="1"/>
  <c r="AB160" i="7"/>
  <c r="V85" i="7"/>
  <c r="V168" i="7"/>
  <c r="W168" i="7" a="1"/>
  <c r="AC597" i="7"/>
  <c r="AF597" i="7"/>
  <c r="AG597" i="7"/>
  <c r="AD597" i="7"/>
  <c r="Z597" i="7"/>
  <c r="X597" i="7"/>
  <c r="AA597" i="7"/>
  <c r="AE597" i="7"/>
  <c r="Y597" i="7"/>
  <c r="AB597" i="7"/>
  <c r="W597" i="7"/>
  <c r="AD504" i="7"/>
  <c r="W504" i="7"/>
  <c r="AG504" i="7"/>
  <c r="X504" i="7"/>
  <c r="AA504" i="7"/>
  <c r="AW567" i="7"/>
  <c r="AS567" i="7"/>
  <c r="AY567" i="7"/>
  <c r="AJ390" i="7"/>
  <c r="AL390" i="7"/>
  <c r="U209" i="7"/>
  <c r="R209" i="7"/>
  <c r="S209" i="7"/>
  <c r="T209" i="7"/>
  <c r="BR528" i="7"/>
  <c r="BB528" i="7"/>
  <c r="BD528" i="7"/>
  <c r="BC528" i="7"/>
  <c r="BA528" i="7"/>
  <c r="BE528" i="7"/>
  <c r="AI343" i="7"/>
  <c r="AZ343" i="7"/>
  <c r="AC436" i="7"/>
  <c r="X436" i="7"/>
  <c r="AF436" i="7"/>
  <c r="Z436" i="7"/>
  <c r="AG436" i="7"/>
  <c r="AB436" i="7"/>
  <c r="Y436" i="7"/>
  <c r="AE436" i="7"/>
  <c r="W436" i="7"/>
  <c r="AA436" i="7"/>
  <c r="AD436" i="7"/>
  <c r="V165" i="7"/>
  <c r="W165" i="7" a="1"/>
  <c r="V274" i="7"/>
  <c r="V36" i="7"/>
  <c r="W36" i="7" a="1"/>
  <c r="AE36" i="7"/>
  <c r="W548" i="7"/>
  <c r="AF548" i="7"/>
  <c r="AA548" i="7"/>
  <c r="AC548" i="7"/>
  <c r="AD548" i="7"/>
  <c r="AB548" i="7"/>
  <c r="Z548" i="7"/>
  <c r="AE548" i="7"/>
  <c r="AG548" i="7"/>
  <c r="BB507" i="7"/>
  <c r="BD507" i="7"/>
  <c r="BR507" i="7"/>
  <c r="BA507" i="7"/>
  <c r="BE507" i="7"/>
  <c r="BC507" i="7"/>
  <c r="BE179" i="7"/>
  <c r="BB179" i="7"/>
  <c r="BC554" i="7"/>
  <c r="BR554" i="7"/>
  <c r="BA554" i="7"/>
  <c r="BE554" i="7"/>
  <c r="BB554" i="7"/>
  <c r="BA109" i="7"/>
  <c r="BC109" i="7"/>
  <c r="BR109" i="7"/>
  <c r="BA556" i="7"/>
  <c r="BE556" i="7"/>
  <c r="BC556" i="7"/>
  <c r="BR556" i="7"/>
  <c r="BB556" i="7"/>
  <c r="BD556" i="7"/>
  <c r="BA308" i="7"/>
  <c r="BE308" i="7"/>
  <c r="BR308" i="7"/>
  <c r="BC434" i="7"/>
  <c r="BR434" i="7"/>
  <c r="BA434" i="7"/>
  <c r="BE434" i="7"/>
  <c r="BB434" i="7"/>
  <c r="BD434" i="7"/>
  <c r="AY776" i="7"/>
  <c r="AS776" i="7"/>
  <c r="AV776" i="7"/>
  <c r="AT776" i="7"/>
  <c r="AX776" i="7"/>
  <c r="AZ408" i="7"/>
  <c r="AI408" i="7"/>
  <c r="AM408" i="7"/>
  <c r="AK408" i="7"/>
  <c r="AJ408" i="7"/>
  <c r="AL408" i="7"/>
  <c r="AZ209" i="7"/>
  <c r="AI209" i="7"/>
  <c r="AK209" i="7"/>
  <c r="U330" i="7"/>
  <c r="R330" i="7"/>
  <c r="T330" i="7"/>
  <c r="BT887" i="7"/>
  <c r="BV887" i="7"/>
  <c r="BS887" i="7"/>
  <c r="BW887" i="7"/>
  <c r="BU887" i="7"/>
  <c r="X467" i="7"/>
  <c r="AA467" i="7"/>
  <c r="Z467" i="7"/>
  <c r="AU373" i="7"/>
  <c r="T395" i="7"/>
  <c r="V164" i="7"/>
  <c r="V41" i="7"/>
  <c r="W41" i="7" a="1"/>
  <c r="X41" i="7"/>
  <c r="V115" i="7"/>
  <c r="W115" i="7" a="1"/>
  <c r="W115" i="7"/>
  <c r="V191" i="7"/>
  <c r="W191" i="7" a="1"/>
  <c r="V61" i="7"/>
  <c r="W61" i="7" a="1"/>
  <c r="W61" i="7"/>
  <c r="V51" i="7"/>
  <c r="W51" i="7" a="1"/>
  <c r="AB51" i="7"/>
  <c r="BA194" i="7"/>
  <c r="BR194" i="7"/>
  <c r="AT507" i="7"/>
  <c r="AX507" i="7"/>
  <c r="AY507" i="7"/>
  <c r="AU507" i="7"/>
  <c r="AS507" i="7"/>
  <c r="AW507" i="7"/>
  <c r="AO507" i="7"/>
  <c r="AR507" i="7"/>
  <c r="AP507" i="7"/>
  <c r="AQ507" i="7"/>
  <c r="AV507" i="7"/>
  <c r="BF148" i="7"/>
  <c r="AN31" i="7"/>
  <c r="AO31" i="7" a="1"/>
  <c r="V399" i="7"/>
  <c r="W399" i="7" a="1"/>
  <c r="AL499" i="7"/>
  <c r="AN499" i="7"/>
  <c r="AO499" i="7" a="1"/>
  <c r="S179" i="7"/>
  <c r="R179" i="7"/>
  <c r="AR596" i="7"/>
  <c r="AY596" i="7"/>
  <c r="AS596" i="7"/>
  <c r="AX596" i="7"/>
  <c r="AT596" i="7"/>
  <c r="AU596" i="7"/>
  <c r="AP596" i="7"/>
  <c r="AV596" i="7"/>
  <c r="AO596" i="7"/>
  <c r="AQ596" i="7"/>
  <c r="AW596" i="7"/>
  <c r="X94" i="7"/>
  <c r="AE94" i="7"/>
  <c r="AF94" i="7"/>
  <c r="AC94" i="7"/>
  <c r="W94" i="7"/>
  <c r="Y94" i="7"/>
  <c r="AG94" i="7"/>
  <c r="AA94" i="7"/>
  <c r="AB94" i="7"/>
  <c r="Z94" i="7"/>
  <c r="AD94" i="7"/>
  <c r="AN179" i="7"/>
  <c r="AO179" i="7" a="1"/>
  <c r="AL434" i="7"/>
  <c r="AN434" i="7"/>
  <c r="AO434" i="7" a="1"/>
  <c r="V133" i="7"/>
  <c r="W133" i="7" a="1"/>
  <c r="U381" i="7"/>
  <c r="R381" i="7"/>
  <c r="T381" i="7"/>
  <c r="S381" i="7"/>
  <c r="R202" i="7"/>
  <c r="T202" i="7"/>
  <c r="S202" i="7"/>
  <c r="U202" i="7"/>
  <c r="AZ433" i="7"/>
  <c r="AI433" i="7"/>
  <c r="AM433" i="7"/>
  <c r="AK433" i="7"/>
  <c r="AJ433" i="7"/>
  <c r="AL433" i="7"/>
  <c r="AZ219" i="7"/>
  <c r="AI219" i="7"/>
  <c r="AM219" i="7"/>
  <c r="AM53" i="7"/>
  <c r="AK53" i="7"/>
  <c r="AJ53" i="7"/>
  <c r="AL53" i="7"/>
  <c r="V249" i="7"/>
  <c r="W249" i="7" a="1"/>
  <c r="AI72" i="7"/>
  <c r="AZ72" i="7"/>
  <c r="J73" i="8"/>
  <c r="AX309" i="7"/>
  <c r="AY309" i="7"/>
  <c r="AS309" i="7"/>
  <c r="V163" i="7"/>
  <c r="W163" i="7" a="1"/>
  <c r="BF5" i="7"/>
  <c r="V79" i="7"/>
  <c r="W79" i="7" a="1"/>
  <c r="BP412" i="7"/>
  <c r="BJ412" i="7"/>
  <c r="BM412" i="7"/>
  <c r="BN412" i="7"/>
  <c r="BH412" i="7"/>
  <c r="BG412" i="7"/>
  <c r="BK412" i="7"/>
  <c r="BO412" i="7"/>
  <c r="BQ412" i="7"/>
  <c r="BI412" i="7"/>
  <c r="BL412" i="7"/>
  <c r="W466" i="7"/>
  <c r="X466" i="7"/>
  <c r="AA466" i="7"/>
  <c r="AC466" i="7"/>
  <c r="AB466" i="7"/>
  <c r="Y466" i="7"/>
  <c r="AG466" i="7"/>
  <c r="AE466" i="7"/>
  <c r="AF466" i="7"/>
  <c r="Z466" i="7"/>
  <c r="AD466" i="7"/>
  <c r="V124" i="7"/>
  <c r="X523" i="7"/>
  <c r="AE523" i="7"/>
  <c r="Y523" i="7"/>
  <c r="AG523" i="7"/>
  <c r="W523" i="7"/>
  <c r="AB523" i="7"/>
  <c r="AD523" i="7"/>
  <c r="AA523" i="7"/>
  <c r="AC523" i="7"/>
  <c r="Z523" i="7"/>
  <c r="AF523" i="7"/>
  <c r="AN557" i="7"/>
  <c r="AO557" i="7" a="1"/>
  <c r="AX557" i="7"/>
  <c r="BM973" i="7"/>
  <c r="BG973" i="7"/>
  <c r="BQ973" i="7"/>
  <c r="BH973" i="7"/>
  <c r="V390" i="7"/>
  <c r="W390" i="7" a="1"/>
  <c r="AD390" i="7"/>
  <c r="BF87" i="7"/>
  <c r="BG87" i="7" a="1"/>
  <c r="AN199" i="7"/>
  <c r="AO199" i="7" a="1"/>
  <c r="AY199" i="7"/>
  <c r="AN666" i="7"/>
  <c r="AO666" i="7" a="1"/>
  <c r="AT666" i="7"/>
  <c r="V298" i="7"/>
  <c r="W298" i="7" a="1"/>
  <c r="AN148" i="7"/>
  <c r="AO148" i="7" a="1"/>
  <c r="AT148" i="7"/>
  <c r="V6" i="7"/>
  <c r="W6" i="7" a="1"/>
  <c r="AC6" i="7"/>
  <c r="V213" i="7"/>
  <c r="V48" i="7"/>
  <c r="W48" i="7" a="1"/>
  <c r="AA48" i="7"/>
  <c r="V255" i="7"/>
  <c r="W255" i="7" a="1"/>
  <c r="Y255" i="7"/>
  <c r="AK386" i="7"/>
  <c r="V322" i="7"/>
  <c r="W322" i="7" a="1"/>
  <c r="V248" i="7"/>
  <c r="V159" i="7"/>
  <c r="W159" i="7" a="1"/>
  <c r="V262" i="7"/>
  <c r="Z57" i="7"/>
  <c r="AN88" i="7"/>
  <c r="AO88" i="7" a="1"/>
  <c r="W3" i="7"/>
  <c r="Y3" i="7"/>
  <c r="Z3" i="7"/>
  <c r="X3" i="7"/>
  <c r="AB3" i="7"/>
  <c r="AE3" i="7"/>
  <c r="AC3" i="7"/>
  <c r="AG3" i="7"/>
  <c r="AD3" i="7"/>
  <c r="AA3" i="7"/>
  <c r="AF3" i="7"/>
  <c r="V53" i="7"/>
  <c r="W53" i="7" a="1"/>
  <c r="X53" i="7"/>
  <c r="V245" i="7"/>
  <c r="W245" i="7" a="1"/>
  <c r="Y245" i="7"/>
  <c r="BX211" i="7"/>
  <c r="BY211" i="7" a="1"/>
  <c r="CF211" i="7"/>
  <c r="BF211" i="7"/>
  <c r="AF448" i="7"/>
  <c r="AA448" i="7"/>
  <c r="AC448" i="7"/>
  <c r="X448" i="7"/>
  <c r="AD448" i="7"/>
  <c r="Y448" i="7"/>
  <c r="AB448" i="7"/>
  <c r="W448" i="7"/>
  <c r="AG448" i="7"/>
  <c r="Z448" i="7"/>
  <c r="AE448" i="7"/>
  <c r="AN255" i="7"/>
  <c r="AO255" i="7" a="1"/>
  <c r="V113" i="7"/>
  <c r="W113" i="7" a="1"/>
  <c r="AG113" i="7"/>
  <c r="V23" i="7"/>
  <c r="W23" i="7" a="1"/>
  <c r="AF23" i="7"/>
  <c r="AN40" i="7"/>
  <c r="AO40" i="7" a="1"/>
  <c r="AP40" i="7"/>
  <c r="AN129" i="7"/>
  <c r="AO129" i="7" a="1"/>
  <c r="AT129" i="7"/>
  <c r="V491" i="7"/>
  <c r="W491" i="7" a="1"/>
  <c r="AB491" i="7"/>
  <c r="AN553" i="7"/>
  <c r="AO553" i="7" a="1"/>
  <c r="AU553" i="7"/>
  <c r="V12" i="7"/>
  <c r="W12" i="7" a="1"/>
  <c r="AC81" i="7"/>
  <c r="X81" i="7"/>
  <c r="W81" i="7"/>
  <c r="Y81" i="7"/>
  <c r="AY427" i="7"/>
  <c r="AV427" i="7"/>
  <c r="AQ427" i="7"/>
  <c r="AO427" i="7"/>
  <c r="AP427" i="7"/>
  <c r="AR427" i="7"/>
  <c r="AX427" i="7"/>
  <c r="AS427" i="7"/>
  <c r="AT427" i="7"/>
  <c r="AW427" i="7"/>
  <c r="AU427" i="7"/>
  <c r="X197" i="7"/>
  <c r="AF197" i="7"/>
  <c r="AD197" i="7"/>
  <c r="AB197" i="7"/>
  <c r="AC197" i="7"/>
  <c r="Y197" i="7"/>
  <c r="AE197" i="7"/>
  <c r="Z197" i="7"/>
  <c r="AG197" i="7"/>
  <c r="AA197" i="7"/>
  <c r="W197" i="7"/>
  <c r="AT444" i="7"/>
  <c r="AS444" i="7"/>
  <c r="AW444" i="7"/>
  <c r="AX444" i="7"/>
  <c r="AR444" i="7"/>
  <c r="AV444" i="7"/>
  <c r="AP444" i="7"/>
  <c r="AO444" i="7"/>
  <c r="AQ444" i="7"/>
  <c r="AU444" i="7"/>
  <c r="AY444" i="7"/>
  <c r="BX39" i="7"/>
  <c r="BY39" i="7" a="1"/>
  <c r="CE39" i="7"/>
  <c r="V239" i="7"/>
  <c r="AJ386" i="7"/>
  <c r="AL386" i="7"/>
  <c r="AN551" i="7"/>
  <c r="AO551" i="7" a="1"/>
  <c r="AU551" i="7"/>
  <c r="BV195" i="7"/>
  <c r="BF29" i="7"/>
  <c r="BF324" i="7"/>
  <c r="BG324" i="7" a="1"/>
  <c r="V44" i="7"/>
  <c r="V25" i="7"/>
  <c r="V63" i="7"/>
  <c r="W63" i="7" a="1"/>
  <c r="Z63" i="7"/>
  <c r="AN526" i="7"/>
  <c r="AO526" i="7" a="1"/>
  <c r="AN96" i="7"/>
  <c r="AO96" i="7" a="1"/>
  <c r="AR96" i="7"/>
  <c r="V272" i="7"/>
  <c r="W272" i="7" a="1"/>
  <c r="V129" i="7"/>
  <c r="V34" i="7"/>
  <c r="W34" i="7" a="1"/>
  <c r="AQ856" i="7"/>
  <c r="AS856" i="7"/>
  <c r="AY856" i="7"/>
  <c r="V18" i="7"/>
  <c r="AN912" i="7"/>
  <c r="AO912" i="7" a="1"/>
  <c r="AW912" i="7"/>
  <c r="AC546" i="7"/>
  <c r="AB546" i="7"/>
  <c r="AF546" i="7"/>
  <c r="AE546" i="7"/>
  <c r="AA546" i="7"/>
  <c r="X546" i="7"/>
  <c r="Y546" i="7"/>
  <c r="AD546" i="7"/>
  <c r="Z546" i="7"/>
  <c r="AG546" i="7"/>
  <c r="W546" i="7"/>
  <c r="AG590" i="7"/>
  <c r="W590" i="7"/>
  <c r="AD590" i="7"/>
  <c r="AE590" i="7"/>
  <c r="Y590" i="7"/>
  <c r="AF590" i="7"/>
  <c r="Z590" i="7"/>
  <c r="X590" i="7"/>
  <c r="AA590" i="7"/>
  <c r="AC590" i="7"/>
  <c r="AB590" i="7"/>
  <c r="BD764" i="7"/>
  <c r="BF764" i="7"/>
  <c r="BG764" i="7" a="1"/>
  <c r="BS735" i="7"/>
  <c r="BW735" i="7"/>
  <c r="BU735" i="7"/>
  <c r="BT735" i="7"/>
  <c r="BV735" i="7"/>
  <c r="BB582" i="7"/>
  <c r="BD582" i="7"/>
  <c r="BC582" i="7"/>
  <c r="BA582" i="7"/>
  <c r="BE582" i="7"/>
  <c r="BR582" i="7"/>
  <c r="BC57" i="7"/>
  <c r="BD57" i="7"/>
  <c r="BB57" i="7"/>
  <c r="BE57" i="7"/>
  <c r="BR548" i="7"/>
  <c r="BA548" i="7"/>
  <c r="BE548" i="7"/>
  <c r="BB548" i="7"/>
  <c r="BD548" i="7"/>
  <c r="BC548" i="7"/>
  <c r="BA55" i="7"/>
  <c r="BC55" i="7"/>
  <c r="BR55" i="7"/>
  <c r="AM184" i="7"/>
  <c r="AK184" i="7"/>
  <c r="BR81" i="7"/>
  <c r="BA81" i="7"/>
  <c r="BC81" i="7"/>
  <c r="AB561" i="7"/>
  <c r="AG561" i="7"/>
  <c r="AF561" i="7"/>
  <c r="Z561" i="7"/>
  <c r="Y561" i="7"/>
  <c r="AC561" i="7"/>
  <c r="W561" i="7"/>
  <c r="AD561" i="7"/>
  <c r="AA561" i="7"/>
  <c r="AE561" i="7"/>
  <c r="X561" i="7"/>
  <c r="BR586" i="7"/>
  <c r="BC586" i="7"/>
  <c r="BA586" i="7"/>
  <c r="BE586" i="7"/>
  <c r="BB586" i="7"/>
  <c r="AM188" i="7"/>
  <c r="AL188" i="7"/>
  <c r="AK188" i="7"/>
  <c r="BA188" i="7"/>
  <c r="BR188" i="7"/>
  <c r="AL428" i="7"/>
  <c r="AN428" i="7"/>
  <c r="AO428" i="7" a="1"/>
  <c r="BB428" i="7"/>
  <c r="BD428" i="7"/>
  <c r="BB427" i="7"/>
  <c r="BD427" i="7"/>
  <c r="BC427" i="7"/>
  <c r="BR298" i="7"/>
  <c r="BS298" i="7"/>
  <c r="BW298" i="7"/>
  <c r="BA298" i="7"/>
  <c r="BC298" i="7"/>
  <c r="AJ298" i="7"/>
  <c r="AL298" i="7"/>
  <c r="AM298" i="7"/>
  <c r="AK298" i="7"/>
  <c r="BR328" i="7"/>
  <c r="BA328" i="7"/>
  <c r="BE328" i="7"/>
  <c r="BS318" i="7"/>
  <c r="BW318" i="7"/>
  <c r="BS412" i="7"/>
  <c r="BW412" i="7"/>
  <c r="BT412" i="7"/>
  <c r="BV412" i="7"/>
  <c r="BU412" i="7"/>
  <c r="BB235" i="7"/>
  <c r="BE235" i="7"/>
  <c r="BC235" i="7"/>
  <c r="BD235" i="7"/>
  <c r="BS235" i="7"/>
  <c r="BU235" i="7"/>
  <c r="BC162" i="7"/>
  <c r="BD162" i="7"/>
  <c r="BB162" i="7"/>
  <c r="BE162" i="7"/>
  <c r="BS162" i="7"/>
  <c r="BT162" i="7"/>
  <c r="BA167" i="7"/>
  <c r="BC167" i="7"/>
  <c r="BR167" i="7"/>
  <c r="AK167" i="7"/>
  <c r="AJ167" i="7"/>
  <c r="AL167" i="7"/>
  <c r="AM167" i="7"/>
  <c r="Y573" i="7"/>
  <c r="AC573" i="7"/>
  <c r="Z573" i="7"/>
  <c r="AB573" i="7"/>
  <c r="AA573" i="7"/>
  <c r="AF573" i="7"/>
  <c r="AD573" i="7"/>
  <c r="AE573" i="7"/>
  <c r="AG573" i="7"/>
  <c r="W573" i="7"/>
  <c r="X573" i="7"/>
  <c r="AG558" i="7"/>
  <c r="Y558" i="7"/>
  <c r="X558" i="7"/>
  <c r="Z558" i="7"/>
  <c r="AB558" i="7"/>
  <c r="AA558" i="7"/>
  <c r="AC558" i="7"/>
  <c r="AD558" i="7"/>
  <c r="AE558" i="7"/>
  <c r="W558" i="7"/>
  <c r="AF558" i="7"/>
  <c r="AJ598" i="7"/>
  <c r="AL598" i="7"/>
  <c r="AZ598" i="7"/>
  <c r="AK598" i="7"/>
  <c r="AI598" i="7"/>
  <c r="AM598" i="7"/>
  <c r="Z592" i="7"/>
  <c r="AA592" i="7"/>
  <c r="AG592" i="7"/>
  <c r="AD592" i="7"/>
  <c r="AB592" i="7"/>
  <c r="X592" i="7"/>
  <c r="AC592" i="7"/>
  <c r="W592" i="7"/>
  <c r="AF592" i="7"/>
  <c r="Y592" i="7"/>
  <c r="AE592" i="7"/>
  <c r="AK18" i="7"/>
  <c r="AJ18" i="7"/>
  <c r="AM18" i="7"/>
  <c r="AL18" i="7"/>
  <c r="AE580" i="7"/>
  <c r="AC580" i="7"/>
  <c r="AF580" i="7"/>
  <c r="AG580" i="7"/>
  <c r="W580" i="7"/>
  <c r="AB580" i="7"/>
  <c r="X580" i="7"/>
  <c r="AD580" i="7"/>
  <c r="Y580" i="7"/>
  <c r="Z580" i="7"/>
  <c r="AA580" i="7"/>
  <c r="S78" i="7"/>
  <c r="R78" i="7"/>
  <c r="T78" i="7"/>
  <c r="Y572" i="7"/>
  <c r="Z572" i="7"/>
  <c r="AD572" i="7"/>
  <c r="AB572" i="7"/>
  <c r="AA572" i="7"/>
  <c r="AC572" i="7"/>
  <c r="AF572" i="7"/>
  <c r="W572" i="7"/>
  <c r="X572" i="7"/>
  <c r="AG572" i="7"/>
  <c r="AE572" i="7"/>
  <c r="W595" i="7"/>
  <c r="AD595" i="7"/>
  <c r="Z595" i="7"/>
  <c r="X595" i="7"/>
  <c r="AC595" i="7"/>
  <c r="AF595" i="7"/>
  <c r="AA595" i="7"/>
  <c r="Y595" i="7"/>
  <c r="AE595" i="7"/>
  <c r="AG595" i="7"/>
  <c r="AB595" i="7"/>
  <c r="W571" i="7"/>
  <c r="AG571" i="7"/>
  <c r="AD571" i="7"/>
  <c r="AB571" i="7"/>
  <c r="AA571" i="7"/>
  <c r="AE571" i="7"/>
  <c r="X571" i="7"/>
  <c r="AF571" i="7"/>
  <c r="AC571" i="7"/>
  <c r="Y571" i="7"/>
  <c r="Z571" i="7"/>
  <c r="AZ590" i="7"/>
  <c r="AK590" i="7"/>
  <c r="AJ590" i="7"/>
  <c r="AL590" i="7"/>
  <c r="AA594" i="7"/>
  <c r="AE594" i="7"/>
  <c r="Z594" i="7"/>
  <c r="AC594" i="7"/>
  <c r="AB594" i="7"/>
  <c r="W594" i="7"/>
  <c r="Y594" i="7"/>
  <c r="X594" i="7"/>
  <c r="AD594" i="7"/>
  <c r="AZ68" i="7"/>
  <c r="AI68" i="7"/>
  <c r="AK68" i="7"/>
  <c r="AE544" i="7"/>
  <c r="Z544" i="7"/>
  <c r="Y544" i="7"/>
  <c r="AB544" i="7"/>
  <c r="W544" i="7"/>
  <c r="AF544" i="7"/>
  <c r="AG544" i="7"/>
  <c r="X544" i="7"/>
  <c r="AA544" i="7"/>
  <c r="AD544" i="7"/>
  <c r="AC544" i="7"/>
  <c r="AZ341" i="7"/>
  <c r="AI341" i="7"/>
  <c r="AC499" i="7"/>
  <c r="AB499" i="7"/>
  <c r="AZ414" i="7"/>
  <c r="AI414" i="7"/>
  <c r="AM414" i="7"/>
  <c r="AK414" i="7"/>
  <c r="AJ414" i="7"/>
  <c r="AL414" i="7"/>
  <c r="AB543" i="7"/>
  <c r="AA543" i="7"/>
  <c r="W543" i="7"/>
  <c r="AF543" i="7"/>
  <c r="Z543" i="7"/>
  <c r="AE543" i="7"/>
  <c r="Y543" i="7"/>
  <c r="AG543" i="7"/>
  <c r="X543" i="7"/>
  <c r="AD543" i="7"/>
  <c r="AC543" i="7"/>
  <c r="Y585" i="7"/>
  <c r="AF585" i="7"/>
  <c r="X585" i="7"/>
  <c r="AD585" i="7"/>
  <c r="Z585" i="7"/>
  <c r="AC585" i="7"/>
  <c r="W585" i="7"/>
  <c r="AG585" i="7"/>
  <c r="AE585" i="7"/>
  <c r="AA585" i="7"/>
  <c r="AB585" i="7"/>
  <c r="AB471" i="7"/>
  <c r="AG471" i="7"/>
  <c r="Z471" i="7"/>
  <c r="AE471" i="7"/>
  <c r="Y471" i="7"/>
  <c r="AD471" i="7"/>
  <c r="AC471" i="7"/>
  <c r="AA471" i="7"/>
  <c r="W471" i="7"/>
  <c r="X471" i="7"/>
  <c r="AF471" i="7"/>
  <c r="AB503" i="7"/>
  <c r="AD503" i="7"/>
  <c r="Y503" i="7"/>
  <c r="AE503" i="7"/>
  <c r="AG503" i="7"/>
  <c r="Z503" i="7"/>
  <c r="AI503" i="7"/>
  <c r="AM503" i="7"/>
  <c r="AJ503" i="7"/>
  <c r="AL503" i="7"/>
  <c r="AZ503" i="7"/>
  <c r="AK503" i="7"/>
  <c r="BR329" i="7"/>
  <c r="BA329" i="7"/>
  <c r="BE329" i="7"/>
  <c r="R4" i="7"/>
  <c r="U4" i="7"/>
  <c r="S4" i="7"/>
  <c r="T4" i="7"/>
  <c r="AI4" i="7"/>
  <c r="AZ4" i="7"/>
  <c r="AQ887" i="7"/>
  <c r="AR887" i="7"/>
  <c r="AY887" i="7"/>
  <c r="AO887" i="7"/>
  <c r="AV887" i="7"/>
  <c r="AS887" i="7"/>
  <c r="AU887" i="7"/>
  <c r="AX887" i="7"/>
  <c r="AP887" i="7"/>
  <c r="AW887" i="7"/>
  <c r="AT887" i="7"/>
  <c r="S92" i="7"/>
  <c r="R92" i="7"/>
  <c r="T92" i="7"/>
  <c r="U92" i="7"/>
  <c r="AZ92" i="7"/>
  <c r="AI92" i="7"/>
  <c r="AJ92" i="7"/>
  <c r="U95" i="7"/>
  <c r="R95" i="7"/>
  <c r="T95" i="7"/>
  <c r="S95" i="7"/>
  <c r="AI95" i="7"/>
  <c r="AZ95" i="7"/>
  <c r="U157" i="7"/>
  <c r="T157" i="7"/>
  <c r="AZ157" i="7"/>
  <c r="AI157" i="7"/>
  <c r="U97" i="7"/>
  <c r="S97" i="7"/>
  <c r="R97" i="7"/>
  <c r="T97" i="7"/>
  <c r="AI97" i="7"/>
  <c r="AJ97" i="7"/>
  <c r="AZ97" i="7"/>
  <c r="BB129" i="7"/>
  <c r="BE129" i="7"/>
  <c r="BD129" i="7"/>
  <c r="BC129" i="7"/>
  <c r="BS129" i="7"/>
  <c r="AM70" i="7"/>
  <c r="AL70" i="7"/>
  <c r="BA70" i="7"/>
  <c r="BC70" i="7"/>
  <c r="BR70" i="7"/>
  <c r="AF773" i="7"/>
  <c r="AE773" i="7"/>
  <c r="X773" i="7"/>
  <c r="Y773" i="7"/>
  <c r="Z773" i="7"/>
  <c r="AD773" i="7"/>
  <c r="W773" i="7"/>
  <c r="AB773" i="7"/>
  <c r="AC773" i="7"/>
  <c r="AA773" i="7"/>
  <c r="AG773" i="7"/>
  <c r="T379" i="7"/>
  <c r="AG516" i="7"/>
  <c r="AE516" i="7"/>
  <c r="AA516" i="7"/>
  <c r="AB516" i="7"/>
  <c r="W516" i="7"/>
  <c r="AF516" i="7"/>
  <c r="Y516" i="7"/>
  <c r="AC516" i="7"/>
  <c r="Z516" i="7"/>
  <c r="AD516" i="7"/>
  <c r="X516" i="7"/>
  <c r="AL211" i="7"/>
  <c r="AK211" i="7"/>
  <c r="AM211" i="7"/>
  <c r="AJ211" i="7"/>
  <c r="BD440" i="7"/>
  <c r="BF440" i="7"/>
  <c r="BG440" i="7" a="1"/>
  <c r="AE450" i="7"/>
  <c r="W450" i="7"/>
  <c r="Z450" i="7"/>
  <c r="X450" i="7"/>
  <c r="AC450" i="7"/>
  <c r="AF450" i="7"/>
  <c r="AB450" i="7"/>
  <c r="Y450" i="7"/>
  <c r="AA450" i="7"/>
  <c r="AD450" i="7"/>
  <c r="AG450" i="7"/>
  <c r="AT440" i="7"/>
  <c r="AW440" i="7"/>
  <c r="AS440" i="7"/>
  <c r="AV440" i="7"/>
  <c r="AQ440" i="7"/>
  <c r="AP440" i="7"/>
  <c r="AR440" i="7"/>
  <c r="AU440" i="7"/>
  <c r="AO440" i="7"/>
  <c r="AY440" i="7"/>
  <c r="AX440" i="7"/>
  <c r="AU484" i="7"/>
  <c r="AR484" i="7"/>
  <c r="AS484" i="7"/>
  <c r="AX484" i="7"/>
  <c r="AY484" i="7"/>
  <c r="AW484" i="7"/>
  <c r="AT484" i="7"/>
  <c r="AV484" i="7"/>
  <c r="AO484" i="7"/>
  <c r="AQ484" i="7"/>
  <c r="AP484" i="7"/>
  <c r="AZ335" i="7"/>
  <c r="AI335" i="7"/>
  <c r="AM335" i="7"/>
  <c r="AZ397" i="7"/>
  <c r="AI397" i="7"/>
  <c r="AM397" i="7"/>
  <c r="T488" i="7"/>
  <c r="V488" i="7"/>
  <c r="W488" i="7" a="1"/>
  <c r="AZ488" i="7"/>
  <c r="AI488" i="7"/>
  <c r="AM488" i="7"/>
  <c r="AK488" i="7"/>
  <c r="AJ488" i="7"/>
  <c r="AL488" i="7"/>
  <c r="AZ466" i="7"/>
  <c r="AI466" i="7"/>
  <c r="AM466" i="7"/>
  <c r="AK466" i="7"/>
  <c r="AJ466" i="7"/>
  <c r="AL466" i="7"/>
  <c r="U361" i="7"/>
  <c r="S361" i="7"/>
  <c r="R361" i="7"/>
  <c r="T361" i="7"/>
  <c r="AI361" i="7"/>
  <c r="AK361" i="7"/>
  <c r="AZ361" i="7"/>
  <c r="BD43" i="7"/>
  <c r="BC43" i="7"/>
  <c r="BB43" i="7"/>
  <c r="BE43" i="7"/>
  <c r="BS43" i="7"/>
  <c r="BU43" i="7"/>
  <c r="AZ448" i="7"/>
  <c r="AI448" i="7"/>
  <c r="AM448" i="7"/>
  <c r="AJ448" i="7"/>
  <c r="AL448" i="7"/>
  <c r="AK448" i="7"/>
  <c r="R281" i="7"/>
  <c r="T281" i="7"/>
  <c r="U281" i="7"/>
  <c r="S281" i="7"/>
  <c r="AZ281" i="7"/>
  <c r="AI281" i="7"/>
  <c r="AK281" i="7"/>
  <c r="AZ379" i="7"/>
  <c r="AI379" i="7"/>
  <c r="AM379" i="7"/>
  <c r="W409" i="7"/>
  <c r="AE409" i="7"/>
  <c r="AG409" i="7"/>
  <c r="X409" i="7"/>
  <c r="AD409" i="7"/>
  <c r="Z409" i="7"/>
  <c r="Y409" i="7"/>
  <c r="AB409" i="7"/>
  <c r="AC409" i="7"/>
  <c r="AA409" i="7"/>
  <c r="AF409" i="7"/>
  <c r="AZ409" i="7"/>
  <c r="AI409" i="7"/>
  <c r="AM409" i="7"/>
  <c r="AK409" i="7"/>
  <c r="AJ409" i="7"/>
  <c r="R141" i="7"/>
  <c r="S141" i="7"/>
  <c r="T141" i="7"/>
  <c r="U141" i="7"/>
  <c r="AZ141" i="7"/>
  <c r="AI141" i="7"/>
  <c r="BW107" i="7"/>
  <c r="BV107" i="7"/>
  <c r="BC444" i="7"/>
  <c r="BA444" i="7"/>
  <c r="BE444" i="7"/>
  <c r="BB444" i="7"/>
  <c r="BD444" i="7"/>
  <c r="BR444" i="7"/>
  <c r="AL534" i="7"/>
  <c r="AN534" i="7"/>
  <c r="AO534" i="7" a="1"/>
  <c r="BA534" i="7"/>
  <c r="BE534" i="7"/>
  <c r="BR534" i="7"/>
  <c r="BB534" i="7"/>
  <c r="BD534" i="7"/>
  <c r="BC534" i="7"/>
  <c r="U116" i="7"/>
  <c r="T116" i="7"/>
  <c r="S116" i="7"/>
  <c r="AM65" i="7"/>
  <c r="AK65" i="7"/>
  <c r="AJ65" i="7"/>
  <c r="AL65" i="7"/>
  <c r="BQ446" i="7"/>
  <c r="BK446" i="7"/>
  <c r="BL446" i="7"/>
  <c r="BN446" i="7"/>
  <c r="BO446" i="7"/>
  <c r="BI446" i="7"/>
  <c r="BJ446" i="7"/>
  <c r="BG446" i="7"/>
  <c r="BH446" i="7"/>
  <c r="BP446" i="7"/>
  <c r="BM446" i="7"/>
  <c r="Y490" i="7"/>
  <c r="AB490" i="7"/>
  <c r="AE490" i="7"/>
  <c r="X490" i="7"/>
  <c r="AA490" i="7"/>
  <c r="AD490" i="7"/>
  <c r="AG490" i="7"/>
  <c r="AF490" i="7"/>
  <c r="AC490" i="7"/>
  <c r="Z490" i="7"/>
  <c r="W490" i="7"/>
  <c r="BR273" i="7"/>
  <c r="BA273" i="7"/>
  <c r="BC273" i="7"/>
  <c r="AL273" i="7"/>
  <c r="AM273" i="7"/>
  <c r="AJ273" i="7"/>
  <c r="AK273" i="7"/>
  <c r="AZ535" i="7"/>
  <c r="AI535" i="7"/>
  <c r="AM535" i="7"/>
  <c r="AJ535" i="7"/>
  <c r="AL535" i="7"/>
  <c r="AK535" i="7"/>
  <c r="W505" i="7"/>
  <c r="Y505" i="7"/>
  <c r="AF505" i="7"/>
  <c r="X505" i="7"/>
  <c r="AG505" i="7"/>
  <c r="AD505" i="7"/>
  <c r="AA505" i="7"/>
  <c r="Z505" i="7"/>
  <c r="AC505" i="7"/>
  <c r="AE505" i="7"/>
  <c r="AB505" i="7"/>
  <c r="AG190" i="7"/>
  <c r="AE190" i="7"/>
  <c r="Y190" i="7"/>
  <c r="AA190" i="7"/>
  <c r="X190" i="7"/>
  <c r="AF190" i="7"/>
  <c r="AC190" i="7"/>
  <c r="AD190" i="7"/>
  <c r="AB190" i="7"/>
  <c r="Z190" i="7"/>
  <c r="W190" i="7"/>
  <c r="AQ36" i="7"/>
  <c r="AV36" i="7"/>
  <c r="AO36" i="7"/>
  <c r="AS36" i="7"/>
  <c r="AW36" i="7"/>
  <c r="AR36" i="7"/>
  <c r="AU36" i="7"/>
  <c r="AY36" i="7"/>
  <c r="AX36" i="7"/>
  <c r="AT36" i="7"/>
  <c r="AP36" i="7"/>
  <c r="AB49" i="7"/>
  <c r="AC49" i="7"/>
  <c r="AD49" i="7"/>
  <c r="AG49" i="7"/>
  <c r="AF49" i="7"/>
  <c r="Z49" i="7"/>
  <c r="X49" i="7"/>
  <c r="W49" i="7"/>
  <c r="Y49" i="7"/>
  <c r="AE49" i="7"/>
  <c r="AA49" i="7"/>
  <c r="AZ290" i="7"/>
  <c r="AI290" i="7"/>
  <c r="AJ290" i="7"/>
  <c r="U290" i="7"/>
  <c r="R290" i="7"/>
  <c r="T290" i="7"/>
  <c r="T170" i="7"/>
  <c r="U170" i="7"/>
  <c r="R170" i="7"/>
  <c r="S170" i="7"/>
  <c r="AI170" i="7"/>
  <c r="AK170" i="7"/>
  <c r="AZ170" i="7"/>
  <c r="R237" i="7"/>
  <c r="T237" i="7"/>
  <c r="U237" i="7"/>
  <c r="S237" i="7"/>
  <c r="AZ237" i="7"/>
  <c r="AI237" i="7"/>
  <c r="AK237" i="7"/>
  <c r="T422" i="7"/>
  <c r="V422" i="7"/>
  <c r="W422" i="7" a="1"/>
  <c r="AI422" i="7"/>
  <c r="AM422" i="7"/>
  <c r="AZ422" i="7"/>
  <c r="AJ422" i="7"/>
  <c r="AL422" i="7"/>
  <c r="AK422" i="7"/>
  <c r="S178" i="7"/>
  <c r="T178" i="7"/>
  <c r="U178" i="7"/>
  <c r="AZ178" i="7"/>
  <c r="AI178" i="7"/>
  <c r="AJ178" i="7"/>
  <c r="U187" i="7"/>
  <c r="T187" i="7"/>
  <c r="S187" i="7"/>
  <c r="R187" i="7"/>
  <c r="AZ187" i="7"/>
  <c r="AI187" i="7"/>
  <c r="AK187" i="7"/>
  <c r="T512" i="7"/>
  <c r="V512" i="7"/>
  <c r="W512" i="7" a="1"/>
  <c r="AI512" i="7"/>
  <c r="AM512" i="7"/>
  <c r="AZ512" i="7"/>
  <c r="AK512" i="7"/>
  <c r="AJ512" i="7"/>
  <c r="AL512" i="7"/>
  <c r="AZ69" i="7"/>
  <c r="AI69" i="7"/>
  <c r="AK69" i="7"/>
  <c r="AI226" i="7"/>
  <c r="AJ226" i="7"/>
  <c r="AZ226" i="7"/>
  <c r="AZ447" i="7"/>
  <c r="AI447" i="7"/>
  <c r="AM447" i="7"/>
  <c r="AJ447" i="7"/>
  <c r="AL447" i="7"/>
  <c r="AK447" i="7"/>
  <c r="U126" i="7"/>
  <c r="T126" i="7"/>
  <c r="AZ126" i="7"/>
  <c r="AI126" i="7"/>
  <c r="AK126" i="7"/>
  <c r="BA320" i="7"/>
  <c r="BB320" i="7"/>
  <c r="AZ171" i="7"/>
  <c r="AI171" i="7"/>
  <c r="AK171" i="7"/>
  <c r="T171" i="7"/>
  <c r="S171" i="7"/>
  <c r="AZ523" i="7"/>
  <c r="AI523" i="7"/>
  <c r="AM523" i="7"/>
  <c r="AK523" i="7"/>
  <c r="AJ523" i="7"/>
  <c r="AL523" i="7"/>
  <c r="AZ321" i="7"/>
  <c r="AI321" i="7"/>
  <c r="AJ321" i="7"/>
  <c r="R269" i="7"/>
  <c r="S269" i="7"/>
  <c r="U269" i="7"/>
  <c r="T269" i="7"/>
  <c r="AI269" i="7"/>
  <c r="AZ269" i="7"/>
  <c r="AI223" i="7"/>
  <c r="AK223" i="7"/>
  <c r="AZ223" i="7"/>
  <c r="U223" i="7"/>
  <c r="T223" i="7"/>
  <c r="U122" i="7"/>
  <c r="T122" i="7"/>
  <c r="S122" i="7"/>
  <c r="AZ122" i="7"/>
  <c r="AI122" i="7"/>
  <c r="BA260" i="7"/>
  <c r="BR260" i="7"/>
  <c r="AZ491" i="7"/>
  <c r="AK491" i="7"/>
  <c r="AJ491" i="7"/>
  <c r="AI491" i="7"/>
  <c r="AM491" i="7"/>
  <c r="AZ182" i="7"/>
  <c r="AI182" i="7"/>
  <c r="AM182" i="7"/>
  <c r="S243" i="7"/>
  <c r="T243" i="7"/>
  <c r="U243" i="7"/>
  <c r="AI243" i="7"/>
  <c r="AK243" i="7"/>
  <c r="AZ243" i="7"/>
  <c r="AI193" i="7"/>
  <c r="AM193" i="7"/>
  <c r="AZ193" i="7"/>
  <c r="AI502" i="7"/>
  <c r="AM502" i="7"/>
  <c r="AZ502" i="7"/>
  <c r="AK502" i="7"/>
  <c r="AJ502" i="7"/>
  <c r="AL502" i="7"/>
  <c r="T502" i="7"/>
  <c r="V502" i="7"/>
  <c r="W502" i="7" a="1"/>
  <c r="AI384" i="7"/>
  <c r="AM384" i="7"/>
  <c r="AZ384" i="7"/>
  <c r="T432" i="7"/>
  <c r="V432" i="7"/>
  <c r="W432" i="7" a="1"/>
  <c r="AI432" i="7"/>
  <c r="AM432" i="7"/>
  <c r="AZ432" i="7"/>
  <c r="AJ432" i="7"/>
  <c r="AL432" i="7"/>
  <c r="AK432" i="7"/>
  <c r="AZ374" i="7"/>
  <c r="AI374" i="7"/>
  <c r="AM374" i="7"/>
  <c r="U86" i="7"/>
  <c r="T86" i="7"/>
  <c r="AZ86" i="7"/>
  <c r="AI86" i="7"/>
  <c r="BD659" i="7"/>
  <c r="BF659" i="7"/>
  <c r="BG659" i="7" a="1"/>
  <c r="BU659" i="7"/>
  <c r="BS659" i="7"/>
  <c r="BW659" i="7"/>
  <c r="BT659" i="7"/>
  <c r="BV659" i="7"/>
  <c r="BD667" i="7"/>
  <c r="BF667" i="7"/>
  <c r="BG667" i="7" a="1"/>
  <c r="BT667" i="7"/>
  <c r="BV667" i="7"/>
  <c r="BU667" i="7"/>
  <c r="BS667" i="7"/>
  <c r="BW667" i="7"/>
  <c r="BD735" i="7"/>
  <c r="BF735" i="7"/>
  <c r="BG735" i="7" a="1"/>
  <c r="BC557" i="7"/>
  <c r="BA557" i="7"/>
  <c r="BE557" i="7"/>
  <c r="BB557" i="7"/>
  <c r="BD557" i="7"/>
  <c r="BR557" i="7"/>
  <c r="BB553" i="7"/>
  <c r="BD553" i="7"/>
  <c r="BR553" i="7"/>
  <c r="BA553" i="7"/>
  <c r="BE553" i="7"/>
  <c r="BC553" i="7"/>
  <c r="AK132" i="7"/>
  <c r="AM132" i="7"/>
  <c r="AL132" i="7"/>
  <c r="BA132" i="7"/>
  <c r="BR132" i="7"/>
  <c r="BR172" i="7"/>
  <c r="BA172" i="7"/>
  <c r="BB172" i="7"/>
  <c r="BV312" i="7"/>
  <c r="BS173" i="7"/>
  <c r="BT173" i="7"/>
  <c r="BE173" i="7"/>
  <c r="BD173" i="7"/>
  <c r="BC173" i="7"/>
  <c r="AG128" i="7"/>
  <c r="Y128" i="7"/>
  <c r="AD128" i="7"/>
  <c r="BR469" i="7"/>
  <c r="BB469" i="7"/>
  <c r="BA469" i="7"/>
  <c r="BE469" i="7"/>
  <c r="BR428" i="7"/>
  <c r="BA428" i="7"/>
  <c r="BE428" i="7"/>
  <c r="BC428" i="7"/>
  <c r="BR427" i="7"/>
  <c r="BA427" i="7"/>
  <c r="BE427" i="7"/>
  <c r="AM348" i="7"/>
  <c r="AJ348" i="7"/>
  <c r="AL348" i="7"/>
  <c r="AK348" i="7"/>
  <c r="BB348" i="7"/>
  <c r="BD348" i="7"/>
  <c r="BV348" i="7"/>
  <c r="BX348" i="7"/>
  <c r="BY348" i="7" a="1"/>
  <c r="BC348" i="7"/>
  <c r="U32" i="7"/>
  <c r="R32" i="7"/>
  <c r="S32" i="7"/>
  <c r="BS32" i="7"/>
  <c r="BU32" i="7"/>
  <c r="BE349" i="7"/>
  <c r="BB349" i="7"/>
  <c r="BD349" i="7"/>
  <c r="BS349" i="7"/>
  <c r="BU349" i="7"/>
  <c r="S349" i="7"/>
  <c r="U349" i="7"/>
  <c r="BC349" i="7"/>
  <c r="R387" i="7"/>
  <c r="T387" i="7"/>
  <c r="S387" i="7"/>
  <c r="BU386" i="7"/>
  <c r="T370" i="7"/>
  <c r="R401" i="7"/>
  <c r="T401" i="7"/>
  <c r="S401" i="7"/>
  <c r="U227" i="7"/>
  <c r="R227" i="7"/>
  <c r="AJ227" i="7"/>
  <c r="AK227" i="7"/>
  <c r="S227" i="7"/>
  <c r="BF372" i="7"/>
  <c r="BG372" i="7" a="1"/>
  <c r="U365" i="7"/>
  <c r="R365" i="7"/>
  <c r="T365" i="7"/>
  <c r="S365" i="7"/>
  <c r="AK114" i="7"/>
  <c r="BB114" i="7"/>
  <c r="AJ114" i="7"/>
  <c r="AL114" i="7"/>
  <c r="BC114" i="7"/>
  <c r="AK205" i="7"/>
  <c r="AJ205" i="7"/>
  <c r="BB195" i="7"/>
  <c r="BT195" i="7"/>
  <c r="BD195" i="7"/>
  <c r="BC195" i="7"/>
  <c r="BU195" i="7"/>
  <c r="AK324" i="7"/>
  <c r="AM324" i="7"/>
  <c r="S324" i="7"/>
  <c r="R324" i="7"/>
  <c r="T324" i="7"/>
  <c r="AJ324" i="7"/>
  <c r="AL324" i="7"/>
  <c r="AJ371" i="7"/>
  <c r="AL371" i="7"/>
  <c r="AK371" i="7"/>
  <c r="R392" i="7"/>
  <c r="T392" i="7"/>
  <c r="U392" i="7"/>
  <c r="J90" i="8"/>
  <c r="AB16" i="7"/>
  <c r="AE16" i="7"/>
  <c r="AG16" i="7"/>
  <c r="AA16" i="7"/>
  <c r="AF965" i="7"/>
  <c r="AB965" i="7"/>
  <c r="X965" i="7"/>
  <c r="Y965" i="7"/>
  <c r="W965" i="7"/>
  <c r="AD965" i="7"/>
  <c r="Z965" i="7"/>
  <c r="AE965" i="7"/>
  <c r="AG965" i="7"/>
  <c r="AA965" i="7"/>
  <c r="AC965" i="7"/>
  <c r="X583" i="7"/>
  <c r="AC583" i="7"/>
  <c r="AF583" i="7"/>
  <c r="W583" i="7"/>
  <c r="AD583" i="7"/>
  <c r="AA583" i="7"/>
  <c r="AE583" i="7"/>
  <c r="Z583" i="7"/>
  <c r="AG583" i="7"/>
  <c r="AB583" i="7"/>
  <c r="Y583" i="7"/>
  <c r="BA112" i="7"/>
  <c r="BC112" i="7"/>
  <c r="BR112" i="7"/>
  <c r="BA200" i="7"/>
  <c r="BC200" i="7"/>
  <c r="BR200" i="7"/>
  <c r="BX477" i="7"/>
  <c r="BY477" i="7" a="1"/>
  <c r="BD34" i="7"/>
  <c r="BC34" i="7"/>
  <c r="BB34" i="7"/>
  <c r="BE34" i="7"/>
  <c r="AK385" i="7"/>
  <c r="AJ385" i="7"/>
  <c r="AM385" i="7"/>
  <c r="BC295" i="7"/>
  <c r="BB295" i="7"/>
  <c r="BD295" i="7"/>
  <c r="BE295" i="7"/>
  <c r="BP937" i="7"/>
  <c r="BI937" i="7"/>
  <c r="BO937" i="7"/>
  <c r="BN937" i="7"/>
  <c r="BK937" i="7"/>
  <c r="BH937" i="7"/>
  <c r="BQ937" i="7"/>
  <c r="BG937" i="7"/>
  <c r="BL937" i="7"/>
  <c r="BJ937" i="7"/>
  <c r="BM937" i="7"/>
  <c r="BM805" i="7"/>
  <c r="BH805" i="7"/>
  <c r="BK805" i="7"/>
  <c r="BO805" i="7"/>
  <c r="BN805" i="7"/>
  <c r="BL805" i="7"/>
  <c r="BP805" i="7"/>
  <c r="BI805" i="7"/>
  <c r="BG805" i="7"/>
  <c r="BJ805" i="7"/>
  <c r="BQ805" i="7"/>
  <c r="AN336" i="7"/>
  <c r="AO336" i="7" a="1"/>
  <c r="AP336" i="7"/>
  <c r="BF27" i="7"/>
  <c r="BD114" i="7"/>
  <c r="V22" i="7"/>
  <c r="W22" i="7" a="1"/>
  <c r="T340" i="7"/>
  <c r="V340" i="7"/>
  <c r="W340" i="7" a="1"/>
  <c r="V351" i="7"/>
  <c r="W351" i="7" a="1"/>
  <c r="V189" i="7"/>
  <c r="W189" i="7" a="1"/>
  <c r="AB189" i="7"/>
  <c r="V289" i="7"/>
  <c r="W289" i="7" a="1"/>
  <c r="AB289" i="7"/>
  <c r="AN43" i="7"/>
  <c r="AO43" i="7" a="1"/>
  <c r="AO43" i="7"/>
  <c r="V173" i="7"/>
  <c r="W173" i="7" a="1"/>
  <c r="AF173" i="7"/>
  <c r="AN80" i="7"/>
  <c r="AO80" i="7" a="1"/>
  <c r="AW80" i="7"/>
  <c r="AD566" i="7"/>
  <c r="AF566" i="7"/>
  <c r="AG566" i="7"/>
  <c r="AA566" i="7"/>
  <c r="AE566" i="7"/>
  <c r="W566" i="7"/>
  <c r="Z566" i="7"/>
  <c r="X566" i="7"/>
  <c r="AB566" i="7"/>
  <c r="AC566" i="7"/>
  <c r="Y566" i="7"/>
  <c r="BT551" i="7"/>
  <c r="BV551" i="7"/>
  <c r="BU551" i="7"/>
  <c r="BS551" i="7"/>
  <c r="BW551" i="7"/>
  <c r="AF563" i="7"/>
  <c r="AC563" i="7"/>
  <c r="Z563" i="7"/>
  <c r="X563" i="7"/>
  <c r="AA563" i="7"/>
  <c r="AG563" i="7"/>
  <c r="AD563" i="7"/>
  <c r="AB563" i="7"/>
  <c r="Y563" i="7"/>
  <c r="AE563" i="7"/>
  <c r="W563" i="7"/>
  <c r="CD923" i="7"/>
  <c r="CI923" i="7"/>
  <c r="CG923" i="7"/>
  <c r="CB923" i="7"/>
  <c r="CC923" i="7"/>
  <c r="CA923" i="7"/>
  <c r="BY923" i="7"/>
  <c r="BZ923" i="7"/>
  <c r="CF923" i="7"/>
  <c r="CH923" i="7"/>
  <c r="CE923" i="7"/>
  <c r="AN570" i="7"/>
  <c r="AO570" i="7" a="1"/>
  <c r="AM112" i="7"/>
  <c r="AJ112" i="7"/>
  <c r="AL112" i="7"/>
  <c r="AK112" i="7"/>
  <c r="V109" i="7"/>
  <c r="AN359" i="7"/>
  <c r="AO359" i="7" a="1"/>
  <c r="BS99" i="7"/>
  <c r="BU99" i="7"/>
  <c r="BD210" i="7"/>
  <c r="BC210" i="7"/>
  <c r="BE210" i="7"/>
  <c r="BB210" i="7"/>
  <c r="BE257" i="7"/>
  <c r="BC257" i="7"/>
  <c r="BB257" i="7"/>
  <c r="BD257" i="7"/>
  <c r="V231" i="7"/>
  <c r="AN82" i="7"/>
  <c r="AO82" i="7" a="1"/>
  <c r="V259" i="7"/>
  <c r="V256" i="7"/>
  <c r="W256" i="7" a="1"/>
  <c r="V185" i="7"/>
  <c r="W185" i="7" a="1"/>
  <c r="AN258" i="7"/>
  <c r="AO258" i="7" a="1"/>
  <c r="AN181" i="7"/>
  <c r="AO181" i="7" a="1"/>
  <c r="BS34" i="7"/>
  <c r="BT34" i="7"/>
  <c r="AK35" i="7"/>
  <c r="AJ35" i="7"/>
  <c r="AL35" i="7"/>
  <c r="AM35" i="7"/>
  <c r="V230" i="7"/>
  <c r="W230" i="7" a="1"/>
  <c r="BF664" i="7"/>
  <c r="BG664" i="7" a="1"/>
  <c r="BS459" i="7"/>
  <c r="BW459" i="7"/>
  <c r="BT459" i="7"/>
  <c r="BV459" i="7"/>
  <c r="BU459" i="7"/>
  <c r="AN352" i="7"/>
  <c r="AO352" i="7" a="1"/>
  <c r="AP352" i="7"/>
  <c r="V58" i="7"/>
  <c r="W58" i="7" a="1"/>
  <c r="AD58" i="7"/>
  <c r="V260" i="7"/>
  <c r="W260" i="7" a="1"/>
  <c r="AC260" i="7"/>
  <c r="BF227" i="7"/>
  <c r="BG227" i="7" a="1"/>
  <c r="BF771" i="7"/>
  <c r="BG771" i="7" a="1"/>
  <c r="BH771" i="7"/>
  <c r="AN939" i="7"/>
  <c r="AO939" i="7" a="1"/>
  <c r="AP939" i="7"/>
  <c r="V65" i="7"/>
  <c r="V235" i="7"/>
  <c r="BF139" i="7"/>
  <c r="BD923" i="7"/>
  <c r="BF923" i="7"/>
  <c r="BG923" i="7" a="1"/>
  <c r="AC567" i="7"/>
  <c r="AA567" i="7"/>
  <c r="X567" i="7"/>
  <c r="AG567" i="7"/>
  <c r="AD567" i="7"/>
  <c r="AE567" i="7"/>
  <c r="Y567" i="7"/>
  <c r="Z567" i="7"/>
  <c r="AF567" i="7"/>
  <c r="W567" i="7"/>
  <c r="AB567" i="7"/>
  <c r="BR108" i="7"/>
  <c r="BA108" i="7"/>
  <c r="BB108" i="7"/>
  <c r="AN41" i="7"/>
  <c r="AO41" i="7" a="1"/>
  <c r="V30" i="7"/>
  <c r="W30" i="7" a="1"/>
  <c r="BB99" i="7"/>
  <c r="BD99" i="7"/>
  <c r="BC99" i="7"/>
  <c r="BE99" i="7"/>
  <c r="V139" i="7"/>
  <c r="W139" i="7" a="1"/>
  <c r="BS210" i="7"/>
  <c r="BU210" i="7"/>
  <c r="BS257" i="7"/>
  <c r="V180" i="7"/>
  <c r="AL470" i="7"/>
  <c r="AN470" i="7"/>
  <c r="AO470" i="7" a="1"/>
  <c r="V283" i="7"/>
  <c r="BS105" i="7"/>
  <c r="BW105" i="7"/>
  <c r="AN25" i="7"/>
  <c r="AO25" i="7" a="1"/>
  <c r="AN206" i="7"/>
  <c r="AO206" i="7" a="1"/>
  <c r="AS206" i="7"/>
  <c r="AN241" i="7"/>
  <c r="AO241" i="7" a="1"/>
  <c r="AX241" i="7"/>
  <c r="AN934" i="7"/>
  <c r="AO934" i="7" a="1"/>
  <c r="AY934" i="7"/>
  <c r="V71" i="7"/>
  <c r="W71" i="7" a="1"/>
  <c r="AE71" i="7"/>
  <c r="BD551" i="7"/>
  <c r="BF551" i="7"/>
  <c r="BG551" i="7" a="1"/>
  <c r="AB708" i="7"/>
  <c r="Y708" i="7"/>
  <c r="W708" i="7"/>
  <c r="AG708" i="7"/>
  <c r="Z708" i="7"/>
  <c r="AA708" i="7"/>
  <c r="AE708" i="7"/>
  <c r="AF708" i="7"/>
  <c r="X708" i="7"/>
  <c r="AC708" i="7"/>
  <c r="AD708" i="7"/>
  <c r="V162" i="7"/>
  <c r="AK200" i="7"/>
  <c r="AJ200" i="7"/>
  <c r="AL200" i="7"/>
  <c r="AM200" i="7"/>
  <c r="BR215" i="7"/>
  <c r="BA215" i="7"/>
  <c r="BE215" i="7"/>
  <c r="BR385" i="7"/>
  <c r="BA385" i="7"/>
  <c r="BE385" i="7"/>
  <c r="AN138" i="7"/>
  <c r="AO138" i="7" a="1"/>
  <c r="S370" i="7"/>
  <c r="U370" i="7"/>
  <c r="BC365" i="7"/>
  <c r="BE365" i="7"/>
  <c r="BS114" i="7"/>
  <c r="BT114" i="7"/>
  <c r="BV114" i="7"/>
  <c r="BS336" i="7"/>
  <c r="AZ239" i="7"/>
  <c r="AI239" i="7"/>
  <c r="AT195" i="7"/>
  <c r="AO195" i="7"/>
  <c r="AS195" i="7"/>
  <c r="AV195" i="7"/>
  <c r="AW195" i="7"/>
  <c r="AX195" i="7"/>
  <c r="AY195" i="7"/>
  <c r="AQ195" i="7"/>
  <c r="AP195" i="7"/>
  <c r="AU195" i="7"/>
  <c r="AR195" i="7"/>
  <c r="BR392" i="7"/>
  <c r="BA392" i="7"/>
  <c r="BC392" i="7"/>
  <c r="X569" i="7"/>
  <c r="AE569" i="7"/>
  <c r="AG569" i="7"/>
  <c r="AD569" i="7"/>
  <c r="AA569" i="7"/>
  <c r="AF569" i="7"/>
  <c r="W569" i="7"/>
  <c r="Z569" i="7"/>
  <c r="AG554" i="7"/>
  <c r="AC554" i="7"/>
  <c r="Y554" i="7"/>
  <c r="AD554" i="7"/>
  <c r="X554" i="7"/>
  <c r="AA554" i="7"/>
  <c r="Z554" i="7"/>
  <c r="AE554" i="7"/>
  <c r="W554" i="7"/>
  <c r="AF554" i="7"/>
  <c r="AB554" i="7"/>
  <c r="AA834" i="7"/>
  <c r="Z834" i="7"/>
  <c r="AE834" i="7"/>
  <c r="W834" i="7"/>
  <c r="AG834" i="7"/>
  <c r="Y834" i="7"/>
  <c r="AF834" i="7"/>
  <c r="AB834" i="7"/>
  <c r="W45" i="7"/>
  <c r="AC45" i="7"/>
  <c r="AD45" i="7"/>
  <c r="X45" i="7"/>
  <c r="Z45" i="7"/>
  <c r="AG45" i="7"/>
  <c r="CH480" i="7"/>
  <c r="CA480" i="7"/>
  <c r="CI480" i="7"/>
  <c r="CG480" i="7"/>
  <c r="CE480" i="7"/>
  <c r="CD480" i="7"/>
  <c r="CC480" i="7"/>
  <c r="BY480" i="7"/>
  <c r="CF480" i="7"/>
  <c r="CB480" i="7"/>
  <c r="BZ480" i="7"/>
  <c r="BR331" i="7"/>
  <c r="BA331" i="7"/>
  <c r="BB331" i="7"/>
  <c r="BR71" i="7"/>
  <c r="BA71" i="7"/>
  <c r="BC71" i="7"/>
  <c r="AG495" i="7"/>
  <c r="AA495" i="7"/>
  <c r="AC495" i="7"/>
  <c r="Y495" i="7"/>
  <c r="AE495" i="7"/>
  <c r="X495" i="7"/>
  <c r="Z495" i="7"/>
  <c r="AB495" i="7"/>
  <c r="AF495" i="7"/>
  <c r="AD495" i="7"/>
  <c r="W495" i="7"/>
  <c r="AX633" i="7"/>
  <c r="AY633" i="7"/>
  <c r="AT633" i="7"/>
  <c r="AW633" i="7"/>
  <c r="AQ633" i="7"/>
  <c r="AR633" i="7"/>
  <c r="AU633" i="7"/>
  <c r="AV633" i="7"/>
  <c r="AO633" i="7"/>
  <c r="AP633" i="7"/>
  <c r="AS633" i="7"/>
  <c r="AL479" i="7"/>
  <c r="AN479" i="7"/>
  <c r="AO479" i="7" a="1"/>
  <c r="AT609" i="7"/>
  <c r="AW609" i="7"/>
  <c r="AQ609" i="7"/>
  <c r="AU609" i="7"/>
  <c r="AY609" i="7"/>
  <c r="AR609" i="7"/>
  <c r="AP609" i="7"/>
  <c r="AO609" i="7"/>
  <c r="AX609" i="7"/>
  <c r="AV609" i="7"/>
  <c r="AS609" i="7"/>
  <c r="AY956" i="7"/>
  <c r="AP956" i="7"/>
  <c r="AT956" i="7"/>
  <c r="AR956" i="7"/>
  <c r="AS956" i="7"/>
  <c r="AW956" i="7"/>
  <c r="AU956" i="7"/>
  <c r="AX956" i="7"/>
  <c r="V87" i="7"/>
  <c r="BX376" i="7"/>
  <c r="BY376" i="7" a="1"/>
  <c r="CG376" i="7"/>
  <c r="Y945" i="7"/>
  <c r="AB945" i="7"/>
  <c r="AF945" i="7"/>
  <c r="AG945" i="7"/>
  <c r="W945" i="7"/>
  <c r="AE945" i="7"/>
  <c r="AD945" i="7"/>
  <c r="AC945" i="7"/>
  <c r="Z945" i="7"/>
  <c r="X945" i="7"/>
  <c r="AA945" i="7"/>
  <c r="Y868" i="7"/>
  <c r="AD868" i="7"/>
  <c r="X868" i="7"/>
  <c r="AB868" i="7"/>
  <c r="AG868" i="7"/>
  <c r="Z868" i="7"/>
  <c r="AC868" i="7"/>
  <c r="AE868" i="7"/>
  <c r="AA868" i="7"/>
  <c r="AF868" i="7"/>
  <c r="W868" i="7"/>
  <c r="AX597" i="7"/>
  <c r="AQ597" i="7"/>
  <c r="AY597" i="7"/>
  <c r="AP597" i="7"/>
  <c r="AW597" i="7"/>
  <c r="AU597" i="7"/>
  <c r="AV597" i="7"/>
  <c r="AT597" i="7"/>
  <c r="AS597" i="7"/>
  <c r="AO597" i="7"/>
  <c r="AR597" i="7"/>
  <c r="BA566" i="7"/>
  <c r="BE566" i="7"/>
  <c r="BC566" i="7"/>
  <c r="BR566" i="7"/>
  <c r="BB566" i="7"/>
  <c r="BD566" i="7"/>
  <c r="BB574" i="7"/>
  <c r="BR574" i="7"/>
  <c r="BC574" i="7"/>
  <c r="BA574" i="7"/>
  <c r="BE574" i="7"/>
  <c r="AL556" i="7"/>
  <c r="AN556" i="7"/>
  <c r="AO556" i="7" a="1"/>
  <c r="AL135" i="7"/>
  <c r="AK135" i="7"/>
  <c r="AM135" i="7"/>
  <c r="BW59" i="7"/>
  <c r="BU59" i="7"/>
  <c r="BV59" i="7"/>
  <c r="AB413" i="7"/>
  <c r="AG413" i="7"/>
  <c r="W413" i="7"/>
  <c r="AE413" i="7"/>
  <c r="X413" i="7"/>
  <c r="Z413" i="7"/>
  <c r="AD413" i="7"/>
  <c r="Y413" i="7"/>
  <c r="AF413" i="7"/>
  <c r="AC413" i="7"/>
  <c r="AA413" i="7"/>
  <c r="Z778" i="7"/>
  <c r="AB778" i="7"/>
  <c r="AA778" i="7"/>
  <c r="AG778" i="7"/>
  <c r="AC778" i="7"/>
  <c r="Y778" i="7"/>
  <c r="AF778" i="7"/>
  <c r="AD778" i="7"/>
  <c r="W778" i="7"/>
  <c r="AG423" i="7"/>
  <c r="AF423" i="7"/>
  <c r="AC423" i="7"/>
  <c r="AE423" i="7"/>
  <c r="X423" i="7"/>
  <c r="Y423" i="7"/>
  <c r="AD423" i="7"/>
  <c r="Z423" i="7"/>
  <c r="W423" i="7"/>
  <c r="AA423" i="7"/>
  <c r="AB423" i="7"/>
  <c r="BF9" i="7"/>
  <c r="AN734" i="7"/>
  <c r="AO734" i="7" a="1"/>
  <c r="AO734" i="7"/>
  <c r="Z935" i="7"/>
  <c r="AG935" i="7"/>
  <c r="Y935" i="7"/>
  <c r="AB935" i="7"/>
  <c r="AE935" i="7"/>
  <c r="W935" i="7"/>
  <c r="AC935" i="7"/>
  <c r="AF935" i="7"/>
  <c r="X935" i="7"/>
  <c r="AA935" i="7"/>
  <c r="AD935" i="7"/>
  <c r="AO655" i="7"/>
  <c r="AV655" i="7"/>
  <c r="AQ655" i="7"/>
  <c r="AP655" i="7"/>
  <c r="AR655" i="7"/>
  <c r="AT655" i="7"/>
  <c r="AW655" i="7"/>
  <c r="AU655" i="7"/>
  <c r="AS655" i="7"/>
  <c r="AX655" i="7"/>
  <c r="AY655" i="7"/>
  <c r="AN152" i="7"/>
  <c r="AO152" i="7" a="1"/>
  <c r="W858" i="7"/>
  <c r="Z858" i="7"/>
  <c r="AB858" i="7"/>
  <c r="X858" i="7"/>
  <c r="AC858" i="7"/>
  <c r="Y858" i="7"/>
  <c r="AF858" i="7"/>
  <c r="AG858" i="7"/>
  <c r="AO566" i="7"/>
  <c r="AW566" i="7"/>
  <c r="AV566" i="7"/>
  <c r="AR566" i="7"/>
  <c r="AU566" i="7"/>
  <c r="AX566" i="7"/>
  <c r="AQ566" i="7"/>
  <c r="AS566" i="7"/>
  <c r="AY566" i="7"/>
  <c r="AT566" i="7"/>
  <c r="AP566" i="7"/>
  <c r="AN213" i="7"/>
  <c r="AO213" i="7" a="1"/>
  <c r="V148" i="7"/>
  <c r="AN6" i="7"/>
  <c r="AO6" i="7" a="1"/>
  <c r="BF218" i="7"/>
  <c r="AN728" i="7"/>
  <c r="AO728" i="7" a="1"/>
  <c r="AL732" i="7"/>
  <c r="AN732" i="7"/>
  <c r="AO732" i="7" a="1"/>
  <c r="BA479" i="7"/>
  <c r="BE479" i="7"/>
  <c r="BC479" i="7"/>
  <c r="BR479" i="7"/>
  <c r="BB479" i="7"/>
  <c r="BD479" i="7"/>
  <c r="BA135" i="7"/>
  <c r="BC135" i="7"/>
  <c r="BR135" i="7"/>
  <c r="V282" i="7"/>
  <c r="W282" i="7" a="1"/>
  <c r="BF31" i="7"/>
  <c r="BR729" i="7"/>
  <c r="BB729" i="7"/>
  <c r="BD729" i="7"/>
  <c r="BA729" i="7"/>
  <c r="BE729" i="7"/>
  <c r="BC729" i="7"/>
  <c r="BR22" i="7"/>
  <c r="BA22" i="7"/>
  <c r="BC22" i="7"/>
  <c r="V82" i="7"/>
  <c r="W82" i="7" a="1"/>
  <c r="AL330" i="7"/>
  <c r="V33" i="7"/>
  <c r="W33" i="7" a="1"/>
  <c r="AF33" i="7"/>
  <c r="BF103" i="7"/>
  <c r="V389" i="7"/>
  <c r="W389" i="7" a="1"/>
  <c r="BF867" i="7"/>
  <c r="BG867" i="7" a="1"/>
  <c r="AQ960" i="7"/>
  <c r="AY960" i="7"/>
  <c r="AP960" i="7"/>
  <c r="AS960" i="7"/>
  <c r="AU960" i="7"/>
  <c r="AV960" i="7"/>
  <c r="AX960" i="7"/>
  <c r="AR960" i="7"/>
  <c r="AW960" i="7"/>
  <c r="AT960" i="7"/>
  <c r="AO960" i="7"/>
  <c r="AO789" i="7"/>
  <c r="AP789" i="7"/>
  <c r="AY789" i="7"/>
  <c r="AV789" i="7"/>
  <c r="AU789" i="7"/>
  <c r="AX789" i="7"/>
  <c r="AR789" i="7"/>
  <c r="AS789" i="7"/>
  <c r="AL411" i="7"/>
  <c r="AN411" i="7"/>
  <c r="AO411" i="7" a="1"/>
  <c r="AM71" i="7"/>
  <c r="AL71" i="7"/>
  <c r="AK71" i="7"/>
  <c r="AJ71" i="7"/>
  <c r="V176" i="7"/>
  <c r="W176" i="7" a="1"/>
  <c r="AG651" i="7"/>
  <c r="Z651" i="7"/>
  <c r="AC651" i="7"/>
  <c r="X651" i="7"/>
  <c r="AA651" i="7"/>
  <c r="AE651" i="7"/>
  <c r="AF651" i="7"/>
  <c r="AB651" i="7"/>
  <c r="AD651" i="7"/>
  <c r="W651" i="7"/>
  <c r="Y651" i="7"/>
  <c r="BA732" i="7"/>
  <c r="BE732" i="7"/>
  <c r="BR732" i="7"/>
  <c r="BB732" i="7"/>
  <c r="BD732" i="7"/>
  <c r="BC732" i="7"/>
  <c r="BF259" i="7"/>
  <c r="V174" i="7"/>
  <c r="W174" i="7" a="1"/>
  <c r="X424" i="7"/>
  <c r="AE424" i="7"/>
  <c r="AA424" i="7"/>
  <c r="Z424" i="7"/>
  <c r="AD424" i="7"/>
  <c r="Y424" i="7"/>
  <c r="AC424" i="7"/>
  <c r="AG424" i="7"/>
  <c r="AF424" i="7"/>
  <c r="AB424" i="7"/>
  <c r="W424" i="7"/>
  <c r="AL729" i="7"/>
  <c r="AN729" i="7"/>
  <c r="AO729" i="7" a="1"/>
  <c r="AM22" i="7"/>
  <c r="AK22" i="7"/>
  <c r="AJ22" i="7"/>
  <c r="BQ888" i="7"/>
  <c r="BG888" i="7"/>
  <c r="BN888" i="7"/>
  <c r="BM888" i="7"/>
  <c r="BH888" i="7"/>
  <c r="BP888" i="7"/>
  <c r="BL888" i="7"/>
  <c r="BK888" i="7"/>
  <c r="BJ888" i="7"/>
  <c r="BO888" i="7"/>
  <c r="BI888" i="7"/>
  <c r="AL740" i="7"/>
  <c r="AN740" i="7"/>
  <c r="AO740" i="7" a="1"/>
  <c r="BS951" i="7"/>
  <c r="BW951" i="7"/>
  <c r="BT951" i="7"/>
  <c r="BV951" i="7"/>
  <c r="BU951" i="7"/>
  <c r="S315" i="7"/>
  <c r="U315" i="7"/>
  <c r="R315" i="7"/>
  <c r="T315" i="7"/>
  <c r="AR667" i="7"/>
  <c r="AX667" i="7"/>
  <c r="AQ667" i="7"/>
  <c r="AS667" i="7"/>
  <c r="AT667" i="7"/>
  <c r="AW667" i="7"/>
  <c r="AO667" i="7"/>
  <c r="AP667" i="7"/>
  <c r="AY667" i="7"/>
  <c r="AU667" i="7"/>
  <c r="AV667" i="7"/>
  <c r="BS867" i="7"/>
  <c r="BW867" i="7"/>
  <c r="BU867" i="7"/>
  <c r="BT867" i="7"/>
  <c r="BV867" i="7"/>
  <c r="BD951" i="7"/>
  <c r="BF951" i="7"/>
  <c r="BG951" i="7" a="1"/>
  <c r="BB666" i="7"/>
  <c r="BD666" i="7"/>
  <c r="BR666" i="7"/>
  <c r="BC666" i="7"/>
  <c r="BA666" i="7"/>
  <c r="BE666" i="7"/>
  <c r="BA908" i="7"/>
  <c r="BE908" i="7"/>
  <c r="BC908" i="7"/>
  <c r="BB908" i="7"/>
  <c r="BD908" i="7"/>
  <c r="BR908" i="7"/>
  <c r="AL908" i="7"/>
  <c r="AN908" i="7"/>
  <c r="AO908" i="7" a="1"/>
  <c r="BA597" i="7"/>
  <c r="BE597" i="7"/>
  <c r="BB597" i="7"/>
  <c r="BD597" i="7"/>
  <c r="BR597" i="7"/>
  <c r="BC597" i="7"/>
  <c r="AL585" i="7"/>
  <c r="AN585" i="7"/>
  <c r="AO585" i="7" a="1"/>
  <c r="BC585" i="7"/>
  <c r="BR585" i="7"/>
  <c r="BA585" i="7"/>
  <c r="BE585" i="7"/>
  <c r="BB585" i="7"/>
  <c r="BD585" i="7"/>
  <c r="BB572" i="7"/>
  <c r="BD572" i="7"/>
  <c r="BA572" i="7"/>
  <c r="BE572" i="7"/>
  <c r="BR572" i="7"/>
  <c r="BC572" i="7"/>
  <c r="BB581" i="7"/>
  <c r="BD581" i="7"/>
  <c r="BC581" i="7"/>
  <c r="BA581" i="7"/>
  <c r="BE581" i="7"/>
  <c r="BR581" i="7"/>
  <c r="Y631" i="7"/>
  <c r="AB631" i="7"/>
  <c r="W631" i="7"/>
  <c r="AE631" i="7"/>
  <c r="AA631" i="7"/>
  <c r="AC631" i="7"/>
  <c r="AG631" i="7"/>
  <c r="X631" i="7"/>
  <c r="Z631" i="7"/>
  <c r="AF631" i="7"/>
  <c r="AD631" i="7"/>
  <c r="BB749" i="7"/>
  <c r="BD749" i="7"/>
  <c r="BR749" i="7"/>
  <c r="BC749" i="7"/>
  <c r="BA749" i="7"/>
  <c r="BE749" i="7"/>
  <c r="AL749" i="7"/>
  <c r="AN749" i="7"/>
  <c r="AO749" i="7" a="1"/>
  <c r="AL757" i="7"/>
  <c r="AN757" i="7"/>
  <c r="AO757" i="7" a="1"/>
  <c r="BB757" i="7"/>
  <c r="BD757" i="7"/>
  <c r="BR757" i="7"/>
  <c r="BC757" i="7"/>
  <c r="BA757" i="7"/>
  <c r="BE757" i="7"/>
  <c r="BR423" i="7"/>
  <c r="BB423" i="7"/>
  <c r="BD423" i="7"/>
  <c r="BA423" i="7"/>
  <c r="BE423" i="7"/>
  <c r="BC423" i="7"/>
  <c r="BB939" i="7"/>
  <c r="BD939" i="7"/>
  <c r="BA939" i="7"/>
  <c r="BE939" i="7"/>
  <c r="BR939" i="7"/>
  <c r="BC939" i="7"/>
  <c r="BD146" i="7"/>
  <c r="BB146" i="7"/>
  <c r="BC146" i="7"/>
  <c r="BE146" i="7"/>
  <c r="BS146" i="7"/>
  <c r="BT146" i="7"/>
  <c r="BA562" i="7"/>
  <c r="BE562" i="7"/>
  <c r="BB562" i="7"/>
  <c r="BD562" i="7"/>
  <c r="BR562" i="7"/>
  <c r="BC562" i="7"/>
  <c r="AL562" i="7"/>
  <c r="AN562" i="7"/>
  <c r="AO562" i="7" a="1"/>
  <c r="J9" i="8"/>
  <c r="AJ387" i="7"/>
  <c r="AL387" i="7"/>
  <c r="AM387" i="7"/>
  <c r="BR387" i="7"/>
  <c r="BA387" i="7"/>
  <c r="BB387" i="7"/>
  <c r="BD387" i="7"/>
  <c r="Z607" i="7"/>
  <c r="W607" i="7"/>
  <c r="AE607" i="7"/>
  <c r="AC607" i="7"/>
  <c r="AD607" i="7"/>
  <c r="Y607" i="7"/>
  <c r="X607" i="7"/>
  <c r="AF607" i="7"/>
  <c r="AB607" i="7"/>
  <c r="AA607" i="7"/>
  <c r="AG607" i="7"/>
  <c r="AQ131" i="7"/>
  <c r="AS131" i="7"/>
  <c r="AX131" i="7"/>
  <c r="AY131" i="7"/>
  <c r="AP131" i="7"/>
  <c r="AL996" i="7"/>
  <c r="AN996" i="7"/>
  <c r="AO996" i="7" a="1"/>
  <c r="AN802" i="7"/>
  <c r="AO802" i="7" a="1"/>
  <c r="AX704" i="7"/>
  <c r="AY704" i="7"/>
  <c r="AW704" i="7"/>
  <c r="AV704" i="7"/>
  <c r="AO704" i="7"/>
  <c r="AS704" i="7"/>
  <c r="AP704" i="7"/>
  <c r="AT704" i="7"/>
  <c r="AU704" i="7"/>
  <c r="AR704" i="7"/>
  <c r="AQ704" i="7"/>
  <c r="AS923" i="7"/>
  <c r="AO923" i="7"/>
  <c r="AV923" i="7"/>
  <c r="AP923" i="7"/>
  <c r="AQ923" i="7"/>
  <c r="AX923" i="7"/>
  <c r="AR923" i="7"/>
  <c r="AT923" i="7"/>
  <c r="AY923" i="7"/>
  <c r="AW923" i="7"/>
  <c r="AU923" i="7"/>
  <c r="BD887" i="7"/>
  <c r="BF887" i="7"/>
  <c r="BG887" i="7" a="1"/>
  <c r="AO659" i="7"/>
  <c r="AQ659" i="7"/>
  <c r="AP659" i="7"/>
  <c r="AR659" i="7"/>
  <c r="AV659" i="7"/>
  <c r="AY659" i="7"/>
  <c r="AS659" i="7"/>
  <c r="AT659" i="7"/>
  <c r="AW659" i="7"/>
  <c r="AU659" i="7"/>
  <c r="AX659" i="7"/>
  <c r="X795" i="7"/>
  <c r="AD795" i="7"/>
  <c r="AF795" i="7"/>
  <c r="AC795" i="7"/>
  <c r="Y795" i="7"/>
  <c r="Z795" i="7"/>
  <c r="W795" i="7"/>
  <c r="AN801" i="7"/>
  <c r="AO801" i="7" a="1"/>
  <c r="AY638" i="7"/>
  <c r="AW638" i="7"/>
  <c r="AQ638" i="7"/>
  <c r="AT638" i="7"/>
  <c r="AO638" i="7"/>
  <c r="AP638" i="7"/>
  <c r="AX638" i="7"/>
  <c r="AV638" i="7"/>
  <c r="AU638" i="7"/>
  <c r="AR638" i="7"/>
  <c r="AS638" i="7"/>
  <c r="AJ382" i="7"/>
  <c r="AL382" i="7"/>
  <c r="AU951" i="7"/>
  <c r="AP951" i="7"/>
  <c r="AQ951" i="7"/>
  <c r="AW951" i="7"/>
  <c r="AV951" i="7"/>
  <c r="AS951" i="7"/>
  <c r="AT951" i="7"/>
  <c r="AO951" i="7"/>
  <c r="AR951" i="7"/>
  <c r="AY951" i="7"/>
  <c r="AX951" i="7"/>
  <c r="AQ811" i="7"/>
  <c r="AU811" i="7"/>
  <c r="AV811" i="7"/>
  <c r="AX811" i="7"/>
  <c r="AY811" i="7"/>
  <c r="AT811" i="7"/>
  <c r="AR811" i="7"/>
  <c r="AO811" i="7"/>
  <c r="AP811" i="7"/>
  <c r="AW811" i="7"/>
  <c r="AS811" i="7"/>
  <c r="AA853" i="7"/>
  <c r="AE853" i="7"/>
  <c r="AB853" i="7"/>
  <c r="Z853" i="7"/>
  <c r="AD853" i="7"/>
  <c r="AF853" i="7"/>
  <c r="Y853" i="7"/>
  <c r="AC853" i="7"/>
  <c r="X853" i="7"/>
  <c r="AG853" i="7"/>
  <c r="W853" i="7"/>
  <c r="BC801" i="7"/>
  <c r="BR801" i="7"/>
  <c r="BA801" i="7"/>
  <c r="BE801" i="7"/>
  <c r="BB801" i="7"/>
  <c r="BD801" i="7"/>
  <c r="BR734" i="7"/>
  <c r="BB734" i="7"/>
  <c r="BD734" i="7"/>
  <c r="BC734" i="7"/>
  <c r="BA734" i="7"/>
  <c r="BE734" i="7"/>
  <c r="AO578" i="7"/>
  <c r="AV578" i="7"/>
  <c r="AY578" i="7"/>
  <c r="AX578" i="7"/>
  <c r="AS578" i="7"/>
  <c r="AP578" i="7"/>
  <c r="AR578" i="7"/>
  <c r="AQ578" i="7"/>
  <c r="AW578" i="7"/>
  <c r="AT578" i="7"/>
  <c r="AU578" i="7"/>
  <c r="AQ577" i="7"/>
  <c r="AT577" i="7"/>
  <c r="AO577" i="7"/>
  <c r="AY577" i="7"/>
  <c r="AV577" i="7"/>
  <c r="AS577" i="7"/>
  <c r="AP577" i="7"/>
  <c r="AW577" i="7"/>
  <c r="AR577" i="7"/>
  <c r="AU577" i="7"/>
  <c r="AX577" i="7"/>
  <c r="V355" i="7"/>
  <c r="W355" i="7" a="1"/>
  <c r="S208" i="7"/>
  <c r="AK208" i="7"/>
  <c r="AK125" i="7"/>
  <c r="S377" i="7"/>
  <c r="BR967" i="7"/>
  <c r="BA967" i="7"/>
  <c r="BE967" i="7"/>
  <c r="BC967" i="7"/>
  <c r="BB967" i="7"/>
  <c r="BD967" i="7"/>
  <c r="AS800" i="7"/>
  <c r="AU800" i="7"/>
  <c r="AR800" i="7"/>
  <c r="AY800" i="7"/>
  <c r="AT800" i="7"/>
  <c r="AV800" i="7"/>
  <c r="AX800" i="7"/>
  <c r="AW800" i="7"/>
  <c r="AO800" i="7"/>
  <c r="AQ800" i="7"/>
  <c r="AP800" i="7"/>
  <c r="BT131" i="7"/>
  <c r="BX142" i="7"/>
  <c r="BY142" i="7" a="1"/>
  <c r="BZ142" i="7"/>
  <c r="BF131" i="7"/>
  <c r="AK355" i="7"/>
  <c r="AZ332" i="7"/>
  <c r="AI332" i="7"/>
  <c r="AK332" i="7"/>
  <c r="BC615" i="7"/>
  <c r="BR615" i="7"/>
  <c r="BA615" i="7"/>
  <c r="BE615" i="7"/>
  <c r="BB615" i="7"/>
  <c r="BD615" i="7"/>
  <c r="BA540" i="7"/>
  <c r="BE540" i="7"/>
  <c r="BR540" i="7"/>
  <c r="BB540" i="7"/>
  <c r="BD540" i="7"/>
  <c r="BC540" i="7"/>
  <c r="AL552" i="7"/>
  <c r="AN552" i="7"/>
  <c r="AO552" i="7" a="1"/>
  <c r="AV867" i="7"/>
  <c r="AX867" i="7"/>
  <c r="AS867" i="7"/>
  <c r="AU867" i="7"/>
  <c r="AQ867" i="7"/>
  <c r="AR867" i="7"/>
  <c r="AT867" i="7"/>
  <c r="AO867" i="7"/>
  <c r="AP867" i="7"/>
  <c r="AY867" i="7"/>
  <c r="AW867" i="7"/>
  <c r="AO548" i="7"/>
  <c r="AQ548" i="7"/>
  <c r="AX548" i="7"/>
  <c r="AT548" i="7"/>
  <c r="AV548" i="7"/>
  <c r="BV474" i="7"/>
  <c r="AW681" i="7"/>
  <c r="AR681" i="7"/>
  <c r="AO681" i="7"/>
  <c r="AX681" i="7"/>
  <c r="AQ681" i="7"/>
  <c r="AP681" i="7"/>
  <c r="AY681" i="7"/>
  <c r="AT681" i="7"/>
  <c r="AS681" i="7"/>
  <c r="AU681" i="7"/>
  <c r="AV681" i="7"/>
  <c r="AL615" i="7"/>
  <c r="AN615" i="7"/>
  <c r="AO615" i="7" a="1"/>
  <c r="AV540" i="7"/>
  <c r="AQ540" i="7"/>
  <c r="AU540" i="7"/>
  <c r="AY540" i="7"/>
  <c r="AT540" i="7"/>
  <c r="AS540" i="7"/>
  <c r="AX540" i="7"/>
  <c r="AW540" i="7"/>
  <c r="AR540" i="7"/>
  <c r="AO540" i="7"/>
  <c r="AP540" i="7"/>
  <c r="AM91" i="7"/>
  <c r="AJ91" i="7"/>
  <c r="AL91" i="7"/>
  <c r="AK91" i="7"/>
  <c r="BZ731" i="7"/>
  <c r="CB731" i="7"/>
  <c r="CH731" i="7"/>
  <c r="CG731" i="7"/>
  <c r="CD731" i="7"/>
  <c r="BY731" i="7"/>
  <c r="CI731" i="7"/>
  <c r="CA731" i="7"/>
  <c r="CE731" i="7"/>
  <c r="CC731" i="7"/>
  <c r="CF731" i="7"/>
  <c r="AN45" i="7"/>
  <c r="AO45" i="7" a="1"/>
  <c r="AT719" i="7"/>
  <c r="AV719" i="7"/>
  <c r="AY719" i="7"/>
  <c r="AR719" i="7"/>
  <c r="AW719" i="7"/>
  <c r="AP719" i="7"/>
  <c r="AQ719" i="7"/>
  <c r="AO719" i="7"/>
  <c r="AU719" i="7"/>
  <c r="AX719" i="7"/>
  <c r="AS719" i="7"/>
  <c r="AN377" i="7"/>
  <c r="AO377" i="7" a="1"/>
  <c r="AR377" i="7"/>
  <c r="BC552" i="7"/>
  <c r="BR552" i="7"/>
  <c r="BA552" i="7"/>
  <c r="BE552" i="7"/>
  <c r="BB552" i="7"/>
  <c r="BD552" i="7"/>
  <c r="AX967" i="7"/>
  <c r="AR967" i="7"/>
  <c r="AT967" i="7"/>
  <c r="AW967" i="7"/>
  <c r="AQ967" i="7"/>
  <c r="AV967" i="7"/>
  <c r="AY967" i="7"/>
  <c r="AS967" i="7"/>
  <c r="AP967" i="7"/>
  <c r="AU967" i="7"/>
  <c r="AO967" i="7"/>
  <c r="BR91" i="7"/>
  <c r="BA91" i="7"/>
  <c r="BB91" i="7"/>
  <c r="BF537" i="7"/>
  <c r="BG537" i="7" a="1"/>
  <c r="AX350" i="7"/>
  <c r="AC288" i="7"/>
  <c r="X288" i="7"/>
  <c r="AA288" i="7"/>
  <c r="AE288" i="7"/>
  <c r="AK288" i="7"/>
  <c r="BA288" i="7"/>
  <c r="BB288" i="7"/>
  <c r="BR288" i="7"/>
  <c r="AJ288" i="7"/>
  <c r="AL288" i="7"/>
  <c r="AB288" i="7"/>
  <c r="Z288" i="7"/>
  <c r="Y288" i="7"/>
  <c r="AG288" i="7"/>
  <c r="AF288" i="7"/>
  <c r="W288" i="7"/>
  <c r="AD288" i="7"/>
  <c r="BS377" i="7"/>
  <c r="BC377" i="7"/>
  <c r="R377" i="7"/>
  <c r="T377" i="7"/>
  <c r="BB377" i="7"/>
  <c r="BS103" i="7"/>
  <c r="BW103" i="7"/>
  <c r="AK103" i="7"/>
  <c r="AM103" i="7"/>
  <c r="AJ103" i="7"/>
  <c r="BE386" i="7"/>
  <c r="BB386" i="7"/>
  <c r="BD386" i="7"/>
  <c r="BC386" i="7"/>
  <c r="AM87" i="7"/>
  <c r="AK87" i="7"/>
  <c r="AJ87" i="7"/>
  <c r="AL87" i="7"/>
  <c r="BZ87" i="7"/>
  <c r="CE87" i="7"/>
  <c r="V175" i="7"/>
  <c r="AD16" i="7"/>
  <c r="W16" i="7"/>
  <c r="Y16" i="7"/>
  <c r="AC16" i="7"/>
  <c r="Z16" i="7"/>
  <c r="X16" i="7"/>
  <c r="AF16" i="7"/>
  <c r="AM33" i="7"/>
  <c r="AL33" i="7"/>
  <c r="AK33" i="7"/>
  <c r="BR33" i="7"/>
  <c r="BA33" i="7"/>
  <c r="BC33" i="7"/>
  <c r="BR125" i="7"/>
  <c r="BA125" i="7"/>
  <c r="BC125" i="7"/>
  <c r="AJ125" i="7"/>
  <c r="AL125" i="7"/>
  <c r="AK401" i="7"/>
  <c r="AJ401" i="7"/>
  <c r="AL401" i="7"/>
  <c r="BA401" i="7"/>
  <c r="BB401" i="7"/>
  <c r="BR401" i="7"/>
  <c r="BS320" i="7"/>
  <c r="BT320" i="7"/>
  <c r="AK320" i="7"/>
  <c r="AJ320" i="7"/>
  <c r="AL320" i="7"/>
  <c r="AK382" i="7"/>
  <c r="BR382" i="7"/>
  <c r="BA382" i="7"/>
  <c r="BB382" i="7"/>
  <c r="AJ156" i="7"/>
  <c r="AL156" i="7"/>
  <c r="AK156" i="7"/>
  <c r="U156" i="7"/>
  <c r="S156" i="7"/>
  <c r="T156" i="7"/>
  <c r="BA156" i="7"/>
  <c r="BB156" i="7"/>
  <c r="BR156" i="7"/>
  <c r="BR208" i="7"/>
  <c r="BA208" i="7"/>
  <c r="BC208" i="7"/>
  <c r="U208" i="7"/>
  <c r="R208" i="7"/>
  <c r="T208" i="7"/>
  <c r="AJ208" i="7"/>
  <c r="AL208" i="7"/>
  <c r="BW228" i="7"/>
  <c r="BU228" i="7"/>
  <c r="AK228" i="7"/>
  <c r="AJ228" i="7"/>
  <c r="BT228" i="7"/>
  <c r="AJ355" i="7"/>
  <c r="AL355" i="7"/>
  <c r="BR355" i="7"/>
  <c r="BA355" i="7"/>
  <c r="AZ389" i="7"/>
  <c r="AI389" i="7"/>
  <c r="AJ389" i="7"/>
  <c r="AI347" i="7"/>
  <c r="AM347" i="7"/>
  <c r="AZ347" i="7"/>
  <c r="S347" i="7"/>
  <c r="V347" i="7"/>
  <c r="W347" i="7" a="1"/>
  <c r="AA254" i="7"/>
  <c r="AG254" i="7"/>
  <c r="Y254" i="7"/>
  <c r="Z254" i="7"/>
  <c r="AF254" i="7"/>
  <c r="BV267" i="7"/>
  <c r="BX267" i="7"/>
  <c r="BY267" i="7" a="1"/>
  <c r="BC381" i="7"/>
  <c r="BB381" i="7"/>
  <c r="AM260" i="7"/>
  <c r="AK260" i="7"/>
  <c r="AJ260" i="7"/>
  <c r="BB390" i="7"/>
  <c r="BD390" i="7"/>
  <c r="BS390" i="7"/>
  <c r="BT390" i="7"/>
  <c r="BC390" i="7"/>
  <c r="AM330" i="7"/>
  <c r="AK330" i="7"/>
  <c r="BA330" i="7"/>
  <c r="BR330" i="7"/>
  <c r="Y385" i="7"/>
  <c r="AE385" i="7"/>
  <c r="AG385" i="7"/>
  <c r="BC395" i="7"/>
  <c r="U395" i="7"/>
  <c r="S395" i="7"/>
  <c r="BS395" i="7"/>
  <c r="BW395" i="7"/>
  <c r="AM395" i="7"/>
  <c r="AJ395" i="7"/>
  <c r="AL395" i="7"/>
  <c r="BB395" i="7"/>
  <c r="BD395" i="7"/>
  <c r="BW9" i="7"/>
  <c r="BT9" i="7"/>
  <c r="BV9" i="7"/>
  <c r="BU9" i="7"/>
  <c r="BS184" i="7"/>
  <c r="BU184" i="7"/>
  <c r="BC184" i="7"/>
  <c r="BB184" i="7"/>
  <c r="BD184" i="7"/>
  <c r="R352" i="7"/>
  <c r="T352" i="7"/>
  <c r="S352" i="7"/>
  <c r="BA352" i="7"/>
  <c r="BE352" i="7"/>
  <c r="BR352" i="7"/>
  <c r="AK325" i="7"/>
  <c r="BR325" i="7"/>
  <c r="BA325" i="7"/>
  <c r="BE325" i="7"/>
  <c r="AJ325" i="7"/>
  <c r="AL325" i="7"/>
  <c r="T247" i="7"/>
  <c r="V247" i="7"/>
  <c r="W247" i="7" a="1"/>
  <c r="AP27" i="7"/>
  <c r="AW27" i="7"/>
  <c r="AR27" i="7"/>
  <c r="AV27" i="7"/>
  <c r="AO27" i="7"/>
  <c r="AQ27" i="7"/>
  <c r="AX27" i="7"/>
  <c r="AY27" i="7"/>
  <c r="AU27" i="7"/>
  <c r="AS27" i="7"/>
  <c r="AT27" i="7"/>
  <c r="CC87" i="7"/>
  <c r="CH87" i="7"/>
  <c r="CF87" i="7"/>
  <c r="CD87" i="7"/>
  <c r="CB87" i="7"/>
  <c r="CA87" i="7"/>
  <c r="CG87" i="7"/>
  <c r="CI87" i="7"/>
  <c r="AU163" i="7"/>
  <c r="AR163" i="7"/>
  <c r="AP163" i="7"/>
  <c r="AT163" i="7"/>
  <c r="AS163" i="7"/>
  <c r="AW163" i="7"/>
  <c r="AO163" i="7"/>
  <c r="AQ163" i="7"/>
  <c r="AY163" i="7"/>
  <c r="AV163" i="7"/>
  <c r="AX163" i="7"/>
  <c r="AD254" i="7"/>
  <c r="AC254" i="7"/>
  <c r="W254" i="7"/>
  <c r="X254" i="7"/>
  <c r="AB254" i="7"/>
  <c r="AE254" i="7"/>
  <c r="AO267" i="7"/>
  <c r="AU267" i="7"/>
  <c r="AX267" i="7"/>
  <c r="AQ267" i="7"/>
  <c r="AY267" i="7"/>
  <c r="AT267" i="7"/>
  <c r="AR267" i="7"/>
  <c r="AP267" i="7"/>
  <c r="AV267" i="7"/>
  <c r="AS267" i="7"/>
  <c r="AW267" i="7"/>
  <c r="Z385" i="7"/>
  <c r="W385" i="7"/>
  <c r="AC385" i="7"/>
  <c r="AB385" i="7"/>
  <c r="AD385" i="7"/>
  <c r="AA385" i="7"/>
  <c r="AF385" i="7"/>
  <c r="X385" i="7"/>
  <c r="AD114" i="7"/>
  <c r="AB114" i="7"/>
  <c r="AE114" i="7"/>
  <c r="Y114" i="7"/>
  <c r="X114" i="7"/>
  <c r="AC114" i="7"/>
  <c r="W114" i="7"/>
  <c r="AG114" i="7"/>
  <c r="AA114" i="7"/>
  <c r="Z114" i="7"/>
  <c r="AF114" i="7"/>
  <c r="AW9" i="7"/>
  <c r="AQ9" i="7"/>
  <c r="AO9" i="7"/>
  <c r="AV9" i="7"/>
  <c r="AT9" i="7"/>
  <c r="AX9" i="7"/>
  <c r="AU9" i="7"/>
  <c r="AP9" i="7"/>
  <c r="AY9" i="7"/>
  <c r="AR9" i="7"/>
  <c r="AS9" i="7"/>
  <c r="AQ372" i="7"/>
  <c r="AV372" i="7"/>
  <c r="AO372" i="7"/>
  <c r="AX372" i="7"/>
  <c r="AS372" i="7"/>
  <c r="AY372" i="7"/>
  <c r="AP372" i="7"/>
  <c r="AU372" i="7"/>
  <c r="AR372" i="7"/>
  <c r="AW372" i="7"/>
  <c r="AT372" i="7"/>
  <c r="I57" i="8"/>
  <c r="H57" i="8"/>
  <c r="I103" i="8"/>
  <c r="H103" i="8"/>
  <c r="Y184" i="7"/>
  <c r="AA184" i="7"/>
  <c r="AG184" i="7"/>
  <c r="W184" i="7"/>
  <c r="AF184" i="7"/>
  <c r="I63" i="8"/>
  <c r="H63" i="8"/>
  <c r="J104" i="8"/>
  <c r="J67" i="8"/>
  <c r="G22" i="8"/>
  <c r="I22" i="8"/>
  <c r="H22" i="8"/>
  <c r="AV247" i="7"/>
  <c r="AQ247" i="7"/>
  <c r="AR247" i="7"/>
  <c r="AP247" i="7"/>
  <c r="AS247" i="7"/>
  <c r="AW247" i="7"/>
  <c r="AU247" i="7"/>
  <c r="AT247" i="7"/>
  <c r="AO247" i="7"/>
  <c r="AX247" i="7"/>
  <c r="AY247" i="7"/>
  <c r="G56" i="8"/>
  <c r="I56" i="8"/>
  <c r="H56" i="8"/>
  <c r="G44" i="8"/>
  <c r="I44" i="8"/>
  <c r="H44" i="8"/>
  <c r="G17" i="8"/>
  <c r="I17" i="8"/>
  <c r="H17" i="8"/>
  <c r="J27" i="8"/>
  <c r="I27" i="8"/>
  <c r="H27" i="8"/>
  <c r="G24" i="8"/>
  <c r="I24" i="8"/>
  <c r="H24" i="8"/>
  <c r="G82" i="8"/>
  <c r="I82" i="8"/>
  <c r="H82" i="8"/>
  <c r="G21" i="8"/>
  <c r="I21" i="8"/>
  <c r="H21" i="8"/>
  <c r="G70" i="8"/>
  <c r="I70" i="8"/>
  <c r="H70" i="8"/>
  <c r="G76" i="8"/>
  <c r="I76" i="8"/>
  <c r="H76" i="8"/>
  <c r="G40" i="8"/>
  <c r="I40" i="8"/>
  <c r="H40" i="8"/>
  <c r="J6" i="8"/>
  <c r="I6" i="8"/>
  <c r="H6" i="8"/>
  <c r="G5" i="8"/>
  <c r="I5" i="8"/>
  <c r="H5" i="8"/>
  <c r="G25" i="8"/>
  <c r="I25" i="8"/>
  <c r="H25" i="8"/>
  <c r="J7" i="8"/>
  <c r="I7" i="8"/>
  <c r="H7" i="8"/>
  <c r="G39" i="8"/>
  <c r="I39" i="8"/>
  <c r="H39" i="8"/>
  <c r="G119" i="8"/>
  <c r="I119" i="8"/>
  <c r="H119" i="8"/>
  <c r="G18" i="8"/>
  <c r="I18" i="8"/>
  <c r="H18" i="8"/>
  <c r="G110" i="8"/>
  <c r="I110" i="8"/>
  <c r="H110" i="8"/>
  <c r="G8" i="8"/>
  <c r="I8" i="8"/>
  <c r="H8" i="8"/>
  <c r="G111" i="8"/>
  <c r="I111" i="8"/>
  <c r="H111" i="8"/>
  <c r="J84" i="8"/>
  <c r="G43" i="8"/>
  <c r="I43" i="8"/>
  <c r="H43" i="8"/>
  <c r="G34" i="8"/>
  <c r="I34" i="8"/>
  <c r="H34" i="8"/>
  <c r="J94" i="8"/>
  <c r="I94" i="8"/>
  <c r="H94" i="8"/>
  <c r="G13" i="8"/>
  <c r="I13" i="8"/>
  <c r="H13" i="8"/>
  <c r="G38" i="8"/>
  <c r="I38" i="8"/>
  <c r="H38" i="8"/>
  <c r="G10" i="8"/>
  <c r="I10" i="8"/>
  <c r="H10" i="8"/>
  <c r="G68" i="8"/>
  <c r="I68" i="8"/>
  <c r="H68" i="8"/>
  <c r="G55" i="8"/>
  <c r="I55" i="8"/>
  <c r="H55" i="8"/>
  <c r="G42" i="8"/>
  <c r="I42" i="8"/>
  <c r="H42" i="8"/>
  <c r="G80" i="8"/>
  <c r="I80" i="8"/>
  <c r="H80" i="8"/>
  <c r="G29" i="8"/>
  <c r="I29" i="8"/>
  <c r="H29" i="8"/>
  <c r="G64" i="8"/>
  <c r="I64" i="8"/>
  <c r="H64" i="8"/>
  <c r="G105" i="8"/>
  <c r="I105" i="8"/>
  <c r="H105" i="8"/>
  <c r="G118" i="8"/>
  <c r="I118" i="8"/>
  <c r="H118" i="8"/>
  <c r="G28" i="8"/>
  <c r="I28" i="8"/>
  <c r="H28" i="8"/>
  <c r="G92" i="8"/>
  <c r="I92" i="8"/>
  <c r="H92" i="8"/>
  <c r="G2" i="8"/>
  <c r="I2" i="8"/>
  <c r="H2" i="8"/>
  <c r="G96" i="8"/>
  <c r="I96" i="8"/>
  <c r="H96" i="8"/>
  <c r="J15" i="8"/>
  <c r="I15" i="8"/>
  <c r="H15" i="8"/>
  <c r="G4" i="8"/>
  <c r="I4" i="8"/>
  <c r="H4" i="8"/>
  <c r="G16" i="8"/>
  <c r="I16" i="8"/>
  <c r="H16" i="8"/>
  <c r="G112" i="8"/>
  <c r="I112" i="8"/>
  <c r="H112" i="8"/>
  <c r="J127" i="8"/>
  <c r="I127" i="8"/>
  <c r="H127" i="8"/>
  <c r="G45" i="8"/>
  <c r="I45" i="8"/>
  <c r="H45" i="8"/>
  <c r="G37" i="8"/>
  <c r="I37" i="8"/>
  <c r="H37" i="8"/>
  <c r="G58" i="8"/>
  <c r="I58" i="8"/>
  <c r="H58" i="8"/>
  <c r="G46" i="8"/>
  <c r="I46" i="8"/>
  <c r="H46" i="8"/>
  <c r="G12" i="8"/>
  <c r="I12" i="8"/>
  <c r="H12" i="8"/>
  <c r="G81" i="8"/>
  <c r="I81" i="8"/>
  <c r="H81" i="8"/>
  <c r="G51" i="8"/>
  <c r="I51" i="8"/>
  <c r="H51" i="8"/>
  <c r="G102" i="8"/>
  <c r="I102" i="8"/>
  <c r="H102" i="8"/>
  <c r="J83" i="8"/>
  <c r="I83" i="8"/>
  <c r="H83" i="8"/>
  <c r="G86" i="8"/>
  <c r="I86" i="8"/>
  <c r="H86" i="8"/>
  <c r="G50" i="8"/>
  <c r="I50" i="8"/>
  <c r="H50" i="8"/>
  <c r="G32" i="8"/>
  <c r="I32" i="8"/>
  <c r="H32" i="8"/>
  <c r="G69" i="8"/>
  <c r="I69" i="8"/>
  <c r="H69" i="8"/>
  <c r="G11" i="8"/>
  <c r="I11" i="8"/>
  <c r="H11" i="8"/>
  <c r="J114" i="8"/>
  <c r="I114" i="8"/>
  <c r="H114" i="8"/>
  <c r="G122" i="8"/>
  <c r="I122" i="8"/>
  <c r="H122" i="8"/>
  <c r="G26" i="8"/>
  <c r="I26" i="8"/>
  <c r="H26" i="8"/>
  <c r="G79" i="8"/>
  <c r="I79" i="8"/>
  <c r="H79" i="8"/>
  <c r="G89" i="8"/>
  <c r="I89" i="8"/>
  <c r="H89" i="8"/>
  <c r="G61" i="8"/>
  <c r="I61" i="8"/>
  <c r="H61" i="8"/>
  <c r="G47" i="8"/>
  <c r="I47" i="8"/>
  <c r="H47" i="8"/>
  <c r="G14" i="8"/>
  <c r="I14" i="8"/>
  <c r="H14" i="8"/>
  <c r="G19" i="8"/>
  <c r="I19" i="8"/>
  <c r="H19" i="8"/>
  <c r="AS643" i="7"/>
  <c r="AW643" i="7"/>
  <c r="AR643" i="7"/>
  <c r="AX643" i="7"/>
  <c r="AU643" i="7"/>
  <c r="AT643" i="7"/>
  <c r="AO643" i="7"/>
  <c r="AV643" i="7"/>
  <c r="AY643" i="7"/>
  <c r="AQ643" i="7"/>
  <c r="AP643" i="7"/>
  <c r="BY101" i="7"/>
  <c r="CI101" i="7"/>
  <c r="CB101" i="7"/>
  <c r="CF101" i="7"/>
  <c r="CH101" i="7"/>
  <c r="CA101" i="7"/>
  <c r="BZ101" i="7"/>
  <c r="CD101" i="7"/>
  <c r="CG101" i="7"/>
  <c r="CE101" i="7"/>
  <c r="CC101" i="7"/>
  <c r="AI739" i="7"/>
  <c r="AM739" i="7"/>
  <c r="AK739" i="7"/>
  <c r="AJ739" i="7"/>
  <c r="AL739" i="7"/>
  <c r="AZ739" i="7"/>
  <c r="AM235" i="7"/>
  <c r="AJ235" i="7"/>
  <c r="AK235" i="7"/>
  <c r="AL235" i="7"/>
  <c r="BT250" i="7"/>
  <c r="BV250" i="7"/>
  <c r="BW250" i="7"/>
  <c r="BU250" i="7"/>
  <c r="AK34" i="7"/>
  <c r="AM34" i="7"/>
  <c r="AJ34" i="7"/>
  <c r="AL34" i="7"/>
  <c r="I123" i="8"/>
  <c r="H123" i="8"/>
  <c r="CC811" i="7"/>
  <c r="CB811" i="7"/>
  <c r="BY811" i="7"/>
  <c r="CD811" i="7"/>
  <c r="BZ811" i="7"/>
  <c r="CG811" i="7"/>
  <c r="CI811" i="7"/>
  <c r="CE811" i="7"/>
  <c r="CA811" i="7"/>
  <c r="CF811" i="7"/>
  <c r="CH811" i="7"/>
  <c r="AT716" i="7"/>
  <c r="AR716" i="7"/>
  <c r="AP716" i="7"/>
  <c r="AY716" i="7"/>
  <c r="AO716" i="7"/>
  <c r="AS716" i="7"/>
  <c r="AW716" i="7"/>
  <c r="AU716" i="7"/>
  <c r="AQ716" i="7"/>
  <c r="AX716" i="7"/>
  <c r="AV716" i="7"/>
  <c r="AT778" i="7"/>
  <c r="AY778" i="7"/>
  <c r="AO778" i="7"/>
  <c r="AV778" i="7"/>
  <c r="AP778" i="7"/>
  <c r="AX778" i="7"/>
  <c r="AS778" i="7"/>
  <c r="AU778" i="7"/>
  <c r="AR778" i="7"/>
  <c r="AQ778" i="7"/>
  <c r="AW778" i="7"/>
  <c r="AX645" i="7"/>
  <c r="AV645" i="7"/>
  <c r="AR645" i="7"/>
  <c r="AT645" i="7"/>
  <c r="AW645" i="7"/>
  <c r="AY645" i="7"/>
  <c r="AU645" i="7"/>
  <c r="AS645" i="7"/>
  <c r="AQ645" i="7"/>
  <c r="AO645" i="7"/>
  <c r="AP645" i="7"/>
  <c r="AJ695" i="7"/>
  <c r="AL695" i="7"/>
  <c r="AK695" i="7"/>
  <c r="AI695" i="7"/>
  <c r="AM695" i="7"/>
  <c r="AZ695" i="7"/>
  <c r="AA735" i="7"/>
  <c r="W735" i="7"/>
  <c r="AE735" i="7"/>
  <c r="AF735" i="7"/>
  <c r="AD735" i="7"/>
  <c r="AG735" i="7"/>
  <c r="Z735" i="7"/>
  <c r="AB735" i="7"/>
  <c r="X735" i="7"/>
  <c r="Y735" i="7"/>
  <c r="AC735" i="7"/>
  <c r="AL612" i="7"/>
  <c r="AN612" i="7"/>
  <c r="AO612" i="7" a="1"/>
  <c r="AL61" i="7"/>
  <c r="AJ61" i="7"/>
  <c r="AM61" i="7"/>
  <c r="AK61" i="7"/>
  <c r="AM57" i="7"/>
  <c r="AK57" i="7"/>
  <c r="AJ57" i="7"/>
  <c r="AL57" i="7"/>
  <c r="J53" i="8"/>
  <c r="X815" i="7"/>
  <c r="AB815" i="7"/>
  <c r="AG815" i="7"/>
  <c r="W815" i="7"/>
  <c r="Z815" i="7"/>
  <c r="AC815" i="7"/>
  <c r="AE815" i="7"/>
  <c r="Y815" i="7"/>
  <c r="AA815" i="7"/>
  <c r="AF815" i="7"/>
  <c r="AD815" i="7"/>
  <c r="M198" i="10"/>
  <c r="M187" i="10"/>
  <c r="M222" i="10"/>
  <c r="M97" i="10"/>
  <c r="M64" i="10"/>
  <c r="M19" i="10"/>
  <c r="M131" i="10"/>
  <c r="M76" i="10"/>
  <c r="M150" i="10"/>
  <c r="M151" i="10"/>
  <c r="M55" i="10"/>
  <c r="M72" i="10"/>
  <c r="M182" i="10"/>
  <c r="M167" i="10"/>
  <c r="M33" i="10"/>
  <c r="M51" i="10"/>
  <c r="M139" i="10"/>
  <c r="M94" i="10"/>
  <c r="M228" i="10"/>
  <c r="M54" i="10"/>
  <c r="M155" i="10"/>
  <c r="M87" i="10"/>
  <c r="M128" i="10"/>
  <c r="M143" i="10"/>
  <c r="M116" i="10"/>
  <c r="M68" i="10"/>
  <c r="M192" i="10"/>
  <c r="M102" i="10"/>
  <c r="M18" i="10"/>
  <c r="M207" i="10"/>
  <c r="M158" i="10"/>
  <c r="M122" i="10"/>
  <c r="M61" i="10"/>
  <c r="M52" i="10"/>
  <c r="M193" i="10"/>
  <c r="M110" i="10"/>
  <c r="M63" i="10"/>
  <c r="M70" i="10"/>
  <c r="M41" i="10"/>
  <c r="M22" i="10"/>
  <c r="M9" i="10"/>
  <c r="M178" i="10"/>
  <c r="M47" i="10"/>
  <c r="M60" i="10"/>
  <c r="M26" i="10"/>
  <c r="M34" i="10"/>
  <c r="M10" i="10"/>
  <c r="M202" i="10"/>
  <c r="M12" i="10"/>
  <c r="M39" i="10"/>
  <c r="M49" i="10"/>
  <c r="M90" i="10"/>
  <c r="M65" i="10"/>
  <c r="M40" i="10"/>
  <c r="M246" i="10"/>
  <c r="M176" i="10"/>
  <c r="M112" i="10"/>
  <c r="M148" i="10"/>
  <c r="M244" i="10"/>
  <c r="M101" i="10"/>
  <c r="M32" i="10"/>
  <c r="M218" i="10"/>
  <c r="M80" i="10"/>
  <c r="M85" i="10"/>
  <c r="M213" i="10"/>
  <c r="M175" i="10"/>
  <c r="M132" i="10"/>
  <c r="M77" i="10"/>
  <c r="M141" i="10"/>
  <c r="M107" i="10"/>
  <c r="M249" i="10"/>
  <c r="M81" i="10"/>
  <c r="M219" i="10"/>
  <c r="M95" i="10"/>
  <c r="M133" i="10"/>
  <c r="M140" i="10"/>
  <c r="M106" i="10"/>
  <c r="M113" i="10"/>
  <c r="M23" i="10"/>
  <c r="M194" i="10"/>
  <c r="M253" i="10"/>
  <c r="M114" i="10"/>
  <c r="M73" i="10"/>
  <c r="M233" i="10"/>
  <c r="M185" i="10"/>
  <c r="M189" i="10"/>
  <c r="M89" i="10"/>
  <c r="M50" i="10"/>
  <c r="M37" i="10"/>
  <c r="M6" i="10"/>
  <c r="M129" i="10"/>
  <c r="M31" i="10"/>
  <c r="M245" i="10"/>
  <c r="M241" i="10"/>
  <c r="M199" i="10"/>
  <c r="M195" i="10"/>
  <c r="M136" i="10"/>
  <c r="M88" i="10"/>
  <c r="M181" i="10"/>
  <c r="M62" i="10"/>
  <c r="M168" i="10"/>
  <c r="M220" i="10"/>
  <c r="M252" i="10"/>
  <c r="M214" i="10"/>
  <c r="M48" i="10"/>
  <c r="M197" i="10"/>
  <c r="M226" i="10"/>
  <c r="M74" i="10"/>
  <c r="M201" i="10"/>
  <c r="M126" i="10"/>
  <c r="M14" i="10"/>
  <c r="M82" i="10"/>
  <c r="M216" i="10"/>
  <c r="M135" i="10"/>
  <c r="M154" i="10"/>
  <c r="M103" i="10"/>
  <c r="M123" i="10"/>
  <c r="M124" i="10"/>
  <c r="M205" i="10"/>
  <c r="M53" i="10"/>
  <c r="M67" i="10"/>
  <c r="M191" i="10"/>
  <c r="M225" i="10"/>
  <c r="M17" i="10"/>
  <c r="M121" i="10"/>
  <c r="M237" i="10"/>
  <c r="M56" i="10"/>
  <c r="M108" i="10"/>
  <c r="M163" i="10"/>
  <c r="M251" i="10"/>
  <c r="M28" i="10"/>
  <c r="M156" i="10"/>
  <c r="M248" i="10"/>
  <c r="M159" i="10"/>
  <c r="M134" i="10"/>
  <c r="M79" i="10"/>
  <c r="M250" i="10"/>
  <c r="M111" i="10"/>
  <c r="M144" i="10"/>
  <c r="M42" i="10"/>
  <c r="M59" i="10"/>
  <c r="M212" i="10"/>
  <c r="M179" i="10"/>
  <c r="M78" i="10"/>
  <c r="M149" i="10"/>
  <c r="M36" i="10"/>
  <c r="M125" i="10"/>
  <c r="M120" i="10"/>
  <c r="M46" i="10"/>
  <c r="M223" i="10"/>
  <c r="M5" i="10"/>
  <c r="M100" i="10"/>
  <c r="M86" i="10"/>
  <c r="M105" i="10"/>
  <c r="M165" i="10"/>
  <c r="M231" i="10"/>
  <c r="M196" i="10"/>
  <c r="M83" i="10"/>
  <c r="M99" i="10"/>
  <c r="M235" i="10"/>
  <c r="M152" i="10"/>
  <c r="M109" i="10"/>
  <c r="M11" i="10"/>
  <c r="M35" i="10"/>
  <c r="M177" i="10"/>
  <c r="M8" i="10"/>
  <c r="M210" i="10"/>
  <c r="M183" i="10"/>
  <c r="M24" i="10"/>
  <c r="M118" i="10"/>
  <c r="M117" i="10"/>
  <c r="M161" i="10"/>
  <c r="M66" i="10"/>
  <c r="M217" i="10"/>
  <c r="M224" i="10"/>
  <c r="M190" i="10"/>
  <c r="M146" i="10"/>
  <c r="M162" i="10"/>
  <c r="M240" i="10"/>
  <c r="M104" i="10"/>
  <c r="M171" i="10"/>
  <c r="M16" i="10"/>
  <c r="M239" i="10"/>
  <c r="M157" i="10"/>
  <c r="M98" i="10"/>
  <c r="M29" i="10"/>
  <c r="M172" i="10"/>
  <c r="M84" i="10"/>
  <c r="M169" i="10"/>
  <c r="M20" i="10"/>
  <c r="M147" i="10"/>
  <c r="M21" i="10"/>
  <c r="M57" i="10"/>
  <c r="M209" i="10"/>
  <c r="M75" i="10"/>
  <c r="M119" i="10"/>
  <c r="M229" i="10"/>
  <c r="M153" i="10"/>
  <c r="M227" i="10"/>
  <c r="M173" i="10"/>
  <c r="M130" i="10"/>
  <c r="M234" i="10"/>
  <c r="M27" i="10"/>
  <c r="M93" i="10"/>
  <c r="M91" i="10"/>
  <c r="M211" i="10"/>
  <c r="M69" i="10"/>
  <c r="M142" i="10"/>
  <c r="M38" i="10"/>
  <c r="M127" i="10"/>
  <c r="M184" i="10"/>
  <c r="M137" i="10"/>
  <c r="M43" i="10"/>
  <c r="M174" i="10"/>
  <c r="M236" i="10"/>
  <c r="M238" i="10"/>
  <c r="M232" i="10"/>
  <c r="M7" i="10"/>
  <c r="M204" i="10"/>
  <c r="M58" i="10"/>
  <c r="M247" i="10"/>
  <c r="M96" i="10"/>
  <c r="M221" i="10"/>
  <c r="M25" i="10"/>
  <c r="M170" i="10"/>
  <c r="M215" i="10"/>
  <c r="M138" i="10"/>
  <c r="M206" i="10"/>
  <c r="M45" i="10"/>
  <c r="M242" i="10"/>
  <c r="M164" i="10"/>
  <c r="M200" i="10"/>
  <c r="M4" i="10"/>
  <c r="M13" i="10"/>
  <c r="M44" i="10"/>
  <c r="M186" i="10"/>
  <c r="M180" i="10"/>
  <c r="M188" i="10"/>
  <c r="M115" i="10"/>
  <c r="M208" i="10"/>
  <c r="M160" i="10"/>
  <c r="M92" i="10"/>
  <c r="M15" i="10"/>
  <c r="M203" i="10"/>
  <c r="M30" i="10"/>
  <c r="M71" i="10"/>
  <c r="M166" i="10"/>
  <c r="M230" i="10"/>
  <c r="M243" i="10"/>
  <c r="M145" i="10"/>
  <c r="M3" i="10"/>
  <c r="AF833" i="7"/>
  <c r="Z833" i="7"/>
  <c r="X833" i="7"/>
  <c r="W833" i="7"/>
  <c r="AG833" i="7"/>
  <c r="AA833" i="7"/>
  <c r="AB833" i="7"/>
  <c r="AC833" i="7"/>
  <c r="Y833" i="7"/>
  <c r="AD833" i="7"/>
  <c r="AE833" i="7"/>
  <c r="AV244" i="7"/>
  <c r="AR244" i="7"/>
  <c r="AP244" i="7"/>
  <c r="AQ244" i="7"/>
  <c r="AW244" i="7"/>
  <c r="AS244" i="7"/>
  <c r="AT244" i="7"/>
  <c r="AY244" i="7"/>
  <c r="AO244" i="7"/>
  <c r="AU244" i="7"/>
  <c r="AX244" i="7"/>
  <c r="AU627" i="7"/>
  <c r="AR627" i="7"/>
  <c r="AQ627" i="7"/>
  <c r="AX627" i="7"/>
  <c r="AY627" i="7"/>
  <c r="AS627" i="7"/>
  <c r="AO627" i="7"/>
  <c r="AV627" i="7"/>
  <c r="AW627" i="7"/>
  <c r="AP627" i="7"/>
  <c r="AT627" i="7"/>
  <c r="AW964" i="7"/>
  <c r="AO964" i="7"/>
  <c r="AT964" i="7"/>
  <c r="AQ964" i="7"/>
  <c r="AY964" i="7"/>
  <c r="AP964" i="7"/>
  <c r="AR964" i="7"/>
  <c r="AU964" i="7"/>
  <c r="AX964" i="7"/>
  <c r="AS964" i="7"/>
  <c r="AV964" i="7"/>
  <c r="AJ755" i="7"/>
  <c r="AL755" i="7"/>
  <c r="AK755" i="7"/>
  <c r="AZ755" i="7"/>
  <c r="AI755" i="7"/>
  <c r="AM755" i="7"/>
  <c r="BB643" i="7"/>
  <c r="BD643" i="7"/>
  <c r="BA643" i="7"/>
  <c r="BE643" i="7"/>
  <c r="BC643" i="7"/>
  <c r="BR643" i="7"/>
  <c r="AM173" i="7"/>
  <c r="AJ173" i="7"/>
  <c r="AK173" i="7"/>
  <c r="AL173" i="7"/>
  <c r="BV259" i="7"/>
  <c r="BW259" i="7"/>
  <c r="BU259" i="7"/>
  <c r="BT259" i="7"/>
  <c r="BE40" i="7"/>
  <c r="BC40" i="7"/>
  <c r="BD40" i="7"/>
  <c r="BB40" i="7"/>
  <c r="O2" i="10"/>
  <c r="N1" i="10"/>
  <c r="J23" i="8"/>
  <c r="BV776" i="7"/>
  <c r="BX776" i="7"/>
  <c r="BY776" i="7" a="1"/>
  <c r="BF142" i="7"/>
  <c r="BV131" i="7"/>
  <c r="BW131" i="7"/>
  <c r="J20" i="8"/>
  <c r="AE739" i="7"/>
  <c r="AA739" i="7"/>
  <c r="W739" i="7"/>
  <c r="AF739" i="7"/>
  <c r="AG739" i="7"/>
  <c r="X739" i="7"/>
  <c r="AD739" i="7"/>
  <c r="Z739" i="7"/>
  <c r="AC739" i="7"/>
  <c r="Y739" i="7"/>
  <c r="AB739" i="7"/>
  <c r="BU324" i="7"/>
  <c r="BT324" i="7"/>
  <c r="BV324" i="7"/>
  <c r="BW324" i="7"/>
  <c r="AM216" i="7"/>
  <c r="AJ216" i="7"/>
  <c r="AL216" i="7"/>
  <c r="AK216" i="7"/>
  <c r="BB124" i="7"/>
  <c r="BD124" i="7"/>
  <c r="BE124" i="7"/>
  <c r="BC124" i="7"/>
  <c r="AS464" i="7"/>
  <c r="AP464" i="7"/>
  <c r="AO464" i="7"/>
  <c r="AR464" i="7"/>
  <c r="AQ464" i="7"/>
  <c r="AV464" i="7"/>
  <c r="AU464" i="7"/>
  <c r="AX464" i="7"/>
  <c r="AY464" i="7"/>
  <c r="AW464" i="7"/>
  <c r="AT464" i="7"/>
  <c r="Z479" i="7"/>
  <c r="AG479" i="7"/>
  <c r="AB479" i="7"/>
  <c r="AD479" i="7"/>
  <c r="X479" i="7"/>
  <c r="AF479" i="7"/>
  <c r="Y479" i="7"/>
  <c r="AC479" i="7"/>
  <c r="W479" i="7"/>
  <c r="AA479" i="7"/>
  <c r="AE479" i="7"/>
  <c r="AS684" i="7"/>
  <c r="AP684" i="7"/>
  <c r="AT684" i="7"/>
  <c r="AV684" i="7"/>
  <c r="AY684" i="7"/>
  <c r="AX684" i="7"/>
  <c r="AU684" i="7"/>
  <c r="AQ684" i="7"/>
  <c r="AR684" i="7"/>
  <c r="AO684" i="7"/>
  <c r="AW684" i="7"/>
  <c r="AU849" i="7"/>
  <c r="AV849" i="7"/>
  <c r="AO849" i="7"/>
  <c r="AQ849" i="7"/>
  <c r="AP849" i="7"/>
  <c r="AT849" i="7"/>
  <c r="AY849" i="7"/>
  <c r="AW849" i="7"/>
  <c r="AX849" i="7"/>
  <c r="AS849" i="7"/>
  <c r="AR849" i="7"/>
  <c r="BI723" i="7"/>
  <c r="BM723" i="7"/>
  <c r="BP723" i="7"/>
  <c r="BQ723" i="7"/>
  <c r="BL723" i="7"/>
  <c r="BO723" i="7"/>
  <c r="BG723" i="7"/>
  <c r="BH723" i="7"/>
  <c r="BJ723" i="7"/>
  <c r="BK723" i="7"/>
  <c r="BN723" i="7"/>
  <c r="BE327" i="7"/>
  <c r="BB327" i="7"/>
  <c r="BD327" i="7"/>
  <c r="BC327" i="7"/>
  <c r="R327" i="7"/>
  <c r="T327" i="7"/>
  <c r="U327" i="7"/>
  <c r="BW327" i="7"/>
  <c r="BV327" i="7"/>
  <c r="AM327" i="7"/>
  <c r="AL327" i="7"/>
  <c r="AK327" i="7"/>
  <c r="BU327" i="7"/>
  <c r="I95" i="8"/>
  <c r="H95" i="8"/>
  <c r="Z480" i="7"/>
  <c r="AF480" i="7"/>
  <c r="AG480" i="7"/>
  <c r="AD480" i="7"/>
  <c r="Y480" i="7"/>
  <c r="AC480" i="7"/>
  <c r="AA480" i="7"/>
  <c r="X480" i="7"/>
  <c r="W480" i="7"/>
  <c r="AB480" i="7"/>
  <c r="AE480" i="7"/>
  <c r="AW969" i="7"/>
  <c r="AS969" i="7"/>
  <c r="AQ969" i="7"/>
  <c r="AT969" i="7"/>
  <c r="AO969" i="7"/>
  <c r="AV969" i="7"/>
  <c r="AU969" i="7"/>
  <c r="AX969" i="7"/>
  <c r="AR969" i="7"/>
  <c r="AY969" i="7"/>
  <c r="AP969" i="7"/>
  <c r="BI810" i="7"/>
  <c r="BL810" i="7"/>
  <c r="BM810" i="7"/>
  <c r="BJ810" i="7"/>
  <c r="BQ810" i="7"/>
  <c r="BG810" i="7"/>
  <c r="BK810" i="7"/>
  <c r="BO810" i="7"/>
  <c r="BP810" i="7"/>
  <c r="BN810" i="7"/>
  <c r="BH810" i="7"/>
  <c r="W253" i="7"/>
  <c r="AD253" i="7"/>
  <c r="AB253" i="7"/>
  <c r="Z253" i="7"/>
  <c r="AA253" i="7"/>
  <c r="AG253" i="7"/>
  <c r="Y253" i="7"/>
  <c r="X253" i="7"/>
  <c r="AF253" i="7"/>
  <c r="AC253" i="7"/>
  <c r="AE253" i="7"/>
  <c r="CH443" i="7"/>
  <c r="CE443" i="7"/>
  <c r="CD443" i="7"/>
  <c r="CG443" i="7"/>
  <c r="BY443" i="7"/>
  <c r="CC443" i="7"/>
  <c r="CA443" i="7"/>
  <c r="CF443" i="7"/>
  <c r="CB443" i="7"/>
  <c r="BZ443" i="7"/>
  <c r="CI443" i="7"/>
  <c r="BV438" i="7"/>
  <c r="BW315" i="7"/>
  <c r="BU315" i="7"/>
  <c r="BV315" i="7"/>
  <c r="BK511" i="7"/>
  <c r="BP511" i="7"/>
  <c r="BH511" i="7"/>
  <c r="BL511" i="7"/>
  <c r="BJ511" i="7"/>
  <c r="BI511" i="7"/>
  <c r="BM511" i="7"/>
  <c r="BG511" i="7"/>
  <c r="BN511" i="7"/>
  <c r="BQ511" i="7"/>
  <c r="BO511" i="7"/>
  <c r="AT631" i="7"/>
  <c r="AV631" i="7"/>
  <c r="AR631" i="7"/>
  <c r="AU631" i="7"/>
  <c r="AQ631" i="7"/>
  <c r="AP631" i="7"/>
  <c r="AO631" i="7"/>
  <c r="AW631" i="7"/>
  <c r="AS631" i="7"/>
  <c r="AY631" i="7"/>
  <c r="AX631" i="7"/>
  <c r="AS651" i="7"/>
  <c r="AU651" i="7"/>
  <c r="AR651" i="7"/>
  <c r="AY651" i="7"/>
  <c r="AX651" i="7"/>
  <c r="AV651" i="7"/>
  <c r="AP651" i="7"/>
  <c r="AW651" i="7"/>
  <c r="AO651" i="7"/>
  <c r="AT651" i="7"/>
  <c r="AQ651" i="7"/>
  <c r="Y447" i="7"/>
  <c r="AA447" i="7"/>
  <c r="X447" i="7"/>
  <c r="W447" i="7"/>
  <c r="AC447" i="7"/>
  <c r="AG447" i="7"/>
  <c r="AD447" i="7"/>
  <c r="AB447" i="7"/>
  <c r="AF447" i="7"/>
  <c r="Z447" i="7"/>
  <c r="AE447" i="7"/>
  <c r="I62" i="8"/>
  <c r="H62" i="8"/>
  <c r="I73" i="8"/>
  <c r="H73" i="8"/>
  <c r="J54" i="8"/>
  <c r="AN142" i="7"/>
  <c r="AO142" i="7" a="1"/>
  <c r="BV449" i="7"/>
  <c r="BX449" i="7"/>
  <c r="BY449" i="7" a="1"/>
  <c r="AX911" i="7"/>
  <c r="AU911" i="7"/>
  <c r="AP911" i="7"/>
  <c r="AO911" i="7"/>
  <c r="AW911" i="7"/>
  <c r="AV911" i="7"/>
  <c r="AT911" i="7"/>
  <c r="AR911" i="7"/>
  <c r="AS911" i="7"/>
  <c r="AQ911" i="7"/>
  <c r="AY911" i="7"/>
  <c r="BG399" i="7" a="1"/>
  <c r="BG393" i="7" a="1"/>
  <c r="W386" i="7" a="1"/>
  <c r="BG350" i="7" a="1"/>
  <c r="W317" i="7" a="1"/>
  <c r="W360" i="7" a="1"/>
  <c r="W299" i="7" a="1"/>
  <c r="W366" i="7" a="1"/>
  <c r="W373" i="7" a="1"/>
  <c r="W338" i="7" a="1"/>
  <c r="W348" i="7" a="1"/>
  <c r="W341" i="7" a="1"/>
  <c r="W350" i="7" a="1"/>
  <c r="W334" i="7" a="1"/>
  <c r="BG339" i="7" a="1"/>
  <c r="W27" i="7" a="1"/>
  <c r="W332" i="7" a="1"/>
  <c r="BG337" i="7" a="1"/>
  <c r="W371" i="7" a="1"/>
  <c r="W369" i="7" a="1"/>
  <c r="W328" i="7" a="1"/>
  <c r="W325" i="7" a="1"/>
  <c r="W323" i="7" a="1"/>
  <c r="W308" i="7" a="1"/>
  <c r="W309" i="7" a="1"/>
  <c r="W314" i="7" a="1"/>
  <c r="W307" i="7" a="1"/>
  <c r="W297" i="7" a="1"/>
  <c r="W293" i="7" a="1"/>
  <c r="W304" i="7" a="1"/>
  <c r="W195" i="7" a="1"/>
  <c r="W55" i="7" a="1"/>
  <c r="W132" i="7" a="1"/>
  <c r="W236" i="7" a="1"/>
  <c r="W26" i="7" a="1"/>
  <c r="W265" i="7" a="1"/>
  <c r="BG148" i="7" a="1"/>
  <c r="W104" i="7" a="1"/>
  <c r="BG7" i="7" a="1"/>
  <c r="W207" i="7" a="1"/>
  <c r="W291" i="7" a="1"/>
  <c r="BG266" i="7" a="1"/>
  <c r="BG49" i="7" a="1"/>
  <c r="W124" i="7" a="1"/>
  <c r="BG189" i="7" a="1"/>
  <c r="BG46" i="7" a="1"/>
  <c r="BG80" i="7" a="1"/>
  <c r="W283" i="7" a="1"/>
  <c r="BG250" i="7" a="1"/>
  <c r="W39" i="7" a="1"/>
  <c r="W149" i="7" a="1"/>
  <c r="W228" i="7" a="1"/>
  <c r="BG131" i="7" a="1"/>
  <c r="W194" i="7" a="1"/>
  <c r="BG192" i="7" a="1"/>
  <c r="W221" i="7" a="1"/>
  <c r="BG54" i="7" a="1"/>
  <c r="BG199" i="7" a="1"/>
  <c r="W259" i="7" a="1"/>
  <c r="W287" i="7" a="1"/>
  <c r="BG175" i="7" a="1"/>
  <c r="BG218" i="7" a="1"/>
  <c r="BG139" i="7" a="1"/>
  <c r="W224" i="7" a="1"/>
  <c r="BG113" i="7" a="1"/>
  <c r="BG153" i="7" a="1"/>
  <c r="W235" i="7" a="1"/>
  <c r="W203" i="7" a="1"/>
  <c r="BG242" i="7" a="1"/>
  <c r="W25" i="7" a="1"/>
  <c r="BG107" i="7" a="1"/>
  <c r="W257" i="7" a="1"/>
  <c r="W180" i="7" a="1"/>
  <c r="W152" i="7" a="1"/>
  <c r="BG17" i="7" a="1"/>
  <c r="W248" i="7" a="1"/>
  <c r="W20" i="7" a="1"/>
  <c r="W192" i="7" a="1"/>
  <c r="W200" i="7" a="1"/>
  <c r="W85" i="7" a="1"/>
  <c r="BG9" i="7" a="1"/>
  <c r="W218" i="7" a="1"/>
  <c r="W251" i="7" a="1"/>
  <c r="W142" i="7" a="1"/>
  <c r="W240" i="7" a="1"/>
  <c r="BG118" i="7" a="1"/>
  <c r="W87" i="7" a="1"/>
  <c r="BG39" i="7" a="1"/>
  <c r="W131" i="7" a="1"/>
  <c r="W252" i="7" a="1"/>
  <c r="W215" i="7" a="1"/>
  <c r="W220" i="7" a="1"/>
  <c r="BG163" i="7" a="1"/>
  <c r="BG27" i="7" a="1"/>
  <c r="BG103" i="7" a="1"/>
  <c r="BG101" i="7" a="1"/>
  <c r="W74" i="7" a="1"/>
  <c r="W267" i="7" a="1"/>
  <c r="W9" i="7" a="1"/>
  <c r="W183" i="7" a="1"/>
  <c r="W162" i="7" a="1"/>
  <c r="W148" i="7" a="1"/>
  <c r="BG88" i="7" a="1"/>
  <c r="BG258" i="7" a="1"/>
  <c r="W164" i="7" a="1"/>
  <c r="W40" i="7" a="1"/>
  <c r="W62" i="7" a="1"/>
  <c r="BG74" i="7" a="1"/>
  <c r="BG211" i="7" a="1"/>
  <c r="W13" i="7" a="1"/>
  <c r="BG41" i="7" a="1"/>
  <c r="BG32" i="7" a="1"/>
  <c r="BG244" i="7" a="1"/>
  <c r="W213" i="7" a="1"/>
  <c r="W44" i="7" a="1"/>
  <c r="W129" i="7" a="1"/>
  <c r="BG6" i="7" a="1"/>
  <c r="W276" i="7" a="1"/>
  <c r="BG261" i="7" a="1"/>
  <c r="W232" i="7" a="1"/>
  <c r="BG5" i="7" a="1"/>
  <c r="BG267" i="7" a="1"/>
  <c r="W106" i="7" a="1"/>
  <c r="W263" i="7" a="1"/>
  <c r="BG255" i="7" a="1"/>
  <c r="W188" i="7" a="1"/>
  <c r="W153" i="7" a="1"/>
  <c r="BG142" i="7" a="1"/>
  <c r="W17" i="7" a="1"/>
  <c r="W198" i="7" a="1"/>
  <c r="BG29" i="7" a="1"/>
  <c r="W167" i="7" a="1"/>
  <c r="BG21" i="7" a="1"/>
  <c r="BG212" i="7" a="1"/>
  <c r="BG253" i="7" a="1"/>
  <c r="W65" i="7" a="1"/>
  <c r="BG185" i="7" a="1"/>
  <c r="W175" i="7" a="1"/>
  <c r="BG259" i="7" a="1"/>
  <c r="BG50" i="7" a="1"/>
  <c r="BG265" i="7" a="1"/>
  <c r="BG31" i="7" a="1"/>
  <c r="BG82" i="7" a="1"/>
  <c r="W18" i="7" a="1"/>
  <c r="BG42" i="7" a="1"/>
  <c r="BG93" i="7" a="1"/>
  <c r="BG89" i="7" a="1"/>
  <c r="W284" i="7" a="1"/>
  <c r="W262" i="7" a="1"/>
  <c r="W89" i="7" a="1"/>
  <c r="W239" i="7" a="1"/>
  <c r="BG174" i="7" a="1"/>
  <c r="W274" i="7" a="1"/>
  <c r="BG67" i="7" a="1"/>
  <c r="W241" i="7" a="1"/>
  <c r="W217" i="7" a="1"/>
  <c r="W231" i="7" a="1"/>
  <c r="W158" i="7" a="1"/>
  <c r="W109" i="7" a="1"/>
  <c r="N254" i="10"/>
  <c r="N256" i="10"/>
  <c r="N258" i="10"/>
  <c r="N260" i="10"/>
  <c r="N262" i="10"/>
  <c r="N264" i="10"/>
  <c r="N255" i="10"/>
  <c r="N257" i="10"/>
  <c r="N259" i="10"/>
  <c r="N261" i="10"/>
  <c r="N263" i="10"/>
  <c r="N265" i="10"/>
  <c r="N266" i="10"/>
  <c r="N268" i="10"/>
  <c r="N270" i="10"/>
  <c r="N272" i="10"/>
  <c r="N273" i="10"/>
  <c r="N271" i="10"/>
  <c r="N275" i="10"/>
  <c r="N277" i="10"/>
  <c r="N279" i="10"/>
  <c r="N281" i="10"/>
  <c r="N269" i="10"/>
  <c r="N267" i="10"/>
  <c r="N274" i="10"/>
  <c r="N282" i="10"/>
  <c r="N280" i="10"/>
  <c r="N284" i="10"/>
  <c r="N286" i="10"/>
  <c r="N288" i="10"/>
  <c r="N290" i="10"/>
  <c r="N292" i="10"/>
  <c r="N294" i="10"/>
  <c r="N296" i="10"/>
  <c r="N298" i="10"/>
  <c r="N300" i="10"/>
  <c r="N278" i="10"/>
  <c r="N289" i="10"/>
  <c r="N297" i="10"/>
  <c r="N276" i="10"/>
  <c r="N287" i="10"/>
  <c r="N295" i="10"/>
  <c r="N303" i="10"/>
  <c r="N305" i="10"/>
  <c r="N307" i="10"/>
  <c r="N309" i="10"/>
  <c r="N311" i="10"/>
  <c r="N313" i="10"/>
  <c r="N315" i="10"/>
  <c r="N317" i="10"/>
  <c r="N285" i="10"/>
  <c r="N293" i="10"/>
  <c r="N301" i="10"/>
  <c r="N299" i="10"/>
  <c r="N306" i="10"/>
  <c r="N310" i="10"/>
  <c r="N314" i="10"/>
  <c r="N318" i="10"/>
  <c r="N291" i="10"/>
  <c r="N319" i="10"/>
  <c r="N321" i="10"/>
  <c r="N323" i="10"/>
  <c r="N325" i="10"/>
  <c r="N283" i="10"/>
  <c r="N304" i="10"/>
  <c r="N308" i="10"/>
  <c r="N312" i="10"/>
  <c r="N316" i="10"/>
  <c r="N324" i="10"/>
  <c r="N328" i="10"/>
  <c r="N331" i="10"/>
  <c r="N322" i="10"/>
  <c r="N330" i="10"/>
  <c r="N334" i="10"/>
  <c r="N336" i="10"/>
  <c r="N338" i="10"/>
  <c r="N340" i="10"/>
  <c r="N342" i="10"/>
  <c r="N344" i="10"/>
  <c r="N346" i="10"/>
  <c r="N348" i="10"/>
  <c r="N350" i="10"/>
  <c r="N352" i="10"/>
  <c r="N354" i="10"/>
  <c r="N356" i="10"/>
  <c r="N358" i="10"/>
  <c r="N360" i="10"/>
  <c r="N362" i="10"/>
  <c r="N364" i="10"/>
  <c r="N366" i="10"/>
  <c r="N368" i="10"/>
  <c r="N302" i="10"/>
  <c r="N320" i="10"/>
  <c r="N327" i="10"/>
  <c r="N332" i="10"/>
  <c r="N339" i="10"/>
  <c r="N347" i="10"/>
  <c r="N355" i="10"/>
  <c r="N363" i="10"/>
  <c r="N370" i="10"/>
  <c r="N372" i="10"/>
  <c r="N374" i="10"/>
  <c r="N376" i="10"/>
  <c r="N378" i="10"/>
  <c r="N380" i="10"/>
  <c r="N382" i="10"/>
  <c r="N384" i="10"/>
  <c r="N386" i="10"/>
  <c r="N388" i="10"/>
  <c r="N341" i="10"/>
  <c r="N357" i="10"/>
  <c r="N365" i="10"/>
  <c r="N337" i="10"/>
  <c r="N345" i="10"/>
  <c r="N353" i="10"/>
  <c r="N361" i="10"/>
  <c r="N326" i="10"/>
  <c r="N335" i="10"/>
  <c r="N343" i="10"/>
  <c r="N351" i="10"/>
  <c r="N359" i="10"/>
  <c r="N367" i="10"/>
  <c r="N369" i="10"/>
  <c r="N371" i="10"/>
  <c r="N373" i="10"/>
  <c r="N375" i="10"/>
  <c r="N377" i="10"/>
  <c r="N379" i="10"/>
  <c r="N381" i="10"/>
  <c r="N383" i="10"/>
  <c r="N385" i="10"/>
  <c r="N387" i="10"/>
  <c r="N329" i="10"/>
  <c r="N333" i="10"/>
  <c r="N349" i="10"/>
  <c r="X57" i="7"/>
  <c r="AB57" i="7"/>
  <c r="AA57" i="7"/>
  <c r="BL410" i="7"/>
  <c r="BI410" i="7"/>
  <c r="AY456" i="7"/>
  <c r="AV456" i="7"/>
  <c r="AS456" i="7"/>
  <c r="AT456" i="7"/>
  <c r="AX456" i="7"/>
  <c r="AQ456" i="7"/>
  <c r="AR456" i="7"/>
  <c r="AU456" i="7"/>
  <c r="AC503" i="7"/>
  <c r="AF503" i="7"/>
  <c r="X503" i="7"/>
  <c r="AA503" i="7"/>
  <c r="W503" i="7"/>
  <c r="AO948" i="7"/>
  <c r="AV948" i="7"/>
  <c r="AT945" i="7"/>
  <c r="AW945" i="7"/>
  <c r="AU945" i="7"/>
  <c r="AS945" i="7"/>
  <c r="AP945" i="7"/>
  <c r="AO945" i="7"/>
  <c r="AR945" i="7"/>
  <c r="AV945" i="7"/>
  <c r="W111" i="7"/>
  <c r="AF111" i="7"/>
  <c r="AA111" i="7"/>
  <c r="AC111" i="7"/>
  <c r="AE111" i="7"/>
  <c r="AB111" i="7"/>
  <c r="X111" i="7"/>
  <c r="Z111" i="7"/>
  <c r="Y111" i="7"/>
  <c r="CB505" i="7"/>
  <c r="CC505" i="7"/>
  <c r="AO431" i="7"/>
  <c r="AP431" i="7"/>
  <c r="AR431" i="7"/>
  <c r="AU431" i="7"/>
  <c r="AY431" i="7"/>
  <c r="AQ431" i="7"/>
  <c r="AT976" i="7"/>
  <c r="AQ976" i="7"/>
  <c r="AS976" i="7"/>
  <c r="AP976" i="7"/>
  <c r="AU976" i="7"/>
  <c r="AW976" i="7"/>
  <c r="BG449" i="7"/>
  <c r="BH449" i="7"/>
  <c r="AS545" i="7"/>
  <c r="AP545" i="7"/>
  <c r="AU545" i="7"/>
  <c r="AA542" i="7"/>
  <c r="W542" i="7"/>
  <c r="AG542" i="7"/>
  <c r="AE542" i="7"/>
  <c r="Z542" i="7"/>
  <c r="AA483" i="7"/>
  <c r="Y483" i="7"/>
  <c r="AP563" i="7"/>
  <c r="AR563" i="7"/>
  <c r="AS563" i="7"/>
  <c r="AQ563" i="7"/>
  <c r="AX563" i="7"/>
  <c r="AY563" i="7"/>
  <c r="Z762" i="7"/>
  <c r="AE762" i="7"/>
  <c r="AG762" i="7"/>
  <c r="Y602" i="7"/>
  <c r="X602" i="7"/>
  <c r="Z850" i="7"/>
  <c r="AE850" i="7"/>
  <c r="Y850" i="7"/>
  <c r="AB850" i="7"/>
  <c r="X850" i="7"/>
  <c r="W850" i="7"/>
  <c r="AV487" i="7"/>
  <c r="AX487" i="7"/>
  <c r="AP487" i="7"/>
  <c r="AO487" i="7"/>
  <c r="AS487" i="7"/>
  <c r="AE443" i="7"/>
  <c r="AB443" i="7"/>
  <c r="AA443" i="7"/>
  <c r="AD443" i="7"/>
  <c r="AG443" i="7"/>
  <c r="AC443" i="7"/>
  <c r="Y484" i="7"/>
  <c r="AD484" i="7"/>
  <c r="AG484" i="7"/>
  <c r="X484" i="7"/>
  <c r="Z484" i="7"/>
  <c r="AR548" i="7"/>
  <c r="AY548" i="7"/>
  <c r="AS548" i="7"/>
  <c r="AR131" i="7"/>
  <c r="AV131" i="7"/>
  <c r="AT131" i="7"/>
  <c r="AG81" i="7"/>
  <c r="AB81" i="7"/>
  <c r="AX373" i="7"/>
  <c r="Z504" i="7"/>
  <c r="AE504" i="7"/>
  <c r="Y504" i="7"/>
  <c r="Y478" i="7"/>
  <c r="AA478" i="7"/>
  <c r="AF478" i="7"/>
  <c r="Z577" i="7"/>
  <c r="W577" i="7"/>
  <c r="BL312" i="7"/>
  <c r="BQ312" i="7"/>
  <c r="BG312" i="7"/>
  <c r="AB898" i="7"/>
  <c r="X898" i="7"/>
  <c r="AA898" i="7"/>
  <c r="V380" i="7"/>
  <c r="W380" i="7" a="1"/>
  <c r="CB220" i="7"/>
  <c r="CI220" i="7"/>
  <c r="BY220" i="7"/>
  <c r="Z734" i="7"/>
  <c r="AG734" i="7"/>
  <c r="W734" i="7"/>
  <c r="AG654" i="7"/>
  <c r="Z654" i="7"/>
  <c r="AE654" i="7"/>
  <c r="Z902" i="7"/>
  <c r="X902" i="7"/>
  <c r="BM727" i="7"/>
  <c r="BO727" i="7"/>
  <c r="Z458" i="7"/>
  <c r="W458" i="7"/>
  <c r="AB806" i="7"/>
  <c r="AF806" i="7"/>
  <c r="BG158" i="7"/>
  <c r="X562" i="7"/>
  <c r="AQ970" i="7"/>
  <c r="W622" i="7"/>
  <c r="AG622" i="7"/>
  <c r="AV545" i="7"/>
  <c r="AQ545" i="7"/>
  <c r="AE484" i="7"/>
  <c r="AX976" i="7"/>
  <c r="AR976" i="7"/>
  <c r="AD602" i="7"/>
  <c r="AC850" i="7"/>
  <c r="AT487" i="7"/>
  <c r="AF443" i="7"/>
  <c r="AG850" i="7"/>
  <c r="AW563" i="7"/>
  <c r="AV431" i="7"/>
  <c r="Y542" i="7"/>
  <c r="AS517" i="7"/>
  <c r="AR517" i="7"/>
  <c r="BL959" i="7"/>
  <c r="BH959" i="7"/>
  <c r="X518" i="7"/>
  <c r="AC518" i="7"/>
  <c r="AF518" i="7"/>
  <c r="W440" i="7"/>
  <c r="AE440" i="7"/>
  <c r="AE966" i="7"/>
  <c r="X966" i="7"/>
  <c r="AG966" i="7"/>
  <c r="Z966" i="7"/>
  <c r="W966" i="7"/>
  <c r="AF966" i="7"/>
  <c r="W586" i="7"/>
  <c r="Z586" i="7"/>
  <c r="X586" i="7"/>
  <c r="AB586" i="7"/>
  <c r="Y586" i="7"/>
  <c r="AG586" i="7"/>
  <c r="AU860" i="7"/>
  <c r="AP860" i="7"/>
  <c r="AE902" i="7"/>
  <c r="Y902" i="7"/>
  <c r="X458" i="7"/>
  <c r="AF458" i="7"/>
  <c r="BL158" i="7"/>
  <c r="BF555" i="7"/>
  <c r="BG555" i="7" a="1"/>
  <c r="W481" i="7"/>
  <c r="AO563" i="7"/>
  <c r="AR545" i="7"/>
  <c r="AT545" i="7"/>
  <c r="AB484" i="7"/>
  <c r="AY976" i="7"/>
  <c r="AQ487" i="7"/>
  <c r="AU487" i="7"/>
  <c r="Y443" i="7"/>
  <c r="AD850" i="7"/>
  <c r="AS431" i="7"/>
  <c r="X542" i="7"/>
  <c r="AV975" i="7"/>
  <c r="AW975" i="7"/>
  <c r="W782" i="7"/>
  <c r="AC782" i="7"/>
  <c r="AA782" i="7"/>
  <c r="AG782" i="7"/>
  <c r="AB782" i="7"/>
  <c r="AF782" i="7"/>
  <c r="AE994" i="7"/>
  <c r="AF994" i="7"/>
  <c r="AB994" i="7"/>
  <c r="Y994" i="7"/>
  <c r="Z994" i="7"/>
  <c r="AF506" i="7"/>
  <c r="X506" i="7"/>
  <c r="AC506" i="7"/>
  <c r="AB506" i="7"/>
  <c r="BH490" i="7"/>
  <c r="BG490" i="7"/>
  <c r="BI490" i="7"/>
  <c r="BK490" i="7"/>
  <c r="BQ490" i="7"/>
  <c r="BN490" i="7"/>
  <c r="AA618" i="7"/>
  <c r="AC618" i="7"/>
  <c r="W618" i="7"/>
  <c r="W810" i="7"/>
  <c r="X810" i="7"/>
  <c r="AA810" i="7"/>
  <c r="Z810" i="7"/>
  <c r="AE810" i="7"/>
  <c r="AW548" i="7"/>
  <c r="AP548" i="7"/>
  <c r="AU131" i="7"/>
  <c r="AW131" i="7"/>
  <c r="AD81" i="7"/>
  <c r="Z81" i="7"/>
  <c r="AA81" i="7"/>
  <c r="AC504" i="7"/>
  <c r="AB504" i="7"/>
  <c r="Z522" i="7"/>
  <c r="Z478" i="7"/>
  <c r="X478" i="7"/>
  <c r="AA577" i="7"/>
  <c r="Y577" i="7"/>
  <c r="AN289" i="7"/>
  <c r="AO289" i="7" a="1"/>
  <c r="AE81" i="7"/>
  <c r="BO312" i="7"/>
  <c r="BN312" i="7"/>
  <c r="Y898" i="7"/>
  <c r="AE898" i="7"/>
  <c r="AN362" i="7"/>
  <c r="AO362" i="7" a="1"/>
  <c r="AW362" i="7"/>
  <c r="BF403" i="7"/>
  <c r="BG403" i="7" a="1"/>
  <c r="BL403" i="7"/>
  <c r="BZ220" i="7"/>
  <c r="AC734" i="7"/>
  <c r="X654" i="7"/>
  <c r="AF654" i="7"/>
  <c r="W902" i="7"/>
  <c r="BP727" i="7"/>
  <c r="BQ727" i="7"/>
  <c r="AC902" i="7"/>
  <c r="AE458" i="7"/>
  <c r="Z806" i="7"/>
  <c r="AC806" i="7"/>
  <c r="AT970" i="7"/>
  <c r="Y622" i="7"/>
  <c r="AF622" i="7"/>
  <c r="AT563" i="7"/>
  <c r="AY545" i="7"/>
  <c r="AW545" i="7"/>
  <c r="AA484" i="7"/>
  <c r="AO976" i="7"/>
  <c r="AC484" i="7"/>
  <c r="AW487" i="7"/>
  <c r="AY487" i="7"/>
  <c r="W443" i="7"/>
  <c r="AA850" i="7"/>
  <c r="V67" i="7"/>
  <c r="W67" i="7" a="1"/>
  <c r="AT431" i="7"/>
  <c r="AW431" i="7"/>
  <c r="AD542" i="7"/>
  <c r="AB762" i="7"/>
  <c r="BP449" i="7"/>
  <c r="BQ449" i="7"/>
  <c r="AF483" i="7"/>
  <c r="AF914" i="7"/>
  <c r="AB942" i="7"/>
  <c r="Z942" i="7"/>
  <c r="AD750" i="7"/>
  <c r="AE750" i="7"/>
  <c r="W750" i="7"/>
  <c r="AE886" i="7"/>
  <c r="AD914" i="7"/>
  <c r="AG434" i="7"/>
  <c r="AD434" i="7"/>
  <c r="Y914" i="7"/>
  <c r="AN930" i="7"/>
  <c r="AO930" i="7" a="1"/>
  <c r="AU930" i="7"/>
  <c r="X998" i="7"/>
  <c r="AC998" i="7"/>
  <c r="AV543" i="7"/>
  <c r="AX543" i="7"/>
  <c r="BF652" i="7"/>
  <c r="BG652" i="7" a="1"/>
  <c r="AR543" i="7"/>
  <c r="X942" i="7"/>
  <c r="Y942" i="7"/>
  <c r="AC750" i="7"/>
  <c r="X750" i="7"/>
  <c r="AE914" i="7"/>
  <c r="AF998" i="7"/>
  <c r="Y998" i="7"/>
  <c r="AT543" i="7"/>
  <c r="BF25" i="7"/>
  <c r="AN252" i="7"/>
  <c r="AO252" i="7" a="1"/>
  <c r="AU455" i="7"/>
  <c r="AQ455" i="7"/>
  <c r="AT455" i="7"/>
  <c r="AR455" i="7"/>
  <c r="AW455" i="7"/>
  <c r="AP455" i="7"/>
  <c r="AY505" i="7"/>
  <c r="AV505" i="7"/>
  <c r="AP505" i="7"/>
  <c r="AQ505" i="7"/>
  <c r="AW505" i="7"/>
  <c r="AF524" i="7"/>
  <c r="AA524" i="7"/>
  <c r="W524" i="7"/>
  <c r="Z524" i="7"/>
  <c r="Y524" i="7"/>
  <c r="X524" i="7"/>
  <c r="AD524" i="7"/>
  <c r="AC524" i="7"/>
  <c r="AT511" i="7"/>
  <c r="AS511" i="7"/>
  <c r="AR511" i="7"/>
  <c r="AV511" i="7"/>
  <c r="AY511" i="7"/>
  <c r="AW511" i="7"/>
  <c r="AX511" i="7"/>
  <c r="AQ511" i="7"/>
  <c r="Z846" i="7"/>
  <c r="AB846" i="7"/>
  <c r="AA846" i="7"/>
  <c r="AF846" i="7"/>
  <c r="X846" i="7"/>
  <c r="X763" i="7"/>
  <c r="AF763" i="7"/>
  <c r="AA763" i="7"/>
  <c r="AD763" i="7"/>
  <c r="Z763" i="7"/>
  <c r="W763" i="7"/>
  <c r="AR572" i="7"/>
  <c r="AG522" i="7"/>
  <c r="AF522" i="7"/>
  <c r="AC461" i="7"/>
  <c r="W461" i="7"/>
  <c r="Y461" i="7"/>
  <c r="AO505" i="7"/>
  <c r="AX505" i="7"/>
  <c r="AX455" i="7"/>
  <c r="AY455" i="7"/>
  <c r="W846" i="7"/>
  <c r="AD846" i="7"/>
  <c r="AE525" i="7"/>
  <c r="AD525" i="7"/>
  <c r="Z525" i="7"/>
  <c r="W525" i="7"/>
  <c r="AB525" i="7"/>
  <c r="Y525" i="7"/>
  <c r="X525" i="7"/>
  <c r="AG525" i="7"/>
  <c r="AY845" i="7"/>
  <c r="AQ845" i="7"/>
  <c r="AS876" i="7"/>
  <c r="AV876" i="7"/>
  <c r="AC763" i="7"/>
  <c r="Y878" i="7"/>
  <c r="Z878" i="7"/>
  <c r="AD878" i="7"/>
  <c r="AG878" i="7"/>
  <c r="AB878" i="7"/>
  <c r="AE878" i="7"/>
  <c r="W878" i="7"/>
  <c r="X878" i="7"/>
  <c r="BZ490" i="7"/>
  <c r="CB490" i="7"/>
  <c r="CE490" i="7"/>
  <c r="CI490" i="7"/>
  <c r="BY490" i="7"/>
  <c r="CH490" i="7"/>
  <c r="CD490" i="7"/>
  <c r="CC490" i="7"/>
  <c r="CF490" i="7"/>
  <c r="W986" i="7"/>
  <c r="X986" i="7"/>
  <c r="AC986" i="7"/>
  <c r="AF986" i="7"/>
  <c r="AG986" i="7"/>
  <c r="BL477" i="7"/>
  <c r="BK477" i="7"/>
  <c r="BJ477" i="7"/>
  <c r="BN477" i="7"/>
  <c r="BQ477" i="7"/>
  <c r="BM477" i="7"/>
  <c r="AP628" i="7"/>
  <c r="AV628" i="7"/>
  <c r="AS628" i="7"/>
  <c r="AQ628" i="7"/>
  <c r="AT628" i="7"/>
  <c r="AO628" i="7"/>
  <c r="AY628" i="7"/>
  <c r="AA982" i="7"/>
  <c r="AD982" i="7"/>
  <c r="Y763" i="7"/>
  <c r="AB522" i="7"/>
  <c r="W522" i="7"/>
  <c r="AA522" i="7"/>
  <c r="AD461" i="7"/>
  <c r="AE461" i="7"/>
  <c r="Z461" i="7"/>
  <c r="AU505" i="7"/>
  <c r="AR505" i="7"/>
  <c r="AV455" i="7"/>
  <c r="AE846" i="7"/>
  <c r="AP511" i="7"/>
  <c r="AB524" i="7"/>
  <c r="AQ573" i="7"/>
  <c r="AP573" i="7"/>
  <c r="AT573" i="7"/>
  <c r="AV573" i="7"/>
  <c r="AY454" i="7"/>
  <c r="AT454" i="7"/>
  <c r="AC538" i="7"/>
  <c r="AF538" i="7"/>
  <c r="AB538" i="7"/>
  <c r="Z818" i="7"/>
  <c r="AF818" i="7"/>
  <c r="W411" i="7"/>
  <c r="Y411" i="7"/>
  <c r="Z411" i="7"/>
  <c r="AF411" i="7"/>
  <c r="AB411" i="7"/>
  <c r="X411" i="7"/>
  <c r="AD435" i="7"/>
  <c r="AC435" i="7"/>
  <c r="X435" i="7"/>
  <c r="AF435" i="7"/>
  <c r="AE435" i="7"/>
  <c r="AA435" i="7"/>
  <c r="AE790" i="7"/>
  <c r="AG790" i="7"/>
  <c r="AD790" i="7"/>
  <c r="AY743" i="7"/>
  <c r="AT743" i="7"/>
  <c r="AP743" i="7"/>
  <c r="AV743" i="7"/>
  <c r="Z464" i="7"/>
  <c r="AF464" i="7"/>
  <c r="AO765" i="7"/>
  <c r="AP765" i="7"/>
  <c r="AX765" i="7"/>
  <c r="AW765" i="7"/>
  <c r="AT765" i="7"/>
  <c r="AY765" i="7"/>
  <c r="AC578" i="7"/>
  <c r="AA578" i="7"/>
  <c r="Y578" i="7"/>
  <c r="AG578" i="7"/>
  <c r="AB578" i="7"/>
  <c r="AE578" i="7"/>
  <c r="AL586" i="7"/>
  <c r="AN586" i="7"/>
  <c r="AO586" i="7" a="1"/>
  <c r="Z938" i="7"/>
  <c r="X938" i="7"/>
  <c r="AG938" i="7"/>
  <c r="W938" i="7"/>
  <c r="AE938" i="7"/>
  <c r="AF938" i="7"/>
  <c r="AC686" i="7"/>
  <c r="AB686" i="7"/>
  <c r="BP676" i="7"/>
  <c r="BL676" i="7"/>
  <c r="AP602" i="7"/>
  <c r="AO602" i="7"/>
  <c r="AB666" i="7"/>
  <c r="Y666" i="7"/>
  <c r="AC666" i="7"/>
  <c r="AA666" i="7"/>
  <c r="AE666" i="7"/>
  <c r="X666" i="7"/>
  <c r="AQ613" i="7"/>
  <c r="AV613" i="7"/>
  <c r="AW613" i="7"/>
  <c r="AX613" i="7"/>
  <c r="AD702" i="7"/>
  <c r="Y702" i="7"/>
  <c r="AE702" i="7"/>
  <c r="X702" i="7"/>
  <c r="Y862" i="7"/>
  <c r="AC862" i="7"/>
  <c r="W862" i="7"/>
  <c r="AB862" i="7"/>
  <c r="AF862" i="7"/>
  <c r="W926" i="7"/>
  <c r="AF926" i="7"/>
  <c r="BY52" i="7"/>
  <c r="CC52" i="7"/>
  <c r="CE52" i="7"/>
  <c r="AX705" i="7"/>
  <c r="AS705" i="7"/>
  <c r="AQ705" i="7"/>
  <c r="AV705" i="7"/>
  <c r="AS654" i="7"/>
  <c r="AR654" i="7"/>
  <c r="AQ654" i="7"/>
  <c r="AU654" i="7"/>
  <c r="AG614" i="7"/>
  <c r="X614" i="7"/>
  <c r="Z614" i="7"/>
  <c r="AC614" i="7"/>
  <c r="AF614" i="7"/>
  <c r="AD614" i="7"/>
  <c r="AD858" i="7"/>
  <c r="AA858" i="7"/>
  <c r="X778" i="7"/>
  <c r="AQ956" i="7"/>
  <c r="AV956" i="7"/>
  <c r="X834" i="7"/>
  <c r="AC834" i="7"/>
  <c r="AC569" i="7"/>
  <c r="AB569" i="7"/>
  <c r="AC522" i="7"/>
  <c r="AD522" i="7"/>
  <c r="AF461" i="7"/>
  <c r="AS505" i="7"/>
  <c r="AO455" i="7"/>
  <c r="AC846" i="7"/>
  <c r="AO511" i="7"/>
  <c r="AE524" i="7"/>
  <c r="W570" i="7"/>
  <c r="Z570" i="7"/>
  <c r="AC570" i="7"/>
  <c r="AG570" i="7"/>
  <c r="AF570" i="7"/>
  <c r="AD570" i="7"/>
  <c r="AR412" i="7"/>
  <c r="AV412" i="7"/>
  <c r="AQ412" i="7"/>
  <c r="AS412" i="7"/>
  <c r="AP412" i="7"/>
  <c r="AW412" i="7"/>
  <c r="BK837" i="7"/>
  <c r="BP837" i="7"/>
  <c r="BQ837" i="7"/>
  <c r="AS899" i="7"/>
  <c r="AT899" i="7"/>
  <c r="AO899" i="7"/>
  <c r="AP899" i="7"/>
  <c r="AQ899" i="7"/>
  <c r="AV899" i="7"/>
  <c r="X482" i="7"/>
  <c r="AC482" i="7"/>
  <c r="AG482" i="7"/>
  <c r="AA482" i="7"/>
  <c r="BJ994" i="7"/>
  <c r="BM994" i="7"/>
  <c r="AN482" i="7"/>
  <c r="AO482" i="7" a="1"/>
  <c r="AE763" i="7"/>
  <c r="AB763" i="7"/>
  <c r="BH477" i="7"/>
  <c r="BO477" i="7"/>
  <c r="V14" i="7"/>
  <c r="W14" i="7" a="1"/>
  <c r="BI477" i="7"/>
  <c r="AD818" i="7"/>
  <c r="Z662" i="7"/>
  <c r="AW496" i="7"/>
  <c r="AG906" i="7"/>
  <c r="AX948" i="7"/>
  <c r="AW948" i="7"/>
  <c r="AT948" i="7"/>
  <c r="AQ948" i="7"/>
  <c r="AV809" i="7"/>
  <c r="AR809" i="7"/>
  <c r="AE570" i="7"/>
  <c r="AB570" i="7"/>
  <c r="AA570" i="7"/>
  <c r="BH475" i="7"/>
  <c r="BP475" i="7"/>
  <c r="BI475" i="7"/>
  <c r="BL475" i="7"/>
  <c r="BJ837" i="7"/>
  <c r="BM837" i="7"/>
  <c r="BL837" i="7"/>
  <c r="BO837" i="7"/>
  <c r="BI837" i="7"/>
  <c r="BH837" i="7"/>
  <c r="AX899" i="7"/>
  <c r="AU899" i="7"/>
  <c r="AR899" i="7"/>
  <c r="AD482" i="7"/>
  <c r="AE482" i="7"/>
  <c r="Y482" i="7"/>
  <c r="W482" i="7"/>
  <c r="AB482" i="7"/>
  <c r="AB539" i="7"/>
  <c r="AG539" i="7"/>
  <c r="AC539" i="7"/>
  <c r="AF539" i="7"/>
  <c r="AD539" i="7"/>
  <c r="AE539" i="7"/>
  <c r="X539" i="7"/>
  <c r="Y539" i="7"/>
  <c r="AA742" i="7"/>
  <c r="AE742" i="7"/>
  <c r="AF742" i="7"/>
  <c r="BN637" i="7"/>
  <c r="BP637" i="7"/>
  <c r="W435" i="7"/>
  <c r="Y435" i="7"/>
  <c r="AB435" i="7"/>
  <c r="Z435" i="7"/>
  <c r="AR743" i="7"/>
  <c r="AX743" i="7"/>
  <c r="AA464" i="7"/>
  <c r="AD464" i="7"/>
  <c r="AU765" i="7"/>
  <c r="AR765" i="7"/>
  <c r="AQ765" i="7"/>
  <c r="X578" i="7"/>
  <c r="AD578" i="7"/>
  <c r="W578" i="7"/>
  <c r="AL910" i="7"/>
  <c r="AN910" i="7"/>
  <c r="AO910" i="7" a="1"/>
  <c r="AD938" i="7"/>
  <c r="AA938" i="7"/>
  <c r="AD686" i="7"/>
  <c r="AA686" i="7"/>
  <c r="Z686" i="7"/>
  <c r="AF686" i="7"/>
  <c r="AU602" i="7"/>
  <c r="AQ602" i="7"/>
  <c r="AS602" i="7"/>
  <c r="AR602" i="7"/>
  <c r="AF666" i="7"/>
  <c r="AG666" i="7"/>
  <c r="AD666" i="7"/>
  <c r="AP613" i="7"/>
  <c r="AR613" i="7"/>
  <c r="AT613" i="7"/>
  <c r="BV464" i="7"/>
  <c r="BX464" i="7"/>
  <c r="BY464" i="7" a="1"/>
  <c r="AC702" i="7"/>
  <c r="AG702" i="7"/>
  <c r="AX947" i="7"/>
  <c r="AV947" i="7"/>
  <c r="AT947" i="7"/>
  <c r="BM689" i="7"/>
  <c r="BO689" i="7"/>
  <c r="BH689" i="7"/>
  <c r="Y472" i="7"/>
  <c r="AD472" i="7"/>
  <c r="AF472" i="7"/>
  <c r="AA472" i="7"/>
  <c r="AC472" i="7"/>
  <c r="AC926" i="7"/>
  <c r="AG926" i="7"/>
  <c r="AT705" i="7"/>
  <c r="AW705" i="7"/>
  <c r="BN837" i="7"/>
  <c r="AF482" i="7"/>
  <c r="BX793" i="7"/>
  <c r="BY793" i="7" a="1"/>
  <c r="AO496" i="7"/>
  <c r="Z539" i="7"/>
  <c r="AQ947" i="7"/>
  <c r="AB910" i="7"/>
  <c r="AA910" i="7"/>
  <c r="AG910" i="7"/>
  <c r="AV443" i="7"/>
  <c r="AW443" i="7"/>
  <c r="AO443" i="7"/>
  <c r="AG521" i="7"/>
  <c r="Z521" i="7"/>
  <c r="AE521" i="7"/>
  <c r="CC457" i="7"/>
  <c r="CH457" i="7"/>
  <c r="CD457" i="7"/>
  <c r="AB798" i="7"/>
  <c r="AV508" i="7"/>
  <c r="AR508" i="7"/>
  <c r="AX508" i="7"/>
  <c r="X798" i="7"/>
  <c r="BN776" i="7"/>
  <c r="BL776" i="7"/>
  <c r="AQ513" i="7"/>
  <c r="AX513" i="7"/>
  <c r="AN982" i="7"/>
  <c r="AO982" i="7" a="1"/>
  <c r="AG798" i="7"/>
  <c r="W866" i="7"/>
  <c r="AB866" i="7"/>
  <c r="Y798" i="7"/>
  <c r="AD910" i="7"/>
  <c r="AX443" i="7"/>
  <c r="AB521" i="7"/>
  <c r="AD521" i="7"/>
  <c r="CA457" i="7"/>
  <c r="AU508" i="7"/>
  <c r="AW508" i="7"/>
  <c r="BM776" i="7"/>
  <c r="BK776" i="7"/>
  <c r="BQ776" i="7"/>
  <c r="AY513" i="7"/>
  <c r="AT513" i="7"/>
  <c r="AO513" i="7"/>
  <c r="AR513" i="7"/>
  <c r="AC798" i="7"/>
  <c r="V50" i="7"/>
  <c r="BJ776" i="7"/>
  <c r="BO776" i="7"/>
  <c r="AW513" i="7"/>
  <c r="Y132" i="7"/>
  <c r="AD132" i="7"/>
  <c r="AE132" i="7"/>
  <c r="AC132" i="7"/>
  <c r="W132" i="7"/>
  <c r="AB132" i="7"/>
  <c r="Z132" i="7"/>
  <c r="AF132" i="7"/>
  <c r="AG132" i="7"/>
  <c r="X132" i="7"/>
  <c r="AA132" i="7"/>
  <c r="AD55" i="7"/>
  <c r="AE55" i="7"/>
  <c r="Y55" i="7"/>
  <c r="X55" i="7"/>
  <c r="Z55" i="7"/>
  <c r="AB55" i="7"/>
  <c r="AC55" i="7"/>
  <c r="AA55" i="7"/>
  <c r="AG55" i="7"/>
  <c r="W55" i="7"/>
  <c r="AN55" i="7"/>
  <c r="AO55" i="7" a="1"/>
  <c r="AO55" i="7"/>
  <c r="BB55" i="7"/>
  <c r="BD55" i="7"/>
  <c r="BE55" i="7"/>
  <c r="BF55" i="7"/>
  <c r="BG55" i="7" a="1"/>
  <c r="BG55" i="7"/>
  <c r="BS55" i="7"/>
  <c r="BT55" i="7"/>
  <c r="BU55" i="7"/>
  <c r="BV55" i="7"/>
  <c r="BW55" i="7"/>
  <c r="BX55" i="7"/>
  <c r="BY55" i="7" a="1"/>
  <c r="BY55" i="7"/>
  <c r="CJ55" i="7"/>
  <c r="AF55" i="7"/>
  <c r="W195" i="7"/>
  <c r="X195" i="7"/>
  <c r="Y195" i="7"/>
  <c r="AE195" i="7"/>
  <c r="Z195" i="7"/>
  <c r="AC195" i="7"/>
  <c r="AF195" i="7"/>
  <c r="AG195" i="7"/>
  <c r="AB195" i="7"/>
  <c r="AD195" i="7"/>
  <c r="AA195" i="7"/>
  <c r="AY825" i="7"/>
  <c r="AV825" i="7"/>
  <c r="AX825" i="7"/>
  <c r="AQ825" i="7"/>
  <c r="AO825" i="7"/>
  <c r="AS825" i="7"/>
  <c r="BQ691" i="7"/>
  <c r="BG691" i="7"/>
  <c r="BJ509" i="7"/>
  <c r="BO509" i="7"/>
  <c r="AP897" i="7"/>
  <c r="AV897" i="7"/>
  <c r="BJ248" i="7"/>
  <c r="BI248" i="7"/>
  <c r="BQ248" i="7"/>
  <c r="CE399" i="7"/>
  <c r="CC399" i="7"/>
  <c r="AV446" i="7"/>
  <c r="AY446" i="7"/>
  <c r="AP446" i="7"/>
  <c r="AU446" i="7"/>
  <c r="AT446" i="7"/>
  <c r="AR446" i="7"/>
  <c r="AQ446" i="7"/>
  <c r="AS446" i="7"/>
  <c r="AO472" i="7"/>
  <c r="AQ472" i="7"/>
  <c r="BG775" i="7"/>
  <c r="BK775" i="7"/>
  <c r="BQ775" i="7"/>
  <c r="BP775" i="7"/>
  <c r="BI775" i="7"/>
  <c r="BG787" i="7"/>
  <c r="BJ787" i="7"/>
  <c r="BQ753" i="7"/>
  <c r="BH753" i="7"/>
  <c r="BM753" i="7"/>
  <c r="AX462" i="7"/>
  <c r="AU462" i="7"/>
  <c r="AR462" i="7"/>
  <c r="AQ462" i="7"/>
  <c r="AT462" i="7"/>
  <c r="AS462" i="7"/>
  <c r="AW462" i="7"/>
  <c r="AV965" i="7"/>
  <c r="AS965" i="7"/>
  <c r="AO965" i="7"/>
  <c r="AP965" i="7"/>
  <c r="AR965" i="7"/>
  <c r="Y894" i="7"/>
  <c r="AD894" i="7"/>
  <c r="Z894" i="7"/>
  <c r="X894" i="7"/>
  <c r="AA894" i="7"/>
  <c r="AG894" i="7"/>
  <c r="AF894" i="7"/>
  <c r="AS686" i="7"/>
  <c r="AW686" i="7"/>
  <c r="AX686" i="7"/>
  <c r="AR686" i="7"/>
  <c r="AO686" i="7"/>
  <c r="AB974" i="7"/>
  <c r="X974" i="7"/>
  <c r="W974" i="7"/>
  <c r="Z974" i="7"/>
  <c r="AD974" i="7"/>
  <c r="AF974" i="7"/>
  <c r="AE974" i="7"/>
  <c r="AA974" i="7"/>
  <c r="AC974" i="7"/>
  <c r="AL886" i="7"/>
  <c r="AN886" i="7"/>
  <c r="AO886" i="7" a="1"/>
  <c r="AX56" i="7"/>
  <c r="AO56" i="7"/>
  <c r="AS56" i="7"/>
  <c r="AQ56" i="7"/>
  <c r="AU56" i="7"/>
  <c r="AY952" i="7"/>
  <c r="AQ952" i="7"/>
  <c r="AU952" i="7"/>
  <c r="AW952" i="7"/>
  <c r="AT952" i="7"/>
  <c r="AT810" i="7"/>
  <c r="AV810" i="7"/>
  <c r="AQ810" i="7"/>
  <c r="AC706" i="7"/>
  <c r="AD706" i="7"/>
  <c r="AD990" i="7"/>
  <c r="AB990" i="7"/>
  <c r="X990" i="7"/>
  <c r="BD898" i="7"/>
  <c r="BF898" i="7"/>
  <c r="BG898" i="7" a="1"/>
  <c r="AB854" i="7"/>
  <c r="AE854" i="7"/>
  <c r="X854" i="7"/>
  <c r="AA854" i="7"/>
  <c r="AC854" i="7"/>
  <c r="AF854" i="7"/>
  <c r="Y854" i="7"/>
  <c r="AD854" i="7"/>
  <c r="AC730" i="7"/>
  <c r="W730" i="7"/>
  <c r="AG730" i="7"/>
  <c r="Y730" i="7"/>
  <c r="X730" i="7"/>
  <c r="AB730" i="7"/>
  <c r="Z730" i="7"/>
  <c r="AB930" i="7"/>
  <c r="AE930" i="7"/>
  <c r="X930" i="7"/>
  <c r="Y638" i="7"/>
  <c r="AB638" i="7"/>
  <c r="AA638" i="7"/>
  <c r="Z638" i="7"/>
  <c r="AG638" i="7"/>
  <c r="AQ640" i="7"/>
  <c r="AW640" i="7"/>
  <c r="AS640" i="7"/>
  <c r="AX640" i="7"/>
  <c r="AY640" i="7"/>
  <c r="AV640" i="7"/>
  <c r="AB922" i="7"/>
  <c r="W922" i="7"/>
  <c r="Y922" i="7"/>
  <c r="AE922" i="7"/>
  <c r="AD922" i="7"/>
  <c r="AG678" i="7"/>
  <c r="AC678" i="7"/>
  <c r="X678" i="7"/>
  <c r="AD678" i="7"/>
  <c r="AB678" i="7"/>
  <c r="Y650" i="7"/>
  <c r="AF650" i="7"/>
  <c r="Z650" i="7"/>
  <c r="AD650" i="7"/>
  <c r="AB650" i="7"/>
  <c r="AE650" i="7"/>
  <c r="X650" i="7"/>
  <c r="AA474" i="7"/>
  <c r="AC474" i="7"/>
  <c r="AE474" i="7"/>
  <c r="X474" i="7"/>
  <c r="Z474" i="7"/>
  <c r="AG474" i="7"/>
  <c r="AB474" i="7"/>
  <c r="W874" i="7"/>
  <c r="AE874" i="7"/>
  <c r="X874" i="7"/>
  <c r="AC874" i="7"/>
  <c r="AA874" i="7"/>
  <c r="AF874" i="7"/>
  <c r="AB874" i="7"/>
  <c r="AG874" i="7"/>
  <c r="AD874" i="7"/>
  <c r="Z874" i="7"/>
  <c r="Y874" i="7"/>
  <c r="BH463" i="7"/>
  <c r="BO463" i="7"/>
  <c r="BL463" i="7"/>
  <c r="BK463" i="7"/>
  <c r="BN463" i="7"/>
  <c r="BP463" i="7"/>
  <c r="BG463" i="7"/>
  <c r="BM463" i="7"/>
  <c r="AQ410" i="7"/>
  <c r="AX410" i="7"/>
  <c r="AY410" i="7"/>
  <c r="AU410" i="7"/>
  <c r="AT410" i="7"/>
  <c r="AW410" i="7"/>
  <c r="AR818" i="7"/>
  <c r="AV818" i="7"/>
  <c r="AT818" i="7"/>
  <c r="AP818" i="7"/>
  <c r="AY818" i="7"/>
  <c r="AW818" i="7"/>
  <c r="BN743" i="7"/>
  <c r="BL743" i="7"/>
  <c r="BM743" i="7"/>
  <c r="BG743" i="7"/>
  <c r="BJ743" i="7"/>
  <c r="Y487" i="7"/>
  <c r="AG487" i="7"/>
  <c r="AF487" i="7"/>
  <c r="AD487" i="7"/>
  <c r="X487" i="7"/>
  <c r="AE487" i="7"/>
  <c r="AW654" i="7"/>
  <c r="AY654" i="7"/>
  <c r="AP654" i="7"/>
  <c r="AV654" i="7"/>
  <c r="AO654" i="7"/>
  <c r="AX654" i="7"/>
  <c r="Y958" i="7"/>
  <c r="AB958" i="7"/>
  <c r="AE958" i="7"/>
  <c r="AF958" i="7"/>
  <c r="X958" i="7"/>
  <c r="W958" i="7"/>
  <c r="AG958" i="7"/>
  <c r="AC958" i="7"/>
  <c r="Z958" i="7"/>
  <c r="AC454" i="7"/>
  <c r="BY399" i="7"/>
  <c r="AU825" i="7"/>
  <c r="AY897" i="7"/>
  <c r="BM787" i="7"/>
  <c r="BO775" i="7"/>
  <c r="AX965" i="7"/>
  <c r="AQ965" i="7"/>
  <c r="AU686" i="7"/>
  <c r="AP686" i="7"/>
  <c r="AN710" i="7"/>
  <c r="AO710" i="7" a="1"/>
  <c r="Z454" i="7"/>
  <c r="AY989" i="7"/>
  <c r="AR825" i="7"/>
  <c r="BI787" i="7"/>
  <c r="BL775" i="7"/>
  <c r="BN775" i="7"/>
  <c r="AT965" i="7"/>
  <c r="AY965" i="7"/>
  <c r="AT686" i="7"/>
  <c r="AX446" i="7"/>
  <c r="AO462" i="7"/>
  <c r="AG706" i="7"/>
  <c r="Z56" i="7"/>
  <c r="AF56" i="7"/>
  <c r="BK410" i="7"/>
  <c r="BH410" i="7"/>
  <c r="BG410" i="7"/>
  <c r="AT825" i="7"/>
  <c r="BO787" i="7"/>
  <c r="BH775" i="7"/>
  <c r="BJ775" i="7"/>
  <c r="AU965" i="7"/>
  <c r="AQ686" i="7"/>
  <c r="BI691" i="7"/>
  <c r="AO446" i="7"/>
  <c r="Y974" i="7"/>
  <c r="BN248" i="7"/>
  <c r="AC894" i="7"/>
  <c r="AV462" i="7"/>
  <c r="Z854" i="7"/>
  <c r="AN770" i="7"/>
  <c r="AO770" i="7" a="1"/>
  <c r="BF626" i="7"/>
  <c r="BG626" i="7" a="1"/>
  <c r="AV162" i="7"/>
  <c r="AP162" i="7"/>
  <c r="AX162" i="7"/>
  <c r="AW162" i="7"/>
  <c r="AU162" i="7"/>
  <c r="AR162" i="7"/>
  <c r="AO162" i="7"/>
  <c r="AT162" i="7"/>
  <c r="AY162" i="7"/>
  <c r="AQ162" i="7"/>
  <c r="AS162" i="7"/>
  <c r="AP856" i="7"/>
  <c r="AU856" i="7"/>
  <c r="AW856" i="7"/>
  <c r="Y57" i="7"/>
  <c r="AG57" i="7"/>
  <c r="AF57" i="7"/>
  <c r="AX567" i="7"/>
  <c r="AO567" i="7"/>
  <c r="AR194" i="7"/>
  <c r="AV194" i="7"/>
  <c r="AY953" i="7"/>
  <c r="V127" i="7"/>
  <c r="BH509" i="7"/>
  <c r="AO856" i="7"/>
  <c r="AV856" i="7"/>
  <c r="W57" i="7"/>
  <c r="AC57" i="7"/>
  <c r="AU567" i="7"/>
  <c r="AQ567" i="7"/>
  <c r="AP567" i="7"/>
  <c r="AW194" i="7"/>
  <c r="AY194" i="7"/>
  <c r="AU495" i="7"/>
  <c r="AT517" i="7"/>
  <c r="AW953" i="7"/>
  <c r="AT856" i="7"/>
  <c r="AX856" i="7"/>
  <c r="AD57" i="7"/>
  <c r="AE57" i="7"/>
  <c r="AT567" i="7"/>
  <c r="AR567" i="7"/>
  <c r="AS194" i="7"/>
  <c r="AX194" i="7"/>
  <c r="AP953" i="7"/>
  <c r="AN89" i="7"/>
  <c r="AO89" i="7" a="1"/>
  <c r="AS89" i="7"/>
  <c r="AT860" i="7"/>
  <c r="AN766" i="7"/>
  <c r="AO766" i="7" a="1"/>
  <c r="AN754" i="7"/>
  <c r="AO754" i="7" a="1"/>
  <c r="V271" i="7"/>
  <c r="W271" i="7" a="1"/>
  <c r="AD271" i="7"/>
  <c r="AF102" i="7"/>
  <c r="AO876" i="7"/>
  <c r="AO907" i="7"/>
  <c r="W382" i="7"/>
  <c r="AY574" i="7"/>
  <c r="Y102" i="7"/>
  <c r="AT824" i="7"/>
  <c r="AR742" i="7"/>
  <c r="AR876" i="7"/>
  <c r="AG102" i="7"/>
  <c r="AY824" i="7"/>
  <c r="AT876" i="7"/>
  <c r="V286" i="7"/>
  <c r="W286" i="7" a="1"/>
  <c r="AT78" i="7"/>
  <c r="AX78" i="7"/>
  <c r="AS78" i="7"/>
  <c r="AV832" i="7"/>
  <c r="AO832" i="7"/>
  <c r="AS832" i="7"/>
  <c r="AT832" i="7"/>
  <c r="AU832" i="7"/>
  <c r="AP471" i="7"/>
  <c r="AS471" i="7"/>
  <c r="BL509" i="7"/>
  <c r="BI509" i="7"/>
  <c r="BP509" i="7"/>
  <c r="BM509" i="7"/>
  <c r="BG509" i="7"/>
  <c r="BQ509" i="7"/>
  <c r="AX897" i="7"/>
  <c r="AO897" i="7"/>
  <c r="AQ897" i="7"/>
  <c r="BM248" i="7"/>
  <c r="BL248" i="7"/>
  <c r="BK248" i="7"/>
  <c r="BG248" i="7"/>
  <c r="BO248" i="7"/>
  <c r="AX971" i="7"/>
  <c r="AO971" i="7"/>
  <c r="CG399" i="7"/>
  <c r="CF399" i="7"/>
  <c r="BK492" i="7"/>
  <c r="BH492" i="7"/>
  <c r="AD770" i="7"/>
  <c r="AA770" i="7"/>
  <c r="W770" i="7"/>
  <c r="X770" i="7"/>
  <c r="Z770" i="7"/>
  <c r="AE770" i="7"/>
  <c r="AR461" i="7"/>
  <c r="AT461" i="7"/>
  <c r="AO461" i="7"/>
  <c r="AY461" i="7"/>
  <c r="AV461" i="7"/>
  <c r="AW461" i="7"/>
  <c r="AW817" i="7"/>
  <c r="AR817" i="7"/>
  <c r="AS817" i="7"/>
  <c r="AX493" i="7"/>
  <c r="AV493" i="7"/>
  <c r="AU493" i="7"/>
  <c r="AE906" i="7"/>
  <c r="AB906" i="7"/>
  <c r="Y906" i="7"/>
  <c r="W538" i="7"/>
  <c r="Y538" i="7"/>
  <c r="AA538" i="7"/>
  <c r="AG538" i="7"/>
  <c r="AG742" i="7"/>
  <c r="AC742" i="7"/>
  <c r="AB662" i="7"/>
  <c r="Y662" i="7"/>
  <c r="AC662" i="7"/>
  <c r="AF662" i="7"/>
  <c r="AS496" i="7"/>
  <c r="AX496" i="7"/>
  <c r="AU496" i="7"/>
  <c r="AA818" i="7"/>
  <c r="AE818" i="7"/>
  <c r="AC818" i="7"/>
  <c r="W818" i="7"/>
  <c r="AC790" i="7"/>
  <c r="AB790" i="7"/>
  <c r="Z790" i="7"/>
  <c r="Y790" i="7"/>
  <c r="AW743" i="7"/>
  <c r="AO743" i="7"/>
  <c r="AS743" i="7"/>
  <c r="AD726" i="7"/>
  <c r="AF726" i="7"/>
  <c r="AG464" i="7"/>
  <c r="AB464" i="7"/>
  <c r="AC464" i="7"/>
  <c r="X464" i="7"/>
  <c r="AE464" i="7"/>
  <c r="W464" i="7"/>
  <c r="AG686" i="7"/>
  <c r="W686" i="7"/>
  <c r="X686" i="7"/>
  <c r="Y686" i="7"/>
  <c r="AE686" i="7"/>
  <c r="W553" i="7"/>
  <c r="Y553" i="7"/>
  <c r="AY602" i="7"/>
  <c r="AT602" i="7"/>
  <c r="AV602" i="7"/>
  <c r="AW602" i="7"/>
  <c r="AX602" i="7"/>
  <c r="AL565" i="7"/>
  <c r="AN565" i="7"/>
  <c r="AO565" i="7" a="1"/>
  <c r="AA702" i="7"/>
  <c r="W702" i="7"/>
  <c r="AF702" i="7"/>
  <c r="AU947" i="7"/>
  <c r="AR947" i="7"/>
  <c r="AS947" i="7"/>
  <c r="AW947" i="7"/>
  <c r="AP947" i="7"/>
  <c r="AY947" i="7"/>
  <c r="AO947" i="7"/>
  <c r="AL489" i="7"/>
  <c r="AN489" i="7"/>
  <c r="AO489" i="7" a="1"/>
  <c r="Z472" i="7"/>
  <c r="X472" i="7"/>
  <c r="W472" i="7"/>
  <c r="AB472" i="7"/>
  <c r="AG472" i="7"/>
  <c r="Z926" i="7"/>
  <c r="Y926" i="7"/>
  <c r="AB926" i="7"/>
  <c r="AE926" i="7"/>
  <c r="X926" i="7"/>
  <c r="AD926" i="7"/>
  <c r="AY705" i="7"/>
  <c r="AP705" i="7"/>
  <c r="AR705" i="7"/>
  <c r="AR495" i="7"/>
  <c r="AX832" i="7"/>
  <c r="AY930" i="7"/>
  <c r="AS930" i="7"/>
  <c r="AY471" i="7"/>
  <c r="BQ492" i="7"/>
  <c r="BN934" i="7"/>
  <c r="BM934" i="7"/>
  <c r="AX758" i="7"/>
  <c r="AW758" i="7"/>
  <c r="AS758" i="7"/>
  <c r="AR758" i="7"/>
  <c r="AD35" i="7"/>
  <c r="AE35" i="7"/>
  <c r="X35" i="7"/>
  <c r="AW907" i="7"/>
  <c r="AP907" i="7"/>
  <c r="AY907" i="7"/>
  <c r="AS907" i="7"/>
  <c r="AU907" i="7"/>
  <c r="AS845" i="7"/>
  <c r="AU845" i="7"/>
  <c r="AV845" i="7"/>
  <c r="AT845" i="7"/>
  <c r="AX845" i="7"/>
  <c r="AW845" i="7"/>
  <c r="AQ876" i="7"/>
  <c r="AY876" i="7"/>
  <c r="AX876" i="7"/>
  <c r="AW876" i="7"/>
  <c r="AU876" i="7"/>
  <c r="AP876" i="7"/>
  <c r="BK424" i="7"/>
  <c r="BP424" i="7"/>
  <c r="AF433" i="7"/>
  <c r="AW222" i="7"/>
  <c r="AV222" i="7"/>
  <c r="AY78" i="7"/>
  <c r="AR78" i="7"/>
  <c r="AY573" i="7"/>
  <c r="AU573" i="7"/>
  <c r="AR573" i="7"/>
  <c r="AO78" i="7"/>
  <c r="CD399" i="7"/>
  <c r="CH399" i="7"/>
  <c r="CI399" i="7"/>
  <c r="AR897" i="7"/>
  <c r="AU897" i="7"/>
  <c r="AX873" i="7"/>
  <c r="AY493" i="7"/>
  <c r="AP758" i="7"/>
  <c r="BH248" i="7"/>
  <c r="AX907" i="7"/>
  <c r="AT907" i="7"/>
  <c r="AC770" i="7"/>
  <c r="AW832" i="7"/>
  <c r="BK509" i="7"/>
  <c r="Z906" i="7"/>
  <c r="AX471" i="7"/>
  <c r="AR845" i="7"/>
  <c r="AP845" i="7"/>
  <c r="AU461" i="7"/>
  <c r="AT971" i="7"/>
  <c r="AY817" i="7"/>
  <c r="AU256" i="7"/>
  <c r="AP256" i="7"/>
  <c r="AX945" i="7"/>
  <c r="AY945" i="7"/>
  <c r="AT652" i="7"/>
  <c r="AV652" i="7"/>
  <c r="AP222" i="7"/>
  <c r="AX222" i="7"/>
  <c r="AU78" i="7"/>
  <c r="AQ78" i="7"/>
  <c r="AV78" i="7"/>
  <c r="AS573" i="7"/>
  <c r="CA399" i="7"/>
  <c r="BZ399" i="7"/>
  <c r="AW897" i="7"/>
  <c r="AT897" i="7"/>
  <c r="AU758" i="7"/>
  <c r="BP248" i="7"/>
  <c r="AR907" i="7"/>
  <c r="AQ907" i="7"/>
  <c r="Y770" i="7"/>
  <c r="AF770" i="7"/>
  <c r="BN509" i="7"/>
  <c r="AO845" i="7"/>
  <c r="AR858" i="7"/>
  <c r="AX858" i="7"/>
  <c r="AS461" i="7"/>
  <c r="AX461" i="7"/>
  <c r="AU971" i="7"/>
  <c r="AS203" i="7"/>
  <c r="AR203" i="7"/>
  <c r="V24" i="7"/>
  <c r="V98" i="7"/>
  <c r="W98" i="7" a="1"/>
  <c r="AE98" i="7"/>
  <c r="AN882" i="7"/>
  <c r="AO882" i="7" a="1"/>
  <c r="BF496" i="7"/>
  <c r="BG496" i="7" a="1"/>
  <c r="AF762" i="7"/>
  <c r="AN436" i="7"/>
  <c r="AO436" i="7" a="1"/>
  <c r="AV436" i="7"/>
  <c r="AF59" i="7"/>
  <c r="X59" i="7"/>
  <c r="AA59" i="7"/>
  <c r="W59" i="7"/>
  <c r="AQ730" i="7"/>
  <c r="AV730" i="7"/>
  <c r="AU730" i="7"/>
  <c r="AX730" i="7"/>
  <c r="AW730" i="7"/>
  <c r="AO730" i="7"/>
  <c r="AP730" i="7"/>
  <c r="AT730" i="7"/>
  <c r="BI533" i="7"/>
  <c r="BP533" i="7"/>
  <c r="AA489" i="7"/>
  <c r="AG489" i="7"/>
  <c r="AS727" i="7"/>
  <c r="AU727" i="7"/>
  <c r="AR727" i="7"/>
  <c r="AW727" i="7"/>
  <c r="AO727" i="7"/>
  <c r="AV727" i="7"/>
  <c r="AP727" i="7"/>
  <c r="AQ727" i="7"/>
  <c r="CH362" i="7"/>
  <c r="CG362" i="7"/>
  <c r="AD510" i="7"/>
  <c r="W510" i="7"/>
  <c r="AG510" i="7"/>
  <c r="AF510" i="7"/>
  <c r="AP720" i="7"/>
  <c r="AY720" i="7"/>
  <c r="AW720" i="7"/>
  <c r="BO575" i="7"/>
  <c r="BN575" i="7"/>
  <c r="BP575" i="7"/>
  <c r="BM575" i="7"/>
  <c r="BH575" i="7"/>
  <c r="BG575" i="7"/>
  <c r="AR891" i="7"/>
  <c r="AW891" i="7"/>
  <c r="AP891" i="7"/>
  <c r="AQ680" i="7"/>
  <c r="AP680" i="7"/>
  <c r="AA532" i="7"/>
  <c r="Y532" i="7"/>
  <c r="AC532" i="7"/>
  <c r="AB532" i="7"/>
  <c r="W532" i="7"/>
  <c r="AG532" i="7"/>
  <c r="X532" i="7"/>
  <c r="AF532" i="7"/>
  <c r="Z536" i="7"/>
  <c r="AB536" i="7"/>
  <c r="X536" i="7"/>
  <c r="W536" i="7"/>
  <c r="AF536" i="7"/>
  <c r="Y536" i="7"/>
  <c r="AE536" i="7"/>
  <c r="AD536" i="7"/>
  <c r="BN745" i="7"/>
  <c r="BP745" i="7"/>
  <c r="BI745" i="7"/>
  <c r="BL745" i="7"/>
  <c r="BM745" i="7"/>
  <c r="BQ745" i="7"/>
  <c r="BO745" i="7"/>
  <c r="BH745" i="7"/>
  <c r="AD496" i="7"/>
  <c r="W496" i="7"/>
  <c r="AF496" i="7"/>
  <c r="Z496" i="7"/>
  <c r="Y496" i="7"/>
  <c r="AG496" i="7"/>
  <c r="W738" i="7"/>
  <c r="Z738" i="7"/>
  <c r="AC738" i="7"/>
  <c r="AF738" i="7"/>
  <c r="X738" i="7"/>
  <c r="AA738" i="7"/>
  <c r="AD738" i="7"/>
  <c r="AG738" i="7"/>
  <c r="T358" i="7"/>
  <c r="V358" i="7"/>
  <c r="W358" i="7" a="1"/>
  <c r="BZ463" i="7"/>
  <c r="CG463" i="7"/>
  <c r="AX884" i="7"/>
  <c r="AQ884" i="7"/>
  <c r="AO884" i="7"/>
  <c r="AV884" i="7"/>
  <c r="AY884" i="7"/>
  <c r="AR884" i="7"/>
  <c r="AS884" i="7"/>
  <c r="AW884" i="7"/>
  <c r="AD890" i="7"/>
  <c r="Z890" i="7"/>
  <c r="AA890" i="7"/>
  <c r="X890" i="7"/>
  <c r="AX490" i="7"/>
  <c r="AS490" i="7"/>
  <c r="AU490" i="7"/>
  <c r="AT490" i="7"/>
  <c r="AP490" i="7"/>
  <c r="AQ649" i="7"/>
  <c r="AV649" i="7"/>
  <c r="AS649" i="7"/>
  <c r="AU649" i="7"/>
  <c r="AB962" i="7"/>
  <c r="X962" i="7"/>
  <c r="Z962" i="7"/>
  <c r="AA962" i="7"/>
  <c r="AB541" i="7"/>
  <c r="AD541" i="7"/>
  <c r="Y541" i="7"/>
  <c r="AE541" i="7"/>
  <c r="AA541" i="7"/>
  <c r="Z541" i="7"/>
  <c r="AC541" i="7"/>
  <c r="AF541" i="7"/>
  <c r="W541" i="7"/>
  <c r="AS624" i="7"/>
  <c r="AX624" i="7"/>
  <c r="AQ715" i="7"/>
  <c r="AO715" i="7"/>
  <c r="AS715" i="7"/>
  <c r="AX715" i="7"/>
  <c r="AU715" i="7"/>
  <c r="AT715" i="7"/>
  <c r="AP715" i="7"/>
  <c r="AY715" i="7"/>
  <c r="BJ158" i="7"/>
  <c r="BI158" i="7"/>
  <c r="AB814" i="7"/>
  <c r="AE814" i="7"/>
  <c r="AD814" i="7"/>
  <c r="Z814" i="7"/>
  <c r="W814" i="7"/>
  <c r="X814" i="7"/>
  <c r="Y814" i="7"/>
  <c r="AA814" i="7"/>
  <c r="AL834" i="7"/>
  <c r="AN834" i="7"/>
  <c r="AO834" i="7" a="1"/>
  <c r="AQ614" i="7"/>
  <c r="AS614" i="7"/>
  <c r="AP614" i="7"/>
  <c r="AU614" i="7"/>
  <c r="AW614" i="7"/>
  <c r="AO614" i="7"/>
  <c r="CK614" i="7"/>
  <c r="AR614" i="7"/>
  <c r="AX614" i="7"/>
  <c r="CF220" i="7"/>
  <c r="CE220" i="7"/>
  <c r="AD839" i="7"/>
  <c r="AE839" i="7"/>
  <c r="Z839" i="7"/>
  <c r="X839" i="7"/>
  <c r="AF839" i="7"/>
  <c r="AG839" i="7"/>
  <c r="Y839" i="7"/>
  <c r="W839" i="7"/>
  <c r="AB839" i="7"/>
  <c r="AD481" i="7"/>
  <c r="AC481" i="7"/>
  <c r="AE481" i="7"/>
  <c r="Z481" i="7"/>
  <c r="AG481" i="7"/>
  <c r="AB481" i="7"/>
  <c r="X481" i="7"/>
  <c r="AF481" i="7"/>
  <c r="Y481" i="7"/>
  <c r="AP970" i="7"/>
  <c r="AY970" i="7"/>
  <c r="AO970" i="7"/>
  <c r="AW970" i="7"/>
  <c r="AV970" i="7"/>
  <c r="AR970" i="7"/>
  <c r="AL906" i="7"/>
  <c r="AN906" i="7"/>
  <c r="AO906" i="7" a="1"/>
  <c r="W758" i="7"/>
  <c r="X758" i="7"/>
  <c r="AC758" i="7"/>
  <c r="AB758" i="7"/>
  <c r="AF758" i="7"/>
  <c r="AD758" i="7"/>
  <c r="AG758" i="7"/>
  <c r="AE758" i="7"/>
  <c r="W562" i="7"/>
  <c r="AF562" i="7"/>
  <c r="AG562" i="7"/>
  <c r="AC562" i="7"/>
  <c r="AA762" i="7"/>
  <c r="X762" i="7"/>
  <c r="Y762" i="7"/>
  <c r="AD762" i="7"/>
  <c r="W762" i="7"/>
  <c r="AC762" i="7"/>
  <c r="AA415" i="7"/>
  <c r="AD415" i="7"/>
  <c r="W415" i="7"/>
  <c r="X415" i="7"/>
  <c r="AE415" i="7"/>
  <c r="Z415" i="7"/>
  <c r="AB415" i="7"/>
  <c r="AG415" i="7"/>
  <c r="AF415" i="7"/>
  <c r="AA602" i="7"/>
  <c r="AC602" i="7"/>
  <c r="W602" i="7"/>
  <c r="AF602" i="7"/>
  <c r="AG602" i="7"/>
  <c r="AE602" i="7"/>
  <c r="Z602" i="7"/>
  <c r="AB602" i="7"/>
  <c r="AV989" i="7"/>
  <c r="AX989" i="7"/>
  <c r="BJ745" i="7"/>
  <c r="X541" i="7"/>
  <c r="AX727" i="7"/>
  <c r="AY730" i="7"/>
  <c r="AR715" i="7"/>
  <c r="Y738" i="7"/>
  <c r="AN862" i="7"/>
  <c r="AO862" i="7" a="1"/>
  <c r="AX862" i="7"/>
  <c r="AY995" i="7"/>
  <c r="AS995" i="7"/>
  <c r="AY727" i="7"/>
  <c r="BL533" i="7"/>
  <c r="AA758" i="7"/>
  <c r="BD270" i="7"/>
  <c r="BF270" i="7"/>
  <c r="BJ941" i="7"/>
  <c r="BO941" i="7"/>
  <c r="BH941" i="7"/>
  <c r="BI941" i="7"/>
  <c r="BP941" i="7"/>
  <c r="BL941" i="7"/>
  <c r="BQ941" i="7"/>
  <c r="BM941" i="7"/>
  <c r="BL639" i="7"/>
  <c r="BJ639" i="7"/>
  <c r="BN639" i="7"/>
  <c r="AC177" i="7"/>
  <c r="V394" i="7"/>
  <c r="W394" i="7" a="1"/>
  <c r="AF394" i="7"/>
  <c r="BM474" i="7"/>
  <c r="BK474" i="7"/>
  <c r="AA902" i="7"/>
  <c r="CK416" i="7"/>
  <c r="AC458" i="7"/>
  <c r="Y458" i="7"/>
  <c r="AB458" i="7"/>
  <c r="BN474" i="7"/>
  <c r="AO989" i="7"/>
  <c r="AR989" i="7"/>
  <c r="AP989" i="7"/>
  <c r="BN158" i="7"/>
  <c r="BP158" i="7"/>
  <c r="BH158" i="7"/>
  <c r="AX970" i="7"/>
  <c r="AR490" i="7"/>
  <c r="BQ575" i="7"/>
  <c r="BL575" i="7"/>
  <c r="AT884" i="7"/>
  <c r="AA536" i="7"/>
  <c r="AT614" i="7"/>
  <c r="AE532" i="7"/>
  <c r="AG814" i="7"/>
  <c r="AB510" i="7"/>
  <c r="AA839" i="7"/>
  <c r="AS730" i="7"/>
  <c r="AW715" i="7"/>
  <c r="AC496" i="7"/>
  <c r="AV922" i="7"/>
  <c r="AQ922" i="7"/>
  <c r="AT495" i="7"/>
  <c r="AQ495" i="7"/>
  <c r="AP495" i="7"/>
  <c r="AV495" i="7"/>
  <c r="AX495" i="7"/>
  <c r="AO495" i="7"/>
  <c r="AY495" i="7"/>
  <c r="AS495" i="7"/>
  <c r="AG962" i="7"/>
  <c r="BJ474" i="7"/>
  <c r="AD458" i="7"/>
  <c r="BL474" i="7"/>
  <c r="BQ474" i="7"/>
  <c r="AW989" i="7"/>
  <c r="AT989" i="7"/>
  <c r="BO158" i="7"/>
  <c r="BQ158" i="7"/>
  <c r="AP995" i="7"/>
  <c r="AW490" i="7"/>
  <c r="BJ575" i="7"/>
  <c r="AU884" i="7"/>
  <c r="AG536" i="7"/>
  <c r="BH474" i="7"/>
  <c r="AV614" i="7"/>
  <c r="BG745" i="7"/>
  <c r="Z532" i="7"/>
  <c r="AV720" i="7"/>
  <c r="AF814" i="7"/>
  <c r="Y510" i="7"/>
  <c r="AC839" i="7"/>
  <c r="AR730" i="7"/>
  <c r="AV715" i="7"/>
  <c r="AE738" i="7"/>
  <c r="CC463" i="7"/>
  <c r="AE890" i="7"/>
  <c r="Y56" i="7"/>
  <c r="W56" i="7"/>
  <c r="AA56" i="7"/>
  <c r="X56" i="7"/>
  <c r="AG56" i="7"/>
  <c r="AC56" i="7"/>
  <c r="AE56" i="7"/>
  <c r="AB56" i="7"/>
  <c r="AD56" i="7"/>
  <c r="BX723" i="7"/>
  <c r="BY723" i="7" a="1"/>
  <c r="BF873" i="7"/>
  <c r="BG873" i="7" a="1"/>
  <c r="BQ101" i="7"/>
  <c r="BH101" i="7"/>
  <c r="BG101" i="7"/>
  <c r="BL101" i="7"/>
  <c r="BO101" i="7"/>
  <c r="BM101" i="7"/>
  <c r="BI101" i="7"/>
  <c r="BJ101" i="7"/>
  <c r="BN101" i="7"/>
  <c r="BK101" i="7"/>
  <c r="BP101" i="7"/>
  <c r="AQ781" i="7"/>
  <c r="AC489" i="7"/>
  <c r="AQ819" i="7"/>
  <c r="BQ533" i="7"/>
  <c r="BH533" i="7"/>
  <c r="BN533" i="7"/>
  <c r="AS819" i="7"/>
  <c r="AY858" i="7"/>
  <c r="AT727" i="7"/>
  <c r="AU809" i="7"/>
  <c r="CH463" i="7"/>
  <c r="BM533" i="7"/>
  <c r="BG533" i="7"/>
  <c r="AG890" i="7"/>
  <c r="AC890" i="7"/>
  <c r="W890" i="7"/>
  <c r="AF962" i="7"/>
  <c r="AF382" i="7"/>
  <c r="AY809" i="7"/>
  <c r="AW680" i="7"/>
  <c r="CA463" i="7"/>
  <c r="CE463" i="7"/>
  <c r="BJ533" i="7"/>
  <c r="BO533" i="7"/>
  <c r="BO639" i="7"/>
  <c r="AF890" i="7"/>
  <c r="Y890" i="7"/>
  <c r="AC962" i="7"/>
  <c r="Y962" i="7"/>
  <c r="AD962" i="7"/>
  <c r="AG382" i="7"/>
  <c r="AY256" i="7"/>
  <c r="AX953" i="7"/>
  <c r="BP419" i="7"/>
  <c r="BJ419" i="7"/>
  <c r="AS820" i="7"/>
  <c r="AR820" i="7"/>
  <c r="AC382" i="7"/>
  <c r="AA382" i="7"/>
  <c r="AB382" i="7"/>
  <c r="AR256" i="7"/>
  <c r="BI419" i="7"/>
  <c r="AU820" i="7"/>
  <c r="AX889" i="7"/>
  <c r="AS454" i="7"/>
  <c r="AV256" i="7"/>
  <c r="BH691" i="7"/>
  <c r="BK419" i="7"/>
  <c r="AQ820" i="7"/>
  <c r="AU454" i="7"/>
  <c r="BX253" i="7"/>
  <c r="BY253" i="7" a="1"/>
  <c r="CD253" i="7"/>
  <c r="W153" i="7"/>
  <c r="Y153" i="7"/>
  <c r="AB153" i="7"/>
  <c r="AG153" i="7"/>
  <c r="Z153" i="7"/>
  <c r="AD153" i="7"/>
  <c r="AC153" i="7"/>
  <c r="AA153" i="7"/>
  <c r="AE153" i="7"/>
  <c r="AF153" i="7"/>
  <c r="X153" i="7"/>
  <c r="V199" i="7"/>
  <c r="W199" i="7" a="1"/>
  <c r="Y199" i="7"/>
  <c r="V214" i="7"/>
  <c r="W214" i="7" a="1"/>
  <c r="BF854" i="7"/>
  <c r="BG854" i="7" a="1"/>
  <c r="V295" i="7"/>
  <c r="W295" i="7" a="1"/>
  <c r="AN303" i="7"/>
  <c r="AO303" i="7" a="1"/>
  <c r="AS303" i="7"/>
  <c r="BX227" i="7"/>
  <c r="BY227" i="7" a="1"/>
  <c r="BY227" i="7"/>
  <c r="AJ300" i="7"/>
  <c r="AL300" i="7"/>
  <c r="BX295" i="7"/>
  <c r="BY295" i="7" a="1"/>
  <c r="CE295" i="7"/>
  <c r="X236" i="7"/>
  <c r="Z236" i="7"/>
  <c r="AA236" i="7"/>
  <c r="AG236" i="7"/>
  <c r="V125" i="7"/>
  <c r="V303" i="7"/>
  <c r="W303" i="7" a="1"/>
  <c r="X149" i="7"/>
  <c r="AU304" i="7"/>
  <c r="X74" i="7"/>
  <c r="AB74" i="7"/>
  <c r="AC74" i="7"/>
  <c r="AE74" i="7"/>
  <c r="Y74" i="7"/>
  <c r="AF74" i="7"/>
  <c r="AG74" i="7"/>
  <c r="AD74" i="7"/>
  <c r="W74" i="7"/>
  <c r="Z74" i="7"/>
  <c r="AA74" i="7"/>
  <c r="X232" i="7"/>
  <c r="AD236" i="7"/>
  <c r="AE236" i="7"/>
  <c r="AC236" i="7"/>
  <c r="Y236" i="7"/>
  <c r="AB236" i="7"/>
  <c r="AF236" i="7"/>
  <c r="W236" i="7"/>
  <c r="AE128" i="7"/>
  <c r="X128" i="7"/>
  <c r="AC128" i="7"/>
  <c r="W128" i="7"/>
  <c r="AF128" i="7"/>
  <c r="AB128" i="7"/>
  <c r="AA128" i="7"/>
  <c r="AR304" i="7"/>
  <c r="AX304" i="7"/>
  <c r="AQ304" i="7"/>
  <c r="AS304" i="7"/>
  <c r="AO304" i="7"/>
  <c r="CF505" i="7"/>
  <c r="BF220" i="7"/>
  <c r="V362" i="7"/>
  <c r="W362" i="7" a="1"/>
  <c r="W362" i="7"/>
  <c r="AX995" i="7"/>
  <c r="AU995" i="7"/>
  <c r="AX742" i="7"/>
  <c r="AX66" i="7"/>
  <c r="BO475" i="7"/>
  <c r="BK475" i="7"/>
  <c r="BU873" i="7"/>
  <c r="AW869" i="7"/>
  <c r="BI753" i="7"/>
  <c r="BJ753" i="7"/>
  <c r="BK831" i="7"/>
  <c r="AU875" i="7"/>
  <c r="W706" i="7"/>
  <c r="AA706" i="7"/>
  <c r="AC930" i="7"/>
  <c r="W930" i="7"/>
  <c r="AS472" i="7"/>
  <c r="BU268" i="7"/>
  <c r="AY472" i="7"/>
  <c r="BI492" i="7"/>
  <c r="BP492" i="7"/>
  <c r="AV392" i="7"/>
  <c r="AT995" i="7"/>
  <c r="AP742" i="7"/>
  <c r="AQ760" i="7"/>
  <c r="BM475" i="7"/>
  <c r="BG475" i="7"/>
  <c r="BT873" i="7"/>
  <c r="BV873" i="7"/>
  <c r="AP462" i="7"/>
  <c r="AY462" i="7"/>
  <c r="BL753" i="7"/>
  <c r="BN831" i="7"/>
  <c r="AO875" i="7"/>
  <c r="Z706" i="7"/>
  <c r="X706" i="7"/>
  <c r="AT42" i="7"/>
  <c r="Y930" i="7"/>
  <c r="AA930" i="7"/>
  <c r="AX472" i="7"/>
  <c r="BM492" i="7"/>
  <c r="BO492" i="7"/>
  <c r="BS974" i="7"/>
  <c r="BW974" i="7"/>
  <c r="BQ831" i="7"/>
  <c r="BD282" i="7"/>
  <c r="AB706" i="7"/>
  <c r="Y706" i="7"/>
  <c r="AR42" i="7"/>
  <c r="AG930" i="7"/>
  <c r="AF930" i="7"/>
  <c r="AW472" i="7"/>
  <c r="AT472" i="7"/>
  <c r="BJ492" i="7"/>
  <c r="BG492" i="7"/>
  <c r="AD730" i="7"/>
  <c r="BJ689" i="7"/>
  <c r="AN974" i="7"/>
  <c r="AO974" i="7" a="1"/>
  <c r="CC307" i="7"/>
  <c r="CH307" i="7"/>
  <c r="CF307" i="7"/>
  <c r="CB307" i="7"/>
  <c r="CD307" i="7"/>
  <c r="CA307" i="7"/>
  <c r="BZ307" i="7"/>
  <c r="V201" i="7"/>
  <c r="W201" i="7" a="1"/>
  <c r="AB201" i="7"/>
  <c r="V172" i="7"/>
  <c r="W172" i="7" a="1"/>
  <c r="AC172" i="7"/>
  <c r="AN690" i="7"/>
  <c r="AO690" i="7" a="1"/>
  <c r="AP690" i="7"/>
  <c r="BX668" i="7"/>
  <c r="BY668" i="7" a="1"/>
  <c r="CB668" i="7"/>
  <c r="AB454" i="7"/>
  <c r="X454" i="7"/>
  <c r="AA454" i="7"/>
  <c r="AE102" i="7"/>
  <c r="W102" i="7"/>
  <c r="AV824" i="7"/>
  <c r="AW847" i="7"/>
  <c r="BO934" i="7"/>
  <c r="AY742" i="7"/>
  <c r="AU948" i="7"/>
  <c r="AS948" i="7"/>
  <c r="AR948" i="7"/>
  <c r="AN593" i="7"/>
  <c r="AO593" i="7" a="1"/>
  <c r="AX593" i="7"/>
  <c r="AT891" i="7"/>
  <c r="BO959" i="7"/>
  <c r="BN959" i="7"/>
  <c r="BN513" i="7"/>
  <c r="AE726" i="7"/>
  <c r="BH637" i="7"/>
  <c r="BI728" i="7"/>
  <c r="BK959" i="7"/>
  <c r="BS648" i="7"/>
  <c r="BW648" i="7"/>
  <c r="BO513" i="7"/>
  <c r="AF698" i="7"/>
  <c r="BF986" i="7"/>
  <c r="BG986" i="7" a="1"/>
  <c r="AG454" i="7"/>
  <c r="AB102" i="7"/>
  <c r="BH934" i="7"/>
  <c r="AP948" i="7"/>
  <c r="AY948" i="7"/>
  <c r="AG518" i="7"/>
  <c r="AQ891" i="7"/>
  <c r="AO891" i="7"/>
  <c r="BM959" i="7"/>
  <c r="BT860" i="7"/>
  <c r="BV860" i="7"/>
  <c r="BB630" i="7"/>
  <c r="AW696" i="7"/>
  <c r="BX871" i="7"/>
  <c r="BY871" i="7" a="1"/>
  <c r="BZ871" i="7"/>
  <c r="Z553" i="7"/>
  <c r="AC698" i="7"/>
  <c r="BR962" i="7"/>
  <c r="BU962" i="7"/>
  <c r="BF30" i="7"/>
  <c r="V273" i="7"/>
  <c r="AN3" i="7"/>
  <c r="AO3" i="7" a="1"/>
  <c r="AT3" i="7"/>
  <c r="BA294" i="7"/>
  <c r="BB294" i="7"/>
  <c r="BD294" i="7"/>
  <c r="CH309" i="7"/>
  <c r="CA309" i="7"/>
  <c r="CE309" i="7"/>
  <c r="BF561" i="7"/>
  <c r="BG561" i="7" a="1"/>
  <c r="BM561" i="7"/>
  <c r="V7" i="7"/>
  <c r="W7" i="7" a="1"/>
  <c r="BX845" i="7"/>
  <c r="BY845" i="7" a="1"/>
  <c r="CG845" i="7"/>
  <c r="BX740" i="7"/>
  <c r="BY740" i="7" a="1"/>
  <c r="BF225" i="7"/>
  <c r="AV971" i="7"/>
  <c r="BY5" i="7"/>
  <c r="CH5" i="7"/>
  <c r="CG5" i="7"/>
  <c r="AQ824" i="7"/>
  <c r="AR824" i="7"/>
  <c r="AU824" i="7"/>
  <c r="AS824" i="7"/>
  <c r="AX824" i="7"/>
  <c r="Z102" i="7"/>
  <c r="AA102" i="7"/>
  <c r="X102" i="7"/>
  <c r="AL423" i="7"/>
  <c r="AN423" i="7"/>
  <c r="AO423" i="7" a="1"/>
  <c r="AO742" i="7"/>
  <c r="AW742" i="7"/>
  <c r="AT742" i="7"/>
  <c r="AS742" i="7"/>
  <c r="AQ742" i="7"/>
  <c r="AO588" i="7"/>
  <c r="AV588" i="7"/>
  <c r="AS588" i="7"/>
  <c r="AW588" i="7"/>
  <c r="AU588" i="7"/>
  <c r="AP606" i="7"/>
  <c r="AU606" i="7"/>
  <c r="AW606" i="7"/>
  <c r="BS860" i="7"/>
  <c r="BW860" i="7"/>
  <c r="AO699" i="7"/>
  <c r="BJ513" i="7"/>
  <c r="BQ513" i="7"/>
  <c r="AT203" i="7"/>
  <c r="AP203" i="7"/>
  <c r="BU989" i="7"/>
  <c r="AW652" i="7"/>
  <c r="AP652" i="7"/>
  <c r="AT858" i="7"/>
  <c r="AV858" i="7"/>
  <c r="AU760" i="7"/>
  <c r="BO410" i="7"/>
  <c r="BP410" i="7"/>
  <c r="W790" i="7"/>
  <c r="AA790" i="7"/>
  <c r="AQ493" i="7"/>
  <c r="BK994" i="7"/>
  <c r="AJ160" i="7"/>
  <c r="AT720" i="7"/>
  <c r="Z538" i="7"/>
  <c r="X538" i="7"/>
  <c r="AD538" i="7"/>
  <c r="AG818" i="7"/>
  <c r="Y818" i="7"/>
  <c r="AB818" i="7"/>
  <c r="X662" i="7"/>
  <c r="AG662" i="7"/>
  <c r="AA662" i="7"/>
  <c r="AQ517" i="7"/>
  <c r="AE510" i="7"/>
  <c r="AA510" i="7"/>
  <c r="Z510" i="7"/>
  <c r="AP493" i="7"/>
  <c r="AS493" i="7"/>
  <c r="BL691" i="7"/>
  <c r="AV496" i="7"/>
  <c r="AR496" i="7"/>
  <c r="AQ496" i="7"/>
  <c r="Y742" i="7"/>
  <c r="W742" i="7"/>
  <c r="AD518" i="7"/>
  <c r="AA518" i="7"/>
  <c r="AB518" i="7"/>
  <c r="AV758" i="7"/>
  <c r="AO758" i="7"/>
  <c r="AQ758" i="7"/>
  <c r="X742" i="7"/>
  <c r="BT686" i="7"/>
  <c r="BV686" i="7"/>
  <c r="AF906" i="7"/>
  <c r="W906" i="7"/>
  <c r="AD906" i="7"/>
  <c r="AV891" i="7"/>
  <c r="AU891" i="7"/>
  <c r="BP959" i="7"/>
  <c r="BG959" i="7"/>
  <c r="BJ959" i="7"/>
  <c r="BS949" i="7"/>
  <c r="BW949" i="7"/>
  <c r="BM513" i="7"/>
  <c r="BK513" i="7"/>
  <c r="BF627" i="7"/>
  <c r="BG627" i="7" a="1"/>
  <c r="AB726" i="7"/>
  <c r="BU772" i="7"/>
  <c r="AO203" i="7"/>
  <c r="AW203" i="7"/>
  <c r="AS652" i="7"/>
  <c r="AU858" i="7"/>
  <c r="AS858" i="7"/>
  <c r="AT760" i="7"/>
  <c r="BJ410" i="7"/>
  <c r="AF790" i="7"/>
  <c r="X790" i="7"/>
  <c r="BG994" i="7"/>
  <c r="AK160" i="7"/>
  <c r="AQ720" i="7"/>
  <c r="AE538" i="7"/>
  <c r="AN450" i="7"/>
  <c r="AO450" i="7" a="1"/>
  <c r="AT450" i="7"/>
  <c r="X818" i="7"/>
  <c r="AE662" i="7"/>
  <c r="W662" i="7"/>
  <c r="AO517" i="7"/>
  <c r="AC510" i="7"/>
  <c r="X510" i="7"/>
  <c r="BE315" i="7"/>
  <c r="AW493" i="7"/>
  <c r="AR493" i="7"/>
  <c r="BK691" i="7"/>
  <c r="AP496" i="7"/>
  <c r="AY496" i="7"/>
  <c r="AD742" i="7"/>
  <c r="Z518" i="7"/>
  <c r="Y518" i="7"/>
  <c r="AY758" i="7"/>
  <c r="AC906" i="7"/>
  <c r="X906" i="7"/>
  <c r="AX891" i="7"/>
  <c r="AS891" i="7"/>
  <c r="BQ959" i="7"/>
  <c r="BI959" i="7"/>
  <c r="BC630" i="7"/>
  <c r="Z485" i="7"/>
  <c r="BP513" i="7"/>
  <c r="BI513" i="7"/>
  <c r="BG871" i="7"/>
  <c r="W726" i="7"/>
  <c r="BI637" i="7"/>
  <c r="BP871" i="7"/>
  <c r="AX696" i="7"/>
  <c r="Z726" i="7"/>
  <c r="AC726" i="7"/>
  <c r="AT392" i="7"/>
  <c r="Z382" i="7"/>
  <c r="AD382" i="7"/>
  <c r="X382" i="7"/>
  <c r="AE382" i="7"/>
  <c r="BF989" i="7"/>
  <c r="BG989" i="7" a="1"/>
  <c r="BL989" i="7"/>
  <c r="BF483" i="7"/>
  <c r="BG483" i="7" a="1"/>
  <c r="BH483" i="7"/>
  <c r="AN210" i="7"/>
  <c r="AO210" i="7" a="1"/>
  <c r="AP210" i="7"/>
  <c r="BF147" i="7"/>
  <c r="AN124" i="7"/>
  <c r="AO124" i="7" a="1"/>
  <c r="AS124" i="7"/>
  <c r="BX261" i="7"/>
  <c r="BY261" i="7" a="1"/>
  <c r="AS634" i="7"/>
  <c r="AT634" i="7"/>
  <c r="AU634" i="7"/>
  <c r="AV634" i="7"/>
  <c r="AW634" i="7"/>
  <c r="AX634" i="7"/>
  <c r="AY634" i="7"/>
  <c r="AO634" i="7"/>
  <c r="AP634" i="7"/>
  <c r="AQ634" i="7"/>
  <c r="AR634" i="7"/>
  <c r="BL728" i="7"/>
  <c r="BN728" i="7"/>
  <c r="BU947" i="7"/>
  <c r="AQ869" i="7"/>
  <c r="AS869" i="7"/>
  <c r="AX869" i="7"/>
  <c r="BT900" i="7"/>
  <c r="BV900" i="7"/>
  <c r="BH831" i="7"/>
  <c r="BI831" i="7"/>
  <c r="BG831" i="7"/>
  <c r="AT680" i="7"/>
  <c r="AR680" i="7"/>
  <c r="X489" i="7"/>
  <c r="AU699" i="7"/>
  <c r="BI639" i="7"/>
  <c r="BM639" i="7"/>
  <c r="BL871" i="7"/>
  <c r="AR860" i="7"/>
  <c r="AX860" i="7"/>
  <c r="BK639" i="7"/>
  <c r="BJ871" i="7"/>
  <c r="CI505" i="7"/>
  <c r="AC483" i="7"/>
  <c r="X483" i="7"/>
  <c r="AE483" i="7"/>
  <c r="CA505" i="7"/>
  <c r="CC272" i="7"/>
  <c r="BA489" i="7"/>
  <c r="BE489" i="7"/>
  <c r="BA268" i="7"/>
  <c r="BC268" i="7"/>
  <c r="BT974" i="7"/>
  <c r="BV974" i="7"/>
  <c r="BK689" i="7"/>
  <c r="BL689" i="7"/>
  <c r="BG689" i="7"/>
  <c r="AN248" i="7"/>
  <c r="AO248" i="7" a="1"/>
  <c r="AU847" i="7"/>
  <c r="AV760" i="7"/>
  <c r="AW760" i="7"/>
  <c r="BO728" i="7"/>
  <c r="BS947" i="7"/>
  <c r="BW947" i="7"/>
  <c r="AT869" i="7"/>
  <c r="AR869" i="7"/>
  <c r="AV869" i="7"/>
  <c r="BP831" i="7"/>
  <c r="BM831" i="7"/>
  <c r="AS680" i="7"/>
  <c r="AU680" i="7"/>
  <c r="AF489" i="7"/>
  <c r="AX699" i="7"/>
  <c r="BP639" i="7"/>
  <c r="BK871" i="7"/>
  <c r="BF740" i="7"/>
  <c r="BG740" i="7" a="1"/>
  <c r="BI740" i="7"/>
  <c r="AW860" i="7"/>
  <c r="BQ639" i="7"/>
  <c r="CH505" i="7"/>
  <c r="AD483" i="7"/>
  <c r="Z483" i="7"/>
  <c r="BC682" i="7"/>
  <c r="BF682" i="7"/>
  <c r="BG682" i="7" a="1"/>
  <c r="BP682" i="7"/>
  <c r="CA272" i="7"/>
  <c r="Y425" i="7"/>
  <c r="BU489" i="7"/>
  <c r="AN630" i="7"/>
  <c r="AO630" i="7" a="1"/>
  <c r="BN689" i="7"/>
  <c r="BI689" i="7"/>
  <c r="BQ689" i="7"/>
  <c r="BF817" i="7"/>
  <c r="BG817" i="7" a="1"/>
  <c r="BO817" i="7"/>
  <c r="AN751" i="7"/>
  <c r="AO751" i="7" a="1"/>
  <c r="AV751" i="7"/>
  <c r="AN914" i="7"/>
  <c r="AO914" i="7" a="1"/>
  <c r="AS914" i="7"/>
  <c r="AR760" i="7"/>
  <c r="BF181" i="7"/>
  <c r="BP728" i="7"/>
  <c r="BC106" i="7"/>
  <c r="BQ475" i="7"/>
  <c r="BN475" i="7"/>
  <c r="BT827" i="7"/>
  <c r="BF819" i="7"/>
  <c r="BG819" i="7" a="1"/>
  <c r="BN819" i="7"/>
  <c r="AF542" i="7"/>
  <c r="AB542" i="7"/>
  <c r="AB894" i="7"/>
  <c r="W894" i="7"/>
  <c r="AU869" i="7"/>
  <c r="AO869" i="7"/>
  <c r="BO831" i="7"/>
  <c r="BL831" i="7"/>
  <c r="AX680" i="7"/>
  <c r="AG854" i="7"/>
  <c r="AE489" i="7"/>
  <c r="AD489" i="7"/>
  <c r="AR699" i="7"/>
  <c r="BH639" i="7"/>
  <c r="AF706" i="7"/>
  <c r="AE706" i="7"/>
  <c r="CG82" i="7"/>
  <c r="AQ860" i="7"/>
  <c r="Z930" i="7"/>
  <c r="AD930" i="7"/>
  <c r="BG639" i="7"/>
  <c r="BZ152" i="7"/>
  <c r="CE505" i="7"/>
  <c r="AB483" i="7"/>
  <c r="AG483" i="7"/>
  <c r="Z758" i="7"/>
  <c r="BZ505" i="7"/>
  <c r="BY272" i="7"/>
  <c r="W425" i="7"/>
  <c r="BA20" i="7"/>
  <c r="BC489" i="7"/>
  <c r="BS489" i="7"/>
  <c r="BW489" i="7"/>
  <c r="Y110" i="7"/>
  <c r="AE110" i="7"/>
  <c r="AS700" i="7"/>
  <c r="AQ700" i="7"/>
  <c r="AV862" i="7"/>
  <c r="AR862" i="7"/>
  <c r="AW995" i="7"/>
  <c r="AO995" i="7"/>
  <c r="AR995" i="7"/>
  <c r="AQ995" i="7"/>
  <c r="AV995" i="7"/>
  <c r="BT652" i="7"/>
  <c r="BV652" i="7"/>
  <c r="AA108" i="7"/>
  <c r="AP517" i="7"/>
  <c r="AX517" i="7"/>
  <c r="BT595" i="7"/>
  <c r="BV595" i="7"/>
  <c r="AT722" i="7"/>
  <c r="BM419" i="7"/>
  <c r="BG419" i="7"/>
  <c r="BS827" i="7"/>
  <c r="BW827" i="7"/>
  <c r="BT949" i="7"/>
  <c r="BV949" i="7"/>
  <c r="AQ471" i="7"/>
  <c r="BG753" i="7"/>
  <c r="BP753" i="7"/>
  <c r="AQ809" i="7"/>
  <c r="AX809" i="7"/>
  <c r="Z489" i="7"/>
  <c r="Y489" i="7"/>
  <c r="AB489" i="7"/>
  <c r="AT699" i="7"/>
  <c r="AY699" i="7"/>
  <c r="BR630" i="7"/>
  <c r="BF721" i="7"/>
  <c r="BG721" i="7" a="1"/>
  <c r="BL721" i="7"/>
  <c r="W485" i="7"/>
  <c r="AO454" i="7"/>
  <c r="AP817" i="7"/>
  <c r="BN871" i="7"/>
  <c r="AP971" i="7"/>
  <c r="AY971" i="7"/>
  <c r="AW971" i="7"/>
  <c r="CD463" i="7"/>
  <c r="CB463" i="7"/>
  <c r="BY463" i="7"/>
  <c r="AO817" i="7"/>
  <c r="AQ817" i="7"/>
  <c r="BL637" i="7"/>
  <c r="BI871" i="7"/>
  <c r="AE553" i="7"/>
  <c r="AB553" i="7"/>
  <c r="AG425" i="7"/>
  <c r="AC425" i="7"/>
  <c r="BA674" i="7"/>
  <c r="BE674" i="7"/>
  <c r="BA754" i="7"/>
  <c r="BE754" i="7"/>
  <c r="BF754" i="7"/>
  <c r="BG754" i="7" a="1"/>
  <c r="BL754" i="7"/>
  <c r="BK637" i="7"/>
  <c r="AG710" i="7"/>
  <c r="BJ800" i="7"/>
  <c r="BR241" i="7"/>
  <c r="BB241" i="7"/>
  <c r="BD241" i="7"/>
  <c r="AN186" i="7"/>
  <c r="AO186" i="7" a="1"/>
  <c r="AY186" i="7"/>
  <c r="AG35" i="7"/>
  <c r="AW517" i="7"/>
  <c r="AU517" i="7"/>
  <c r="AY517" i="7"/>
  <c r="AY781" i="7"/>
  <c r="X440" i="7"/>
  <c r="AO722" i="7"/>
  <c r="AX722" i="7"/>
  <c r="BL419" i="7"/>
  <c r="BF949" i="7"/>
  <c r="BG949" i="7" a="1"/>
  <c r="BJ949" i="7"/>
  <c r="AU471" i="7"/>
  <c r="BO753" i="7"/>
  <c r="BK753" i="7"/>
  <c r="AS809" i="7"/>
  <c r="W489" i="7"/>
  <c r="AN894" i="7"/>
  <c r="AO894" i="7" a="1"/>
  <c r="AR894" i="7"/>
  <c r="AW699" i="7"/>
  <c r="AS699" i="7"/>
  <c r="AA710" i="7"/>
  <c r="AX454" i="7"/>
  <c r="AW454" i="7"/>
  <c r="AT817" i="7"/>
  <c r="BM871" i="7"/>
  <c r="CH788" i="7"/>
  <c r="AG726" i="7"/>
  <c r="CH82" i="7"/>
  <c r="AQ971" i="7"/>
  <c r="AR971" i="7"/>
  <c r="CI463" i="7"/>
  <c r="CF463" i="7"/>
  <c r="BP442" i="7"/>
  <c r="BT817" i="7"/>
  <c r="BV817" i="7"/>
  <c r="BK533" i="7"/>
  <c r="AX817" i="7"/>
  <c r="AU817" i="7"/>
  <c r="BM637" i="7"/>
  <c r="BO871" i="7"/>
  <c r="AK285" i="7"/>
  <c r="W962" i="7"/>
  <c r="AE962" i="7"/>
  <c r="AA553" i="7"/>
  <c r="AD553" i="7"/>
  <c r="X425" i="7"/>
  <c r="AA726" i="7"/>
  <c r="Y726" i="7"/>
  <c r="AE698" i="7"/>
  <c r="BC674" i="7"/>
  <c r="BR754" i="7"/>
  <c r="BT754" i="7"/>
  <c r="BV754" i="7"/>
  <c r="BR674" i="7"/>
  <c r="BU674" i="7"/>
  <c r="X726" i="7"/>
  <c r="BS652" i="7"/>
  <c r="BW652" i="7"/>
  <c r="BC914" i="7"/>
  <c r="W698" i="7"/>
  <c r="BR814" i="7"/>
  <c r="BU814" i="7"/>
  <c r="BF498" i="7"/>
  <c r="BG498" i="7" a="1"/>
  <c r="BN498" i="7"/>
  <c r="AN962" i="7"/>
  <c r="AO962" i="7" a="1"/>
  <c r="AQ962" i="7"/>
  <c r="BZ82" i="7"/>
  <c r="Y714" i="7"/>
  <c r="BF772" i="7"/>
  <c r="BG772" i="7" a="1"/>
  <c r="BL772" i="7"/>
  <c r="BX174" i="7"/>
  <c r="BY174" i="7" a="1"/>
  <c r="CD174" i="7"/>
  <c r="AP194" i="7"/>
  <c r="AO194" i="7"/>
  <c r="BJ498" i="7"/>
  <c r="AT846" i="7"/>
  <c r="AU846" i="7"/>
  <c r="AV846" i="7"/>
  <c r="AY846" i="7"/>
  <c r="AQ846" i="7"/>
  <c r="AR846" i="7"/>
  <c r="AO846" i="7"/>
  <c r="AS846" i="7"/>
  <c r="AX846" i="7"/>
  <c r="AP846" i="7"/>
  <c r="AW846" i="7"/>
  <c r="AS790" i="7"/>
  <c r="AQ790" i="7"/>
  <c r="AU790" i="7"/>
  <c r="AV790" i="7"/>
  <c r="AT790" i="7"/>
  <c r="AY790" i="7"/>
  <c r="AO790" i="7"/>
  <c r="AR790" i="7"/>
  <c r="AP790" i="7"/>
  <c r="AX790" i="7"/>
  <c r="AW790" i="7"/>
  <c r="BT75" i="7"/>
  <c r="BH424" i="7"/>
  <c r="AU472" i="7"/>
  <c r="AV696" i="7"/>
  <c r="AV472" i="7"/>
  <c r="AU563" i="7"/>
  <c r="BR854" i="7"/>
  <c r="BX637" i="7"/>
  <c r="BY637" i="7" a="1"/>
  <c r="AO809" i="7"/>
  <c r="AT809" i="7"/>
  <c r="BI424" i="7"/>
  <c r="AP454" i="7"/>
  <c r="AV454" i="7"/>
  <c r="BX965" i="7"/>
  <c r="BY965" i="7" a="1"/>
  <c r="CE965" i="7"/>
  <c r="CD82" i="7"/>
  <c r="AV817" i="7"/>
  <c r="AP472" i="7"/>
  <c r="BG785" i="7"/>
  <c r="AP696" i="7"/>
  <c r="AA496" i="7"/>
  <c r="Y506" i="7"/>
  <c r="AU927" i="7"/>
  <c r="AS121" i="7"/>
  <c r="BG424" i="7"/>
  <c r="AT679" i="7"/>
  <c r="BU591" i="7"/>
  <c r="AQ696" i="7"/>
  <c r="AS696" i="7"/>
  <c r="AG810" i="7"/>
  <c r="BQ641" i="7"/>
  <c r="T206" i="7"/>
  <c r="V206" i="7"/>
  <c r="AC306" i="7"/>
  <c r="Z306" i="7"/>
  <c r="BB489" i="7"/>
  <c r="BD489" i="7"/>
  <c r="AN153" i="7"/>
  <c r="AO153" i="7" a="1"/>
  <c r="AX153" i="7"/>
  <c r="AX121" i="7"/>
  <c r="V150" i="7"/>
  <c r="CF152" i="7"/>
  <c r="CG152" i="7"/>
  <c r="CH152" i="7"/>
  <c r="CA152" i="7"/>
  <c r="CB152" i="7"/>
  <c r="BY152" i="7"/>
  <c r="CD152" i="7"/>
  <c r="CI152" i="7"/>
  <c r="CC152" i="7"/>
  <c r="BJ153" i="7"/>
  <c r="BQ153" i="7"/>
  <c r="BN153" i="7"/>
  <c r="BP153" i="7"/>
  <c r="BM153" i="7"/>
  <c r="BG153" i="7"/>
  <c r="BH153" i="7"/>
  <c r="BO153" i="7"/>
  <c r="BI153" i="7"/>
  <c r="BK153" i="7"/>
  <c r="BL153" i="7"/>
  <c r="Y175" i="7"/>
  <c r="AT175" i="7"/>
  <c r="AV175" i="7"/>
  <c r="AP175" i="7"/>
  <c r="AS175" i="7"/>
  <c r="AY175" i="7"/>
  <c r="AR175" i="7"/>
  <c r="AU175" i="7"/>
  <c r="AW175" i="7"/>
  <c r="AQ175" i="7"/>
  <c r="AO175" i="7"/>
  <c r="AG224" i="7"/>
  <c r="AD306" i="7"/>
  <c r="AB306" i="7"/>
  <c r="W306" i="7"/>
  <c r="AE306" i="7"/>
  <c r="X306" i="7"/>
  <c r="Y306" i="7"/>
  <c r="AA306" i="7"/>
  <c r="AG240" i="7"/>
  <c r="W240" i="7"/>
  <c r="AD240" i="7"/>
  <c r="AF240" i="7"/>
  <c r="Z240" i="7"/>
  <c r="AA240" i="7"/>
  <c r="AB240" i="7"/>
  <c r="X240" i="7"/>
  <c r="Y240" i="7"/>
  <c r="AC240" i="7"/>
  <c r="AE240" i="7"/>
  <c r="AA339" i="7"/>
  <c r="BK339" i="7"/>
  <c r="BH339" i="7"/>
  <c r="BO339" i="7"/>
  <c r="BL339" i="7"/>
  <c r="BM339" i="7"/>
  <c r="BG339" i="7"/>
  <c r="BP339" i="7"/>
  <c r="BI339" i="7"/>
  <c r="BN339" i="7"/>
  <c r="BJ339" i="7"/>
  <c r="BQ339" i="7"/>
  <c r="W250" i="7"/>
  <c r="AN17" i="7"/>
  <c r="AO17" i="7" a="1"/>
  <c r="AP17" i="7"/>
  <c r="V305" i="7"/>
  <c r="W305" i="7" a="1"/>
  <c r="AO370" i="7"/>
  <c r="AX370" i="7"/>
  <c r="AT370" i="7"/>
  <c r="BG131" i="7"/>
  <c r="BP39" i="7"/>
  <c r="BJ39" i="7"/>
  <c r="BK39" i="7"/>
  <c r="BQ39" i="7"/>
  <c r="BM39" i="7"/>
  <c r="BO39" i="7"/>
  <c r="BL39" i="7"/>
  <c r="BG39" i="7"/>
  <c r="BH39" i="7"/>
  <c r="BN39" i="7"/>
  <c r="BI39" i="7"/>
  <c r="AB191" i="7"/>
  <c r="AR930" i="7"/>
  <c r="AX256" i="7"/>
  <c r="AQ256" i="7"/>
  <c r="AW809" i="7"/>
  <c r="AP809" i="7"/>
  <c r="BN424" i="7"/>
  <c r="BQ424" i="7"/>
  <c r="AQ454" i="7"/>
  <c r="AR454" i="7"/>
  <c r="CA82" i="7"/>
  <c r="AY696" i="7"/>
  <c r="AT696" i="7"/>
  <c r="BF520" i="7"/>
  <c r="BG520" i="7" a="1"/>
  <c r="BZ272" i="7"/>
  <c r="BF684" i="7"/>
  <c r="BG684" i="7" a="1"/>
  <c r="BJ684" i="7"/>
  <c r="CH52" i="7"/>
  <c r="BB282" i="7"/>
  <c r="CG272" i="7"/>
  <c r="AN263" i="7"/>
  <c r="AO263" i="7" a="1"/>
  <c r="V296" i="7"/>
  <c r="W296" i="7" a="1"/>
  <c r="AO824" i="7"/>
  <c r="AP824" i="7"/>
  <c r="AU866" i="7"/>
  <c r="AP760" i="7"/>
  <c r="AS760" i="7"/>
  <c r="AY760" i="7"/>
  <c r="AO781" i="7"/>
  <c r="BQ728" i="7"/>
  <c r="BM728" i="7"/>
  <c r="BH728" i="7"/>
  <c r="AY832" i="7"/>
  <c r="AQ832" i="7"/>
  <c r="AP832" i="7"/>
  <c r="AT820" i="7"/>
  <c r="AV820" i="7"/>
  <c r="AY820" i="7"/>
  <c r="AV121" i="7"/>
  <c r="AP973" i="7"/>
  <c r="BF679" i="7"/>
  <c r="BG679" i="7" a="1"/>
  <c r="AT520" i="7"/>
  <c r="BL442" i="7"/>
  <c r="BQ871" i="7"/>
  <c r="BD268" i="7"/>
  <c r="CD505" i="7"/>
  <c r="CG505" i="7"/>
  <c r="BS971" i="7"/>
  <c r="BW971" i="7"/>
  <c r="AE766" i="7"/>
  <c r="CI52" i="7"/>
  <c r="AO973" i="7"/>
  <c r="BC814" i="7"/>
  <c r="BF814" i="7"/>
  <c r="BG814" i="7" a="1"/>
  <c r="V134" i="7"/>
  <c r="W134" i="7" a="1"/>
  <c r="CF52" i="7"/>
  <c r="BZ52" i="7"/>
  <c r="CB968" i="7"/>
  <c r="BO792" i="7"/>
  <c r="AX760" i="7"/>
  <c r="AX943" i="7"/>
  <c r="AP781" i="7"/>
  <c r="AT781" i="7"/>
  <c r="BK728" i="7"/>
  <c r="BJ728" i="7"/>
  <c r="AR832" i="7"/>
  <c r="AP820" i="7"/>
  <c r="AO820" i="7"/>
  <c r="AR121" i="7"/>
  <c r="AW973" i="7"/>
  <c r="AN626" i="7"/>
  <c r="AO626" i="7" a="1"/>
  <c r="AT626" i="7"/>
  <c r="CB52" i="7"/>
  <c r="BL54" i="7"/>
  <c r="BN54" i="7"/>
  <c r="BI54" i="7"/>
  <c r="BJ54" i="7"/>
  <c r="BH54" i="7"/>
  <c r="BM54" i="7"/>
  <c r="BO54" i="7"/>
  <c r="BQ54" i="7"/>
  <c r="BG54" i="7"/>
  <c r="BP54" i="7"/>
  <c r="BK54" i="7"/>
  <c r="AN806" i="7"/>
  <c r="AO806" i="7" a="1"/>
  <c r="AP806" i="7"/>
  <c r="AN814" i="7"/>
  <c r="AO814" i="7" a="1"/>
  <c r="AY814" i="7"/>
  <c r="AB332" i="7"/>
  <c r="AD332" i="7"/>
  <c r="AG332" i="7"/>
  <c r="AA332" i="7"/>
  <c r="X332" i="7"/>
  <c r="AF332" i="7"/>
  <c r="AC332" i="7"/>
  <c r="Z332" i="7"/>
  <c r="AE332" i="7"/>
  <c r="Y332" i="7"/>
  <c r="W332" i="7"/>
  <c r="AJ347" i="7"/>
  <c r="V363" i="7"/>
  <c r="AO626" i="7"/>
  <c r="AQ858" i="7"/>
  <c r="AP858" i="7"/>
  <c r="AU922" i="7"/>
  <c r="AY922" i="7"/>
  <c r="BF206" i="7"/>
  <c r="AV927" i="7"/>
  <c r="AT927" i="7"/>
  <c r="AR875" i="7"/>
  <c r="AQ699" i="7"/>
  <c r="AP699" i="7"/>
  <c r="AE96" i="7"/>
  <c r="BG513" i="7"/>
  <c r="BL513" i="7"/>
  <c r="BF965" i="7"/>
  <c r="BG965" i="7" a="1"/>
  <c r="BM965" i="7"/>
  <c r="BK442" i="7"/>
  <c r="BI442" i="7"/>
  <c r="BG442" i="7"/>
  <c r="CJ442" i="7"/>
  <c r="BI785" i="7"/>
  <c r="AO696" i="7"/>
  <c r="AU696" i="7"/>
  <c r="BM449" i="7"/>
  <c r="BZ691" i="7"/>
  <c r="CF691" i="7"/>
  <c r="CD691" i="7"/>
  <c r="AA698" i="7"/>
  <c r="X553" i="7"/>
  <c r="BU66" i="7"/>
  <c r="AD710" i="7"/>
  <c r="BG800" i="7"/>
  <c r="BV66" i="7"/>
  <c r="AB698" i="7"/>
  <c r="AF755" i="7"/>
  <c r="BF309" i="7"/>
  <c r="BG309" i="7" a="1"/>
  <c r="AO922" i="7"/>
  <c r="AR922" i="7"/>
  <c r="AY927" i="7"/>
  <c r="AW875" i="7"/>
  <c r="AV875" i="7"/>
  <c r="BQ442" i="7"/>
  <c r="BH442" i="7"/>
  <c r="BN442" i="7"/>
  <c r="BL785" i="7"/>
  <c r="BO785" i="7"/>
  <c r="BO449" i="7"/>
  <c r="CE691" i="7"/>
  <c r="BW66" i="7"/>
  <c r="BH800" i="7"/>
  <c r="Y698" i="7"/>
  <c r="AC755" i="7"/>
  <c r="AP572" i="7"/>
  <c r="AS922" i="7"/>
  <c r="AW922" i="7"/>
  <c r="AP922" i="7"/>
  <c r="BJ641" i="7"/>
  <c r="BJ442" i="7"/>
  <c r="BO442" i="7"/>
  <c r="BH785" i="7"/>
  <c r="AN978" i="7"/>
  <c r="AO978" i="7" a="1"/>
  <c r="CI691" i="7"/>
  <c r="CC691" i="7"/>
  <c r="AD698" i="7"/>
  <c r="BA962" i="7"/>
  <c r="BE962" i="7"/>
  <c r="BB962" i="7"/>
  <c r="BD962" i="7"/>
  <c r="AQ624" i="7"/>
  <c r="AN550" i="7"/>
  <c r="AO550" i="7" a="1"/>
  <c r="Z698" i="7"/>
  <c r="AN353" i="7"/>
  <c r="AO353" i="7" a="1"/>
  <c r="AY353" i="7"/>
  <c r="AB371" i="7"/>
  <c r="BR123" i="7"/>
  <c r="AA359" i="7"/>
  <c r="AB341" i="7"/>
  <c r="AG341" i="7"/>
  <c r="Y341" i="7"/>
  <c r="AE341" i="7"/>
  <c r="AA341" i="7"/>
  <c r="AC341" i="7"/>
  <c r="X341" i="7"/>
  <c r="Z341" i="7"/>
  <c r="AF341" i="7"/>
  <c r="AD341" i="7"/>
  <c r="W341" i="7"/>
  <c r="AS134" i="7"/>
  <c r="AQ309" i="7"/>
  <c r="AR309" i="7"/>
  <c r="AV309" i="7"/>
  <c r="AO309" i="7"/>
  <c r="AU309" i="7"/>
  <c r="AT309" i="7"/>
  <c r="AW309" i="7"/>
  <c r="AK369" i="7"/>
  <c r="AC106" i="7"/>
  <c r="AF106" i="7"/>
  <c r="AD106" i="7"/>
  <c r="AE106" i="7"/>
  <c r="X106" i="7"/>
  <c r="AA106" i="7"/>
  <c r="Z106" i="7"/>
  <c r="W106" i="7"/>
  <c r="AG106" i="7"/>
  <c r="Y106" i="7"/>
  <c r="AB106" i="7"/>
  <c r="BC132" i="7"/>
  <c r="BB132" i="7"/>
  <c r="AK354" i="7"/>
  <c r="AN354" i="7"/>
  <c r="AO354" i="7" a="1"/>
  <c r="AP323" i="7"/>
  <c r="AW323" i="7"/>
  <c r="AV323" i="7"/>
  <c r="AE362" i="7"/>
  <c r="X362" i="7"/>
  <c r="CF362" i="7"/>
  <c r="CD362" i="7"/>
  <c r="CC362" i="7"/>
  <c r="CB362" i="7"/>
  <c r="CE362" i="7"/>
  <c r="BY362" i="7"/>
  <c r="CI362" i="7"/>
  <c r="BZ362" i="7"/>
  <c r="CA362" i="7"/>
  <c r="V161" i="7"/>
  <c r="BF362" i="7"/>
  <c r="BG362" i="7" a="1"/>
  <c r="BK785" i="7"/>
  <c r="Y562" i="7"/>
  <c r="AE562" i="7"/>
  <c r="AP315" i="7"/>
  <c r="AY942" i="7"/>
  <c r="AQ942" i="7"/>
  <c r="AT942" i="7"/>
  <c r="AU942" i="7"/>
  <c r="AO942" i="7"/>
  <c r="AW942" i="7"/>
  <c r="AV942" i="7"/>
  <c r="AR942" i="7"/>
  <c r="AP942" i="7"/>
  <c r="AS942" i="7"/>
  <c r="AX942" i="7"/>
  <c r="AW943" i="7"/>
  <c r="AN850" i="7"/>
  <c r="AO850" i="7" a="1"/>
  <c r="AE598" i="7"/>
  <c r="AW647" i="7"/>
  <c r="AR961" i="7"/>
  <c r="AS943" i="7"/>
  <c r="X714" i="7"/>
  <c r="AN854" i="7"/>
  <c r="AO854" i="7" a="1"/>
  <c r="AQ392" i="7"/>
  <c r="AU943" i="7"/>
  <c r="AT973" i="7"/>
  <c r="BN492" i="7"/>
  <c r="BL492" i="7"/>
  <c r="BF852" i="7"/>
  <c r="BG852" i="7" a="1"/>
  <c r="AY134" i="7"/>
  <c r="AW315" i="7"/>
  <c r="AR315" i="7"/>
  <c r="AB355" i="7"/>
  <c r="AX315" i="7"/>
  <c r="AS315" i="7"/>
  <c r="AT315" i="7"/>
  <c r="AV315" i="7"/>
  <c r="AO315" i="7"/>
  <c r="AY315" i="7"/>
  <c r="AU315" i="7"/>
  <c r="BB106" i="7"/>
  <c r="BD106" i="7"/>
  <c r="BB354" i="7"/>
  <c r="BD354" i="7"/>
  <c r="AB356" i="7"/>
  <c r="AY572" i="7"/>
  <c r="AO572" i="7"/>
  <c r="AU572" i="7"/>
  <c r="AT572" i="7"/>
  <c r="AQ572" i="7"/>
  <c r="AW572" i="7"/>
  <c r="AX572" i="7"/>
  <c r="AS572" i="7"/>
  <c r="AF322" i="7"/>
  <c r="BG804" i="7"/>
  <c r="AX392" i="7"/>
  <c r="AS392" i="7"/>
  <c r="W598" i="7"/>
  <c r="AS574" i="7"/>
  <c r="X96" i="7"/>
  <c r="BH804" i="7"/>
  <c r="BT971" i="7"/>
  <c r="BV971" i="7"/>
  <c r="CH372" i="7"/>
  <c r="AO392" i="7"/>
  <c r="AU392" i="7"/>
  <c r="AR392" i="7"/>
  <c r="AD598" i="7"/>
  <c r="BQ994" i="7"/>
  <c r="BZ372" i="7"/>
  <c r="AW392" i="7"/>
  <c r="AY392" i="7"/>
  <c r="AC598" i="7"/>
  <c r="Y326" i="7"/>
  <c r="BI487" i="7"/>
  <c r="AV889" i="7"/>
  <c r="AT819" i="7"/>
  <c r="CE788" i="7"/>
  <c r="BX564" i="7"/>
  <c r="BY564" i="7" a="1"/>
  <c r="CI564" i="7"/>
  <c r="BA942" i="7"/>
  <c r="BE942" i="7"/>
  <c r="BP641" i="7"/>
  <c r="BF708" i="7"/>
  <c r="BG708" i="7" a="1"/>
  <c r="BM708" i="7"/>
  <c r="AY819" i="7"/>
  <c r="BR942" i="7"/>
  <c r="BU942" i="7"/>
  <c r="BB942" i="7"/>
  <c r="BD942" i="7"/>
  <c r="AU624" i="7"/>
  <c r="AV658" i="7"/>
  <c r="AT658" i="7"/>
  <c r="AW658" i="7"/>
  <c r="AS658" i="7"/>
  <c r="AX658" i="7"/>
  <c r="AQ658" i="7"/>
  <c r="AP658" i="7"/>
  <c r="AU658" i="7"/>
  <c r="AO658" i="7"/>
  <c r="AR658" i="7"/>
  <c r="AY658" i="7"/>
  <c r="AR889" i="7"/>
  <c r="AA96" i="7"/>
  <c r="BB137" i="7"/>
  <c r="BY505" i="7"/>
  <c r="AS608" i="7"/>
  <c r="AB890" i="7"/>
  <c r="CB147" i="7"/>
  <c r="CG147" i="7"/>
  <c r="CI147" i="7"/>
  <c r="CD147" i="7"/>
  <c r="BY147" i="7"/>
  <c r="CH147" i="7"/>
  <c r="AW889" i="7"/>
  <c r="AT664" i="7"/>
  <c r="W946" i="7"/>
  <c r="X946" i="7"/>
  <c r="AF946" i="7"/>
  <c r="AD946" i="7"/>
  <c r="AA946" i="7"/>
  <c r="Y946" i="7"/>
  <c r="AC946" i="7"/>
  <c r="AE946" i="7"/>
  <c r="Z946" i="7"/>
  <c r="AG946" i="7"/>
  <c r="AB946" i="7"/>
  <c r="AF826" i="7"/>
  <c r="AD826" i="7"/>
  <c r="Y826" i="7"/>
  <c r="AB826" i="7"/>
  <c r="AG826" i="7"/>
  <c r="AE826" i="7"/>
  <c r="AA826" i="7"/>
  <c r="Z826" i="7"/>
  <c r="W826" i="7"/>
  <c r="AC826" i="7"/>
  <c r="X826" i="7"/>
  <c r="AP11" i="7"/>
  <c r="AB119" i="7"/>
  <c r="AQ875" i="7"/>
  <c r="AX875" i="7"/>
  <c r="AT875" i="7"/>
  <c r="BN484" i="7"/>
  <c r="BZ424" i="7"/>
  <c r="CE229" i="7"/>
  <c r="BL994" i="7"/>
  <c r="BE373" i="7"/>
  <c r="BF373" i="7"/>
  <c r="AT574" i="7"/>
  <c r="AW574" i="7"/>
  <c r="CD371" i="7"/>
  <c r="CG371" i="7"/>
  <c r="CH371" i="7"/>
  <c r="AT11" i="7"/>
  <c r="CE453" i="7"/>
  <c r="AB598" i="7"/>
  <c r="AX574" i="7"/>
  <c r="AP574" i="7"/>
  <c r="CE371" i="7"/>
  <c r="CA371" i="7"/>
  <c r="CF371" i="7"/>
  <c r="AD339" i="7"/>
  <c r="BJ602" i="7"/>
  <c r="AP875" i="7"/>
  <c r="AY875" i="7"/>
  <c r="BY453" i="7"/>
  <c r="AN674" i="7"/>
  <c r="AO674" i="7" a="1"/>
  <c r="AO674" i="7"/>
  <c r="AY498" i="7"/>
  <c r="AW498" i="7"/>
  <c r="AT498" i="7"/>
  <c r="AS498" i="7"/>
  <c r="BQ800" i="7"/>
  <c r="BP800" i="7"/>
  <c r="BI800" i="7"/>
  <c r="BK800" i="7"/>
  <c r="BO800" i="7"/>
  <c r="BN800" i="7"/>
  <c r="BL800" i="7"/>
  <c r="AA802" i="7"/>
  <c r="AD802" i="7"/>
  <c r="AB802" i="7"/>
  <c r="Y802" i="7"/>
  <c r="W802" i="7"/>
  <c r="AE802" i="7"/>
  <c r="AF802" i="7"/>
  <c r="Z802" i="7"/>
  <c r="AG802" i="7"/>
  <c r="X802" i="7"/>
  <c r="AC802" i="7"/>
  <c r="CG640" i="7"/>
  <c r="CA640" i="7"/>
  <c r="CB640" i="7"/>
  <c r="BZ640" i="7"/>
  <c r="CH640" i="7"/>
  <c r="CD640" i="7"/>
  <c r="CC640" i="7"/>
  <c r="CE640" i="7"/>
  <c r="CI640" i="7"/>
  <c r="BY640" i="7"/>
  <c r="CF640" i="7"/>
  <c r="AB786" i="7"/>
  <c r="AF786" i="7"/>
  <c r="Y786" i="7"/>
  <c r="AE786" i="7"/>
  <c r="AG786" i="7"/>
  <c r="W786" i="7"/>
  <c r="AA786" i="7"/>
  <c r="Z786" i="7"/>
  <c r="X786" i="7"/>
  <c r="AC786" i="7"/>
  <c r="AD786" i="7"/>
  <c r="X950" i="7"/>
  <c r="Y950" i="7"/>
  <c r="AF950" i="7"/>
  <c r="AG950" i="7"/>
  <c r="AD950" i="7"/>
  <c r="AE950" i="7"/>
  <c r="AC950" i="7"/>
  <c r="AB950" i="7"/>
  <c r="W950" i="7"/>
  <c r="Z950" i="7"/>
  <c r="AA950" i="7"/>
  <c r="AY847" i="7"/>
  <c r="AQ930" i="7"/>
  <c r="CA453" i="7"/>
  <c r="BD137" i="7"/>
  <c r="BS296" i="7"/>
  <c r="BW296" i="7"/>
  <c r="AQ847" i="7"/>
  <c r="AS971" i="7"/>
  <c r="CD453" i="7"/>
  <c r="BJ804" i="7"/>
  <c r="AQ664" i="7"/>
  <c r="BJ637" i="7"/>
  <c r="AN747" i="7"/>
  <c r="AO747" i="7" a="1"/>
  <c r="AN767" i="7"/>
  <c r="AO767" i="7" a="1"/>
  <c r="W755" i="7"/>
  <c r="AA755" i="7"/>
  <c r="BQ676" i="7"/>
  <c r="BO676" i="7"/>
  <c r="BK676" i="7"/>
  <c r="BH676" i="7"/>
  <c r="BG676" i="7"/>
  <c r="BM676" i="7"/>
  <c r="BA906" i="7"/>
  <c r="BE906" i="7"/>
  <c r="BC906" i="7"/>
  <c r="X755" i="7"/>
  <c r="AG755" i="7"/>
  <c r="AD755" i="7"/>
  <c r="AE755" i="7"/>
  <c r="AB755" i="7"/>
  <c r="Z755" i="7"/>
  <c r="AG553" i="7"/>
  <c r="AF553" i="7"/>
  <c r="AC553" i="7"/>
  <c r="BB906" i="7"/>
  <c r="BD906" i="7"/>
  <c r="BR906" i="7"/>
  <c r="X970" i="7"/>
  <c r="AA970" i="7"/>
  <c r="AD970" i="7"/>
  <c r="AG970" i="7"/>
  <c r="Y970" i="7"/>
  <c r="AB970" i="7"/>
  <c r="AE970" i="7"/>
  <c r="W970" i="7"/>
  <c r="Z970" i="7"/>
  <c r="AC970" i="7"/>
  <c r="AF970" i="7"/>
  <c r="V21" i="7"/>
  <c r="BC747" i="7"/>
  <c r="BR747" i="7"/>
  <c r="BB747" i="7"/>
  <c r="BD747" i="7"/>
  <c r="BA747" i="7"/>
  <c r="BE747" i="7"/>
  <c r="BA763" i="7"/>
  <c r="BE763" i="7"/>
  <c r="BC763" i="7"/>
  <c r="BB763" i="7"/>
  <c r="BR763" i="7"/>
  <c r="BR751" i="7"/>
  <c r="BB751" i="7"/>
  <c r="BA751" i="7"/>
  <c r="BE751" i="7"/>
  <c r="BC751" i="7"/>
  <c r="AL763" i="7"/>
  <c r="AN763" i="7"/>
  <c r="AO763" i="7" a="1"/>
  <c r="BS292" i="7"/>
  <c r="BW292" i="7"/>
  <c r="AD766" i="7"/>
  <c r="BA634" i="7"/>
  <c r="BE634" i="7"/>
  <c r="AF766" i="7"/>
  <c r="W766" i="7"/>
  <c r="BR634" i="7"/>
  <c r="BB634" i="7"/>
  <c r="BD634" i="7"/>
  <c r="BF634" i="7"/>
  <c r="BG634" i="7" a="1"/>
  <c r="BQ634" i="7"/>
  <c r="AA766" i="7"/>
  <c r="BX969" i="7"/>
  <c r="BY969" i="7" a="1"/>
  <c r="CH227" i="7"/>
  <c r="W722" i="7"/>
  <c r="AA722" i="7"/>
  <c r="AG722" i="7"/>
  <c r="Z722" i="7"/>
  <c r="AD722" i="7"/>
  <c r="AC722" i="7"/>
  <c r="AF722" i="7"/>
  <c r="AE722" i="7"/>
  <c r="X722" i="7"/>
  <c r="AB722" i="7"/>
  <c r="Y722" i="7"/>
  <c r="BD798" i="7"/>
  <c r="BF798" i="7"/>
  <c r="BG798" i="7" a="1"/>
  <c r="BJ791" i="7"/>
  <c r="BH791" i="7"/>
  <c r="BP791" i="7"/>
  <c r="BN791" i="7"/>
  <c r="BK791" i="7"/>
  <c r="BL791" i="7"/>
  <c r="BM791" i="7"/>
  <c r="BQ791" i="7"/>
  <c r="BG791" i="7"/>
  <c r="BI791" i="7"/>
  <c r="BO791" i="7"/>
  <c r="AA978" i="7"/>
  <c r="AC978" i="7"/>
  <c r="AB978" i="7"/>
  <c r="AD978" i="7"/>
  <c r="X978" i="7"/>
  <c r="W978" i="7"/>
  <c r="Y978" i="7"/>
  <c r="Z978" i="7"/>
  <c r="AG978" i="7"/>
  <c r="AE978" i="7"/>
  <c r="AF978" i="7"/>
  <c r="AT624" i="7"/>
  <c r="AB714" i="7"/>
  <c r="AA714" i="7"/>
  <c r="BO835" i="7"/>
  <c r="AS664" i="7"/>
  <c r="AL285" i="7"/>
  <c r="W714" i="7"/>
  <c r="AG714" i="7"/>
  <c r="AC714" i="7"/>
  <c r="AF714" i="7"/>
  <c r="AE714" i="7"/>
  <c r="Z714" i="7"/>
  <c r="AN166" i="7"/>
  <c r="AO166" i="7" a="1"/>
  <c r="AQ166" i="7"/>
  <c r="AP624" i="7"/>
  <c r="AC165" i="7"/>
  <c r="BJ255" i="7"/>
  <c r="BM255" i="7"/>
  <c r="BQ255" i="7"/>
  <c r="BO255" i="7"/>
  <c r="BP255" i="7"/>
  <c r="BI255" i="7"/>
  <c r="BK255" i="7"/>
  <c r="BN255" i="7"/>
  <c r="BL255" i="7"/>
  <c r="BG255" i="7"/>
  <c r="BH255" i="7"/>
  <c r="BK42" i="7"/>
  <c r="BP42" i="7"/>
  <c r="BQ42" i="7"/>
  <c r="BJ42" i="7"/>
  <c r="BI42" i="7"/>
  <c r="BN42" i="7"/>
  <c r="BO42" i="7"/>
  <c r="BH42" i="7"/>
  <c r="BG42" i="7"/>
  <c r="BL42" i="7"/>
  <c r="BM42" i="7"/>
  <c r="AA690" i="7"/>
  <c r="AE690" i="7"/>
  <c r="Y690" i="7"/>
  <c r="AC690" i="7"/>
  <c r="Z690" i="7"/>
  <c r="AB690" i="7"/>
  <c r="X690" i="7"/>
  <c r="AF690" i="7"/>
  <c r="W690" i="7"/>
  <c r="AG690" i="7"/>
  <c r="AD690" i="7"/>
  <c r="AB462" i="7"/>
  <c r="W462" i="7"/>
  <c r="AD462" i="7"/>
  <c r="X462" i="7"/>
  <c r="AF462" i="7"/>
  <c r="Y462" i="7"/>
  <c r="AA462" i="7"/>
  <c r="Z462" i="7"/>
  <c r="AG462" i="7"/>
  <c r="AC462" i="7"/>
  <c r="AE462" i="7"/>
  <c r="AE718" i="7"/>
  <c r="AA718" i="7"/>
  <c r="AB718" i="7"/>
  <c r="AF718" i="7"/>
  <c r="X718" i="7"/>
  <c r="AC718" i="7"/>
  <c r="AD718" i="7"/>
  <c r="W718" i="7"/>
  <c r="Z718" i="7"/>
  <c r="Y718" i="7"/>
  <c r="AG718" i="7"/>
  <c r="AA918" i="7"/>
  <c r="W918" i="7"/>
  <c r="X918" i="7"/>
  <c r="Y918" i="7"/>
  <c r="AC918" i="7"/>
  <c r="Z918" i="7"/>
  <c r="AB918" i="7"/>
  <c r="AE918" i="7"/>
  <c r="AD918" i="7"/>
  <c r="AF918" i="7"/>
  <c r="AG918" i="7"/>
  <c r="BK772" i="7"/>
  <c r="AL714" i="7"/>
  <c r="AN714" i="7"/>
  <c r="AO714" i="7" a="1"/>
  <c r="AE990" i="7"/>
  <c r="W990" i="7"/>
  <c r="Y990" i="7"/>
  <c r="AC990" i="7"/>
  <c r="AF990" i="7"/>
  <c r="AA990" i="7"/>
  <c r="AL998" i="7"/>
  <c r="AN998" i="7"/>
  <c r="AO998" i="7" a="1"/>
  <c r="BZ148" i="7"/>
  <c r="AP889" i="7"/>
  <c r="AT889" i="7"/>
  <c r="AT708" i="7"/>
  <c r="AO121" i="7"/>
  <c r="AP78" i="7"/>
  <c r="CI453" i="7"/>
  <c r="BZ453" i="7"/>
  <c r="CH972" i="7"/>
  <c r="BY602" i="7"/>
  <c r="BA100" i="7"/>
  <c r="BC100" i="7"/>
  <c r="BO994" i="7"/>
  <c r="BI994" i="7"/>
  <c r="AT922" i="7"/>
  <c r="AP943" i="7"/>
  <c r="AQ889" i="7"/>
  <c r="AO889" i="7"/>
  <c r="V300" i="7"/>
  <c r="AR120" i="7"/>
  <c r="AW708" i="7"/>
  <c r="BF900" i="7"/>
  <c r="BG900" i="7" a="1"/>
  <c r="BL900" i="7"/>
  <c r="AQ121" i="7"/>
  <c r="CC453" i="7"/>
  <c r="CB453" i="7"/>
  <c r="BP994" i="7"/>
  <c r="BH994" i="7"/>
  <c r="AY624" i="7"/>
  <c r="BN994" i="7"/>
  <c r="AR624" i="7"/>
  <c r="BA436" i="7"/>
  <c r="BE436" i="7"/>
  <c r="BC436" i="7"/>
  <c r="BR436" i="7"/>
  <c r="BB894" i="7"/>
  <c r="BA894" i="7"/>
  <c r="BE894" i="7"/>
  <c r="BR894" i="7"/>
  <c r="BC894" i="7"/>
  <c r="BO637" i="7"/>
  <c r="BG637" i="7"/>
  <c r="BQ637" i="7"/>
  <c r="AV624" i="7"/>
  <c r="AW624" i="7"/>
  <c r="AD194" i="7"/>
  <c r="Y194" i="7"/>
  <c r="Z194" i="7"/>
  <c r="W194" i="7"/>
  <c r="AE194" i="7"/>
  <c r="AC194" i="7"/>
  <c r="X194" i="7"/>
  <c r="AA194" i="7"/>
  <c r="AB194" i="7"/>
  <c r="AG194" i="7"/>
  <c r="AF194" i="7"/>
  <c r="AO362" i="7"/>
  <c r="AR794" i="7"/>
  <c r="AW649" i="7"/>
  <c r="BG779" i="7"/>
  <c r="AY649" i="7"/>
  <c r="BE268" i="7"/>
  <c r="CB691" i="7"/>
  <c r="CG691" i="7"/>
  <c r="BY691" i="7"/>
  <c r="CJ691" i="7"/>
  <c r="BX365" i="7"/>
  <c r="BY365" i="7" a="1"/>
  <c r="CD365" i="7"/>
  <c r="BF318" i="7"/>
  <c r="BU263" i="7"/>
  <c r="Y319" i="7"/>
  <c r="AF346" i="7"/>
  <c r="AG346" i="7"/>
  <c r="BF238" i="7"/>
  <c r="CA238" i="7"/>
  <c r="CH238" i="7"/>
  <c r="AW134" i="7"/>
  <c r="AO134" i="7"/>
  <c r="AX134" i="7"/>
  <c r="AU134" i="7"/>
  <c r="AR134" i="7"/>
  <c r="AP134" i="7"/>
  <c r="AQ134" i="7"/>
  <c r="X346" i="7"/>
  <c r="AC346" i="7"/>
  <c r="AA143" i="7"/>
  <c r="AG143" i="7"/>
  <c r="Y143" i="7"/>
  <c r="AB143" i="7"/>
  <c r="AE143" i="7"/>
  <c r="Z143" i="7"/>
  <c r="AC143" i="7"/>
  <c r="AF91" i="7"/>
  <c r="BY371" i="7"/>
  <c r="AL215" i="7"/>
  <c r="AN215" i="7"/>
  <c r="AO215" i="7" a="1"/>
  <c r="AL329" i="7"/>
  <c r="AN329" i="7"/>
  <c r="AO329" i="7" a="1"/>
  <c r="AB369" i="7"/>
  <c r="AF369" i="7"/>
  <c r="Y369" i="7"/>
  <c r="Z369" i="7"/>
  <c r="AG369" i="7"/>
  <c r="X369" i="7"/>
  <c r="AC369" i="7"/>
  <c r="AE369" i="7"/>
  <c r="AA369" i="7"/>
  <c r="W369" i="7"/>
  <c r="AD369" i="7"/>
  <c r="BA838" i="7"/>
  <c r="BE838" i="7"/>
  <c r="BF838" i="7"/>
  <c r="BG838" i="7" a="1"/>
  <c r="BH838" i="7"/>
  <c r="BR838" i="7"/>
  <c r="BA292" i="7"/>
  <c r="AB742" i="7"/>
  <c r="Z742" i="7"/>
  <c r="AN902" i="7"/>
  <c r="AO902" i="7" a="1"/>
  <c r="BT962" i="7"/>
  <c r="BN779" i="7"/>
  <c r="AX649" i="7"/>
  <c r="AO649" i="7"/>
  <c r="AP649" i="7"/>
  <c r="AT649" i="7"/>
  <c r="V105" i="7"/>
  <c r="CC968" i="7"/>
  <c r="CH303" i="7"/>
  <c r="AX961" i="7"/>
  <c r="AV39" i="7"/>
  <c r="AU961" i="7"/>
  <c r="AW304" i="7"/>
  <c r="AP304" i="7"/>
  <c r="AV304" i="7"/>
  <c r="AT304" i="7"/>
  <c r="AR350" i="7"/>
  <c r="AP350" i="7"/>
  <c r="AY350" i="7"/>
  <c r="AW350" i="7"/>
  <c r="AV350" i="7"/>
  <c r="AO350" i="7"/>
  <c r="AS350" i="7"/>
  <c r="AQ350" i="7"/>
  <c r="AU350" i="7"/>
  <c r="AY121" i="7"/>
  <c r="AU121" i="7"/>
  <c r="AT121" i="7"/>
  <c r="AW121" i="7"/>
  <c r="X496" i="7"/>
  <c r="BX54" i="7"/>
  <c r="BY54" i="7" a="1"/>
  <c r="CB54" i="7"/>
  <c r="AN305" i="7"/>
  <c r="AO305" i="7" a="1"/>
  <c r="AQ305" i="7"/>
  <c r="V353" i="7"/>
  <c r="BY15" i="7"/>
  <c r="CF15" i="7"/>
  <c r="CD15" i="7"/>
  <c r="CB15" i="7"/>
  <c r="CH15" i="7"/>
  <c r="CI15" i="7"/>
  <c r="BZ15" i="7"/>
  <c r="CG15" i="7"/>
  <c r="BT292" i="7"/>
  <c r="BV292" i="7"/>
  <c r="BU305" i="7"/>
  <c r="BT305" i="7"/>
  <c r="BV305" i="7"/>
  <c r="AD319" i="7"/>
  <c r="X319" i="7"/>
  <c r="CE227" i="7"/>
  <c r="V372" i="7"/>
  <c r="AR370" i="7"/>
  <c r="AU370" i="7"/>
  <c r="AW370" i="7"/>
  <c r="AR561" i="7"/>
  <c r="AE31" i="7"/>
  <c r="CI148" i="7"/>
  <c r="AS828" i="7"/>
  <c r="AP961" i="7"/>
  <c r="AQ961" i="7"/>
  <c r="AN445" i="7"/>
  <c r="AO445" i="7" a="1"/>
  <c r="CI227" i="7"/>
  <c r="BZ227" i="7"/>
  <c r="AS370" i="7"/>
  <c r="AQ370" i="7"/>
  <c r="AV561" i="7"/>
  <c r="AW961" i="7"/>
  <c r="AV961" i="7"/>
  <c r="AO961" i="7"/>
  <c r="AN266" i="7"/>
  <c r="AO266" i="7" a="1"/>
  <c r="AR266" i="7"/>
  <c r="CC227" i="7"/>
  <c r="AY370" i="7"/>
  <c r="AV370" i="7"/>
  <c r="AB31" i="7"/>
  <c r="AS961" i="7"/>
  <c r="AT961" i="7"/>
  <c r="AU561" i="7"/>
  <c r="CC371" i="7"/>
  <c r="AX917" i="7"/>
  <c r="AQ807" i="7"/>
  <c r="AP723" i="7"/>
  <c r="BZ787" i="7"/>
  <c r="CH272" i="7"/>
  <c r="AO866" i="7"/>
  <c r="AY889" i="7"/>
  <c r="AU889" i="7"/>
  <c r="AW646" i="7"/>
  <c r="CG453" i="7"/>
  <c r="CF453" i="7"/>
  <c r="BX166" i="7"/>
  <c r="BY166" i="7" a="1"/>
  <c r="CI166" i="7"/>
  <c r="CF272" i="7"/>
  <c r="V344" i="7"/>
  <c r="BF860" i="7"/>
  <c r="BG860" i="7" a="1"/>
  <c r="AN100" i="7"/>
  <c r="AO100" i="7" a="1"/>
  <c r="AP100" i="7"/>
  <c r="AN345" i="7"/>
  <c r="AO345" i="7" a="1"/>
  <c r="AQ345" i="7"/>
  <c r="V69" i="7"/>
  <c r="T196" i="7"/>
  <c r="V196" i="7"/>
  <c r="AP42" i="7"/>
  <c r="AQ66" i="7"/>
  <c r="AT66" i="7"/>
  <c r="AR66" i="7"/>
  <c r="AY66" i="7"/>
  <c r="Z9" i="7"/>
  <c r="AE262" i="7"/>
  <c r="AT711" i="7"/>
  <c r="X263" i="7"/>
  <c r="AB766" i="7"/>
  <c r="Y766" i="7"/>
  <c r="Z766" i="7"/>
  <c r="AB496" i="7"/>
  <c r="AC766" i="7"/>
  <c r="X766" i="7"/>
  <c r="AW831" i="7"/>
  <c r="AP782" i="7"/>
  <c r="AF118" i="7"/>
  <c r="Y118" i="7"/>
  <c r="AE118" i="7"/>
  <c r="AA118" i="7"/>
  <c r="AB337" i="7"/>
  <c r="AN277" i="7"/>
  <c r="AO277" i="7" a="1"/>
  <c r="AU277" i="7"/>
  <c r="BN403" i="7"/>
  <c r="AP64" i="7"/>
  <c r="V405" i="7"/>
  <c r="W405" i="7" a="1"/>
  <c r="AG405" i="7"/>
  <c r="AP474" i="7"/>
  <c r="V242" i="7"/>
  <c r="W242" i="7" a="1"/>
  <c r="V277" i="7"/>
  <c r="BN835" i="7"/>
  <c r="AU816" i="7"/>
  <c r="BF917" i="7"/>
  <c r="BG917" i="7" a="1"/>
  <c r="BQ917" i="7"/>
  <c r="AP901" i="7"/>
  <c r="Y485" i="7"/>
  <c r="AC485" i="7"/>
  <c r="AD485" i="7"/>
  <c r="CB788" i="7"/>
  <c r="CC788" i="7"/>
  <c r="AR520" i="7"/>
  <c r="BO772" i="7"/>
  <c r="BK804" i="7"/>
  <c r="BL804" i="7"/>
  <c r="BM804" i="7"/>
  <c r="AS711" i="7"/>
  <c r="CE272" i="7"/>
  <c r="CI272" i="7"/>
  <c r="AO831" i="7"/>
  <c r="AX299" i="7"/>
  <c r="AV396" i="7"/>
  <c r="BP885" i="7"/>
  <c r="BI604" i="7"/>
  <c r="AV816" i="7"/>
  <c r="AX901" i="7"/>
  <c r="X485" i="7"/>
  <c r="AA485" i="7"/>
  <c r="AE485" i="7"/>
  <c r="CG788" i="7"/>
  <c r="BZ788" i="7"/>
  <c r="BI772" i="7"/>
  <c r="BJ772" i="7"/>
  <c r="BN804" i="7"/>
  <c r="BP804" i="7"/>
  <c r="BS962" i="7"/>
  <c r="BW962" i="7"/>
  <c r="CB272" i="7"/>
  <c r="AR831" i="7"/>
  <c r="AN346" i="7"/>
  <c r="AO346" i="7" a="1"/>
  <c r="AR346" i="7"/>
  <c r="AU647" i="7"/>
  <c r="BH604" i="7"/>
  <c r="AG485" i="7"/>
  <c r="AB485" i="7"/>
  <c r="BY788" i="7"/>
  <c r="CD788" i="7"/>
  <c r="BM772" i="7"/>
  <c r="CD424" i="7"/>
  <c r="BO804" i="7"/>
  <c r="BI804" i="7"/>
  <c r="AU520" i="7"/>
  <c r="AQ42" i="7"/>
  <c r="BX368" i="7"/>
  <c r="BY368" i="7" a="1"/>
  <c r="BY368" i="7"/>
  <c r="X598" i="7"/>
  <c r="Z598" i="7"/>
  <c r="AF598" i="7"/>
  <c r="CE968" i="7"/>
  <c r="AR574" i="7"/>
  <c r="AQ574" i="7"/>
  <c r="AE115" i="7"/>
  <c r="AT362" i="7"/>
  <c r="AC319" i="7"/>
  <c r="AT794" i="7"/>
  <c r="V216" i="7"/>
  <c r="AQ647" i="7"/>
  <c r="AX647" i="7"/>
  <c r="AV821" i="7"/>
  <c r="AA598" i="7"/>
  <c r="Y598" i="7"/>
  <c r="AV574" i="7"/>
  <c r="AU574" i="7"/>
  <c r="AY11" i="7"/>
  <c r="AP362" i="7"/>
  <c r="AE319" i="7"/>
  <c r="AW794" i="7"/>
  <c r="AP913" i="7"/>
  <c r="AU890" i="7"/>
  <c r="AX821" i="7"/>
  <c r="AU42" i="7"/>
  <c r="AS42" i="7"/>
  <c r="AO42" i="7"/>
  <c r="AW42" i="7"/>
  <c r="CD5" i="7"/>
  <c r="CE5" i="7"/>
  <c r="CF5" i="7"/>
  <c r="BZ5" i="7"/>
  <c r="CB5" i="7"/>
  <c r="CA5" i="7"/>
  <c r="CI5" i="7"/>
  <c r="Z184" i="7"/>
  <c r="X184" i="7"/>
  <c r="AB184" i="7"/>
  <c r="AD184" i="7"/>
  <c r="AC184" i="7"/>
  <c r="BJ484" i="7"/>
  <c r="AN506" i="7"/>
  <c r="AO506" i="7" a="1"/>
  <c r="AR506" i="7"/>
  <c r="BS814" i="7"/>
  <c r="BW814" i="7"/>
  <c r="AS831" i="7"/>
  <c r="AW972" i="7"/>
  <c r="AT831" i="7"/>
  <c r="AY831" i="7"/>
  <c r="BB368" i="7"/>
  <c r="BE368" i="7"/>
  <c r="V342" i="7"/>
  <c r="AW368" i="7"/>
  <c r="BF28" i="7"/>
  <c r="AU271" i="7"/>
  <c r="AQ901" i="7"/>
  <c r="AU938" i="7"/>
  <c r="AQ972" i="7"/>
  <c r="BF186" i="7"/>
  <c r="BI577" i="7"/>
  <c r="BF862" i="7"/>
  <c r="BG862" i="7" a="1"/>
  <c r="BP862" i="7"/>
  <c r="Y27" i="7"/>
  <c r="W27" i="7"/>
  <c r="AF27" i="7"/>
  <c r="Z27" i="7"/>
  <c r="AE27" i="7"/>
  <c r="AC27" i="7"/>
  <c r="AA27" i="7"/>
  <c r="AD27" i="7"/>
  <c r="AG27" i="7"/>
  <c r="X27" i="7"/>
  <c r="AB27" i="7"/>
  <c r="AV32" i="7"/>
  <c r="AP32" i="7"/>
  <c r="AR32" i="7"/>
  <c r="AO32" i="7"/>
  <c r="AX32" i="7"/>
  <c r="AS32" i="7"/>
  <c r="AT32" i="7"/>
  <c r="AQ32" i="7"/>
  <c r="AY32" i="7"/>
  <c r="AW32" i="7"/>
  <c r="AU32" i="7"/>
  <c r="AA9" i="7"/>
  <c r="Z346" i="7"/>
  <c r="Y346" i="7"/>
  <c r="AA91" i="7"/>
  <c r="BY244" i="7"/>
  <c r="AO396" i="7"/>
  <c r="AC326" i="7"/>
  <c r="Z326" i="7"/>
  <c r="BN792" i="7"/>
  <c r="AT866" i="7"/>
  <c r="AY873" i="7"/>
  <c r="AR873" i="7"/>
  <c r="BL885" i="7"/>
  <c r="AP821" i="7"/>
  <c r="BG604" i="7"/>
  <c r="BN604" i="7"/>
  <c r="BO604" i="7"/>
  <c r="AR711" i="7"/>
  <c r="BF229" i="7"/>
  <c r="BF638" i="7"/>
  <c r="BG638" i="7" a="1"/>
  <c r="BN785" i="7"/>
  <c r="X9" i="7"/>
  <c r="AV764" i="7"/>
  <c r="AB346" i="7"/>
  <c r="AE346" i="7"/>
  <c r="AA346" i="7"/>
  <c r="AG91" i="7"/>
  <c r="AB433" i="7"/>
  <c r="AW593" i="7"/>
  <c r="BQ863" i="7"/>
  <c r="X326" i="7"/>
  <c r="AA326" i="7"/>
  <c r="AV866" i="7"/>
  <c r="AT873" i="7"/>
  <c r="BM885" i="7"/>
  <c r="BI885" i="7"/>
  <c r="AS821" i="7"/>
  <c r="BL604" i="7"/>
  <c r="BJ604" i="7"/>
  <c r="BP604" i="7"/>
  <c r="AW711" i="7"/>
  <c r="BJ785" i="7"/>
  <c r="AA425" i="7"/>
  <c r="Z425" i="7"/>
  <c r="AF425" i="7"/>
  <c r="AE425" i="7"/>
  <c r="AD425" i="7"/>
  <c r="AD9" i="7"/>
  <c r="CK731" i="7"/>
  <c r="W346" i="7"/>
  <c r="AD346" i="7"/>
  <c r="Z91" i="7"/>
  <c r="W91" i="7"/>
  <c r="W433" i="7"/>
  <c r="BH885" i="7"/>
  <c r="AO821" i="7"/>
  <c r="BM604" i="7"/>
  <c r="BQ604" i="7"/>
  <c r="BQ785" i="7"/>
  <c r="AE467" i="7"/>
  <c r="W467" i="7"/>
  <c r="BJ350" i="7"/>
  <c r="BH350" i="7"/>
  <c r="BQ350" i="7"/>
  <c r="BN350" i="7"/>
  <c r="BI350" i="7"/>
  <c r="BM350" i="7"/>
  <c r="BO350" i="7"/>
  <c r="BK350" i="7"/>
  <c r="BP350" i="7"/>
  <c r="BG350" i="7"/>
  <c r="BL350" i="7"/>
  <c r="Y167" i="7"/>
  <c r="W167" i="7"/>
  <c r="Z167" i="7"/>
  <c r="X167" i="7"/>
  <c r="AD167" i="7"/>
  <c r="AE167" i="7"/>
  <c r="AA167" i="7"/>
  <c r="AG167" i="7"/>
  <c r="AC167" i="7"/>
  <c r="AF167" i="7"/>
  <c r="AB167" i="7"/>
  <c r="BX775" i="7"/>
  <c r="BY775" i="7" a="1"/>
  <c r="BZ775" i="7"/>
  <c r="AN147" i="7"/>
  <c r="AO147" i="7" a="1"/>
  <c r="AS147" i="7"/>
  <c r="BF404" i="7"/>
  <c r="BG404" i="7" a="1"/>
  <c r="BN404" i="7"/>
  <c r="BQ199" i="7"/>
  <c r="BM199" i="7"/>
  <c r="BI199" i="7"/>
  <c r="BK199" i="7"/>
  <c r="BO199" i="7"/>
  <c r="BG199" i="7"/>
  <c r="BN199" i="7"/>
  <c r="BH199" i="7"/>
  <c r="BP199" i="7"/>
  <c r="BJ199" i="7"/>
  <c r="BL199" i="7"/>
  <c r="AE373" i="7"/>
  <c r="AD373" i="7"/>
  <c r="AF373" i="7"/>
  <c r="Y373" i="7"/>
  <c r="X373" i="7"/>
  <c r="AG373" i="7"/>
  <c r="AS373" i="7"/>
  <c r="AO373" i="7"/>
  <c r="AP373" i="7"/>
  <c r="AA373" i="7"/>
  <c r="AC373" i="7"/>
  <c r="W373" i="7"/>
  <c r="AR373" i="7"/>
  <c r="AT373" i="7"/>
  <c r="AV373" i="7"/>
  <c r="Z373" i="7"/>
  <c r="AB373" i="7"/>
  <c r="AW373" i="7"/>
  <c r="AQ373" i="7"/>
  <c r="AB326" i="7"/>
  <c r="AG326" i="7"/>
  <c r="W326" i="7"/>
  <c r="AF326" i="7"/>
  <c r="AE326" i="7"/>
  <c r="AW866" i="7"/>
  <c r="AY866" i="7"/>
  <c r="AR866" i="7"/>
  <c r="AS866" i="7"/>
  <c r="AQ866" i="7"/>
  <c r="AX866" i="7"/>
  <c r="AO930" i="7"/>
  <c r="AP930" i="7"/>
  <c r="AT930" i="7"/>
  <c r="AX930" i="7"/>
  <c r="AW930" i="7"/>
  <c r="AV930" i="7"/>
  <c r="AT943" i="7"/>
  <c r="AQ943" i="7"/>
  <c r="AY943" i="7"/>
  <c r="AO943" i="7"/>
  <c r="AV943" i="7"/>
  <c r="BN793" i="7"/>
  <c r="BO793" i="7"/>
  <c r="BG793" i="7"/>
  <c r="BJ793" i="7"/>
  <c r="BQ793" i="7"/>
  <c r="BH793" i="7"/>
  <c r="BL866" i="7"/>
  <c r="BP866" i="7"/>
  <c r="BL603" i="7"/>
  <c r="BM603" i="7"/>
  <c r="AS855" i="7"/>
  <c r="AV855" i="7"/>
  <c r="AU855" i="7"/>
  <c r="AX855" i="7"/>
  <c r="BP835" i="7"/>
  <c r="BL835" i="7"/>
  <c r="BH835" i="7"/>
  <c r="BQ835" i="7"/>
  <c r="BG835" i="7"/>
  <c r="BI835" i="7"/>
  <c r="BM835" i="7"/>
  <c r="BJ835" i="7"/>
  <c r="AR642" i="7"/>
  <c r="AV642" i="7"/>
  <c r="AQ642" i="7"/>
  <c r="AU642" i="7"/>
  <c r="AP642" i="7"/>
  <c r="AU953" i="7"/>
  <c r="AT953" i="7"/>
  <c r="AQ953" i="7"/>
  <c r="AV953" i="7"/>
  <c r="AO953" i="7"/>
  <c r="AR953" i="7"/>
  <c r="AP120" i="7"/>
  <c r="AO120" i="7"/>
  <c r="AS120" i="7"/>
  <c r="AW120" i="7"/>
  <c r="AY120" i="7"/>
  <c r="AV66" i="7"/>
  <c r="AS66" i="7"/>
  <c r="AU66" i="7"/>
  <c r="AW66" i="7"/>
  <c r="AP66" i="7"/>
  <c r="BN885" i="7"/>
  <c r="BO885" i="7"/>
  <c r="BK885" i="7"/>
  <c r="BJ885" i="7"/>
  <c r="BG885" i="7"/>
  <c r="BK792" i="7"/>
  <c r="BJ792" i="7"/>
  <c r="BQ792" i="7"/>
  <c r="BI473" i="7"/>
  <c r="BH473" i="7"/>
  <c r="AW873" i="7"/>
  <c r="AP873" i="7"/>
  <c r="AV873" i="7"/>
  <c r="AO873" i="7"/>
  <c r="AQ873" i="7"/>
  <c r="AS873" i="7"/>
  <c r="AS683" i="7"/>
  <c r="AV683" i="7"/>
  <c r="AW683" i="7"/>
  <c r="BI934" i="7"/>
  <c r="BL934" i="7"/>
  <c r="BQ934" i="7"/>
  <c r="BJ934" i="7"/>
  <c r="BK934" i="7"/>
  <c r="BP934" i="7"/>
  <c r="AO712" i="7"/>
  <c r="AT712" i="7"/>
  <c r="CF295" i="7"/>
  <c r="CC295" i="7"/>
  <c r="AO862" i="7"/>
  <c r="AQ136" i="7"/>
  <c r="AS136" i="7"/>
  <c r="AX136" i="7"/>
  <c r="AW928" i="7"/>
  <c r="AX928" i="7"/>
  <c r="AV928" i="7"/>
  <c r="AU807" i="7"/>
  <c r="AW807" i="7"/>
  <c r="AV807" i="7"/>
  <c r="AO807" i="7"/>
  <c r="AP807" i="7"/>
  <c r="AR807" i="7"/>
  <c r="AX807" i="7"/>
  <c r="Z35" i="7"/>
  <c r="AB35" i="7"/>
  <c r="W35" i="7"/>
  <c r="AF35" i="7"/>
  <c r="Y35" i="7"/>
  <c r="AP983" i="7"/>
  <c r="AR983" i="7"/>
  <c r="AO983" i="7"/>
  <c r="AU983" i="7"/>
  <c r="AS708" i="7"/>
  <c r="AX708" i="7"/>
  <c r="AP708" i="7"/>
  <c r="AR708" i="7"/>
  <c r="AO708" i="7"/>
  <c r="AY708" i="7"/>
  <c r="AV708" i="7"/>
  <c r="AQ708" i="7"/>
  <c r="AY723" i="7"/>
  <c r="AT723" i="7"/>
  <c r="AW723" i="7"/>
  <c r="AO723" i="7"/>
  <c r="AR723" i="7"/>
  <c r="AT917" i="7"/>
  <c r="AO917" i="7"/>
  <c r="AY917" i="7"/>
  <c r="AW917" i="7"/>
  <c r="AP917" i="7"/>
  <c r="AS917" i="7"/>
  <c r="AV917" i="7"/>
  <c r="AR917" i="7"/>
  <c r="AU917" i="7"/>
  <c r="AP927" i="7"/>
  <c r="AX927" i="7"/>
  <c r="AR927" i="7"/>
  <c r="AQ927" i="7"/>
  <c r="AW927" i="7"/>
  <c r="AS927" i="7"/>
  <c r="CE120" i="7"/>
  <c r="CA120" i="7"/>
  <c r="AW819" i="7"/>
  <c r="BT591" i="7"/>
  <c r="BV591" i="7"/>
  <c r="AP819" i="7"/>
  <c r="CH602" i="7"/>
  <c r="BF221" i="7"/>
  <c r="AQ821" i="7"/>
  <c r="AR821" i="7"/>
  <c r="AY821" i="7"/>
  <c r="AR471" i="7"/>
  <c r="AO471" i="7"/>
  <c r="AV471" i="7"/>
  <c r="BL424" i="7"/>
  <c r="BO424" i="7"/>
  <c r="BF591" i="7"/>
  <c r="BG591" i="7" a="1"/>
  <c r="BP591" i="7"/>
  <c r="AV819" i="7"/>
  <c r="AQ679" i="7"/>
  <c r="AT893" i="7"/>
  <c r="AX819" i="7"/>
  <c r="CI602" i="7"/>
  <c r="CC787" i="7"/>
  <c r="AR474" i="7"/>
  <c r="BF969" i="7"/>
  <c r="BG969" i="7" a="1"/>
  <c r="CH691" i="7"/>
  <c r="AU821" i="7"/>
  <c r="AT821" i="7"/>
  <c r="AW471" i="7"/>
  <c r="AT471" i="7"/>
  <c r="AT646" i="7"/>
  <c r="BJ424" i="7"/>
  <c r="BM424" i="7"/>
  <c r="AU819" i="7"/>
  <c r="AO679" i="7"/>
  <c r="AR819" i="7"/>
  <c r="CC602" i="7"/>
  <c r="AX474" i="7"/>
  <c r="BF277" i="7"/>
  <c r="Z154" i="7"/>
  <c r="AB10" i="7"/>
  <c r="AV700" i="7"/>
  <c r="AR700" i="7"/>
  <c r="AT700" i="7"/>
  <c r="AX828" i="7"/>
  <c r="AW136" i="7"/>
  <c r="AV136" i="7"/>
  <c r="BO487" i="7"/>
  <c r="AP197" i="7"/>
  <c r="AV646" i="7"/>
  <c r="AS646" i="7"/>
  <c r="BO779" i="7"/>
  <c r="BK779" i="7"/>
  <c r="AY679" i="7"/>
  <c r="AX679" i="7"/>
  <c r="AP679" i="7"/>
  <c r="AY893" i="7"/>
  <c r="AW622" i="7"/>
  <c r="AP893" i="7"/>
  <c r="BX836" i="7"/>
  <c r="BY836" i="7" a="1"/>
  <c r="CG836" i="7"/>
  <c r="AG154" i="7"/>
  <c r="Z337" i="7"/>
  <c r="AG10" i="7"/>
  <c r="AR847" i="7"/>
  <c r="AS847" i="7"/>
  <c r="AP847" i="7"/>
  <c r="AQ991" i="7"/>
  <c r="AX700" i="7"/>
  <c r="AW700" i="7"/>
  <c r="AY700" i="7"/>
  <c r="AP136" i="7"/>
  <c r="CD929" i="7"/>
  <c r="BQ487" i="7"/>
  <c r="AO256" i="7"/>
  <c r="AS256" i="7"/>
  <c r="BD315" i="7"/>
  <c r="AS781" i="7"/>
  <c r="AV781" i="7"/>
  <c r="AU781" i="7"/>
  <c r="BO691" i="7"/>
  <c r="BJ691" i="7"/>
  <c r="BM691" i="7"/>
  <c r="BR593" i="7"/>
  <c r="BU648" i="7"/>
  <c r="BX648" i="7"/>
  <c r="BY648" i="7" a="1"/>
  <c r="CB648" i="7"/>
  <c r="AV197" i="7"/>
  <c r="AQ646" i="7"/>
  <c r="AX646" i="7"/>
  <c r="BQ779" i="7"/>
  <c r="BP779" i="7"/>
  <c r="AO622" i="7"/>
  <c r="AV679" i="7"/>
  <c r="AU679" i="7"/>
  <c r="AO893" i="7"/>
  <c r="AO782" i="7"/>
  <c r="Z58" i="7"/>
  <c r="AF10" i="7"/>
  <c r="AO847" i="7"/>
  <c r="AX847" i="7"/>
  <c r="AV742" i="7"/>
  <c r="AU700" i="7"/>
  <c r="AP700" i="7"/>
  <c r="AW828" i="7"/>
  <c r="AV993" i="7"/>
  <c r="AY136" i="7"/>
  <c r="AW256" i="7"/>
  <c r="AT256" i="7"/>
  <c r="AR781" i="7"/>
  <c r="AW781" i="7"/>
  <c r="BN691" i="7"/>
  <c r="BP691" i="7"/>
  <c r="AT197" i="7"/>
  <c r="AN238" i="7"/>
  <c r="AO238" i="7" a="1"/>
  <c r="AV238" i="7"/>
  <c r="AO646" i="7"/>
  <c r="AP646" i="7"/>
  <c r="BL779" i="7"/>
  <c r="BM779" i="7"/>
  <c r="AW679" i="7"/>
  <c r="AS679" i="7"/>
  <c r="BL449" i="7"/>
  <c r="BK449" i="7"/>
  <c r="BI449" i="7"/>
  <c r="BN449" i="7"/>
  <c r="BJ449" i="7"/>
  <c r="BH970" i="7"/>
  <c r="BK970" i="7"/>
  <c r="BQ970" i="7"/>
  <c r="BJ970" i="7"/>
  <c r="BG970" i="7"/>
  <c r="BP970" i="7"/>
  <c r="BO970" i="7"/>
  <c r="BM970" i="7"/>
  <c r="BL970" i="7"/>
  <c r="BN970" i="7"/>
  <c r="BI970" i="7"/>
  <c r="AT561" i="7"/>
  <c r="AP561" i="7"/>
  <c r="AQ561" i="7"/>
  <c r="BL863" i="7"/>
  <c r="AQ118" i="7"/>
  <c r="Z96" i="7"/>
  <c r="AG96" i="7"/>
  <c r="AB96" i="7"/>
  <c r="AY683" i="7"/>
  <c r="BQ484" i="7"/>
  <c r="BI484" i="7"/>
  <c r="AX622" i="7"/>
  <c r="AR622" i="7"/>
  <c r="AV712" i="7"/>
  <c r="AV64" i="7"/>
  <c r="AY42" i="7"/>
  <c r="BH787" i="7"/>
  <c r="BK787" i="7"/>
  <c r="BP787" i="7"/>
  <c r="BN787" i="7"/>
  <c r="BL787" i="7"/>
  <c r="BQ787" i="7"/>
  <c r="CJ416" i="7"/>
  <c r="AX561" i="7"/>
  <c r="AW561" i="7"/>
  <c r="AB121" i="7"/>
  <c r="AX120" i="7"/>
  <c r="AT120" i="7"/>
  <c r="AQ120" i="7"/>
  <c r="V310" i="7"/>
  <c r="V70" i="7"/>
  <c r="W70" i="7" a="1"/>
  <c r="Y70" i="7"/>
  <c r="V84" i="7"/>
  <c r="W84" i="7" a="1"/>
  <c r="X84" i="7"/>
  <c r="V101" i="7"/>
  <c r="AC96" i="7"/>
  <c r="AD96" i="7"/>
  <c r="AF96" i="7"/>
  <c r="AO683" i="7"/>
  <c r="BG484" i="7"/>
  <c r="BH484" i="7"/>
  <c r="AV622" i="7"/>
  <c r="AU622" i="7"/>
  <c r="AR712" i="7"/>
  <c r="BE213" i="7"/>
  <c r="AQ622" i="7"/>
  <c r="AO64" i="7"/>
  <c r="AX42" i="7"/>
  <c r="AN133" i="7"/>
  <c r="AO133" i="7" a="1"/>
  <c r="AW133" i="7"/>
  <c r="AR472" i="7"/>
  <c r="AO561" i="7"/>
  <c r="AY561" i="7"/>
  <c r="AS177" i="7"/>
  <c r="AD120" i="7"/>
  <c r="AU120" i="7"/>
  <c r="BX917" i="7"/>
  <c r="BY917" i="7" a="1"/>
  <c r="CE917" i="7"/>
  <c r="W96" i="7"/>
  <c r="AR683" i="7"/>
  <c r="AX683" i="7"/>
  <c r="BK484" i="7"/>
  <c r="BO484" i="7"/>
  <c r="AS622" i="7"/>
  <c r="AU712" i="7"/>
  <c r="BD213" i="7"/>
  <c r="AT622" i="7"/>
  <c r="CH442" i="7"/>
  <c r="AX64" i="7"/>
  <c r="AT64" i="7"/>
  <c r="CE56" i="7"/>
  <c r="BX862" i="7"/>
  <c r="BY862" i="7" a="1"/>
  <c r="CF862" i="7"/>
  <c r="X103" i="7"/>
  <c r="AC371" i="7"/>
  <c r="CI968" i="7"/>
  <c r="CH968" i="7"/>
  <c r="CH39" i="7"/>
  <c r="AT764" i="7"/>
  <c r="AF45" i="7"/>
  <c r="AA45" i="7"/>
  <c r="Y45" i="7"/>
  <c r="BG811" i="7"/>
  <c r="CJ811" i="7"/>
  <c r="AC339" i="7"/>
  <c r="AE499" i="7"/>
  <c r="AG499" i="7"/>
  <c r="AF499" i="7"/>
  <c r="AU39" i="7"/>
  <c r="AN528" i="7"/>
  <c r="AO528" i="7" a="1"/>
  <c r="AU299" i="7"/>
  <c r="BY143" i="7"/>
  <c r="Y59" i="7"/>
  <c r="AE59" i="7"/>
  <c r="AB59" i="7"/>
  <c r="BT570" i="7"/>
  <c r="BV570" i="7"/>
  <c r="AA110" i="7"/>
  <c r="X110" i="7"/>
  <c r="AF110" i="7"/>
  <c r="BN564" i="7"/>
  <c r="Z177" i="7"/>
  <c r="AE177" i="7"/>
  <c r="AB177" i="7"/>
  <c r="BU684" i="7"/>
  <c r="AA120" i="7"/>
  <c r="AT606" i="7"/>
  <c r="AV606" i="7"/>
  <c r="X98" i="7"/>
  <c r="Y108" i="7"/>
  <c r="AE108" i="7"/>
  <c r="AD108" i="7"/>
  <c r="BP989" i="7"/>
  <c r="CB148" i="7"/>
  <c r="CD148" i="7"/>
  <c r="AO323" i="7"/>
  <c r="AX323" i="7"/>
  <c r="AQ323" i="7"/>
  <c r="CI929" i="7"/>
  <c r="BY929" i="7"/>
  <c r="CJ929" i="7"/>
  <c r="BJ487" i="7"/>
  <c r="BP487" i="7"/>
  <c r="AC390" i="7"/>
  <c r="Z103" i="7"/>
  <c r="AD371" i="7"/>
  <c r="AG390" i="7"/>
  <c r="CG968" i="7"/>
  <c r="BY968" i="7"/>
  <c r="CF968" i="7"/>
  <c r="CG39" i="7"/>
  <c r="AO764" i="7"/>
  <c r="BP811" i="7"/>
  <c r="Y499" i="7"/>
  <c r="X499" i="7"/>
  <c r="AD499" i="7"/>
  <c r="AT368" i="7"/>
  <c r="Z59" i="7"/>
  <c r="AG59" i="7"/>
  <c r="AD110" i="7"/>
  <c r="AB110" i="7"/>
  <c r="Y177" i="7"/>
  <c r="AD177" i="7"/>
  <c r="AA177" i="7"/>
  <c r="AF5" i="7"/>
  <c r="BT684" i="7"/>
  <c r="BV684" i="7"/>
  <c r="W120" i="7"/>
  <c r="AX606" i="7"/>
  <c r="AS606" i="7"/>
  <c r="AY606" i="7"/>
  <c r="Z108" i="7"/>
  <c r="X108" i="7"/>
  <c r="AG108" i="7"/>
  <c r="BG989" i="7"/>
  <c r="BJ989" i="7"/>
  <c r="BY148" i="7"/>
  <c r="AR323" i="7"/>
  <c r="AS323" i="7"/>
  <c r="AU323" i="7"/>
  <c r="CB929" i="7"/>
  <c r="AQ924" i="7"/>
  <c r="BM487" i="7"/>
  <c r="BG487" i="7"/>
  <c r="BK487" i="7"/>
  <c r="Y103" i="7"/>
  <c r="AE371" i="7"/>
  <c r="CE15" i="7"/>
  <c r="CC15" i="7"/>
  <c r="CD968" i="7"/>
  <c r="CA968" i="7"/>
  <c r="AB45" i="7"/>
  <c r="BK811" i="7"/>
  <c r="CB205" i="7"/>
  <c r="W499" i="7"/>
  <c r="AA499" i="7"/>
  <c r="AX368" i="7"/>
  <c r="AQ299" i="7"/>
  <c r="CF244" i="7"/>
  <c r="AC59" i="7"/>
  <c r="AD59" i="7"/>
  <c r="AC110" i="7"/>
  <c r="Z110" i="7"/>
  <c r="AF177" i="7"/>
  <c r="AG177" i="7"/>
  <c r="AB120" i="7"/>
  <c r="AR606" i="7"/>
  <c r="AO606" i="7"/>
  <c r="V76" i="7"/>
  <c r="AC108" i="7"/>
  <c r="AB108" i="7"/>
  <c r="BK989" i="7"/>
  <c r="CC148" i="7"/>
  <c r="AT323" i="7"/>
  <c r="BL487" i="7"/>
  <c r="BN487" i="7"/>
  <c r="AX185" i="7"/>
  <c r="AU796" i="7"/>
  <c r="AV950" i="7"/>
  <c r="AU950" i="7"/>
  <c r="AP950" i="7"/>
  <c r="AO950" i="7"/>
  <c r="AT950" i="7"/>
  <c r="AY950" i="7"/>
  <c r="AX950" i="7"/>
  <c r="AR950" i="7"/>
  <c r="AS950" i="7"/>
  <c r="AW950" i="7"/>
  <c r="AQ950" i="7"/>
  <c r="AK234" i="7"/>
  <c r="AJ234" i="7"/>
  <c r="AL234" i="7"/>
  <c r="AM234" i="7"/>
  <c r="AV666" i="7"/>
  <c r="AO711" i="7"/>
  <c r="BM785" i="7"/>
  <c r="AP831" i="7"/>
  <c r="AY608" i="7"/>
  <c r="AX608" i="7"/>
  <c r="AU608" i="7"/>
  <c r="AP608" i="7"/>
  <c r="AV608" i="7"/>
  <c r="AW608" i="7"/>
  <c r="AT608" i="7"/>
  <c r="AQ608" i="7"/>
  <c r="AO608" i="7"/>
  <c r="AO680" i="7"/>
  <c r="AY680" i="7"/>
  <c r="AV680" i="7"/>
  <c r="AU831" i="7"/>
  <c r="AQ831" i="7"/>
  <c r="AV831" i="7"/>
  <c r="BV876" i="7"/>
  <c r="BX876" i="7"/>
  <c r="BY876" i="7" a="1"/>
  <c r="BT298" i="7"/>
  <c r="BV298" i="7"/>
  <c r="BU298" i="7"/>
  <c r="T292" i="7"/>
  <c r="V292" i="7"/>
  <c r="W292" i="7" a="1"/>
  <c r="AE165" i="7"/>
  <c r="CB602" i="7"/>
  <c r="BZ602" i="7"/>
  <c r="W58" i="7"/>
  <c r="CG205" i="7"/>
  <c r="AT177" i="7"/>
  <c r="AP39" i="7"/>
  <c r="AQ39" i="7"/>
  <c r="Z138" i="7"/>
  <c r="AC120" i="7"/>
  <c r="BY205" i="7"/>
  <c r="AW39" i="7"/>
  <c r="AR589" i="7"/>
  <c r="AB285" i="7"/>
  <c r="BN866" i="7"/>
  <c r="AP221" i="7"/>
  <c r="CE602" i="7"/>
  <c r="AP177" i="7"/>
  <c r="AX39" i="7"/>
  <c r="Y88" i="7"/>
  <c r="AX812" i="7"/>
  <c r="BO845" i="7"/>
  <c r="AS890" i="7"/>
  <c r="BN473" i="7"/>
  <c r="AQ855" i="7"/>
  <c r="BH641" i="7"/>
  <c r="BG866" i="7"/>
  <c r="AY791" i="7"/>
  <c r="AX782" i="7"/>
  <c r="CD602" i="7"/>
  <c r="CG602" i="7"/>
  <c r="AU664" i="7"/>
  <c r="BX849" i="7"/>
  <c r="BY849" i="7" a="1"/>
  <c r="AS838" i="7"/>
  <c r="AW901" i="7"/>
  <c r="BI779" i="7"/>
  <c r="BH779" i="7"/>
  <c r="BG641" i="7"/>
  <c r="BI641" i="7"/>
  <c r="AX642" i="7"/>
  <c r="BM484" i="7"/>
  <c r="BP484" i="7"/>
  <c r="AQ221" i="7"/>
  <c r="AU782" i="7"/>
  <c r="AX723" i="7"/>
  <c r="AU723" i="7"/>
  <c r="BF648" i="7"/>
  <c r="BG648" i="7" a="1"/>
  <c r="BJ648" i="7"/>
  <c r="CB56" i="7"/>
  <c r="AO474" i="7"/>
  <c r="AR901" i="7"/>
  <c r="AY782" i="7"/>
  <c r="AQ723" i="7"/>
  <c r="AV723" i="7"/>
  <c r="AJ37" i="7"/>
  <c r="AU474" i="7"/>
  <c r="AT474" i="7"/>
  <c r="AW474" i="7"/>
  <c r="AO860" i="7"/>
  <c r="AY860" i="7"/>
  <c r="AS860" i="7"/>
  <c r="BT986" i="7"/>
  <c r="BU986" i="7"/>
  <c r="BS63" i="7"/>
  <c r="BU63" i="7"/>
  <c r="T321" i="7"/>
  <c r="V321" i="7"/>
  <c r="AR458" i="7"/>
  <c r="AT458" i="7"/>
  <c r="AS458" i="7"/>
  <c r="AY458" i="7"/>
  <c r="AV458" i="7"/>
  <c r="AP458" i="7"/>
  <c r="AX458" i="7"/>
  <c r="AQ458" i="7"/>
  <c r="AO458" i="7"/>
  <c r="AU458" i="7"/>
  <c r="AW458" i="7"/>
  <c r="CI82" i="7"/>
  <c r="AW855" i="7"/>
  <c r="AP855" i="7"/>
  <c r="BM641" i="7"/>
  <c r="BN641" i="7"/>
  <c r="BL641" i="7"/>
  <c r="AW642" i="7"/>
  <c r="AO642" i="7"/>
  <c r="BI866" i="7"/>
  <c r="AT221" i="7"/>
  <c r="AO221" i="7"/>
  <c r="AY622" i="7"/>
  <c r="CI120" i="7"/>
  <c r="V329" i="7"/>
  <c r="AD408" i="7"/>
  <c r="AQ582" i="7"/>
  <c r="BT671" i="7"/>
  <c r="BV671" i="7"/>
  <c r="AT855" i="7"/>
  <c r="BO641" i="7"/>
  <c r="AY642" i="7"/>
  <c r="AT642" i="7"/>
  <c r="BO866" i="7"/>
  <c r="BM866" i="7"/>
  <c r="AX221" i="7"/>
  <c r="AW221" i="7"/>
  <c r="BY82" i="7"/>
  <c r="CF82" i="7"/>
  <c r="V66" i="7"/>
  <c r="AA198" i="7"/>
  <c r="W198" i="7"/>
  <c r="AE198" i="7"/>
  <c r="AF198" i="7"/>
  <c r="AB198" i="7"/>
  <c r="X198" i="7"/>
  <c r="Y198" i="7"/>
  <c r="Z198" i="7"/>
  <c r="AC198" i="7"/>
  <c r="AD198" i="7"/>
  <c r="AG198" i="7"/>
  <c r="AU711" i="7"/>
  <c r="CF424" i="7"/>
  <c r="CB82" i="7"/>
  <c r="AJ106" i="7"/>
  <c r="AL106" i="7"/>
  <c r="AN106" i="7"/>
  <c r="AO106" i="7" a="1"/>
  <c r="AL878" i="7"/>
  <c r="AN878" i="7"/>
  <c r="AO878" i="7" a="1"/>
  <c r="CE82" i="7"/>
  <c r="BB66" i="7"/>
  <c r="BD878" i="7"/>
  <c r="BF878" i="7"/>
  <c r="BG878" i="7" a="1"/>
  <c r="AO895" i="7"/>
  <c r="AP895" i="7"/>
  <c r="AS895" i="7"/>
  <c r="AT895" i="7"/>
  <c r="AU895" i="7"/>
  <c r="AY895" i="7"/>
  <c r="AQ895" i="7"/>
  <c r="AW895" i="7"/>
  <c r="AV895" i="7"/>
  <c r="AX895" i="7"/>
  <c r="AR895" i="7"/>
  <c r="AX720" i="7"/>
  <c r="AR720" i="7"/>
  <c r="AU720" i="7"/>
  <c r="AO720" i="7"/>
  <c r="AS720" i="7"/>
  <c r="BR16" i="7"/>
  <c r="BA16" i="7"/>
  <c r="AW838" i="7"/>
  <c r="AX711" i="7"/>
  <c r="AY711" i="7"/>
  <c r="AD325" i="7"/>
  <c r="AG325" i="7"/>
  <c r="AF325" i="7"/>
  <c r="AB325" i="7"/>
  <c r="AA325" i="7"/>
  <c r="Y325" i="7"/>
  <c r="Z325" i="7"/>
  <c r="AE325" i="7"/>
  <c r="X325" i="7"/>
  <c r="W325" i="7"/>
  <c r="AC325" i="7"/>
  <c r="AE390" i="7"/>
  <c r="AQ666" i="7"/>
  <c r="W165" i="7"/>
  <c r="AE112" i="7"/>
  <c r="AP113" i="7"/>
  <c r="AG408" i="7"/>
  <c r="AS582" i="7"/>
  <c r="AV589" i="7"/>
  <c r="Y285" i="7"/>
  <c r="BK845" i="7"/>
  <c r="W390" i="7"/>
  <c r="Z390" i="7"/>
  <c r="X408" i="7"/>
  <c r="AX582" i="7"/>
  <c r="AO582" i="7"/>
  <c r="CC310" i="7"/>
  <c r="AY589" i="7"/>
  <c r="BP845" i="7"/>
  <c r="CA148" i="7"/>
  <c r="CE148" i="7"/>
  <c r="Y121" i="7"/>
  <c r="AO828" i="7"/>
  <c r="AR828" i="7"/>
  <c r="AO136" i="7"/>
  <c r="AR136" i="7"/>
  <c r="AO772" i="7"/>
  <c r="AQ185" i="7"/>
  <c r="BQ683" i="7"/>
  <c r="AW893" i="7"/>
  <c r="BN462" i="7"/>
  <c r="AU64" i="7"/>
  <c r="AQ64" i="7"/>
  <c r="AS64" i="7"/>
  <c r="Y390" i="7"/>
  <c r="AF390" i="7"/>
  <c r="X390" i="7"/>
  <c r="AR666" i="7"/>
  <c r="AF408" i="7"/>
  <c r="AT582" i="7"/>
  <c r="AX589" i="7"/>
  <c r="AQ589" i="7"/>
  <c r="AC285" i="7"/>
  <c r="BM845" i="7"/>
  <c r="AQ673" i="7"/>
  <c r="AP991" i="7"/>
  <c r="CH148" i="7"/>
  <c r="CF148" i="7"/>
  <c r="W121" i="7"/>
  <c r="AV828" i="7"/>
  <c r="AT136" i="7"/>
  <c r="AU136" i="7"/>
  <c r="AV973" i="7"/>
  <c r="AQ893" i="7"/>
  <c r="AW64" i="7"/>
  <c r="AR64" i="7"/>
  <c r="CF602" i="7"/>
  <c r="CD229" i="7"/>
  <c r="BH113" i="7"/>
  <c r="BO113" i="7"/>
  <c r="BG113" i="7"/>
  <c r="BM113" i="7"/>
  <c r="BI113" i="7"/>
  <c r="BP113" i="7"/>
  <c r="BL113" i="7"/>
  <c r="BQ113" i="7"/>
  <c r="BK113" i="7"/>
  <c r="BN113" i="7"/>
  <c r="BJ113" i="7"/>
  <c r="AF348" i="7"/>
  <c r="W348" i="7"/>
  <c r="X348" i="7"/>
  <c r="AE348" i="7"/>
  <c r="AA348" i="7"/>
  <c r="AD348" i="7"/>
  <c r="AC348" i="7"/>
  <c r="Z348" i="7"/>
  <c r="AG348" i="7"/>
  <c r="AB348" i="7"/>
  <c r="Y348" i="7"/>
  <c r="AY983" i="7"/>
  <c r="AX310" i="7"/>
  <c r="AQ30" i="7"/>
  <c r="AV721" i="7"/>
  <c r="AA271" i="7"/>
  <c r="AW664" i="7"/>
  <c r="AR664" i="7"/>
  <c r="AX664" i="7"/>
  <c r="AU310" i="7"/>
  <c r="AV782" i="7"/>
  <c r="BX974" i="7"/>
  <c r="BY974" i="7" a="1"/>
  <c r="AY664" i="7"/>
  <c r="AQ474" i="7"/>
  <c r="AY474" i="7"/>
  <c r="AV474" i="7"/>
  <c r="AV664" i="7"/>
  <c r="AP664" i="7"/>
  <c r="CH229" i="7"/>
  <c r="CC229" i="7"/>
  <c r="CB229" i="7"/>
  <c r="CB39" i="7"/>
  <c r="X91" i="7"/>
  <c r="Y91" i="7"/>
  <c r="AC91" i="7"/>
  <c r="Z263" i="7"/>
  <c r="W5" i="7"/>
  <c r="AQ721" i="7"/>
  <c r="BM793" i="7"/>
  <c r="BP793" i="7"/>
  <c r="AT683" i="7"/>
  <c r="AQ683" i="7"/>
  <c r="AU683" i="7"/>
  <c r="BY845" i="7"/>
  <c r="AY712" i="7"/>
  <c r="AW712" i="7"/>
  <c r="AU893" i="7"/>
  <c r="AR893" i="7"/>
  <c r="BM640" i="7"/>
  <c r="AQ782" i="7"/>
  <c r="AR782" i="7"/>
  <c r="BX212" i="7"/>
  <c r="BY212" i="7" a="1"/>
  <c r="CF212" i="7"/>
  <c r="AN28" i="7"/>
  <c r="AO28" i="7" a="1"/>
  <c r="AX28" i="7"/>
  <c r="CF229" i="7"/>
  <c r="BZ229" i="7"/>
  <c r="CA229" i="7"/>
  <c r="BZ39" i="7"/>
  <c r="AE149" i="7"/>
  <c r="AB91" i="7"/>
  <c r="AD91" i="7"/>
  <c r="AW721" i="7"/>
  <c r="AN189" i="7"/>
  <c r="AO189" i="7" a="1"/>
  <c r="AV189" i="7"/>
  <c r="BI793" i="7"/>
  <c r="BK793" i="7"/>
  <c r="AP683" i="7"/>
  <c r="BI683" i="7"/>
  <c r="AP712" i="7"/>
  <c r="AQ712" i="7"/>
  <c r="AX712" i="7"/>
  <c r="AV893" i="7"/>
  <c r="AS893" i="7"/>
  <c r="BG580" i="7"/>
  <c r="AS782" i="7"/>
  <c r="CI229" i="7"/>
  <c r="CG229" i="7"/>
  <c r="BO462" i="7"/>
  <c r="BM175" i="7"/>
  <c r="BK175" i="7"/>
  <c r="BO175" i="7"/>
  <c r="BG175" i="7"/>
  <c r="BJ175" i="7"/>
  <c r="BI175" i="7"/>
  <c r="BN175" i="7"/>
  <c r="BH175" i="7"/>
  <c r="BL175" i="7"/>
  <c r="BP175" i="7"/>
  <c r="BQ175" i="7"/>
  <c r="AN750" i="7"/>
  <c r="AO750" i="7" a="1"/>
  <c r="BF134" i="7"/>
  <c r="AS722" i="7"/>
  <c r="BA918" i="7"/>
  <c r="BE918" i="7"/>
  <c r="BR918" i="7"/>
  <c r="BB918" i="7"/>
  <c r="BD918" i="7"/>
  <c r="BC918" i="7"/>
  <c r="BR750" i="7"/>
  <c r="BA750" i="7"/>
  <c r="BE750" i="7"/>
  <c r="BB750" i="7"/>
  <c r="BD750" i="7"/>
  <c r="BC750" i="7"/>
  <c r="BB662" i="7"/>
  <c r="BD662" i="7"/>
  <c r="BR662" i="7"/>
  <c r="BC662" i="7"/>
  <c r="BA662" i="7"/>
  <c r="BE662" i="7"/>
  <c r="BC706" i="7"/>
  <c r="BA706" i="7"/>
  <c r="BE706" i="7"/>
  <c r="BR706" i="7"/>
  <c r="BB706" i="7"/>
  <c r="BD706" i="7"/>
  <c r="AL966" i="7"/>
  <c r="AN966" i="7"/>
  <c r="AO966" i="7" a="1"/>
  <c r="AL986" i="7"/>
  <c r="AN986" i="7"/>
  <c r="AO986" i="7" a="1"/>
  <c r="AA390" i="7"/>
  <c r="AB390" i="7"/>
  <c r="AU666" i="7"/>
  <c r="AG149" i="7"/>
  <c r="AS39" i="7"/>
  <c r="AT39" i="7"/>
  <c r="AO39" i="7"/>
  <c r="AX264" i="7"/>
  <c r="W138" i="7"/>
  <c r="AR721" i="7"/>
  <c r="AU670" i="7"/>
  <c r="BB946" i="7"/>
  <c r="BD946" i="7"/>
  <c r="BC946" i="7"/>
  <c r="BR946" i="7"/>
  <c r="BA946" i="7"/>
  <c r="BE946" i="7"/>
  <c r="AL694" i="7"/>
  <c r="AN694" i="7"/>
  <c r="AO694" i="7" a="1"/>
  <c r="AA6" i="7"/>
  <c r="AY666" i="7"/>
  <c r="W149" i="7"/>
  <c r="AY39" i="7"/>
  <c r="AA138" i="7"/>
  <c r="AY721" i="7"/>
  <c r="AV670" i="7"/>
  <c r="BF326" i="7"/>
  <c r="AL918" i="7"/>
  <c r="AN918" i="7"/>
  <c r="AO918" i="7" a="1"/>
  <c r="AL662" i="7"/>
  <c r="AN662" i="7"/>
  <c r="AO662" i="7" a="1"/>
  <c r="AN946" i="7"/>
  <c r="AO946" i="7" a="1"/>
  <c r="BR738" i="7"/>
  <c r="BB738" i="7"/>
  <c r="BA738" i="7"/>
  <c r="BE738" i="7"/>
  <c r="BC738" i="7"/>
  <c r="BB966" i="7"/>
  <c r="BC966" i="7"/>
  <c r="BR966" i="7"/>
  <c r="BA966" i="7"/>
  <c r="BE966" i="7"/>
  <c r="AN762" i="7"/>
  <c r="AO762" i="7" a="1"/>
  <c r="AP722" i="7"/>
  <c r="BF541" i="7"/>
  <c r="BG541" i="7" a="1"/>
  <c r="BG933" i="7"/>
  <c r="BL933" i="7"/>
  <c r="AL706" i="7"/>
  <c r="AN706" i="7"/>
  <c r="AO706" i="7" a="1"/>
  <c r="BC137" i="7"/>
  <c r="AL738" i="7"/>
  <c r="AN738" i="7"/>
  <c r="AO738" i="7" a="1"/>
  <c r="BR802" i="7"/>
  <c r="BB802" i="7"/>
  <c r="BA802" i="7"/>
  <c r="BE802" i="7"/>
  <c r="BC802" i="7"/>
  <c r="BC694" i="7"/>
  <c r="BR694" i="7"/>
  <c r="BB694" i="7"/>
  <c r="BA694" i="7"/>
  <c r="BE694" i="7"/>
  <c r="BB762" i="7"/>
  <c r="BD762" i="7"/>
  <c r="BA762" i="7"/>
  <c r="BE762" i="7"/>
  <c r="BC762" i="7"/>
  <c r="BR762" i="7"/>
  <c r="AF9" i="7"/>
  <c r="AC9" i="7"/>
  <c r="W9" i="7"/>
  <c r="Z371" i="7"/>
  <c r="W371" i="7"/>
  <c r="Z52" i="7"/>
  <c r="AW764" i="7"/>
  <c r="AQ764" i="7"/>
  <c r="AU764" i="7"/>
  <c r="AE258" i="7"/>
  <c r="Y339" i="7"/>
  <c r="AG339" i="7"/>
  <c r="X339" i="7"/>
  <c r="AD433" i="7"/>
  <c r="AE433" i="7"/>
  <c r="X433" i="7"/>
  <c r="AD31" i="7"/>
  <c r="Z31" i="7"/>
  <c r="Y31" i="7"/>
  <c r="CH244" i="7"/>
  <c r="CI244" i="7"/>
  <c r="AD10" i="7"/>
  <c r="Z10" i="7"/>
  <c r="X10" i="7"/>
  <c r="BH564" i="7"/>
  <c r="AQ794" i="7"/>
  <c r="AY794" i="7"/>
  <c r="Z118" i="7"/>
  <c r="AB118" i="7"/>
  <c r="AC118" i="7"/>
  <c r="BI602" i="7"/>
  <c r="AV857" i="7"/>
  <c r="AQ913" i="7"/>
  <c r="AP890" i="7"/>
  <c r="BZ473" i="7"/>
  <c r="BF674" i="7"/>
  <c r="BG674" i="7" a="1"/>
  <c r="BN674" i="7"/>
  <c r="AV722" i="7"/>
  <c r="BT638" i="7"/>
  <c r="BU638" i="7"/>
  <c r="BS638" i="7"/>
  <c r="BW638" i="7"/>
  <c r="BW263" i="7"/>
  <c r="BT263" i="7"/>
  <c r="BV263" i="7"/>
  <c r="Y9" i="7"/>
  <c r="AG9" i="7"/>
  <c r="AF371" i="7"/>
  <c r="Y371" i="7"/>
  <c r="AA371" i="7"/>
  <c r="BX474" i="7"/>
  <c r="BY474" i="7" a="1"/>
  <c r="AS764" i="7"/>
  <c r="AR764" i="7"/>
  <c r="AF339" i="7"/>
  <c r="Z339" i="7"/>
  <c r="W339" i="7"/>
  <c r="Y433" i="7"/>
  <c r="AC433" i="7"/>
  <c r="W31" i="7"/>
  <c r="AF31" i="7"/>
  <c r="AC31" i="7"/>
  <c r="BZ244" i="7"/>
  <c r="CB244" i="7"/>
  <c r="Y10" i="7"/>
  <c r="W10" i="7"/>
  <c r="AE10" i="7"/>
  <c r="AO158" i="7"/>
  <c r="AO794" i="7"/>
  <c r="AP794" i="7"/>
  <c r="AS794" i="7"/>
  <c r="AG118" i="7"/>
  <c r="W118" i="7"/>
  <c r="X118" i="7"/>
  <c r="AT697" i="7"/>
  <c r="AW913" i="7"/>
  <c r="AQ890" i="7"/>
  <c r="BS942" i="7"/>
  <c r="BW942" i="7"/>
  <c r="BX438" i="7"/>
  <c r="BY438" i="7" a="1"/>
  <c r="AB9" i="7"/>
  <c r="AE9" i="7"/>
  <c r="X371" i="7"/>
  <c r="AG371" i="7"/>
  <c r="AY764" i="7"/>
  <c r="AP764" i="7"/>
  <c r="AC262" i="7"/>
  <c r="AB339" i="7"/>
  <c r="AE339" i="7"/>
  <c r="AA433" i="7"/>
  <c r="Z433" i="7"/>
  <c r="AA31" i="7"/>
  <c r="CG244" i="7"/>
  <c r="CC244" i="7"/>
  <c r="AC10" i="7"/>
  <c r="AP158" i="7"/>
  <c r="AU794" i="7"/>
  <c r="AX794" i="7"/>
  <c r="AD118" i="7"/>
  <c r="BQ602" i="7"/>
  <c r="AO890" i="7"/>
  <c r="BX373" i="7"/>
  <c r="BY373" i="7" a="1"/>
  <c r="CH373" i="7"/>
  <c r="BV800" i="7"/>
  <c r="BX800" i="7"/>
  <c r="BY800" i="7" a="1"/>
  <c r="AR751" i="7"/>
  <c r="AX751" i="7"/>
  <c r="AY751" i="7"/>
  <c r="AU751" i="7"/>
  <c r="AT751" i="7"/>
  <c r="AQ751" i="7"/>
  <c r="AP751" i="7"/>
  <c r="AU646" i="7"/>
  <c r="AP711" i="7"/>
  <c r="AV711" i="7"/>
  <c r="CC424" i="7"/>
  <c r="AY646" i="7"/>
  <c r="BU110" i="7"/>
  <c r="BX179" i="7"/>
  <c r="BY179" i="7" a="1"/>
  <c r="CH179" i="7"/>
  <c r="AT868" i="7"/>
  <c r="AW853" i="7"/>
  <c r="BM473" i="7"/>
  <c r="BP473" i="7"/>
  <c r="BH996" i="7"/>
  <c r="AP868" i="7"/>
  <c r="BQ473" i="7"/>
  <c r="BO473" i="7"/>
  <c r="BY56" i="7"/>
  <c r="AG54" i="7"/>
  <c r="BG473" i="7"/>
  <c r="BN212" i="7"/>
  <c r="BI212" i="7"/>
  <c r="BQ212" i="7"/>
  <c r="BJ212" i="7"/>
  <c r="BH212" i="7"/>
  <c r="BO212" i="7"/>
  <c r="BP212" i="7"/>
  <c r="BM212" i="7"/>
  <c r="BL212" i="7"/>
  <c r="BG212" i="7"/>
  <c r="BK212" i="7"/>
  <c r="W245" i="7"/>
  <c r="AX250" i="7"/>
  <c r="CF56" i="7"/>
  <c r="AY722" i="7"/>
  <c r="AW722" i="7"/>
  <c r="AE359" i="7"/>
  <c r="AT302" i="7"/>
  <c r="AR399" i="7"/>
  <c r="AU399" i="7"/>
  <c r="AP399" i="7"/>
  <c r="AW399" i="7"/>
  <c r="AO399" i="7"/>
  <c r="AV399" i="7"/>
  <c r="AT399" i="7"/>
  <c r="AX399" i="7"/>
  <c r="AY399" i="7"/>
  <c r="AQ399" i="7"/>
  <c r="AS399" i="7"/>
  <c r="Y307" i="7"/>
  <c r="AB307" i="7"/>
  <c r="X307" i="7"/>
  <c r="AE307" i="7"/>
  <c r="AC307" i="7"/>
  <c r="AG307" i="7"/>
  <c r="AA307" i="7"/>
  <c r="AF307" i="7"/>
  <c r="W307" i="7"/>
  <c r="Z307" i="7"/>
  <c r="AD307" i="7"/>
  <c r="AE429" i="7"/>
  <c r="X429" i="7"/>
  <c r="W429" i="7"/>
  <c r="AF429" i="7"/>
  <c r="AD429" i="7"/>
  <c r="AG429" i="7"/>
  <c r="Y429" i="7"/>
  <c r="AC429" i="7"/>
  <c r="Z429" i="7"/>
  <c r="AA429" i="7"/>
  <c r="AB429" i="7"/>
  <c r="AP510" i="7"/>
  <c r="AX510" i="7"/>
  <c r="AQ510" i="7"/>
  <c r="AT510" i="7"/>
  <c r="AY510" i="7"/>
  <c r="AW510" i="7"/>
  <c r="AS510" i="7"/>
  <c r="AR510" i="7"/>
  <c r="AU510" i="7"/>
  <c r="AO510" i="7"/>
  <c r="AV510" i="7"/>
  <c r="BX994" i="7"/>
  <c r="BY994" i="7" a="1"/>
  <c r="BP498" i="7"/>
  <c r="BI498" i="7"/>
  <c r="BQ498" i="7"/>
  <c r="BM498" i="7"/>
  <c r="BG498" i="7"/>
  <c r="BO498" i="7"/>
  <c r="BX192" i="7"/>
  <c r="BY192" i="7" a="1"/>
  <c r="AX796" i="7"/>
  <c r="AO302" i="7"/>
  <c r="BA510" i="7"/>
  <c r="BE510" i="7"/>
  <c r="BB510" i="7"/>
  <c r="BD510" i="7"/>
  <c r="BR510" i="7"/>
  <c r="BC510" i="7"/>
  <c r="BV785" i="7"/>
  <c r="BX785" i="7"/>
  <c r="BY785" i="7" a="1"/>
  <c r="AJ63" i="7"/>
  <c r="AM63" i="7"/>
  <c r="AL63" i="7"/>
  <c r="AK63" i="7"/>
  <c r="BO419" i="7"/>
  <c r="BH419" i="7"/>
  <c r="AS796" i="7"/>
  <c r="BS674" i="7"/>
  <c r="BW674" i="7"/>
  <c r="BX98" i="7"/>
  <c r="BY98" i="7" a="1"/>
  <c r="CI787" i="7"/>
  <c r="CA787" i="7"/>
  <c r="CH787" i="7"/>
  <c r="CF787" i="7"/>
  <c r="CD787" i="7"/>
  <c r="CG787" i="7"/>
  <c r="CB787" i="7"/>
  <c r="CE787" i="7"/>
  <c r="AU798" i="7"/>
  <c r="BZ56" i="7"/>
  <c r="CC56" i="7"/>
  <c r="CD56" i="7"/>
  <c r="BC394" i="7"/>
  <c r="AJ301" i="7"/>
  <c r="AL301" i="7"/>
  <c r="AT669" i="7"/>
  <c r="CG56" i="7"/>
  <c r="CA56" i="7"/>
  <c r="CI56" i="7"/>
  <c r="AB245" i="7"/>
  <c r="AV307" i="7"/>
  <c r="AU259" i="7"/>
  <c r="AK301" i="7"/>
  <c r="T406" i="7"/>
  <c r="V406" i="7"/>
  <c r="V403" i="7"/>
  <c r="AY815" i="7"/>
  <c r="AS712" i="7"/>
  <c r="Z408" i="7"/>
  <c r="AN403" i="7"/>
  <c r="AO403" i="7" a="1"/>
  <c r="AX403" i="7"/>
  <c r="T225" i="7"/>
  <c r="V225" i="7"/>
  <c r="CF972" i="7"/>
  <c r="BY972" i="7"/>
  <c r="BZ972" i="7"/>
  <c r="CB972" i="7"/>
  <c r="CE972" i="7"/>
  <c r="CA972" i="7"/>
  <c r="CD972" i="7"/>
  <c r="CG972" i="7"/>
  <c r="CI972" i="7"/>
  <c r="BU404" i="7"/>
  <c r="AU98" i="7"/>
  <c r="BD110" i="7"/>
  <c r="BE110" i="7"/>
  <c r="BC110" i="7"/>
  <c r="BB110" i="7"/>
  <c r="BP185" i="7"/>
  <c r="BN185" i="7"/>
  <c r="BO185" i="7"/>
  <c r="BG185" i="7"/>
  <c r="BJ185" i="7"/>
  <c r="BK185" i="7"/>
  <c r="BH185" i="7"/>
  <c r="BL185" i="7"/>
  <c r="BQ185" i="7"/>
  <c r="BI185" i="7"/>
  <c r="BM185" i="7"/>
  <c r="AT842" i="7"/>
  <c r="AY221" i="7"/>
  <c r="AR221" i="7"/>
  <c r="BL580" i="7"/>
  <c r="AD151" i="7"/>
  <c r="AS221" i="7"/>
  <c r="AV221" i="7"/>
  <c r="BT709" i="7"/>
  <c r="BV709" i="7"/>
  <c r="AN295" i="7"/>
  <c r="AO295" i="7" a="1"/>
  <c r="V268" i="7"/>
  <c r="BU318" i="7"/>
  <c r="BT318" i="7"/>
  <c r="BV318" i="7"/>
  <c r="AK406" i="7"/>
  <c r="AJ406" i="7"/>
  <c r="AL406" i="7"/>
  <c r="BT404" i="7"/>
  <c r="BV404" i="7"/>
  <c r="T301" i="7"/>
  <c r="V301" i="7"/>
  <c r="BB394" i="7"/>
  <c r="BD394" i="7"/>
  <c r="Z15" i="7"/>
  <c r="AA15" i="7"/>
  <c r="AE15" i="7"/>
  <c r="AB15" i="7"/>
  <c r="AF15" i="7"/>
  <c r="AG15" i="7"/>
  <c r="AD15" i="7"/>
  <c r="AC15" i="7"/>
  <c r="Y15" i="7"/>
  <c r="X15" i="7"/>
  <c r="W15" i="7"/>
  <c r="AB398" i="7"/>
  <c r="AC398" i="7"/>
  <c r="Z398" i="7"/>
  <c r="AA398" i="7"/>
  <c r="AK398" i="7"/>
  <c r="AJ398" i="7"/>
  <c r="AL398" i="7"/>
  <c r="X396" i="7"/>
  <c r="AF396" i="7"/>
  <c r="AU391" i="7"/>
  <c r="CC391" i="7"/>
  <c r="AW391" i="7"/>
  <c r="BY391" i="7"/>
  <c r="CI391" i="7"/>
  <c r="BZ391" i="7"/>
  <c r="AO391" i="7"/>
  <c r="CH391" i="7"/>
  <c r="CF391" i="7"/>
  <c r="AC308" i="7"/>
  <c r="W308" i="7"/>
  <c r="AE308" i="7"/>
  <c r="Y308" i="7"/>
  <c r="AF308" i="7"/>
  <c r="AG308" i="7"/>
  <c r="AD308" i="7"/>
  <c r="AB308" i="7"/>
  <c r="X308" i="7"/>
  <c r="AA308" i="7"/>
  <c r="Z308" i="7"/>
  <c r="BP163" i="7"/>
  <c r="BI163" i="7"/>
  <c r="BO163" i="7"/>
  <c r="BQ163" i="7"/>
  <c r="BK163" i="7"/>
  <c r="BH163" i="7"/>
  <c r="BM163" i="7"/>
  <c r="BG163" i="7"/>
  <c r="BN163" i="7"/>
  <c r="BL163" i="7"/>
  <c r="BJ163" i="7"/>
  <c r="AG334" i="7"/>
  <c r="AD334" i="7"/>
  <c r="X334" i="7"/>
  <c r="AA334" i="7"/>
  <c r="AC334" i="7"/>
  <c r="Y334" i="7"/>
  <c r="AF334" i="7"/>
  <c r="AB334" i="7"/>
  <c r="W334" i="7"/>
  <c r="Z334" i="7"/>
  <c r="AE334" i="7"/>
  <c r="AF228" i="7"/>
  <c r="AA228" i="7"/>
  <c r="AG228" i="7"/>
  <c r="AB228" i="7"/>
  <c r="AC228" i="7"/>
  <c r="AD228" i="7"/>
  <c r="W228" i="7"/>
  <c r="Y228" i="7"/>
  <c r="Z228" i="7"/>
  <c r="AE228" i="7"/>
  <c r="X228" i="7"/>
  <c r="V279" i="7"/>
  <c r="W279" i="7" a="1"/>
  <c r="V100" i="7"/>
  <c r="BC285" i="7"/>
  <c r="BU89" i="7"/>
  <c r="BL761" i="7"/>
  <c r="AK8" i="7"/>
  <c r="V68" i="7"/>
  <c r="V354" i="7"/>
  <c r="BZ120" i="7"/>
  <c r="BR169" i="7"/>
  <c r="BX289" i="7"/>
  <c r="BY289" i="7" a="1"/>
  <c r="AM102" i="7"/>
  <c r="AL102" i="7"/>
  <c r="AJ102" i="7"/>
  <c r="AK102" i="7"/>
  <c r="BS23" i="7"/>
  <c r="BT23" i="7"/>
  <c r="BA8" i="7"/>
  <c r="BR8" i="7"/>
  <c r="BE18" i="7"/>
  <c r="BB18" i="7"/>
  <c r="BC18" i="7"/>
  <c r="BD18" i="7"/>
  <c r="BC542" i="7"/>
  <c r="BA542" i="7"/>
  <c r="BE542" i="7"/>
  <c r="BB542" i="7"/>
  <c r="BD542" i="7"/>
  <c r="BR542" i="7"/>
  <c r="AK383" i="7"/>
  <c r="AJ383" i="7"/>
  <c r="AM383" i="7"/>
  <c r="AL544" i="7"/>
  <c r="AN544" i="7"/>
  <c r="AO544" i="7" a="1"/>
  <c r="BR435" i="7"/>
  <c r="BB435" i="7"/>
  <c r="BD435" i="7"/>
  <c r="BA435" i="7"/>
  <c r="BE435" i="7"/>
  <c r="BC435" i="7"/>
  <c r="BR37" i="7"/>
  <c r="BS37" i="7"/>
  <c r="BT37" i="7"/>
  <c r="BA37" i="7"/>
  <c r="AN253" i="7"/>
  <c r="AO253" i="7" a="1"/>
  <c r="AN465" i="7"/>
  <c r="AO465" i="7" a="1"/>
  <c r="AJ165" i="7"/>
  <c r="AL165" i="7"/>
  <c r="AK12" i="7"/>
  <c r="AJ286" i="7"/>
  <c r="BA44" i="7"/>
  <c r="BB44" i="7"/>
  <c r="BR44" i="7"/>
  <c r="AJ284" i="7"/>
  <c r="BX767" i="7"/>
  <c r="BY767" i="7" a="1"/>
  <c r="AM176" i="7"/>
  <c r="AJ176" i="7"/>
  <c r="AL176" i="7"/>
  <c r="AK176" i="7"/>
  <c r="AJ180" i="7"/>
  <c r="AK180" i="7"/>
  <c r="AL180" i="7"/>
  <c r="AM180" i="7"/>
  <c r="AK161" i="7"/>
  <c r="AJ161" i="7"/>
  <c r="AL161" i="7"/>
  <c r="AM161" i="7"/>
  <c r="AM140" i="7"/>
  <c r="AL140" i="7"/>
  <c r="AJ140" i="7"/>
  <c r="BR334" i="7"/>
  <c r="BA334" i="7"/>
  <c r="BR518" i="7"/>
  <c r="BA518" i="7"/>
  <c r="BE518" i="7"/>
  <c r="BC518" i="7"/>
  <c r="BB518" i="7"/>
  <c r="BD518" i="7"/>
  <c r="BA24" i="7"/>
  <c r="BR24" i="7"/>
  <c r="BS24" i="7"/>
  <c r="BT24" i="7"/>
  <c r="AM249" i="7"/>
  <c r="AK249" i="7"/>
  <c r="AL249" i="7"/>
  <c r="AJ249" i="7"/>
  <c r="BA406" i="7"/>
  <c r="BE406" i="7"/>
  <c r="BR406" i="7"/>
  <c r="AL542" i="7"/>
  <c r="AN542" i="7"/>
  <c r="AO542" i="7" a="1"/>
  <c r="BB75" i="7"/>
  <c r="BD75" i="7"/>
  <c r="BE75" i="7"/>
  <c r="BC75" i="7"/>
  <c r="BB539" i="7"/>
  <c r="BD539" i="7"/>
  <c r="BA539" i="7"/>
  <c r="BE539" i="7"/>
  <c r="BR539" i="7"/>
  <c r="BC539" i="7"/>
  <c r="BR284" i="7"/>
  <c r="BS284" i="7"/>
  <c r="BU284" i="7"/>
  <c r="BA284" i="7"/>
  <c r="V123" i="7"/>
  <c r="BR176" i="7"/>
  <c r="BA176" i="7"/>
  <c r="AM334" i="7"/>
  <c r="AK334" i="7"/>
  <c r="AJ334" i="7"/>
  <c r="AL334" i="7"/>
  <c r="AL518" i="7"/>
  <c r="AN518" i="7"/>
  <c r="AO518" i="7" a="1"/>
  <c r="AK24" i="7"/>
  <c r="AJ24" i="7"/>
  <c r="AM24" i="7"/>
  <c r="AL24" i="7"/>
  <c r="BB78" i="7"/>
  <c r="BE78" i="7"/>
  <c r="BC78" i="7"/>
  <c r="BD78" i="7"/>
  <c r="BU75" i="7"/>
  <c r="BV75" i="7"/>
  <c r="AL435" i="7"/>
  <c r="AN435" i="7"/>
  <c r="AO435" i="7" a="1"/>
  <c r="BB353" i="7"/>
  <c r="BD353" i="7"/>
  <c r="BC353" i="7"/>
  <c r="BE353" i="7"/>
  <c r="AN481" i="7"/>
  <c r="AO481" i="7" a="1"/>
  <c r="AJ245" i="7"/>
  <c r="AM245" i="7"/>
  <c r="AL245" i="7"/>
  <c r="AK245" i="7"/>
  <c r="AM169" i="7"/>
  <c r="AK169" i="7"/>
  <c r="AL169" i="7"/>
  <c r="AJ169" i="7"/>
  <c r="AM278" i="7"/>
  <c r="AK278" i="7"/>
  <c r="AJ278" i="7"/>
  <c r="AL278" i="7"/>
  <c r="BR102" i="7"/>
  <c r="BA102" i="7"/>
  <c r="BC23" i="7"/>
  <c r="BD23" i="7"/>
  <c r="BB23" i="7"/>
  <c r="BE23" i="7"/>
  <c r="AK150" i="7"/>
  <c r="AM150" i="7"/>
  <c r="AJ150" i="7"/>
  <c r="AL150" i="7"/>
  <c r="BB305" i="7"/>
  <c r="BD305" i="7"/>
  <c r="BE305" i="7"/>
  <c r="BC305" i="7"/>
  <c r="AN539" i="7"/>
  <c r="AO539" i="7" a="1"/>
  <c r="BE380" i="7"/>
  <c r="BB380" i="7"/>
  <c r="BD380" i="7"/>
  <c r="BR286" i="7"/>
  <c r="BS286" i="7"/>
  <c r="BT286" i="7"/>
  <c r="BA286" i="7"/>
  <c r="AJ44" i="7"/>
  <c r="AK44" i="7"/>
  <c r="AM44" i="7"/>
  <c r="AL44" i="7"/>
  <c r="AL284" i="7"/>
  <c r="AM284" i="7"/>
  <c r="BR245" i="7"/>
  <c r="BA245" i="7"/>
  <c r="BA180" i="7"/>
  <c r="BB180" i="7"/>
  <c r="BR180" i="7"/>
  <c r="BA169" i="7"/>
  <c r="BB169" i="7"/>
  <c r="BA161" i="7"/>
  <c r="BR161" i="7"/>
  <c r="BR278" i="7"/>
  <c r="BA278" i="7"/>
  <c r="BC278" i="7"/>
  <c r="BA140" i="7"/>
  <c r="BC140" i="7"/>
  <c r="BR140" i="7"/>
  <c r="AL8" i="7"/>
  <c r="AM8" i="7"/>
  <c r="BR249" i="7"/>
  <c r="BA249" i="7"/>
  <c r="BA150" i="7"/>
  <c r="BB150" i="7"/>
  <c r="BR150" i="7"/>
  <c r="BS18" i="7"/>
  <c r="BU18" i="7"/>
  <c r="BS78" i="7"/>
  <c r="BU78" i="7"/>
  <c r="BA383" i="7"/>
  <c r="BB383" i="7"/>
  <c r="BR383" i="7"/>
  <c r="BW110" i="7"/>
  <c r="BV110" i="7"/>
  <c r="BR544" i="7"/>
  <c r="BA544" i="7"/>
  <c r="BE544" i="7"/>
  <c r="BB544" i="7"/>
  <c r="BD544" i="7"/>
  <c r="BC544" i="7"/>
  <c r="BD285" i="7"/>
  <c r="BE285" i="7"/>
  <c r="BW89" i="7"/>
  <c r="BV89" i="7"/>
  <c r="AL37" i="7"/>
  <c r="AM37" i="7"/>
  <c r="BA465" i="7"/>
  <c r="BE465" i="7"/>
  <c r="BB465" i="7"/>
  <c r="BD465" i="7"/>
  <c r="BC465" i="7"/>
  <c r="BR465" i="7"/>
  <c r="BS353" i="7"/>
  <c r="BU353" i="7"/>
  <c r="AM165" i="7"/>
  <c r="AM12" i="7"/>
  <c r="AL12" i="7"/>
  <c r="AM286" i="7"/>
  <c r="AL286" i="7"/>
  <c r="AU302" i="7"/>
  <c r="AV901" i="7"/>
  <c r="AU901" i="7"/>
  <c r="AT901" i="7"/>
  <c r="BJ866" i="7"/>
  <c r="BK866" i="7"/>
  <c r="CD344" i="7"/>
  <c r="BH603" i="7"/>
  <c r="BN603" i="7"/>
  <c r="BH640" i="7"/>
  <c r="BP462" i="7"/>
  <c r="BH462" i="7"/>
  <c r="BU709" i="7"/>
  <c r="BI603" i="7"/>
  <c r="BO603" i="7"/>
  <c r="BG462" i="7"/>
  <c r="BI462" i="7"/>
  <c r="BF302" i="7"/>
  <c r="AV520" i="7"/>
  <c r="AW782" i="7"/>
  <c r="CA424" i="7"/>
  <c r="BY120" i="7"/>
  <c r="AN282" i="7"/>
  <c r="AO282" i="7" a="1"/>
  <c r="BR521" i="7"/>
  <c r="BC521" i="7"/>
  <c r="BA521" i="7"/>
  <c r="BE521" i="7"/>
  <c r="BB521" i="7"/>
  <c r="AN521" i="7"/>
  <c r="AO521" i="7" a="1"/>
  <c r="AD48" i="7"/>
  <c r="AV110" i="7"/>
  <c r="AE408" i="7"/>
  <c r="AA408" i="7"/>
  <c r="Y408" i="7"/>
  <c r="AU407" i="7"/>
  <c r="W319" i="7"/>
  <c r="AA319" i="7"/>
  <c r="W151" i="7"/>
  <c r="AA5" i="7"/>
  <c r="AC5" i="7"/>
  <c r="W285" i="7"/>
  <c r="BQ845" i="7"/>
  <c r="BU322" i="7"/>
  <c r="AN469" i="7"/>
  <c r="AO469" i="7" a="1"/>
  <c r="CA39" i="7"/>
  <c r="Y48" i="7"/>
  <c r="Y119" i="7"/>
  <c r="AQ110" i="7"/>
  <c r="W408" i="7"/>
  <c r="AC408" i="7"/>
  <c r="AT312" i="7"/>
  <c r="Z319" i="7"/>
  <c r="V193" i="7"/>
  <c r="AE5" i="7"/>
  <c r="AB5" i="7"/>
  <c r="AA285" i="7"/>
  <c r="X285" i="7"/>
  <c r="BG845" i="7"/>
  <c r="AS868" i="7"/>
  <c r="AW302" i="7"/>
  <c r="AS901" i="7"/>
  <c r="AY901" i="7"/>
  <c r="BQ866" i="7"/>
  <c r="BH866" i="7"/>
  <c r="CH344" i="7"/>
  <c r="BG603" i="7"/>
  <c r="BQ462" i="7"/>
  <c r="BK462" i="7"/>
  <c r="CF120" i="7"/>
  <c r="AL532" i="7"/>
  <c r="AN532" i="7"/>
  <c r="AO532" i="7" a="1"/>
  <c r="BV282" i="7"/>
  <c r="BW282" i="7"/>
  <c r="BT282" i="7"/>
  <c r="AN519" i="7"/>
  <c r="AO519" i="7" a="1"/>
  <c r="BR532" i="7"/>
  <c r="BA532" i="7"/>
  <c r="BE532" i="7"/>
  <c r="BC532" i="7"/>
  <c r="BB532" i="7"/>
  <c r="BD532" i="7"/>
  <c r="BW322" i="7"/>
  <c r="BV322" i="7"/>
  <c r="CD120" i="7"/>
  <c r="BF177" i="7"/>
  <c r="V270" i="7"/>
  <c r="CD388" i="7"/>
  <c r="BH49" i="7"/>
  <c r="BM49" i="7"/>
  <c r="BJ49" i="7"/>
  <c r="BQ49" i="7"/>
  <c r="BL49" i="7"/>
  <c r="BO49" i="7"/>
  <c r="BK49" i="7"/>
  <c r="BP49" i="7"/>
  <c r="BI49" i="7"/>
  <c r="BG49" i="7"/>
  <c r="BN49" i="7"/>
  <c r="CH120" i="7"/>
  <c r="CC120" i="7"/>
  <c r="AN270" i="7"/>
  <c r="AO270" i="7" a="1"/>
  <c r="BF459" i="7"/>
  <c r="BG459" i="7" a="1"/>
  <c r="CG120" i="7"/>
  <c r="BF304" i="7"/>
  <c r="BG304" i="7" a="1"/>
  <c r="V280" i="7"/>
  <c r="W280" i="7" a="1"/>
  <c r="AB280" i="7"/>
  <c r="BU300" i="7"/>
  <c r="BT300" i="7"/>
  <c r="BX270" i="7"/>
  <c r="BY270" i="7" a="1"/>
  <c r="CE270" i="7"/>
  <c r="V28" i="7"/>
  <c r="BP393" i="7"/>
  <c r="BM393" i="7"/>
  <c r="BK393" i="7"/>
  <c r="BI393" i="7"/>
  <c r="BL393" i="7"/>
  <c r="BN393" i="7"/>
  <c r="BO393" i="7"/>
  <c r="BH393" i="7"/>
  <c r="BJ393" i="7"/>
  <c r="BG393" i="7"/>
  <c r="BQ393" i="7"/>
  <c r="CG372" i="7"/>
  <c r="CE372" i="7"/>
  <c r="CA372" i="7"/>
  <c r="AG103" i="7"/>
  <c r="AA103" i="7"/>
  <c r="AA52" i="7"/>
  <c r="AC52" i="7"/>
  <c r="BL811" i="7"/>
  <c r="BH811" i="7"/>
  <c r="BN811" i="7"/>
  <c r="AA263" i="7"/>
  <c r="AR310" i="7"/>
  <c r="AP310" i="7"/>
  <c r="AS299" i="7"/>
  <c r="AR299" i="7"/>
  <c r="AP299" i="7"/>
  <c r="AC359" i="7"/>
  <c r="BJ564" i="7"/>
  <c r="BP564" i="7"/>
  <c r="AU158" i="7"/>
  <c r="AW158" i="7"/>
  <c r="AT158" i="7"/>
  <c r="AN365" i="7"/>
  <c r="AO365" i="7" a="1"/>
  <c r="AU365" i="7"/>
  <c r="AX991" i="7"/>
  <c r="AO991" i="7"/>
  <c r="AR991" i="7"/>
  <c r="BK863" i="7"/>
  <c r="BJ863" i="7"/>
  <c r="BN863" i="7"/>
  <c r="Z121" i="7"/>
  <c r="AE121" i="7"/>
  <c r="CH295" i="7"/>
  <c r="BZ295" i="7"/>
  <c r="BY295" i="7"/>
  <c r="AV777" i="7"/>
  <c r="AR890" i="7"/>
  <c r="AX890" i="7"/>
  <c r="AT890" i="7"/>
  <c r="AQ838" i="7"/>
  <c r="CD473" i="7"/>
  <c r="BB213" i="7"/>
  <c r="CF372" i="7"/>
  <c r="CI372" i="7"/>
  <c r="CD372" i="7"/>
  <c r="AF103" i="7"/>
  <c r="W103" i="7"/>
  <c r="AC103" i="7"/>
  <c r="AE52" i="7"/>
  <c r="BI811" i="7"/>
  <c r="BQ811" i="7"/>
  <c r="BO811" i="7"/>
  <c r="AO310" i="7"/>
  <c r="CF62" i="7"/>
  <c r="AW299" i="7"/>
  <c r="AY299" i="7"/>
  <c r="AB359" i="7"/>
  <c r="BM564" i="7"/>
  <c r="AY158" i="7"/>
  <c r="AQ158" i="7"/>
  <c r="V364" i="7"/>
  <c r="W364" i="7" a="1"/>
  <c r="AJ317" i="7"/>
  <c r="AW785" i="7"/>
  <c r="AU991" i="7"/>
  <c r="AT991" i="7"/>
  <c r="AW991" i="7"/>
  <c r="BH863" i="7"/>
  <c r="BO863" i="7"/>
  <c r="BP863" i="7"/>
  <c r="AA121" i="7"/>
  <c r="X121" i="7"/>
  <c r="AC121" i="7"/>
  <c r="CB295" i="7"/>
  <c r="AO702" i="7"/>
  <c r="AY890" i="7"/>
  <c r="AW890" i="7"/>
  <c r="AO838" i="7"/>
  <c r="BX350" i="7"/>
  <c r="BY350" i="7" a="1"/>
  <c r="BF36" i="7"/>
  <c r="BD971" i="7"/>
  <c r="BF971" i="7"/>
  <c r="BG971" i="7" a="1"/>
  <c r="CB372" i="7"/>
  <c r="BY372" i="7"/>
  <c r="AB103" i="7"/>
  <c r="AE103" i="7"/>
  <c r="AF255" i="7"/>
  <c r="AS148" i="7"/>
  <c r="BJ811" i="7"/>
  <c r="AC115" i="7"/>
  <c r="AQ310" i="7"/>
  <c r="AO299" i="7"/>
  <c r="AV299" i="7"/>
  <c r="CJ417" i="7"/>
  <c r="V146" i="7"/>
  <c r="W146" i="7" a="1"/>
  <c r="AC146" i="7"/>
  <c r="BO564" i="7"/>
  <c r="AV158" i="7"/>
  <c r="AX158" i="7"/>
  <c r="AQ785" i="7"/>
  <c r="AN123" i="7"/>
  <c r="AO123" i="7" a="1"/>
  <c r="AY123" i="7"/>
  <c r="BX93" i="7"/>
  <c r="BY93" i="7" a="1"/>
  <c r="CF93" i="7"/>
  <c r="AY991" i="7"/>
  <c r="AV991" i="7"/>
  <c r="BI863" i="7"/>
  <c r="BM863" i="7"/>
  <c r="AD121" i="7"/>
  <c r="AG121" i="7"/>
  <c r="BF166" i="7"/>
  <c r="BJ543" i="7"/>
  <c r="BN543" i="7"/>
  <c r="BG543" i="7"/>
  <c r="CJ543" i="7"/>
  <c r="BQ543" i="7"/>
  <c r="BI543" i="7"/>
  <c r="BM543" i="7"/>
  <c r="BO543" i="7"/>
  <c r="BK543" i="7"/>
  <c r="BL543" i="7"/>
  <c r="BH543" i="7"/>
  <c r="BP543" i="7"/>
  <c r="BG577" i="7"/>
  <c r="BL577" i="7"/>
  <c r="BH577" i="7"/>
  <c r="BQ577" i="7"/>
  <c r="BK577" i="7"/>
  <c r="BM577" i="7"/>
  <c r="BP577" i="7"/>
  <c r="BJ577" i="7"/>
  <c r="BN577" i="7"/>
  <c r="CI238" i="7"/>
  <c r="CF238" i="7"/>
  <c r="CE238" i="7"/>
  <c r="CB238" i="7"/>
  <c r="BY238" i="7"/>
  <c r="BZ238" i="7"/>
  <c r="CG238" i="7"/>
  <c r="CC238" i="7"/>
  <c r="AA333" i="7"/>
  <c r="AD333" i="7"/>
  <c r="Y333" i="7"/>
  <c r="AC333" i="7"/>
  <c r="AB333" i="7"/>
  <c r="X333" i="7"/>
  <c r="W333" i="7"/>
  <c r="AG333" i="7"/>
  <c r="AF333" i="7"/>
  <c r="Z333" i="7"/>
  <c r="AE333" i="7"/>
  <c r="BX798" i="7"/>
  <c r="BY798" i="7" a="1"/>
  <c r="CF798" i="7"/>
  <c r="Z41" i="7"/>
  <c r="AB41" i="7"/>
  <c r="AU11" i="7"/>
  <c r="AS11" i="7"/>
  <c r="AW11" i="7"/>
  <c r="AC149" i="7"/>
  <c r="Y149" i="7"/>
  <c r="AA119" i="7"/>
  <c r="AC119" i="7"/>
  <c r="Z119" i="7"/>
  <c r="AC37" i="7"/>
  <c r="AE119" i="7"/>
  <c r="AX113" i="7"/>
  <c r="AU177" i="7"/>
  <c r="AV177" i="7"/>
  <c r="AP407" i="7"/>
  <c r="AD147" i="7"/>
  <c r="AR812" i="7"/>
  <c r="W398" i="7"/>
  <c r="AE398" i="7"/>
  <c r="X398" i="7"/>
  <c r="BT317" i="7"/>
  <c r="BV317" i="7"/>
  <c r="AT670" i="7"/>
  <c r="AW670" i="7"/>
  <c r="V311" i="7"/>
  <c r="W311" i="7" a="1"/>
  <c r="X311" i="7"/>
  <c r="AU842" i="7"/>
  <c r="AP842" i="7"/>
  <c r="CG473" i="7"/>
  <c r="AP302" i="7"/>
  <c r="AQ302" i="7"/>
  <c r="AW271" i="7"/>
  <c r="AY938" i="7"/>
  <c r="AR973" i="7"/>
  <c r="AX973" i="7"/>
  <c r="AU973" i="7"/>
  <c r="BF820" i="7"/>
  <c r="BG820" i="7" a="1"/>
  <c r="BK820" i="7"/>
  <c r="AT972" i="7"/>
  <c r="BF64" i="7"/>
  <c r="BP603" i="7"/>
  <c r="BJ603" i="7"/>
  <c r="BK603" i="7"/>
  <c r="AO520" i="7"/>
  <c r="BH580" i="7"/>
  <c r="BI580" i="7"/>
  <c r="BP772" i="7"/>
  <c r="BG772" i="7"/>
  <c r="BN772" i="7"/>
  <c r="BM462" i="7"/>
  <c r="BJ462" i="7"/>
  <c r="AV972" i="7"/>
  <c r="BT175" i="7"/>
  <c r="BV175" i="7"/>
  <c r="AW520" i="7"/>
  <c r="BF120" i="7"/>
  <c r="AW206" i="7"/>
  <c r="AB58" i="7"/>
  <c r="AF41" i="7"/>
  <c r="AE41" i="7"/>
  <c r="AB258" i="7"/>
  <c r="Y262" i="7"/>
  <c r="AR11" i="7"/>
  <c r="AX11" i="7"/>
  <c r="AQ11" i="7"/>
  <c r="BX386" i="7"/>
  <c r="BY386" i="7" a="1"/>
  <c r="AD149" i="7"/>
  <c r="AA149" i="7"/>
  <c r="AF149" i="7"/>
  <c r="W119" i="7"/>
  <c r="AF119" i="7"/>
  <c r="AB61" i="7"/>
  <c r="AE275" i="7"/>
  <c r="AD119" i="7"/>
  <c r="AR177" i="7"/>
  <c r="AQ177" i="7"/>
  <c r="AX177" i="7"/>
  <c r="X38" i="7"/>
  <c r="AB99" i="7"/>
  <c r="W337" i="7"/>
  <c r="AX105" i="7"/>
  <c r="AY407" i="7"/>
  <c r="AW407" i="7"/>
  <c r="AY812" i="7"/>
  <c r="Y398" i="7"/>
  <c r="AF398" i="7"/>
  <c r="AG398" i="7"/>
  <c r="AX670" i="7"/>
  <c r="AQ842" i="7"/>
  <c r="BF855" i="7"/>
  <c r="BG855" i="7" a="1"/>
  <c r="BM855" i="7"/>
  <c r="BX541" i="7"/>
  <c r="BY541" i="7" a="1"/>
  <c r="CG541" i="7"/>
  <c r="BS820" i="7"/>
  <c r="BW820" i="7"/>
  <c r="AY972" i="7"/>
  <c r="BK817" i="7"/>
  <c r="BP580" i="7"/>
  <c r="AS520" i="7"/>
  <c r="AG41" i="7"/>
  <c r="W41" i="7"/>
  <c r="AE322" i="7"/>
  <c r="AO11" i="7"/>
  <c r="AC191" i="7"/>
  <c r="AB149" i="7"/>
  <c r="Z149" i="7"/>
  <c r="X119" i="7"/>
  <c r="AC23" i="7"/>
  <c r="Z61" i="7"/>
  <c r="AF245" i="7"/>
  <c r="AT113" i="7"/>
  <c r="AD140" i="7"/>
  <c r="AY177" i="7"/>
  <c r="AW177" i="7"/>
  <c r="AD38" i="7"/>
  <c r="AF337" i="7"/>
  <c r="AX407" i="7"/>
  <c r="AO407" i="7"/>
  <c r="AR407" i="7"/>
  <c r="W244" i="7"/>
  <c r="AP812" i="7"/>
  <c r="BF569" i="7"/>
  <c r="BG569" i="7" a="1"/>
  <c r="AD398" i="7"/>
  <c r="AS670" i="7"/>
  <c r="AQ813" i="7"/>
  <c r="AR842" i="7"/>
  <c r="CB473" i="7"/>
  <c r="AX302" i="7"/>
  <c r="AV302" i="7"/>
  <c r="AY302" i="7"/>
  <c r="AX271" i="7"/>
  <c r="AQ938" i="7"/>
  <c r="AQ973" i="7"/>
  <c r="AY973" i="7"/>
  <c r="BU820" i="7"/>
  <c r="BF699" i="7"/>
  <c r="BG699" i="7" a="1"/>
  <c r="BI699" i="7"/>
  <c r="BQ603" i="7"/>
  <c r="AY520" i="7"/>
  <c r="BM580" i="7"/>
  <c r="BH772" i="7"/>
  <c r="BQ772" i="7"/>
  <c r="AQ520" i="7"/>
  <c r="AP520" i="7"/>
  <c r="AN85" i="7"/>
  <c r="AO85" i="7" a="1"/>
  <c r="AX85" i="7"/>
  <c r="CI788" i="7"/>
  <c r="CA788" i="7"/>
  <c r="W199" i="7"/>
  <c r="Z199" i="7"/>
  <c r="BH131" i="7"/>
  <c r="CC39" i="7"/>
  <c r="CD39" i="7"/>
  <c r="CI39" i="7"/>
  <c r="CF39" i="7"/>
  <c r="BY39" i="7"/>
  <c r="AA12" i="7"/>
  <c r="X12" i="7"/>
  <c r="AE75" i="7"/>
  <c r="AG75" i="7"/>
  <c r="Z75" i="7"/>
  <c r="AA75" i="7"/>
  <c r="AF75" i="7"/>
  <c r="AB154" i="7"/>
  <c r="X154" i="7"/>
  <c r="AD154" i="7"/>
  <c r="Y154" i="7"/>
  <c r="AE154" i="7"/>
  <c r="AA154" i="7"/>
  <c r="AF154" i="7"/>
  <c r="W154" i="7"/>
  <c r="CB74" i="7"/>
  <c r="CD74" i="7"/>
  <c r="AY30" i="7"/>
  <c r="AT30" i="7"/>
  <c r="AR30" i="7"/>
  <c r="AO30" i="7"/>
  <c r="AS30" i="7"/>
  <c r="AF212" i="7"/>
  <c r="Z212" i="7"/>
  <c r="AE212" i="7"/>
  <c r="AC212" i="7"/>
  <c r="AG212" i="7"/>
  <c r="V211" i="7"/>
  <c r="W211" i="7" a="1"/>
  <c r="CI143" i="7"/>
  <c r="BZ143" i="7"/>
  <c r="CC143" i="7"/>
  <c r="CB143" i="7"/>
  <c r="Y414" i="7"/>
  <c r="Z414" i="7"/>
  <c r="X414" i="7"/>
  <c r="AC414" i="7"/>
  <c r="AB414" i="7"/>
  <c r="W52" i="7"/>
  <c r="AB52" i="7"/>
  <c r="AF52" i="7"/>
  <c r="X52" i="7"/>
  <c r="AG52" i="7"/>
  <c r="AD52" i="7"/>
  <c r="AB80" i="7"/>
  <c r="W80" i="7"/>
  <c r="AD80" i="7"/>
  <c r="Z80" i="7"/>
  <c r="X80" i="7"/>
  <c r="BZ31" i="7"/>
  <c r="CA31" i="7"/>
  <c r="AV146" i="7"/>
  <c r="AY146" i="7"/>
  <c r="AT146" i="7"/>
  <c r="BD340" i="7"/>
  <c r="BF340" i="7"/>
  <c r="Z88" i="7"/>
  <c r="AF88" i="7"/>
  <c r="AE88" i="7"/>
  <c r="AP591" i="7"/>
  <c r="AO591" i="7"/>
  <c r="AV591" i="7"/>
  <c r="AX591" i="7"/>
  <c r="AQ591" i="7"/>
  <c r="AT591" i="7"/>
  <c r="AG168" i="7"/>
  <c r="W168" i="7"/>
  <c r="AD37" i="7"/>
  <c r="AB37" i="7"/>
  <c r="X37" i="7"/>
  <c r="AF37" i="7"/>
  <c r="Z37" i="7"/>
  <c r="AA37" i="7"/>
  <c r="Y37" i="7"/>
  <c r="W37" i="7"/>
  <c r="AG37" i="7"/>
  <c r="AD275" i="7"/>
  <c r="Z275" i="7"/>
  <c r="AG275" i="7"/>
  <c r="Y275" i="7"/>
  <c r="AA275" i="7"/>
  <c r="X275" i="7"/>
  <c r="W275" i="7"/>
  <c r="AC275" i="7"/>
  <c r="AB275" i="7"/>
  <c r="W258" i="7"/>
  <c r="AC258" i="7"/>
  <c r="X258" i="7"/>
  <c r="Z258" i="7"/>
  <c r="AF258" i="7"/>
  <c r="AA258" i="7"/>
  <c r="AD258" i="7"/>
  <c r="Y258" i="7"/>
  <c r="BV370" i="7"/>
  <c r="BX370" i="7"/>
  <c r="BY370" i="7" a="1"/>
  <c r="AL376" i="7"/>
  <c r="AN376" i="7"/>
  <c r="AO376" i="7" a="1"/>
  <c r="AT303" i="7"/>
  <c r="AG337" i="7"/>
  <c r="AC337" i="7"/>
  <c r="Y337" i="7"/>
  <c r="AR307" i="7"/>
  <c r="AR158" i="7"/>
  <c r="AW396" i="7"/>
  <c r="AY785" i="7"/>
  <c r="AR785" i="7"/>
  <c r="AT785" i="7"/>
  <c r="AP813" i="7"/>
  <c r="BF584" i="7"/>
  <c r="BG584" i="7" a="1"/>
  <c r="BL602" i="7"/>
  <c r="BP602" i="7"/>
  <c r="BH602" i="7"/>
  <c r="AY697" i="7"/>
  <c r="AR857" i="7"/>
  <c r="AO913" i="7"/>
  <c r="AU913" i="7"/>
  <c r="AX913" i="7"/>
  <c r="BK996" i="7"/>
  <c r="AX777" i="7"/>
  <c r="AV868" i="7"/>
  <c r="AW868" i="7"/>
  <c r="AO251" i="7"/>
  <c r="AX904" i="7"/>
  <c r="AE337" i="7"/>
  <c r="AD337" i="7"/>
  <c r="AA337" i="7"/>
  <c r="AR396" i="7"/>
  <c r="AP785" i="7"/>
  <c r="AX785" i="7"/>
  <c r="AU785" i="7"/>
  <c r="CA67" i="7"/>
  <c r="BM602" i="7"/>
  <c r="BO602" i="7"/>
  <c r="BK602" i="7"/>
  <c r="Z232" i="7"/>
  <c r="AQ697" i="7"/>
  <c r="AW697" i="7"/>
  <c r="AS857" i="7"/>
  <c r="AO857" i="7"/>
  <c r="AY913" i="7"/>
  <c r="AV913" i="7"/>
  <c r="AR913" i="7"/>
  <c r="BQ996" i="7"/>
  <c r="BN996" i="7"/>
  <c r="AW777" i="7"/>
  <c r="AQ777" i="7"/>
  <c r="AY868" i="7"/>
  <c r="AX868" i="7"/>
  <c r="AQ868" i="7"/>
  <c r="AP251" i="7"/>
  <c r="AX853" i="7"/>
  <c r="BQ724" i="7"/>
  <c r="AS904" i="7"/>
  <c r="X337" i="7"/>
  <c r="AU396" i="7"/>
  <c r="BT106" i="7"/>
  <c r="BV106" i="7"/>
  <c r="AV785" i="7"/>
  <c r="AS785" i="7"/>
  <c r="BG602" i="7"/>
  <c r="AR697" i="7"/>
  <c r="AS697" i="7"/>
  <c r="AT857" i="7"/>
  <c r="AT913" i="7"/>
  <c r="BI996" i="7"/>
  <c r="AO777" i="7"/>
  <c r="AO868" i="7"/>
  <c r="AR868" i="7"/>
  <c r="AR251" i="7"/>
  <c r="BP724" i="7"/>
  <c r="AU669" i="7"/>
  <c r="AX815" i="7"/>
  <c r="BV577" i="7"/>
  <c r="BX577" i="7"/>
  <c r="BY577" i="7" a="1"/>
  <c r="AT807" i="7"/>
  <c r="AS807" i="7"/>
  <c r="BY424" i="7"/>
  <c r="CI424" i="7"/>
  <c r="CH424" i="7"/>
  <c r="CG424" i="7"/>
  <c r="CE424" i="7"/>
  <c r="AT983" i="7"/>
  <c r="AV983" i="7"/>
  <c r="AS983" i="7"/>
  <c r="AX983" i="7"/>
  <c r="AW983" i="7"/>
  <c r="BH189" i="7"/>
  <c r="BM189" i="7"/>
  <c r="BN189" i="7"/>
  <c r="BQ189" i="7"/>
  <c r="BP189" i="7"/>
  <c r="BG189" i="7"/>
  <c r="BI189" i="7"/>
  <c r="BK189" i="7"/>
  <c r="BO189" i="7"/>
  <c r="BL189" i="7"/>
  <c r="BJ189" i="7"/>
  <c r="BM88" i="7"/>
  <c r="BQ88" i="7"/>
  <c r="BL88" i="7"/>
  <c r="BP88" i="7"/>
  <c r="BJ88" i="7"/>
  <c r="BO88" i="7"/>
  <c r="BH88" i="7"/>
  <c r="BG88" i="7"/>
  <c r="BI88" i="7"/>
  <c r="BN88" i="7"/>
  <c r="BK88" i="7"/>
  <c r="AC328" i="7"/>
  <c r="AA328" i="7"/>
  <c r="AD328" i="7"/>
  <c r="AF328" i="7"/>
  <c r="Y328" i="7"/>
  <c r="AE328" i="7"/>
  <c r="Z328" i="7"/>
  <c r="W328" i="7"/>
  <c r="AB328" i="7"/>
  <c r="X328" i="7"/>
  <c r="AG328" i="7"/>
  <c r="CG212" i="7"/>
  <c r="BX657" i="7"/>
  <c r="BY657" i="7" a="1"/>
  <c r="CE657" i="7"/>
  <c r="AN79" i="7"/>
  <c r="AO79" i="7" a="1"/>
  <c r="AU79" i="7"/>
  <c r="BV810" i="7"/>
  <c r="BX810" i="7"/>
  <c r="BY810" i="7" a="1"/>
  <c r="BU111" i="7"/>
  <c r="BD454" i="7"/>
  <c r="BF454" i="7"/>
  <c r="BG454" i="7" a="1"/>
  <c r="BF262" i="7"/>
  <c r="BG262" i="7" a="1"/>
  <c r="BF609" i="7"/>
  <c r="BG609" i="7" a="1"/>
  <c r="BQ609" i="7"/>
  <c r="BF816" i="7"/>
  <c r="BG816" i="7" a="1"/>
  <c r="BL816" i="7"/>
  <c r="BU454" i="7"/>
  <c r="BS454" i="7"/>
  <c r="BW454" i="7"/>
  <c r="BT454" i="7"/>
  <c r="BV454" i="7"/>
  <c r="CB393" i="7"/>
  <c r="CF393" i="7"/>
  <c r="CG393" i="7"/>
  <c r="BU28" i="7"/>
  <c r="BX28" i="7"/>
  <c r="BY28" i="7" a="1"/>
  <c r="CH28" i="7"/>
  <c r="CG391" i="7"/>
  <c r="CB391" i="7"/>
  <c r="CD391" i="7"/>
  <c r="CA391" i="7"/>
  <c r="AU393" i="7"/>
  <c r="AS393" i="7"/>
  <c r="AV391" i="7"/>
  <c r="AP391" i="7"/>
  <c r="AT391" i="7"/>
  <c r="AR391" i="7"/>
  <c r="AY391" i="7"/>
  <c r="AQ391" i="7"/>
  <c r="AX391" i="7"/>
  <c r="AP368" i="7"/>
  <c r="AV368" i="7"/>
  <c r="AU368" i="7"/>
  <c r="AS368" i="7"/>
  <c r="AO368" i="7"/>
  <c r="AQ368" i="7"/>
  <c r="AR368" i="7"/>
  <c r="AC217" i="7"/>
  <c r="AA217" i="7"/>
  <c r="Z217" i="7"/>
  <c r="AG217" i="7"/>
  <c r="AE217" i="7"/>
  <c r="X217" i="7"/>
  <c r="AF217" i="7"/>
  <c r="AB217" i="7"/>
  <c r="AD217" i="7"/>
  <c r="W217" i="7"/>
  <c r="Y217" i="7"/>
  <c r="BK82" i="7"/>
  <c r="BN82" i="7"/>
  <c r="BJ82" i="7"/>
  <c r="BM82" i="7"/>
  <c r="BH82" i="7"/>
  <c r="BO82" i="7"/>
  <c r="BP82" i="7"/>
  <c r="BI82" i="7"/>
  <c r="BL82" i="7"/>
  <c r="BQ82" i="7"/>
  <c r="BG82" i="7"/>
  <c r="AG386" i="7"/>
  <c r="AA386" i="7"/>
  <c r="AC386" i="7"/>
  <c r="Z386" i="7"/>
  <c r="AF386" i="7"/>
  <c r="AB386" i="7"/>
  <c r="Y386" i="7"/>
  <c r="AE386" i="7"/>
  <c r="W386" i="7"/>
  <c r="AD386" i="7"/>
  <c r="X386" i="7"/>
  <c r="AR599" i="7"/>
  <c r="AS599" i="7"/>
  <c r="AY599" i="7"/>
  <c r="BI792" i="7"/>
  <c r="BL792" i="7"/>
  <c r="BM792" i="7"/>
  <c r="BH792" i="7"/>
  <c r="BG792" i="7"/>
  <c r="AY185" i="7"/>
  <c r="AR185" i="7"/>
  <c r="AV185" i="7"/>
  <c r="AS185" i="7"/>
  <c r="AW185" i="7"/>
  <c r="AP185" i="7"/>
  <c r="AU185" i="7"/>
  <c r="AO185" i="7"/>
  <c r="AW993" i="7"/>
  <c r="AT993" i="7"/>
  <c r="AU993" i="7"/>
  <c r="AP853" i="7"/>
  <c r="AV853" i="7"/>
  <c r="AU853" i="7"/>
  <c r="AQ853" i="7"/>
  <c r="AT853" i="7"/>
  <c r="AY853" i="7"/>
  <c r="AR853" i="7"/>
  <c r="AS853" i="7"/>
  <c r="AL486" i="7"/>
  <c r="AN486" i="7"/>
  <c r="AO486" i="7" a="1"/>
  <c r="CF929" i="7"/>
  <c r="CG929" i="7"/>
  <c r="CE929" i="7"/>
  <c r="CC929" i="7"/>
  <c r="BZ929" i="7"/>
  <c r="CA929" i="7"/>
  <c r="AQ772" i="7"/>
  <c r="AV772" i="7"/>
  <c r="AR772" i="7"/>
  <c r="AW772" i="7"/>
  <c r="AP772" i="7"/>
  <c r="AU772" i="7"/>
  <c r="AX772" i="7"/>
  <c r="AS647" i="7"/>
  <c r="AY647" i="7"/>
  <c r="AV647" i="7"/>
  <c r="AT647" i="7"/>
  <c r="AP647" i="7"/>
  <c r="AR647" i="7"/>
  <c r="AP660" i="7"/>
  <c r="AS766" i="7"/>
  <c r="AW766" i="7"/>
  <c r="AT118" i="7"/>
  <c r="AP118" i="7"/>
  <c r="AY118" i="7"/>
  <c r="AU118" i="7"/>
  <c r="BM410" i="7"/>
  <c r="BQ410" i="7"/>
  <c r="BN410" i="7"/>
  <c r="BF595" i="7"/>
  <c r="BG595" i="7" a="1"/>
  <c r="BJ595" i="7"/>
  <c r="AQ928" i="7"/>
  <c r="AT928" i="7"/>
  <c r="AY928" i="7"/>
  <c r="AY816" i="7"/>
  <c r="AQ816" i="7"/>
  <c r="AW816" i="7"/>
  <c r="AR197" i="7"/>
  <c r="AS197" i="7"/>
  <c r="AV271" i="7"/>
  <c r="AO271" i="7"/>
  <c r="AS271" i="7"/>
  <c r="AW938" i="7"/>
  <c r="AO938" i="7"/>
  <c r="AX938" i="7"/>
  <c r="BP683" i="7"/>
  <c r="BL683" i="7"/>
  <c r="BK683" i="7"/>
  <c r="BF622" i="7"/>
  <c r="BG622" i="7" a="1"/>
  <c r="BL622" i="7"/>
  <c r="BX418" i="7"/>
  <c r="BY418" i="7" a="1"/>
  <c r="CH418" i="7"/>
  <c r="BZ344" i="7"/>
  <c r="CF344" i="7"/>
  <c r="BQ640" i="7"/>
  <c r="AN236" i="7"/>
  <c r="AO236" i="7" a="1"/>
  <c r="BO996" i="7"/>
  <c r="BG996" i="7"/>
  <c r="BP996" i="7"/>
  <c r="AO842" i="7"/>
  <c r="AW842" i="7"/>
  <c r="AV838" i="7"/>
  <c r="AY838" i="7"/>
  <c r="BX933" i="7"/>
  <c r="BY933" i="7" a="1"/>
  <c r="BZ933" i="7"/>
  <c r="BY473" i="7"/>
  <c r="CC473" i="7"/>
  <c r="BU671" i="7"/>
  <c r="AO928" i="7"/>
  <c r="AU928" i="7"/>
  <c r="AP928" i="7"/>
  <c r="AR816" i="7"/>
  <c r="AT816" i="7"/>
  <c r="AP816" i="7"/>
  <c r="AU197" i="7"/>
  <c r="AW197" i="7"/>
  <c r="AX197" i="7"/>
  <c r="AR271" i="7"/>
  <c r="AP271" i="7"/>
  <c r="AR938" i="7"/>
  <c r="AP938" i="7"/>
  <c r="BJ683" i="7"/>
  <c r="BM683" i="7"/>
  <c r="BH683" i="7"/>
  <c r="BF711" i="7"/>
  <c r="BG711" i="7" a="1"/>
  <c r="BJ711" i="7"/>
  <c r="CG344" i="7"/>
  <c r="CC344" i="7"/>
  <c r="CI344" i="7"/>
  <c r="BL640" i="7"/>
  <c r="BJ640" i="7"/>
  <c r="BK580" i="7"/>
  <c r="BO580" i="7"/>
  <c r="BQ580" i="7"/>
  <c r="BX118" i="7"/>
  <c r="BY118" i="7" a="1"/>
  <c r="BY118" i="7"/>
  <c r="AN331" i="7"/>
  <c r="AO331" i="7" a="1"/>
  <c r="AV331" i="7"/>
  <c r="BX49" i="7"/>
  <c r="BY49" i="7" a="1"/>
  <c r="AO791" i="7"/>
  <c r="AV791" i="7"/>
  <c r="AR791" i="7"/>
  <c r="AT791" i="7"/>
  <c r="AW791" i="7"/>
  <c r="AQ791" i="7"/>
  <c r="AU791" i="7"/>
  <c r="AX791" i="7"/>
  <c r="AP791" i="7"/>
  <c r="BB593" i="7"/>
  <c r="BC593" i="7"/>
  <c r="BJ996" i="7"/>
  <c r="BL996" i="7"/>
  <c r="BF848" i="7"/>
  <c r="BG848" i="7" a="1"/>
  <c r="BM848" i="7"/>
  <c r="AX842" i="7"/>
  <c r="AY842" i="7"/>
  <c r="AT838" i="7"/>
  <c r="AR838" i="7"/>
  <c r="AN191" i="7"/>
  <c r="CE473" i="7"/>
  <c r="CI473" i="7"/>
  <c r="AS928" i="7"/>
  <c r="AS816" i="7"/>
  <c r="AO816" i="7"/>
  <c r="AN297" i="7"/>
  <c r="AO297" i="7" a="1"/>
  <c r="AY297" i="7"/>
  <c r="AY197" i="7"/>
  <c r="AQ197" i="7"/>
  <c r="AQ271" i="7"/>
  <c r="AY271" i="7"/>
  <c r="AV938" i="7"/>
  <c r="AT938" i="7"/>
  <c r="BO683" i="7"/>
  <c r="BG683" i="7"/>
  <c r="CA344" i="7"/>
  <c r="BI640" i="7"/>
  <c r="BP640" i="7"/>
  <c r="BN580" i="7"/>
  <c r="AV134" i="7"/>
  <c r="BF709" i="7"/>
  <c r="BG709" i="7" a="1"/>
  <c r="BK709" i="7"/>
  <c r="BQ461" i="7"/>
  <c r="BI461" i="7"/>
  <c r="BJ461" i="7"/>
  <c r="BL461" i="7"/>
  <c r="BH461" i="7"/>
  <c r="BO461" i="7"/>
  <c r="BP461" i="7"/>
  <c r="BG461" i="7"/>
  <c r="BK461" i="7"/>
  <c r="BM461" i="7"/>
  <c r="BN461" i="7"/>
  <c r="CB442" i="7"/>
  <c r="CG442" i="7"/>
  <c r="CF442" i="7"/>
  <c r="CD442" i="7"/>
  <c r="CI442" i="7"/>
  <c r="CC442" i="7"/>
  <c r="CA442" i="7"/>
  <c r="BZ442" i="7"/>
  <c r="CE442" i="7"/>
  <c r="BM399" i="7"/>
  <c r="BL399" i="7"/>
  <c r="BK399" i="7"/>
  <c r="BJ399" i="7"/>
  <c r="BH399" i="7"/>
  <c r="BN399" i="7"/>
  <c r="BG399" i="7"/>
  <c r="BO399" i="7"/>
  <c r="BP399" i="7"/>
  <c r="BI399" i="7"/>
  <c r="BQ399" i="7"/>
  <c r="W173" i="7"/>
  <c r="AD531" i="7"/>
  <c r="Y531" i="7"/>
  <c r="AC531" i="7"/>
  <c r="X531" i="7"/>
  <c r="AB531" i="7"/>
  <c r="AE531" i="7"/>
  <c r="AG531" i="7"/>
  <c r="AF531" i="7"/>
  <c r="AA531" i="7"/>
  <c r="Z531" i="7"/>
  <c r="W531" i="7"/>
  <c r="CE62" i="7"/>
  <c r="CI62" i="7"/>
  <c r="BZ62" i="7"/>
  <c r="CC62" i="7"/>
  <c r="AU105" i="7"/>
  <c r="AT105" i="7"/>
  <c r="AR105" i="7"/>
  <c r="AS105" i="7"/>
  <c r="AP105" i="7"/>
  <c r="AQ105" i="7"/>
  <c r="AO105" i="7"/>
  <c r="AU252" i="7"/>
  <c r="AY252" i="7"/>
  <c r="AS252" i="7"/>
  <c r="AV402" i="7"/>
  <c r="AY402" i="7"/>
  <c r="AS402" i="7"/>
  <c r="AE491" i="7"/>
  <c r="CG871" i="7"/>
  <c r="CB871" i="7"/>
  <c r="BF222" i="7"/>
  <c r="BX689" i="7"/>
  <c r="BY689" i="7" a="1"/>
  <c r="BY689" i="7"/>
  <c r="BF722" i="7"/>
  <c r="BG722" i="7" a="1"/>
  <c r="BF111" i="7"/>
  <c r="BF439" i="7"/>
  <c r="BG439" i="7" a="1"/>
  <c r="BM439" i="7"/>
  <c r="BV791" i="7"/>
  <c r="BX791" i="7"/>
  <c r="BY791" i="7" a="1"/>
  <c r="AN10" i="7"/>
  <c r="AO10" i="7" a="1"/>
  <c r="BT189" i="7"/>
  <c r="BD207" i="7"/>
  <c r="BE207" i="7"/>
  <c r="BK654" i="7"/>
  <c r="CE67" i="7"/>
  <c r="AQ829" i="7"/>
  <c r="AU963" i="7"/>
  <c r="AT874" i="7"/>
  <c r="AP796" i="7"/>
  <c r="AQ796" i="7"/>
  <c r="AR796" i="7"/>
  <c r="BX687" i="7"/>
  <c r="BY687" i="7" a="1"/>
  <c r="BY687" i="7"/>
  <c r="BX88" i="7"/>
  <c r="BY88" i="7" a="1"/>
  <c r="CE88" i="7"/>
  <c r="BX19" i="7"/>
  <c r="BY19" i="7" a="1"/>
  <c r="CH19" i="7"/>
  <c r="AQ652" i="7"/>
  <c r="AU652" i="7"/>
  <c r="AO652" i="7"/>
  <c r="BV962" i="7"/>
  <c r="BC207" i="7"/>
  <c r="AC42" i="7"/>
  <c r="CD67" i="7"/>
  <c r="AS772" i="7"/>
  <c r="AY772" i="7"/>
  <c r="AY963" i="7"/>
  <c r="AV669" i="7"/>
  <c r="AV842" i="7"/>
  <c r="AU838" i="7"/>
  <c r="AX838" i="7"/>
  <c r="AY874" i="7"/>
  <c r="AW796" i="7"/>
  <c r="AO796" i="7"/>
  <c r="CF473" i="7"/>
  <c r="CA473" i="7"/>
  <c r="AS302" i="7"/>
  <c r="BF271" i="7"/>
  <c r="BF274" i="7"/>
  <c r="BF56" i="7"/>
  <c r="AO766" i="7"/>
  <c r="AS874" i="7"/>
  <c r="AT796" i="7"/>
  <c r="AV796" i="7"/>
  <c r="BF601" i="7"/>
  <c r="BG601" i="7" a="1"/>
  <c r="BP601" i="7"/>
  <c r="BX604" i="7"/>
  <c r="BY604" i="7" a="1"/>
  <c r="CF604" i="7"/>
  <c r="AN13" i="7"/>
  <c r="AO13" i="7" a="1"/>
  <c r="BX266" i="7"/>
  <c r="BY266" i="7" a="1"/>
  <c r="AQ98" i="7"/>
  <c r="AR98" i="7"/>
  <c r="AO98" i="7"/>
  <c r="AS98" i="7"/>
  <c r="AX98" i="7"/>
  <c r="AY98" i="7"/>
  <c r="AW98" i="7"/>
  <c r="AP98" i="7"/>
  <c r="AV98" i="7"/>
  <c r="BD668" i="7"/>
  <c r="BF668" i="7"/>
  <c r="BG668" i="7" a="1"/>
  <c r="BV513" i="7"/>
  <c r="BX513" i="7"/>
  <c r="BY513" i="7" a="1"/>
  <c r="BB207" i="7"/>
  <c r="BU520" i="7"/>
  <c r="BS520" i="7"/>
  <c r="BW520" i="7"/>
  <c r="BT520" i="7"/>
  <c r="BV520" i="7"/>
  <c r="BV189" i="7"/>
  <c r="BW189" i="7"/>
  <c r="BC138" i="7"/>
  <c r="BE138" i="7"/>
  <c r="BB138" i="7"/>
  <c r="BD138" i="7"/>
  <c r="BS138" i="7"/>
  <c r="BU138" i="7"/>
  <c r="BK640" i="7"/>
  <c r="BN640" i="7"/>
  <c r="BG640" i="7"/>
  <c r="BV753" i="7"/>
  <c r="BX753" i="7"/>
  <c r="BY753" i="7" a="1"/>
  <c r="AX972" i="7"/>
  <c r="AR972" i="7"/>
  <c r="AP972" i="7"/>
  <c r="AO972" i="7"/>
  <c r="AU972" i="7"/>
  <c r="CA871" i="7"/>
  <c r="CE871" i="7"/>
  <c r="BW175" i="7"/>
  <c r="BO266" i="7"/>
  <c r="BM266" i="7"/>
  <c r="BI266" i="7"/>
  <c r="BP266" i="7"/>
  <c r="BJ266" i="7"/>
  <c r="BN266" i="7"/>
  <c r="BG266" i="7"/>
  <c r="BH266" i="7"/>
  <c r="BQ266" i="7"/>
  <c r="BL266" i="7"/>
  <c r="BK266" i="7"/>
  <c r="BP7" i="7"/>
  <c r="BH7" i="7"/>
  <c r="BM7" i="7"/>
  <c r="BG7" i="7"/>
  <c r="BQ7" i="7"/>
  <c r="BK7" i="7"/>
  <c r="BI7" i="7"/>
  <c r="BO7" i="7"/>
  <c r="BL7" i="7"/>
  <c r="BN7" i="7"/>
  <c r="BJ7" i="7"/>
  <c r="AY206" i="7"/>
  <c r="AA41" i="7"/>
  <c r="AG322" i="7"/>
  <c r="X61" i="7"/>
  <c r="AF61" i="7"/>
  <c r="CB211" i="7"/>
  <c r="AK58" i="7"/>
  <c r="BF680" i="7"/>
  <c r="BG680" i="7" a="1"/>
  <c r="BL680" i="7"/>
  <c r="BF136" i="7"/>
  <c r="BX124" i="7"/>
  <c r="BY124" i="7" a="1"/>
  <c r="CC124" i="7"/>
  <c r="BF850" i="7"/>
  <c r="BG850" i="7" a="1"/>
  <c r="BL850" i="7"/>
  <c r="AQ786" i="7"/>
  <c r="AY786" i="7"/>
  <c r="AX786" i="7"/>
  <c r="AV786" i="7"/>
  <c r="AW786" i="7"/>
  <c r="AO786" i="7"/>
  <c r="AS786" i="7"/>
  <c r="AU786" i="7"/>
  <c r="AR786" i="7"/>
  <c r="AT786" i="7"/>
  <c r="AP786" i="7"/>
  <c r="AR147" i="7"/>
  <c r="BF786" i="7"/>
  <c r="BG786" i="7" a="1"/>
  <c r="BV533" i="7"/>
  <c r="BX533" i="7"/>
  <c r="BY533" i="7" a="1"/>
  <c r="BU722" i="7"/>
  <c r="BT722" i="7"/>
  <c r="BV722" i="7"/>
  <c r="BS722" i="7"/>
  <c r="BW722" i="7"/>
  <c r="BS514" i="7"/>
  <c r="BW514" i="7"/>
  <c r="BT514" i="7"/>
  <c r="BV514" i="7"/>
  <c r="BU514" i="7"/>
  <c r="BX949" i="7"/>
  <c r="BY949" i="7" a="1"/>
  <c r="CG949" i="7"/>
  <c r="BX641" i="7"/>
  <c r="BY641" i="7" a="1"/>
  <c r="CG641" i="7"/>
  <c r="BX891" i="7"/>
  <c r="BY891" i="7" a="1"/>
  <c r="CH891" i="7"/>
  <c r="BX36" i="7"/>
  <c r="BY36" i="7" a="1"/>
  <c r="BS719" i="7"/>
  <c r="BW719" i="7"/>
  <c r="BT719" i="7"/>
  <c r="BV719" i="7"/>
  <c r="BU719" i="7"/>
  <c r="BD620" i="7"/>
  <c r="BF620" i="7"/>
  <c r="BG620" i="7" a="1"/>
  <c r="BT789" i="7"/>
  <c r="BV789" i="7"/>
  <c r="BS789" i="7"/>
  <c r="BW789" i="7"/>
  <c r="BU789" i="7"/>
  <c r="AO377" i="7"/>
  <c r="Y41" i="7"/>
  <c r="AC160" i="7"/>
  <c r="Y322" i="7"/>
  <c r="AQ912" i="7"/>
  <c r="AX40" i="7"/>
  <c r="AE61" i="7"/>
  <c r="AC61" i="7"/>
  <c r="BF902" i="7"/>
  <c r="BG902" i="7" a="1"/>
  <c r="BN902" i="7"/>
  <c r="BX893" i="7"/>
  <c r="BY893" i="7" a="1"/>
  <c r="CE893" i="7"/>
  <c r="BX251" i="7"/>
  <c r="BY251" i="7" a="1"/>
  <c r="CB251" i="7"/>
  <c r="BF85" i="7"/>
  <c r="BW137" i="7"/>
  <c r="BV137" i="7"/>
  <c r="BU137" i="7"/>
  <c r="BD719" i="7"/>
  <c r="BF719" i="7"/>
  <c r="BG719" i="7" a="1"/>
  <c r="AT514" i="7"/>
  <c r="AR514" i="7"/>
  <c r="AS514" i="7"/>
  <c r="AP514" i="7"/>
  <c r="AV514" i="7"/>
  <c r="AW514" i="7"/>
  <c r="AO514" i="7"/>
  <c r="AX514" i="7"/>
  <c r="AQ514" i="7"/>
  <c r="AY514" i="7"/>
  <c r="AU514" i="7"/>
  <c r="CB344" i="7"/>
  <c r="BY344" i="7"/>
  <c r="AR439" i="7"/>
  <c r="AW439" i="7"/>
  <c r="AU439" i="7"/>
  <c r="AY439" i="7"/>
  <c r="AV439" i="7"/>
  <c r="AO439" i="7"/>
  <c r="AX439" i="7"/>
  <c r="AP439" i="7"/>
  <c r="AS439" i="7"/>
  <c r="AT439" i="7"/>
  <c r="AQ439" i="7"/>
  <c r="AU206" i="7"/>
  <c r="AB322" i="7"/>
  <c r="AG61" i="7"/>
  <c r="AA61" i="7"/>
  <c r="AD61" i="7"/>
  <c r="AN151" i="7"/>
  <c r="AO151" i="7" a="1"/>
  <c r="AN168" i="7"/>
  <c r="AO168" i="7" a="1"/>
  <c r="AQ168" i="7"/>
  <c r="CD30" i="7"/>
  <c r="CC30" i="7"/>
  <c r="CA30" i="7"/>
  <c r="BZ30" i="7"/>
  <c r="CG30" i="7"/>
  <c r="CF30" i="7"/>
  <c r="BY30" i="7"/>
  <c r="CI30" i="7"/>
  <c r="CE30" i="7"/>
  <c r="CB30" i="7"/>
  <c r="CH30" i="7"/>
  <c r="BT137" i="7"/>
  <c r="BU786" i="7"/>
  <c r="BS786" i="7"/>
  <c r="BW786" i="7"/>
  <c r="BT786" i="7"/>
  <c r="BV786" i="7"/>
  <c r="BU620" i="7"/>
  <c r="BS620" i="7"/>
  <c r="BW620" i="7"/>
  <c r="BT620" i="7"/>
  <c r="BV620" i="7"/>
  <c r="AY855" i="7"/>
  <c r="AR855" i="7"/>
  <c r="AO855" i="7"/>
  <c r="AO52" i="7"/>
  <c r="AV52" i="7"/>
  <c r="AQ52" i="7"/>
  <c r="AW52" i="7"/>
  <c r="AR52" i="7"/>
  <c r="AX52" i="7"/>
  <c r="AS52" i="7"/>
  <c r="AT52" i="7"/>
  <c r="AU52" i="7"/>
  <c r="AY52" i="7"/>
  <c r="AP52" i="7"/>
  <c r="AX620" i="7"/>
  <c r="AS620" i="7"/>
  <c r="AV620" i="7"/>
  <c r="AQ620" i="7"/>
  <c r="AT620" i="7"/>
  <c r="AO620" i="7"/>
  <c r="AW620" i="7"/>
  <c r="AP620" i="7"/>
  <c r="AR620" i="7"/>
  <c r="AY620" i="7"/>
  <c r="AU620" i="7"/>
  <c r="BU439" i="7"/>
  <c r="BT439" i="7"/>
  <c r="BV439" i="7"/>
  <c r="BS439" i="7"/>
  <c r="BW439" i="7"/>
  <c r="BQ418" i="7"/>
  <c r="BN418" i="7"/>
  <c r="BO418" i="7"/>
  <c r="BP418" i="7"/>
  <c r="BJ418" i="7"/>
  <c r="BK418" i="7"/>
  <c r="BG418" i="7"/>
  <c r="BI418" i="7"/>
  <c r="BL418" i="7"/>
  <c r="BH418" i="7"/>
  <c r="BM418" i="7"/>
  <c r="BX268" i="7"/>
  <c r="BY268" i="7" a="1"/>
  <c r="BV804" i="7"/>
  <c r="BX804" i="7"/>
  <c r="BY804" i="7" a="1"/>
  <c r="BF789" i="7"/>
  <c r="BG789" i="7" a="1"/>
  <c r="BV111" i="7"/>
  <c r="BW111" i="7"/>
  <c r="BF514" i="7"/>
  <c r="BG514" i="7" a="1"/>
  <c r="BV526" i="7"/>
  <c r="BX526" i="7"/>
  <c r="BY526" i="7" a="1"/>
  <c r="W265" i="7"/>
  <c r="AD265" i="7"/>
  <c r="Y265" i="7"/>
  <c r="AC265" i="7"/>
  <c r="Z265" i="7"/>
  <c r="X265" i="7"/>
  <c r="AG265" i="7"/>
  <c r="AB265" i="7"/>
  <c r="AF265" i="7"/>
  <c r="AE265" i="7"/>
  <c r="AA265" i="7"/>
  <c r="AO666" i="7"/>
  <c r="AX666" i="7"/>
  <c r="AW666" i="7"/>
  <c r="X262" i="7"/>
  <c r="AA262" i="7"/>
  <c r="AG262" i="7"/>
  <c r="AD245" i="7"/>
  <c r="AC245" i="7"/>
  <c r="AG245" i="7"/>
  <c r="W75" i="7"/>
  <c r="AB75" i="7"/>
  <c r="AD75" i="7"/>
  <c r="AE38" i="7"/>
  <c r="AQ250" i="7"/>
  <c r="Y263" i="7"/>
  <c r="AG263" i="7"/>
  <c r="AE263" i="7"/>
  <c r="AR393" i="7"/>
  <c r="CD310" i="7"/>
  <c r="AG359" i="7"/>
  <c r="Y359" i="7"/>
  <c r="W359" i="7"/>
  <c r="AE42" i="7"/>
  <c r="AF151" i="7"/>
  <c r="AV23" i="7"/>
  <c r="AW702" i="7"/>
  <c r="AP702" i="7"/>
  <c r="AS702" i="7"/>
  <c r="AQ702" i="7"/>
  <c r="AX702" i="7"/>
  <c r="AW924" i="7"/>
  <c r="AX924" i="7"/>
  <c r="AS924" i="7"/>
  <c r="AR924" i="7"/>
  <c r="AO924" i="7"/>
  <c r="AT924" i="7"/>
  <c r="AY924" i="7"/>
  <c r="BZ965" i="7"/>
  <c r="Z262" i="7"/>
  <c r="W262" i="7"/>
  <c r="AF262" i="7"/>
  <c r="AG36" i="7"/>
  <c r="AA245" i="7"/>
  <c r="AE245" i="7"/>
  <c r="AF38" i="7"/>
  <c r="W263" i="7"/>
  <c r="AB263" i="7"/>
  <c r="AC263" i="7"/>
  <c r="CG310" i="7"/>
  <c r="AP117" i="7"/>
  <c r="X359" i="7"/>
  <c r="AD359" i="7"/>
  <c r="Z359" i="7"/>
  <c r="Z42" i="7"/>
  <c r="AA42" i="7"/>
  <c r="X151" i="7"/>
  <c r="AA54" i="7"/>
  <c r="BD904" i="7"/>
  <c r="BF904" i="7"/>
  <c r="BG904" i="7" a="1"/>
  <c r="BO627" i="7"/>
  <c r="BH627" i="7"/>
  <c r="BL708" i="7"/>
  <c r="AX80" i="7"/>
  <c r="AS666" i="7"/>
  <c r="AP666" i="7"/>
  <c r="AG165" i="7"/>
  <c r="Y160" i="7"/>
  <c r="AB262" i="7"/>
  <c r="AD262" i="7"/>
  <c r="AA36" i="7"/>
  <c r="AA23" i="7"/>
  <c r="Z245" i="7"/>
  <c r="X245" i="7"/>
  <c r="AC75" i="7"/>
  <c r="X75" i="7"/>
  <c r="Y38" i="7"/>
  <c r="AO250" i="7"/>
  <c r="AF263" i="7"/>
  <c r="AD263" i="7"/>
  <c r="AP47" i="7"/>
  <c r="AX393" i="7"/>
  <c r="AQ393" i="7"/>
  <c r="AF359" i="7"/>
  <c r="AD42" i="7"/>
  <c r="AC151" i="7"/>
  <c r="AE151" i="7"/>
  <c r="CI255" i="7"/>
  <c r="CE727" i="7"/>
  <c r="AO974" i="7"/>
  <c r="AQ974" i="7"/>
  <c r="CH426" i="7"/>
  <c r="CF426" i="7"/>
  <c r="CD426" i="7"/>
  <c r="CI426" i="7"/>
  <c r="BZ426" i="7"/>
  <c r="CE426" i="7"/>
  <c r="CB426" i="7"/>
  <c r="CA426" i="7"/>
  <c r="CB727" i="7"/>
  <c r="AO990" i="7"/>
  <c r="AW990" i="7"/>
  <c r="Z54" i="7"/>
  <c r="AB54" i="7"/>
  <c r="AE54" i="7"/>
  <c r="AD54" i="7"/>
  <c r="W54" i="7"/>
  <c r="X54" i="7"/>
  <c r="Y54" i="7"/>
  <c r="AF54" i="7"/>
  <c r="BD782" i="7"/>
  <c r="BF782" i="7"/>
  <c r="BG782" i="7" a="1"/>
  <c r="BF635" i="7"/>
  <c r="BG635" i="7" a="1"/>
  <c r="BM635" i="7"/>
  <c r="AJ77" i="7"/>
  <c r="BX675" i="7"/>
  <c r="BY675" i="7" a="1"/>
  <c r="CE675" i="7"/>
  <c r="BF19" i="7"/>
  <c r="BF834" i="7"/>
  <c r="BG834" i="7" a="1"/>
  <c r="BG834" i="7"/>
  <c r="BX588" i="7"/>
  <c r="BY588" i="7" a="1"/>
  <c r="CH588" i="7"/>
  <c r="BU100" i="7"/>
  <c r="BD714" i="7"/>
  <c r="BF714" i="7"/>
  <c r="BG714" i="7" a="1"/>
  <c r="BF165" i="7"/>
  <c r="BF646" i="7"/>
  <c r="BG646" i="7" a="1"/>
  <c r="BN646" i="7"/>
  <c r="BV461" i="7"/>
  <c r="BX461" i="7"/>
  <c r="BY461" i="7" a="1"/>
  <c r="BD807" i="7"/>
  <c r="BF807" i="7"/>
  <c r="BG807" i="7" a="1"/>
  <c r="BD631" i="7"/>
  <c r="BF631" i="7"/>
  <c r="BG631" i="7" a="1"/>
  <c r="BX683" i="7"/>
  <c r="BY683" i="7" a="1"/>
  <c r="BF889" i="7"/>
  <c r="BG889" i="7" a="1"/>
  <c r="BX866" i="7"/>
  <c r="BY866" i="7" a="1"/>
  <c r="CC866" i="7"/>
  <c r="BU987" i="7"/>
  <c r="BT987" i="7"/>
  <c r="BS987" i="7"/>
  <c r="BW987" i="7"/>
  <c r="BF874" i="7"/>
  <c r="BG874" i="7" a="1"/>
  <c r="BH874" i="7"/>
  <c r="BF758" i="7"/>
  <c r="BG758" i="7" a="1"/>
  <c r="BO758" i="7"/>
  <c r="BF726" i="7"/>
  <c r="BG726" i="7" a="1"/>
  <c r="BK726" i="7"/>
  <c r="BF671" i="7"/>
  <c r="BG671" i="7" a="1"/>
  <c r="BJ671" i="7"/>
  <c r="BX721" i="7"/>
  <c r="BY721" i="7" a="1"/>
  <c r="CB721" i="7"/>
  <c r="BF63" i="7"/>
  <c r="BX878" i="7"/>
  <c r="BY878" i="7" a="1"/>
  <c r="BD624" i="7"/>
  <c r="BF624" i="7"/>
  <c r="BG624" i="7" a="1"/>
  <c r="BT627" i="7"/>
  <c r="BV627" i="7"/>
  <c r="BS627" i="7"/>
  <c r="BW627" i="7"/>
  <c r="BU627" i="7"/>
  <c r="BD712" i="7"/>
  <c r="BF712" i="7"/>
  <c r="BG712" i="7" a="1"/>
  <c r="BF955" i="7"/>
  <c r="BG955" i="7" a="1"/>
  <c r="BL955" i="7"/>
  <c r="BF778" i="7"/>
  <c r="BG778" i="7" a="1"/>
  <c r="BT608" i="7"/>
  <c r="BV608" i="7"/>
  <c r="BU608" i="7"/>
  <c r="BX772" i="7"/>
  <c r="BY772" i="7" a="1"/>
  <c r="BY772" i="7"/>
  <c r="BT635" i="7"/>
  <c r="BV635" i="7"/>
  <c r="BU635" i="7"/>
  <c r="BS635" i="7"/>
  <c r="BW635" i="7"/>
  <c r="BD987" i="7"/>
  <c r="BF987" i="7"/>
  <c r="BG987" i="7" a="1"/>
  <c r="BF809" i="7"/>
  <c r="BG809" i="7" a="1"/>
  <c r="BN989" i="7"/>
  <c r="BF232" i="7"/>
  <c r="V73" i="7"/>
  <c r="W73" i="7" a="1"/>
  <c r="AF73" i="7"/>
  <c r="BF953" i="7"/>
  <c r="BG953" i="7" a="1"/>
  <c r="BP953" i="7"/>
  <c r="BF901" i="7"/>
  <c r="BG901" i="7" a="1"/>
  <c r="BN901" i="7"/>
  <c r="BX688" i="7"/>
  <c r="BY688" i="7" a="1"/>
  <c r="BZ688" i="7"/>
  <c r="BX779" i="7"/>
  <c r="BY779" i="7" a="1"/>
  <c r="CE779" i="7"/>
  <c r="AN485" i="7"/>
  <c r="AO485" i="7" a="1"/>
  <c r="AU485" i="7"/>
  <c r="BF982" i="7"/>
  <c r="BG982" i="7" a="1"/>
  <c r="BQ982" i="7"/>
  <c r="BD692" i="7"/>
  <c r="BF692" i="7"/>
  <c r="BG692" i="7" a="1"/>
  <c r="BX840" i="7"/>
  <c r="BY840" i="7" a="1"/>
  <c r="CG840" i="7"/>
  <c r="BD608" i="7"/>
  <c r="BF608" i="7"/>
  <c r="BG608" i="7" a="1"/>
  <c r="BV462" i="7"/>
  <c r="BX462" i="7"/>
  <c r="BY462" i="7" a="1"/>
  <c r="BX537" i="7"/>
  <c r="BY537" i="7" a="1"/>
  <c r="BI876" i="7"/>
  <c r="BJ876" i="7"/>
  <c r="BK876" i="7"/>
  <c r="BM876" i="7"/>
  <c r="BQ876" i="7"/>
  <c r="BO876" i="7"/>
  <c r="BN876" i="7"/>
  <c r="BP876" i="7"/>
  <c r="BG876" i="7"/>
  <c r="BL876" i="7"/>
  <c r="BH876" i="7"/>
  <c r="BK891" i="7"/>
  <c r="BQ891" i="7"/>
  <c r="BO891" i="7"/>
  <c r="BG891" i="7"/>
  <c r="BI891" i="7"/>
  <c r="BJ891" i="7"/>
  <c r="BP891" i="7"/>
  <c r="BM891" i="7"/>
  <c r="BH891" i="7"/>
  <c r="BN891" i="7"/>
  <c r="BL891" i="7"/>
  <c r="BS679" i="7"/>
  <c r="BW679" i="7"/>
  <c r="BU679" i="7"/>
  <c r="BT679" i="7"/>
  <c r="BV679" i="7"/>
  <c r="BS809" i="7"/>
  <c r="BW809" i="7"/>
  <c r="BT809" i="7"/>
  <c r="BV809" i="7"/>
  <c r="BU809" i="7"/>
  <c r="BT165" i="7"/>
  <c r="BV165" i="7"/>
  <c r="BW165" i="7"/>
  <c r="BT624" i="7"/>
  <c r="BV624" i="7"/>
  <c r="BU624" i="7"/>
  <c r="BS624" i="7"/>
  <c r="BW624" i="7"/>
  <c r="BS646" i="7"/>
  <c r="BW646" i="7"/>
  <c r="BT646" i="7"/>
  <c r="BV646" i="7"/>
  <c r="BU646" i="7"/>
  <c r="BU711" i="7"/>
  <c r="BT711" i="7"/>
  <c r="BV711" i="7"/>
  <c r="BS711" i="7"/>
  <c r="BW711" i="7"/>
  <c r="BS622" i="7"/>
  <c r="BW622" i="7"/>
  <c r="BU622" i="7"/>
  <c r="BT622" i="7"/>
  <c r="BV622" i="7"/>
  <c r="BJ627" i="7"/>
  <c r="BN627" i="7"/>
  <c r="BQ627" i="7"/>
  <c r="BK627" i="7"/>
  <c r="BP627" i="7"/>
  <c r="BG627" i="7"/>
  <c r="BL627" i="7"/>
  <c r="BI627" i="7"/>
  <c r="BM627" i="7"/>
  <c r="BT712" i="7"/>
  <c r="BV712" i="7"/>
  <c r="BU712" i="7"/>
  <c r="BS712" i="7"/>
  <c r="BW712" i="7"/>
  <c r="BT782" i="7"/>
  <c r="BV782" i="7"/>
  <c r="BS782" i="7"/>
  <c r="BW782" i="7"/>
  <c r="BU782" i="7"/>
  <c r="BT955" i="7"/>
  <c r="BV955" i="7"/>
  <c r="BU955" i="7"/>
  <c r="BS955" i="7"/>
  <c r="BW955" i="7"/>
  <c r="BU778" i="7"/>
  <c r="BT778" i="7"/>
  <c r="BV778" i="7"/>
  <c r="BS778" i="7"/>
  <c r="BW778" i="7"/>
  <c r="AU692" i="7"/>
  <c r="AX692" i="7"/>
  <c r="AO692" i="7"/>
  <c r="AY692" i="7"/>
  <c r="AS692" i="7"/>
  <c r="AQ692" i="7"/>
  <c r="AT692" i="7"/>
  <c r="AW692" i="7"/>
  <c r="AP692" i="7"/>
  <c r="AV692" i="7"/>
  <c r="AR692" i="7"/>
  <c r="BT692" i="7"/>
  <c r="BV692" i="7"/>
  <c r="BU692" i="7"/>
  <c r="BS692" i="7"/>
  <c r="BW692" i="7"/>
  <c r="BZ740" i="7"/>
  <c r="CB740" i="7"/>
  <c r="CE740" i="7"/>
  <c r="CD740" i="7"/>
  <c r="CG740" i="7"/>
  <c r="BY740" i="7"/>
  <c r="CF740" i="7"/>
  <c r="CC740" i="7"/>
  <c r="CI740" i="7"/>
  <c r="CA740" i="7"/>
  <c r="CH740" i="7"/>
  <c r="BS807" i="7"/>
  <c r="BW807" i="7"/>
  <c r="BT807" i="7"/>
  <c r="BV807" i="7"/>
  <c r="BU807" i="7"/>
  <c r="BU222" i="7"/>
  <c r="BW222" i="7"/>
  <c r="BV222" i="7"/>
  <c r="BI965" i="7"/>
  <c r="BJ965" i="7"/>
  <c r="BN740" i="7"/>
  <c r="BJ740" i="7"/>
  <c r="BM740" i="7"/>
  <c r="BT631" i="7"/>
  <c r="BV631" i="7"/>
  <c r="BU631" i="7"/>
  <c r="BS631" i="7"/>
  <c r="BW631" i="7"/>
  <c r="BU64" i="7"/>
  <c r="BV64" i="7"/>
  <c r="BW64" i="7"/>
  <c r="BU699" i="7"/>
  <c r="BT699" i="7"/>
  <c r="BV699" i="7"/>
  <c r="BS699" i="7"/>
  <c r="BW699" i="7"/>
  <c r="BS889" i="7"/>
  <c r="BW889" i="7"/>
  <c r="BU889" i="7"/>
  <c r="BT889" i="7"/>
  <c r="BV889" i="7"/>
  <c r="AU974" i="7"/>
  <c r="AT974" i="7"/>
  <c r="AR974" i="7"/>
  <c r="AX974" i="7"/>
  <c r="AY974" i="7"/>
  <c r="AP974" i="7"/>
  <c r="AS974" i="7"/>
  <c r="AV974" i="7"/>
  <c r="AW974" i="7"/>
  <c r="AO861" i="7"/>
  <c r="AW861" i="7"/>
  <c r="AS861" i="7"/>
  <c r="AQ861" i="7"/>
  <c r="AT861" i="7"/>
  <c r="AU861" i="7"/>
  <c r="AR861" i="7"/>
  <c r="AP861" i="7"/>
  <c r="AX861" i="7"/>
  <c r="AY861" i="7"/>
  <c r="AV861" i="7"/>
  <c r="BB168" i="7"/>
  <c r="BE168" i="7"/>
  <c r="BD168" i="7"/>
  <c r="BS168" i="7"/>
  <c r="BU168" i="7"/>
  <c r="BK452" i="7"/>
  <c r="BO452" i="7"/>
  <c r="BP452" i="7"/>
  <c r="BJ452" i="7"/>
  <c r="BN452" i="7"/>
  <c r="BG452" i="7"/>
  <c r="BM452" i="7"/>
  <c r="BI452" i="7"/>
  <c r="BL452" i="7"/>
  <c r="BQ452" i="7"/>
  <c r="BH452" i="7"/>
  <c r="BJ708" i="7"/>
  <c r="BU708" i="7"/>
  <c r="BS708" i="7"/>
  <c r="BW708" i="7"/>
  <c r="BT708" i="7"/>
  <c r="BV708" i="7"/>
  <c r="BS608" i="7"/>
  <c r="BW608" i="7"/>
  <c r="CH795" i="7"/>
  <c r="CD795" i="7"/>
  <c r="CA795" i="7"/>
  <c r="CC795" i="7"/>
  <c r="CB795" i="7"/>
  <c r="BZ795" i="7"/>
  <c r="BY795" i="7"/>
  <c r="CE795" i="7"/>
  <c r="CG795" i="7"/>
  <c r="CI795" i="7"/>
  <c r="CF795" i="7"/>
  <c r="BY426" i="7"/>
  <c r="CJ426" i="7"/>
  <c r="CG426" i="7"/>
  <c r="CC426" i="7"/>
  <c r="CB959" i="7"/>
  <c r="CF959" i="7"/>
  <c r="CG959" i="7"/>
  <c r="CD959" i="7"/>
  <c r="CE959" i="7"/>
  <c r="CC959" i="7"/>
  <c r="CH959" i="7"/>
  <c r="BY959" i="7"/>
  <c r="CA959" i="7"/>
  <c r="CI959" i="7"/>
  <c r="BZ959" i="7"/>
  <c r="BT302" i="7"/>
  <c r="BV302" i="7"/>
  <c r="BW302" i="7"/>
  <c r="BU85" i="7"/>
  <c r="BW85" i="7"/>
  <c r="BV85" i="7"/>
  <c r="BT271" i="7"/>
  <c r="BV271" i="7"/>
  <c r="BW271" i="7"/>
  <c r="BT136" i="7"/>
  <c r="BW136" i="7"/>
  <c r="BV136" i="7"/>
  <c r="BS13" i="7"/>
  <c r="BT13" i="7"/>
  <c r="BB13" i="7"/>
  <c r="BD13" i="7"/>
  <c r="BE13" i="7"/>
  <c r="BU850" i="7"/>
  <c r="BT850" i="7"/>
  <c r="BV850" i="7"/>
  <c r="BS850" i="7"/>
  <c r="BW850" i="7"/>
  <c r="BT714" i="7"/>
  <c r="BV714" i="7"/>
  <c r="BS714" i="7"/>
  <c r="BW714" i="7"/>
  <c r="BU714" i="7"/>
  <c r="AB98" i="7"/>
  <c r="W98" i="7"/>
  <c r="Z98" i="7"/>
  <c r="AD98" i="7"/>
  <c r="AC98" i="7"/>
  <c r="AN293" i="7"/>
  <c r="AO293" i="7" a="1"/>
  <c r="AX293" i="7"/>
  <c r="Y360" i="7"/>
  <c r="AB360" i="7"/>
  <c r="X360" i="7"/>
  <c r="AD360" i="7"/>
  <c r="Z360" i="7"/>
  <c r="AA360" i="7"/>
  <c r="AG360" i="7"/>
  <c r="W360" i="7"/>
  <c r="AF360" i="7"/>
  <c r="AC360" i="7"/>
  <c r="AE360" i="7"/>
  <c r="AF331" i="7"/>
  <c r="AD331" i="7"/>
  <c r="AE331" i="7"/>
  <c r="X331" i="7"/>
  <c r="AA331" i="7"/>
  <c r="AC331" i="7"/>
  <c r="AG331" i="7"/>
  <c r="Z331" i="7"/>
  <c r="AB331" i="7"/>
  <c r="W331" i="7"/>
  <c r="Y331" i="7"/>
  <c r="AC234" i="7"/>
  <c r="AF234" i="7"/>
  <c r="AA234" i="7"/>
  <c r="AD234" i="7"/>
  <c r="AE234" i="7"/>
  <c r="W234" i="7"/>
  <c r="AG234" i="7"/>
  <c r="Z234" i="7"/>
  <c r="X234" i="7"/>
  <c r="AB234" i="7"/>
  <c r="Y234" i="7"/>
  <c r="BL974" i="7"/>
  <c r="BP974" i="7"/>
  <c r="BN974" i="7"/>
  <c r="BK974" i="7"/>
  <c r="BH974" i="7"/>
  <c r="BG974" i="7"/>
  <c r="BI974" i="7"/>
  <c r="BO974" i="7"/>
  <c r="BJ974" i="7"/>
  <c r="BQ974" i="7"/>
  <c r="BM974" i="7"/>
  <c r="BK634" i="7"/>
  <c r="AO919" i="7"/>
  <c r="AR919" i="7"/>
  <c r="AU919" i="7"/>
  <c r="AS919" i="7"/>
  <c r="AY919" i="7"/>
  <c r="AQ919" i="7"/>
  <c r="AW919" i="7"/>
  <c r="AV919" i="7"/>
  <c r="AX919" i="7"/>
  <c r="AT919" i="7"/>
  <c r="AP919" i="7"/>
  <c r="BP588" i="7"/>
  <c r="BN588" i="7"/>
  <c r="BI588" i="7"/>
  <c r="BQ588" i="7"/>
  <c r="BK588" i="7"/>
  <c r="BJ588" i="7"/>
  <c r="BM588" i="7"/>
  <c r="BG588" i="7"/>
  <c r="BO588" i="7"/>
  <c r="BL588" i="7"/>
  <c r="BH588" i="7"/>
  <c r="CG639" i="7"/>
  <c r="BY639" i="7"/>
  <c r="CJ639" i="7"/>
  <c r="CB639" i="7"/>
  <c r="CF639" i="7"/>
  <c r="BZ639" i="7"/>
  <c r="CD639" i="7"/>
  <c r="CH639" i="7"/>
  <c r="CI639" i="7"/>
  <c r="CE639" i="7"/>
  <c r="CA639" i="7"/>
  <c r="CC639" i="7"/>
  <c r="BH836" i="7"/>
  <c r="BG836" i="7"/>
  <c r="BI836" i="7"/>
  <c r="BK836" i="7"/>
  <c r="BJ836" i="7"/>
  <c r="BP836" i="7"/>
  <c r="BO836" i="7"/>
  <c r="BL836" i="7"/>
  <c r="BQ836" i="7"/>
  <c r="BN836" i="7"/>
  <c r="BM836" i="7"/>
  <c r="BP470" i="7"/>
  <c r="BN470" i="7"/>
  <c r="BH470" i="7"/>
  <c r="BJ470" i="7"/>
  <c r="BI470" i="7"/>
  <c r="BL470" i="7"/>
  <c r="BM470" i="7"/>
  <c r="BQ470" i="7"/>
  <c r="BO470" i="7"/>
  <c r="BK470" i="7"/>
  <c r="BG470" i="7"/>
  <c r="BO893" i="7"/>
  <c r="BM893" i="7"/>
  <c r="BI893" i="7"/>
  <c r="BJ893" i="7"/>
  <c r="BH893" i="7"/>
  <c r="BG893" i="7"/>
  <c r="BQ893" i="7"/>
  <c r="BL893" i="7"/>
  <c r="BN893" i="7"/>
  <c r="BP893" i="7"/>
  <c r="BK893" i="7"/>
  <c r="BI948" i="7"/>
  <c r="BG948" i="7"/>
  <c r="BH948" i="7"/>
  <c r="BK948" i="7"/>
  <c r="BQ948" i="7"/>
  <c r="BL948" i="7"/>
  <c r="BP948" i="7"/>
  <c r="BN948" i="7"/>
  <c r="BM948" i="7"/>
  <c r="BO948" i="7"/>
  <c r="BJ948" i="7"/>
  <c r="CE621" i="7"/>
  <c r="BZ621" i="7"/>
  <c r="CC621" i="7"/>
  <c r="CG621" i="7"/>
  <c r="BY621" i="7"/>
  <c r="CH621" i="7"/>
  <c r="CF621" i="7"/>
  <c r="CI621" i="7"/>
  <c r="CD621" i="7"/>
  <c r="CA621" i="7"/>
  <c r="CB621" i="7"/>
  <c r="BK655" i="7"/>
  <c r="BQ655" i="7"/>
  <c r="BG655" i="7"/>
  <c r="BL655" i="7"/>
  <c r="BO655" i="7"/>
  <c r="BI655" i="7"/>
  <c r="BM655" i="7"/>
  <c r="BJ655" i="7"/>
  <c r="BN655" i="7"/>
  <c r="BH655" i="7"/>
  <c r="BP655" i="7"/>
  <c r="BQ721" i="7"/>
  <c r="BW221" i="7"/>
  <c r="BV221" i="7"/>
  <c r="BT975" i="7"/>
  <c r="BV975" i="7"/>
  <c r="BU975" i="7"/>
  <c r="BS975" i="7"/>
  <c r="BW975" i="7"/>
  <c r="BS953" i="7"/>
  <c r="BW953" i="7"/>
  <c r="BT953" i="7"/>
  <c r="BV953" i="7"/>
  <c r="BU953" i="7"/>
  <c r="BS938" i="7"/>
  <c r="BW938" i="7"/>
  <c r="BT938" i="7"/>
  <c r="BV938" i="7"/>
  <c r="BU938" i="7"/>
  <c r="BS234" i="7"/>
  <c r="BZ587" i="7"/>
  <c r="CA587" i="7"/>
  <c r="CD587" i="7"/>
  <c r="CB587" i="7"/>
  <c r="CC587" i="7"/>
  <c r="CE587" i="7"/>
  <c r="CG587" i="7"/>
  <c r="BY587" i="7"/>
  <c r="CH587" i="7"/>
  <c r="CI587" i="7"/>
  <c r="CF587" i="7"/>
  <c r="BD642" i="7"/>
  <c r="BF642" i="7"/>
  <c r="BG642" i="7" a="1"/>
  <c r="AX421" i="7"/>
  <c r="AP421" i="7"/>
  <c r="AT421" i="7"/>
  <c r="AS421" i="7"/>
  <c r="AQ421" i="7"/>
  <c r="AW421" i="7"/>
  <c r="AO421" i="7"/>
  <c r="AR421" i="7"/>
  <c r="AU421" i="7"/>
  <c r="AV421" i="7"/>
  <c r="AY421" i="7"/>
  <c r="BS79" i="7"/>
  <c r="BT79" i="7"/>
  <c r="BV948" i="7"/>
  <c r="BX948" i="7"/>
  <c r="BY948" i="7" a="1"/>
  <c r="BL561" i="7"/>
  <c r="BJ917" i="7"/>
  <c r="BU233" i="7"/>
  <c r="BV233" i="7"/>
  <c r="BW233" i="7"/>
  <c r="BE345" i="7"/>
  <c r="BB345" i="7"/>
  <c r="BD345" i="7"/>
  <c r="BC345" i="7"/>
  <c r="BT10" i="7"/>
  <c r="BV10" i="7"/>
  <c r="BW10" i="7"/>
  <c r="BS940" i="7"/>
  <c r="BW940" i="7"/>
  <c r="BT940" i="7"/>
  <c r="BV940" i="7"/>
  <c r="BU940" i="7"/>
  <c r="AN127" i="7"/>
  <c r="AO127" i="7" a="1"/>
  <c r="BL724" i="7"/>
  <c r="BN724" i="7"/>
  <c r="AU815" i="7"/>
  <c r="AR815" i="7"/>
  <c r="BX919" i="7"/>
  <c r="BY919" i="7" a="1"/>
  <c r="BY919" i="7"/>
  <c r="BX835" i="7"/>
  <c r="BY835" i="7" a="1"/>
  <c r="CF835" i="7"/>
  <c r="BU297" i="7"/>
  <c r="BW297" i="7"/>
  <c r="BV297" i="7"/>
  <c r="BF10" i="7"/>
  <c r="BV655" i="7"/>
  <c r="BX655" i="7"/>
  <c r="BY655" i="7" a="1"/>
  <c r="BX561" i="7"/>
  <c r="BY561" i="7" a="1"/>
  <c r="AQ827" i="7"/>
  <c r="AW827" i="7"/>
  <c r="AY827" i="7"/>
  <c r="AO827" i="7"/>
  <c r="AU827" i="7"/>
  <c r="AX827" i="7"/>
  <c r="AV827" i="7"/>
  <c r="AT827" i="7"/>
  <c r="AS827" i="7"/>
  <c r="AP827" i="7"/>
  <c r="AR827" i="7"/>
  <c r="BV619" i="7"/>
  <c r="BX619" i="7"/>
  <c r="BY619" i="7" a="1"/>
  <c r="AM58" i="7"/>
  <c r="AL58" i="7"/>
  <c r="BU642" i="7"/>
  <c r="BS642" i="7"/>
  <c r="BW642" i="7"/>
  <c r="BT642" i="7"/>
  <c r="BV642" i="7"/>
  <c r="BT976" i="7"/>
  <c r="BV976" i="7"/>
  <c r="BS976" i="7"/>
  <c r="BW976" i="7"/>
  <c r="BU976" i="7"/>
  <c r="BA504" i="7"/>
  <c r="BE504" i="7"/>
  <c r="BB504" i="7"/>
  <c r="BD504" i="7"/>
  <c r="BR504" i="7"/>
  <c r="BC504" i="7"/>
  <c r="AY993" i="7"/>
  <c r="AP993" i="7"/>
  <c r="AX993" i="7"/>
  <c r="AQ993" i="7"/>
  <c r="AR993" i="7"/>
  <c r="AO993" i="7"/>
  <c r="CD831" i="7"/>
  <c r="BZ831" i="7"/>
  <c r="CA831" i="7"/>
  <c r="CE831" i="7"/>
  <c r="CB831" i="7"/>
  <c r="CC831" i="7"/>
  <c r="CI831" i="7"/>
  <c r="BY831" i="7"/>
  <c r="CH831" i="7"/>
  <c r="CG831" i="7"/>
  <c r="CF831" i="7"/>
  <c r="BD927" i="7"/>
  <c r="BF927" i="7"/>
  <c r="BG927" i="7" a="1"/>
  <c r="BS901" i="7"/>
  <c r="BW901" i="7"/>
  <c r="BT901" i="7"/>
  <c r="BV901" i="7"/>
  <c r="BU901" i="7"/>
  <c r="BM869" i="7"/>
  <c r="BH869" i="7"/>
  <c r="BJ869" i="7"/>
  <c r="BK869" i="7"/>
  <c r="BQ869" i="7"/>
  <c r="BN869" i="7"/>
  <c r="BO869" i="7"/>
  <c r="BI869" i="7"/>
  <c r="BL869" i="7"/>
  <c r="BP869" i="7"/>
  <c r="BG869" i="7"/>
  <c r="AY955" i="7"/>
  <c r="AT955" i="7"/>
  <c r="AP955" i="7"/>
  <c r="AR955" i="7"/>
  <c r="AW955" i="7"/>
  <c r="AX955" i="7"/>
  <c r="AU955" i="7"/>
  <c r="AV955" i="7"/>
  <c r="AS955" i="7"/>
  <c r="AQ955" i="7"/>
  <c r="AO955" i="7"/>
  <c r="AV648" i="7"/>
  <c r="AX648" i="7"/>
  <c r="AR648" i="7"/>
  <c r="AW648" i="7"/>
  <c r="AU648" i="7"/>
  <c r="AS648" i="7"/>
  <c r="AO648" i="7"/>
  <c r="AP648" i="7"/>
  <c r="AT648" i="7"/>
  <c r="AQ648" i="7"/>
  <c r="AY648" i="7"/>
  <c r="BU720" i="7"/>
  <c r="BT720" i="7"/>
  <c r="BV720" i="7"/>
  <c r="BS720" i="7"/>
  <c r="BW720" i="7"/>
  <c r="AY894" i="7"/>
  <c r="AU894" i="7"/>
  <c r="AO894" i="7"/>
  <c r="AQ46" i="7"/>
  <c r="AS46" i="7"/>
  <c r="AY46" i="7"/>
  <c r="AO46" i="7"/>
  <c r="AW46" i="7"/>
  <c r="AX46" i="7"/>
  <c r="AR46" i="7"/>
  <c r="AV46" i="7"/>
  <c r="AT46" i="7"/>
  <c r="AU46" i="7"/>
  <c r="AP46" i="7"/>
  <c r="BS345" i="7"/>
  <c r="BT345" i="7"/>
  <c r="AM104" i="7"/>
  <c r="AK104" i="7"/>
  <c r="AL104" i="7"/>
  <c r="BS956" i="7"/>
  <c r="BW956" i="7"/>
  <c r="BU956" i="7"/>
  <c r="BT956" i="7"/>
  <c r="BV956" i="7"/>
  <c r="BD630" i="7"/>
  <c r="BF630" i="7"/>
  <c r="BG630" i="7" a="1"/>
  <c r="BU982" i="7"/>
  <c r="BT982" i="7"/>
  <c r="BV982" i="7"/>
  <c r="BS982" i="7"/>
  <c r="BW982" i="7"/>
  <c r="BV869" i="7"/>
  <c r="BX869" i="7"/>
  <c r="BY869" i="7" a="1"/>
  <c r="AT660" i="7"/>
  <c r="AO229" i="7"/>
  <c r="BM724" i="7"/>
  <c r="BO724" i="7"/>
  <c r="AV815" i="7"/>
  <c r="AW815" i="7"/>
  <c r="AT815" i="7"/>
  <c r="BF830" i="7"/>
  <c r="BG830" i="7" a="1"/>
  <c r="BG830" i="7"/>
  <c r="BU221" i="7"/>
  <c r="BX937" i="7"/>
  <c r="BY937" i="7" a="1"/>
  <c r="CA470" i="7"/>
  <c r="CH470" i="7"/>
  <c r="BY470" i="7"/>
  <c r="CI470" i="7"/>
  <c r="CD470" i="7"/>
  <c r="CC470" i="7"/>
  <c r="BZ470" i="7"/>
  <c r="CE470" i="7"/>
  <c r="CB470" i="7"/>
  <c r="CF470" i="7"/>
  <c r="CG470" i="7"/>
  <c r="BP687" i="7"/>
  <c r="BQ687" i="7"/>
  <c r="BN687" i="7"/>
  <c r="BJ687" i="7"/>
  <c r="BK687" i="7"/>
  <c r="BM687" i="7"/>
  <c r="BI687" i="7"/>
  <c r="BH687" i="7"/>
  <c r="BL687" i="7"/>
  <c r="BO687" i="7"/>
  <c r="BG687" i="7"/>
  <c r="BF907" i="7"/>
  <c r="BG907" i="7" a="1"/>
  <c r="BD938" i="7"/>
  <c r="BF938" i="7"/>
  <c r="BG938" i="7" a="1"/>
  <c r="BR58" i="7"/>
  <c r="BA58" i="7"/>
  <c r="AN109" i="7"/>
  <c r="AO109" i="7" a="1"/>
  <c r="BL473" i="7"/>
  <c r="BJ473" i="7"/>
  <c r="BK473" i="7"/>
  <c r="BZ580" i="7"/>
  <c r="CD580" i="7"/>
  <c r="CB580" i="7"/>
  <c r="CE580" i="7"/>
  <c r="CC580" i="7"/>
  <c r="CF580" i="7"/>
  <c r="CH580" i="7"/>
  <c r="BY580" i="7"/>
  <c r="CG580" i="7"/>
  <c r="CI580" i="7"/>
  <c r="CA580" i="7"/>
  <c r="AP949" i="7"/>
  <c r="AR949" i="7"/>
  <c r="AX949" i="7"/>
  <c r="AV949" i="7"/>
  <c r="AW949" i="7"/>
  <c r="AT949" i="7"/>
  <c r="AY949" i="7"/>
  <c r="AS949" i="7"/>
  <c r="AU949" i="7"/>
  <c r="AQ949" i="7"/>
  <c r="AO949" i="7"/>
  <c r="BC79" i="7"/>
  <c r="BD79" i="7"/>
  <c r="BE79" i="7"/>
  <c r="BS629" i="7"/>
  <c r="BW629" i="7"/>
  <c r="BT629" i="7"/>
  <c r="BV629" i="7"/>
  <c r="BU629" i="7"/>
  <c r="BF297" i="7"/>
  <c r="BX274" i="7"/>
  <c r="BY274" i="7" a="1"/>
  <c r="BX484" i="7"/>
  <c r="BY484" i="7" a="1"/>
  <c r="BO688" i="7"/>
  <c r="BH688" i="7"/>
  <c r="BP688" i="7"/>
  <c r="BJ688" i="7"/>
  <c r="BG688" i="7"/>
  <c r="BL688" i="7"/>
  <c r="BK688" i="7"/>
  <c r="BN688" i="7"/>
  <c r="BQ688" i="7"/>
  <c r="BM688" i="7"/>
  <c r="BI688" i="7"/>
  <c r="BD690" i="7"/>
  <c r="BF690" i="7"/>
  <c r="BG690" i="7" a="1"/>
  <c r="AL115" i="7"/>
  <c r="AJ115" i="7"/>
  <c r="AK115" i="7"/>
  <c r="AM115" i="7"/>
  <c r="BA104" i="7"/>
  <c r="BB104" i="7"/>
  <c r="BR104" i="7"/>
  <c r="BW100" i="7"/>
  <c r="BV100" i="7"/>
  <c r="BS609" i="7"/>
  <c r="BW609" i="7"/>
  <c r="BU609" i="7"/>
  <c r="BT609" i="7"/>
  <c r="BV609" i="7"/>
  <c r="BS816" i="7"/>
  <c r="BW816" i="7"/>
  <c r="BU816" i="7"/>
  <c r="BT816" i="7"/>
  <c r="BV816" i="7"/>
  <c r="BF940" i="7"/>
  <c r="BG940" i="7" a="1"/>
  <c r="BF956" i="7"/>
  <c r="BG956" i="7" a="1"/>
  <c r="BS630" i="7"/>
  <c r="BW630" i="7"/>
  <c r="BT630" i="7"/>
  <c r="BV630" i="7"/>
  <c r="BU630" i="7"/>
  <c r="AR660" i="7"/>
  <c r="AP23" i="7"/>
  <c r="AP571" i="7"/>
  <c r="BC14" i="7"/>
  <c r="BB159" i="7"/>
  <c r="BJ724" i="7"/>
  <c r="BK724" i="7"/>
  <c r="AO815" i="7"/>
  <c r="AQ815" i="7"/>
  <c r="BX420" i="7"/>
  <c r="BY420" i="7" a="1"/>
  <c r="CE420" i="7"/>
  <c r="BX898" i="7"/>
  <c r="BY898" i="7" a="1"/>
  <c r="CG898" i="7"/>
  <c r="AN326" i="7"/>
  <c r="AO326" i="7" a="1"/>
  <c r="AW326" i="7"/>
  <c r="BT221" i="7"/>
  <c r="BF975" i="7"/>
  <c r="BG975" i="7" a="1"/>
  <c r="BT907" i="7"/>
  <c r="BV907" i="7"/>
  <c r="BU907" i="7"/>
  <c r="BS907" i="7"/>
  <c r="BW907" i="7"/>
  <c r="BC234" i="7"/>
  <c r="BB234" i="7"/>
  <c r="BD234" i="7"/>
  <c r="BE234" i="7"/>
  <c r="CG253" i="7"/>
  <c r="BZ253" i="7"/>
  <c r="BT680" i="7"/>
  <c r="BV680" i="7"/>
  <c r="BS680" i="7"/>
  <c r="BW680" i="7"/>
  <c r="BU680" i="7"/>
  <c r="AY124" i="7"/>
  <c r="AW124" i="7"/>
  <c r="AX124" i="7"/>
  <c r="BF976" i="7"/>
  <c r="BG976" i="7" a="1"/>
  <c r="AL504" i="7"/>
  <c r="AN504" i="7"/>
  <c r="AO504" i="7" a="1"/>
  <c r="BX973" i="7"/>
  <c r="BY973" i="7" a="1"/>
  <c r="AU940" i="7"/>
  <c r="AW940" i="7"/>
  <c r="AV940" i="7"/>
  <c r="AY940" i="7"/>
  <c r="AR940" i="7"/>
  <c r="AO940" i="7"/>
  <c r="AX940" i="7"/>
  <c r="AS940" i="7"/>
  <c r="AT940" i="7"/>
  <c r="AP940" i="7"/>
  <c r="AQ940" i="7"/>
  <c r="BT927" i="7"/>
  <c r="BV927" i="7"/>
  <c r="BU927" i="7"/>
  <c r="BS927" i="7"/>
  <c r="BW927" i="7"/>
  <c r="AW888" i="7"/>
  <c r="AX888" i="7"/>
  <c r="AY888" i="7"/>
  <c r="AP888" i="7"/>
  <c r="AO888" i="7"/>
  <c r="AR888" i="7"/>
  <c r="AU888" i="7"/>
  <c r="AV888" i="7"/>
  <c r="AS888" i="7"/>
  <c r="AQ888" i="7"/>
  <c r="AT888" i="7"/>
  <c r="BX900" i="7"/>
  <c r="BY900" i="7" a="1"/>
  <c r="BF233" i="7"/>
  <c r="BF629" i="7"/>
  <c r="BG629" i="7" a="1"/>
  <c r="V345" i="7"/>
  <c r="W345" i="7" a="1"/>
  <c r="AY137" i="7"/>
  <c r="AP137" i="7"/>
  <c r="AW137" i="7"/>
  <c r="AS137" i="7"/>
  <c r="AX137" i="7"/>
  <c r="AV137" i="7"/>
  <c r="AQ137" i="7"/>
  <c r="AU137" i="7"/>
  <c r="AO137" i="7"/>
  <c r="AT137" i="7"/>
  <c r="AR137" i="7"/>
  <c r="BU855" i="7"/>
  <c r="BS855" i="7"/>
  <c r="BW855" i="7"/>
  <c r="BT855" i="7"/>
  <c r="BV855" i="7"/>
  <c r="BU217" i="7"/>
  <c r="BV217" i="7"/>
  <c r="BW217" i="7"/>
  <c r="BF720" i="7"/>
  <c r="BG720" i="7" a="1"/>
  <c r="BT690" i="7"/>
  <c r="BV690" i="7"/>
  <c r="BU690" i="7"/>
  <c r="BS690" i="7"/>
  <c r="BW690" i="7"/>
  <c r="BT233" i="7"/>
  <c r="BR499" i="7"/>
  <c r="BC499" i="7"/>
  <c r="BB499" i="7"/>
  <c r="BD499" i="7"/>
  <c r="BA499" i="7"/>
  <c r="BE499" i="7"/>
  <c r="BA485" i="7"/>
  <c r="BE485" i="7"/>
  <c r="BB485" i="7"/>
  <c r="BD485" i="7"/>
  <c r="BC485" i="7"/>
  <c r="BR485" i="7"/>
  <c r="BR115" i="7"/>
  <c r="BA115" i="7"/>
  <c r="BU10" i="7"/>
  <c r="BF217" i="7"/>
  <c r="T186" i="7"/>
  <c r="V186" i="7"/>
  <c r="AU303" i="7"/>
  <c r="BK192" i="7"/>
  <c r="BP192" i="7"/>
  <c r="BQ192" i="7"/>
  <c r="BO192" i="7"/>
  <c r="BJ192" i="7"/>
  <c r="BI192" i="7"/>
  <c r="BH192" i="7"/>
  <c r="BM192" i="7"/>
  <c r="BN192" i="7"/>
  <c r="BL192" i="7"/>
  <c r="BG192" i="7"/>
  <c r="Z207" i="7"/>
  <c r="AC207" i="7"/>
  <c r="AD207" i="7"/>
  <c r="W207" i="7"/>
  <c r="AN207" i="7"/>
  <c r="AO207" i="7" a="1"/>
  <c r="AO207" i="7"/>
  <c r="BF207" i="7"/>
  <c r="BG207" i="7" a="1"/>
  <c r="BG207" i="7"/>
  <c r="BT207" i="7"/>
  <c r="BV207" i="7"/>
  <c r="BW207" i="7"/>
  <c r="BX207" i="7"/>
  <c r="BY207" i="7" a="1"/>
  <c r="BY207" i="7"/>
  <c r="CJ207" i="7"/>
  <c r="AB207" i="7"/>
  <c r="AF207" i="7"/>
  <c r="Y207" i="7"/>
  <c r="AE207" i="7"/>
  <c r="AA207" i="7"/>
  <c r="X207" i="7"/>
  <c r="AG207" i="7"/>
  <c r="X314" i="7"/>
  <c r="AG314" i="7"/>
  <c r="AA314" i="7"/>
  <c r="Y314" i="7"/>
  <c r="AC314" i="7"/>
  <c r="AE314" i="7"/>
  <c r="W314" i="7"/>
  <c r="AF314" i="7"/>
  <c r="AD314" i="7"/>
  <c r="AB314" i="7"/>
  <c r="Z314" i="7"/>
  <c r="CI775" i="7"/>
  <c r="AR677" i="7"/>
  <c r="AX677" i="7"/>
  <c r="AQ677" i="7"/>
  <c r="AP677" i="7"/>
  <c r="AS677" i="7"/>
  <c r="AY677" i="7"/>
  <c r="AO677" i="7"/>
  <c r="AU677" i="7"/>
  <c r="AW677" i="7"/>
  <c r="AT677" i="7"/>
  <c r="AV677" i="7"/>
  <c r="BN675" i="7"/>
  <c r="BM675" i="7"/>
  <c r="BL675" i="7"/>
  <c r="BK675" i="7"/>
  <c r="BO675" i="7"/>
  <c r="BJ675" i="7"/>
  <c r="BH675" i="7"/>
  <c r="BP675" i="7"/>
  <c r="BG675" i="7"/>
  <c r="BI675" i="7"/>
  <c r="BQ675" i="7"/>
  <c r="CB733" i="7"/>
  <c r="CF733" i="7"/>
  <c r="CA733" i="7"/>
  <c r="CH733" i="7"/>
  <c r="CG733" i="7"/>
  <c r="CI733" i="7"/>
  <c r="CD733" i="7"/>
  <c r="BY733" i="7"/>
  <c r="CE733" i="7"/>
  <c r="BZ733" i="7"/>
  <c r="CC733" i="7"/>
  <c r="BG873" i="7"/>
  <c r="BO873" i="7"/>
  <c r="BM873" i="7"/>
  <c r="BL873" i="7"/>
  <c r="BP873" i="7"/>
  <c r="BH873" i="7"/>
  <c r="BN873" i="7"/>
  <c r="BI873" i="7"/>
  <c r="BK873" i="7"/>
  <c r="BQ873" i="7"/>
  <c r="BJ873" i="7"/>
  <c r="BP861" i="7"/>
  <c r="BJ861" i="7"/>
  <c r="BM861" i="7"/>
  <c r="BH861" i="7"/>
  <c r="BN861" i="7"/>
  <c r="BQ861" i="7"/>
  <c r="BK861" i="7"/>
  <c r="BO861" i="7"/>
  <c r="BG861" i="7"/>
  <c r="BI861" i="7"/>
  <c r="BL861" i="7"/>
  <c r="BK819" i="7"/>
  <c r="BQ819" i="7"/>
  <c r="BP949" i="7"/>
  <c r="BK949" i="7"/>
  <c r="BQ827" i="7"/>
  <c r="BJ827" i="7"/>
  <c r="BO827" i="7"/>
  <c r="BP827" i="7"/>
  <c r="BG827" i="7"/>
  <c r="BN827" i="7"/>
  <c r="BH827" i="7"/>
  <c r="BM827" i="7"/>
  <c r="BK827" i="7"/>
  <c r="BL827" i="7"/>
  <c r="BI827" i="7"/>
  <c r="BD991" i="7"/>
  <c r="BF991" i="7"/>
  <c r="BG991" i="7" a="1"/>
  <c r="AY833" i="7"/>
  <c r="AU833" i="7"/>
  <c r="AQ833" i="7"/>
  <c r="AR833" i="7"/>
  <c r="AO833" i="7"/>
  <c r="AW833" i="7"/>
  <c r="AV833" i="7"/>
  <c r="AT833" i="7"/>
  <c r="AP833" i="7"/>
  <c r="AS833" i="7"/>
  <c r="AX833" i="7"/>
  <c r="BJ972" i="7"/>
  <c r="BM972" i="7"/>
  <c r="BH972" i="7"/>
  <c r="BQ972" i="7"/>
  <c r="BO972" i="7"/>
  <c r="BK972" i="7"/>
  <c r="BL972" i="7"/>
  <c r="BI972" i="7"/>
  <c r="BP972" i="7"/>
  <c r="BG972" i="7"/>
  <c r="BN972" i="7"/>
  <c r="BQ652" i="7"/>
  <c r="BL652" i="7"/>
  <c r="BK652" i="7"/>
  <c r="BH652" i="7"/>
  <c r="BJ652" i="7"/>
  <c r="BM652" i="7"/>
  <c r="BI652" i="7"/>
  <c r="BO652" i="7"/>
  <c r="BN652" i="7"/>
  <c r="BG652" i="7"/>
  <c r="BP652" i="7"/>
  <c r="BE236" i="7"/>
  <c r="BB236" i="7"/>
  <c r="BC236" i="7"/>
  <c r="BT902" i="7"/>
  <c r="BV902" i="7"/>
  <c r="BU902" i="7"/>
  <c r="BS902" i="7"/>
  <c r="BW902" i="7"/>
  <c r="BT651" i="7"/>
  <c r="BV651" i="7"/>
  <c r="BU651" i="7"/>
  <c r="BS651" i="7"/>
  <c r="BW651" i="7"/>
  <c r="BT998" i="7"/>
  <c r="BV998" i="7"/>
  <c r="BU998" i="7"/>
  <c r="BS998" i="7"/>
  <c r="BW998" i="7"/>
  <c r="AO206" i="7"/>
  <c r="AV206" i="7"/>
  <c r="AP206" i="7"/>
  <c r="AQ148" i="7"/>
  <c r="Z165" i="7"/>
  <c r="Y165" i="7"/>
  <c r="AF165" i="7"/>
  <c r="X160" i="7"/>
  <c r="AG160" i="7"/>
  <c r="AA115" i="7"/>
  <c r="AD115" i="7"/>
  <c r="X36" i="7"/>
  <c r="AF36" i="7"/>
  <c r="Y36" i="7"/>
  <c r="AY113" i="7"/>
  <c r="AQ113" i="7"/>
  <c r="AO113" i="7"/>
  <c r="AB140" i="7"/>
  <c r="AU362" i="7"/>
  <c r="AS362" i="7"/>
  <c r="X99" i="7"/>
  <c r="AF99" i="7"/>
  <c r="BI403" i="7"/>
  <c r="BO403" i="7"/>
  <c r="X147" i="7"/>
  <c r="Y147" i="7"/>
  <c r="AS146" i="7"/>
  <c r="AQ146" i="7"/>
  <c r="AU146" i="7"/>
  <c r="CC31" i="7"/>
  <c r="AW592" i="7"/>
  <c r="AU660" i="7"/>
  <c r="AO660" i="7"/>
  <c r="AS660" i="7"/>
  <c r="AR23" i="7"/>
  <c r="AX599" i="7"/>
  <c r="AW599" i="7"/>
  <c r="AT599" i="7"/>
  <c r="AR217" i="7"/>
  <c r="BF698" i="7"/>
  <c r="BG698" i="7" a="1"/>
  <c r="BO698" i="7"/>
  <c r="BX57" i="7"/>
  <c r="BY57" i="7" a="1"/>
  <c r="CA57" i="7"/>
  <c r="AN116" i="7"/>
  <c r="AO116" i="7" a="1"/>
  <c r="AP116" i="7"/>
  <c r="AO963" i="7"/>
  <c r="AT963" i="7"/>
  <c r="AS669" i="7"/>
  <c r="AO669" i="7"/>
  <c r="AQ669" i="7"/>
  <c r="AO904" i="7"/>
  <c r="AV904" i="7"/>
  <c r="AU904" i="7"/>
  <c r="BF821" i="7"/>
  <c r="BG821" i="7" a="1"/>
  <c r="BK821" i="7"/>
  <c r="AN111" i="7"/>
  <c r="AO111" i="7" a="1"/>
  <c r="AY111" i="7"/>
  <c r="AV874" i="7"/>
  <c r="AR874" i="7"/>
  <c r="BF846" i="7"/>
  <c r="BG846" i="7" a="1"/>
  <c r="BG846" i="7"/>
  <c r="BF313" i="7"/>
  <c r="BF856" i="7"/>
  <c r="BG856" i="7" a="1"/>
  <c r="BI856" i="7"/>
  <c r="BF704" i="7"/>
  <c r="BG704" i="7" a="1"/>
  <c r="BM704" i="7"/>
  <c r="BK780" i="7"/>
  <c r="BL780" i="7"/>
  <c r="BQ780" i="7"/>
  <c r="BO780" i="7"/>
  <c r="BH780" i="7"/>
  <c r="BP780" i="7"/>
  <c r="BJ780" i="7"/>
  <c r="BI780" i="7"/>
  <c r="BN780" i="7"/>
  <c r="BM780" i="7"/>
  <c r="BG780" i="7"/>
  <c r="BX861" i="7"/>
  <c r="BY861" i="7" a="1"/>
  <c r="BV875" i="7"/>
  <c r="BX875" i="7"/>
  <c r="BY875" i="7" a="1"/>
  <c r="AO220" i="7"/>
  <c r="AT220" i="7"/>
  <c r="AR220" i="7"/>
  <c r="AS220" i="7"/>
  <c r="AU220" i="7"/>
  <c r="AX220" i="7"/>
  <c r="AQ220" i="7"/>
  <c r="AW220" i="7"/>
  <c r="AV220" i="7"/>
  <c r="AY220" i="7"/>
  <c r="AP220" i="7"/>
  <c r="BO875" i="7"/>
  <c r="BI875" i="7"/>
  <c r="BK875" i="7"/>
  <c r="BH875" i="7"/>
  <c r="BP875" i="7"/>
  <c r="BL875" i="7"/>
  <c r="BJ875" i="7"/>
  <c r="BN875" i="7"/>
  <c r="BG875" i="7"/>
  <c r="BM875" i="7"/>
  <c r="BQ875" i="7"/>
  <c r="BS911" i="7"/>
  <c r="BW911" i="7"/>
  <c r="BT911" i="7"/>
  <c r="BV911" i="7"/>
  <c r="BU911" i="7"/>
  <c r="BV780" i="7"/>
  <c r="BX780" i="7"/>
  <c r="BY780" i="7" a="1"/>
  <c r="BT833" i="7"/>
  <c r="BV833" i="7"/>
  <c r="BU833" i="7"/>
  <c r="BS833" i="7"/>
  <c r="BW833" i="7"/>
  <c r="BT121" i="7"/>
  <c r="AX206" i="7"/>
  <c r="AR206" i="7"/>
  <c r="AQ206" i="7"/>
  <c r="AD255" i="7"/>
  <c r="AV148" i="7"/>
  <c r="X165" i="7"/>
  <c r="AA165" i="7"/>
  <c r="AD165" i="7"/>
  <c r="AA160" i="7"/>
  <c r="W160" i="7"/>
  <c r="Z115" i="7"/>
  <c r="Y115" i="7"/>
  <c r="AG115" i="7"/>
  <c r="AO337" i="7"/>
  <c r="AC36" i="7"/>
  <c r="W36" i="7"/>
  <c r="AW113" i="7"/>
  <c r="AS113" i="7"/>
  <c r="AU113" i="7"/>
  <c r="Y140" i="7"/>
  <c r="AF140" i="7"/>
  <c r="AR362" i="7"/>
  <c r="AY362" i="7"/>
  <c r="AE99" i="7"/>
  <c r="BK403" i="7"/>
  <c r="BH403" i="7"/>
  <c r="AG147" i="7"/>
  <c r="AE147" i="7"/>
  <c r="AW146" i="7"/>
  <c r="AX146" i="7"/>
  <c r="BY31" i="7"/>
  <c r="AW843" i="7"/>
  <c r="AV660" i="7"/>
  <c r="AQ660" i="7"/>
  <c r="AO23" i="7"/>
  <c r="AP599" i="7"/>
  <c r="AU599" i="7"/>
  <c r="AQ599" i="7"/>
  <c r="AO217" i="7"/>
  <c r="BF579" i="7"/>
  <c r="BG579" i="7" a="1"/>
  <c r="BF930" i="7"/>
  <c r="BG930" i="7" a="1"/>
  <c r="BN930" i="7"/>
  <c r="AW963" i="7"/>
  <c r="AV963" i="7"/>
  <c r="AX669" i="7"/>
  <c r="AY669" i="7"/>
  <c r="AR669" i="7"/>
  <c r="AW904" i="7"/>
  <c r="AQ904" i="7"/>
  <c r="AT904" i="7"/>
  <c r="BT127" i="7"/>
  <c r="AN344" i="7"/>
  <c r="AO344" i="7" a="1"/>
  <c r="BI989" i="7"/>
  <c r="BF431" i="7"/>
  <c r="BG431" i="7" a="1"/>
  <c r="BK431" i="7"/>
  <c r="AW874" i="7"/>
  <c r="AX874" i="7"/>
  <c r="AP874" i="7"/>
  <c r="BX941" i="7"/>
  <c r="BY941" i="7" a="1"/>
  <c r="BT133" i="7"/>
  <c r="BV133" i="7"/>
  <c r="BW133" i="7"/>
  <c r="BF983" i="7"/>
  <c r="BG983" i="7" a="1"/>
  <c r="BT983" i="7"/>
  <c r="BV983" i="7"/>
  <c r="BU983" i="7"/>
  <c r="BS983" i="7"/>
  <c r="BW983" i="7"/>
  <c r="BX947" i="7"/>
  <c r="BY947" i="7" a="1"/>
  <c r="BX819" i="7"/>
  <c r="BY819" i="7" a="1"/>
  <c r="BF471" i="7"/>
  <c r="BG471" i="7" a="1"/>
  <c r="BT471" i="7"/>
  <c r="BV471" i="7"/>
  <c r="BS471" i="7"/>
  <c r="BW471" i="7"/>
  <c r="BU471" i="7"/>
  <c r="BF52" i="7"/>
  <c r="BS726" i="7"/>
  <c r="BW726" i="7"/>
  <c r="BT726" i="7"/>
  <c r="BU726" i="7"/>
  <c r="BD911" i="7"/>
  <c r="BF911" i="7"/>
  <c r="BG911" i="7" a="1"/>
  <c r="BN947" i="7"/>
  <c r="BL947" i="7"/>
  <c r="BM947" i="7"/>
  <c r="BH947" i="7"/>
  <c r="BQ947" i="7"/>
  <c r="BO947" i="7"/>
  <c r="BG947" i="7"/>
  <c r="BI947" i="7"/>
  <c r="BP947" i="7"/>
  <c r="BJ947" i="7"/>
  <c r="BK947" i="7"/>
  <c r="BM854" i="7"/>
  <c r="BO854" i="7"/>
  <c r="BP854" i="7"/>
  <c r="BJ854" i="7"/>
  <c r="BG854" i="7"/>
  <c r="BI854" i="7"/>
  <c r="BL854" i="7"/>
  <c r="BH854" i="7"/>
  <c r="BN854" i="7"/>
  <c r="BK854" i="7"/>
  <c r="BQ854" i="7"/>
  <c r="BD833" i="7"/>
  <c r="BF833" i="7"/>
  <c r="BG833" i="7" a="1"/>
  <c r="BT185" i="7"/>
  <c r="BW185" i="7"/>
  <c r="BV185" i="7"/>
  <c r="AN49" i="7"/>
  <c r="AO49" i="7" a="1"/>
  <c r="BU834" i="7"/>
  <c r="BT834" i="7"/>
  <c r="BV834" i="7"/>
  <c r="BS834" i="7"/>
  <c r="BW834" i="7"/>
  <c r="AT206" i="7"/>
  <c r="AB255" i="7"/>
  <c r="AB165" i="7"/>
  <c r="AD160" i="7"/>
  <c r="AF115" i="7"/>
  <c r="AQ551" i="7"/>
  <c r="AX337" i="7"/>
  <c r="AD36" i="7"/>
  <c r="Z36" i="7"/>
  <c r="AR113" i="7"/>
  <c r="AG140" i="7"/>
  <c r="AC140" i="7"/>
  <c r="AX362" i="7"/>
  <c r="AQ362" i="7"/>
  <c r="AG99" i="7"/>
  <c r="AR47" i="7"/>
  <c r="AR339" i="7"/>
  <c r="AW259" i="7"/>
  <c r="AO146" i="7"/>
  <c r="AR146" i="7"/>
  <c r="AK317" i="7"/>
  <c r="BU106" i="7"/>
  <c r="AT843" i="7"/>
  <c r="AX660" i="7"/>
  <c r="AY660" i="7"/>
  <c r="AQ23" i="7"/>
  <c r="AV599" i="7"/>
  <c r="AQ217" i="7"/>
  <c r="AX963" i="7"/>
  <c r="AS963" i="7"/>
  <c r="AP669" i="7"/>
  <c r="AT266" i="7"/>
  <c r="BF882" i="7"/>
  <c r="BG882" i="7" a="1"/>
  <c r="BK882" i="7"/>
  <c r="BF978" i="7"/>
  <c r="BG978" i="7" a="1"/>
  <c r="BM978" i="7"/>
  <c r="AY904" i="7"/>
  <c r="AR904" i="7"/>
  <c r="BF715" i="7"/>
  <c r="BG715" i="7" a="1"/>
  <c r="BM715" i="7"/>
  <c r="AO874" i="7"/>
  <c r="AQ874" i="7"/>
  <c r="AN108" i="7"/>
  <c r="AO108" i="7" a="1"/>
  <c r="AS108" i="7"/>
  <c r="BX888" i="7"/>
  <c r="BY888" i="7" a="1"/>
  <c r="BV827" i="7"/>
  <c r="BX827" i="7"/>
  <c r="BY827" i="7" a="1"/>
  <c r="BS991" i="7"/>
  <c r="BW991" i="7"/>
  <c r="BT991" i="7"/>
  <c r="BV991" i="7"/>
  <c r="BU991" i="7"/>
  <c r="BF133" i="7"/>
  <c r="BX852" i="7"/>
  <c r="BY852" i="7" a="1"/>
  <c r="BS236" i="7"/>
  <c r="BU236" i="7"/>
  <c r="BD651" i="7"/>
  <c r="BF651" i="7"/>
  <c r="BG651" i="7" a="1"/>
  <c r="BF998" i="7"/>
  <c r="BG998" i="7" a="1"/>
  <c r="BF121" i="7"/>
  <c r="BV121" i="7"/>
  <c r="BW121" i="7"/>
  <c r="AD39" i="7"/>
  <c r="AG39" i="7"/>
  <c r="Y39" i="7"/>
  <c r="AF39" i="7"/>
  <c r="W39" i="7"/>
  <c r="AC39" i="7"/>
  <c r="Z39" i="7"/>
  <c r="X39" i="7"/>
  <c r="AA39" i="7"/>
  <c r="AB39" i="7"/>
  <c r="AE39" i="7"/>
  <c r="AC304" i="7"/>
  <c r="X304" i="7"/>
  <c r="W304" i="7"/>
  <c r="AE304" i="7"/>
  <c r="AG304" i="7"/>
  <c r="Y304" i="7"/>
  <c r="AF304" i="7"/>
  <c r="AD304" i="7"/>
  <c r="AA304" i="7"/>
  <c r="Z304" i="7"/>
  <c r="AB304" i="7"/>
  <c r="BJ118" i="7"/>
  <c r="BQ118" i="7"/>
  <c r="BI118" i="7"/>
  <c r="BM118" i="7"/>
  <c r="BK118" i="7"/>
  <c r="BN118" i="7"/>
  <c r="BL118" i="7"/>
  <c r="BH118" i="7"/>
  <c r="BP118" i="7"/>
  <c r="BO118" i="7"/>
  <c r="BG118" i="7"/>
  <c r="Z350" i="7"/>
  <c r="AA350" i="7"/>
  <c r="AF350" i="7"/>
  <c r="W350" i="7"/>
  <c r="X350" i="7"/>
  <c r="AE350" i="7"/>
  <c r="Y350" i="7"/>
  <c r="AC350" i="7"/>
  <c r="AB350" i="7"/>
  <c r="AD350" i="7"/>
  <c r="AG350" i="7"/>
  <c r="W299" i="7"/>
  <c r="AC299" i="7"/>
  <c r="AF299" i="7"/>
  <c r="X299" i="7"/>
  <c r="AG299" i="7"/>
  <c r="AA299" i="7"/>
  <c r="AE299" i="7"/>
  <c r="Z299" i="7"/>
  <c r="Y299" i="7"/>
  <c r="AB299" i="7"/>
  <c r="AD299" i="7"/>
  <c r="CF529" i="7"/>
  <c r="CG529" i="7"/>
  <c r="CB529" i="7"/>
  <c r="CE529" i="7"/>
  <c r="CH529" i="7"/>
  <c r="CC529" i="7"/>
  <c r="BY529" i="7"/>
  <c r="CA529" i="7"/>
  <c r="CI529" i="7"/>
  <c r="CD529" i="7"/>
  <c r="BZ529" i="7"/>
  <c r="AW17" i="7"/>
  <c r="AP610" i="7"/>
  <c r="AX610" i="7"/>
  <c r="AT610" i="7"/>
  <c r="AQ610" i="7"/>
  <c r="AO610" i="7"/>
  <c r="AS610" i="7"/>
  <c r="AU610" i="7"/>
  <c r="AV610" i="7"/>
  <c r="AR610" i="7"/>
  <c r="AW610" i="7"/>
  <c r="AY610" i="7"/>
  <c r="AR900" i="7"/>
  <c r="AX900" i="7"/>
  <c r="AU900" i="7"/>
  <c r="AV900" i="7"/>
  <c r="AQ900" i="7"/>
  <c r="AT900" i="7"/>
  <c r="AO900" i="7"/>
  <c r="AP900" i="7"/>
  <c r="AS900" i="7"/>
  <c r="AW900" i="7"/>
  <c r="AY900" i="7"/>
  <c r="AO997" i="7"/>
  <c r="AW997" i="7"/>
  <c r="AX997" i="7"/>
  <c r="AP997" i="7"/>
  <c r="AV997" i="7"/>
  <c r="AR997" i="7"/>
  <c r="AU997" i="7"/>
  <c r="AS997" i="7"/>
  <c r="AY997" i="7"/>
  <c r="AQ997" i="7"/>
  <c r="AT997" i="7"/>
  <c r="CA255" i="7"/>
  <c r="AU81" i="7"/>
  <c r="AO829" i="7"/>
  <c r="AS829" i="7"/>
  <c r="BT17" i="7"/>
  <c r="BV17" i="7"/>
  <c r="BF922" i="7"/>
  <c r="BG922" i="7" a="1"/>
  <c r="BI922" i="7"/>
  <c r="BF650" i="7"/>
  <c r="BG650" i="7" a="1"/>
  <c r="BG650" i="7"/>
  <c r="BT12" i="7"/>
  <c r="BF808" i="7"/>
  <c r="BG808" i="7" a="1"/>
  <c r="BH808" i="7"/>
  <c r="BC254" i="7"/>
  <c r="BF203" i="7"/>
  <c r="BH724" i="7"/>
  <c r="BI724" i="7"/>
  <c r="AP963" i="7"/>
  <c r="AR963" i="7"/>
  <c r="BX957" i="7"/>
  <c r="BY957" i="7" a="1"/>
  <c r="CB957" i="7"/>
  <c r="AS815" i="7"/>
  <c r="V144" i="7"/>
  <c r="BS821" i="7"/>
  <c r="BW821" i="7"/>
  <c r="BU821" i="7"/>
  <c r="BT821" i="7"/>
  <c r="BV821" i="7"/>
  <c r="BS191" i="7"/>
  <c r="BT191" i="7"/>
  <c r="BV475" i="7"/>
  <c r="BX475" i="7"/>
  <c r="BY475" i="7" a="1"/>
  <c r="BS431" i="7"/>
  <c r="BW431" i="7"/>
  <c r="BU431" i="7"/>
  <c r="BT431" i="7"/>
  <c r="BV431" i="7"/>
  <c r="BF710" i="7"/>
  <c r="BG710" i="7" a="1"/>
  <c r="BX686" i="7"/>
  <c r="BY686" i="7" a="1"/>
  <c r="BT997" i="7"/>
  <c r="BV997" i="7"/>
  <c r="BS997" i="7"/>
  <c r="BW997" i="7"/>
  <c r="BU997" i="7"/>
  <c r="BU832" i="7"/>
  <c r="BT832" i="7"/>
  <c r="BV832" i="7"/>
  <c r="BS832" i="7"/>
  <c r="BW832" i="7"/>
  <c r="BS610" i="7"/>
  <c r="BW610" i="7"/>
  <c r="BT610" i="7"/>
  <c r="BV610" i="7"/>
  <c r="BU610" i="7"/>
  <c r="BU326" i="7"/>
  <c r="BW326" i="7"/>
  <c r="BV326" i="7"/>
  <c r="BF730" i="7"/>
  <c r="BG730" i="7" a="1"/>
  <c r="BT730" i="7"/>
  <c r="BV730" i="7"/>
  <c r="BS730" i="7"/>
  <c r="BW730" i="7"/>
  <c r="BU730" i="7"/>
  <c r="BX601" i="7"/>
  <c r="BY601" i="7" a="1"/>
  <c r="V181" i="7"/>
  <c r="W181" i="7" a="1"/>
  <c r="AB181" i="7"/>
  <c r="AV81" i="7"/>
  <c r="V336" i="7"/>
  <c r="BF618" i="7"/>
  <c r="BG618" i="7" a="1"/>
  <c r="BN618" i="7"/>
  <c r="AV829" i="7"/>
  <c r="AT829" i="7"/>
  <c r="BF272" i="7"/>
  <c r="BX612" i="7"/>
  <c r="BY612" i="7" a="1"/>
  <c r="CI612" i="7"/>
  <c r="BT50" i="7"/>
  <c r="BV50" i="7"/>
  <c r="BU24" i="7"/>
  <c r="BT758" i="7"/>
  <c r="BV758" i="7"/>
  <c r="BS758" i="7"/>
  <c r="BW758" i="7"/>
  <c r="BU758" i="7"/>
  <c r="BC191" i="7"/>
  <c r="BT710" i="7"/>
  <c r="BV710" i="7"/>
  <c r="BU710" i="7"/>
  <c r="BS710" i="7"/>
  <c r="BW710" i="7"/>
  <c r="BY41" i="7"/>
  <c r="CB41" i="7"/>
  <c r="CD41" i="7"/>
  <c r="CF41" i="7"/>
  <c r="CE41" i="7"/>
  <c r="CA41" i="7"/>
  <c r="CI41" i="7"/>
  <c r="BZ41" i="7"/>
  <c r="CH41" i="7"/>
  <c r="CC41" i="7"/>
  <c r="CG41" i="7"/>
  <c r="BF997" i="7"/>
  <c r="BG997" i="7" a="1"/>
  <c r="BU199" i="7"/>
  <c r="BV199" i="7"/>
  <c r="BW199" i="7"/>
  <c r="BF610" i="7"/>
  <c r="BG610" i="7" a="1"/>
  <c r="BU206" i="7"/>
  <c r="BW206" i="7"/>
  <c r="BV206" i="7"/>
  <c r="CB21" i="7"/>
  <c r="CE21" i="7"/>
  <c r="CH21" i="7"/>
  <c r="CA21" i="7"/>
  <c r="CF21" i="7"/>
  <c r="BZ21" i="7"/>
  <c r="CI21" i="7"/>
  <c r="CG21" i="7"/>
  <c r="CC21" i="7"/>
  <c r="CD21" i="7"/>
  <c r="BY21" i="7"/>
  <c r="AX870" i="7"/>
  <c r="AV870" i="7"/>
  <c r="AR870" i="7"/>
  <c r="AW870" i="7"/>
  <c r="AU870" i="7"/>
  <c r="AS870" i="7"/>
  <c r="AT870" i="7"/>
  <c r="AY870" i="7"/>
  <c r="AP870" i="7"/>
  <c r="AQ870" i="7"/>
  <c r="AO870" i="7"/>
  <c r="AU862" i="7"/>
  <c r="AT862" i="7"/>
  <c r="AP862" i="7"/>
  <c r="AW862" i="7"/>
  <c r="AY862" i="7"/>
  <c r="AQ862" i="7"/>
  <c r="BF796" i="7"/>
  <c r="BG796" i="7" a="1"/>
  <c r="BS870" i="7"/>
  <c r="BW870" i="7"/>
  <c r="BT870" i="7"/>
  <c r="BV870" i="7"/>
  <c r="BU870" i="7"/>
  <c r="AW81" i="7"/>
  <c r="AW829" i="7"/>
  <c r="BF725" i="7"/>
  <c r="BG725" i="7" a="1"/>
  <c r="BI725" i="7"/>
  <c r="BF890" i="7"/>
  <c r="BG890" i="7" a="1"/>
  <c r="BP890" i="7"/>
  <c r="BF815" i="7"/>
  <c r="BG815" i="7" a="1"/>
  <c r="BP815" i="7"/>
  <c r="BF338" i="7"/>
  <c r="AN119" i="7"/>
  <c r="AO119" i="7" a="1"/>
  <c r="BV419" i="7"/>
  <c r="BX419" i="7"/>
  <c r="BY419" i="7" a="1"/>
  <c r="AT982" i="7"/>
  <c r="AX982" i="7"/>
  <c r="AQ982" i="7"/>
  <c r="AR982" i="7"/>
  <c r="AY982" i="7"/>
  <c r="AP982" i="7"/>
  <c r="AU982" i="7"/>
  <c r="AW982" i="7"/>
  <c r="AV982" i="7"/>
  <c r="AS982" i="7"/>
  <c r="AO982" i="7"/>
  <c r="BX498" i="7"/>
  <c r="BY498" i="7" a="1"/>
  <c r="BF832" i="7"/>
  <c r="BG832" i="7" a="1"/>
  <c r="AW436" i="7"/>
  <c r="AQ436" i="7"/>
  <c r="AR233" i="7"/>
  <c r="AW233" i="7"/>
  <c r="AP233" i="7"/>
  <c r="AS233" i="7"/>
  <c r="AO233" i="7"/>
  <c r="AU233" i="7"/>
  <c r="AQ233" i="7"/>
  <c r="AY233" i="7"/>
  <c r="AV233" i="7"/>
  <c r="AT233" i="7"/>
  <c r="AX233" i="7"/>
  <c r="BU848" i="7"/>
  <c r="BS848" i="7"/>
  <c r="BW848" i="7"/>
  <c r="BT848" i="7"/>
  <c r="BV848" i="7"/>
  <c r="BF842" i="7"/>
  <c r="BG842" i="7" a="1"/>
  <c r="BX403" i="7"/>
  <c r="BY403" i="7" a="1"/>
  <c r="BF98" i="7"/>
  <c r="BC119" i="7"/>
  <c r="BE119" i="7"/>
  <c r="BD119" i="7"/>
  <c r="BF870" i="7"/>
  <c r="BG870" i="7" a="1"/>
  <c r="BT313" i="7"/>
  <c r="BV313" i="7"/>
  <c r="BW313" i="7"/>
  <c r="BE191" i="7"/>
  <c r="BD191" i="7"/>
  <c r="AV601" i="7"/>
  <c r="AY601" i="7"/>
  <c r="AP601" i="7"/>
  <c r="AT601" i="7"/>
  <c r="AW601" i="7"/>
  <c r="AO601" i="7"/>
  <c r="AS601" i="7"/>
  <c r="AU601" i="7"/>
  <c r="AX601" i="7"/>
  <c r="AQ601" i="7"/>
  <c r="AR601" i="7"/>
  <c r="BU830" i="7"/>
  <c r="BS830" i="7"/>
  <c r="BW830" i="7"/>
  <c r="BT830" i="7"/>
  <c r="BV830" i="7"/>
  <c r="BV509" i="7"/>
  <c r="BX509" i="7"/>
  <c r="BY509" i="7" a="1"/>
  <c r="BK686" i="7"/>
  <c r="BN686" i="7"/>
  <c r="BM686" i="7"/>
  <c r="BI686" i="7"/>
  <c r="BL686" i="7"/>
  <c r="BO686" i="7"/>
  <c r="BH686" i="7"/>
  <c r="BJ686" i="7"/>
  <c r="BQ686" i="7"/>
  <c r="BP686" i="7"/>
  <c r="BG686" i="7"/>
  <c r="BT846" i="7"/>
  <c r="BV846" i="7"/>
  <c r="BS846" i="7"/>
  <c r="BW846" i="7"/>
  <c r="BU846" i="7"/>
  <c r="CF80" i="7"/>
  <c r="CD80" i="7"/>
  <c r="CG80" i="7"/>
  <c r="CA80" i="7"/>
  <c r="CB80" i="7"/>
  <c r="CI80" i="7"/>
  <c r="CE80" i="7"/>
  <c r="BZ80" i="7"/>
  <c r="CH80" i="7"/>
  <c r="BY80" i="7"/>
  <c r="CC80" i="7"/>
  <c r="AQ830" i="7"/>
  <c r="AT830" i="7"/>
  <c r="AU830" i="7"/>
  <c r="AW830" i="7"/>
  <c r="AS830" i="7"/>
  <c r="AV830" i="7"/>
  <c r="AR830" i="7"/>
  <c r="AX830" i="7"/>
  <c r="AO830" i="7"/>
  <c r="AP830" i="7"/>
  <c r="AY830" i="7"/>
  <c r="BS856" i="7"/>
  <c r="BW856" i="7"/>
  <c r="BU856" i="7"/>
  <c r="BT856" i="7"/>
  <c r="BV856" i="7"/>
  <c r="BE228" i="7"/>
  <c r="BB228" i="7"/>
  <c r="BC228" i="7"/>
  <c r="BF914" i="7"/>
  <c r="BG914" i="7" a="1"/>
  <c r="BU704" i="7"/>
  <c r="BS704" i="7"/>
  <c r="BW704" i="7"/>
  <c r="BT704" i="7"/>
  <c r="BV704" i="7"/>
  <c r="BS119" i="7"/>
  <c r="BT796" i="7"/>
  <c r="BV796" i="7"/>
  <c r="BU796" i="7"/>
  <c r="BS796" i="7"/>
  <c r="BW796" i="7"/>
  <c r="AQ710" i="7"/>
  <c r="AU710" i="7"/>
  <c r="AV710" i="7"/>
  <c r="AR710" i="7"/>
  <c r="AS710" i="7"/>
  <c r="AX710" i="7"/>
  <c r="AP710" i="7"/>
  <c r="AO710" i="7"/>
  <c r="AW710" i="7"/>
  <c r="AY710" i="7"/>
  <c r="AT710" i="7"/>
  <c r="BM601" i="7"/>
  <c r="CE139" i="7"/>
  <c r="CF139" i="7"/>
  <c r="CG139" i="7"/>
  <c r="CH139" i="7"/>
  <c r="CI139" i="7"/>
  <c r="CC139" i="7"/>
  <c r="CB139" i="7"/>
  <c r="BZ139" i="7"/>
  <c r="CA139" i="7"/>
  <c r="BY139" i="7"/>
  <c r="CD139" i="7"/>
  <c r="AT186" i="7"/>
  <c r="AO186" i="7"/>
  <c r="Z276" i="7"/>
  <c r="AD276" i="7"/>
  <c r="X276" i="7"/>
  <c r="AE276" i="7"/>
  <c r="AG276" i="7"/>
  <c r="AF276" i="7"/>
  <c r="Y276" i="7"/>
  <c r="AB276" i="7"/>
  <c r="AC276" i="7"/>
  <c r="AA276" i="7"/>
  <c r="W276" i="7"/>
  <c r="CB309" i="7"/>
  <c r="CF309" i="7"/>
  <c r="CI309" i="7"/>
  <c r="CD309" i="7"/>
  <c r="BY309" i="7"/>
  <c r="CG309" i="7"/>
  <c r="CC309" i="7"/>
  <c r="X338" i="7"/>
  <c r="AD338" i="7"/>
  <c r="AC338" i="7"/>
  <c r="AA338" i="7"/>
  <c r="AG338" i="7"/>
  <c r="W338" i="7"/>
  <c r="AB338" i="7"/>
  <c r="AE338" i="7"/>
  <c r="Y338" i="7"/>
  <c r="Z338" i="7"/>
  <c r="AF338" i="7"/>
  <c r="AG183" i="7"/>
  <c r="W183" i="7"/>
  <c r="AB183" i="7"/>
  <c r="AF183" i="7"/>
  <c r="Z183" i="7"/>
  <c r="AA183" i="7"/>
  <c r="AC183" i="7"/>
  <c r="AE183" i="7"/>
  <c r="X183" i="7"/>
  <c r="Y183" i="7"/>
  <c r="AD183" i="7"/>
  <c r="BH50" i="7"/>
  <c r="BN50" i="7"/>
  <c r="BK50" i="7"/>
  <c r="BQ50" i="7"/>
  <c r="BG50" i="7"/>
  <c r="BI50" i="7"/>
  <c r="BM50" i="7"/>
  <c r="BP50" i="7"/>
  <c r="BL50" i="7"/>
  <c r="BJ50" i="7"/>
  <c r="BO50" i="7"/>
  <c r="BU50" i="7"/>
  <c r="AB215" i="7"/>
  <c r="X215" i="7"/>
  <c r="AC215" i="7"/>
  <c r="AF215" i="7"/>
  <c r="AA215" i="7"/>
  <c r="W215" i="7"/>
  <c r="AD215" i="7"/>
  <c r="AE215" i="7"/>
  <c r="AG215" i="7"/>
  <c r="Z215" i="7"/>
  <c r="Y215" i="7"/>
  <c r="CA303" i="7"/>
  <c r="BY303" i="7"/>
  <c r="CF303" i="7"/>
  <c r="BZ303" i="7"/>
  <c r="AA252" i="7"/>
  <c r="AD252" i="7"/>
  <c r="AC252" i="7"/>
  <c r="AG252" i="7"/>
  <c r="W252" i="7"/>
  <c r="X252" i="7"/>
  <c r="AF252" i="7"/>
  <c r="AE252" i="7"/>
  <c r="Z252" i="7"/>
  <c r="Y252" i="7"/>
  <c r="AB252" i="7"/>
  <c r="AR117" i="7"/>
  <c r="AW117" i="7"/>
  <c r="AF319" i="7"/>
  <c r="AB319" i="7"/>
  <c r="AG319" i="7"/>
  <c r="AB147" i="7"/>
  <c r="AC147" i="7"/>
  <c r="W147" i="7"/>
  <c r="AF147" i="7"/>
  <c r="AA147" i="7"/>
  <c r="AC80" i="7"/>
  <c r="AF80" i="7"/>
  <c r="AA80" i="7"/>
  <c r="AE80" i="7"/>
  <c r="Y80" i="7"/>
  <c r="BQ654" i="7"/>
  <c r="BI654" i="7"/>
  <c r="AV812" i="7"/>
  <c r="AO812" i="7"/>
  <c r="AW812" i="7"/>
  <c r="AT812" i="7"/>
  <c r="AS812" i="7"/>
  <c r="AU812" i="7"/>
  <c r="X48" i="7"/>
  <c r="AV912" i="7"/>
  <c r="AY553" i="7"/>
  <c r="AG191" i="7"/>
  <c r="Y191" i="7"/>
  <c r="AY337" i="7"/>
  <c r="AT337" i="7"/>
  <c r="AP337" i="7"/>
  <c r="V330" i="7"/>
  <c r="AT250" i="7"/>
  <c r="AY250" i="7"/>
  <c r="AU250" i="7"/>
  <c r="AT407" i="7"/>
  <c r="AV407" i="7"/>
  <c r="AQ407" i="7"/>
  <c r="W88" i="7"/>
  <c r="AC88" i="7"/>
  <c r="AB88" i="7"/>
  <c r="X88" i="7"/>
  <c r="AD88" i="7"/>
  <c r="AA88" i="7"/>
  <c r="CG303" i="7"/>
  <c r="CC303" i="7"/>
  <c r="CD303" i="7"/>
  <c r="CI303" i="7"/>
  <c r="CB303" i="7"/>
  <c r="W29" i="7"/>
  <c r="Z29" i="7"/>
  <c r="AD29" i="7"/>
  <c r="AE29" i="7"/>
  <c r="AC29" i="7"/>
  <c r="AB29" i="7"/>
  <c r="AG29" i="7"/>
  <c r="X29" i="7"/>
  <c r="Y29" i="7"/>
  <c r="AA29" i="7"/>
  <c r="AP396" i="7"/>
  <c r="AS396" i="7"/>
  <c r="AY396" i="7"/>
  <c r="AX396" i="7"/>
  <c r="AT396" i="7"/>
  <c r="AG232" i="7"/>
  <c r="AE232" i="7"/>
  <c r="AA232" i="7"/>
  <c r="AB232" i="7"/>
  <c r="AQ172" i="7"/>
  <c r="AE48" i="7"/>
  <c r="X189" i="7"/>
  <c r="AN386" i="7"/>
  <c r="AO386" i="7" a="1"/>
  <c r="AY386" i="7"/>
  <c r="X191" i="7"/>
  <c r="AU337" i="7"/>
  <c r="AR337" i="7"/>
  <c r="AW337" i="7"/>
  <c r="AS277" i="7"/>
  <c r="AV250" i="7"/>
  <c r="AW250" i="7"/>
  <c r="AP250" i="7"/>
  <c r="AQ265" i="7"/>
  <c r="AU265" i="7"/>
  <c r="AT254" i="7"/>
  <c r="AV254" i="7"/>
  <c r="AB62" i="7"/>
  <c r="Z62" i="7"/>
  <c r="AV394" i="7"/>
  <c r="AU394" i="7"/>
  <c r="AV183" i="7"/>
  <c r="AT183" i="7"/>
  <c r="AF67" i="7"/>
  <c r="Z67" i="7"/>
  <c r="BK455" i="7"/>
  <c r="BI455" i="7"/>
  <c r="W271" i="7"/>
  <c r="AE271" i="7"/>
  <c r="Z271" i="7"/>
  <c r="Y271" i="7"/>
  <c r="AC271" i="7"/>
  <c r="AG271" i="7"/>
  <c r="AD191" i="7"/>
  <c r="AS337" i="7"/>
  <c r="AV337" i="7"/>
  <c r="AY546" i="7"/>
  <c r="AR250" i="7"/>
  <c r="AQ312" i="7"/>
  <c r="AV105" i="7"/>
  <c r="AW105" i="7"/>
  <c r="AR261" i="7"/>
  <c r="AW261" i="7"/>
  <c r="AX307" i="7"/>
  <c r="AW307" i="7"/>
  <c r="AQ307" i="7"/>
  <c r="AT307" i="7"/>
  <c r="W42" i="7"/>
  <c r="AF42" i="7"/>
  <c r="Y42" i="7"/>
  <c r="X42" i="7"/>
  <c r="AB42" i="7"/>
  <c r="CC396" i="7"/>
  <c r="CH396" i="7"/>
  <c r="CE396" i="7"/>
  <c r="BG403" i="7"/>
  <c r="BQ403" i="7"/>
  <c r="BJ403" i="7"/>
  <c r="BM403" i="7"/>
  <c r="BP403" i="7"/>
  <c r="CF388" i="7"/>
  <c r="CE388" i="7"/>
  <c r="CD25" i="7"/>
  <c r="CE25" i="7"/>
  <c r="BZ25" i="7"/>
  <c r="AW813" i="7"/>
  <c r="AV813" i="7"/>
  <c r="AY813" i="7"/>
  <c r="AO813" i="7"/>
  <c r="AR813" i="7"/>
  <c r="AX813" i="7"/>
  <c r="AS813" i="7"/>
  <c r="AT813" i="7"/>
  <c r="CI727" i="7"/>
  <c r="BZ727" i="7"/>
  <c r="CG727" i="7"/>
  <c r="CH727" i="7"/>
  <c r="CC727" i="7"/>
  <c r="CD727" i="7"/>
  <c r="CF727" i="7"/>
  <c r="CA727" i="7"/>
  <c r="BS311" i="7"/>
  <c r="BU311" i="7"/>
  <c r="BQ251" i="7"/>
  <c r="BL251" i="7"/>
  <c r="BH251" i="7"/>
  <c r="BN251" i="7"/>
  <c r="BK251" i="7"/>
  <c r="BO251" i="7"/>
  <c r="BJ251" i="7"/>
  <c r="BI251" i="7"/>
  <c r="BM251" i="7"/>
  <c r="BP251" i="7"/>
  <c r="BG251" i="7"/>
  <c r="AR990" i="7"/>
  <c r="AV990" i="7"/>
  <c r="AU990" i="7"/>
  <c r="AN48" i="7"/>
  <c r="AO48" i="7" a="1"/>
  <c r="AP48" i="7"/>
  <c r="AY217" i="7"/>
  <c r="AW217" i="7"/>
  <c r="AU217" i="7"/>
  <c r="BX487" i="7"/>
  <c r="BY487" i="7" a="1"/>
  <c r="CF487" i="7"/>
  <c r="BF90" i="7"/>
  <c r="BF12" i="7"/>
  <c r="AT251" i="7"/>
  <c r="AX251" i="7"/>
  <c r="AW251" i="7"/>
  <c r="BF717" i="7"/>
  <c r="BG717" i="7" a="1"/>
  <c r="BK717" i="7"/>
  <c r="BF916" i="7"/>
  <c r="BG916" i="7" a="1"/>
  <c r="BH916" i="7"/>
  <c r="BF713" i="7"/>
  <c r="BG713" i="7" a="1"/>
  <c r="BK713" i="7"/>
  <c r="BF774" i="7"/>
  <c r="BG774" i="7" a="1"/>
  <c r="BK774" i="7"/>
  <c r="AU766" i="7"/>
  <c r="AP766" i="7"/>
  <c r="AX766" i="7"/>
  <c r="AY994" i="7"/>
  <c r="AW994" i="7"/>
  <c r="AQ994" i="7"/>
  <c r="AP994" i="7"/>
  <c r="AV994" i="7"/>
  <c r="AR994" i="7"/>
  <c r="AX994" i="7"/>
  <c r="AT994" i="7"/>
  <c r="AU994" i="7"/>
  <c r="AS994" i="7"/>
  <c r="AO994" i="7"/>
  <c r="AY826" i="7"/>
  <c r="AO826" i="7"/>
  <c r="AP826" i="7"/>
  <c r="AR826" i="7"/>
  <c r="AQ826" i="7"/>
  <c r="AX826" i="7"/>
  <c r="AW826" i="7"/>
  <c r="AS826" i="7"/>
  <c r="AV826" i="7"/>
  <c r="AU826" i="7"/>
  <c r="AT826" i="7"/>
  <c r="BS715" i="7"/>
  <c r="BW715" i="7"/>
  <c r="BU715" i="7"/>
  <c r="BT715" i="7"/>
  <c r="BV715" i="7"/>
  <c r="AG5" i="7"/>
  <c r="Z5" i="7"/>
  <c r="CK457" i="7"/>
  <c r="BA317" i="7"/>
  <c r="AU589" i="7"/>
  <c r="AW589" i="7"/>
  <c r="AO589" i="7"/>
  <c r="AY591" i="7"/>
  <c r="AW591" i="7"/>
  <c r="AU591" i="7"/>
  <c r="BQ564" i="7"/>
  <c r="AR670" i="7"/>
  <c r="AO670" i="7"/>
  <c r="AE285" i="7"/>
  <c r="AF285" i="7"/>
  <c r="AU571" i="7"/>
  <c r="AQ828" i="7"/>
  <c r="AT828" i="7"/>
  <c r="AO697" i="7"/>
  <c r="AX697" i="7"/>
  <c r="AP697" i="7"/>
  <c r="BF783" i="7"/>
  <c r="BG783" i="7" a="1"/>
  <c r="BO783" i="7"/>
  <c r="AT990" i="7"/>
  <c r="AS990" i="7"/>
  <c r="AX990" i="7"/>
  <c r="AR118" i="7"/>
  <c r="AO118" i="7"/>
  <c r="AV118" i="7"/>
  <c r="BF3" i="7"/>
  <c r="BF65" i="7"/>
  <c r="AX217" i="7"/>
  <c r="AP217" i="7"/>
  <c r="AS217" i="7"/>
  <c r="AX829" i="7"/>
  <c r="AY829" i="7"/>
  <c r="AR829" i="7"/>
  <c r="BX611" i="7"/>
  <c r="BY611" i="7" a="1"/>
  <c r="BY611" i="7"/>
  <c r="BX337" i="7"/>
  <c r="BY337" i="7" a="1"/>
  <c r="BF988" i="7"/>
  <c r="BG988" i="7" a="1"/>
  <c r="BJ988" i="7"/>
  <c r="BF644" i="7"/>
  <c r="BG644" i="7" a="1"/>
  <c r="BI644" i="7"/>
  <c r="AU251" i="7"/>
  <c r="AY251" i="7"/>
  <c r="BF517" i="7"/>
  <c r="BG517" i="7" a="1"/>
  <c r="BI517" i="7"/>
  <c r="BT203" i="7"/>
  <c r="BF781" i="7"/>
  <c r="BG781" i="7" a="1"/>
  <c r="BP781" i="7"/>
  <c r="BU232" i="7"/>
  <c r="AV702" i="7"/>
  <c r="AR702" i="7"/>
  <c r="AY702" i="7"/>
  <c r="BF663" i="7"/>
  <c r="BG663" i="7" a="1"/>
  <c r="BP663" i="7"/>
  <c r="AV766" i="7"/>
  <c r="AY766" i="7"/>
  <c r="AR766" i="7"/>
  <c r="BF563" i="7"/>
  <c r="BG563" i="7" a="1"/>
  <c r="BN563" i="7"/>
  <c r="BF936" i="7"/>
  <c r="BG936" i="7" a="1"/>
  <c r="BH936" i="7"/>
  <c r="BT287" i="7"/>
  <c r="BJ848" i="7"/>
  <c r="BT649" i="7"/>
  <c r="BV649" i="7"/>
  <c r="BU649" i="7"/>
  <c r="BS649" i="7"/>
  <c r="BW649" i="7"/>
  <c r="AR777" i="7"/>
  <c r="AY777" i="7"/>
  <c r="AS777" i="7"/>
  <c r="AU777" i="7"/>
  <c r="AT777" i="7"/>
  <c r="CA244" i="7"/>
  <c r="CE244" i="7"/>
  <c r="AD5" i="7"/>
  <c r="X5" i="7"/>
  <c r="BU317" i="7"/>
  <c r="AP589" i="7"/>
  <c r="AS589" i="7"/>
  <c r="AS591" i="7"/>
  <c r="AP670" i="7"/>
  <c r="AY670" i="7"/>
  <c r="AG285" i="7"/>
  <c r="Z285" i="7"/>
  <c r="BM761" i="7"/>
  <c r="AQ843" i="7"/>
  <c r="AP673" i="7"/>
  <c r="BF545" i="7"/>
  <c r="BG545" i="7" a="1"/>
  <c r="BI545" i="7"/>
  <c r="AY571" i="7"/>
  <c r="AU828" i="7"/>
  <c r="AY828" i="7"/>
  <c r="AU697" i="7"/>
  <c r="AQ990" i="7"/>
  <c r="AP990" i="7"/>
  <c r="AV924" i="7"/>
  <c r="AU924" i="7"/>
  <c r="AS118" i="7"/>
  <c r="AX118" i="7"/>
  <c r="AV217" i="7"/>
  <c r="BF943" i="7"/>
  <c r="BG943" i="7" a="1"/>
  <c r="BN943" i="7"/>
  <c r="AP829" i="7"/>
  <c r="BF546" i="7"/>
  <c r="BG546" i="7" a="1"/>
  <c r="BM546" i="7"/>
  <c r="BX737" i="7"/>
  <c r="BY737" i="7" a="1"/>
  <c r="CC737" i="7"/>
  <c r="AV251" i="7"/>
  <c r="AS251" i="7"/>
  <c r="AT702" i="7"/>
  <c r="BF685" i="7"/>
  <c r="BG685" i="7" a="1"/>
  <c r="BG685" i="7"/>
  <c r="BF770" i="7"/>
  <c r="BG770" i="7" a="1"/>
  <c r="BO770" i="7"/>
  <c r="BF594" i="7"/>
  <c r="BG594" i="7" a="1"/>
  <c r="BG594" i="7"/>
  <c r="AQ766" i="7"/>
  <c r="AT766" i="7"/>
  <c r="BF844" i="7"/>
  <c r="BG844" i="7" a="1"/>
  <c r="BO844" i="7"/>
  <c r="BX728" i="7"/>
  <c r="BY728" i="7" a="1"/>
  <c r="CI728" i="7"/>
  <c r="AM311" i="7"/>
  <c r="AK311" i="7"/>
  <c r="AJ311" i="7"/>
  <c r="AL311" i="7"/>
  <c r="BD649" i="7"/>
  <c r="BF649" i="7"/>
  <c r="BG649" i="7" a="1"/>
  <c r="AW882" i="7"/>
  <c r="AO882" i="7"/>
  <c r="AS882" i="7"/>
  <c r="AY882" i="7"/>
  <c r="AV882" i="7"/>
  <c r="AP882" i="7"/>
  <c r="AU882" i="7"/>
  <c r="AR882" i="7"/>
  <c r="AT882" i="7"/>
  <c r="AQ882" i="7"/>
  <c r="AX882" i="7"/>
  <c r="BS882" i="7"/>
  <c r="BW882" i="7"/>
  <c r="BT882" i="7"/>
  <c r="BV882" i="7"/>
  <c r="BU882" i="7"/>
  <c r="AR754" i="7"/>
  <c r="AS754" i="7"/>
  <c r="AW754" i="7"/>
  <c r="AT754" i="7"/>
  <c r="AU754" i="7"/>
  <c r="AP754" i="7"/>
  <c r="AV754" i="7"/>
  <c r="AQ754" i="7"/>
  <c r="AX754" i="7"/>
  <c r="AY754" i="7"/>
  <c r="AO754" i="7"/>
  <c r="BT978" i="7"/>
  <c r="BV978" i="7"/>
  <c r="BS978" i="7"/>
  <c r="BW978" i="7"/>
  <c r="BU978" i="7"/>
  <c r="BS563" i="7"/>
  <c r="BW563" i="7"/>
  <c r="BT563" i="7"/>
  <c r="BV563" i="7"/>
  <c r="BU563" i="7"/>
  <c r="BT936" i="7"/>
  <c r="BV936" i="7"/>
  <c r="BU936" i="7"/>
  <c r="BS936" i="7"/>
  <c r="BW936" i="7"/>
  <c r="BU844" i="7"/>
  <c r="BT844" i="7"/>
  <c r="BV844" i="7"/>
  <c r="BS844" i="7"/>
  <c r="BW844" i="7"/>
  <c r="BT904" i="7"/>
  <c r="BV904" i="7"/>
  <c r="BS904" i="7"/>
  <c r="BW904" i="7"/>
  <c r="BU904" i="7"/>
  <c r="AY920" i="7"/>
  <c r="AS920" i="7"/>
  <c r="AO920" i="7"/>
  <c r="AX920" i="7"/>
  <c r="AP920" i="7"/>
  <c r="AR920" i="7"/>
  <c r="AU920" i="7"/>
  <c r="AV920" i="7"/>
  <c r="AW920" i="7"/>
  <c r="AT920" i="7"/>
  <c r="AQ920" i="7"/>
  <c r="AV676" i="7"/>
  <c r="AS676" i="7"/>
  <c r="AQ676" i="7"/>
  <c r="AW676" i="7"/>
  <c r="AT676" i="7"/>
  <c r="AU676" i="7"/>
  <c r="AO676" i="7"/>
  <c r="AX676" i="7"/>
  <c r="AY676" i="7"/>
  <c r="AP676" i="7"/>
  <c r="AR676" i="7"/>
  <c r="AU687" i="7"/>
  <c r="AP687" i="7"/>
  <c r="AV687" i="7"/>
  <c r="AY687" i="7"/>
  <c r="AQ687" i="7"/>
  <c r="AS687" i="7"/>
  <c r="AW687" i="7"/>
  <c r="AX687" i="7"/>
  <c r="AO687" i="7"/>
  <c r="AR687" i="7"/>
  <c r="AT687" i="7"/>
  <c r="BU815" i="7"/>
  <c r="BT815" i="7"/>
  <c r="BV815" i="7"/>
  <c r="BS815" i="7"/>
  <c r="BW815" i="7"/>
  <c r="BA311" i="7"/>
  <c r="BB311" i="7"/>
  <c r="BA411" i="7"/>
  <c r="BE411" i="7"/>
  <c r="BB411" i="7"/>
  <c r="BD411" i="7"/>
  <c r="BR411" i="7"/>
  <c r="BC411" i="7"/>
  <c r="BW287" i="7"/>
  <c r="BV287" i="7"/>
  <c r="BW127" i="7"/>
  <c r="BV127" i="7"/>
  <c r="AC134" i="7"/>
  <c r="W134" i="7"/>
  <c r="Z134" i="7"/>
  <c r="AB134" i="7"/>
  <c r="AE134" i="7"/>
  <c r="AG134" i="7"/>
  <c r="Y134" i="7"/>
  <c r="AD134" i="7"/>
  <c r="X134" i="7"/>
  <c r="AF134" i="7"/>
  <c r="AA134" i="7"/>
  <c r="Z317" i="7"/>
  <c r="W317" i="7"/>
  <c r="AC317" i="7"/>
  <c r="AD317" i="7"/>
  <c r="AE317" i="7"/>
  <c r="AA317" i="7"/>
  <c r="AB317" i="7"/>
  <c r="AF317" i="7"/>
  <c r="Y317" i="7"/>
  <c r="AG317" i="7"/>
  <c r="X317" i="7"/>
  <c r="BG555" i="7"/>
  <c r="BJ555" i="7"/>
  <c r="BL555" i="7"/>
  <c r="BK555" i="7"/>
  <c r="BN555" i="7"/>
  <c r="BM555" i="7"/>
  <c r="BI555" i="7"/>
  <c r="BO555" i="7"/>
  <c r="BQ555" i="7"/>
  <c r="BP555" i="7"/>
  <c r="BH555" i="7"/>
  <c r="AW698" i="7"/>
  <c r="AU698" i="7"/>
  <c r="AV698" i="7"/>
  <c r="AR698" i="7"/>
  <c r="AO698" i="7"/>
  <c r="AY698" i="7"/>
  <c r="AP698" i="7"/>
  <c r="AQ698" i="7"/>
  <c r="AX698" i="7"/>
  <c r="AS698" i="7"/>
  <c r="AT698" i="7"/>
  <c r="AS748" i="7"/>
  <c r="AP748" i="7"/>
  <c r="AV748" i="7"/>
  <c r="AU748" i="7"/>
  <c r="AR748" i="7"/>
  <c r="AW748" i="7"/>
  <c r="AQ748" i="7"/>
  <c r="AY748" i="7"/>
  <c r="AT748" i="7"/>
  <c r="AX748" i="7"/>
  <c r="AO748" i="7"/>
  <c r="AV958" i="7"/>
  <c r="AT958" i="7"/>
  <c r="AX958" i="7"/>
  <c r="AY958" i="7"/>
  <c r="AS958" i="7"/>
  <c r="AU958" i="7"/>
  <c r="AP958" i="7"/>
  <c r="AW958" i="7"/>
  <c r="AR958" i="7"/>
  <c r="AQ958" i="7"/>
  <c r="AO958" i="7"/>
  <c r="AY915" i="7"/>
  <c r="AS915" i="7"/>
  <c r="AV915" i="7"/>
  <c r="AX915" i="7"/>
  <c r="AT915" i="7"/>
  <c r="AU915" i="7"/>
  <c r="AO915" i="7"/>
  <c r="AR915" i="7"/>
  <c r="AQ915" i="7"/>
  <c r="AP915" i="7"/>
  <c r="AW915" i="7"/>
  <c r="CI793" i="7"/>
  <c r="BY793" i="7"/>
  <c r="CG793" i="7"/>
  <c r="BZ793" i="7"/>
  <c r="CD793" i="7"/>
  <c r="CA793" i="7"/>
  <c r="CE793" i="7"/>
  <c r="CC793" i="7"/>
  <c r="CB793" i="7"/>
  <c r="CH793" i="7"/>
  <c r="CF793" i="7"/>
  <c r="AP768" i="7"/>
  <c r="AQ768" i="7"/>
  <c r="AW768" i="7"/>
  <c r="AX768" i="7"/>
  <c r="AV768" i="7"/>
  <c r="AR768" i="7"/>
  <c r="AS768" i="7"/>
  <c r="AY768" i="7"/>
  <c r="AU768" i="7"/>
  <c r="AT768" i="7"/>
  <c r="AO768" i="7"/>
  <c r="AR527" i="7"/>
  <c r="AS527" i="7"/>
  <c r="AQ527" i="7"/>
  <c r="AX527" i="7"/>
  <c r="AT527" i="7"/>
  <c r="AW527" i="7"/>
  <c r="AU527" i="7"/>
  <c r="AO527" i="7"/>
  <c r="AP527" i="7"/>
  <c r="AV527" i="7"/>
  <c r="AY527" i="7"/>
  <c r="AQ616" i="7"/>
  <c r="AT616" i="7"/>
  <c r="AS616" i="7"/>
  <c r="AY616" i="7"/>
  <c r="AU616" i="7"/>
  <c r="AR616" i="7"/>
  <c r="AX616" i="7"/>
  <c r="AP616" i="7"/>
  <c r="AW616" i="7"/>
  <c r="AV616" i="7"/>
  <c r="AO616" i="7"/>
  <c r="AS713" i="7"/>
  <c r="AO713" i="7"/>
  <c r="AQ713" i="7"/>
  <c r="AX713" i="7"/>
  <c r="AT713" i="7"/>
  <c r="AP713" i="7"/>
  <c r="AR713" i="7"/>
  <c r="AU713" i="7"/>
  <c r="AV713" i="7"/>
  <c r="AW713" i="7"/>
  <c r="AY713" i="7"/>
  <c r="AX988" i="7"/>
  <c r="AT988" i="7"/>
  <c r="AP988" i="7"/>
  <c r="AU988" i="7"/>
  <c r="AR988" i="7"/>
  <c r="AO988" i="7"/>
  <c r="AS988" i="7"/>
  <c r="AV988" i="7"/>
  <c r="AY988" i="7"/>
  <c r="AW988" i="7"/>
  <c r="AQ988" i="7"/>
  <c r="BQ626" i="7"/>
  <c r="BL626" i="7"/>
  <c r="BK626" i="7"/>
  <c r="BG626" i="7"/>
  <c r="BO626" i="7"/>
  <c r="BI626" i="7"/>
  <c r="BH626" i="7"/>
  <c r="BN626" i="7"/>
  <c r="BJ626" i="7"/>
  <c r="BM626" i="7"/>
  <c r="BP626" i="7"/>
  <c r="AS808" i="7"/>
  <c r="AW808" i="7"/>
  <c r="AQ808" i="7"/>
  <c r="AP808" i="7"/>
  <c r="AU808" i="7"/>
  <c r="AR808" i="7"/>
  <c r="AV808" i="7"/>
  <c r="AY808" i="7"/>
  <c r="AO808" i="7"/>
  <c r="AT808" i="7"/>
  <c r="AX808" i="7"/>
  <c r="AY877" i="7"/>
  <c r="AS877" i="7"/>
  <c r="AU877" i="7"/>
  <c r="AW877" i="7"/>
  <c r="AT877" i="7"/>
  <c r="AV877" i="7"/>
  <c r="AX877" i="7"/>
  <c r="AO877" i="7"/>
  <c r="AQ877" i="7"/>
  <c r="AP877" i="7"/>
  <c r="AR877" i="7"/>
  <c r="BU961" i="7"/>
  <c r="BS961" i="7"/>
  <c r="BW961" i="7"/>
  <c r="BT961" i="7"/>
  <c r="BV961" i="7"/>
  <c r="BU650" i="7"/>
  <c r="BS650" i="7"/>
  <c r="BW650" i="7"/>
  <c r="BT650" i="7"/>
  <c r="BV650" i="7"/>
  <c r="AX497" i="7"/>
  <c r="AP497" i="7"/>
  <c r="AU497" i="7"/>
  <c r="AY497" i="7"/>
  <c r="AQ497" i="7"/>
  <c r="AO497" i="7"/>
  <c r="AV497" i="7"/>
  <c r="AW497" i="7"/>
  <c r="AR497" i="7"/>
  <c r="AS497" i="7"/>
  <c r="AT497" i="7"/>
  <c r="BU579" i="7"/>
  <c r="BS579" i="7"/>
  <c r="BW579" i="7"/>
  <c r="BT579" i="7"/>
  <c r="BV579" i="7"/>
  <c r="AT916" i="7"/>
  <c r="AP916" i="7"/>
  <c r="AO916" i="7"/>
  <c r="AQ916" i="7"/>
  <c r="AR916" i="7"/>
  <c r="AV916" i="7"/>
  <c r="AY916" i="7"/>
  <c r="AX916" i="7"/>
  <c r="AS916" i="7"/>
  <c r="AW916" i="7"/>
  <c r="AU916" i="7"/>
  <c r="BS600" i="7"/>
  <c r="BW600" i="7"/>
  <c r="BT600" i="7"/>
  <c r="BU600" i="7"/>
  <c r="BK839" i="7"/>
  <c r="BL839" i="7"/>
  <c r="BQ839" i="7"/>
  <c r="BH839" i="7"/>
  <c r="BP839" i="7"/>
  <c r="BJ839" i="7"/>
  <c r="BM839" i="7"/>
  <c r="BI839" i="7"/>
  <c r="BO839" i="7"/>
  <c r="BG839" i="7"/>
  <c r="BN839" i="7"/>
  <c r="Z297" i="7"/>
  <c r="AG297" i="7"/>
  <c r="Y297" i="7"/>
  <c r="AE297" i="7"/>
  <c r="AF297" i="7"/>
  <c r="AB297" i="7"/>
  <c r="X297" i="7"/>
  <c r="W297" i="7"/>
  <c r="AC297" i="7"/>
  <c r="AA297" i="7"/>
  <c r="AD297" i="7"/>
  <c r="AT636" i="7"/>
  <c r="AV636" i="7"/>
  <c r="AO636" i="7"/>
  <c r="AS636" i="7"/>
  <c r="AY636" i="7"/>
  <c r="AU636" i="7"/>
  <c r="AQ636" i="7"/>
  <c r="AW636" i="7"/>
  <c r="AX636" i="7"/>
  <c r="AR636" i="7"/>
  <c r="AP636" i="7"/>
  <c r="BD910" i="7"/>
  <c r="BF910" i="7"/>
  <c r="BG910" i="7" a="1"/>
  <c r="AO954" i="7"/>
  <c r="AP954" i="7"/>
  <c r="AR954" i="7"/>
  <c r="AQ954" i="7"/>
  <c r="AY954" i="7"/>
  <c r="AS954" i="7"/>
  <c r="AW954" i="7"/>
  <c r="AV954" i="7"/>
  <c r="AX954" i="7"/>
  <c r="AT954" i="7"/>
  <c r="AU954" i="7"/>
  <c r="BS682" i="7"/>
  <c r="BW682" i="7"/>
  <c r="BU682" i="7"/>
  <c r="BT682" i="7"/>
  <c r="BV682" i="7"/>
  <c r="AX770" i="7"/>
  <c r="AS770" i="7"/>
  <c r="AV770" i="7"/>
  <c r="AO770" i="7"/>
  <c r="AY770" i="7"/>
  <c r="AT770" i="7"/>
  <c r="AU770" i="7"/>
  <c r="AR770" i="7"/>
  <c r="AW770" i="7"/>
  <c r="AQ770" i="7"/>
  <c r="AP770" i="7"/>
  <c r="BT853" i="7"/>
  <c r="BV853" i="7"/>
  <c r="BS853" i="7"/>
  <c r="BW853" i="7"/>
  <c r="BU853" i="7"/>
  <c r="BQ737" i="7"/>
  <c r="BO737" i="7"/>
  <c r="BK737" i="7"/>
  <c r="BN737" i="7"/>
  <c r="BI737" i="7"/>
  <c r="BM737" i="7"/>
  <c r="BG737" i="7"/>
  <c r="BH737" i="7"/>
  <c r="BJ737" i="7"/>
  <c r="BL737" i="7"/>
  <c r="BP737" i="7"/>
  <c r="BC190" i="7"/>
  <c r="BE190" i="7"/>
  <c r="BD190" i="7"/>
  <c r="BS725" i="7"/>
  <c r="BW725" i="7"/>
  <c r="BU725" i="7"/>
  <c r="BT725" i="7"/>
  <c r="BV725" i="7"/>
  <c r="BT877" i="7"/>
  <c r="BV877" i="7"/>
  <c r="BU877" i="7"/>
  <c r="BS877" i="7"/>
  <c r="BW877" i="7"/>
  <c r="BG928" i="7"/>
  <c r="BK928" i="7"/>
  <c r="BN928" i="7"/>
  <c r="BM928" i="7"/>
  <c r="BH928" i="7"/>
  <c r="BO928" i="7"/>
  <c r="BQ928" i="7"/>
  <c r="BI928" i="7"/>
  <c r="BJ928" i="7"/>
  <c r="BP928" i="7"/>
  <c r="BL928" i="7"/>
  <c r="BX724" i="7"/>
  <c r="BY724" i="7" a="1"/>
  <c r="AQ494" i="7"/>
  <c r="AY494" i="7"/>
  <c r="AU494" i="7"/>
  <c r="AP494" i="7"/>
  <c r="AS494" i="7"/>
  <c r="AW494" i="7"/>
  <c r="AO494" i="7"/>
  <c r="AR494" i="7"/>
  <c r="AT494" i="7"/>
  <c r="AV494" i="7"/>
  <c r="AX494" i="7"/>
  <c r="BF748" i="7"/>
  <c r="BG748" i="7" a="1"/>
  <c r="BU748" i="7"/>
  <c r="BT748" i="7"/>
  <c r="BV748" i="7"/>
  <c r="BS748" i="7"/>
  <c r="BW748" i="7"/>
  <c r="BU916" i="7"/>
  <c r="BS916" i="7"/>
  <c r="BW916" i="7"/>
  <c r="BT916" i="7"/>
  <c r="BV916" i="7"/>
  <c r="BT685" i="7"/>
  <c r="BV685" i="7"/>
  <c r="BU685" i="7"/>
  <c r="BS685" i="7"/>
  <c r="BW685" i="7"/>
  <c r="AU707" i="7"/>
  <c r="AP707" i="7"/>
  <c r="AW707" i="7"/>
  <c r="AR707" i="7"/>
  <c r="AV707" i="7"/>
  <c r="AS707" i="7"/>
  <c r="AY707" i="7"/>
  <c r="AT707" i="7"/>
  <c r="AX707" i="7"/>
  <c r="AO707" i="7"/>
  <c r="AQ707" i="7"/>
  <c r="BT954" i="7"/>
  <c r="BV954" i="7"/>
  <c r="BS954" i="7"/>
  <c r="BW954" i="7"/>
  <c r="BU954" i="7"/>
  <c r="BD790" i="7"/>
  <c r="BF790" i="7"/>
  <c r="BG790" i="7" a="1"/>
  <c r="AY650" i="7"/>
  <c r="AS650" i="7"/>
  <c r="AO650" i="7"/>
  <c r="AT650" i="7"/>
  <c r="AV650" i="7"/>
  <c r="AU650" i="7"/>
  <c r="AQ650" i="7"/>
  <c r="AP650" i="7"/>
  <c r="AX650" i="7"/>
  <c r="AW650" i="7"/>
  <c r="AR650" i="7"/>
  <c r="BU669" i="7"/>
  <c r="BS669" i="7"/>
  <c r="BW669" i="7"/>
  <c r="BT669" i="7"/>
  <c r="BV669" i="7"/>
  <c r="BJ733" i="7"/>
  <c r="BN733" i="7"/>
  <c r="BK733" i="7"/>
  <c r="BM733" i="7"/>
  <c r="BO733" i="7"/>
  <c r="BP733" i="7"/>
  <c r="BH733" i="7"/>
  <c r="BL733" i="7"/>
  <c r="BI733" i="7"/>
  <c r="BG733" i="7"/>
  <c r="BQ733" i="7"/>
  <c r="AV579" i="7"/>
  <c r="AP579" i="7"/>
  <c r="AY579" i="7"/>
  <c r="AT579" i="7"/>
  <c r="AS579" i="7"/>
  <c r="AR579" i="7"/>
  <c r="AO579" i="7"/>
  <c r="AU579" i="7"/>
  <c r="AQ579" i="7"/>
  <c r="AX579" i="7"/>
  <c r="AW579" i="7"/>
  <c r="BX665" i="7"/>
  <c r="BY665" i="7" a="1"/>
  <c r="BS705" i="7"/>
  <c r="BW705" i="7"/>
  <c r="BU705" i="7"/>
  <c r="BT705" i="7"/>
  <c r="BV705" i="7"/>
  <c r="BD497" i="7"/>
  <c r="BF497" i="7"/>
  <c r="BG497" i="7" a="1"/>
  <c r="BF806" i="7"/>
  <c r="BG806" i="7" a="1"/>
  <c r="BS806" i="7"/>
  <c r="BW806" i="7"/>
  <c r="BT806" i="7"/>
  <c r="BV806" i="7"/>
  <c r="BU806" i="7"/>
  <c r="BO131" i="7"/>
  <c r="X255" i="7"/>
  <c r="AE255" i="7"/>
  <c r="AA255" i="7"/>
  <c r="AR148" i="7"/>
  <c r="AY148" i="7"/>
  <c r="AT551" i="7"/>
  <c r="AE23" i="7"/>
  <c r="X23" i="7"/>
  <c r="AG23" i="7"/>
  <c r="Z266" i="7"/>
  <c r="AU254" i="7"/>
  <c r="CE31" i="7"/>
  <c r="CG31" i="7"/>
  <c r="CF31" i="7"/>
  <c r="BF912" i="7"/>
  <c r="BG912" i="7" a="1"/>
  <c r="BJ912" i="7"/>
  <c r="AT81" i="7"/>
  <c r="AS81" i="7"/>
  <c r="AO81" i="7"/>
  <c r="AS571" i="7"/>
  <c r="AQ571" i="7"/>
  <c r="AW571" i="7"/>
  <c r="BF851" i="7"/>
  <c r="BG851" i="7" a="1"/>
  <c r="BK851" i="7"/>
  <c r="BF693" i="7"/>
  <c r="BG693" i="7" a="1"/>
  <c r="BI693" i="7"/>
  <c r="BF647" i="7"/>
  <c r="BG647" i="7" a="1"/>
  <c r="BH647" i="7"/>
  <c r="BF931" i="7"/>
  <c r="BG931" i="7" a="1"/>
  <c r="BP931" i="7"/>
  <c r="AN14" i="7"/>
  <c r="AO14" i="7" a="1"/>
  <c r="AX14" i="7"/>
  <c r="BF661" i="7"/>
  <c r="BG661" i="7" a="1"/>
  <c r="BO661" i="7"/>
  <c r="BF896" i="7"/>
  <c r="BG896" i="7" a="1"/>
  <c r="BJ896" i="7"/>
  <c r="AN468" i="7"/>
  <c r="AO468" i="7" a="1"/>
  <c r="AW468" i="7"/>
  <c r="AO450" i="7"/>
  <c r="AQ685" i="7"/>
  <c r="AV685" i="7"/>
  <c r="AY685" i="7"/>
  <c r="AW685" i="7"/>
  <c r="AR685" i="7"/>
  <c r="AO685" i="7"/>
  <c r="AP685" i="7"/>
  <c r="AT685" i="7"/>
  <c r="AU685" i="7"/>
  <c r="AS685" i="7"/>
  <c r="AX685" i="7"/>
  <c r="AU682" i="7"/>
  <c r="AS682" i="7"/>
  <c r="AY682" i="7"/>
  <c r="AV682" i="7"/>
  <c r="AT682" i="7"/>
  <c r="AO682" i="7"/>
  <c r="AX682" i="7"/>
  <c r="AQ682" i="7"/>
  <c r="AW682" i="7"/>
  <c r="AP682" i="7"/>
  <c r="AR682" i="7"/>
  <c r="AO926" i="7"/>
  <c r="AP926" i="7"/>
  <c r="AW926" i="7"/>
  <c r="AX926" i="7"/>
  <c r="AY926" i="7"/>
  <c r="AQ926" i="7"/>
  <c r="AS926" i="7"/>
  <c r="AT926" i="7"/>
  <c r="AV926" i="7"/>
  <c r="AU926" i="7"/>
  <c r="AR926" i="7"/>
  <c r="BF746" i="7"/>
  <c r="BG746" i="7" a="1"/>
  <c r="AY774" i="7"/>
  <c r="AW774" i="7"/>
  <c r="AO774" i="7"/>
  <c r="AS774" i="7"/>
  <c r="AT774" i="7"/>
  <c r="AV774" i="7"/>
  <c r="AU774" i="7"/>
  <c r="AR774" i="7"/>
  <c r="AQ774" i="7"/>
  <c r="AX774" i="7"/>
  <c r="AP774" i="7"/>
  <c r="BX885" i="7"/>
  <c r="BY885" i="7" a="1"/>
  <c r="AN190" i="7"/>
  <c r="BT910" i="7"/>
  <c r="BV910" i="7"/>
  <c r="BU910" i="7"/>
  <c r="BS910" i="7"/>
  <c r="BW910" i="7"/>
  <c r="BF926" i="7"/>
  <c r="BG926" i="7" a="1"/>
  <c r="BT926" i="7"/>
  <c r="BV926" i="7"/>
  <c r="BS926" i="7"/>
  <c r="BW926" i="7"/>
  <c r="BU926" i="7"/>
  <c r="BF853" i="7"/>
  <c r="BG853" i="7" a="1"/>
  <c r="BF702" i="7"/>
  <c r="BG702" i="7" a="1"/>
  <c r="BS190" i="7"/>
  <c r="BU190" i="7"/>
  <c r="BF636" i="7"/>
  <c r="BG636" i="7" a="1"/>
  <c r="BT636" i="7"/>
  <c r="BV636" i="7"/>
  <c r="BU636" i="7"/>
  <c r="BS636" i="7"/>
  <c r="BW636" i="7"/>
  <c r="BF707" i="7"/>
  <c r="BG707" i="7" a="1"/>
  <c r="AW880" i="7"/>
  <c r="AP880" i="7"/>
  <c r="AQ880" i="7"/>
  <c r="AU880" i="7"/>
  <c r="AR880" i="7"/>
  <c r="AT880" i="7"/>
  <c r="AS880" i="7"/>
  <c r="AY880" i="7"/>
  <c r="AV880" i="7"/>
  <c r="AX880" i="7"/>
  <c r="AO880" i="7"/>
  <c r="BW232" i="7"/>
  <c r="BV232" i="7"/>
  <c r="BU717" i="7"/>
  <c r="BS717" i="7"/>
  <c r="BW717" i="7"/>
  <c r="BT717" i="7"/>
  <c r="BV717" i="7"/>
  <c r="BS527" i="7"/>
  <c r="BW527" i="7"/>
  <c r="BT527" i="7"/>
  <c r="BV527" i="7"/>
  <c r="BU527" i="7"/>
  <c r="BX839" i="7"/>
  <c r="BY839" i="7" a="1"/>
  <c r="BD159" i="7"/>
  <c r="BE159" i="7"/>
  <c r="BU90" i="7"/>
  <c r="BW90" i="7"/>
  <c r="BV90" i="7"/>
  <c r="BS713" i="7"/>
  <c r="BW713" i="7"/>
  <c r="BT713" i="7"/>
  <c r="BV713" i="7"/>
  <c r="BU713" i="7"/>
  <c r="BF954" i="7"/>
  <c r="BG954" i="7" a="1"/>
  <c r="BU915" i="7"/>
  <c r="BS915" i="7"/>
  <c r="BW915" i="7"/>
  <c r="BT915" i="7"/>
  <c r="BV915" i="7"/>
  <c r="BU930" i="7"/>
  <c r="BT930" i="7"/>
  <c r="BV930" i="7"/>
  <c r="BS930" i="7"/>
  <c r="BW930" i="7"/>
  <c r="BS663" i="7"/>
  <c r="BW663" i="7"/>
  <c r="BU663" i="7"/>
  <c r="BT663" i="7"/>
  <c r="BV663" i="7"/>
  <c r="BD964" i="7"/>
  <c r="BF964" i="7"/>
  <c r="BG964" i="7" a="1"/>
  <c r="BF616" i="7"/>
  <c r="BG616" i="7" a="1"/>
  <c r="BS774" i="7"/>
  <c r="BW774" i="7"/>
  <c r="BU774" i="7"/>
  <c r="BT774" i="7"/>
  <c r="BV774" i="7"/>
  <c r="BS497" i="7"/>
  <c r="BW497" i="7"/>
  <c r="BT497" i="7"/>
  <c r="BV497" i="7"/>
  <c r="BU497" i="7"/>
  <c r="AS872" i="7"/>
  <c r="AU872" i="7"/>
  <c r="AV872" i="7"/>
  <c r="AR872" i="7"/>
  <c r="AW872" i="7"/>
  <c r="AT872" i="7"/>
  <c r="AX872" i="7"/>
  <c r="AO872" i="7"/>
  <c r="AP872" i="7"/>
  <c r="AQ872" i="7"/>
  <c r="AY872" i="7"/>
  <c r="BM131" i="7"/>
  <c r="W255" i="7"/>
  <c r="AG255" i="7"/>
  <c r="Z255" i="7"/>
  <c r="AP148" i="7"/>
  <c r="AW148" i="7"/>
  <c r="Z289" i="7"/>
  <c r="Y23" i="7"/>
  <c r="W23" i="7"/>
  <c r="AB23" i="7"/>
  <c r="AC394" i="7"/>
  <c r="AR183" i="7"/>
  <c r="CH31" i="7"/>
  <c r="CB31" i="7"/>
  <c r="CI31" i="7"/>
  <c r="AY75" i="7"/>
  <c r="AY81" i="7"/>
  <c r="AP81" i="7"/>
  <c r="AX81" i="7"/>
  <c r="AE73" i="7"/>
  <c r="BF826" i="7"/>
  <c r="BG826" i="7" a="1"/>
  <c r="BN826" i="7"/>
  <c r="BU134" i="7"/>
  <c r="AV571" i="7"/>
  <c r="AO571" i="7"/>
  <c r="BF742" i="7"/>
  <c r="BG742" i="7" a="1"/>
  <c r="BO742" i="7"/>
  <c r="AN149" i="7"/>
  <c r="AO149" i="7" a="1"/>
  <c r="BT65" i="7"/>
  <c r="BX61" i="7"/>
  <c r="BY61" i="7" a="1"/>
  <c r="BF256" i="7"/>
  <c r="BF961" i="7"/>
  <c r="BG961" i="7" a="1"/>
  <c r="BS746" i="7"/>
  <c r="BW746" i="7"/>
  <c r="BU746" i="7"/>
  <c r="BT746" i="7"/>
  <c r="BV746" i="7"/>
  <c r="AO663" i="7"/>
  <c r="AY663" i="7"/>
  <c r="AV663" i="7"/>
  <c r="AR663" i="7"/>
  <c r="AS663" i="7"/>
  <c r="AQ663" i="7"/>
  <c r="AU663" i="7"/>
  <c r="AX663" i="7"/>
  <c r="AT663" i="7"/>
  <c r="AP663" i="7"/>
  <c r="AW663" i="7"/>
  <c r="BU546" i="7"/>
  <c r="BS546" i="7"/>
  <c r="BW546" i="7"/>
  <c r="BT546" i="7"/>
  <c r="BV546" i="7"/>
  <c r="BS632" i="7"/>
  <c r="BW632" i="7"/>
  <c r="BU632" i="7"/>
  <c r="BT632" i="7"/>
  <c r="BV632" i="7"/>
  <c r="BS116" i="7"/>
  <c r="BU116" i="7"/>
  <c r="BD600" i="7"/>
  <c r="BF600" i="7"/>
  <c r="BG600" i="7" a="1"/>
  <c r="BS83" i="7"/>
  <c r="BU83" i="7"/>
  <c r="BK919" i="7"/>
  <c r="BH919" i="7"/>
  <c r="BG919" i="7"/>
  <c r="BI919" i="7"/>
  <c r="BN919" i="7"/>
  <c r="BL919" i="7"/>
  <c r="BQ919" i="7"/>
  <c r="BP919" i="7"/>
  <c r="BJ919" i="7"/>
  <c r="BO919" i="7"/>
  <c r="BM919" i="7"/>
  <c r="AT746" i="7"/>
  <c r="AO746" i="7"/>
  <c r="AW746" i="7"/>
  <c r="AQ746" i="7"/>
  <c r="AX746" i="7"/>
  <c r="AV746" i="7"/>
  <c r="AY746" i="7"/>
  <c r="AU746" i="7"/>
  <c r="AP746" i="7"/>
  <c r="AS746" i="7"/>
  <c r="AR746" i="7"/>
  <c r="BV12" i="7"/>
  <c r="BW12" i="7"/>
  <c r="BF768" i="7"/>
  <c r="BG768" i="7" a="1"/>
  <c r="BT768" i="7"/>
  <c r="BV768" i="7"/>
  <c r="BU768" i="7"/>
  <c r="BS768" i="7"/>
  <c r="BW768" i="7"/>
  <c r="CD607" i="7"/>
  <c r="BZ607" i="7"/>
  <c r="CE607" i="7"/>
  <c r="CI607" i="7"/>
  <c r="CA607" i="7"/>
  <c r="CB607" i="7"/>
  <c r="CH607" i="7"/>
  <c r="BY607" i="7"/>
  <c r="CC607" i="7"/>
  <c r="CG607" i="7"/>
  <c r="CF607" i="7"/>
  <c r="BU702" i="7"/>
  <c r="BT702" i="7"/>
  <c r="BV702" i="7"/>
  <c r="BS702" i="7"/>
  <c r="BW702" i="7"/>
  <c r="BX603" i="7"/>
  <c r="BY603" i="7" a="1"/>
  <c r="BV626" i="7"/>
  <c r="BX626" i="7"/>
  <c r="BY626" i="7" a="1"/>
  <c r="BS517" i="7"/>
  <c r="BW517" i="7"/>
  <c r="BT517" i="7"/>
  <c r="BV517" i="7"/>
  <c r="BU517" i="7"/>
  <c r="BV496" i="7"/>
  <c r="BX496" i="7"/>
  <c r="BY496" i="7" a="1"/>
  <c r="BW203" i="7"/>
  <c r="BV203" i="7"/>
  <c r="BT707" i="7"/>
  <c r="BV707" i="7"/>
  <c r="BU707" i="7"/>
  <c r="BS707" i="7"/>
  <c r="BW707" i="7"/>
  <c r="BF877" i="7"/>
  <c r="BG877" i="7" a="1"/>
  <c r="BF963" i="7"/>
  <c r="BG963" i="7" a="1"/>
  <c r="BF766" i="7"/>
  <c r="BG766" i="7" a="1"/>
  <c r="BT890" i="7"/>
  <c r="BV890" i="7"/>
  <c r="BU890" i="7"/>
  <c r="BS890" i="7"/>
  <c r="BW890" i="7"/>
  <c r="BE254" i="7"/>
  <c r="BD254" i="7"/>
  <c r="BD527" i="7"/>
  <c r="BF527" i="7"/>
  <c r="BG527" i="7" a="1"/>
  <c r="BF880" i="7"/>
  <c r="BG880" i="7" a="1"/>
  <c r="BF315" i="7"/>
  <c r="BV558" i="7"/>
  <c r="BX558" i="7"/>
  <c r="BY558" i="7" a="1"/>
  <c r="BS159" i="7"/>
  <c r="BT159" i="7"/>
  <c r="BT790" i="7"/>
  <c r="BV790" i="7"/>
  <c r="BU790" i="7"/>
  <c r="BS790" i="7"/>
  <c r="BW790" i="7"/>
  <c r="BF915" i="7"/>
  <c r="BG915" i="7" a="1"/>
  <c r="BS770" i="7"/>
  <c r="BW770" i="7"/>
  <c r="BU770" i="7"/>
  <c r="BT770" i="7"/>
  <c r="BV770" i="7"/>
  <c r="BU964" i="7"/>
  <c r="BS964" i="7"/>
  <c r="BW964" i="7"/>
  <c r="BT964" i="7"/>
  <c r="BV964" i="7"/>
  <c r="BX928" i="7"/>
  <c r="BY928" i="7" a="1"/>
  <c r="BF669" i="7"/>
  <c r="BG669" i="7" a="1"/>
  <c r="BF958" i="7"/>
  <c r="BG958" i="7" a="1"/>
  <c r="BT958" i="7"/>
  <c r="BV958" i="7"/>
  <c r="BS958" i="7"/>
  <c r="BW958" i="7"/>
  <c r="BU958" i="7"/>
  <c r="BT594" i="7"/>
  <c r="BV594" i="7"/>
  <c r="BU594" i="7"/>
  <c r="BS594" i="7"/>
  <c r="BW594" i="7"/>
  <c r="BD705" i="7"/>
  <c r="BF705" i="7"/>
  <c r="BG705" i="7" a="1"/>
  <c r="AY857" i="7"/>
  <c r="AU857" i="7"/>
  <c r="AP857" i="7"/>
  <c r="AQ857" i="7"/>
  <c r="AX857" i="7"/>
  <c r="BJ131" i="7"/>
  <c r="BN131" i="7"/>
  <c r="AC255" i="7"/>
  <c r="AU148" i="7"/>
  <c r="Y168" i="7"/>
  <c r="AD23" i="7"/>
  <c r="Z23" i="7"/>
  <c r="AP546" i="7"/>
  <c r="AE394" i="7"/>
  <c r="CD31" i="7"/>
  <c r="AQ81" i="7"/>
  <c r="BF625" i="7"/>
  <c r="BG625" i="7" a="1"/>
  <c r="BT323" i="7"/>
  <c r="BV323" i="7"/>
  <c r="AX571" i="7"/>
  <c r="AT571" i="7"/>
  <c r="AN99" i="7"/>
  <c r="AO99" i="7" a="1"/>
  <c r="AN225" i="7"/>
  <c r="AO225" i="7" a="1"/>
  <c r="AN415" i="7"/>
  <c r="AO415" i="7" a="1"/>
  <c r="AU415" i="7"/>
  <c r="BC291" i="7"/>
  <c r="AN159" i="7"/>
  <c r="AO159" i="7" a="1"/>
  <c r="BS988" i="7"/>
  <c r="BW988" i="7"/>
  <c r="BT988" i="7"/>
  <c r="BV988" i="7"/>
  <c r="BU988" i="7"/>
  <c r="BU880" i="7"/>
  <c r="BS880" i="7"/>
  <c r="BW880" i="7"/>
  <c r="BT880" i="7"/>
  <c r="BV880" i="7"/>
  <c r="BU922" i="7"/>
  <c r="BT922" i="7"/>
  <c r="BV922" i="7"/>
  <c r="BS922" i="7"/>
  <c r="BW922" i="7"/>
  <c r="AT717" i="7"/>
  <c r="AU717" i="7"/>
  <c r="AW717" i="7"/>
  <c r="AP717" i="7"/>
  <c r="AX717" i="7"/>
  <c r="AO717" i="7"/>
  <c r="AR717" i="7"/>
  <c r="AV717" i="7"/>
  <c r="AS717" i="7"/>
  <c r="AQ717" i="7"/>
  <c r="AY717" i="7"/>
  <c r="CA771" i="7"/>
  <c r="BZ771" i="7"/>
  <c r="CC771" i="7"/>
  <c r="CG771" i="7"/>
  <c r="CH771" i="7"/>
  <c r="CF771" i="7"/>
  <c r="CE771" i="7"/>
  <c r="CB771" i="7"/>
  <c r="BY771" i="7"/>
  <c r="CI771" i="7"/>
  <c r="CD771" i="7"/>
  <c r="BC116" i="7"/>
  <c r="BD116" i="7"/>
  <c r="BE116" i="7"/>
  <c r="BK558" i="7"/>
  <c r="BP558" i="7"/>
  <c r="BG558" i="7"/>
  <c r="BM558" i="7"/>
  <c r="BO558" i="7"/>
  <c r="BJ558" i="7"/>
  <c r="BL558" i="7"/>
  <c r="BQ558" i="7"/>
  <c r="BN558" i="7"/>
  <c r="BH558" i="7"/>
  <c r="BI558" i="7"/>
  <c r="BB83" i="7"/>
  <c r="BE83" i="7"/>
  <c r="BD83" i="7"/>
  <c r="CC40" i="7"/>
  <c r="CH40" i="7"/>
  <c r="CA40" i="7"/>
  <c r="CE40" i="7"/>
  <c r="CG40" i="7"/>
  <c r="BZ40" i="7"/>
  <c r="CI40" i="7"/>
  <c r="CD40" i="7"/>
  <c r="BY40" i="7"/>
  <c r="CB40" i="7"/>
  <c r="CF40" i="7"/>
  <c r="BU644" i="7"/>
  <c r="BT644" i="7"/>
  <c r="BV644" i="7"/>
  <c r="BS644" i="7"/>
  <c r="BW644" i="7"/>
  <c r="BU698" i="7"/>
  <c r="BS698" i="7"/>
  <c r="BW698" i="7"/>
  <c r="BT698" i="7"/>
  <c r="BV698" i="7"/>
  <c r="AN240" i="7"/>
  <c r="AO240" i="7" a="1"/>
  <c r="AX632" i="7"/>
  <c r="AQ632" i="7"/>
  <c r="AO632" i="7"/>
  <c r="AR632" i="7"/>
  <c r="AV632" i="7"/>
  <c r="AT632" i="7"/>
  <c r="AY632" i="7"/>
  <c r="AS632" i="7"/>
  <c r="AU632" i="7"/>
  <c r="AW632" i="7"/>
  <c r="AP632" i="7"/>
  <c r="AN83" i="7"/>
  <c r="AO83" i="7" a="1"/>
  <c r="BB190" i="7"/>
  <c r="BS781" i="7"/>
  <c r="BW781" i="7"/>
  <c r="BU781" i="7"/>
  <c r="BT781" i="7"/>
  <c r="BV781" i="7"/>
  <c r="BT808" i="7"/>
  <c r="BV808" i="7"/>
  <c r="BU808" i="7"/>
  <c r="BS808" i="7"/>
  <c r="BW808" i="7"/>
  <c r="BS963" i="7"/>
  <c r="BW963" i="7"/>
  <c r="BU963" i="7"/>
  <c r="BT963" i="7"/>
  <c r="BV963" i="7"/>
  <c r="BT766" i="7"/>
  <c r="BV766" i="7"/>
  <c r="BS766" i="7"/>
  <c r="BW766" i="7"/>
  <c r="BU766" i="7"/>
  <c r="BS254" i="7"/>
  <c r="BU254" i="7"/>
  <c r="BF632" i="7"/>
  <c r="BG632" i="7" a="1"/>
  <c r="BU256" i="7"/>
  <c r="BW256" i="7"/>
  <c r="BV256" i="7"/>
  <c r="BM496" i="7"/>
  <c r="BJ496" i="7"/>
  <c r="BK496" i="7"/>
  <c r="BN496" i="7"/>
  <c r="BP496" i="7"/>
  <c r="BI496" i="7"/>
  <c r="BG496" i="7"/>
  <c r="BQ496" i="7"/>
  <c r="BO496" i="7"/>
  <c r="BL496" i="7"/>
  <c r="BH496" i="7"/>
  <c r="BU616" i="7"/>
  <c r="BS616" i="7"/>
  <c r="BW616" i="7"/>
  <c r="BT616" i="7"/>
  <c r="BV616" i="7"/>
  <c r="AU644" i="7"/>
  <c r="AQ644" i="7"/>
  <c r="AR644" i="7"/>
  <c r="AV644" i="7"/>
  <c r="AX644" i="7"/>
  <c r="AS644" i="7"/>
  <c r="AT644" i="7"/>
  <c r="AY644" i="7"/>
  <c r="AO644" i="7"/>
  <c r="AP644" i="7"/>
  <c r="AW644" i="7"/>
  <c r="AU600" i="7"/>
  <c r="AO600" i="7"/>
  <c r="AW600" i="7"/>
  <c r="AP600" i="7"/>
  <c r="AT600" i="7"/>
  <c r="AQ600" i="7"/>
  <c r="AR600" i="7"/>
  <c r="AX600" i="7"/>
  <c r="AV600" i="7"/>
  <c r="AY600" i="7"/>
  <c r="AS600" i="7"/>
  <c r="BL404" i="7"/>
  <c r="BP404" i="7"/>
  <c r="AA113" i="7"/>
  <c r="X113" i="7"/>
  <c r="AE113" i="7"/>
  <c r="Y113" i="7"/>
  <c r="AG159" i="7"/>
  <c r="Z159" i="7"/>
  <c r="AA159" i="7"/>
  <c r="AO148" i="7"/>
  <c r="AX148" i="7"/>
  <c r="AC79" i="7"/>
  <c r="X79" i="7"/>
  <c r="X272" i="7"/>
  <c r="AB272" i="7"/>
  <c r="Z272" i="7"/>
  <c r="AC491" i="7"/>
  <c r="AD491" i="7"/>
  <c r="X491" i="7"/>
  <c r="AA491" i="7"/>
  <c r="Z491" i="7"/>
  <c r="Y491" i="7"/>
  <c r="AF491" i="7"/>
  <c r="AF168" i="7"/>
  <c r="Z168" i="7"/>
  <c r="AF266" i="7"/>
  <c r="AO546" i="7"/>
  <c r="AR546" i="7"/>
  <c r="AW264" i="7"/>
  <c r="AO402" i="7"/>
  <c r="AP402" i="7"/>
  <c r="AT402" i="7"/>
  <c r="AV252" i="7"/>
  <c r="AX252" i="7"/>
  <c r="BX42" i="7"/>
  <c r="BY42" i="7" a="1"/>
  <c r="AS339" i="7"/>
  <c r="AV259" i="7"/>
  <c r="Z224" i="7"/>
  <c r="CG396" i="7"/>
  <c r="CD396" i="7"/>
  <c r="AW183" i="7"/>
  <c r="AX183" i="7"/>
  <c r="AB396" i="7"/>
  <c r="CE231" i="7"/>
  <c r="AQ592" i="7"/>
  <c r="AM381" i="7"/>
  <c r="AK381" i="7"/>
  <c r="AC168" i="7"/>
  <c r="AA112" i="7"/>
  <c r="AU546" i="7"/>
  <c r="AV546" i="7"/>
  <c r="AR405" i="7"/>
  <c r="AU402" i="7"/>
  <c r="AQ402" i="7"/>
  <c r="AQ252" i="7"/>
  <c r="AW339" i="7"/>
  <c r="AT339" i="7"/>
  <c r="AP259" i="7"/>
  <c r="AY259" i="7"/>
  <c r="BZ396" i="7"/>
  <c r="AU183" i="7"/>
  <c r="AP183" i="7"/>
  <c r="AS183" i="7"/>
  <c r="Z396" i="7"/>
  <c r="AA396" i="7"/>
  <c r="BX293" i="7"/>
  <c r="BY293" i="7" a="1"/>
  <c r="CE293" i="7"/>
  <c r="AP592" i="7"/>
  <c r="AE168" i="7"/>
  <c r="AG266" i="7"/>
  <c r="Z112" i="7"/>
  <c r="AQ546" i="7"/>
  <c r="AW546" i="7"/>
  <c r="AV405" i="7"/>
  <c r="AW402" i="7"/>
  <c r="AX402" i="7"/>
  <c r="AO252" i="7"/>
  <c r="AU339" i="7"/>
  <c r="AV339" i="7"/>
  <c r="AS259" i="7"/>
  <c r="CF396" i="7"/>
  <c r="AO183" i="7"/>
  <c r="AY183" i="7"/>
  <c r="W396" i="7"/>
  <c r="AE396" i="7"/>
  <c r="AO592" i="7"/>
  <c r="AR592" i="7"/>
  <c r="CB67" i="7"/>
  <c r="CC67" i="7"/>
  <c r="BJ761" i="7"/>
  <c r="BP761" i="7"/>
  <c r="AS673" i="7"/>
  <c r="AY673" i="7"/>
  <c r="AX673" i="7"/>
  <c r="CH25" i="7"/>
  <c r="CG25" i="7"/>
  <c r="BY25" i="7"/>
  <c r="AX23" i="7"/>
  <c r="AW23" i="7"/>
  <c r="AU23" i="7"/>
  <c r="AW229" i="7"/>
  <c r="BF445" i="7"/>
  <c r="BG445" i="7" a="1"/>
  <c r="BP445" i="7"/>
  <c r="BF897" i="7"/>
  <c r="BG897" i="7" a="1"/>
  <c r="BH897" i="7"/>
  <c r="BF678" i="7"/>
  <c r="BG678" i="7" a="1"/>
  <c r="BO678" i="7"/>
  <c r="BF857" i="7"/>
  <c r="BG857" i="7" a="1"/>
  <c r="BN857" i="7"/>
  <c r="BF599" i="7"/>
  <c r="BG599" i="7" a="1"/>
  <c r="BO599" i="7"/>
  <c r="BV842" i="7"/>
  <c r="BX842" i="7"/>
  <c r="BY842" i="7" a="1"/>
  <c r="BF359" i="7"/>
  <c r="BF35" i="7"/>
  <c r="BF773" i="7"/>
  <c r="BG773" i="7" a="1"/>
  <c r="BM773" i="7"/>
  <c r="BD797" i="7"/>
  <c r="BF797" i="7"/>
  <c r="BG797" i="7" a="1"/>
  <c r="BS96" i="7"/>
  <c r="BU96" i="7"/>
  <c r="AL516" i="7"/>
  <c r="AN516" i="7"/>
  <c r="AO516" i="7" a="1"/>
  <c r="AN413" i="7"/>
  <c r="AO413" i="7" a="1"/>
  <c r="BF247" i="7"/>
  <c r="CI67" i="7"/>
  <c r="CG67" i="7"/>
  <c r="CH67" i="7"/>
  <c r="BF524" i="7"/>
  <c r="BG524" i="7" a="1"/>
  <c r="BP524" i="7"/>
  <c r="BQ761" i="7"/>
  <c r="AW673" i="7"/>
  <c r="AR673" i="7"/>
  <c r="AV673" i="7"/>
  <c r="BF673" i="7"/>
  <c r="BG673" i="7" a="1"/>
  <c r="BM673" i="7"/>
  <c r="CC25" i="7"/>
  <c r="CI25" i="7"/>
  <c r="AS23" i="7"/>
  <c r="AY23" i="7"/>
  <c r="AT229" i="7"/>
  <c r="BF995" i="7"/>
  <c r="BG995" i="7" a="1"/>
  <c r="BP995" i="7"/>
  <c r="BF895" i="7"/>
  <c r="BG895" i="7" a="1"/>
  <c r="BP895" i="7"/>
  <c r="BF981" i="7"/>
  <c r="BG981" i="7" a="1"/>
  <c r="BM981" i="7"/>
  <c r="BF700" i="7"/>
  <c r="BG700" i="7" a="1"/>
  <c r="BJ700" i="7"/>
  <c r="BF515" i="7"/>
  <c r="BG515" i="7" a="1"/>
  <c r="BO515" i="7"/>
  <c r="BF571" i="7"/>
  <c r="BG571" i="7" a="1"/>
  <c r="BF990" i="7"/>
  <c r="BG990" i="7" a="1"/>
  <c r="BL990" i="7"/>
  <c r="BF984" i="7"/>
  <c r="BG984" i="7" a="1"/>
  <c r="BG984" i="7"/>
  <c r="AN160" i="7"/>
  <c r="AO160" i="7" a="1"/>
  <c r="AW160" i="7"/>
  <c r="BF935" i="7"/>
  <c r="BG935" i="7" a="1"/>
  <c r="BL935" i="7"/>
  <c r="BF823" i="7"/>
  <c r="BG823" i="7" a="1"/>
  <c r="BF872" i="7"/>
  <c r="BG872" i="7" a="1"/>
  <c r="BP872" i="7"/>
  <c r="BF924" i="7"/>
  <c r="BG924" i="7" a="1"/>
  <c r="BG924" i="7"/>
  <c r="BU247" i="7"/>
  <c r="BF883" i="7"/>
  <c r="BG883" i="7" a="1"/>
  <c r="BH883" i="7"/>
  <c r="BV568" i="7"/>
  <c r="BX568" i="7"/>
  <c r="BY568" i="7" a="1"/>
  <c r="AN26" i="7"/>
  <c r="AO26" i="7" a="1"/>
  <c r="AK38" i="7"/>
  <c r="AJ38" i="7"/>
  <c r="AL38" i="7"/>
  <c r="AM38" i="7"/>
  <c r="AN538" i="7"/>
  <c r="AO538" i="7" a="1"/>
  <c r="BF493" i="7"/>
  <c r="BG493" i="7" a="1"/>
  <c r="CF67" i="7"/>
  <c r="BY67" i="7"/>
  <c r="BK761" i="7"/>
  <c r="AT673" i="7"/>
  <c r="AO673" i="7"/>
  <c r="CF25" i="7"/>
  <c r="CA25" i="7"/>
  <c r="AQ229" i="7"/>
  <c r="BF921" i="7"/>
  <c r="BG921" i="7" a="1"/>
  <c r="BG921" i="7"/>
  <c r="BF993" i="7"/>
  <c r="BG993" i="7" a="1"/>
  <c r="BH993" i="7"/>
  <c r="BY736" i="7"/>
  <c r="CC736" i="7"/>
  <c r="CE736" i="7"/>
  <c r="CI736" i="7"/>
  <c r="CA736" i="7"/>
  <c r="CB736" i="7"/>
  <c r="BF829" i="7"/>
  <c r="BG829" i="7" a="1"/>
  <c r="BI829" i="7"/>
  <c r="BX792" i="7"/>
  <c r="BY792" i="7" a="1"/>
  <c r="CC792" i="7"/>
  <c r="BU697" i="7"/>
  <c r="BT697" i="7"/>
  <c r="BV697" i="7"/>
  <c r="BS697" i="7"/>
  <c r="BW697" i="7"/>
  <c r="BS26" i="7"/>
  <c r="BT26" i="7"/>
  <c r="BC425" i="7"/>
  <c r="BA425" i="7"/>
  <c r="BE425" i="7"/>
  <c r="BR425" i="7"/>
  <c r="BB425" i="7"/>
  <c r="BD425" i="7"/>
  <c r="BR38" i="7"/>
  <c r="BA38" i="7"/>
  <c r="BB38" i="7"/>
  <c r="AN531" i="7"/>
  <c r="AO531" i="7" a="1"/>
  <c r="AN425" i="7"/>
  <c r="AO425" i="7" a="1"/>
  <c r="BF960" i="7"/>
  <c r="BG960" i="7" a="1"/>
  <c r="BL960" i="7"/>
  <c r="BX996" i="7"/>
  <c r="BY996" i="7" a="1"/>
  <c r="CF996" i="7"/>
  <c r="BF818" i="7"/>
  <c r="BG818" i="7" a="1"/>
  <c r="BQ818" i="7"/>
  <c r="BX985" i="7"/>
  <c r="BY985" i="7" a="1"/>
  <c r="CA985" i="7"/>
  <c r="BF945" i="7"/>
  <c r="BG945" i="7" a="1"/>
  <c r="BL945" i="7"/>
  <c r="BF858" i="7"/>
  <c r="BG858" i="7" a="1"/>
  <c r="BH858" i="7"/>
  <c r="BV777" i="7"/>
  <c r="BX777" i="7"/>
  <c r="BY777" i="7" a="1"/>
  <c r="BX874" i="7"/>
  <c r="BY874" i="7" a="1"/>
  <c r="BV914" i="7"/>
  <c r="BX914" i="7"/>
  <c r="BY914" i="7" a="1"/>
  <c r="BX451" i="7"/>
  <c r="BY451" i="7" a="1"/>
  <c r="CB451" i="7"/>
  <c r="BF868" i="7"/>
  <c r="BG868" i="7" a="1"/>
  <c r="BN868" i="7"/>
  <c r="BX440" i="7"/>
  <c r="BY440" i="7" a="1"/>
  <c r="CC440" i="7"/>
  <c r="BD26" i="7"/>
  <c r="BE26" i="7"/>
  <c r="BB26" i="7"/>
  <c r="BC26" i="7"/>
  <c r="BE96" i="7"/>
  <c r="BB96" i="7"/>
  <c r="BC96" i="7"/>
  <c r="BD96" i="7"/>
  <c r="AN291" i="7"/>
  <c r="AO291" i="7" a="1"/>
  <c r="AV291" i="7"/>
  <c r="BF697" i="7"/>
  <c r="BG697" i="7" a="1"/>
  <c r="AN581" i="7"/>
  <c r="AO581" i="7" a="1"/>
  <c r="BP777" i="7"/>
  <c r="BN777" i="7"/>
  <c r="BJ777" i="7"/>
  <c r="BL777" i="7"/>
  <c r="BO777" i="7"/>
  <c r="BQ777" i="7"/>
  <c r="BM777" i="7"/>
  <c r="BG777" i="7"/>
  <c r="BK777" i="7"/>
  <c r="BH777" i="7"/>
  <c r="CH736" i="7"/>
  <c r="BZ736" i="7"/>
  <c r="CG736" i="7"/>
  <c r="CD736" i="7"/>
  <c r="CF736" i="7"/>
  <c r="BT359" i="7"/>
  <c r="BV359" i="7"/>
  <c r="BW359" i="7"/>
  <c r="BU35" i="7"/>
  <c r="BV35" i="7"/>
  <c r="BW35" i="7"/>
  <c r="BS160" i="7"/>
  <c r="BU160" i="7"/>
  <c r="BB160" i="7"/>
  <c r="BD160" i="7"/>
  <c r="BE160" i="7"/>
  <c r="BV65" i="7"/>
  <c r="BW65" i="7"/>
  <c r="BU773" i="7"/>
  <c r="BS773" i="7"/>
  <c r="BW773" i="7"/>
  <c r="BT773" i="7"/>
  <c r="BV773" i="7"/>
  <c r="AY773" i="7"/>
  <c r="AV773" i="7"/>
  <c r="AT773" i="7"/>
  <c r="AR773" i="7"/>
  <c r="AP773" i="7"/>
  <c r="AS773" i="7"/>
  <c r="AO773" i="7"/>
  <c r="AQ773" i="7"/>
  <c r="AX773" i="7"/>
  <c r="AW773" i="7"/>
  <c r="AU773" i="7"/>
  <c r="BP788" i="7"/>
  <c r="BG788" i="7"/>
  <c r="BM788" i="7"/>
  <c r="BK788" i="7"/>
  <c r="BL788" i="7"/>
  <c r="BO788" i="7"/>
  <c r="BI788" i="7"/>
  <c r="BH788" i="7"/>
  <c r="BN788" i="7"/>
  <c r="BJ788" i="7"/>
  <c r="BQ788" i="7"/>
  <c r="BS797" i="7"/>
  <c r="BW797" i="7"/>
  <c r="BU797" i="7"/>
  <c r="BT797" i="7"/>
  <c r="BV797" i="7"/>
  <c r="AT797" i="7"/>
  <c r="AV797" i="7"/>
  <c r="AQ797" i="7"/>
  <c r="AY797" i="7"/>
  <c r="AR797" i="7"/>
  <c r="AS797" i="7"/>
  <c r="AO797" i="7"/>
  <c r="AP797" i="7"/>
  <c r="AU797" i="7"/>
  <c r="AX797" i="7"/>
  <c r="AW797" i="7"/>
  <c r="BE14" i="7"/>
  <c r="BD14" i="7"/>
  <c r="BS14" i="7"/>
  <c r="BU14" i="7"/>
  <c r="BU285" i="7"/>
  <c r="BV285" i="7"/>
  <c r="BW285" i="7"/>
  <c r="BT943" i="7"/>
  <c r="BV943" i="7"/>
  <c r="BU943" i="7"/>
  <c r="BS943" i="7"/>
  <c r="BW943" i="7"/>
  <c r="BS935" i="7"/>
  <c r="BW935" i="7"/>
  <c r="BU935" i="7"/>
  <c r="BT935" i="7"/>
  <c r="BV935" i="7"/>
  <c r="AX883" i="7"/>
  <c r="AT883" i="7"/>
  <c r="AS883" i="7"/>
  <c r="AQ883" i="7"/>
  <c r="AR883" i="7"/>
  <c r="AO883" i="7"/>
  <c r="AU883" i="7"/>
  <c r="AW883" i="7"/>
  <c r="AY883" i="7"/>
  <c r="AP883" i="7"/>
  <c r="AV883" i="7"/>
  <c r="AQ823" i="7"/>
  <c r="AU823" i="7"/>
  <c r="AT823" i="7"/>
  <c r="AS823" i="7"/>
  <c r="AV823" i="7"/>
  <c r="AP823" i="7"/>
  <c r="AW823" i="7"/>
  <c r="AO823" i="7"/>
  <c r="AR823" i="7"/>
  <c r="AY823" i="7"/>
  <c r="AX823" i="7"/>
  <c r="BU823" i="7"/>
  <c r="BS823" i="7"/>
  <c r="BW823" i="7"/>
  <c r="BT823" i="7"/>
  <c r="BV823" i="7"/>
  <c r="BT872" i="7"/>
  <c r="BV872" i="7"/>
  <c r="BU872" i="7"/>
  <c r="BS872" i="7"/>
  <c r="BW872" i="7"/>
  <c r="BT868" i="7"/>
  <c r="BV868" i="7"/>
  <c r="BS868" i="7"/>
  <c r="BW868" i="7"/>
  <c r="BU868" i="7"/>
  <c r="BS924" i="7"/>
  <c r="BW924" i="7"/>
  <c r="BU924" i="7"/>
  <c r="BT924" i="7"/>
  <c r="BV924" i="7"/>
  <c r="BU829" i="7"/>
  <c r="BT829" i="7"/>
  <c r="BV829" i="7"/>
  <c r="BS829" i="7"/>
  <c r="BW829" i="7"/>
  <c r="BS661" i="7"/>
  <c r="BW661" i="7"/>
  <c r="BT661" i="7"/>
  <c r="BV661" i="7"/>
  <c r="BU661" i="7"/>
  <c r="BS896" i="7"/>
  <c r="BW896" i="7"/>
  <c r="BU896" i="7"/>
  <c r="BT896" i="7"/>
  <c r="BV896" i="7"/>
  <c r="AW935" i="7"/>
  <c r="AT935" i="7"/>
  <c r="AY935" i="7"/>
  <c r="AU935" i="7"/>
  <c r="AR935" i="7"/>
  <c r="AP935" i="7"/>
  <c r="AO935" i="7"/>
  <c r="AS935" i="7"/>
  <c r="AX935" i="7"/>
  <c r="AV935" i="7"/>
  <c r="AQ935" i="7"/>
  <c r="BW247" i="7"/>
  <c r="BV247" i="7"/>
  <c r="BU883" i="7"/>
  <c r="BS883" i="7"/>
  <c r="BW883" i="7"/>
  <c r="BT883" i="7"/>
  <c r="BV883" i="7"/>
  <c r="AK314" i="7"/>
  <c r="AM314" i="7"/>
  <c r="AL314" i="7"/>
  <c r="BA314" i="7"/>
  <c r="BC314" i="7"/>
  <c r="BR314" i="7"/>
  <c r="BR468" i="7"/>
  <c r="BA468" i="7"/>
  <c r="BE468" i="7"/>
  <c r="BC468" i="7"/>
  <c r="BB468" i="7"/>
  <c r="BD468" i="7"/>
  <c r="BR531" i="7"/>
  <c r="BA531" i="7"/>
  <c r="BE531" i="7"/>
  <c r="BB531" i="7"/>
  <c r="BD531" i="7"/>
  <c r="BC531" i="7"/>
  <c r="BA538" i="7"/>
  <c r="BE538" i="7"/>
  <c r="BC538" i="7"/>
  <c r="BB538" i="7"/>
  <c r="BD538" i="7"/>
  <c r="BR538" i="7"/>
  <c r="BR413" i="7"/>
  <c r="BB413" i="7"/>
  <c r="BD413" i="7"/>
  <c r="BC413" i="7"/>
  <c r="BA413" i="7"/>
  <c r="BE413" i="7"/>
  <c r="BR415" i="7"/>
  <c r="BC415" i="7"/>
  <c r="BB415" i="7"/>
  <c r="BD415" i="7"/>
  <c r="BE291" i="7"/>
  <c r="BD291" i="7"/>
  <c r="BS291" i="7"/>
  <c r="BU291" i="7"/>
  <c r="BA516" i="7"/>
  <c r="BE516" i="7"/>
  <c r="BR516" i="7"/>
  <c r="BC516" i="7"/>
  <c r="BB516" i="7"/>
  <c r="BD516" i="7"/>
  <c r="AM77" i="7"/>
  <c r="AL77" i="7"/>
  <c r="BR77" i="7"/>
  <c r="BA77" i="7"/>
  <c r="BB77" i="7"/>
  <c r="BW17" i="7"/>
  <c r="AG323" i="7"/>
  <c r="AB323" i="7"/>
  <c r="W323" i="7"/>
  <c r="AE323" i="7"/>
  <c r="Y323" i="7"/>
  <c r="AC323" i="7"/>
  <c r="AA323" i="7"/>
  <c r="Z323" i="7"/>
  <c r="AD323" i="7"/>
  <c r="AF323" i="7"/>
  <c r="X323" i="7"/>
  <c r="AE203" i="7"/>
  <c r="W203" i="7"/>
  <c r="AF203" i="7"/>
  <c r="X203" i="7"/>
  <c r="AD203" i="7"/>
  <c r="AG203" i="7"/>
  <c r="AB203" i="7"/>
  <c r="Z203" i="7"/>
  <c r="AA203" i="7"/>
  <c r="AC203" i="7"/>
  <c r="Y203" i="7"/>
  <c r="AS263" i="7"/>
  <c r="AQ263" i="7"/>
  <c r="AR143" i="7"/>
  <c r="AW143" i="7"/>
  <c r="AX143" i="7"/>
  <c r="AT143" i="7"/>
  <c r="AO143" i="7"/>
  <c r="AQ143" i="7"/>
  <c r="AR515" i="7"/>
  <c r="AY515" i="7"/>
  <c r="AS515" i="7"/>
  <c r="AP515" i="7"/>
  <c r="AV515" i="7"/>
  <c r="AX515" i="7"/>
  <c r="AT515" i="7"/>
  <c r="AQ515" i="7"/>
  <c r="AU515" i="7"/>
  <c r="AW515" i="7"/>
  <c r="AO515" i="7"/>
  <c r="AS172" i="7"/>
  <c r="AP172" i="7"/>
  <c r="AC12" i="7"/>
  <c r="Y12" i="7"/>
  <c r="AB12" i="7"/>
  <c r="AG12" i="7"/>
  <c r="Z12" i="7"/>
  <c r="W12" i="7"/>
  <c r="AD12" i="7"/>
  <c r="AF12" i="7"/>
  <c r="AE12" i="7"/>
  <c r="AV129" i="7"/>
  <c r="AY129" i="7"/>
  <c r="AO129" i="7"/>
  <c r="AU129" i="7"/>
  <c r="AQ88" i="7"/>
  <c r="AT88" i="7"/>
  <c r="Z48" i="7"/>
  <c r="AG48" i="7"/>
  <c r="AG51" i="7"/>
  <c r="W51" i="7"/>
  <c r="Y51" i="7"/>
  <c r="AE51" i="7"/>
  <c r="AB115" i="7"/>
  <c r="X115" i="7"/>
  <c r="X535" i="7"/>
  <c r="Y535" i="7"/>
  <c r="AD535" i="7"/>
  <c r="AA535" i="7"/>
  <c r="W535" i="7"/>
  <c r="BJ985" i="7"/>
  <c r="BN985" i="7"/>
  <c r="BH985" i="7"/>
  <c r="BO985" i="7"/>
  <c r="BI985" i="7"/>
  <c r="BL985" i="7"/>
  <c r="BQ985" i="7"/>
  <c r="BP985" i="7"/>
  <c r="BG985" i="7"/>
  <c r="BM985" i="7"/>
  <c r="BK985" i="7"/>
  <c r="AQ653" i="7"/>
  <c r="AU653" i="7"/>
  <c r="AS653" i="7"/>
  <c r="AX653" i="7"/>
  <c r="AP653" i="7"/>
  <c r="AV653" i="7"/>
  <c r="AY653" i="7"/>
  <c r="AW653" i="7"/>
  <c r="AT653" i="7"/>
  <c r="AO653" i="7"/>
  <c r="AR653" i="7"/>
  <c r="AX783" i="7"/>
  <c r="AP783" i="7"/>
  <c r="AT783" i="7"/>
  <c r="AR783" i="7"/>
  <c r="AW783" i="7"/>
  <c r="AY783" i="7"/>
  <c r="AS783" i="7"/>
  <c r="AQ783" i="7"/>
  <c r="AO783" i="7"/>
  <c r="AV783" i="7"/>
  <c r="AU783" i="7"/>
  <c r="AU678" i="7"/>
  <c r="AS678" i="7"/>
  <c r="AV678" i="7"/>
  <c r="AP678" i="7"/>
  <c r="AY678" i="7"/>
  <c r="AQ678" i="7"/>
  <c r="AR678" i="7"/>
  <c r="AW678" i="7"/>
  <c r="AX678" i="7"/>
  <c r="AO678" i="7"/>
  <c r="AT678" i="7"/>
  <c r="AQ939" i="7"/>
  <c r="AT939" i="7"/>
  <c r="AE160" i="7"/>
  <c r="AF160" i="7"/>
  <c r="Z160" i="7"/>
  <c r="V367" i="7"/>
  <c r="W367" i="7" a="1"/>
  <c r="AO693" i="7"/>
  <c r="AP693" i="7"/>
  <c r="AT693" i="7"/>
  <c r="AY693" i="7"/>
  <c r="AW693" i="7"/>
  <c r="AV693" i="7"/>
  <c r="AR693" i="7"/>
  <c r="AQ693" i="7"/>
  <c r="AS693" i="7"/>
  <c r="AX693" i="7"/>
  <c r="AU693" i="7"/>
  <c r="BQ526" i="7"/>
  <c r="BK526" i="7"/>
  <c r="BO526" i="7"/>
  <c r="BM526" i="7"/>
  <c r="BP526" i="7"/>
  <c r="BH526" i="7"/>
  <c r="BG526" i="7"/>
  <c r="BN526" i="7"/>
  <c r="BJ526" i="7"/>
  <c r="BL526" i="7"/>
  <c r="BI526" i="7"/>
  <c r="AQ689" i="7"/>
  <c r="AS689" i="7"/>
  <c r="AY689" i="7"/>
  <c r="AW689" i="7"/>
  <c r="AR689" i="7"/>
  <c r="AO689" i="7"/>
  <c r="AV689" i="7"/>
  <c r="AU689" i="7"/>
  <c r="AX689" i="7"/>
  <c r="AT689" i="7"/>
  <c r="AP689" i="7"/>
  <c r="AR843" i="7"/>
  <c r="AX843" i="7"/>
  <c r="BZ255" i="7"/>
  <c r="CF255" i="7"/>
  <c r="AW635" i="7"/>
  <c r="X271" i="7"/>
  <c r="AF271" i="7"/>
  <c r="BM612" i="7"/>
  <c r="AU229" i="7"/>
  <c r="AX229" i="7"/>
  <c r="BF841" i="7"/>
  <c r="BG841" i="7" a="1"/>
  <c r="BI841" i="7"/>
  <c r="BX909" i="7"/>
  <c r="BY909" i="7" a="1"/>
  <c r="CI909" i="7"/>
  <c r="AN59" i="7"/>
  <c r="AO59" i="7" a="1"/>
  <c r="AW59" i="7"/>
  <c r="BF913" i="7"/>
  <c r="BG913" i="7" a="1"/>
  <c r="BO913" i="7"/>
  <c r="BF944" i="7"/>
  <c r="BG944" i="7" a="1"/>
  <c r="BP944" i="7"/>
  <c r="BU851" i="7"/>
  <c r="BS851" i="7"/>
  <c r="BW851" i="7"/>
  <c r="BT851" i="7"/>
  <c r="BV851" i="7"/>
  <c r="BS617" i="7"/>
  <c r="BW617" i="7"/>
  <c r="BU617" i="7"/>
  <c r="BT617" i="7"/>
  <c r="BV617" i="7"/>
  <c r="BS960" i="7"/>
  <c r="BW960" i="7"/>
  <c r="BU960" i="7"/>
  <c r="BT960" i="7"/>
  <c r="BV960" i="7"/>
  <c r="BT742" i="7"/>
  <c r="BV742" i="7"/>
  <c r="BU742" i="7"/>
  <c r="BS742" i="7"/>
  <c r="BW742" i="7"/>
  <c r="BT11" i="7"/>
  <c r="BW11" i="7"/>
  <c r="BV11" i="7"/>
  <c r="BT693" i="7"/>
  <c r="BV693" i="7"/>
  <c r="BU693" i="7"/>
  <c r="BS693" i="7"/>
  <c r="BW693" i="7"/>
  <c r="BS647" i="7"/>
  <c r="BW647" i="7"/>
  <c r="BU647" i="7"/>
  <c r="BT647" i="7"/>
  <c r="BV647" i="7"/>
  <c r="BU857" i="7"/>
  <c r="BT857" i="7"/>
  <c r="BV857" i="7"/>
  <c r="BS857" i="7"/>
  <c r="BW857" i="7"/>
  <c r="AS799" i="7"/>
  <c r="AO799" i="7"/>
  <c r="AW799" i="7"/>
  <c r="AX799" i="7"/>
  <c r="AR799" i="7"/>
  <c r="AP799" i="7"/>
  <c r="AU799" i="7"/>
  <c r="AV799" i="7"/>
  <c r="AT799" i="7"/>
  <c r="AY799" i="7"/>
  <c r="AQ799" i="7"/>
  <c r="AB266" i="7"/>
  <c r="W266" i="7"/>
  <c r="Y266" i="7"/>
  <c r="AW110" i="7"/>
  <c r="Y112" i="7"/>
  <c r="AC112" i="7"/>
  <c r="W112" i="7"/>
  <c r="BF179" i="7"/>
  <c r="CI74" i="7"/>
  <c r="CG74" i="7"/>
  <c r="CE74" i="7"/>
  <c r="AC138" i="7"/>
  <c r="AF138" i="7"/>
  <c r="AB138" i="7"/>
  <c r="AB394" i="7"/>
  <c r="W394" i="7"/>
  <c r="AW254" i="7"/>
  <c r="AS254" i="7"/>
  <c r="AY254" i="7"/>
  <c r="CA388" i="7"/>
  <c r="BZ388" i="7"/>
  <c r="AW265" i="7"/>
  <c r="AG62" i="7"/>
  <c r="AW394" i="7"/>
  <c r="BX181" i="7"/>
  <c r="BY181" i="7" a="1"/>
  <c r="CA181" i="7"/>
  <c r="BU993" i="7"/>
  <c r="BS993" i="7"/>
  <c r="BW993" i="7"/>
  <c r="BT993" i="7"/>
  <c r="BV993" i="7"/>
  <c r="BT618" i="7"/>
  <c r="BV618" i="7"/>
  <c r="BS618" i="7"/>
  <c r="BW618" i="7"/>
  <c r="BU618" i="7"/>
  <c r="BT799" i="7"/>
  <c r="BV799" i="7"/>
  <c r="BU799" i="7"/>
  <c r="BS799" i="7"/>
  <c r="BW799" i="7"/>
  <c r="BS700" i="7"/>
  <c r="BW700" i="7"/>
  <c r="BU700" i="7"/>
  <c r="BT700" i="7"/>
  <c r="BV700" i="7"/>
  <c r="AS937" i="7"/>
  <c r="AT937" i="7"/>
  <c r="AY937" i="7"/>
  <c r="AV937" i="7"/>
  <c r="AO937" i="7"/>
  <c r="AP937" i="7"/>
  <c r="AU937" i="7"/>
  <c r="AR937" i="7"/>
  <c r="AQ937" i="7"/>
  <c r="AX937" i="7"/>
  <c r="AW937" i="7"/>
  <c r="BT678" i="7"/>
  <c r="BV678" i="7"/>
  <c r="BS678" i="7"/>
  <c r="BW678" i="7"/>
  <c r="BU678" i="7"/>
  <c r="BH795" i="7"/>
  <c r="BP795" i="7"/>
  <c r="BM795" i="7"/>
  <c r="BJ795" i="7"/>
  <c r="BK795" i="7"/>
  <c r="BQ795" i="7"/>
  <c r="BO795" i="7"/>
  <c r="BN795" i="7"/>
  <c r="BI795" i="7"/>
  <c r="BG795" i="7"/>
  <c r="CK795" i="7"/>
  <c r="BL795" i="7"/>
  <c r="AR675" i="7"/>
  <c r="AT675" i="7"/>
  <c r="AV675" i="7"/>
  <c r="AQ675" i="7"/>
  <c r="AO675" i="7"/>
  <c r="AU675" i="7"/>
  <c r="AW675" i="7"/>
  <c r="AS675" i="7"/>
  <c r="AX675" i="7"/>
  <c r="AP675" i="7"/>
  <c r="AY675" i="7"/>
  <c r="BS653" i="7"/>
  <c r="BW653" i="7"/>
  <c r="BT653" i="7"/>
  <c r="BV653" i="7"/>
  <c r="BU653" i="7"/>
  <c r="AY709" i="7"/>
  <c r="AS709" i="7"/>
  <c r="AV709" i="7"/>
  <c r="AR709" i="7"/>
  <c r="AP709" i="7"/>
  <c r="AO709" i="7"/>
  <c r="AW709" i="7"/>
  <c r="AX709" i="7"/>
  <c r="AT709" i="7"/>
  <c r="AQ709" i="7"/>
  <c r="AU709" i="7"/>
  <c r="CD410" i="7"/>
  <c r="CB410" i="7"/>
  <c r="CE410" i="7"/>
  <c r="BY410" i="7"/>
  <c r="BZ410" i="7"/>
  <c r="CF410" i="7"/>
  <c r="CH410" i="7"/>
  <c r="CG410" i="7"/>
  <c r="CI410" i="7"/>
  <c r="CC410" i="7"/>
  <c r="CA410" i="7"/>
  <c r="BS760" i="7"/>
  <c r="BW760" i="7"/>
  <c r="BT760" i="7"/>
  <c r="BV760" i="7"/>
  <c r="BU760" i="7"/>
  <c r="AR804" i="7"/>
  <c r="AQ804" i="7"/>
  <c r="AY804" i="7"/>
  <c r="AV804" i="7"/>
  <c r="AS804" i="7"/>
  <c r="AU804" i="7"/>
  <c r="AT804" i="7"/>
  <c r="AX804" i="7"/>
  <c r="AO804" i="7"/>
  <c r="AW804" i="7"/>
  <c r="AP804" i="7"/>
  <c r="AY931" i="7"/>
  <c r="AU931" i="7"/>
  <c r="AS931" i="7"/>
  <c r="AR931" i="7"/>
  <c r="AT931" i="7"/>
  <c r="AX931" i="7"/>
  <c r="AW931" i="7"/>
  <c r="AQ931" i="7"/>
  <c r="AO931" i="7"/>
  <c r="AV931" i="7"/>
  <c r="AP931" i="7"/>
  <c r="AY851" i="7"/>
  <c r="AV851" i="7"/>
  <c r="AQ851" i="7"/>
  <c r="AW851" i="7"/>
  <c r="AO851" i="7"/>
  <c r="AP851" i="7"/>
  <c r="AX851" i="7"/>
  <c r="AT851" i="7"/>
  <c r="AR851" i="7"/>
  <c r="AS851" i="7"/>
  <c r="AU851" i="7"/>
  <c r="BS931" i="7"/>
  <c r="BW931" i="7"/>
  <c r="BT931" i="7"/>
  <c r="BV931" i="7"/>
  <c r="BU931" i="7"/>
  <c r="BF11" i="7"/>
  <c r="BU984" i="7"/>
  <c r="BS984" i="7"/>
  <c r="BW984" i="7"/>
  <c r="BT984" i="7"/>
  <c r="BV984" i="7"/>
  <c r="BT920" i="7"/>
  <c r="BV920" i="7"/>
  <c r="BU920" i="7"/>
  <c r="BS920" i="7"/>
  <c r="BW920" i="7"/>
  <c r="BN619" i="7"/>
  <c r="BP619" i="7"/>
  <c r="BK619" i="7"/>
  <c r="BQ619" i="7"/>
  <c r="BO619" i="7"/>
  <c r="BG619" i="7"/>
  <c r="BM619" i="7"/>
  <c r="BJ619" i="7"/>
  <c r="BI619" i="7"/>
  <c r="BH619" i="7"/>
  <c r="BL619" i="7"/>
  <c r="AD232" i="7"/>
  <c r="W232" i="7"/>
  <c r="AF232" i="7"/>
  <c r="AC232" i="7"/>
  <c r="Y232" i="7"/>
  <c r="AC322" i="7"/>
  <c r="AY557" i="7"/>
  <c r="W491" i="7"/>
  <c r="AG491" i="7"/>
  <c r="AB36" i="7"/>
  <c r="AV40" i="7"/>
  <c r="W113" i="7"/>
  <c r="Y61" i="7"/>
  <c r="AC266" i="7"/>
  <c r="X266" i="7"/>
  <c r="AP110" i="7"/>
  <c r="AD112" i="7"/>
  <c r="AG112" i="7"/>
  <c r="AS546" i="7"/>
  <c r="AX546" i="7"/>
  <c r="AV362" i="7"/>
  <c r="AB212" i="7"/>
  <c r="AD212" i="7"/>
  <c r="X212" i="7"/>
  <c r="AV582" i="7"/>
  <c r="AU582" i="7"/>
  <c r="AP582" i="7"/>
  <c r="BY62" i="7"/>
  <c r="CH62" i="7"/>
  <c r="CG62" i="7"/>
  <c r="CH74" i="7"/>
  <c r="BZ74" i="7"/>
  <c r="BY74" i="7"/>
  <c r="AD138" i="7"/>
  <c r="Y138" i="7"/>
  <c r="AE138" i="7"/>
  <c r="Y244" i="7"/>
  <c r="X394" i="7"/>
  <c r="AG394" i="7"/>
  <c r="Y394" i="7"/>
  <c r="AX339" i="7"/>
  <c r="AO339" i="7"/>
  <c r="AY339" i="7"/>
  <c r="Z151" i="7"/>
  <c r="AA151" i="7"/>
  <c r="AG151" i="7"/>
  <c r="AX259" i="7"/>
  <c r="AQ259" i="7"/>
  <c r="AO254" i="7"/>
  <c r="CG388" i="7"/>
  <c r="CI388" i="7"/>
  <c r="CB388" i="7"/>
  <c r="BY396" i="7"/>
  <c r="CA396" i="7"/>
  <c r="CB396" i="7"/>
  <c r="AC396" i="7"/>
  <c r="AD396" i="7"/>
  <c r="AE62" i="7"/>
  <c r="AA62" i="7"/>
  <c r="AY394" i="7"/>
  <c r="AT721" i="7"/>
  <c r="AO721" i="7"/>
  <c r="AX721" i="7"/>
  <c r="AT592" i="7"/>
  <c r="AX592" i="7"/>
  <c r="AV592" i="7"/>
  <c r="BD381" i="7"/>
  <c r="BF381" i="7"/>
  <c r="BG381" i="7" a="1"/>
  <c r="BH845" i="7"/>
  <c r="BN845" i="7"/>
  <c r="BL845" i="7"/>
  <c r="BF530" i="7"/>
  <c r="BG530" i="7" a="1"/>
  <c r="BP530" i="7"/>
  <c r="BO761" i="7"/>
  <c r="BN761" i="7"/>
  <c r="AS843" i="7"/>
  <c r="AY843" i="7"/>
  <c r="AP843" i="7"/>
  <c r="CB255" i="7"/>
  <c r="AP635" i="7"/>
  <c r="CB501" i="7"/>
  <c r="CA501" i="7"/>
  <c r="CF501" i="7"/>
  <c r="CD501" i="7"/>
  <c r="CG501" i="7"/>
  <c r="CH501" i="7"/>
  <c r="CE501" i="7"/>
  <c r="CC501" i="7"/>
  <c r="CI501" i="7"/>
  <c r="BZ501" i="7"/>
  <c r="BY501" i="7"/>
  <c r="BX977" i="7"/>
  <c r="BY977" i="7" a="1"/>
  <c r="AY980" i="7"/>
  <c r="AW980" i="7"/>
  <c r="AU980" i="7"/>
  <c r="AX980" i="7"/>
  <c r="AS980" i="7"/>
  <c r="AR980" i="7"/>
  <c r="AT980" i="7"/>
  <c r="AV980" i="7"/>
  <c r="AP980" i="7"/>
  <c r="AO980" i="7"/>
  <c r="AQ980" i="7"/>
  <c r="BX745" i="7"/>
  <c r="BY745" i="7" a="1"/>
  <c r="AY617" i="7"/>
  <c r="AR617" i="7"/>
  <c r="AS617" i="7"/>
  <c r="AP617" i="7"/>
  <c r="AQ617" i="7"/>
  <c r="AW617" i="7"/>
  <c r="AU617" i="7"/>
  <c r="AV617" i="7"/>
  <c r="AX617" i="7"/>
  <c r="AO617" i="7"/>
  <c r="AT617" i="7"/>
  <c r="BP977" i="7"/>
  <c r="BI977" i="7"/>
  <c r="BM977" i="7"/>
  <c r="BG977" i="7"/>
  <c r="BL977" i="7"/>
  <c r="BH977" i="7"/>
  <c r="BQ977" i="7"/>
  <c r="BO977" i="7"/>
  <c r="BK977" i="7"/>
  <c r="BJ977" i="7"/>
  <c r="BN977" i="7"/>
  <c r="BT818" i="7"/>
  <c r="BV818" i="7"/>
  <c r="BS818" i="7"/>
  <c r="BW818" i="7"/>
  <c r="BU818" i="7"/>
  <c r="AN174" i="7"/>
  <c r="AO174" i="7" a="1"/>
  <c r="BF760" i="7"/>
  <c r="BG760" i="7" a="1"/>
  <c r="AX984" i="7"/>
  <c r="AU984" i="7"/>
  <c r="AW984" i="7"/>
  <c r="AS984" i="7"/>
  <c r="AP984" i="7"/>
  <c r="AY984" i="7"/>
  <c r="AQ984" i="7"/>
  <c r="AO984" i="7"/>
  <c r="AT984" i="7"/>
  <c r="AR984" i="7"/>
  <c r="AV984" i="7"/>
  <c r="BU952" i="7"/>
  <c r="BT952" i="7"/>
  <c r="BV952" i="7"/>
  <c r="BS952" i="7"/>
  <c r="BW952" i="7"/>
  <c r="BS858" i="7"/>
  <c r="BW858" i="7"/>
  <c r="BT858" i="7"/>
  <c r="BV858" i="7"/>
  <c r="BU858" i="7"/>
  <c r="AA266" i="7"/>
  <c r="AE266" i="7"/>
  <c r="AX110" i="7"/>
  <c r="AU110" i="7"/>
  <c r="AF112" i="7"/>
  <c r="X112" i="7"/>
  <c r="Y212" i="7"/>
  <c r="AA212" i="7"/>
  <c r="AY582" i="7"/>
  <c r="AW582" i="7"/>
  <c r="CA62" i="7"/>
  <c r="CD62" i="7"/>
  <c r="CC74" i="7"/>
  <c r="X138" i="7"/>
  <c r="AB244" i="7"/>
  <c r="AA394" i="7"/>
  <c r="Z394" i="7"/>
  <c r="AR254" i="7"/>
  <c r="AP339" i="7"/>
  <c r="Y151" i="7"/>
  <c r="AT259" i="7"/>
  <c r="AR259" i="7"/>
  <c r="CH388" i="7"/>
  <c r="CC388" i="7"/>
  <c r="CI396" i="7"/>
  <c r="AS265" i="7"/>
  <c r="AG396" i="7"/>
  <c r="Y396" i="7"/>
  <c r="AN366" i="7"/>
  <c r="AO366" i="7" a="1"/>
  <c r="AQ366" i="7"/>
  <c r="X62" i="7"/>
  <c r="AQ394" i="7"/>
  <c r="AU721" i="7"/>
  <c r="AP721" i="7"/>
  <c r="AJ381" i="7"/>
  <c r="AL381" i="7"/>
  <c r="AU592" i="7"/>
  <c r="AY592" i="7"/>
  <c r="BI845" i="7"/>
  <c r="BH761" i="7"/>
  <c r="BI761" i="7"/>
  <c r="AV843" i="7"/>
  <c r="AU843" i="7"/>
  <c r="CH255" i="7"/>
  <c r="AV635" i="7"/>
  <c r="AB271" i="7"/>
  <c r="AP229" i="7"/>
  <c r="AV229" i="7"/>
  <c r="AG73" i="7"/>
  <c r="BX628" i="7"/>
  <c r="BY628" i="7" a="1"/>
  <c r="BF886" i="7"/>
  <c r="BG886" i="7" a="1"/>
  <c r="BQ886" i="7"/>
  <c r="BF323" i="7"/>
  <c r="BF828" i="7"/>
  <c r="BG828" i="7" a="1"/>
  <c r="BO828" i="7"/>
  <c r="BF617" i="7"/>
  <c r="BG617" i="7" a="1"/>
  <c r="AN351" i="7"/>
  <c r="AO351" i="7" a="1"/>
  <c r="BS783" i="7"/>
  <c r="BW783" i="7"/>
  <c r="BT783" i="7"/>
  <c r="BV783" i="7"/>
  <c r="BU783" i="7"/>
  <c r="BF799" i="7"/>
  <c r="BG799" i="7" a="1"/>
  <c r="AY218" i="7"/>
  <c r="AR218" i="7"/>
  <c r="AW218" i="7"/>
  <c r="AU218" i="7"/>
  <c r="AP218" i="7"/>
  <c r="AO218" i="7"/>
  <c r="AS218" i="7"/>
  <c r="AQ218" i="7"/>
  <c r="AX218" i="7"/>
  <c r="AT218" i="7"/>
  <c r="AV218" i="7"/>
  <c r="BF653" i="7"/>
  <c r="BG653" i="7" a="1"/>
  <c r="BT515" i="7"/>
  <c r="BV515" i="7"/>
  <c r="BU515" i="7"/>
  <c r="BS515" i="7"/>
  <c r="BW515" i="7"/>
  <c r="BU11" i="7"/>
  <c r="BS571" i="7"/>
  <c r="BW571" i="7"/>
  <c r="BT571" i="7"/>
  <c r="BV571" i="7"/>
  <c r="BU571" i="7"/>
  <c r="BU990" i="7"/>
  <c r="BS990" i="7"/>
  <c r="BW990" i="7"/>
  <c r="BT990" i="7"/>
  <c r="BV990" i="7"/>
  <c r="BF952" i="7"/>
  <c r="BG952" i="7" a="1"/>
  <c r="BT945" i="7"/>
  <c r="BV945" i="7"/>
  <c r="BU945" i="7"/>
  <c r="BS945" i="7"/>
  <c r="BW945" i="7"/>
  <c r="BX837" i="7"/>
  <c r="BY837" i="7" a="1"/>
  <c r="BM568" i="7"/>
  <c r="BG568" i="7"/>
  <c r="BH568" i="7"/>
  <c r="BP568" i="7"/>
  <c r="BO568" i="7"/>
  <c r="BN568" i="7"/>
  <c r="BL568" i="7"/>
  <c r="BQ568" i="7"/>
  <c r="BJ568" i="7"/>
  <c r="BK568" i="7"/>
  <c r="BI568" i="7"/>
  <c r="BT599" i="7"/>
  <c r="BV599" i="7"/>
  <c r="BS599" i="7"/>
  <c r="BW599" i="7"/>
  <c r="BU599" i="7"/>
  <c r="BF920" i="7"/>
  <c r="BG920" i="7" a="1"/>
  <c r="AC251" i="7"/>
  <c r="AD251" i="7"/>
  <c r="AE251" i="7"/>
  <c r="Z251" i="7"/>
  <c r="X251" i="7"/>
  <c r="AF251" i="7"/>
  <c r="AB251" i="7"/>
  <c r="AA251" i="7"/>
  <c r="Y251" i="7"/>
  <c r="AG251" i="7"/>
  <c r="W251" i="7"/>
  <c r="BL337" i="7"/>
  <c r="BI337" i="7"/>
  <c r="BG337" i="7"/>
  <c r="BO337" i="7"/>
  <c r="BM337" i="7"/>
  <c r="BH337" i="7"/>
  <c r="BQ337" i="7"/>
  <c r="BK337" i="7"/>
  <c r="BJ337" i="7"/>
  <c r="BN337" i="7"/>
  <c r="BP337" i="7"/>
  <c r="BH174" i="7"/>
  <c r="BQ174" i="7"/>
  <c r="BM174" i="7"/>
  <c r="BN174" i="7"/>
  <c r="BJ174" i="7"/>
  <c r="BO174" i="7"/>
  <c r="BP174" i="7"/>
  <c r="BI174" i="7"/>
  <c r="BK174" i="7"/>
  <c r="BL174" i="7"/>
  <c r="BG174" i="7"/>
  <c r="AU437" i="7"/>
  <c r="AP437" i="7"/>
  <c r="AX437" i="7"/>
  <c r="AW437" i="7"/>
  <c r="AS437" i="7"/>
  <c r="AQ437" i="7"/>
  <c r="AO437" i="7"/>
  <c r="AT437" i="7"/>
  <c r="AV437" i="7"/>
  <c r="AR437" i="7"/>
  <c r="AY437" i="7"/>
  <c r="AP618" i="7"/>
  <c r="AT618" i="7"/>
  <c r="AV618" i="7"/>
  <c r="AQ618" i="7"/>
  <c r="AR618" i="7"/>
  <c r="AO618" i="7"/>
  <c r="AS618" i="7"/>
  <c r="AY618" i="7"/>
  <c r="AX618" i="7"/>
  <c r="AW618" i="7"/>
  <c r="AU618" i="7"/>
  <c r="BL560" i="7"/>
  <c r="BG560" i="7"/>
  <c r="BN560" i="7"/>
  <c r="BH560" i="7"/>
  <c r="BP560" i="7"/>
  <c r="BI560" i="7"/>
  <c r="BQ560" i="7"/>
  <c r="BM560" i="7"/>
  <c r="BO560" i="7"/>
  <c r="BK560" i="7"/>
  <c r="BJ560" i="7"/>
  <c r="BU897" i="7"/>
  <c r="BT897" i="7"/>
  <c r="BV897" i="7"/>
  <c r="BS897" i="7"/>
  <c r="BW897" i="7"/>
  <c r="AS859" i="7"/>
  <c r="AW859" i="7"/>
  <c r="AR859" i="7"/>
  <c r="AY859" i="7"/>
  <c r="AX859" i="7"/>
  <c r="AQ859" i="7"/>
  <c r="AT859" i="7"/>
  <c r="AV859" i="7"/>
  <c r="AU859" i="7"/>
  <c r="AO859" i="7"/>
  <c r="AP859" i="7"/>
  <c r="BU886" i="7"/>
  <c r="BT886" i="7"/>
  <c r="BV886" i="7"/>
  <c r="BS886" i="7"/>
  <c r="BW886" i="7"/>
  <c r="BT550" i="7"/>
  <c r="BV550" i="7"/>
  <c r="BS550" i="7"/>
  <c r="BW550" i="7"/>
  <c r="BU550" i="7"/>
  <c r="AW637" i="7"/>
  <c r="AR637" i="7"/>
  <c r="AY637" i="7"/>
  <c r="AV637" i="7"/>
  <c r="AT637" i="7"/>
  <c r="AQ637" i="7"/>
  <c r="AP637" i="7"/>
  <c r="AS637" i="7"/>
  <c r="AO637" i="7"/>
  <c r="AX637" i="7"/>
  <c r="AU637" i="7"/>
  <c r="AS594" i="7"/>
  <c r="AW594" i="7"/>
  <c r="AY594" i="7"/>
  <c r="AP594" i="7"/>
  <c r="AX594" i="7"/>
  <c r="AQ594" i="7"/>
  <c r="AU594" i="7"/>
  <c r="AT594" i="7"/>
  <c r="AR594" i="7"/>
  <c r="AV594" i="7"/>
  <c r="AO594" i="7"/>
  <c r="CC668" i="7"/>
  <c r="CG668" i="7"/>
  <c r="AR668" i="7"/>
  <c r="AV668" i="7"/>
  <c r="AU668" i="7"/>
  <c r="AX668" i="7"/>
  <c r="AO668" i="7"/>
  <c r="AW668" i="7"/>
  <c r="AQ668" i="7"/>
  <c r="AT668" i="7"/>
  <c r="AS668" i="7"/>
  <c r="AY668" i="7"/>
  <c r="AP668" i="7"/>
  <c r="AY841" i="7"/>
  <c r="AO841" i="7"/>
  <c r="AT841" i="7"/>
  <c r="AW841" i="7"/>
  <c r="AP841" i="7"/>
  <c r="AV841" i="7"/>
  <c r="AS841" i="7"/>
  <c r="AQ841" i="7"/>
  <c r="AX841" i="7"/>
  <c r="AR841" i="7"/>
  <c r="AU841" i="7"/>
  <c r="AX896" i="7"/>
  <c r="AY896" i="7"/>
  <c r="AO896" i="7"/>
  <c r="AP896" i="7"/>
  <c r="AS896" i="7"/>
  <c r="AV896" i="7"/>
  <c r="AT896" i="7"/>
  <c r="AQ896" i="7"/>
  <c r="AW896" i="7"/>
  <c r="AR896" i="7"/>
  <c r="AU896" i="7"/>
  <c r="BP628" i="7"/>
  <c r="BM628" i="7"/>
  <c r="BH628" i="7"/>
  <c r="BG628" i="7"/>
  <c r="BN628" i="7"/>
  <c r="BJ628" i="7"/>
  <c r="BI628" i="7"/>
  <c r="BL628" i="7"/>
  <c r="BK628" i="7"/>
  <c r="BQ628" i="7"/>
  <c r="BO628" i="7"/>
  <c r="AA173" i="7"/>
  <c r="AA272" i="7"/>
  <c r="CH211" i="7"/>
  <c r="CC211" i="7"/>
  <c r="AV67" i="7"/>
  <c r="AC11" i="7"/>
  <c r="AO587" i="7"/>
  <c r="AN349" i="7"/>
  <c r="AO349" i="7" a="1"/>
  <c r="AO349" i="7"/>
  <c r="X67" i="7"/>
  <c r="AW75" i="7"/>
  <c r="CJ741" i="7"/>
  <c r="AQ635" i="7"/>
  <c r="AX635" i="7"/>
  <c r="AU635" i="7"/>
  <c r="BH612" i="7"/>
  <c r="BP612" i="7"/>
  <c r="BF482" i="7"/>
  <c r="BG482" i="7" a="1"/>
  <c r="BF903" i="7"/>
  <c r="BG903" i="7" a="1"/>
  <c r="BF859" i="7"/>
  <c r="BG859" i="7" a="1"/>
  <c r="BF769" i="7"/>
  <c r="BG769" i="7" a="1"/>
  <c r="AV625" i="7"/>
  <c r="AQ625" i="7"/>
  <c r="AO625" i="7"/>
  <c r="AT625" i="7"/>
  <c r="AS625" i="7"/>
  <c r="AY625" i="7"/>
  <c r="AW625" i="7"/>
  <c r="AX625" i="7"/>
  <c r="AP625" i="7"/>
  <c r="AR625" i="7"/>
  <c r="AU625" i="7"/>
  <c r="BI736" i="7"/>
  <c r="BG736" i="7"/>
  <c r="BN736" i="7"/>
  <c r="BQ736" i="7"/>
  <c r="BJ736" i="7"/>
  <c r="BO736" i="7"/>
  <c r="BK736" i="7"/>
  <c r="BM736" i="7"/>
  <c r="BL736" i="7"/>
  <c r="BP736" i="7"/>
  <c r="BH736" i="7"/>
  <c r="AO780" i="7"/>
  <c r="AV780" i="7"/>
  <c r="AQ780" i="7"/>
  <c r="AU780" i="7"/>
  <c r="AP780" i="7"/>
  <c r="AR780" i="7"/>
  <c r="AW780" i="7"/>
  <c r="AY780" i="7"/>
  <c r="AX780" i="7"/>
  <c r="AS780" i="7"/>
  <c r="AT780" i="7"/>
  <c r="CI218" i="7"/>
  <c r="CE218" i="7"/>
  <c r="CC218" i="7"/>
  <c r="BY218" i="7"/>
  <c r="BZ218" i="7"/>
  <c r="CB218" i="7"/>
  <c r="CH218" i="7"/>
  <c r="CG218" i="7"/>
  <c r="CA218" i="7"/>
  <c r="CD218" i="7"/>
  <c r="CF218" i="7"/>
  <c r="BN840" i="7"/>
  <c r="BJ840" i="7"/>
  <c r="BL840" i="7"/>
  <c r="BK840" i="7"/>
  <c r="BM840" i="7"/>
  <c r="BP840" i="7"/>
  <c r="BO840" i="7"/>
  <c r="BG840" i="7"/>
  <c r="BQ840" i="7"/>
  <c r="BI840" i="7"/>
  <c r="BH840" i="7"/>
  <c r="AS932" i="7"/>
  <c r="AT932" i="7"/>
  <c r="AR932" i="7"/>
  <c r="AW932" i="7"/>
  <c r="AO932" i="7"/>
  <c r="AV932" i="7"/>
  <c r="AX932" i="7"/>
  <c r="AQ932" i="7"/>
  <c r="AU932" i="7"/>
  <c r="AY932" i="7"/>
  <c r="AP932" i="7"/>
  <c r="BT995" i="7"/>
  <c r="BV995" i="7"/>
  <c r="BS995" i="7"/>
  <c r="BW995" i="7"/>
  <c r="BU995" i="7"/>
  <c r="AR944" i="7"/>
  <c r="AO944" i="7"/>
  <c r="AP944" i="7"/>
  <c r="AX944" i="7"/>
  <c r="AT944" i="7"/>
  <c r="AY944" i="7"/>
  <c r="AW944" i="7"/>
  <c r="AQ944" i="7"/>
  <c r="AS944" i="7"/>
  <c r="AV944" i="7"/>
  <c r="AU944" i="7"/>
  <c r="BC252" i="7"/>
  <c r="BE252" i="7"/>
  <c r="BD252" i="7"/>
  <c r="BU932" i="7"/>
  <c r="BS932" i="7"/>
  <c r="BW932" i="7"/>
  <c r="BT932" i="7"/>
  <c r="BV932" i="7"/>
  <c r="BU913" i="7"/>
  <c r="BS913" i="7"/>
  <c r="BW913" i="7"/>
  <c r="BT913" i="7"/>
  <c r="BV913" i="7"/>
  <c r="CF881" i="7"/>
  <c r="CC881" i="7"/>
  <c r="BY881" i="7"/>
  <c r="CK881" i="7"/>
  <c r="CB881" i="7"/>
  <c r="CH881" i="7"/>
  <c r="CA881" i="7"/>
  <c r="CI881" i="7"/>
  <c r="BZ881" i="7"/>
  <c r="CE881" i="7"/>
  <c r="CG881" i="7"/>
  <c r="CD881" i="7"/>
  <c r="BT458" i="7"/>
  <c r="BU458" i="7"/>
  <c r="BS458" i="7"/>
  <c r="BW458" i="7"/>
  <c r="BS944" i="7"/>
  <c r="BW944" i="7"/>
  <c r="BT944" i="7"/>
  <c r="BV944" i="7"/>
  <c r="BU944" i="7"/>
  <c r="BH611" i="7"/>
  <c r="BG611" i="7"/>
  <c r="BP611" i="7"/>
  <c r="BM611" i="7"/>
  <c r="BL611" i="7"/>
  <c r="BI611" i="7"/>
  <c r="BO611" i="7"/>
  <c r="BK611" i="7"/>
  <c r="BJ611" i="7"/>
  <c r="BQ611" i="7"/>
  <c r="BN611" i="7"/>
  <c r="BS437" i="7"/>
  <c r="BW437" i="7"/>
  <c r="BT437" i="7"/>
  <c r="BV437" i="7"/>
  <c r="BU437" i="7"/>
  <c r="BU981" i="7"/>
  <c r="BS981" i="7"/>
  <c r="BW981" i="7"/>
  <c r="BT981" i="7"/>
  <c r="BV981" i="7"/>
  <c r="AG272" i="7"/>
  <c r="CE211" i="7"/>
  <c r="AS96" i="7"/>
  <c r="AF11" i="7"/>
  <c r="CF74" i="7"/>
  <c r="AA77" i="7"/>
  <c r="AO75" i="7"/>
  <c r="AN306" i="7"/>
  <c r="AO306" i="7" a="1"/>
  <c r="AY306" i="7"/>
  <c r="CD255" i="7"/>
  <c r="CE255" i="7"/>
  <c r="CC255" i="7"/>
  <c r="AO635" i="7"/>
  <c r="AS635" i="7"/>
  <c r="AN525" i="7"/>
  <c r="AO525" i="7" a="1"/>
  <c r="AQ525" i="7"/>
  <c r="AN430" i="7"/>
  <c r="AO430" i="7" a="1"/>
  <c r="AW430" i="7"/>
  <c r="AJ144" i="7"/>
  <c r="BK612" i="7"/>
  <c r="BG612" i="7"/>
  <c r="AY229" i="7"/>
  <c r="AR229" i="7"/>
  <c r="AB73" i="7"/>
  <c r="AD73" i="7"/>
  <c r="BF287" i="7"/>
  <c r="BS482" i="7"/>
  <c r="BW482" i="7"/>
  <c r="BU482" i="7"/>
  <c r="BT482" i="7"/>
  <c r="BV482" i="7"/>
  <c r="BT903" i="7"/>
  <c r="BV903" i="7"/>
  <c r="BS903" i="7"/>
  <c r="BW903" i="7"/>
  <c r="BU903" i="7"/>
  <c r="BT859" i="7"/>
  <c r="BV859" i="7"/>
  <c r="BU859" i="7"/>
  <c r="BS859" i="7"/>
  <c r="BW859" i="7"/>
  <c r="AO835" i="7"/>
  <c r="AY835" i="7"/>
  <c r="AT835" i="7"/>
  <c r="AX835" i="7"/>
  <c r="AU835" i="7"/>
  <c r="AV835" i="7"/>
  <c r="AS835" i="7"/>
  <c r="AR835" i="7"/>
  <c r="AQ835" i="7"/>
  <c r="AP835" i="7"/>
  <c r="AW835" i="7"/>
  <c r="BS445" i="7"/>
  <c r="BW445" i="7"/>
  <c r="BT445" i="7"/>
  <c r="BV445" i="7"/>
  <c r="BU445" i="7"/>
  <c r="BT769" i="7"/>
  <c r="BV769" i="7"/>
  <c r="BU769" i="7"/>
  <c r="BS769" i="7"/>
  <c r="BW769" i="7"/>
  <c r="BG957" i="7"/>
  <c r="BQ957" i="7"/>
  <c r="BI957" i="7"/>
  <c r="BM957" i="7"/>
  <c r="BJ957" i="7"/>
  <c r="BP957" i="7"/>
  <c r="BN957" i="7"/>
  <c r="BO957" i="7"/>
  <c r="BH957" i="7"/>
  <c r="BL957" i="7"/>
  <c r="BK957" i="7"/>
  <c r="BU921" i="7"/>
  <c r="BT921" i="7"/>
  <c r="BV921" i="7"/>
  <c r="BS921" i="7"/>
  <c r="BW921" i="7"/>
  <c r="BD784" i="7"/>
  <c r="BF784" i="7"/>
  <c r="BG784" i="7" a="1"/>
  <c r="BW323" i="7"/>
  <c r="BW134" i="7"/>
  <c r="BV134" i="7"/>
  <c r="BF59" i="7"/>
  <c r="BT895" i="7"/>
  <c r="BV895" i="7"/>
  <c r="BS895" i="7"/>
  <c r="BW895" i="7"/>
  <c r="BU895" i="7"/>
  <c r="BS252" i="7"/>
  <c r="BU252" i="7"/>
  <c r="BX560" i="7"/>
  <c r="BY560" i="7" a="1"/>
  <c r="BJ767" i="7"/>
  <c r="BK767" i="7"/>
  <c r="BI767" i="7"/>
  <c r="BM767" i="7"/>
  <c r="BL767" i="7"/>
  <c r="BG767" i="7"/>
  <c r="BH767" i="7"/>
  <c r="BN767" i="7"/>
  <c r="BP767" i="7"/>
  <c r="BO767" i="7"/>
  <c r="BQ767" i="7"/>
  <c r="BF932" i="7"/>
  <c r="BG932" i="7" a="1"/>
  <c r="AW848" i="7"/>
  <c r="AY848" i="7"/>
  <c r="AU848" i="7"/>
  <c r="AR848" i="7"/>
  <c r="AQ848" i="7"/>
  <c r="AS848" i="7"/>
  <c r="AP848" i="7"/>
  <c r="AX848" i="7"/>
  <c r="AV848" i="7"/>
  <c r="AO848" i="7"/>
  <c r="AT848" i="7"/>
  <c r="BQ909" i="7"/>
  <c r="BM909" i="7"/>
  <c r="BN909" i="7"/>
  <c r="BG909" i="7"/>
  <c r="BK909" i="7"/>
  <c r="BO909" i="7"/>
  <c r="BH909" i="7"/>
  <c r="BL909" i="7"/>
  <c r="BP909" i="7"/>
  <c r="BJ909" i="7"/>
  <c r="BI909" i="7"/>
  <c r="AU787" i="7"/>
  <c r="AO787" i="7"/>
  <c r="AW787" i="7"/>
  <c r="AP787" i="7"/>
  <c r="AS787" i="7"/>
  <c r="AQ787" i="7"/>
  <c r="AR787" i="7"/>
  <c r="AV787" i="7"/>
  <c r="AX787" i="7"/>
  <c r="AY787" i="7"/>
  <c r="AT787" i="7"/>
  <c r="BS980" i="7"/>
  <c r="BW980" i="7"/>
  <c r="BT980" i="7"/>
  <c r="BV980" i="7"/>
  <c r="BU980" i="7"/>
  <c r="W272" i="7"/>
  <c r="CG211" i="7"/>
  <c r="AR555" i="7"/>
  <c r="V357" i="7"/>
  <c r="AV75" i="7"/>
  <c r="BF803" i="7"/>
  <c r="BG803" i="7" a="1"/>
  <c r="BG803" i="7"/>
  <c r="BF843" i="7"/>
  <c r="BG843" i="7" a="1"/>
  <c r="BM843" i="7"/>
  <c r="BY255" i="7"/>
  <c r="AY635" i="7"/>
  <c r="AT635" i="7"/>
  <c r="BF813" i="7"/>
  <c r="BG813" i="7" a="1"/>
  <c r="BQ813" i="7"/>
  <c r="BF677" i="7"/>
  <c r="BG677" i="7" a="1"/>
  <c r="BJ677" i="7"/>
  <c r="AE246" i="7"/>
  <c r="AA73" i="7"/>
  <c r="X73" i="7"/>
  <c r="AX921" i="7"/>
  <c r="AQ921" i="7"/>
  <c r="AY921" i="7"/>
  <c r="AP921" i="7"/>
  <c r="AS921" i="7"/>
  <c r="AR921" i="7"/>
  <c r="AU921" i="7"/>
  <c r="AT921" i="7"/>
  <c r="AW921" i="7"/>
  <c r="AV921" i="7"/>
  <c r="AO921" i="7"/>
  <c r="BT841" i="7"/>
  <c r="BV841" i="7"/>
  <c r="BS841" i="7"/>
  <c r="BW841" i="7"/>
  <c r="BU841" i="7"/>
  <c r="BF950" i="7"/>
  <c r="BG950" i="7" a="1"/>
  <c r="BT950" i="7"/>
  <c r="BV950" i="7"/>
  <c r="BS950" i="7"/>
  <c r="BW950" i="7"/>
  <c r="BU950" i="7"/>
  <c r="BX934" i="7"/>
  <c r="BY934" i="7" a="1"/>
  <c r="BH587" i="7"/>
  <c r="BG587" i="7"/>
  <c r="BJ587" i="7"/>
  <c r="BO587" i="7"/>
  <c r="BM587" i="7"/>
  <c r="BK587" i="7"/>
  <c r="BQ587" i="7"/>
  <c r="BI587" i="7"/>
  <c r="BN587" i="7"/>
  <c r="BP587" i="7"/>
  <c r="BL587" i="7"/>
  <c r="BF696" i="7"/>
  <c r="BG696" i="7" a="1"/>
  <c r="BT696" i="7"/>
  <c r="BV696" i="7"/>
  <c r="BU696" i="7"/>
  <c r="BS696" i="7"/>
  <c r="BW696" i="7"/>
  <c r="BS826" i="7"/>
  <c r="BW826" i="7"/>
  <c r="BT826" i="7"/>
  <c r="BV826" i="7"/>
  <c r="BU826" i="7"/>
  <c r="BT784" i="7"/>
  <c r="BV784" i="7"/>
  <c r="BU784" i="7"/>
  <c r="BS784" i="7"/>
  <c r="BW784" i="7"/>
  <c r="AW903" i="7"/>
  <c r="AS903" i="7"/>
  <c r="AU903" i="7"/>
  <c r="AY903" i="7"/>
  <c r="AP903" i="7"/>
  <c r="AQ903" i="7"/>
  <c r="AV903" i="7"/>
  <c r="AR903" i="7"/>
  <c r="AT903" i="7"/>
  <c r="AO903" i="7"/>
  <c r="AX903" i="7"/>
  <c r="BT625" i="7"/>
  <c r="BV625" i="7"/>
  <c r="BS625" i="7"/>
  <c r="BW625" i="7"/>
  <c r="BU625" i="7"/>
  <c r="BT545" i="7"/>
  <c r="BV545" i="7"/>
  <c r="BS545" i="7"/>
  <c r="BW545" i="7"/>
  <c r="BU545" i="7"/>
  <c r="BF550" i="7"/>
  <c r="BG550" i="7" a="1"/>
  <c r="BX970" i="7"/>
  <c r="BY970" i="7" a="1"/>
  <c r="AR661" i="7"/>
  <c r="AS661" i="7"/>
  <c r="AQ661" i="7"/>
  <c r="AV661" i="7"/>
  <c r="AW661" i="7"/>
  <c r="AT661" i="7"/>
  <c r="AX661" i="7"/>
  <c r="AU661" i="7"/>
  <c r="AO661" i="7"/>
  <c r="AP661" i="7"/>
  <c r="AY661" i="7"/>
  <c r="AO580" i="7"/>
  <c r="AV580" i="7"/>
  <c r="AQ580" i="7"/>
  <c r="AW580" i="7"/>
  <c r="AP580" i="7"/>
  <c r="AX580" i="7"/>
  <c r="AU580" i="7"/>
  <c r="AY580" i="7"/>
  <c r="AS580" i="7"/>
  <c r="AR580" i="7"/>
  <c r="AT580" i="7"/>
  <c r="BU584" i="7"/>
  <c r="BS584" i="7"/>
  <c r="BW584" i="7"/>
  <c r="BT584" i="7"/>
  <c r="BV584" i="7"/>
  <c r="BF458" i="7"/>
  <c r="BG458" i="7" a="1"/>
  <c r="BF825" i="7"/>
  <c r="BG825" i="7" a="1"/>
  <c r="BS825" i="7"/>
  <c r="BW825" i="7"/>
  <c r="BU825" i="7"/>
  <c r="BT825" i="7"/>
  <c r="BV825" i="7"/>
  <c r="BF437" i="7"/>
  <c r="BG437" i="7" a="1"/>
  <c r="BS828" i="7"/>
  <c r="BW828" i="7"/>
  <c r="BU828" i="7"/>
  <c r="BT828" i="7"/>
  <c r="BV828" i="7"/>
  <c r="BF980" i="7"/>
  <c r="BG980" i="7" a="1"/>
  <c r="V377" i="7"/>
  <c r="W377" i="7" a="1"/>
  <c r="W377" i="7"/>
  <c r="CI142" i="7"/>
  <c r="BZ723" i="7"/>
  <c r="CB723" i="7"/>
  <c r="CC723" i="7"/>
  <c r="BY723" i="7"/>
  <c r="CJ723" i="7"/>
  <c r="CE723" i="7"/>
  <c r="CH723" i="7"/>
  <c r="CD723" i="7"/>
  <c r="CG723" i="7"/>
  <c r="CI723" i="7"/>
  <c r="CA723" i="7"/>
  <c r="CF723" i="7"/>
  <c r="BV989" i="7"/>
  <c r="BX989" i="7"/>
  <c r="BY989" i="7" a="1"/>
  <c r="BI564" i="7"/>
  <c r="BK564" i="7"/>
  <c r="BL564" i="7"/>
  <c r="CB310" i="7"/>
  <c r="CI310" i="7"/>
  <c r="AR308" i="7"/>
  <c r="AY308" i="7"/>
  <c r="AQ308" i="7"/>
  <c r="AP308" i="7"/>
  <c r="AS308" i="7"/>
  <c r="AO308" i="7"/>
  <c r="BQ371" i="7"/>
  <c r="BM371" i="7"/>
  <c r="BL371" i="7"/>
  <c r="BO371" i="7"/>
  <c r="BG371" i="7"/>
  <c r="BP371" i="7"/>
  <c r="BK371" i="7"/>
  <c r="BH371" i="7"/>
  <c r="BJ371" i="7"/>
  <c r="BI371" i="7"/>
  <c r="BN371" i="7"/>
  <c r="BM17" i="7"/>
  <c r="BH17" i="7"/>
  <c r="BJ17" i="7"/>
  <c r="BK17" i="7"/>
  <c r="BI17" i="7"/>
  <c r="BO17" i="7"/>
  <c r="BQ17" i="7"/>
  <c r="BP17" i="7"/>
  <c r="BN17" i="7"/>
  <c r="BG17" i="7"/>
  <c r="BL17" i="7"/>
  <c r="BM258" i="7"/>
  <c r="BQ258" i="7"/>
  <c r="BO258" i="7"/>
  <c r="BJ258" i="7"/>
  <c r="BL258" i="7"/>
  <c r="BH258" i="7"/>
  <c r="BI258" i="7"/>
  <c r="BG258" i="7"/>
  <c r="BP258" i="7"/>
  <c r="BN258" i="7"/>
  <c r="BK258" i="7"/>
  <c r="Z250" i="7"/>
  <c r="AO265" i="7"/>
  <c r="AK214" i="7"/>
  <c r="BX658" i="7"/>
  <c r="BY658" i="7" a="1"/>
  <c r="BZ658" i="7"/>
  <c r="AN51" i="7"/>
  <c r="AO51" i="7" a="1"/>
  <c r="AV51" i="7"/>
  <c r="BT20" i="7"/>
  <c r="BS197" i="7"/>
  <c r="BT197" i="7"/>
  <c r="BO455" i="7"/>
  <c r="BN455" i="7"/>
  <c r="BM455" i="7"/>
  <c r="BH455" i="7"/>
  <c r="BG455" i="7"/>
  <c r="BJ455" i="7"/>
  <c r="BL455" i="7"/>
  <c r="BP455" i="7"/>
  <c r="BQ455" i="7"/>
  <c r="AP75" i="7"/>
  <c r="AN294" i="7"/>
  <c r="AO294" i="7" a="1"/>
  <c r="AQ294" i="7"/>
  <c r="BU240" i="7"/>
  <c r="BF765" i="7"/>
  <c r="BG765" i="7" a="1"/>
  <c r="BN765" i="7"/>
  <c r="BF879" i="7"/>
  <c r="BG879" i="7" a="1"/>
  <c r="BN879" i="7"/>
  <c r="BX863" i="7"/>
  <c r="BY863" i="7" a="1"/>
  <c r="CB863" i="7"/>
  <c r="BF892" i="7"/>
  <c r="BG892" i="7" a="1"/>
  <c r="BH892" i="7"/>
  <c r="BX759" i="7"/>
  <c r="BY759" i="7" a="1"/>
  <c r="BY759" i="7"/>
  <c r="BF752" i="7"/>
  <c r="BG752" i="7" a="1"/>
  <c r="BJ752" i="7"/>
  <c r="BF716" i="7"/>
  <c r="BG716" i="7" a="1"/>
  <c r="BQ716" i="7"/>
  <c r="BF583" i="7"/>
  <c r="BG583" i="7" a="1"/>
  <c r="BH583" i="7"/>
  <c r="BD681" i="7"/>
  <c r="BF681" i="7"/>
  <c r="BG681" i="7" a="1"/>
  <c r="AU5" i="7"/>
  <c r="BT681" i="7"/>
  <c r="BV681" i="7"/>
  <c r="BU681" i="7"/>
  <c r="BS681" i="7"/>
  <c r="BW681" i="7"/>
  <c r="BF567" i="7"/>
  <c r="BG567" i="7" a="1"/>
  <c r="BP567" i="7"/>
  <c r="BF847" i="7"/>
  <c r="BG847" i="7" a="1"/>
  <c r="BL847" i="7"/>
  <c r="BF589" i="7"/>
  <c r="BG589" i="7" a="1"/>
  <c r="BL589" i="7"/>
  <c r="BF559" i="7"/>
  <c r="BG559" i="7" a="1"/>
  <c r="BL559" i="7"/>
  <c r="BF660" i="7"/>
  <c r="BG660" i="7" a="1"/>
  <c r="BN660" i="7"/>
  <c r="AN476" i="7"/>
  <c r="AO476" i="7" a="1"/>
  <c r="AP476" i="7"/>
  <c r="BC197" i="7"/>
  <c r="BE197" i="7"/>
  <c r="BD197" i="7"/>
  <c r="Z120" i="7"/>
  <c r="AF120" i="7"/>
  <c r="AG120" i="7"/>
  <c r="Y120" i="7"/>
  <c r="X120" i="7"/>
  <c r="BJ612" i="7"/>
  <c r="BN612" i="7"/>
  <c r="BO612" i="7"/>
  <c r="BL612" i="7"/>
  <c r="BI612" i="7"/>
  <c r="AD303" i="7"/>
  <c r="AA303" i="7"/>
  <c r="AE303" i="7"/>
  <c r="Y303" i="7"/>
  <c r="X303" i="7"/>
  <c r="W303" i="7"/>
  <c r="AG303" i="7"/>
  <c r="AF303" i="7"/>
  <c r="AC303" i="7"/>
  <c r="AB303" i="7"/>
  <c r="Z303" i="7"/>
  <c r="Z291" i="7"/>
  <c r="Y291" i="7"/>
  <c r="AB291" i="7"/>
  <c r="AC291" i="7"/>
  <c r="AD291" i="7"/>
  <c r="AG291" i="7"/>
  <c r="AE291" i="7"/>
  <c r="X291" i="7"/>
  <c r="AA291" i="7"/>
  <c r="W291" i="7"/>
  <c r="AF291" i="7"/>
  <c r="BN925" i="7"/>
  <c r="BH925" i="7"/>
  <c r="BI925" i="7"/>
  <c r="BK925" i="7"/>
  <c r="BJ925" i="7"/>
  <c r="BM925" i="7"/>
  <c r="BQ925" i="7"/>
  <c r="BO925" i="7"/>
  <c r="BP925" i="7"/>
  <c r="AR524" i="7"/>
  <c r="AP524" i="7"/>
  <c r="AQ524" i="7"/>
  <c r="AT524" i="7"/>
  <c r="AR500" i="7"/>
  <c r="AW5" i="7"/>
  <c r="BD495" i="7"/>
  <c r="BF495" i="7"/>
  <c r="BG495" i="7" a="1"/>
  <c r="AF19" i="7"/>
  <c r="W19" i="7"/>
  <c r="Z19" i="7"/>
  <c r="X19" i="7"/>
  <c r="AB19" i="7"/>
  <c r="AE19" i="7"/>
  <c r="AA19" i="7"/>
  <c r="AD19" i="7"/>
  <c r="Y19" i="7"/>
  <c r="AG19" i="7"/>
  <c r="AC19" i="7"/>
  <c r="AN522" i="7"/>
  <c r="AO522" i="7" a="1"/>
  <c r="BF756" i="7"/>
  <c r="BG756" i="7" a="1"/>
  <c r="AS5" i="7"/>
  <c r="AP265" i="7"/>
  <c r="AT265" i="7"/>
  <c r="AR265" i="7"/>
  <c r="CA231" i="7"/>
  <c r="Y62" i="7"/>
  <c r="AF62" i="7"/>
  <c r="AD62" i="7"/>
  <c r="AC67" i="7"/>
  <c r="AR75" i="7"/>
  <c r="AU75" i="7"/>
  <c r="AX75" i="7"/>
  <c r="BF61" i="7"/>
  <c r="BF565" i="7"/>
  <c r="BG565" i="7" a="1"/>
  <c r="BJ565" i="7"/>
  <c r="BC294" i="7"/>
  <c r="AJ214" i="7"/>
  <c r="BE306" i="7"/>
  <c r="BF822" i="7"/>
  <c r="BG822" i="7" a="1"/>
  <c r="BM822" i="7"/>
  <c r="BF744" i="7"/>
  <c r="BG744" i="7" a="1"/>
  <c r="BM744" i="7"/>
  <c r="BD645" i="7"/>
  <c r="BF645" i="7"/>
  <c r="BG645" i="7" a="1"/>
  <c r="AM154" i="7"/>
  <c r="AJ154" i="7"/>
  <c r="AK154" i="7"/>
  <c r="AL154" i="7"/>
  <c r="BC263" i="7"/>
  <c r="BB263" i="7"/>
  <c r="BD263" i="7"/>
  <c r="BE263" i="7"/>
  <c r="AA246" i="7"/>
  <c r="X246" i="7"/>
  <c r="Y246" i="7"/>
  <c r="AB246" i="7"/>
  <c r="Z246" i="7"/>
  <c r="AD246" i="7"/>
  <c r="AF246" i="7"/>
  <c r="AG246" i="7"/>
  <c r="AC246" i="7"/>
  <c r="BF596" i="7"/>
  <c r="BG596" i="7" a="1"/>
  <c r="BF899" i="7"/>
  <c r="BG899" i="7" a="1"/>
  <c r="BV761" i="7"/>
  <c r="BX761" i="7"/>
  <c r="BY761" i="7" a="1"/>
  <c r="BF703" i="7"/>
  <c r="BG703" i="7" a="1"/>
  <c r="BL703" i="7"/>
  <c r="CK741" i="7"/>
  <c r="AN536" i="7"/>
  <c r="AO536" i="7" a="1"/>
  <c r="AV536" i="7"/>
  <c r="AN20" i="7"/>
  <c r="AO20" i="7" a="1"/>
  <c r="AR20" i="7"/>
  <c r="AQ803" i="7"/>
  <c r="AX803" i="7"/>
  <c r="AV803" i="7"/>
  <c r="AO803" i="7"/>
  <c r="AY803" i="7"/>
  <c r="AW803" i="7"/>
  <c r="AT803" i="7"/>
  <c r="AS803" i="7"/>
  <c r="AR803" i="7"/>
  <c r="AP803" i="7"/>
  <c r="AU803" i="7"/>
  <c r="BF884" i="7"/>
  <c r="BG884" i="7" a="1"/>
  <c r="X70" i="7"/>
  <c r="AW274" i="7"/>
  <c r="AV500" i="7"/>
  <c r="AX5" i="7"/>
  <c r="AV265" i="7"/>
  <c r="AY265" i="7"/>
  <c r="AX265" i="7"/>
  <c r="W62" i="7"/>
  <c r="AC62" i="7"/>
  <c r="X77" i="7"/>
  <c r="AN360" i="7"/>
  <c r="AO360" i="7" a="1"/>
  <c r="AW360" i="7"/>
  <c r="BX3" i="7"/>
  <c r="BY3" i="7" a="1"/>
  <c r="CA3" i="7"/>
  <c r="V166" i="7"/>
  <c r="W166" i="7" a="1"/>
  <c r="W166" i="7"/>
  <c r="AT75" i="7"/>
  <c r="AS75" i="7"/>
  <c r="AN232" i="7"/>
  <c r="AO232" i="7" a="1"/>
  <c r="AY232" i="7"/>
  <c r="BF240" i="7"/>
  <c r="AN76" i="7"/>
  <c r="AO76" i="7" a="1"/>
  <c r="AX76" i="7"/>
  <c r="BF670" i="7"/>
  <c r="BG670" i="7" a="1"/>
  <c r="BK670" i="7"/>
  <c r="AX207" i="7"/>
  <c r="BF344" i="7"/>
  <c r="BG344" i="7" a="1"/>
  <c r="BB306" i="7"/>
  <c r="BD306" i="7"/>
  <c r="BF701" i="7"/>
  <c r="BG701" i="7" a="1"/>
  <c r="BN701" i="7"/>
  <c r="BX575" i="7"/>
  <c r="BY575" i="7" a="1"/>
  <c r="CB575" i="7"/>
  <c r="BF905" i="7"/>
  <c r="BG905" i="7" a="1"/>
  <c r="BL905" i="7"/>
  <c r="AN429" i="7"/>
  <c r="AO429" i="7" a="1"/>
  <c r="AO429" i="7"/>
  <c r="BE151" i="7"/>
  <c r="BB151" i="7"/>
  <c r="BC151" i="7"/>
  <c r="BD151" i="7"/>
  <c r="AL84" i="7"/>
  <c r="AJ84" i="7"/>
  <c r="AK84" i="7"/>
  <c r="AM84" i="7"/>
  <c r="AN7" i="7"/>
  <c r="AO7" i="7" a="1"/>
  <c r="AY7" i="7"/>
  <c r="BF573" i="7"/>
  <c r="BG573" i="7" a="1"/>
  <c r="BK573" i="7"/>
  <c r="AU701" i="7"/>
  <c r="AR701" i="7"/>
  <c r="AV701" i="7"/>
  <c r="AQ701" i="7"/>
  <c r="AO701" i="7"/>
  <c r="AY701" i="7"/>
  <c r="AP701" i="7"/>
  <c r="AT701" i="7"/>
  <c r="AX701" i="7"/>
  <c r="AW701" i="7"/>
  <c r="AS701" i="7"/>
  <c r="BX925" i="7"/>
  <c r="BY925" i="7" a="1"/>
  <c r="BS756" i="7"/>
  <c r="BW756" i="7"/>
  <c r="BU756" i="7"/>
  <c r="BT756" i="7"/>
  <c r="BV756" i="7"/>
  <c r="BS899" i="7"/>
  <c r="BW899" i="7"/>
  <c r="BU899" i="7"/>
  <c r="BT899" i="7"/>
  <c r="BV899" i="7"/>
  <c r="AQ595" i="7"/>
  <c r="AP595" i="7"/>
  <c r="AU595" i="7"/>
  <c r="AV595" i="7"/>
  <c r="AX595" i="7"/>
  <c r="AR595" i="7"/>
  <c r="AS595" i="7"/>
  <c r="AY595" i="7"/>
  <c r="AO595" i="7"/>
  <c r="AW595" i="7"/>
  <c r="AT595" i="7"/>
  <c r="BU596" i="7"/>
  <c r="BS596" i="7"/>
  <c r="BW596" i="7"/>
  <c r="BT596" i="7"/>
  <c r="BV596" i="7"/>
  <c r="CG865" i="7"/>
  <c r="CA865" i="7"/>
  <c r="CH865" i="7"/>
  <c r="CD865" i="7"/>
  <c r="BY865" i="7"/>
  <c r="CK865" i="7"/>
  <c r="CC865" i="7"/>
  <c r="CI865" i="7"/>
  <c r="CF865" i="7"/>
  <c r="CE865" i="7"/>
  <c r="CB865" i="7"/>
  <c r="BZ865" i="7"/>
  <c r="AP852" i="7"/>
  <c r="AQ852" i="7"/>
  <c r="AV852" i="7"/>
  <c r="AU852" i="7"/>
  <c r="AW852" i="7"/>
  <c r="AT852" i="7"/>
  <c r="AX852" i="7"/>
  <c r="AR852" i="7"/>
  <c r="AS852" i="7"/>
  <c r="AY852" i="7"/>
  <c r="AO852" i="7"/>
  <c r="BS306" i="7"/>
  <c r="BW306" i="7"/>
  <c r="BT524" i="7"/>
  <c r="BV524" i="7"/>
  <c r="BU524" i="7"/>
  <c r="BT822" i="7"/>
  <c r="BV822" i="7"/>
  <c r="BU822" i="7"/>
  <c r="BS822" i="7"/>
  <c r="BW822" i="7"/>
  <c r="BS530" i="7"/>
  <c r="BW530" i="7"/>
  <c r="BT530" i="7"/>
  <c r="BV530" i="7"/>
  <c r="BU530" i="7"/>
  <c r="CE623" i="7"/>
  <c r="CF623" i="7"/>
  <c r="CG623" i="7"/>
  <c r="CC623" i="7"/>
  <c r="CI623" i="7"/>
  <c r="BZ623" i="7"/>
  <c r="BY623" i="7"/>
  <c r="CD623" i="7"/>
  <c r="CH623" i="7"/>
  <c r="CB623" i="7"/>
  <c r="CA623" i="7"/>
  <c r="BS847" i="7"/>
  <c r="BW847" i="7"/>
  <c r="BT847" i="7"/>
  <c r="BV847" i="7"/>
  <c r="BU847" i="7"/>
  <c r="BS803" i="7"/>
  <c r="BW803" i="7"/>
  <c r="BU803" i="7"/>
  <c r="BT803" i="7"/>
  <c r="BV803" i="7"/>
  <c r="BT843" i="7"/>
  <c r="BV843" i="7"/>
  <c r="BU843" i="7"/>
  <c r="BS843" i="7"/>
  <c r="BW843" i="7"/>
  <c r="BS879" i="7"/>
  <c r="BW879" i="7"/>
  <c r="BT879" i="7"/>
  <c r="BV879" i="7"/>
  <c r="BU879" i="7"/>
  <c r="AR892" i="7"/>
  <c r="AY892" i="7"/>
  <c r="AQ892" i="7"/>
  <c r="AO892" i="7"/>
  <c r="AW892" i="7"/>
  <c r="AV892" i="7"/>
  <c r="AS892" i="7"/>
  <c r="AT892" i="7"/>
  <c r="AP892" i="7"/>
  <c r="AX892" i="7"/>
  <c r="AU892" i="7"/>
  <c r="BU892" i="7"/>
  <c r="BS892" i="7"/>
  <c r="BW892" i="7"/>
  <c r="BT892" i="7"/>
  <c r="BV892" i="7"/>
  <c r="BT673" i="7"/>
  <c r="BV673" i="7"/>
  <c r="BU673" i="7"/>
  <c r="BS673" i="7"/>
  <c r="BW673" i="7"/>
  <c r="BQ658" i="7"/>
  <c r="BK658" i="7"/>
  <c r="BO658" i="7"/>
  <c r="BG658" i="7"/>
  <c r="BM658" i="7"/>
  <c r="BL658" i="7"/>
  <c r="BH658" i="7"/>
  <c r="BP658" i="7"/>
  <c r="BJ658" i="7"/>
  <c r="BI658" i="7"/>
  <c r="BN658" i="7"/>
  <c r="BT701" i="7"/>
  <c r="BV701" i="7"/>
  <c r="BS701" i="7"/>
  <c r="BW701" i="7"/>
  <c r="BU701" i="7"/>
  <c r="BS589" i="7"/>
  <c r="BW589" i="7"/>
  <c r="BT589" i="7"/>
  <c r="BV589" i="7"/>
  <c r="BU589" i="7"/>
  <c r="AR559" i="7"/>
  <c r="AP559" i="7"/>
  <c r="AX559" i="7"/>
  <c r="AS559" i="7"/>
  <c r="AU559" i="7"/>
  <c r="AT559" i="7"/>
  <c r="AW559" i="7"/>
  <c r="AV559" i="7"/>
  <c r="AY559" i="7"/>
  <c r="AQ559" i="7"/>
  <c r="AO559" i="7"/>
  <c r="BU559" i="7"/>
  <c r="BT559" i="7"/>
  <c r="BV559" i="7"/>
  <c r="BS559" i="7"/>
  <c r="BW559" i="7"/>
  <c r="BS569" i="7"/>
  <c r="BW569" i="7"/>
  <c r="BU569" i="7"/>
  <c r="BT569" i="7"/>
  <c r="BV569" i="7"/>
  <c r="AU569" i="7"/>
  <c r="AR569" i="7"/>
  <c r="AQ569" i="7"/>
  <c r="AW569" i="7"/>
  <c r="AP569" i="7"/>
  <c r="AX569" i="7"/>
  <c r="AO569" i="7"/>
  <c r="AS569" i="7"/>
  <c r="AV569" i="7"/>
  <c r="AT569" i="7"/>
  <c r="AY569" i="7"/>
  <c r="BU555" i="7"/>
  <c r="BT555" i="7"/>
  <c r="BV555" i="7"/>
  <c r="BS555" i="7"/>
  <c r="BW555" i="7"/>
  <c r="BU912" i="7"/>
  <c r="BT912" i="7"/>
  <c r="BV912" i="7"/>
  <c r="BS912" i="7"/>
  <c r="BW912" i="7"/>
  <c r="BQ759" i="7"/>
  <c r="BG759" i="7"/>
  <c r="BI759" i="7"/>
  <c r="BK759" i="7"/>
  <c r="BM759" i="7"/>
  <c r="BN759" i="7"/>
  <c r="BH759" i="7"/>
  <c r="BO759" i="7"/>
  <c r="BP759" i="7"/>
  <c r="BL759" i="7"/>
  <c r="BJ759" i="7"/>
  <c r="BU752" i="7"/>
  <c r="BS752" i="7"/>
  <c r="BW752" i="7"/>
  <c r="BS744" i="7"/>
  <c r="BW744" i="7"/>
  <c r="BU744" i="7"/>
  <c r="BT744" i="7"/>
  <c r="BV744" i="7"/>
  <c r="BG925" i="7"/>
  <c r="BL925" i="7"/>
  <c r="BS703" i="7"/>
  <c r="BW703" i="7"/>
  <c r="BU703" i="7"/>
  <c r="BT703" i="7"/>
  <c r="BV703" i="7"/>
  <c r="BU716" i="7"/>
  <c r="BT716" i="7"/>
  <c r="BV716" i="7"/>
  <c r="BS716" i="7"/>
  <c r="BW716" i="7"/>
  <c r="BT645" i="7"/>
  <c r="BV645" i="7"/>
  <c r="BU645" i="7"/>
  <c r="BS645" i="7"/>
  <c r="BW645" i="7"/>
  <c r="AR530" i="7"/>
  <c r="AX530" i="7"/>
  <c r="AV530" i="7"/>
  <c r="AY530" i="7"/>
  <c r="AU530" i="7"/>
  <c r="AQ530" i="7"/>
  <c r="AT530" i="7"/>
  <c r="AO530" i="7"/>
  <c r="AW530" i="7"/>
  <c r="AS530" i="7"/>
  <c r="AP530" i="7"/>
  <c r="AY822" i="7"/>
  <c r="AT822" i="7"/>
  <c r="AQ822" i="7"/>
  <c r="AX822" i="7"/>
  <c r="AV822" i="7"/>
  <c r="AW822" i="7"/>
  <c r="AU822" i="7"/>
  <c r="AO822" i="7"/>
  <c r="AS822" i="7"/>
  <c r="AR822" i="7"/>
  <c r="AP822" i="7"/>
  <c r="AT905" i="7"/>
  <c r="AO905" i="7"/>
  <c r="AV905" i="7"/>
  <c r="AX905" i="7"/>
  <c r="AU905" i="7"/>
  <c r="AY905" i="7"/>
  <c r="AQ905" i="7"/>
  <c r="AP905" i="7"/>
  <c r="AS905" i="7"/>
  <c r="AR905" i="7"/>
  <c r="AW905" i="7"/>
  <c r="BT813" i="7"/>
  <c r="BV813" i="7"/>
  <c r="BU813" i="7"/>
  <c r="BS813" i="7"/>
  <c r="BW813" i="7"/>
  <c r="BU677" i="7"/>
  <c r="BS677" i="7"/>
  <c r="BW677" i="7"/>
  <c r="BT677" i="7"/>
  <c r="BV677" i="7"/>
  <c r="AR703" i="7"/>
  <c r="AP703" i="7"/>
  <c r="AO703" i="7"/>
  <c r="AW703" i="7"/>
  <c r="AU703" i="7"/>
  <c r="AX703" i="7"/>
  <c r="AQ703" i="7"/>
  <c r="AS703" i="7"/>
  <c r="AY703" i="7"/>
  <c r="AT703" i="7"/>
  <c r="AV703" i="7"/>
  <c r="AU805" i="7"/>
  <c r="AO805" i="7"/>
  <c r="CK805" i="7"/>
  <c r="AQ805" i="7"/>
  <c r="AT805" i="7"/>
  <c r="AW805" i="7"/>
  <c r="AV805" i="7"/>
  <c r="AX805" i="7"/>
  <c r="AY805" i="7"/>
  <c r="AP805" i="7"/>
  <c r="AR805" i="7"/>
  <c r="AS805" i="7"/>
  <c r="BL584" i="7"/>
  <c r="BK584" i="7"/>
  <c r="BM584" i="7"/>
  <c r="BG584" i="7"/>
  <c r="BI584" i="7"/>
  <c r="BQ584" i="7"/>
  <c r="BN584" i="7"/>
  <c r="BJ584" i="7"/>
  <c r="BP584" i="7"/>
  <c r="BO584" i="7"/>
  <c r="BH584" i="7"/>
  <c r="BS905" i="7"/>
  <c r="BW905" i="7"/>
  <c r="BT905" i="7"/>
  <c r="BV905" i="7"/>
  <c r="BU905" i="7"/>
  <c r="BT583" i="7"/>
  <c r="BV583" i="7"/>
  <c r="BU583" i="7"/>
  <c r="BS583" i="7"/>
  <c r="BW583" i="7"/>
  <c r="BT660" i="7"/>
  <c r="BV660" i="7"/>
  <c r="BS660" i="7"/>
  <c r="BW660" i="7"/>
  <c r="BU660" i="7"/>
  <c r="AY744" i="7"/>
  <c r="AW744" i="7"/>
  <c r="AO744" i="7"/>
  <c r="AX744" i="7"/>
  <c r="AP744" i="7"/>
  <c r="AU744" i="7"/>
  <c r="AQ744" i="7"/>
  <c r="AS744" i="7"/>
  <c r="AR744" i="7"/>
  <c r="AV744" i="7"/>
  <c r="AT744" i="7"/>
  <c r="AR752" i="7"/>
  <c r="AQ752" i="7"/>
  <c r="AO752" i="7"/>
  <c r="AV752" i="7"/>
  <c r="AP752" i="7"/>
  <c r="AX752" i="7"/>
  <c r="AT752" i="7"/>
  <c r="AS752" i="7"/>
  <c r="AY752" i="7"/>
  <c r="AW752" i="7"/>
  <c r="AU524" i="7"/>
  <c r="AO524" i="7"/>
  <c r="AV524" i="7"/>
  <c r="AX524" i="7"/>
  <c r="AY524" i="7"/>
  <c r="AS524" i="7"/>
  <c r="AW524" i="7"/>
  <c r="AR879" i="7"/>
  <c r="AO879" i="7"/>
  <c r="AW879" i="7"/>
  <c r="AU879" i="7"/>
  <c r="AY879" i="7"/>
  <c r="AT879" i="7"/>
  <c r="AV879" i="7"/>
  <c r="AQ879" i="7"/>
  <c r="AP879" i="7"/>
  <c r="AX879" i="7"/>
  <c r="AS879" i="7"/>
  <c r="BA525" i="7"/>
  <c r="BE525" i="7"/>
  <c r="BR525" i="7"/>
  <c r="BT525" i="7"/>
  <c r="BV525" i="7"/>
  <c r="BC525" i="7"/>
  <c r="BB525" i="7"/>
  <c r="BD525" i="7"/>
  <c r="AK280" i="7"/>
  <c r="AL280" i="7"/>
  <c r="AM280" i="7"/>
  <c r="BR280" i="7"/>
  <c r="BA280" i="7"/>
  <c r="BC280" i="7"/>
  <c r="BT51" i="7"/>
  <c r="BV51" i="7"/>
  <c r="BW51" i="7"/>
  <c r="BR430" i="7"/>
  <c r="BA430" i="7"/>
  <c r="BE430" i="7"/>
  <c r="BB430" i="7"/>
  <c r="BD430" i="7"/>
  <c r="BC430" i="7"/>
  <c r="BR429" i="7"/>
  <c r="BC429" i="7"/>
  <c r="BB429" i="7"/>
  <c r="BD429" i="7"/>
  <c r="BA429" i="7"/>
  <c r="BE429" i="7"/>
  <c r="BA154" i="7"/>
  <c r="BC154" i="7"/>
  <c r="BR154" i="7"/>
  <c r="BR476" i="7"/>
  <c r="BB476" i="7"/>
  <c r="BD476" i="7"/>
  <c r="BA476" i="7"/>
  <c r="BE476" i="7"/>
  <c r="BC476" i="7"/>
  <c r="BS151" i="7"/>
  <c r="BU151" i="7"/>
  <c r="BR84" i="7"/>
  <c r="BA84" i="7"/>
  <c r="BC84" i="7"/>
  <c r="BA536" i="7"/>
  <c r="BE536" i="7"/>
  <c r="BC536" i="7"/>
  <c r="BR536" i="7"/>
  <c r="BB536" i="7"/>
  <c r="BD536" i="7"/>
  <c r="BW20" i="7"/>
  <c r="BV20" i="7"/>
  <c r="BR301" i="7"/>
  <c r="BA301" i="7"/>
  <c r="BE301" i="7"/>
  <c r="AM144" i="7"/>
  <c r="AL144" i="7"/>
  <c r="BA144" i="7"/>
  <c r="BB144" i="7"/>
  <c r="BR144" i="7"/>
  <c r="BR398" i="7"/>
  <c r="BA398" i="7"/>
  <c r="BE398" i="7"/>
  <c r="BU573" i="7"/>
  <c r="BS573" i="7"/>
  <c r="BW573" i="7"/>
  <c r="BT573" i="7"/>
  <c r="BV573" i="7"/>
  <c r="X430" i="7"/>
  <c r="AE430" i="7"/>
  <c r="AC430" i="7"/>
  <c r="W430" i="7"/>
  <c r="AA430" i="7"/>
  <c r="AF430" i="7"/>
  <c r="Y430" i="7"/>
  <c r="AD430" i="7"/>
  <c r="AB430" i="7"/>
  <c r="Z430" i="7"/>
  <c r="AG430" i="7"/>
  <c r="BS495" i="7"/>
  <c r="BW495" i="7"/>
  <c r="BU495" i="7"/>
  <c r="BT495" i="7"/>
  <c r="BV495" i="7"/>
  <c r="BR522" i="7"/>
  <c r="BA522" i="7"/>
  <c r="BE522" i="7"/>
  <c r="BC522" i="7"/>
  <c r="BB522" i="7"/>
  <c r="BD522" i="7"/>
  <c r="BA214" i="7"/>
  <c r="BR214" i="7"/>
  <c r="BU765" i="7"/>
  <c r="BS765" i="7"/>
  <c r="BW765" i="7"/>
  <c r="BT765" i="7"/>
  <c r="BV765" i="7"/>
  <c r="BT884" i="7"/>
  <c r="BV884" i="7"/>
  <c r="BU884" i="7"/>
  <c r="BS884" i="7"/>
  <c r="BW884" i="7"/>
  <c r="BM41" i="7"/>
  <c r="BN41" i="7"/>
  <c r="BK41" i="7"/>
  <c r="BO41" i="7"/>
  <c r="BJ41" i="7"/>
  <c r="BG41" i="7"/>
  <c r="BH41" i="7"/>
  <c r="BP41" i="7"/>
  <c r="BQ41" i="7"/>
  <c r="BI41" i="7"/>
  <c r="BL41" i="7"/>
  <c r="AC257" i="7"/>
  <c r="AG257" i="7"/>
  <c r="X257" i="7"/>
  <c r="AF257" i="7"/>
  <c r="W257" i="7"/>
  <c r="Z257" i="7"/>
  <c r="AE257" i="7"/>
  <c r="Y257" i="7"/>
  <c r="AA257" i="7"/>
  <c r="AB257" i="7"/>
  <c r="AD257" i="7"/>
  <c r="AU981" i="7"/>
  <c r="AS981" i="7"/>
  <c r="AT981" i="7"/>
  <c r="AY981" i="7"/>
  <c r="AX981" i="7"/>
  <c r="AV981" i="7"/>
  <c r="AP981" i="7"/>
  <c r="AO981" i="7"/>
  <c r="AW981" i="7"/>
  <c r="AR981" i="7"/>
  <c r="AQ981" i="7"/>
  <c r="AY756" i="7"/>
  <c r="AR756" i="7"/>
  <c r="AQ756" i="7"/>
  <c r="AX756" i="7"/>
  <c r="AT756" i="7"/>
  <c r="AU756" i="7"/>
  <c r="AV756" i="7"/>
  <c r="AO756" i="7"/>
  <c r="AW756" i="7"/>
  <c r="AP756" i="7"/>
  <c r="AS756" i="7"/>
  <c r="BN665" i="7"/>
  <c r="BH665" i="7"/>
  <c r="BM665" i="7"/>
  <c r="BJ665" i="7"/>
  <c r="BK665" i="7"/>
  <c r="BI665" i="7"/>
  <c r="BG665" i="7"/>
  <c r="BP665" i="7"/>
  <c r="BQ665" i="7"/>
  <c r="BL665" i="7"/>
  <c r="BO665" i="7"/>
  <c r="BW163" i="7"/>
  <c r="AA63" i="7"/>
  <c r="AV143" i="7"/>
  <c r="AY143" i="7"/>
  <c r="AS143" i="7"/>
  <c r="AE70" i="7"/>
  <c r="AP555" i="7"/>
  <c r="AG244" i="7"/>
  <c r="AB11" i="7"/>
  <c r="AB224" i="7"/>
  <c r="CF231" i="7"/>
  <c r="BF570" i="7"/>
  <c r="BG570" i="7" a="1"/>
  <c r="AN357" i="7"/>
  <c r="AO357" i="7" a="1"/>
  <c r="AR357" i="7"/>
  <c r="AF77" i="7"/>
  <c r="Y77" i="7"/>
  <c r="BJ654" i="7"/>
  <c r="BM654" i="7"/>
  <c r="BF824" i="7"/>
  <c r="BG824" i="7" a="1"/>
  <c r="BH824" i="7"/>
  <c r="AN313" i="7"/>
  <c r="AO313" i="7" a="1"/>
  <c r="AX313" i="7"/>
  <c r="BS294" i="7"/>
  <c r="BU294" i="7"/>
  <c r="BX672" i="7"/>
  <c r="BY672" i="7" a="1"/>
  <c r="BF441" i="7"/>
  <c r="BG441" i="7" a="1"/>
  <c r="BU613" i="7"/>
  <c r="BS613" i="7"/>
  <c r="BW613" i="7"/>
  <c r="BT613" i="7"/>
  <c r="BV613" i="7"/>
  <c r="BZ231" i="7"/>
  <c r="AB77" i="7"/>
  <c r="BG654" i="7"/>
  <c r="BL654" i="7"/>
  <c r="BN654" i="7"/>
  <c r="BB246" i="7"/>
  <c r="BX656" i="7"/>
  <c r="BY656" i="7" a="1"/>
  <c r="BQ656" i="7"/>
  <c r="BK656" i="7"/>
  <c r="BJ656" i="7"/>
  <c r="BG656" i="7"/>
  <c r="BI656" i="7"/>
  <c r="BO656" i="7"/>
  <c r="BP656" i="7"/>
  <c r="BL656" i="7"/>
  <c r="BN656" i="7"/>
  <c r="BH656" i="7"/>
  <c r="BM656" i="7"/>
  <c r="BP672" i="7"/>
  <c r="BN672" i="7"/>
  <c r="BH672" i="7"/>
  <c r="BO672" i="7"/>
  <c r="BI672" i="7"/>
  <c r="BM672" i="7"/>
  <c r="BQ672" i="7"/>
  <c r="BL672" i="7"/>
  <c r="BG672" i="7"/>
  <c r="BK672" i="7"/>
  <c r="BJ672" i="7"/>
  <c r="AE67" i="7"/>
  <c r="AG67" i="7"/>
  <c r="AA67" i="7"/>
  <c r="AD67" i="7"/>
  <c r="AB67" i="7"/>
  <c r="W67" i="7"/>
  <c r="Y67" i="7"/>
  <c r="BS670" i="7"/>
  <c r="BW670" i="7"/>
  <c r="BU670" i="7"/>
  <c r="BT670" i="7"/>
  <c r="BV670" i="7"/>
  <c r="BW240" i="7"/>
  <c r="BV240" i="7"/>
  <c r="BU163" i="7"/>
  <c r="AN192" i="7"/>
  <c r="AO192" i="7" a="1"/>
  <c r="X71" i="7"/>
  <c r="AV80" i="7"/>
  <c r="BZ211" i="7"/>
  <c r="AX322" i="7"/>
  <c r="AP143" i="7"/>
  <c r="V378" i="7"/>
  <c r="W378" i="7" a="1"/>
  <c r="AX67" i="7"/>
  <c r="AA70" i="7"/>
  <c r="AC70" i="7"/>
  <c r="AW555" i="7"/>
  <c r="AE244" i="7"/>
  <c r="X244" i="7"/>
  <c r="AA224" i="7"/>
  <c r="CI231" i="7"/>
  <c r="CH231" i="7"/>
  <c r="W77" i="7"/>
  <c r="BO654" i="7"/>
  <c r="BP654" i="7"/>
  <c r="BE294" i="7"/>
  <c r="CJ453" i="7"/>
  <c r="CK453" i="7"/>
  <c r="BS441" i="7"/>
  <c r="BW441" i="7"/>
  <c r="BU441" i="7"/>
  <c r="BT441" i="7"/>
  <c r="BV441" i="7"/>
  <c r="BF613" i="7"/>
  <c r="BG613" i="7" a="1"/>
  <c r="BT163" i="7"/>
  <c r="BV163" i="7"/>
  <c r="BU565" i="7"/>
  <c r="BT565" i="7"/>
  <c r="BV565" i="7"/>
  <c r="BS565" i="7"/>
  <c r="BW565" i="7"/>
  <c r="BD376" i="7"/>
  <c r="BF376" i="7"/>
  <c r="BG376" i="7" a="1"/>
  <c r="AD188" i="7"/>
  <c r="Y188" i="7"/>
  <c r="AC188" i="7"/>
  <c r="AF188" i="7"/>
  <c r="W188" i="7"/>
  <c r="AA188" i="7"/>
  <c r="AE188" i="7"/>
  <c r="X188" i="7"/>
  <c r="Z188" i="7"/>
  <c r="AG188" i="7"/>
  <c r="AB188" i="7"/>
  <c r="W220" i="7"/>
  <c r="Y220" i="7"/>
  <c r="AG220" i="7"/>
  <c r="X220" i="7"/>
  <c r="AF220" i="7"/>
  <c r="AE220" i="7"/>
  <c r="AD220" i="7"/>
  <c r="Z220" i="7"/>
  <c r="AC220" i="7"/>
  <c r="AB220" i="7"/>
  <c r="AA220" i="7"/>
  <c r="BM250" i="7"/>
  <c r="BL250" i="7"/>
  <c r="BH250" i="7"/>
  <c r="BP250" i="7"/>
  <c r="BN250" i="7"/>
  <c r="BO250" i="7"/>
  <c r="BJ250" i="7"/>
  <c r="BG250" i="7"/>
  <c r="BK250" i="7"/>
  <c r="BQ250" i="7"/>
  <c r="BI250" i="7"/>
  <c r="BN265" i="7"/>
  <c r="BH265" i="7"/>
  <c r="BP265" i="7"/>
  <c r="BO265" i="7"/>
  <c r="BM265" i="7"/>
  <c r="BQ265" i="7"/>
  <c r="BG265" i="7"/>
  <c r="BJ265" i="7"/>
  <c r="BK265" i="7"/>
  <c r="BI265" i="7"/>
  <c r="BL265" i="7"/>
  <c r="BV76" i="7"/>
  <c r="AN380" i="7"/>
  <c r="AO380" i="7" a="1"/>
  <c r="AQ380" i="7"/>
  <c r="BF605" i="7"/>
  <c r="BG605" i="7" a="1"/>
  <c r="BQ605" i="7"/>
  <c r="BF506" i="7"/>
  <c r="BG506" i="7" a="1"/>
  <c r="BP506" i="7"/>
  <c r="AF224" i="7"/>
  <c r="BU76" i="7"/>
  <c r="BW76" i="7"/>
  <c r="AB107" i="7"/>
  <c r="CJ727" i="7"/>
  <c r="CK727" i="7"/>
  <c r="BI21" i="7"/>
  <c r="BL21" i="7"/>
  <c r="BK21" i="7"/>
  <c r="BQ21" i="7"/>
  <c r="BG21" i="7"/>
  <c r="BJ21" i="7"/>
  <c r="BP21" i="7"/>
  <c r="BH21" i="7"/>
  <c r="BN21" i="7"/>
  <c r="BM21" i="7"/>
  <c r="BO21" i="7"/>
  <c r="BO32" i="7"/>
  <c r="BK32" i="7"/>
  <c r="BL32" i="7"/>
  <c r="BG32" i="7"/>
  <c r="BJ32" i="7"/>
  <c r="BN32" i="7"/>
  <c r="BM32" i="7"/>
  <c r="BP32" i="7"/>
  <c r="BQ32" i="7"/>
  <c r="BI32" i="7"/>
  <c r="BH32" i="7"/>
  <c r="Y400" i="7"/>
  <c r="Z400" i="7"/>
  <c r="AG400" i="7"/>
  <c r="W400" i="7"/>
  <c r="AA400" i="7"/>
  <c r="AD400" i="7"/>
  <c r="X400" i="7"/>
  <c r="AF400" i="7"/>
  <c r="AE400" i="7"/>
  <c r="AC400" i="7"/>
  <c r="AB400" i="7"/>
  <c r="AB267" i="7"/>
  <c r="Y267" i="7"/>
  <c r="AE267" i="7"/>
  <c r="W267" i="7"/>
  <c r="AA267" i="7"/>
  <c r="AF267" i="7"/>
  <c r="AD267" i="7"/>
  <c r="Z267" i="7"/>
  <c r="AG267" i="7"/>
  <c r="X267" i="7"/>
  <c r="AC267" i="7"/>
  <c r="AO289" i="7"/>
  <c r="AU289" i="7"/>
  <c r="AR289" i="7"/>
  <c r="AT289" i="7"/>
  <c r="AW289" i="7"/>
  <c r="AQ289" i="7"/>
  <c r="AS289" i="7"/>
  <c r="BK438" i="7"/>
  <c r="BG438" i="7"/>
  <c r="BN438" i="7"/>
  <c r="BO438" i="7"/>
  <c r="BI438" i="7"/>
  <c r="BH438" i="7"/>
  <c r="BJ438" i="7"/>
  <c r="BP438" i="7"/>
  <c r="BV452" i="7"/>
  <c r="BX452" i="7"/>
  <c r="BY452" i="7" a="1"/>
  <c r="AO96" i="7"/>
  <c r="V402" i="7"/>
  <c r="W402" i="7" a="1"/>
  <c r="Z402" i="7"/>
  <c r="AP798" i="7"/>
  <c r="BF300" i="7"/>
  <c r="BG300" i="7" a="1"/>
  <c r="BF633" i="7"/>
  <c r="BG633" i="7" a="1"/>
  <c r="BP633" i="7"/>
  <c r="AN340" i="7"/>
  <c r="AO340" i="7" a="1"/>
  <c r="AC77" i="7"/>
  <c r="AG77" i="7"/>
  <c r="V376" i="7"/>
  <c r="W376" i="7" a="1"/>
  <c r="BF864" i="7"/>
  <c r="BG864" i="7" a="1"/>
  <c r="BI864" i="7"/>
  <c r="BB48" i="7"/>
  <c r="AU500" i="7"/>
  <c r="AY5" i="7"/>
  <c r="AQ5" i="7"/>
  <c r="AE77" i="7"/>
  <c r="Z77" i="7"/>
  <c r="BF486" i="7"/>
  <c r="BG486" i="7" a="1"/>
  <c r="BL486" i="7"/>
  <c r="AY96" i="7"/>
  <c r="AX500" i="7"/>
  <c r="AP5" i="7"/>
  <c r="AO5" i="7"/>
  <c r="AN94" i="7"/>
  <c r="AO94" i="7" a="1"/>
  <c r="BX483" i="7"/>
  <c r="BY483" i="7" a="1"/>
  <c r="BW37" i="7"/>
  <c r="BV37" i="7"/>
  <c r="BU37" i="7"/>
  <c r="BQ438" i="7"/>
  <c r="BM438" i="7"/>
  <c r="BL438" i="7"/>
  <c r="BD48" i="7"/>
  <c r="BE48" i="7"/>
  <c r="BS48" i="7"/>
  <c r="BT48" i="7"/>
  <c r="BK242" i="7"/>
  <c r="BQ242" i="7"/>
  <c r="BL242" i="7"/>
  <c r="BO242" i="7"/>
  <c r="BJ242" i="7"/>
  <c r="BI242" i="7"/>
  <c r="BG242" i="7"/>
  <c r="BN242" i="7"/>
  <c r="BP242" i="7"/>
  <c r="BM242" i="7"/>
  <c r="BH242" i="7"/>
  <c r="W152" i="7"/>
  <c r="X152" i="7"/>
  <c r="AD152" i="7"/>
  <c r="AG152" i="7"/>
  <c r="Y152" i="7"/>
  <c r="AF152" i="7"/>
  <c r="AB152" i="7"/>
  <c r="Z152" i="7"/>
  <c r="AC152" i="7"/>
  <c r="AA152" i="7"/>
  <c r="AE152" i="7"/>
  <c r="BJ253" i="7"/>
  <c r="BN253" i="7"/>
  <c r="BP253" i="7"/>
  <c r="BL253" i="7"/>
  <c r="BM253" i="7"/>
  <c r="BK253" i="7"/>
  <c r="BH253" i="7"/>
  <c r="BI253" i="7"/>
  <c r="BQ253" i="7"/>
  <c r="BO253" i="7"/>
  <c r="BG253" i="7"/>
  <c r="AC241" i="7"/>
  <c r="X241" i="7"/>
  <c r="AB241" i="7"/>
  <c r="AG241" i="7"/>
  <c r="AE241" i="7"/>
  <c r="AD241" i="7"/>
  <c r="Z241" i="7"/>
  <c r="AF241" i="7"/>
  <c r="AA241" i="7"/>
  <c r="Y241" i="7"/>
  <c r="W241" i="7"/>
  <c r="AU547" i="7"/>
  <c r="AR547" i="7"/>
  <c r="AX547" i="7"/>
  <c r="AW547" i="7"/>
  <c r="AQ547" i="7"/>
  <c r="AT547" i="7"/>
  <c r="AP547" i="7"/>
  <c r="AS547" i="7"/>
  <c r="AV547" i="7"/>
  <c r="AY547" i="7"/>
  <c r="AO547" i="7"/>
  <c r="BL621" i="7"/>
  <c r="BO621" i="7"/>
  <c r="BK621" i="7"/>
  <c r="BJ621" i="7"/>
  <c r="BI621" i="7"/>
  <c r="BH621" i="7"/>
  <c r="BG621" i="7"/>
  <c r="BN621" i="7"/>
  <c r="BP621" i="7"/>
  <c r="BQ621" i="7"/>
  <c r="BM621" i="7"/>
  <c r="AR605" i="7"/>
  <c r="AV605" i="7"/>
  <c r="AP605" i="7"/>
  <c r="AQ605" i="7"/>
  <c r="AW605" i="7"/>
  <c r="AY605" i="7"/>
  <c r="AS605" i="7"/>
  <c r="AO605" i="7"/>
  <c r="AT605" i="7"/>
  <c r="AU605" i="7"/>
  <c r="AX605" i="7"/>
  <c r="V182" i="7"/>
  <c r="W182" i="7" a="1"/>
  <c r="AO274" i="7"/>
  <c r="Y250" i="7"/>
  <c r="AY587" i="7"/>
  <c r="AT798" i="7"/>
  <c r="AS798" i="7"/>
  <c r="AV798" i="7"/>
  <c r="BF15" i="7"/>
  <c r="AN246" i="7"/>
  <c r="AO246" i="7" a="1"/>
  <c r="CB153" i="7"/>
  <c r="CE153" i="7"/>
  <c r="BY153" i="7"/>
  <c r="CD153" i="7"/>
  <c r="CA153" i="7"/>
  <c r="CG153" i="7"/>
  <c r="CI153" i="7"/>
  <c r="BZ153" i="7"/>
  <c r="CC153" i="7"/>
  <c r="CF153" i="7"/>
  <c r="CH153" i="7"/>
  <c r="BB279" i="7"/>
  <c r="BE279" i="7"/>
  <c r="BD279" i="7"/>
  <c r="BT979" i="7"/>
  <c r="BV979" i="7"/>
  <c r="BS979" i="7"/>
  <c r="BW979" i="7"/>
  <c r="BU979" i="7"/>
  <c r="BF547" i="7"/>
  <c r="BG547" i="7" a="1"/>
  <c r="AA289" i="7"/>
  <c r="V126" i="7"/>
  <c r="W126" i="7" a="1"/>
  <c r="AE63" i="7"/>
  <c r="AR583" i="7"/>
  <c r="AQ583" i="7"/>
  <c r="AX583" i="7"/>
  <c r="AT583" i="7"/>
  <c r="AO583" i="7"/>
  <c r="AW583" i="7"/>
  <c r="AS583" i="7"/>
  <c r="AV583" i="7"/>
  <c r="AU583" i="7"/>
  <c r="AY583" i="7"/>
  <c r="AP583" i="7"/>
  <c r="BU864" i="7"/>
  <c r="BS864" i="7"/>
  <c r="BW864" i="7"/>
  <c r="BT864" i="7"/>
  <c r="BV864" i="7"/>
  <c r="AV107" i="7"/>
  <c r="AW107" i="7"/>
  <c r="AT107" i="7"/>
  <c r="AS107" i="7"/>
  <c r="AU107" i="7"/>
  <c r="AO107" i="7"/>
  <c r="AY107" i="7"/>
  <c r="AQ107" i="7"/>
  <c r="AX107" i="7"/>
  <c r="AP107" i="7"/>
  <c r="AR107" i="7"/>
  <c r="BU506" i="7"/>
  <c r="BS506" i="7"/>
  <c r="BW506" i="7"/>
  <c r="BT506" i="7"/>
  <c r="BV506" i="7"/>
  <c r="AR492" i="7"/>
  <c r="AT492" i="7"/>
  <c r="AV492" i="7"/>
  <c r="AW492" i="7"/>
  <c r="AY492" i="7"/>
  <c r="AU492" i="7"/>
  <c r="AP492" i="7"/>
  <c r="AQ492" i="7"/>
  <c r="AO492" i="7"/>
  <c r="CK492" i="7"/>
  <c r="AS492" i="7"/>
  <c r="AX492" i="7"/>
  <c r="BW27" i="7"/>
  <c r="BS718" i="7"/>
  <c r="BW718" i="7"/>
  <c r="BT718" i="7"/>
  <c r="BV718" i="7"/>
  <c r="BU718" i="7"/>
  <c r="BS164" i="7"/>
  <c r="BU164" i="7"/>
  <c r="BS246" i="7"/>
  <c r="BT246" i="7"/>
  <c r="BT547" i="7"/>
  <c r="BV547" i="7"/>
  <c r="BS547" i="7"/>
  <c r="BW547" i="7"/>
  <c r="BU547" i="7"/>
  <c r="Y289" i="7"/>
  <c r="AS553" i="7"/>
  <c r="AV274" i="7"/>
  <c r="AS139" i="7"/>
  <c r="AF250" i="7"/>
  <c r="BX664" i="7"/>
  <c r="BY664" i="7" a="1"/>
  <c r="CD664" i="7"/>
  <c r="AW798" i="7"/>
  <c r="AQ798" i="7"/>
  <c r="AY798" i="7"/>
  <c r="BF394" i="7"/>
  <c r="BG394" i="7" a="1"/>
  <c r="AN164" i="7"/>
  <c r="AO164" i="7" a="1"/>
  <c r="BT592" i="7"/>
  <c r="BV592" i="7"/>
  <c r="BS592" i="7"/>
  <c r="BW592" i="7"/>
  <c r="BU592" i="7"/>
  <c r="BT824" i="7"/>
  <c r="BV824" i="7"/>
  <c r="BS824" i="7"/>
  <c r="BW824" i="7"/>
  <c r="BU824" i="7"/>
  <c r="BF718" i="7"/>
  <c r="BG718" i="7" a="1"/>
  <c r="BE164" i="7"/>
  <c r="BC164" i="7"/>
  <c r="BD164" i="7"/>
  <c r="BB164" i="7"/>
  <c r="BE246" i="7"/>
  <c r="BD246" i="7"/>
  <c r="BX654" i="7"/>
  <c r="BY654" i="7" a="1"/>
  <c r="AE33" i="7"/>
  <c r="AC289" i="7"/>
  <c r="AU263" i="7"/>
  <c r="AP553" i="7"/>
  <c r="AT274" i="7"/>
  <c r="AG250" i="7"/>
  <c r="AW587" i="7"/>
  <c r="AO798" i="7"/>
  <c r="AR798" i="7"/>
  <c r="BF152" i="7"/>
  <c r="AN279" i="7"/>
  <c r="AO279" i="7" a="1"/>
  <c r="BF592" i="7"/>
  <c r="BG592" i="7" a="1"/>
  <c r="BS486" i="7"/>
  <c r="BW486" i="7"/>
  <c r="BU486" i="7"/>
  <c r="BT486" i="7"/>
  <c r="BV486" i="7"/>
  <c r="AC136" i="7"/>
  <c r="X136" i="7"/>
  <c r="AB136" i="7"/>
  <c r="AF136" i="7"/>
  <c r="AG136" i="7"/>
  <c r="AA136" i="7"/>
  <c r="AE136" i="7"/>
  <c r="W136" i="7"/>
  <c r="AD136" i="7"/>
  <c r="Z136" i="7"/>
  <c r="Y136" i="7"/>
  <c r="BT567" i="7"/>
  <c r="BV567" i="7"/>
  <c r="BS567" i="7"/>
  <c r="BW567" i="7"/>
  <c r="BU567" i="7"/>
  <c r="Y210" i="7"/>
  <c r="AG210" i="7"/>
  <c r="AC210" i="7"/>
  <c r="AB210" i="7"/>
  <c r="AE210" i="7"/>
  <c r="AD210" i="7"/>
  <c r="AA210" i="7"/>
  <c r="AF210" i="7"/>
  <c r="W210" i="7"/>
  <c r="X210" i="7"/>
  <c r="Z210" i="7"/>
  <c r="BS605" i="7"/>
  <c r="BW605" i="7"/>
  <c r="BU605" i="7"/>
  <c r="BT605" i="7"/>
  <c r="BV605" i="7"/>
  <c r="BT27" i="7"/>
  <c r="BV27" i="7"/>
  <c r="BS279" i="7"/>
  <c r="BU279" i="7"/>
  <c r="BD979" i="7"/>
  <c r="BF979" i="7"/>
  <c r="BG979" i="7" a="1"/>
  <c r="AA233" i="7"/>
  <c r="Z233" i="7"/>
  <c r="X233" i="7"/>
  <c r="Y233" i="7"/>
  <c r="AF233" i="7"/>
  <c r="W233" i="7"/>
  <c r="AB233" i="7"/>
  <c r="AE233" i="7"/>
  <c r="AC233" i="7"/>
  <c r="AG233" i="7"/>
  <c r="AD233" i="7"/>
  <c r="AB309" i="7"/>
  <c r="BB357" i="7"/>
  <c r="BD357" i="7"/>
  <c r="BC357" i="7"/>
  <c r="Z293" i="7"/>
  <c r="AE293" i="7"/>
  <c r="AB293" i="7"/>
  <c r="AD293" i="7"/>
  <c r="W309" i="7"/>
  <c r="AD309" i="7"/>
  <c r="AE309" i="7"/>
  <c r="Z309" i="7"/>
  <c r="BY376" i="7"/>
  <c r="AW312" i="7"/>
  <c r="BC317" i="7"/>
  <c r="BX317" i="7"/>
  <c r="BY317" i="7" a="1"/>
  <c r="AU312" i="7"/>
  <c r="AS312" i="7"/>
  <c r="AV312" i="7"/>
  <c r="AR312" i="7"/>
  <c r="AO312" i="7"/>
  <c r="AY312" i="7"/>
  <c r="AP312" i="7"/>
  <c r="AC380" i="7"/>
  <c r="AA380" i="7"/>
  <c r="Z380" i="7"/>
  <c r="W380" i="7"/>
  <c r="AG380" i="7"/>
  <c r="AF380" i="7"/>
  <c r="AB380" i="7"/>
  <c r="AD380" i="7"/>
  <c r="X380" i="7"/>
  <c r="Y380" i="7"/>
  <c r="AE380" i="7"/>
  <c r="X295" i="7"/>
  <c r="W295" i="7"/>
  <c r="AC295" i="7"/>
  <c r="AA295" i="7"/>
  <c r="AF295" i="7"/>
  <c r="AD295" i="7"/>
  <c r="AB295" i="7"/>
  <c r="AG295" i="7"/>
  <c r="AE295" i="7"/>
  <c r="Y295" i="7"/>
  <c r="Z295" i="7"/>
  <c r="X229" i="7"/>
  <c r="AF229" i="7"/>
  <c r="AA229" i="7"/>
  <c r="AD229" i="7"/>
  <c r="W229" i="7"/>
  <c r="Z229" i="7"/>
  <c r="AB229" i="7"/>
  <c r="AE229" i="7"/>
  <c r="AC229" i="7"/>
  <c r="Y229" i="7"/>
  <c r="AG229" i="7"/>
  <c r="AC287" i="7"/>
  <c r="Z287" i="7"/>
  <c r="AE287" i="7"/>
  <c r="W287" i="7"/>
  <c r="AA287" i="7"/>
  <c r="AB287" i="7"/>
  <c r="AG287" i="7"/>
  <c r="AD287" i="7"/>
  <c r="AF287" i="7"/>
  <c r="X287" i="7"/>
  <c r="Y287" i="7"/>
  <c r="BJ336" i="7"/>
  <c r="BL336" i="7"/>
  <c r="BP336" i="7"/>
  <c r="BI336" i="7"/>
  <c r="BG336" i="7"/>
  <c r="BH336" i="7"/>
  <c r="BN336" i="7"/>
  <c r="BM336" i="7"/>
  <c r="BQ336" i="7"/>
  <c r="BO336" i="7"/>
  <c r="BK336" i="7"/>
  <c r="X93" i="7"/>
  <c r="AB93" i="7"/>
  <c r="Y93" i="7"/>
  <c r="AG93" i="7"/>
  <c r="AC93" i="7"/>
  <c r="AE93" i="7"/>
  <c r="W93" i="7"/>
  <c r="AD93" i="7"/>
  <c r="Z93" i="7"/>
  <c r="AF93" i="7"/>
  <c r="AA93" i="7"/>
  <c r="BS794" i="7"/>
  <c r="BW794" i="7"/>
  <c r="BT794" i="7"/>
  <c r="BV794" i="7"/>
  <c r="BU794" i="7"/>
  <c r="BU340" i="7"/>
  <c r="BW340" i="7"/>
  <c r="AU172" i="7"/>
  <c r="AO80" i="7"/>
  <c r="AA189" i="7"/>
  <c r="AG293" i="7"/>
  <c r="W293" i="7"/>
  <c r="Y293" i="7"/>
  <c r="AW553" i="7"/>
  <c r="AO553" i="7"/>
  <c r="AV553" i="7"/>
  <c r="AX88" i="7"/>
  <c r="AS322" i="7"/>
  <c r="AU322" i="7"/>
  <c r="AR67" i="7"/>
  <c r="AQ67" i="7"/>
  <c r="AU67" i="7"/>
  <c r="AS555" i="7"/>
  <c r="AQ555" i="7"/>
  <c r="Z11" i="7"/>
  <c r="AE11" i="7"/>
  <c r="AD11" i="7"/>
  <c r="AN50" i="7"/>
  <c r="AO50" i="7" a="1"/>
  <c r="AT50" i="7"/>
  <c r="AP587" i="7"/>
  <c r="AY261" i="7"/>
  <c r="AV587" i="7"/>
  <c r="AX587" i="7"/>
  <c r="AU261" i="7"/>
  <c r="CJ391" i="7"/>
  <c r="AN300" i="7"/>
  <c r="AO300" i="7" a="1"/>
  <c r="BS60" i="7"/>
  <c r="CF455" i="7"/>
  <c r="CH455" i="7"/>
  <c r="CE455" i="7"/>
  <c r="BZ455" i="7"/>
  <c r="CG455" i="7"/>
  <c r="CA455" i="7"/>
  <c r="CD455" i="7"/>
  <c r="BY455" i="7"/>
  <c r="CB455" i="7"/>
  <c r="CC455" i="7"/>
  <c r="CI455" i="7"/>
  <c r="CJ508" i="7"/>
  <c r="CK508" i="7"/>
  <c r="AE58" i="7"/>
  <c r="AX172" i="7"/>
  <c r="BK131" i="7"/>
  <c r="BP131" i="7"/>
  <c r="BL131" i="7"/>
  <c r="AC58" i="7"/>
  <c r="AG58" i="7"/>
  <c r="AA58" i="7"/>
  <c r="AN208" i="7"/>
  <c r="AO208" i="7" a="1"/>
  <c r="AY208" i="7"/>
  <c r="AN125" i="7"/>
  <c r="AO125" i="7" a="1"/>
  <c r="AS125" i="7"/>
  <c r="AY734" i="7"/>
  <c r="AW172" i="7"/>
  <c r="AV172" i="7"/>
  <c r="AT172" i="7"/>
  <c r="AX289" i="7"/>
  <c r="AY289" i="7"/>
  <c r="AP289" i="7"/>
  <c r="AU80" i="7"/>
  <c r="W48" i="7"/>
  <c r="AC48" i="7"/>
  <c r="AB48" i="7"/>
  <c r="X173" i="7"/>
  <c r="Y173" i="7"/>
  <c r="AD189" i="7"/>
  <c r="Z189" i="7"/>
  <c r="AU939" i="7"/>
  <c r="AO939" i="7"/>
  <c r="AQ189" i="7"/>
  <c r="AX189" i="7"/>
  <c r="AY189" i="7"/>
  <c r="Z322" i="7"/>
  <c r="AD322" i="7"/>
  <c r="AA322" i="7"/>
  <c r="CI205" i="7"/>
  <c r="CC205" i="7"/>
  <c r="CF205" i="7"/>
  <c r="CE205" i="7"/>
  <c r="X168" i="7"/>
  <c r="AD168" i="7"/>
  <c r="AA168" i="7"/>
  <c r="AC293" i="7"/>
  <c r="AF293" i="7"/>
  <c r="X293" i="7"/>
  <c r="AR553" i="7"/>
  <c r="AQ553" i="7"/>
  <c r="AQ557" i="7"/>
  <c r="AE535" i="7"/>
  <c r="AG535" i="7"/>
  <c r="AB535" i="7"/>
  <c r="Z191" i="7"/>
  <c r="AE191" i="7"/>
  <c r="AA191" i="7"/>
  <c r="AD414" i="7"/>
  <c r="AE414" i="7"/>
  <c r="CA211" i="7"/>
  <c r="CI211" i="7"/>
  <c r="BY211" i="7"/>
  <c r="AV88" i="7"/>
  <c r="AV89" i="7"/>
  <c r="AY110" i="7"/>
  <c r="AO110" i="7"/>
  <c r="AF414" i="7"/>
  <c r="W140" i="7"/>
  <c r="Z140" i="7"/>
  <c r="AE140" i="7"/>
  <c r="AB38" i="7"/>
  <c r="AG38" i="7"/>
  <c r="AA38" i="7"/>
  <c r="AX308" i="7"/>
  <c r="AV308" i="7"/>
  <c r="AW308" i="7"/>
  <c r="AA99" i="7"/>
  <c r="Y99" i="7"/>
  <c r="AD99" i="7"/>
  <c r="AQ322" i="7"/>
  <c r="AY47" i="7"/>
  <c r="AV393" i="7"/>
  <c r="AY393" i="7"/>
  <c r="AP393" i="7"/>
  <c r="AY310" i="7"/>
  <c r="AW310" i="7"/>
  <c r="CA310" i="7"/>
  <c r="BY310" i="7"/>
  <c r="BZ310" i="7"/>
  <c r="AT405" i="7"/>
  <c r="AQ264" i="7"/>
  <c r="AT264" i="7"/>
  <c r="AF356" i="7"/>
  <c r="AU117" i="7"/>
  <c r="AD224" i="7"/>
  <c r="CG143" i="7"/>
  <c r="CE143" i="7"/>
  <c r="AT67" i="7"/>
  <c r="AY67" i="7"/>
  <c r="AW67" i="7"/>
  <c r="AT252" i="7"/>
  <c r="AW252" i="7"/>
  <c r="AR252" i="7"/>
  <c r="AO555" i="7"/>
  <c r="AU555" i="7"/>
  <c r="AY555" i="7"/>
  <c r="AR274" i="7"/>
  <c r="AQ274" i="7"/>
  <c r="AX139" i="7"/>
  <c r="AW500" i="7"/>
  <c r="AS500" i="7"/>
  <c r="AA250" i="7"/>
  <c r="AB250" i="7"/>
  <c r="AR5" i="7"/>
  <c r="AT5" i="7"/>
  <c r="Y11" i="7"/>
  <c r="W11" i="7"/>
  <c r="AG11" i="7"/>
  <c r="BV213" i="7"/>
  <c r="AV261" i="7"/>
  <c r="AQ587" i="7"/>
  <c r="AT587" i="7"/>
  <c r="AT261" i="7"/>
  <c r="Y224" i="7"/>
  <c r="X224" i="7"/>
  <c r="AE224" i="7"/>
  <c r="AU30" i="7"/>
  <c r="AV30" i="7"/>
  <c r="AF309" i="7"/>
  <c r="AC309" i="7"/>
  <c r="AA309" i="7"/>
  <c r="BC351" i="7"/>
  <c r="BY231" i="7"/>
  <c r="CB231" i="7"/>
  <c r="BF51" i="7"/>
  <c r="BF494" i="7"/>
  <c r="BG494" i="7" a="1"/>
  <c r="BO494" i="7"/>
  <c r="AT394" i="7"/>
  <c r="AR394" i="7"/>
  <c r="AS394" i="7"/>
  <c r="CB371" i="7"/>
  <c r="BZ371" i="7"/>
  <c r="AB261" i="7"/>
  <c r="AD261" i="7"/>
  <c r="Y261" i="7"/>
  <c r="AA261" i="7"/>
  <c r="X261" i="7"/>
  <c r="AG261" i="7"/>
  <c r="AC261" i="7"/>
  <c r="Z261" i="7"/>
  <c r="AF261" i="7"/>
  <c r="W261" i="7"/>
  <c r="AE261" i="7"/>
  <c r="BX493" i="7"/>
  <c r="BY493" i="7" a="1"/>
  <c r="X58" i="7"/>
  <c r="BI131" i="7"/>
  <c r="BQ131" i="7"/>
  <c r="AF58" i="7"/>
  <c r="Y58" i="7"/>
  <c r="AO172" i="7"/>
  <c r="AR172" i="7"/>
  <c r="AV289" i="7"/>
  <c r="AY80" i="7"/>
  <c r="AF48" i="7"/>
  <c r="AE173" i="7"/>
  <c r="AE189" i="7"/>
  <c r="AY939" i="7"/>
  <c r="BT340" i="7"/>
  <c r="BV340" i="7"/>
  <c r="AS189" i="7"/>
  <c r="AU189" i="7"/>
  <c r="W322" i="7"/>
  <c r="X322" i="7"/>
  <c r="CD205" i="7"/>
  <c r="BZ205" i="7"/>
  <c r="CA205" i="7"/>
  <c r="AB168" i="7"/>
  <c r="AA293" i="7"/>
  <c r="AT553" i="7"/>
  <c r="AX553" i="7"/>
  <c r="AC535" i="7"/>
  <c r="AF535" i="7"/>
  <c r="W191" i="7"/>
  <c r="AF191" i="7"/>
  <c r="AA414" i="7"/>
  <c r="AG414" i="7"/>
  <c r="CD211" i="7"/>
  <c r="V379" i="7"/>
  <c r="W379" i="7" a="1"/>
  <c r="AP89" i="7"/>
  <c r="AT110" i="7"/>
  <c r="AR110" i="7"/>
  <c r="AA140" i="7"/>
  <c r="Z38" i="7"/>
  <c r="AC38" i="7"/>
  <c r="BB109" i="7"/>
  <c r="AT308" i="7"/>
  <c r="W99" i="7"/>
  <c r="Z99" i="7"/>
  <c r="AR322" i="7"/>
  <c r="AW393" i="7"/>
  <c r="AT393" i="7"/>
  <c r="AS310" i="7"/>
  <c r="AT310" i="7"/>
  <c r="CE310" i="7"/>
  <c r="CF310" i="7"/>
  <c r="AO264" i="7"/>
  <c r="AY117" i="7"/>
  <c r="CF143" i="7"/>
  <c r="CH143" i="7"/>
  <c r="CA143" i="7"/>
  <c r="AS67" i="7"/>
  <c r="AP67" i="7"/>
  <c r="BF366" i="7"/>
  <c r="BG366" i="7" a="1"/>
  <c r="AP252" i="7"/>
  <c r="AX555" i="7"/>
  <c r="AT555" i="7"/>
  <c r="AX274" i="7"/>
  <c r="AP274" i="7"/>
  <c r="AD250" i="7"/>
  <c r="X250" i="7"/>
  <c r="AA11" i="7"/>
  <c r="BU213" i="7"/>
  <c r="AS587" i="7"/>
  <c r="AX261" i="7"/>
  <c r="AP261" i="7"/>
  <c r="AU587" i="7"/>
  <c r="AC224" i="7"/>
  <c r="W224" i="7"/>
  <c r="AW30" i="7"/>
  <c r="AX30" i="7"/>
  <c r="AG309" i="7"/>
  <c r="CG231" i="7"/>
  <c r="CC231" i="7"/>
  <c r="BF472" i="7"/>
  <c r="BG472" i="7" a="1"/>
  <c r="BJ472" i="7"/>
  <c r="BF519" i="7"/>
  <c r="BG519" i="7" a="1"/>
  <c r="BH519" i="7"/>
  <c r="AX394" i="7"/>
  <c r="AP394" i="7"/>
  <c r="BS633" i="7"/>
  <c r="BW633" i="7"/>
  <c r="BT633" i="7"/>
  <c r="BV633" i="7"/>
  <c r="BU633" i="7"/>
  <c r="BC60" i="7"/>
  <c r="BD60" i="7"/>
  <c r="BE60" i="7"/>
  <c r="AP254" i="7"/>
  <c r="AX254" i="7"/>
  <c r="AF135" i="7"/>
  <c r="AG135" i="7"/>
  <c r="AD135" i="7"/>
  <c r="AB135" i="7"/>
  <c r="Z135" i="7"/>
  <c r="AC135" i="7"/>
  <c r="W135" i="7"/>
  <c r="AE135" i="7"/>
  <c r="Y135" i="7"/>
  <c r="AA135" i="7"/>
  <c r="X135" i="7"/>
  <c r="AN60" i="7"/>
  <c r="AO60" i="7" a="1"/>
  <c r="BF794" i="7"/>
  <c r="BG794" i="7" a="1"/>
  <c r="BF421" i="7"/>
  <c r="BG421" i="7" a="1"/>
  <c r="BS421" i="7"/>
  <c r="BW421" i="7"/>
  <c r="BU421" i="7"/>
  <c r="BT421" i="7"/>
  <c r="BV421" i="7"/>
  <c r="AU47" i="7"/>
  <c r="AV47" i="7"/>
  <c r="AW47" i="7"/>
  <c r="AQ47" i="7"/>
  <c r="AO47" i="7"/>
  <c r="AX47" i="7"/>
  <c r="AS47" i="7"/>
  <c r="BS394" i="7"/>
  <c r="BW394" i="7"/>
  <c r="BV300" i="7"/>
  <c r="CC393" i="7"/>
  <c r="CH393" i="7"/>
  <c r="BZ393" i="7"/>
  <c r="CI393" i="7"/>
  <c r="CD393" i="7"/>
  <c r="T238" i="7"/>
  <c r="V238" i="7"/>
  <c r="W238" i="7" a="1"/>
  <c r="CA393" i="7"/>
  <c r="BY393" i="7"/>
  <c r="AW199" i="7"/>
  <c r="AS199" i="7"/>
  <c r="AU199" i="7"/>
  <c r="AO199" i="7"/>
  <c r="AQ199" i="7"/>
  <c r="AT199" i="7"/>
  <c r="AR199" i="7"/>
  <c r="AV199" i="7"/>
  <c r="AP199" i="7"/>
  <c r="AX199" i="7"/>
  <c r="X309" i="7"/>
  <c r="Y309" i="7"/>
  <c r="AX276" i="7"/>
  <c r="AP276" i="7"/>
  <c r="BS357" i="7"/>
  <c r="BW357" i="7"/>
  <c r="BD293" i="7"/>
  <c r="BF293" i="7"/>
  <c r="AL317" i="7"/>
  <c r="BD76" i="7"/>
  <c r="BF76" i="7"/>
  <c r="BX676" i="7"/>
  <c r="BY676" i="7" a="1"/>
  <c r="BE45" i="7"/>
  <c r="BD45" i="7"/>
  <c r="BU494" i="7"/>
  <c r="BS494" i="7"/>
  <c r="BW494" i="7"/>
  <c r="BT494" i="7"/>
  <c r="BV494" i="7"/>
  <c r="BS346" i="7"/>
  <c r="BT346" i="7"/>
  <c r="BS519" i="7"/>
  <c r="BW519" i="7"/>
  <c r="BU519" i="7"/>
  <c r="BT519" i="7"/>
  <c r="BV519" i="7"/>
  <c r="AC33" i="7"/>
  <c r="BF549" i="7"/>
  <c r="BG549" i="7" a="1"/>
  <c r="BP549" i="7"/>
  <c r="BC45" i="7"/>
  <c r="BT248" i="7"/>
  <c r="BF231" i="7"/>
  <c r="AN19" i="7"/>
  <c r="AO19" i="7" a="1"/>
  <c r="BS45" i="7"/>
  <c r="BT45" i="7"/>
  <c r="BE346" i="7"/>
  <c r="BS472" i="7"/>
  <c r="BW472" i="7"/>
  <c r="BU472" i="7"/>
  <c r="BT472" i="7"/>
  <c r="BV472" i="7"/>
  <c r="AA33" i="7"/>
  <c r="BI771" i="7"/>
  <c r="BB328" i="7"/>
  <c r="BD328" i="7"/>
  <c r="AW89" i="7"/>
  <c r="AJ155" i="7"/>
  <c r="V388" i="7"/>
  <c r="W388" i="7" a="1"/>
  <c r="BT242" i="7"/>
  <c r="BV242" i="7"/>
  <c r="BB45" i="7"/>
  <c r="BB346" i="7"/>
  <c r="BD346" i="7"/>
  <c r="BW248" i="7"/>
  <c r="BV248" i="7"/>
  <c r="BI46" i="7"/>
  <c r="BP46" i="7"/>
  <c r="BK46" i="7"/>
  <c r="BJ46" i="7"/>
  <c r="BG46" i="7"/>
  <c r="BL46" i="7"/>
  <c r="BO46" i="7"/>
  <c r="BH46" i="7"/>
  <c r="BM46" i="7"/>
  <c r="BN46" i="7"/>
  <c r="BQ46" i="7"/>
  <c r="AG158" i="7"/>
  <c r="AF158" i="7"/>
  <c r="AA158" i="7"/>
  <c r="AE158" i="7"/>
  <c r="W158" i="7"/>
  <c r="AD158" i="7"/>
  <c r="AB158" i="7"/>
  <c r="Z158" i="7"/>
  <c r="X158" i="7"/>
  <c r="AC158" i="7"/>
  <c r="Y158" i="7"/>
  <c r="AE302" i="7"/>
  <c r="AB302" i="7"/>
  <c r="AD302" i="7"/>
  <c r="AC302" i="7"/>
  <c r="AF302" i="7"/>
  <c r="Y302" i="7"/>
  <c r="AA302" i="7"/>
  <c r="AG302" i="7"/>
  <c r="Z302" i="7"/>
  <c r="X302" i="7"/>
  <c r="W302" i="7"/>
  <c r="BT213" i="7"/>
  <c r="BF388" i="7"/>
  <c r="BG388" i="7" a="1"/>
  <c r="BS351" i="7"/>
  <c r="BU351" i="7"/>
  <c r="AD89" i="7"/>
  <c r="AC89" i="7"/>
  <c r="W89" i="7"/>
  <c r="AG89" i="7"/>
  <c r="AA89" i="7"/>
  <c r="AF89" i="7"/>
  <c r="AB89" i="7"/>
  <c r="AE89" i="7"/>
  <c r="Y89" i="7"/>
  <c r="X89" i="7"/>
  <c r="Z89" i="7"/>
  <c r="CK691" i="7"/>
  <c r="AN371" i="7"/>
  <c r="AO371" i="7" a="1"/>
  <c r="AT371" i="7"/>
  <c r="BX684" i="7"/>
  <c r="BY684" i="7" a="1"/>
  <c r="CG684" i="7"/>
  <c r="BF310" i="7"/>
  <c r="BG310" i="7" a="1"/>
  <c r="V397" i="7"/>
  <c r="W397" i="7" a="1"/>
  <c r="BF94" i="7"/>
  <c r="BE351" i="7"/>
  <c r="BD351" i="7"/>
  <c r="BF127" i="7"/>
  <c r="BG127" i="7" a="1"/>
  <c r="CJ992" i="7"/>
  <c r="CK992" i="7"/>
  <c r="CJ457" i="7"/>
  <c r="BF578" i="7"/>
  <c r="BG578" i="7" a="1"/>
  <c r="BM578" i="7"/>
  <c r="AN388" i="7"/>
  <c r="AO388" i="7" a="1"/>
  <c r="AR388" i="7"/>
  <c r="BU46" i="7"/>
  <c r="BV46" i="7"/>
  <c r="BW46" i="7"/>
  <c r="BC149" i="7"/>
  <c r="BD149" i="7"/>
  <c r="BE149" i="7"/>
  <c r="AN390" i="7"/>
  <c r="AO390" i="7" a="1"/>
  <c r="AY307" i="7"/>
  <c r="AP307" i="7"/>
  <c r="AO307" i="7"/>
  <c r="AS307" i="7"/>
  <c r="AG383" i="7"/>
  <c r="X383" i="7"/>
  <c r="AF383" i="7"/>
  <c r="Z383" i="7"/>
  <c r="AD383" i="7"/>
  <c r="Y383" i="7"/>
  <c r="AE383" i="7"/>
  <c r="W383" i="7"/>
  <c r="AB383" i="7"/>
  <c r="AC383" i="7"/>
  <c r="AA383" i="7"/>
  <c r="AQ482" i="7"/>
  <c r="AW482" i="7"/>
  <c r="AX482" i="7"/>
  <c r="AR482" i="7"/>
  <c r="AS482" i="7"/>
  <c r="AT482" i="7"/>
  <c r="AY482" i="7"/>
  <c r="AU482" i="7"/>
  <c r="AO482" i="7"/>
  <c r="AV482" i="7"/>
  <c r="AP482" i="7"/>
  <c r="BS149" i="7"/>
  <c r="BT149" i="7"/>
  <c r="BU242" i="7"/>
  <c r="AN242" i="7"/>
  <c r="AO242" i="7" a="1"/>
  <c r="BB183" i="7"/>
  <c r="BD183" i="7"/>
  <c r="BC183" i="7"/>
  <c r="BU94" i="7"/>
  <c r="BT94" i="7"/>
  <c r="BD396" i="7"/>
  <c r="BF396" i="7"/>
  <c r="BG396" i="7" a="1"/>
  <c r="CK391" i="7"/>
  <c r="BW265" i="7"/>
  <c r="BV265" i="7"/>
  <c r="BU265" i="7"/>
  <c r="AK397" i="7"/>
  <c r="AJ397" i="7"/>
  <c r="AL397" i="7"/>
  <c r="AJ400" i="7"/>
  <c r="AL400" i="7"/>
  <c r="BT378" i="7"/>
  <c r="BV378" i="7"/>
  <c r="BF303" i="7"/>
  <c r="BG303" i="7" a="1"/>
  <c r="AF393" i="7"/>
  <c r="W393" i="7"/>
  <c r="AB393" i="7"/>
  <c r="Y393" i="7"/>
  <c r="AA393" i="7"/>
  <c r="X393" i="7"/>
  <c r="V374" i="7"/>
  <c r="W374" i="7" a="1"/>
  <c r="AA312" i="7"/>
  <c r="AD312" i="7"/>
  <c r="AC312" i="7"/>
  <c r="AB312" i="7"/>
  <c r="Z312" i="7"/>
  <c r="X312" i="7"/>
  <c r="AF312" i="7"/>
  <c r="Y312" i="7"/>
  <c r="AG312" i="7"/>
  <c r="W312" i="7"/>
  <c r="AE312" i="7"/>
  <c r="BX312" i="7"/>
  <c r="BY312" i="7" a="1"/>
  <c r="CD312" i="7"/>
  <c r="BS299" i="7"/>
  <c r="BW299" i="7"/>
  <c r="BE299" i="7"/>
  <c r="BB299" i="7"/>
  <c r="BC299" i="7"/>
  <c r="AS276" i="7"/>
  <c r="AJ193" i="7"/>
  <c r="AL193" i="7"/>
  <c r="AL364" i="7"/>
  <c r="AN364" i="7"/>
  <c r="AO364" i="7" a="1"/>
  <c r="AR264" i="7"/>
  <c r="AV264" i="7"/>
  <c r="AP264" i="7"/>
  <c r="AY264" i="7"/>
  <c r="AU264" i="7"/>
  <c r="AQ117" i="7"/>
  <c r="AV117" i="7"/>
  <c r="AO117" i="7"/>
  <c r="AS117" i="7"/>
  <c r="AT117" i="7"/>
  <c r="AC393" i="7"/>
  <c r="AG393" i="7"/>
  <c r="AD393" i="7"/>
  <c r="AE393" i="7"/>
  <c r="Z393" i="7"/>
  <c r="AQ276" i="7"/>
  <c r="AW276" i="7"/>
  <c r="AR276" i="7"/>
  <c r="AY276" i="7"/>
  <c r="AO276" i="7"/>
  <c r="AT276" i="7"/>
  <c r="AU276" i="7"/>
  <c r="AQ405" i="7"/>
  <c r="AP405" i="7"/>
  <c r="AU405" i="7"/>
  <c r="AS405" i="7"/>
  <c r="AY405" i="7"/>
  <c r="AX405" i="7"/>
  <c r="AW405" i="7"/>
  <c r="BF205" i="7"/>
  <c r="AC192" i="7"/>
  <c r="AF192" i="7"/>
  <c r="X192" i="7"/>
  <c r="AD192" i="7"/>
  <c r="Y192" i="7"/>
  <c r="AB192" i="7"/>
  <c r="Z192" i="7"/>
  <c r="AG192" i="7"/>
  <c r="AE192" i="7"/>
  <c r="AA192" i="7"/>
  <c r="W192" i="7"/>
  <c r="Z221" i="7"/>
  <c r="AD221" i="7"/>
  <c r="AB221" i="7"/>
  <c r="AA221" i="7"/>
  <c r="X221" i="7"/>
  <c r="AE221" i="7"/>
  <c r="AC221" i="7"/>
  <c r="W221" i="7"/>
  <c r="AG221" i="7"/>
  <c r="Y221" i="7"/>
  <c r="AF221" i="7"/>
  <c r="BO74" i="7"/>
  <c r="BI74" i="7"/>
  <c r="BN74" i="7"/>
  <c r="BL74" i="7"/>
  <c r="BH74" i="7"/>
  <c r="BG74" i="7"/>
  <c r="BP74" i="7"/>
  <c r="BQ74" i="7"/>
  <c r="BM74" i="7"/>
  <c r="BJ74" i="7"/>
  <c r="BK74" i="7"/>
  <c r="BN93" i="7"/>
  <c r="BO93" i="7"/>
  <c r="BM93" i="7"/>
  <c r="BP93" i="7"/>
  <c r="BK93" i="7"/>
  <c r="BI93" i="7"/>
  <c r="BH93" i="7"/>
  <c r="BQ93" i="7"/>
  <c r="BG93" i="7"/>
  <c r="BL93" i="7"/>
  <c r="BJ93" i="7"/>
  <c r="BN576" i="7"/>
  <c r="BJ576" i="7"/>
  <c r="BG576" i="7"/>
  <c r="BO576" i="7"/>
  <c r="BQ576" i="7"/>
  <c r="BM576" i="7"/>
  <c r="BK576" i="7"/>
  <c r="BL576" i="7"/>
  <c r="BI576" i="7"/>
  <c r="BP576" i="7"/>
  <c r="BH576" i="7"/>
  <c r="BJ569" i="7"/>
  <c r="BO569" i="7"/>
  <c r="BK569" i="7"/>
  <c r="BM569" i="7"/>
  <c r="BH569" i="7"/>
  <c r="BI569" i="7"/>
  <c r="BP569" i="7"/>
  <c r="BN569" i="7"/>
  <c r="BL569" i="7"/>
  <c r="BG569" i="7"/>
  <c r="BQ569" i="7"/>
  <c r="BT29" i="7"/>
  <c r="AP987" i="7"/>
  <c r="AV987" i="7"/>
  <c r="AW987" i="7"/>
  <c r="AO987" i="7"/>
  <c r="AQ987" i="7"/>
  <c r="AR987" i="7"/>
  <c r="AX987" i="7"/>
  <c r="AY987" i="7"/>
  <c r="AU987" i="7"/>
  <c r="AS987" i="7"/>
  <c r="AT987" i="7"/>
  <c r="BB230" i="7"/>
  <c r="BD230" i="7"/>
  <c r="BE230" i="7"/>
  <c r="BU549" i="7"/>
  <c r="BT549" i="7"/>
  <c r="BV549" i="7"/>
  <c r="BS549" i="7"/>
  <c r="BW549" i="7"/>
  <c r="AT29" i="7"/>
  <c r="AW29" i="7"/>
  <c r="AR29" i="7"/>
  <c r="AV29" i="7"/>
  <c r="AO29" i="7"/>
  <c r="AP29" i="7"/>
  <c r="AY29" i="7"/>
  <c r="AS29" i="7"/>
  <c r="AX29" i="7"/>
  <c r="AQ29" i="7"/>
  <c r="AU29" i="7"/>
  <c r="CB258" i="7"/>
  <c r="CF258" i="7"/>
  <c r="CE258" i="7"/>
  <c r="CC258" i="7"/>
  <c r="CA258" i="7"/>
  <c r="CH258" i="7"/>
  <c r="BY258" i="7"/>
  <c r="CD258" i="7"/>
  <c r="BZ258" i="7"/>
  <c r="CI258" i="7"/>
  <c r="CG258" i="7"/>
  <c r="BF606" i="7"/>
  <c r="BG606" i="7" a="1"/>
  <c r="BX358" i="7"/>
  <c r="BY358" i="7" a="1"/>
  <c r="BZ358" i="7"/>
  <c r="BX570" i="7"/>
  <c r="BY570" i="7" a="1"/>
  <c r="BZ570" i="7"/>
  <c r="BF450" i="7"/>
  <c r="BG450" i="7" a="1"/>
  <c r="BI450" i="7"/>
  <c r="CK743" i="7"/>
  <c r="CJ743" i="7"/>
  <c r="CK460" i="7"/>
  <c r="CJ460" i="7"/>
  <c r="AD46" i="7"/>
  <c r="AG46" i="7"/>
  <c r="Y46" i="7"/>
  <c r="AF46" i="7"/>
  <c r="Z46" i="7"/>
  <c r="AA46" i="7"/>
  <c r="AC46" i="7"/>
  <c r="X46" i="7"/>
  <c r="AE46" i="7"/>
  <c r="AB46" i="7"/>
  <c r="W46" i="7"/>
  <c r="AN287" i="7"/>
  <c r="AO287" i="7" a="1"/>
  <c r="BC230" i="7"/>
  <c r="BT32" i="7"/>
  <c r="Z356" i="7"/>
  <c r="AE356" i="7"/>
  <c r="AG356" i="7"/>
  <c r="AD356" i="7"/>
  <c r="X356" i="7"/>
  <c r="AC356" i="7"/>
  <c r="Y356" i="7"/>
  <c r="AA356" i="7"/>
  <c r="W356" i="7"/>
  <c r="AQ261" i="7"/>
  <c r="AO261" i="7"/>
  <c r="AS261" i="7"/>
  <c r="BF548" i="7"/>
  <c r="BG548" i="7" a="1"/>
  <c r="BM548" i="7"/>
  <c r="V264" i="7"/>
  <c r="BX576" i="7"/>
  <c r="BY576" i="7" a="1"/>
  <c r="BS230" i="7"/>
  <c r="BT230" i="7"/>
  <c r="AD43" i="7"/>
  <c r="AG43" i="7"/>
  <c r="AE43" i="7"/>
  <c r="W43" i="7"/>
  <c r="AB43" i="7"/>
  <c r="AF43" i="7"/>
  <c r="Z43" i="7"/>
  <c r="Y43" i="7"/>
  <c r="X43" i="7"/>
  <c r="AA43" i="7"/>
  <c r="AC43" i="7"/>
  <c r="BS606" i="7"/>
  <c r="BW606" i="7"/>
  <c r="BT606" i="7"/>
  <c r="BV606" i="7"/>
  <c r="BU606" i="7"/>
  <c r="BS364" i="7"/>
  <c r="BW364" i="7"/>
  <c r="BB364" i="7"/>
  <c r="BE364" i="7"/>
  <c r="BN6" i="7"/>
  <c r="BJ6" i="7"/>
  <c r="BI6" i="7"/>
  <c r="BK6" i="7"/>
  <c r="BP6" i="7"/>
  <c r="BG6" i="7"/>
  <c r="AO6" i="7"/>
  <c r="W6" i="7"/>
  <c r="CK6" i="7"/>
  <c r="BO6" i="7"/>
  <c r="BM6" i="7"/>
  <c r="BH6" i="7"/>
  <c r="BL6" i="7"/>
  <c r="BQ6" i="7"/>
  <c r="Y294" i="7"/>
  <c r="AC294" i="7"/>
  <c r="AF294" i="7"/>
  <c r="AD294" i="7"/>
  <c r="AA294" i="7"/>
  <c r="X294" i="7"/>
  <c r="Z294" i="7"/>
  <c r="W294" i="7"/>
  <c r="AE294" i="7"/>
  <c r="AG294" i="7"/>
  <c r="AB294" i="7"/>
  <c r="AG20" i="7"/>
  <c r="AC20" i="7"/>
  <c r="AB20" i="7"/>
  <c r="X20" i="7"/>
  <c r="AA20" i="7"/>
  <c r="Y20" i="7"/>
  <c r="AE20" i="7"/>
  <c r="AD20" i="7"/>
  <c r="Z20" i="7"/>
  <c r="AF20" i="7"/>
  <c r="W20" i="7"/>
  <c r="BO267" i="7"/>
  <c r="BG267" i="7"/>
  <c r="BJ267" i="7"/>
  <c r="BL267" i="7"/>
  <c r="BH267" i="7"/>
  <c r="BI267" i="7"/>
  <c r="BN267" i="7"/>
  <c r="BM267" i="7"/>
  <c r="BP267" i="7"/>
  <c r="BQ267" i="7"/>
  <c r="BK267" i="7"/>
  <c r="BG89" i="7"/>
  <c r="BM89" i="7"/>
  <c r="BP89" i="7"/>
  <c r="BK89" i="7"/>
  <c r="BL89" i="7"/>
  <c r="BN89" i="7"/>
  <c r="BH89" i="7"/>
  <c r="BJ89" i="7"/>
  <c r="BI89" i="7"/>
  <c r="BQ89" i="7"/>
  <c r="BO89" i="7"/>
  <c r="W214" i="7"/>
  <c r="AG214" i="7"/>
  <c r="AD214" i="7"/>
  <c r="AE214" i="7"/>
  <c r="AC214" i="7"/>
  <c r="Z214" i="7"/>
  <c r="AB214" i="7"/>
  <c r="Y214" i="7"/>
  <c r="AF214" i="7"/>
  <c r="X214" i="7"/>
  <c r="AA214" i="7"/>
  <c r="AE366" i="7"/>
  <c r="AD366" i="7"/>
  <c r="Z366" i="7"/>
  <c r="W366" i="7"/>
  <c r="Y366" i="7"/>
  <c r="AC366" i="7"/>
  <c r="AF366" i="7"/>
  <c r="X366" i="7"/>
  <c r="AB366" i="7"/>
  <c r="AA366" i="7"/>
  <c r="AG366" i="7"/>
  <c r="Y17" i="7"/>
  <c r="W17" i="7"/>
  <c r="AC17" i="7"/>
  <c r="AD17" i="7"/>
  <c r="AE17" i="7"/>
  <c r="Z17" i="7"/>
  <c r="AB17" i="7"/>
  <c r="AF17" i="7"/>
  <c r="AA17" i="7"/>
  <c r="AG17" i="7"/>
  <c r="X17" i="7"/>
  <c r="AT43" i="7"/>
  <c r="BM771" i="7"/>
  <c r="AR277" i="7"/>
  <c r="AW277" i="7"/>
  <c r="AP277" i="7"/>
  <c r="AY277" i="7"/>
  <c r="AQ277" i="7"/>
  <c r="CG142" i="7"/>
  <c r="AN355" i="7"/>
  <c r="AO355" i="7" a="1"/>
  <c r="AX355" i="7"/>
  <c r="AQ80" i="7"/>
  <c r="AP80" i="7"/>
  <c r="AU43" i="7"/>
  <c r="AC189" i="7"/>
  <c r="AG189" i="7"/>
  <c r="Y189" i="7"/>
  <c r="BJ771" i="7"/>
  <c r="AX277" i="7"/>
  <c r="AT277" i="7"/>
  <c r="AR129" i="7"/>
  <c r="AQ129" i="7"/>
  <c r="AS129" i="7"/>
  <c r="AX129" i="7"/>
  <c r="AW129" i="7"/>
  <c r="AP129" i="7"/>
  <c r="AF113" i="7"/>
  <c r="AC113" i="7"/>
  <c r="AB113" i="7"/>
  <c r="Z113" i="7"/>
  <c r="AD113" i="7"/>
  <c r="AG53" i="7"/>
  <c r="AE53" i="7"/>
  <c r="AD79" i="7"/>
  <c r="AB79" i="7"/>
  <c r="W79" i="7"/>
  <c r="Z79" i="7"/>
  <c r="V381" i="7"/>
  <c r="W381" i="7" a="1"/>
  <c r="Y381" i="7"/>
  <c r="X63" i="7"/>
  <c r="AD63" i="7"/>
  <c r="AG63" i="7"/>
  <c r="AC63" i="7"/>
  <c r="AB63" i="7"/>
  <c r="AW88" i="7"/>
  <c r="AP88" i="7"/>
  <c r="AY88" i="7"/>
  <c r="AR88" i="7"/>
  <c r="AU88" i="7"/>
  <c r="AF51" i="7"/>
  <c r="AC51" i="7"/>
  <c r="AA51" i="7"/>
  <c r="X51" i="7"/>
  <c r="AD51" i="7"/>
  <c r="Z51" i="7"/>
  <c r="AD71" i="7"/>
  <c r="AS80" i="7"/>
  <c r="AT80" i="7"/>
  <c r="W189" i="7"/>
  <c r="AF189" i="7"/>
  <c r="BN771" i="7"/>
  <c r="AK193" i="7"/>
  <c r="W63" i="7"/>
  <c r="AO277" i="7"/>
  <c r="AS88" i="7"/>
  <c r="AO88" i="7"/>
  <c r="AE79" i="7"/>
  <c r="AN188" i="7"/>
  <c r="AO188" i="7" a="1"/>
  <c r="AU188" i="7"/>
  <c r="BB81" i="7"/>
  <c r="V155" i="7"/>
  <c r="V130" i="7"/>
  <c r="W130" i="7" a="1"/>
  <c r="AE130" i="7"/>
  <c r="BX404" i="7"/>
  <c r="BY404" i="7" a="1"/>
  <c r="CG404" i="7"/>
  <c r="AT322" i="7"/>
  <c r="AY322" i="7"/>
  <c r="AW322" i="7"/>
  <c r="AN16" i="7"/>
  <c r="AO16" i="7" a="1"/>
  <c r="AX16" i="7"/>
  <c r="BX764" i="7"/>
  <c r="BY764" i="7" a="1"/>
  <c r="AN283" i="7"/>
  <c r="AO283" i="7" a="1"/>
  <c r="W70" i="7"/>
  <c r="AD70" i="7"/>
  <c r="AG70" i="7"/>
  <c r="AY274" i="7"/>
  <c r="AS274" i="7"/>
  <c r="AU139" i="7"/>
  <c r="AT500" i="7"/>
  <c r="AY500" i="7"/>
  <c r="AC250" i="7"/>
  <c r="AE250" i="7"/>
  <c r="AF244" i="7"/>
  <c r="Z244" i="7"/>
  <c r="AA244" i="7"/>
  <c r="Y107" i="7"/>
  <c r="AP322" i="7"/>
  <c r="AO322" i="7"/>
  <c r="V375" i="7"/>
  <c r="W375" i="7" a="1"/>
  <c r="V407" i="7"/>
  <c r="W407" i="7" a="1"/>
  <c r="Z70" i="7"/>
  <c r="AB70" i="7"/>
  <c r="AO500" i="7"/>
  <c r="AP500" i="7"/>
  <c r="AC244" i="7"/>
  <c r="AF107" i="7"/>
  <c r="BF812" i="7"/>
  <c r="BG812" i="7" a="1"/>
  <c r="BP812" i="7"/>
  <c r="V226" i="7"/>
  <c r="X222" i="7"/>
  <c r="AA222" i="7"/>
  <c r="Y222" i="7"/>
  <c r="AG222" i="7"/>
  <c r="AD222" i="7"/>
  <c r="AF222" i="7"/>
  <c r="W222" i="7"/>
  <c r="Z222" i="7"/>
  <c r="AE222" i="7"/>
  <c r="AB222" i="7"/>
  <c r="AC222" i="7"/>
  <c r="CE339" i="7"/>
  <c r="CG339" i="7"/>
  <c r="CD339" i="7"/>
  <c r="CC339" i="7"/>
  <c r="CI339" i="7"/>
  <c r="CF339" i="7"/>
  <c r="CH339" i="7"/>
  <c r="CA339" i="7"/>
  <c r="CB339" i="7"/>
  <c r="BY339" i="7"/>
  <c r="BZ339" i="7"/>
  <c r="BG261" i="7"/>
  <c r="BI261" i="7"/>
  <c r="BN261" i="7"/>
  <c r="BH261" i="7"/>
  <c r="BO261" i="7"/>
  <c r="BL261" i="7"/>
  <c r="BK261" i="7"/>
  <c r="BP261" i="7"/>
  <c r="BM261" i="7"/>
  <c r="BQ261" i="7"/>
  <c r="BJ261" i="7"/>
  <c r="BP322" i="7"/>
  <c r="BN322" i="7"/>
  <c r="BG322" i="7"/>
  <c r="BQ322" i="7"/>
  <c r="BK322" i="7"/>
  <c r="BM322" i="7"/>
  <c r="BH322" i="7"/>
  <c r="BI322" i="7"/>
  <c r="BO322" i="7"/>
  <c r="BJ322" i="7"/>
  <c r="BL322" i="7"/>
  <c r="BO244" i="7"/>
  <c r="BJ244" i="7"/>
  <c r="BQ244" i="7"/>
  <c r="BK244" i="7"/>
  <c r="BL244" i="7"/>
  <c r="BG244" i="7"/>
  <c r="BM244" i="7"/>
  <c r="BH244" i="7"/>
  <c r="BI244" i="7"/>
  <c r="BN244" i="7"/>
  <c r="BP244" i="7"/>
  <c r="BF528" i="7"/>
  <c r="BG528" i="7" a="1"/>
  <c r="BJ528" i="7"/>
  <c r="BX113" i="7"/>
  <c r="BY113" i="7" a="1"/>
  <c r="CG113" i="7"/>
  <c r="BW29" i="7"/>
  <c r="BV29" i="7"/>
  <c r="BS183" i="7"/>
  <c r="BW183" i="7"/>
  <c r="BF553" i="7"/>
  <c r="BG553" i="7" a="1"/>
  <c r="BI553" i="7"/>
  <c r="AN523" i="7"/>
  <c r="AO523" i="7" a="1"/>
  <c r="V171" i="7"/>
  <c r="W171" i="7" a="1"/>
  <c r="W171" i="7"/>
  <c r="V157" i="7"/>
  <c r="AN62" i="7"/>
  <c r="AO62" i="7" a="1"/>
  <c r="AU62" i="7"/>
  <c r="BB407" i="7"/>
  <c r="BD407" i="7"/>
  <c r="BX380" i="7"/>
  <c r="BY380" i="7" a="1"/>
  <c r="CC380" i="7"/>
  <c r="BU578" i="7"/>
  <c r="BS578" i="7"/>
  <c r="BW578" i="7"/>
  <c r="BT578" i="7"/>
  <c r="BV578" i="7"/>
  <c r="AG83" i="7"/>
  <c r="AD83" i="7"/>
  <c r="AB83" i="7"/>
  <c r="X83" i="7"/>
  <c r="Z83" i="7"/>
  <c r="AE83" i="7"/>
  <c r="Y83" i="7"/>
  <c r="AC83" i="7"/>
  <c r="AF83" i="7"/>
  <c r="AA83" i="7"/>
  <c r="W83" i="7"/>
  <c r="BF456" i="7"/>
  <c r="BG456" i="7" a="1"/>
  <c r="AJ281" i="7"/>
  <c r="V78" i="7"/>
  <c r="W78" i="7" a="1"/>
  <c r="AG78" i="7"/>
  <c r="BF481" i="7"/>
  <c r="BG481" i="7" a="1"/>
  <c r="BI481" i="7"/>
  <c r="AN90" i="7"/>
  <c r="AO90" i="7" a="1"/>
  <c r="AQ90" i="7"/>
  <c r="BF289" i="7"/>
  <c r="BS812" i="7"/>
  <c r="BW812" i="7"/>
  <c r="BU812" i="7"/>
  <c r="BT812" i="7"/>
  <c r="BV812" i="7"/>
  <c r="BF557" i="7"/>
  <c r="BG557" i="7" a="1"/>
  <c r="BN557" i="7"/>
  <c r="AK379" i="7"/>
  <c r="BB360" i="7"/>
  <c r="BD360" i="7"/>
  <c r="BF62" i="7"/>
  <c r="BF402" i="7"/>
  <c r="BG402" i="7" a="1"/>
  <c r="BS456" i="7"/>
  <c r="BW456" i="7"/>
  <c r="BU456" i="7"/>
  <c r="BT456" i="7"/>
  <c r="BV456" i="7"/>
  <c r="BU450" i="7"/>
  <c r="BS450" i="7"/>
  <c r="BW450" i="7"/>
  <c r="BT450" i="7"/>
  <c r="BV450" i="7"/>
  <c r="BV363" i="7"/>
  <c r="BX363" i="7"/>
  <c r="BY363" i="7" a="1"/>
  <c r="T204" i="7"/>
  <c r="V204" i="7"/>
  <c r="AL145" i="7"/>
  <c r="AN145" i="7"/>
  <c r="AO145" i="7" a="1"/>
  <c r="Y218" i="7"/>
  <c r="AA218" i="7"/>
  <c r="AC218" i="7"/>
  <c r="AD218" i="7"/>
  <c r="AE218" i="7"/>
  <c r="Z218" i="7"/>
  <c r="AG218" i="7"/>
  <c r="X218" i="7"/>
  <c r="W218" i="7"/>
  <c r="BG218" i="7"/>
  <c r="CJ218" i="7"/>
  <c r="AB218" i="7"/>
  <c r="AF218" i="7"/>
  <c r="AF284" i="7"/>
  <c r="AB284" i="7"/>
  <c r="AA284" i="7"/>
  <c r="AC284" i="7"/>
  <c r="AD284" i="7"/>
  <c r="X284" i="7"/>
  <c r="W284" i="7"/>
  <c r="Z284" i="7"/>
  <c r="Y284" i="7"/>
  <c r="AE284" i="7"/>
  <c r="AG284" i="7"/>
  <c r="BG370" i="7"/>
  <c r="BH370" i="7"/>
  <c r="BP370" i="7"/>
  <c r="BM370" i="7"/>
  <c r="BI370" i="7"/>
  <c r="BJ370" i="7"/>
  <c r="BK370" i="7"/>
  <c r="BQ370" i="7"/>
  <c r="BN370" i="7"/>
  <c r="BO370" i="7"/>
  <c r="BL370" i="7"/>
  <c r="AB13" i="7"/>
  <c r="AA13" i="7"/>
  <c r="AC13" i="7"/>
  <c r="W13" i="7"/>
  <c r="AE13" i="7"/>
  <c r="Z13" i="7"/>
  <c r="AG13" i="7"/>
  <c r="AD13" i="7"/>
  <c r="Y13" i="7"/>
  <c r="X13" i="7"/>
  <c r="AF13" i="7"/>
  <c r="BN80" i="7"/>
  <c r="BJ80" i="7"/>
  <c r="BP80" i="7"/>
  <c r="BG80" i="7"/>
  <c r="CK80" i="7"/>
  <c r="BK80" i="7"/>
  <c r="BQ80" i="7"/>
  <c r="BM80" i="7"/>
  <c r="BI80" i="7"/>
  <c r="BL80" i="7"/>
  <c r="BO80" i="7"/>
  <c r="BH80" i="7"/>
  <c r="BX327" i="7"/>
  <c r="BY327" i="7" a="1"/>
  <c r="BZ327" i="7"/>
  <c r="BT105" i="7"/>
  <c r="V365" i="7"/>
  <c r="W365" i="7" a="1"/>
  <c r="AF71" i="7"/>
  <c r="AG173" i="7"/>
  <c r="AD173" i="7"/>
  <c r="Z173" i="7"/>
  <c r="AF289" i="7"/>
  <c r="AE289" i="7"/>
  <c r="BL771" i="7"/>
  <c r="BQ771" i="7"/>
  <c r="BU105" i="7"/>
  <c r="BU173" i="7"/>
  <c r="V86" i="7"/>
  <c r="V223" i="7"/>
  <c r="AJ237" i="7"/>
  <c r="AL237" i="7"/>
  <c r="BT43" i="7"/>
  <c r="AC272" i="7"/>
  <c r="AF272" i="7"/>
  <c r="AD272" i="7"/>
  <c r="AK341" i="7"/>
  <c r="AP96" i="7"/>
  <c r="BU162" i="7"/>
  <c r="BC328" i="7"/>
  <c r="Y79" i="7"/>
  <c r="AG79" i="7"/>
  <c r="AF79" i="7"/>
  <c r="BF582" i="7"/>
  <c r="BG582" i="7" a="1"/>
  <c r="BQ582" i="7"/>
  <c r="BF434" i="7"/>
  <c r="BG434" i="7" a="1"/>
  <c r="BK434" i="7"/>
  <c r="AK356" i="7"/>
  <c r="AR139" i="7"/>
  <c r="AQ139" i="7"/>
  <c r="AO139" i="7"/>
  <c r="BF500" i="7"/>
  <c r="BG500" i="7" a="1"/>
  <c r="BM500" i="7"/>
  <c r="BB128" i="7"/>
  <c r="BD128" i="7"/>
  <c r="AG107" i="7"/>
  <c r="AA107" i="7"/>
  <c r="AE107" i="7"/>
  <c r="T320" i="7"/>
  <c r="V320" i="7"/>
  <c r="W320" i="7" a="1"/>
  <c r="AN53" i="7"/>
  <c r="AO53" i="7" a="1"/>
  <c r="AS53" i="7"/>
  <c r="V202" i="7"/>
  <c r="W202" i="7" a="1"/>
  <c r="AN201" i="7"/>
  <c r="AO201" i="7" a="1"/>
  <c r="AY139" i="7"/>
  <c r="AT139" i="7"/>
  <c r="AN196" i="7"/>
  <c r="AO196" i="7" a="1"/>
  <c r="AR196" i="7"/>
  <c r="AN128" i="7"/>
  <c r="AO128" i="7" a="1"/>
  <c r="AV128" i="7"/>
  <c r="X107" i="7"/>
  <c r="AD107" i="7"/>
  <c r="W71" i="7"/>
  <c r="AC173" i="7"/>
  <c r="AB173" i="7"/>
  <c r="X289" i="7"/>
  <c r="AG289" i="7"/>
  <c r="BO771" i="7"/>
  <c r="BK771" i="7"/>
  <c r="AJ243" i="7"/>
  <c r="AK321" i="7"/>
  <c r="AN422" i="7"/>
  <c r="AO422" i="7" a="1"/>
  <c r="AW422" i="7"/>
  <c r="BX107" i="7"/>
  <c r="BY107" i="7" a="1"/>
  <c r="AJ379" i="7"/>
  <c r="Y272" i="7"/>
  <c r="AE272" i="7"/>
  <c r="AJ68" i="7"/>
  <c r="AA79" i="7"/>
  <c r="BB276" i="7"/>
  <c r="BD276" i="7"/>
  <c r="AP139" i="7"/>
  <c r="AV139" i="7"/>
  <c r="BX177" i="7"/>
  <c r="BY177" i="7" a="1"/>
  <c r="BZ177" i="7"/>
  <c r="W107" i="7"/>
  <c r="Z107" i="7"/>
  <c r="BS500" i="7"/>
  <c r="BW500" i="7"/>
  <c r="BT500" i="7"/>
  <c r="BU500" i="7"/>
  <c r="BB196" i="7"/>
  <c r="BD196" i="7"/>
  <c r="BE196" i="7"/>
  <c r="BS196" i="7"/>
  <c r="BT196" i="7"/>
  <c r="BS128" i="7"/>
  <c r="BU128" i="7"/>
  <c r="BE128" i="7"/>
  <c r="AX554" i="7"/>
  <c r="AR554" i="7"/>
  <c r="AS554" i="7"/>
  <c r="AT554" i="7"/>
  <c r="AW554" i="7"/>
  <c r="AP554" i="7"/>
  <c r="AY554" i="7"/>
  <c r="AU554" i="7"/>
  <c r="AQ554" i="7"/>
  <c r="AO554" i="7"/>
  <c r="AV554" i="7"/>
  <c r="CA93" i="7"/>
  <c r="AQ338" i="7"/>
  <c r="AP338" i="7"/>
  <c r="AT338" i="7"/>
  <c r="AY338" i="7"/>
  <c r="AS338" i="7"/>
  <c r="AV338" i="7"/>
  <c r="AR338" i="7"/>
  <c r="AU338" i="7"/>
  <c r="AO338" i="7"/>
  <c r="AX338" i="7"/>
  <c r="AW338" i="7"/>
  <c r="AL296" i="7"/>
  <c r="AN296" i="7"/>
  <c r="AO296" i="7" a="1"/>
  <c r="AE72" i="7"/>
  <c r="AA72" i="7"/>
  <c r="AG72" i="7"/>
  <c r="AF72" i="7"/>
  <c r="AC72" i="7"/>
  <c r="W72" i="7"/>
  <c r="X72" i="7"/>
  <c r="AB72" i="7"/>
  <c r="AD72" i="7"/>
  <c r="Z72" i="7"/>
  <c r="Y72" i="7"/>
  <c r="BN67" i="7"/>
  <c r="BK67" i="7"/>
  <c r="BQ67" i="7"/>
  <c r="BM67" i="7"/>
  <c r="BL67" i="7"/>
  <c r="BJ67" i="7"/>
  <c r="BI67" i="7"/>
  <c r="BP67" i="7"/>
  <c r="BH67" i="7"/>
  <c r="BG67" i="7"/>
  <c r="BO67" i="7"/>
  <c r="X40" i="7"/>
  <c r="Y40" i="7"/>
  <c r="AE40" i="7"/>
  <c r="AA40" i="7"/>
  <c r="AB40" i="7"/>
  <c r="AG40" i="7"/>
  <c r="AF40" i="7"/>
  <c r="W40" i="7"/>
  <c r="Z40" i="7"/>
  <c r="AC40" i="7"/>
  <c r="AD40" i="7"/>
  <c r="W26" i="7"/>
  <c r="Y26" i="7"/>
  <c r="AA26" i="7"/>
  <c r="AC26" i="7"/>
  <c r="AE26" i="7"/>
  <c r="AB26" i="7"/>
  <c r="X26" i="7"/>
  <c r="Z26" i="7"/>
  <c r="AG26" i="7"/>
  <c r="AD26" i="7"/>
  <c r="AF26" i="7"/>
  <c r="BU395" i="7"/>
  <c r="AK290" i="7"/>
  <c r="AN466" i="7"/>
  <c r="AO466" i="7" a="1"/>
  <c r="AW466" i="7"/>
  <c r="V4" i="7"/>
  <c r="W4" i="7" a="1"/>
  <c r="AF4" i="7"/>
  <c r="AJ209" i="7"/>
  <c r="V47" i="7"/>
  <c r="BF363" i="7"/>
  <c r="BG363" i="7" a="1"/>
  <c r="BF105" i="7"/>
  <c r="BG105" i="7" a="1"/>
  <c r="BC316" i="7"/>
  <c r="BF354" i="7"/>
  <c r="BG354" i="7" a="1"/>
  <c r="BY262" i="7"/>
  <c r="CI262" i="7"/>
  <c r="CD262" i="7"/>
  <c r="CB262" i="7"/>
  <c r="CE262" i="7"/>
  <c r="CC262" i="7"/>
  <c r="BZ262" i="7"/>
  <c r="CF262" i="7"/>
  <c r="CG262" i="7"/>
  <c r="CA262" i="7"/>
  <c r="CH262" i="7"/>
  <c r="BW277" i="7"/>
  <c r="BU277" i="7"/>
  <c r="BE283" i="7"/>
  <c r="BD283" i="7"/>
  <c r="BD216" i="7"/>
  <c r="BE216" i="7"/>
  <c r="AM275" i="7"/>
  <c r="AJ275" i="7"/>
  <c r="AL275" i="7"/>
  <c r="AN262" i="7"/>
  <c r="AO262" i="7" a="1"/>
  <c r="BE123" i="7"/>
  <c r="BD123" i="7"/>
  <c r="BU481" i="7"/>
  <c r="BS481" i="7"/>
  <c r="BW481" i="7"/>
  <c r="BT481" i="7"/>
  <c r="BV481" i="7"/>
  <c r="BE369" i="7"/>
  <c r="AN478" i="7"/>
  <c r="AO478" i="7" a="1"/>
  <c r="BR130" i="7"/>
  <c r="BA130" i="7"/>
  <c r="AN369" i="7"/>
  <c r="AO369" i="7" a="1"/>
  <c r="AK178" i="7"/>
  <c r="V178" i="7"/>
  <c r="AN535" i="7"/>
  <c r="AO535" i="7" a="1"/>
  <c r="AY535" i="7"/>
  <c r="BB273" i="7"/>
  <c r="BB70" i="7"/>
  <c r="AN70" i="7"/>
  <c r="AO70" i="7" a="1"/>
  <c r="AV70" i="7"/>
  <c r="BX735" i="7"/>
  <c r="BY735" i="7" a="1"/>
  <c r="CD735" i="7"/>
  <c r="AN433" i="7"/>
  <c r="AO433" i="7" a="1"/>
  <c r="AY433" i="7"/>
  <c r="BB308" i="7"/>
  <c r="BD308" i="7"/>
  <c r="BF507" i="7"/>
  <c r="BG507" i="7" a="1"/>
  <c r="BL507" i="7"/>
  <c r="BF358" i="7"/>
  <c r="BG358" i="7" a="1"/>
  <c r="AN375" i="7"/>
  <c r="AO375" i="7" a="1"/>
  <c r="AY375" i="7"/>
  <c r="V343" i="7"/>
  <c r="W343" i="7" a="1"/>
  <c r="V316" i="7"/>
  <c r="W316" i="7" a="1"/>
  <c r="V219" i="7"/>
  <c r="W219" i="7" a="1"/>
  <c r="BX319" i="7"/>
  <c r="BY319" i="7" a="1"/>
  <c r="CF319" i="7"/>
  <c r="BF201" i="7"/>
  <c r="BD73" i="7"/>
  <c r="BE73" i="7"/>
  <c r="CJ473" i="7"/>
  <c r="CK473" i="7"/>
  <c r="BS283" i="7"/>
  <c r="BR275" i="7"/>
  <c r="BA275" i="7"/>
  <c r="BC369" i="7"/>
  <c r="AN268" i="7"/>
  <c r="AO268" i="7" a="1"/>
  <c r="AL319" i="7"/>
  <c r="AN319" i="7"/>
  <c r="AO319" i="7" a="1"/>
  <c r="AM130" i="7"/>
  <c r="AL130" i="7"/>
  <c r="CJ463" i="7"/>
  <c r="CK463" i="7"/>
  <c r="BW304" i="7"/>
  <c r="BV304" i="7"/>
  <c r="BX867" i="7"/>
  <c r="BY867" i="7" a="1"/>
  <c r="CA867" i="7"/>
  <c r="BT210" i="7"/>
  <c r="BT99" i="7"/>
  <c r="BX551" i="7"/>
  <c r="BY551" i="7" a="1"/>
  <c r="CA551" i="7"/>
  <c r="AN324" i="7"/>
  <c r="AO324" i="7" a="1"/>
  <c r="AR324" i="7"/>
  <c r="BF195" i="7"/>
  <c r="AJ170" i="7"/>
  <c r="AN590" i="7"/>
  <c r="AO590" i="7" a="1"/>
  <c r="AT590" i="7"/>
  <c r="Y63" i="7"/>
  <c r="AF63" i="7"/>
  <c r="V205" i="7"/>
  <c r="AN358" i="7"/>
  <c r="AO358" i="7" a="1"/>
  <c r="AP358" i="7"/>
  <c r="BF198" i="7"/>
  <c r="BG198" i="7" a="1"/>
  <c r="AN204" i="7"/>
  <c r="AO204" i="7" a="1"/>
  <c r="AN292" i="7"/>
  <c r="AO292" i="7" a="1"/>
  <c r="AO292" i="7"/>
  <c r="BS73" i="7"/>
  <c r="BU73" i="7"/>
  <c r="BS216" i="7"/>
  <c r="BT216" i="7"/>
  <c r="X64" i="7"/>
  <c r="Y64" i="7"/>
  <c r="AC64" i="7"/>
  <c r="AF64" i="7"/>
  <c r="AA64" i="7"/>
  <c r="AE64" i="7"/>
  <c r="AD64" i="7"/>
  <c r="AG64" i="7"/>
  <c r="W64" i="7"/>
  <c r="AB64" i="7"/>
  <c r="Z64" i="7"/>
  <c r="AN73" i="7"/>
  <c r="AO73" i="7" a="1"/>
  <c r="AD137" i="7"/>
  <c r="AB137" i="7"/>
  <c r="AE137" i="7"/>
  <c r="Y137" i="7"/>
  <c r="X137" i="7"/>
  <c r="AC137" i="7"/>
  <c r="Z137" i="7"/>
  <c r="AF137" i="7"/>
  <c r="AA137" i="7"/>
  <c r="AG137" i="7"/>
  <c r="W137" i="7"/>
  <c r="BC123" i="7"/>
  <c r="BB369" i="7"/>
  <c r="BD369" i="7"/>
  <c r="BS369" i="7"/>
  <c r="BT369" i="7"/>
  <c r="BW201" i="7"/>
  <c r="BV201" i="7"/>
  <c r="BB478" i="7"/>
  <c r="BD478" i="7"/>
  <c r="BR478" i="7"/>
  <c r="BC478" i="7"/>
  <c r="BA478" i="7"/>
  <c r="BE478" i="7"/>
  <c r="BA155" i="7"/>
  <c r="BB155" i="7"/>
  <c r="BR155" i="7"/>
  <c r="BX131" i="7"/>
  <c r="BY131" i="7" a="1"/>
  <c r="BV94" i="7"/>
  <c r="Y200" i="7"/>
  <c r="AA200" i="7"/>
  <c r="AG200" i="7"/>
  <c r="X200" i="7"/>
  <c r="AB200" i="7"/>
  <c r="W200" i="7"/>
  <c r="AF200" i="7"/>
  <c r="AD200" i="7"/>
  <c r="AE200" i="7"/>
  <c r="Z200" i="7"/>
  <c r="AC200" i="7"/>
  <c r="BB73" i="7"/>
  <c r="BT277" i="7"/>
  <c r="BV277" i="7"/>
  <c r="BC283" i="7"/>
  <c r="BC216" i="7"/>
  <c r="AK275" i="7"/>
  <c r="CM417" i="7"/>
  <c r="CO417" i="7"/>
  <c r="CQ417" i="7"/>
  <c r="CP417" i="7"/>
  <c r="CR417" i="7"/>
  <c r="CN417" i="7"/>
  <c r="CS417" i="7"/>
  <c r="CT417" i="7"/>
  <c r="CL417" i="7"/>
  <c r="BS123" i="7"/>
  <c r="BT201" i="7"/>
  <c r="AL155" i="7"/>
  <c r="AM155" i="7"/>
  <c r="AK130" i="7"/>
  <c r="AX212" i="7"/>
  <c r="AS212" i="7"/>
  <c r="AQ212" i="7"/>
  <c r="AY212" i="7"/>
  <c r="AV212" i="7"/>
  <c r="AR212" i="7"/>
  <c r="AO212" i="7"/>
  <c r="BY212" i="7"/>
  <c r="CJ212" i="7"/>
  <c r="AT212" i="7"/>
  <c r="AU212" i="7"/>
  <c r="AW212" i="7"/>
  <c r="AP212" i="7"/>
  <c r="BU304" i="7"/>
  <c r="BF143" i="7"/>
  <c r="BX338" i="7"/>
  <c r="BY338" i="7" a="1"/>
  <c r="BL319" i="7"/>
  <c r="BG319" i="7"/>
  <c r="BJ319" i="7"/>
  <c r="BK319" i="7"/>
  <c r="BQ319" i="7"/>
  <c r="BO319" i="7"/>
  <c r="BM319" i="7"/>
  <c r="BH319" i="7"/>
  <c r="BI319" i="7"/>
  <c r="BN319" i="7"/>
  <c r="BP319" i="7"/>
  <c r="BU354" i="7"/>
  <c r="BT354" i="7"/>
  <c r="AV74" i="7"/>
  <c r="AY74" i="7"/>
  <c r="AO74" i="7"/>
  <c r="AR74" i="7"/>
  <c r="AS74" i="7"/>
  <c r="AX74" i="7"/>
  <c r="AP74" i="7"/>
  <c r="AQ74" i="7"/>
  <c r="AT74" i="7"/>
  <c r="AU74" i="7"/>
  <c r="AW74" i="7"/>
  <c r="AJ182" i="7"/>
  <c r="AL182" i="7"/>
  <c r="AK182" i="7"/>
  <c r="BU225" i="7"/>
  <c r="BW225" i="7"/>
  <c r="BV225" i="7"/>
  <c r="BT366" i="7"/>
  <c r="BU366" i="7"/>
  <c r="AK367" i="7"/>
  <c r="AJ367" i="7"/>
  <c r="AL367" i="7"/>
  <c r="BY93" i="7"/>
  <c r="CG93" i="7"/>
  <c r="CE93" i="7"/>
  <c r="CI93" i="7"/>
  <c r="BZ93" i="7"/>
  <c r="CB93" i="7"/>
  <c r="CD93" i="7"/>
  <c r="CH93" i="7"/>
  <c r="CC93" i="7"/>
  <c r="AK219" i="7"/>
  <c r="AJ219" i="7"/>
  <c r="AL219" i="7"/>
  <c r="AN328" i="7"/>
  <c r="AO328" i="7" a="1"/>
  <c r="BC407" i="7"/>
  <c r="BS407" i="7"/>
  <c r="BW407" i="7"/>
  <c r="AJ335" i="7"/>
  <c r="AL335" i="7"/>
  <c r="AK335" i="7"/>
  <c r="V335" i="7"/>
  <c r="W335" i="7" a="1"/>
  <c r="AV316" i="7"/>
  <c r="AW316" i="7"/>
  <c r="AU316" i="7"/>
  <c r="AX316" i="7"/>
  <c r="AQ316" i="7"/>
  <c r="AP316" i="7"/>
  <c r="AY316" i="7"/>
  <c r="AT316" i="7"/>
  <c r="AS316" i="7"/>
  <c r="AO316" i="7"/>
  <c r="AR316" i="7"/>
  <c r="BS316" i="7"/>
  <c r="BE316" i="7"/>
  <c r="BD316" i="7"/>
  <c r="BC308" i="7"/>
  <c r="BA224" i="7"/>
  <c r="BE224" i="7"/>
  <c r="BR224" i="7"/>
  <c r="AJ224" i="7"/>
  <c r="AL224" i="7"/>
  <c r="AM224" i="7"/>
  <c r="BA356" i="7"/>
  <c r="BB356" i="7"/>
  <c r="BR356" i="7"/>
  <c r="AJ356" i="7"/>
  <c r="BF296" i="7"/>
  <c r="BG296" i="7" a="1"/>
  <c r="BC360" i="7"/>
  <c r="AJ374" i="7"/>
  <c r="AL374" i="7"/>
  <c r="AK374" i="7"/>
  <c r="AM333" i="7"/>
  <c r="BR333" i="7"/>
  <c r="BA333" i="7"/>
  <c r="BC333" i="7"/>
  <c r="AJ333" i="7"/>
  <c r="AL333" i="7"/>
  <c r="AJ384" i="7"/>
  <c r="AL384" i="7"/>
  <c r="AK384" i="7"/>
  <c r="V384" i="7"/>
  <c r="W384" i="7" a="1"/>
  <c r="BS276" i="7"/>
  <c r="BE276" i="7"/>
  <c r="AM343" i="7"/>
  <c r="AJ343" i="7"/>
  <c r="AL343" i="7"/>
  <c r="AK343" i="7"/>
  <c r="BV402" i="7"/>
  <c r="BX402" i="7"/>
  <c r="BY402" i="7" a="1"/>
  <c r="BS264" i="7"/>
  <c r="BE264" i="7"/>
  <c r="BB264" i="7"/>
  <c r="BD264" i="7"/>
  <c r="BC215" i="7"/>
  <c r="BB215" i="7"/>
  <c r="BD215" i="7"/>
  <c r="BB204" i="7"/>
  <c r="BC204" i="7"/>
  <c r="BS204" i="7"/>
  <c r="BE405" i="7"/>
  <c r="BD405" i="7"/>
  <c r="BS405" i="7"/>
  <c r="BW405" i="7"/>
  <c r="BC405" i="7"/>
  <c r="BE145" i="7"/>
  <c r="T145" i="7"/>
  <c r="V145" i="7"/>
  <c r="W145" i="7" a="1"/>
  <c r="BS145" i="7"/>
  <c r="BU145" i="7"/>
  <c r="BB145" i="7"/>
  <c r="BD145" i="7"/>
  <c r="BL378" i="7"/>
  <c r="BI378" i="7"/>
  <c r="BO378" i="7"/>
  <c r="BJ378" i="7"/>
  <c r="BK378" i="7"/>
  <c r="BP378" i="7"/>
  <c r="BG378" i="7"/>
  <c r="BQ378" i="7"/>
  <c r="BM378" i="7"/>
  <c r="BN378" i="7"/>
  <c r="BH378" i="7"/>
  <c r="AN378" i="7"/>
  <c r="AO378" i="7" a="1"/>
  <c r="BW378" i="7"/>
  <c r="BX186" i="7"/>
  <c r="BY186" i="7" a="1"/>
  <c r="BX198" i="7"/>
  <c r="BY198" i="7" a="1"/>
  <c r="V368" i="7"/>
  <c r="W368" i="7" a="1"/>
  <c r="AM400" i="7"/>
  <c r="BR400" i="7"/>
  <c r="BA400" i="7"/>
  <c r="BC400" i="7"/>
  <c r="AL363" i="7"/>
  <c r="AN363" i="7"/>
  <c r="AO363" i="7" a="1"/>
  <c r="BK307" i="7"/>
  <c r="BJ307" i="7"/>
  <c r="BG307" i="7"/>
  <c r="BI307" i="7"/>
  <c r="BL307" i="7"/>
  <c r="BQ307" i="7"/>
  <c r="BH307" i="7"/>
  <c r="BM307" i="7"/>
  <c r="BN307" i="7"/>
  <c r="BO307" i="7"/>
  <c r="BP307" i="7"/>
  <c r="BE117" i="7"/>
  <c r="BS117" i="7"/>
  <c r="BU117" i="7"/>
  <c r="BC117" i="7"/>
  <c r="T117" i="7"/>
  <c r="V117" i="7"/>
  <c r="W117" i="7" a="1"/>
  <c r="BB117" i="7"/>
  <c r="BD117" i="7"/>
  <c r="BB329" i="7"/>
  <c r="BD329" i="7"/>
  <c r="BC329" i="7"/>
  <c r="BE47" i="7"/>
  <c r="BD47" i="7"/>
  <c r="BS47" i="7"/>
  <c r="BC47" i="7"/>
  <c r="BE375" i="7"/>
  <c r="BB375" i="7"/>
  <c r="BD375" i="7"/>
  <c r="BS375" i="7"/>
  <c r="BU375" i="7"/>
  <c r="BS342" i="7"/>
  <c r="AL342" i="7"/>
  <c r="AN342" i="7"/>
  <c r="AO342" i="7" a="1"/>
  <c r="BE342" i="7"/>
  <c r="BD342" i="7"/>
  <c r="BC342" i="7"/>
  <c r="AM72" i="7"/>
  <c r="AK72" i="7"/>
  <c r="AJ72" i="7"/>
  <c r="AL72" i="7"/>
  <c r="AN114" i="7"/>
  <c r="AO114" i="7" a="1"/>
  <c r="AV114" i="7"/>
  <c r="W399" i="7"/>
  <c r="CJ399" i="7"/>
  <c r="Z399" i="7"/>
  <c r="AD399" i="7"/>
  <c r="Y399" i="7"/>
  <c r="AG399" i="7"/>
  <c r="AB399" i="7"/>
  <c r="AC399" i="7"/>
  <c r="AF399" i="7"/>
  <c r="X399" i="7"/>
  <c r="AE399" i="7"/>
  <c r="AA399" i="7"/>
  <c r="X142" i="7"/>
  <c r="Z142" i="7"/>
  <c r="AB142" i="7"/>
  <c r="AA142" i="7"/>
  <c r="Y142" i="7"/>
  <c r="AF142" i="7"/>
  <c r="AC142" i="7"/>
  <c r="AE142" i="7"/>
  <c r="AG142" i="7"/>
  <c r="W142" i="7"/>
  <c r="AO142" i="7"/>
  <c r="BG142" i="7"/>
  <c r="BY142" i="7"/>
  <c r="CJ142" i="7"/>
  <c r="AD142" i="7"/>
  <c r="AD274" i="7"/>
  <c r="AC274" i="7"/>
  <c r="AE274" i="7"/>
  <c r="Z274" i="7"/>
  <c r="AA274" i="7"/>
  <c r="W274" i="7"/>
  <c r="Y274" i="7"/>
  <c r="AB274" i="7"/>
  <c r="AF274" i="7"/>
  <c r="AG274" i="7"/>
  <c r="X274" i="7"/>
  <c r="AF104" i="7"/>
  <c r="AA104" i="7"/>
  <c r="X104" i="7"/>
  <c r="Y104" i="7"/>
  <c r="AD104" i="7"/>
  <c r="AE104" i="7"/>
  <c r="AG104" i="7"/>
  <c r="Z104" i="7"/>
  <c r="AB104" i="7"/>
  <c r="W104" i="7"/>
  <c r="AC104" i="7"/>
  <c r="BJ107" i="7"/>
  <c r="BP107" i="7"/>
  <c r="BG107" i="7"/>
  <c r="BN107" i="7"/>
  <c r="BL107" i="7"/>
  <c r="BI107" i="7"/>
  <c r="BK107" i="7"/>
  <c r="BO107" i="7"/>
  <c r="BH107" i="7"/>
  <c r="BQ107" i="7"/>
  <c r="BM107" i="7"/>
  <c r="AC164" i="7"/>
  <c r="AF164" i="7"/>
  <c r="X164" i="7"/>
  <c r="AG164" i="7"/>
  <c r="Z164" i="7"/>
  <c r="W164" i="7"/>
  <c r="AA164" i="7"/>
  <c r="AB164" i="7"/>
  <c r="Y164" i="7"/>
  <c r="AE164" i="7"/>
  <c r="AD164" i="7"/>
  <c r="AC85" i="7"/>
  <c r="Y85" i="7"/>
  <c r="X85" i="7"/>
  <c r="W85" i="7"/>
  <c r="AB85" i="7"/>
  <c r="AG85" i="7"/>
  <c r="AF85" i="7"/>
  <c r="AD85" i="7"/>
  <c r="AA85" i="7"/>
  <c r="Z85" i="7"/>
  <c r="AE85" i="7"/>
  <c r="AO499" i="7"/>
  <c r="AX499" i="7"/>
  <c r="AP499" i="7"/>
  <c r="AY499" i="7"/>
  <c r="AV499" i="7"/>
  <c r="AR499" i="7"/>
  <c r="AW499" i="7"/>
  <c r="AT499" i="7"/>
  <c r="AS499" i="7"/>
  <c r="AU499" i="7"/>
  <c r="AQ499" i="7"/>
  <c r="AS549" i="7"/>
  <c r="AO549" i="7"/>
  <c r="AT549" i="7"/>
  <c r="AP549" i="7"/>
  <c r="AR549" i="7"/>
  <c r="AQ549" i="7"/>
  <c r="AW549" i="7"/>
  <c r="AY549" i="7"/>
  <c r="AX549" i="7"/>
  <c r="AV549" i="7"/>
  <c r="AU549" i="7"/>
  <c r="AV528" i="7"/>
  <c r="AQ528" i="7"/>
  <c r="AR528" i="7"/>
  <c r="AS528" i="7"/>
  <c r="AU528" i="7"/>
  <c r="AO528" i="7"/>
  <c r="AW528" i="7"/>
  <c r="AX528" i="7"/>
  <c r="AY528" i="7"/>
  <c r="AP528" i="7"/>
  <c r="AT528" i="7"/>
  <c r="BX659" i="7"/>
  <c r="BY659" i="7" a="1"/>
  <c r="CD659" i="7"/>
  <c r="V187" i="7"/>
  <c r="W187" i="7" a="1"/>
  <c r="Y187" i="7"/>
  <c r="BF129" i="7"/>
  <c r="AN414" i="7"/>
  <c r="AO414" i="7" a="1"/>
  <c r="AP414" i="7"/>
  <c r="AP179" i="7"/>
  <c r="AS179" i="7"/>
  <c r="AT179" i="7"/>
  <c r="AR179" i="7"/>
  <c r="AU179" i="7"/>
  <c r="AY179" i="7"/>
  <c r="AQ179" i="7"/>
  <c r="AW179" i="7"/>
  <c r="AO179" i="7"/>
  <c r="AX179" i="7"/>
  <c r="AV179" i="7"/>
  <c r="BE194" i="7"/>
  <c r="BR408" i="7"/>
  <c r="BA408" i="7"/>
  <c r="BE408" i="7"/>
  <c r="BB408" i="7"/>
  <c r="BD408" i="7"/>
  <c r="BC408" i="7"/>
  <c r="BS434" i="7"/>
  <c r="BW434" i="7"/>
  <c r="BU434" i="7"/>
  <c r="BT434" i="7"/>
  <c r="BV434" i="7"/>
  <c r="BS109" i="7"/>
  <c r="BT109" i="7"/>
  <c r="BD554" i="7"/>
  <c r="BF554" i="7"/>
  <c r="BG554" i="7" a="1"/>
  <c r="AP123" i="7"/>
  <c r="AQ123" i="7"/>
  <c r="AW123" i="7"/>
  <c r="BS528" i="7"/>
  <c r="BW528" i="7"/>
  <c r="BT528" i="7"/>
  <c r="BV528" i="7"/>
  <c r="BU528" i="7"/>
  <c r="BA202" i="7"/>
  <c r="BC202" i="7"/>
  <c r="BR202" i="7"/>
  <c r="BR467" i="7"/>
  <c r="BA467" i="7"/>
  <c r="BE467" i="7"/>
  <c r="BB467" i="7"/>
  <c r="BD467" i="7"/>
  <c r="BC467" i="7"/>
  <c r="BC156" i="7"/>
  <c r="AC71" i="7"/>
  <c r="BP771" i="7"/>
  <c r="BG771" i="7"/>
  <c r="BB112" i="7"/>
  <c r="BX195" i="7"/>
  <c r="BY195" i="7" a="1"/>
  <c r="CA195" i="7"/>
  <c r="BC172" i="7"/>
  <c r="AJ223" i="7"/>
  <c r="AL223" i="7"/>
  <c r="AJ171" i="7"/>
  <c r="V116" i="7"/>
  <c r="BF43" i="7"/>
  <c r="AJ361" i="7"/>
  <c r="AL361" i="7"/>
  <c r="V361" i="7"/>
  <c r="W361" i="7" a="1"/>
  <c r="BF235" i="7"/>
  <c r="AN184" i="7"/>
  <c r="AO184" i="7" a="1"/>
  <c r="AU184" i="7"/>
  <c r="BR433" i="7"/>
  <c r="BB433" i="7"/>
  <c r="BD433" i="7"/>
  <c r="BA433" i="7"/>
  <c r="BE433" i="7"/>
  <c r="BC433" i="7"/>
  <c r="Y133" i="7"/>
  <c r="AB133" i="7"/>
  <c r="AE133" i="7"/>
  <c r="AC133" i="7"/>
  <c r="AG133" i="7"/>
  <c r="AF133" i="7"/>
  <c r="Z133" i="7"/>
  <c r="AA133" i="7"/>
  <c r="X133" i="7"/>
  <c r="W133" i="7"/>
  <c r="AD133" i="7"/>
  <c r="V179" i="7"/>
  <c r="W179" i="7" a="1"/>
  <c r="AY31" i="7"/>
  <c r="AR31" i="7"/>
  <c r="AV31" i="7"/>
  <c r="AU31" i="7"/>
  <c r="AS31" i="7"/>
  <c r="AQ31" i="7"/>
  <c r="AX31" i="7"/>
  <c r="AT31" i="7"/>
  <c r="AO31" i="7"/>
  <c r="AW31" i="7"/>
  <c r="AP31" i="7"/>
  <c r="BB194" i="7"/>
  <c r="BD194" i="7"/>
  <c r="AD41" i="7"/>
  <c r="AC41" i="7"/>
  <c r="BX887" i="7"/>
  <c r="BY887" i="7" a="1"/>
  <c r="AN408" i="7"/>
  <c r="AO408" i="7" a="1"/>
  <c r="BU556" i="7"/>
  <c r="BT556" i="7"/>
  <c r="BV556" i="7"/>
  <c r="BS556" i="7"/>
  <c r="BW556" i="7"/>
  <c r="BT507" i="7"/>
  <c r="BV507" i="7"/>
  <c r="BS507" i="7"/>
  <c r="BW507" i="7"/>
  <c r="BU507" i="7"/>
  <c r="V209" i="7"/>
  <c r="W209" i="7" a="1"/>
  <c r="BA367" i="7"/>
  <c r="BE367" i="7"/>
  <c r="BR367" i="7"/>
  <c r="AN467" i="7"/>
  <c r="AO467" i="7" a="1"/>
  <c r="AB71" i="7"/>
  <c r="V324" i="7"/>
  <c r="W324" i="7" a="1"/>
  <c r="W324" i="7"/>
  <c r="V349" i="7"/>
  <c r="W349" i="7" a="1"/>
  <c r="V32" i="7"/>
  <c r="W32" i="7" a="1"/>
  <c r="AG32" i="7"/>
  <c r="BF348" i="7"/>
  <c r="BG348" i="7" a="1"/>
  <c r="BF173" i="7"/>
  <c r="V237" i="7"/>
  <c r="AN598" i="7"/>
  <c r="AO598" i="7" a="1"/>
  <c r="AU598" i="7"/>
  <c r="BF427" i="7"/>
  <c r="BG427" i="7" a="1"/>
  <c r="AE249" i="7"/>
  <c r="Z249" i="7"/>
  <c r="AF249" i="7"/>
  <c r="AC249" i="7"/>
  <c r="W249" i="7"/>
  <c r="AD249" i="7"/>
  <c r="AA249" i="7"/>
  <c r="X249" i="7"/>
  <c r="Y249" i="7"/>
  <c r="AG249" i="7"/>
  <c r="AB249" i="7"/>
  <c r="AU434" i="7"/>
  <c r="AQ434" i="7"/>
  <c r="AV434" i="7"/>
  <c r="AO434" i="7"/>
  <c r="AX434" i="7"/>
  <c r="AY434" i="7"/>
  <c r="AR434" i="7"/>
  <c r="AP434" i="7"/>
  <c r="AS434" i="7"/>
  <c r="AT434" i="7"/>
  <c r="AW434" i="7"/>
  <c r="BQ148" i="7"/>
  <c r="BK148" i="7"/>
  <c r="BJ148" i="7"/>
  <c r="BG148" i="7"/>
  <c r="BL148" i="7"/>
  <c r="BP148" i="7"/>
  <c r="BN148" i="7"/>
  <c r="BI148" i="7"/>
  <c r="BO148" i="7"/>
  <c r="BM148" i="7"/>
  <c r="BH148" i="7"/>
  <c r="BC194" i="7"/>
  <c r="AL209" i="7"/>
  <c r="AM209" i="7"/>
  <c r="BS308" i="7"/>
  <c r="BW308" i="7"/>
  <c r="BT554" i="7"/>
  <c r="BU554" i="7"/>
  <c r="BS554" i="7"/>
  <c r="BW554" i="7"/>
  <c r="BR343" i="7"/>
  <c r="BA343" i="7"/>
  <c r="BE343" i="7"/>
  <c r="Y169" i="7"/>
  <c r="AD169" i="7"/>
  <c r="Z169" i="7"/>
  <c r="AE169" i="7"/>
  <c r="AB169" i="7"/>
  <c r="AG169" i="7"/>
  <c r="AC169" i="7"/>
  <c r="X169" i="7"/>
  <c r="W169" i="7"/>
  <c r="AA169" i="7"/>
  <c r="AF169" i="7"/>
  <c r="BB53" i="7"/>
  <c r="BE53" i="7"/>
  <c r="BD53" i="7"/>
  <c r="AK202" i="7"/>
  <c r="AM202" i="7"/>
  <c r="AQ483" i="7"/>
  <c r="AO483" i="7"/>
  <c r="AR483" i="7"/>
  <c r="AU483" i="7"/>
  <c r="AV483" i="7"/>
  <c r="AW483" i="7"/>
  <c r="AP483" i="7"/>
  <c r="AY483" i="7"/>
  <c r="AS483" i="7"/>
  <c r="AX483" i="7"/>
  <c r="AT483" i="7"/>
  <c r="BS360" i="7"/>
  <c r="BW360" i="7"/>
  <c r="AN156" i="7"/>
  <c r="AO156" i="7" a="1"/>
  <c r="AR156" i="7"/>
  <c r="BR219" i="7"/>
  <c r="BA219" i="7"/>
  <c r="BE219" i="7"/>
  <c r="BS194" i="7"/>
  <c r="BU194" i="7"/>
  <c r="BA209" i="7"/>
  <c r="BC209" i="7"/>
  <c r="BR209" i="7"/>
  <c r="BF556" i="7"/>
  <c r="BG556" i="7" a="1"/>
  <c r="BD109" i="7"/>
  <c r="BE109" i="7"/>
  <c r="BS53" i="7"/>
  <c r="BU53" i="7"/>
  <c r="AJ202" i="7"/>
  <c r="AL202" i="7"/>
  <c r="AB278" i="7"/>
  <c r="W278" i="7"/>
  <c r="AC278" i="7"/>
  <c r="AA278" i="7"/>
  <c r="AF278" i="7"/>
  <c r="AG278" i="7"/>
  <c r="AE278" i="7"/>
  <c r="X278" i="7"/>
  <c r="Z278" i="7"/>
  <c r="AD278" i="7"/>
  <c r="Y278" i="7"/>
  <c r="BR72" i="7"/>
  <c r="BA72" i="7"/>
  <c r="BC72" i="7"/>
  <c r="AO336" i="7"/>
  <c r="AR336" i="7"/>
  <c r="AV336" i="7"/>
  <c r="AL227" i="7"/>
  <c r="AN227" i="7"/>
  <c r="AO227" i="7" a="1"/>
  <c r="T227" i="7"/>
  <c r="V227" i="7"/>
  <c r="AL205" i="7"/>
  <c r="AN205" i="7"/>
  <c r="AO205" i="7" a="1"/>
  <c r="AW205" i="7"/>
  <c r="CB376" i="7"/>
  <c r="CA376" i="7"/>
  <c r="Y131" i="7"/>
  <c r="X131" i="7"/>
  <c r="W131" i="7"/>
  <c r="AC131" i="7"/>
  <c r="AD131" i="7"/>
  <c r="AG131" i="7"/>
  <c r="AE131" i="7"/>
  <c r="Z131" i="7"/>
  <c r="AF131" i="7"/>
  <c r="AA131" i="7"/>
  <c r="AB131" i="7"/>
  <c r="BJ211" i="7"/>
  <c r="BI211" i="7"/>
  <c r="BQ211" i="7"/>
  <c r="BH211" i="7"/>
  <c r="BM211" i="7"/>
  <c r="BN211" i="7"/>
  <c r="BP211" i="7"/>
  <c r="BK211" i="7"/>
  <c r="BO211" i="7"/>
  <c r="BG211" i="7"/>
  <c r="BL211" i="7"/>
  <c r="X248" i="7"/>
  <c r="AC248" i="7"/>
  <c r="AF248" i="7"/>
  <c r="AG248" i="7"/>
  <c r="AD248" i="7"/>
  <c r="Y248" i="7"/>
  <c r="W248" i="7"/>
  <c r="AB248" i="7"/>
  <c r="AE248" i="7"/>
  <c r="Z248" i="7"/>
  <c r="AA248" i="7"/>
  <c r="X18" i="7"/>
  <c r="AD18" i="7"/>
  <c r="AC18" i="7"/>
  <c r="Y18" i="7"/>
  <c r="AE18" i="7"/>
  <c r="AF18" i="7"/>
  <c r="AG18" i="7"/>
  <c r="Z18" i="7"/>
  <c r="W18" i="7"/>
  <c r="AB18" i="7"/>
  <c r="AA18" i="7"/>
  <c r="Z44" i="7"/>
  <c r="AB44" i="7"/>
  <c r="Y44" i="7"/>
  <c r="AD44" i="7"/>
  <c r="AG44" i="7"/>
  <c r="AC44" i="7"/>
  <c r="X44" i="7"/>
  <c r="W44" i="7"/>
  <c r="AE44" i="7"/>
  <c r="AF44" i="7"/>
  <c r="AA44" i="7"/>
  <c r="BM29" i="7"/>
  <c r="BI29" i="7"/>
  <c r="BJ29" i="7"/>
  <c r="BL29" i="7"/>
  <c r="BO29" i="7"/>
  <c r="BK29" i="7"/>
  <c r="BQ29" i="7"/>
  <c r="BH29" i="7"/>
  <c r="BN29" i="7"/>
  <c r="BG29" i="7"/>
  <c r="BP29" i="7"/>
  <c r="AG239" i="7"/>
  <c r="W239" i="7"/>
  <c r="AB239" i="7"/>
  <c r="AC239" i="7"/>
  <c r="Z239" i="7"/>
  <c r="Y239" i="7"/>
  <c r="AE239" i="7"/>
  <c r="AD239" i="7"/>
  <c r="AF239" i="7"/>
  <c r="AA239" i="7"/>
  <c r="X239" i="7"/>
  <c r="AG163" i="7"/>
  <c r="Z163" i="7"/>
  <c r="X163" i="7"/>
  <c r="AB163" i="7"/>
  <c r="W163" i="7"/>
  <c r="AA163" i="7"/>
  <c r="AC163" i="7"/>
  <c r="AF163" i="7"/>
  <c r="Y163" i="7"/>
  <c r="AD163" i="7"/>
  <c r="AE163" i="7"/>
  <c r="AD129" i="7"/>
  <c r="Y129" i="7"/>
  <c r="AA129" i="7"/>
  <c r="AG129" i="7"/>
  <c r="W129" i="7"/>
  <c r="AB129" i="7"/>
  <c r="AC129" i="7"/>
  <c r="X129" i="7"/>
  <c r="AF129" i="7"/>
  <c r="AE129" i="7"/>
  <c r="Z129" i="7"/>
  <c r="AA25" i="7"/>
  <c r="W25" i="7"/>
  <c r="AO25" i="7"/>
  <c r="BG25" i="7" a="1"/>
  <c r="BG25" i="7"/>
  <c r="CJ25" i="7"/>
  <c r="AG25" i="7"/>
  <c r="AF25" i="7"/>
  <c r="Z25" i="7"/>
  <c r="AD25" i="7"/>
  <c r="Y25" i="7"/>
  <c r="AC25" i="7"/>
  <c r="AB25" i="7"/>
  <c r="AE25" i="7"/>
  <c r="X25" i="7"/>
  <c r="BK324" i="7"/>
  <c r="BL324" i="7"/>
  <c r="BH324" i="7"/>
  <c r="BN324" i="7"/>
  <c r="BI324" i="7"/>
  <c r="BQ324" i="7"/>
  <c r="BJ324" i="7"/>
  <c r="BG324" i="7"/>
  <c r="BM324" i="7"/>
  <c r="BO324" i="7"/>
  <c r="BP324" i="7"/>
  <c r="AG213" i="7"/>
  <c r="AD213" i="7"/>
  <c r="AA213" i="7"/>
  <c r="AF213" i="7"/>
  <c r="AC213" i="7"/>
  <c r="Y213" i="7"/>
  <c r="AB213" i="7"/>
  <c r="W213" i="7"/>
  <c r="X213" i="7"/>
  <c r="Z213" i="7"/>
  <c r="AE213" i="7"/>
  <c r="AA298" i="7"/>
  <c r="AC298" i="7"/>
  <c r="W298" i="7"/>
  <c r="X298" i="7"/>
  <c r="AF298" i="7"/>
  <c r="AB298" i="7"/>
  <c r="AE298" i="7"/>
  <c r="AD298" i="7"/>
  <c r="Y298" i="7"/>
  <c r="Z298" i="7"/>
  <c r="AG298" i="7"/>
  <c r="BG87" i="7"/>
  <c r="BM87" i="7"/>
  <c r="BH87" i="7"/>
  <c r="BL87" i="7"/>
  <c r="BK87" i="7"/>
  <c r="BQ87" i="7"/>
  <c r="BP87" i="7"/>
  <c r="BJ87" i="7"/>
  <c r="BN87" i="7"/>
  <c r="BI87" i="7"/>
  <c r="BO87" i="7"/>
  <c r="Y124" i="7"/>
  <c r="W124" i="7"/>
  <c r="Z124" i="7"/>
  <c r="AC124" i="7"/>
  <c r="AB124" i="7"/>
  <c r="AF124" i="7"/>
  <c r="AG124" i="7"/>
  <c r="AA124" i="7"/>
  <c r="AE124" i="7"/>
  <c r="AD124" i="7"/>
  <c r="X124" i="7"/>
  <c r="BO5" i="7"/>
  <c r="BI5" i="7"/>
  <c r="BL5" i="7"/>
  <c r="BJ5" i="7"/>
  <c r="BP5" i="7"/>
  <c r="BH5" i="7"/>
  <c r="BQ5" i="7"/>
  <c r="BG5" i="7"/>
  <c r="BN5" i="7"/>
  <c r="BK5" i="7"/>
  <c r="BM5" i="7"/>
  <c r="AQ934" i="7"/>
  <c r="AQ352" i="7"/>
  <c r="AV352" i="7"/>
  <c r="AS352" i="7"/>
  <c r="AU352" i="7"/>
  <c r="AT352" i="7"/>
  <c r="AW352" i="7"/>
  <c r="AR352" i="7"/>
  <c r="AY352" i="7"/>
  <c r="AO352" i="7"/>
  <c r="AX352" i="7"/>
  <c r="BX667" i="7"/>
  <c r="BY667" i="7" a="1"/>
  <c r="AJ269" i="7"/>
  <c r="AK269" i="7"/>
  <c r="AL226" i="7"/>
  <c r="BS273" i="7"/>
  <c r="AL409" i="7"/>
  <c r="AN409" i="7"/>
  <c r="AO409" i="7" a="1"/>
  <c r="BT129" i="7"/>
  <c r="BU129" i="7"/>
  <c r="BB188" i="7"/>
  <c r="BC188" i="7"/>
  <c r="BD586" i="7"/>
  <c r="BF586" i="7"/>
  <c r="BG586" i="7" a="1"/>
  <c r="AD355" i="7"/>
  <c r="CD142" i="7"/>
  <c r="CF142" i="7"/>
  <c r="CB142" i="7"/>
  <c r="CA142" i="7"/>
  <c r="CE142" i="7"/>
  <c r="CH142" i="7"/>
  <c r="CC142" i="7"/>
  <c r="BW336" i="7"/>
  <c r="BT336" i="7"/>
  <c r="BV336" i="7"/>
  <c r="BU336" i="7"/>
  <c r="BT257" i="7"/>
  <c r="BU257" i="7"/>
  <c r="AG260" i="7"/>
  <c r="AF260" i="7"/>
  <c r="AD260" i="7"/>
  <c r="AB260" i="7"/>
  <c r="AV43" i="7"/>
  <c r="AP43" i="7"/>
  <c r="AS43" i="7"/>
  <c r="AW43" i="7"/>
  <c r="AX43" i="7"/>
  <c r="AR43" i="7"/>
  <c r="AY43" i="7"/>
  <c r="AQ43" i="7"/>
  <c r="BS172" i="7"/>
  <c r="BT172" i="7"/>
  <c r="V243" i="7"/>
  <c r="W243" i="7" a="1"/>
  <c r="V122" i="7"/>
  <c r="AK95" i="7"/>
  <c r="AJ95" i="7"/>
  <c r="AL95" i="7"/>
  <c r="AK4" i="7"/>
  <c r="AJ4" i="7"/>
  <c r="AV551" i="7"/>
  <c r="AY551" i="7"/>
  <c r="AS551" i="7"/>
  <c r="AO551" i="7"/>
  <c r="AW551" i="7"/>
  <c r="AX551" i="7"/>
  <c r="AP551" i="7"/>
  <c r="AR551" i="7"/>
  <c r="X355" i="7"/>
  <c r="AX734" i="7"/>
  <c r="AT734" i="7"/>
  <c r="AV734" i="7"/>
  <c r="AU734" i="7"/>
  <c r="AR734" i="7"/>
  <c r="AQ734" i="7"/>
  <c r="AW734" i="7"/>
  <c r="AS734" i="7"/>
  <c r="AP734" i="7"/>
  <c r="AX263" i="7"/>
  <c r="AR263" i="7"/>
  <c r="AP263" i="7"/>
  <c r="AO263" i="7"/>
  <c r="AY263" i="7"/>
  <c r="AV263" i="7"/>
  <c r="AW263" i="7"/>
  <c r="AT263" i="7"/>
  <c r="BF428" i="7"/>
  <c r="BG428" i="7" a="1"/>
  <c r="BQ428" i="7"/>
  <c r="AL491" i="7"/>
  <c r="AN491" i="7"/>
  <c r="AO491" i="7" a="1"/>
  <c r="BE260" i="7"/>
  <c r="BD260" i="7"/>
  <c r="BC260" i="7"/>
  <c r="BB260" i="7"/>
  <c r="CJ505" i="7"/>
  <c r="CK505" i="7"/>
  <c r="AJ141" i="7"/>
  <c r="AK141" i="7"/>
  <c r="AA146" i="7"/>
  <c r="Y146" i="7"/>
  <c r="AY40" i="7"/>
  <c r="AQ40" i="7"/>
  <c r="AS40" i="7"/>
  <c r="AR40" i="7"/>
  <c r="AU40" i="7"/>
  <c r="AT40" i="7"/>
  <c r="AW40" i="7"/>
  <c r="AO40" i="7"/>
  <c r="AD53" i="7"/>
  <c r="W53" i="7"/>
  <c r="AC53" i="7"/>
  <c r="Z53" i="7"/>
  <c r="Y53" i="7"/>
  <c r="AA53" i="7"/>
  <c r="AB53" i="7"/>
  <c r="AF53" i="7"/>
  <c r="W355" i="7"/>
  <c r="AG355" i="7"/>
  <c r="AF355" i="7"/>
  <c r="Z355" i="7"/>
  <c r="AC355" i="7"/>
  <c r="Y355" i="7"/>
  <c r="AE355" i="7"/>
  <c r="AA355" i="7"/>
  <c r="AM239" i="7"/>
  <c r="AJ239" i="7"/>
  <c r="AS934" i="7"/>
  <c r="AR934" i="7"/>
  <c r="AO934" i="7"/>
  <c r="AV934" i="7"/>
  <c r="AW934" i="7"/>
  <c r="AX934" i="7"/>
  <c r="AT934" i="7"/>
  <c r="AU934" i="7"/>
  <c r="AP934" i="7"/>
  <c r="AK122" i="7"/>
  <c r="AJ122" i="7"/>
  <c r="AK157" i="7"/>
  <c r="AJ157" i="7"/>
  <c r="CK543" i="7"/>
  <c r="AO912" i="7"/>
  <c r="AS912" i="7"/>
  <c r="AR912" i="7"/>
  <c r="AP912" i="7"/>
  <c r="AX912" i="7"/>
  <c r="AU912" i="7"/>
  <c r="AY912" i="7"/>
  <c r="AT912" i="7"/>
  <c r="AC159" i="7"/>
  <c r="X159" i="7"/>
  <c r="AF159" i="7"/>
  <c r="Y159" i="7"/>
  <c r="AE159" i="7"/>
  <c r="AB159" i="7"/>
  <c r="W159" i="7"/>
  <c r="AD159" i="7"/>
  <c r="Y6" i="7"/>
  <c r="AF6" i="7"/>
  <c r="Z6" i="7"/>
  <c r="AE6" i="7"/>
  <c r="AG6" i="7"/>
  <c r="X6" i="7"/>
  <c r="AB6" i="7"/>
  <c r="AD6" i="7"/>
  <c r="BU428" i="7"/>
  <c r="BS428" i="7"/>
  <c r="BW428" i="7"/>
  <c r="BT428" i="7"/>
  <c r="BV428" i="7"/>
  <c r="BS132" i="7"/>
  <c r="BT132" i="7"/>
  <c r="AN132" i="7"/>
  <c r="AO132" i="7" a="1"/>
  <c r="BN659" i="7"/>
  <c r="BH659" i="7"/>
  <c r="AN502" i="7"/>
  <c r="AO502" i="7" a="1"/>
  <c r="V269" i="7"/>
  <c r="W269" i="7" a="1"/>
  <c r="BE320" i="7"/>
  <c r="BC320" i="7"/>
  <c r="BD320" i="7"/>
  <c r="AM69" i="7"/>
  <c r="AE422" i="7"/>
  <c r="Z422" i="7"/>
  <c r="AF422" i="7"/>
  <c r="AA422" i="7"/>
  <c r="AC422" i="7"/>
  <c r="AG422" i="7"/>
  <c r="X422" i="7"/>
  <c r="AD422" i="7"/>
  <c r="Y422" i="7"/>
  <c r="W422" i="7"/>
  <c r="AB422" i="7"/>
  <c r="V170" i="7"/>
  <c r="W170" i="7" a="1"/>
  <c r="AB170" i="7"/>
  <c r="V290" i="7"/>
  <c r="W290" i="7" a="1"/>
  <c r="AB290" i="7"/>
  <c r="CK446" i="7"/>
  <c r="CJ446" i="7"/>
  <c r="AW534" i="7"/>
  <c r="AP534" i="7"/>
  <c r="AV534" i="7"/>
  <c r="AY534" i="7"/>
  <c r="AU534" i="7"/>
  <c r="AR534" i="7"/>
  <c r="AT534" i="7"/>
  <c r="AX534" i="7"/>
  <c r="AQ534" i="7"/>
  <c r="AO534" i="7"/>
  <c r="AS534" i="7"/>
  <c r="AC488" i="7"/>
  <c r="X488" i="7"/>
  <c r="AA488" i="7"/>
  <c r="AG488" i="7"/>
  <c r="Z488" i="7"/>
  <c r="W488" i="7"/>
  <c r="BN440" i="7"/>
  <c r="BG440" i="7"/>
  <c r="BK440" i="7"/>
  <c r="BH440" i="7"/>
  <c r="BJ440" i="7"/>
  <c r="BI440" i="7"/>
  <c r="BL440" i="7"/>
  <c r="BM440" i="7"/>
  <c r="BP440" i="7"/>
  <c r="BS70" i="7"/>
  <c r="BU70" i="7"/>
  <c r="AN18" i="7"/>
  <c r="AO18" i="7" a="1"/>
  <c r="AQ18" i="7"/>
  <c r="BF162" i="7"/>
  <c r="AN298" i="7"/>
  <c r="AO298" i="7" a="1"/>
  <c r="BF57" i="7"/>
  <c r="AP526" i="7"/>
  <c r="AS526" i="7"/>
  <c r="AX526" i="7"/>
  <c r="AO526" i="7"/>
  <c r="AT526" i="7"/>
  <c r="AY526" i="7"/>
  <c r="AQ526" i="7"/>
  <c r="AW526" i="7"/>
  <c r="AV526" i="7"/>
  <c r="AR526" i="7"/>
  <c r="AU526" i="7"/>
  <c r="AR89" i="7"/>
  <c r="AX89" i="7"/>
  <c r="AU89" i="7"/>
  <c r="AY89" i="7"/>
  <c r="Z71" i="7"/>
  <c r="AA71" i="7"/>
  <c r="Y71" i="7"/>
  <c r="AX939" i="7"/>
  <c r="AR939" i="7"/>
  <c r="AS939" i="7"/>
  <c r="BC385" i="7"/>
  <c r="V392" i="7"/>
  <c r="W392" i="7" a="1"/>
  <c r="V387" i="7"/>
  <c r="W387" i="7" a="1"/>
  <c r="BT427" i="7"/>
  <c r="BS427" i="7"/>
  <c r="BW427" i="7"/>
  <c r="BU427" i="7"/>
  <c r="AM226" i="7"/>
  <c r="AK226" i="7"/>
  <c r="AJ187" i="7"/>
  <c r="AL187" i="7"/>
  <c r="AM187" i="7"/>
  <c r="AN273" i="7"/>
  <c r="AO273" i="7" a="1"/>
  <c r="V141" i="7"/>
  <c r="V281" i="7"/>
  <c r="W281" i="7" a="1"/>
  <c r="AN211" i="7"/>
  <c r="AO211" i="7" a="1"/>
  <c r="AK97" i="7"/>
  <c r="AN503" i="7"/>
  <c r="AO503" i="7" a="1"/>
  <c r="BS167" i="7"/>
  <c r="BU167" i="7"/>
  <c r="AO89" i="7"/>
  <c r="AQ89" i="7"/>
  <c r="BS81" i="7"/>
  <c r="Y34" i="7"/>
  <c r="X34" i="7"/>
  <c r="AD34" i="7"/>
  <c r="AG34" i="7"/>
  <c r="W34" i="7"/>
  <c r="AF34" i="7"/>
  <c r="AC34" i="7"/>
  <c r="AB34" i="7"/>
  <c r="AA34" i="7"/>
  <c r="AE34" i="7"/>
  <c r="Z34" i="7"/>
  <c r="AW557" i="7"/>
  <c r="AV557" i="7"/>
  <c r="AO557" i="7"/>
  <c r="AT557" i="7"/>
  <c r="AU557" i="7"/>
  <c r="AP557" i="7"/>
  <c r="AR557" i="7"/>
  <c r="AS557" i="7"/>
  <c r="AN135" i="7"/>
  <c r="AO135" i="7" a="1"/>
  <c r="AS135" i="7"/>
  <c r="AG71" i="7"/>
  <c r="AR80" i="7"/>
  <c r="AD289" i="7"/>
  <c r="W289" i="7"/>
  <c r="AW939" i="7"/>
  <c r="AV939" i="7"/>
  <c r="V401" i="7"/>
  <c r="W401" i="7" a="1"/>
  <c r="BF349" i="7"/>
  <c r="BG349" i="7" a="1"/>
  <c r="BD469" i="7"/>
  <c r="BF469" i="7"/>
  <c r="BG469" i="7" a="1"/>
  <c r="AM86" i="7"/>
  <c r="AJ86" i="7"/>
  <c r="AL86" i="7"/>
  <c r="AK86" i="7"/>
  <c r="AN432" i="7"/>
  <c r="AO432" i="7" a="1"/>
  <c r="BS260" i="7"/>
  <c r="AM321" i="7"/>
  <c r="AL321" i="7"/>
  <c r="AN447" i="7"/>
  <c r="AO447" i="7" a="1"/>
  <c r="AX447" i="7"/>
  <c r="AJ69" i="7"/>
  <c r="AL69" i="7"/>
  <c r="AN512" i="7"/>
  <c r="AO512" i="7" a="1"/>
  <c r="CK490" i="7"/>
  <c r="CJ490" i="7"/>
  <c r="AN65" i="7"/>
  <c r="AO65" i="7" a="1"/>
  <c r="BF444" i="7"/>
  <c r="BG444" i="7" a="1"/>
  <c r="AN448" i="7"/>
  <c r="AO448" i="7" a="1"/>
  <c r="AX448" i="7"/>
  <c r="AN488" i="7"/>
  <c r="AO488" i="7" a="1"/>
  <c r="AR488" i="7"/>
  <c r="V97" i="7"/>
  <c r="W97" i="7" a="1"/>
  <c r="Y97" i="7"/>
  <c r="V95" i="7"/>
  <c r="AM92" i="7"/>
  <c r="AL92" i="7"/>
  <c r="AK92" i="7"/>
  <c r="V92" i="7"/>
  <c r="W92" i="7" a="1"/>
  <c r="BA590" i="7"/>
  <c r="BE590" i="7"/>
  <c r="BR590" i="7"/>
  <c r="BC590" i="7"/>
  <c r="BB590" i="7"/>
  <c r="BD590" i="7"/>
  <c r="AN167" i="7"/>
  <c r="AO167" i="7" a="1"/>
  <c r="AT89" i="7"/>
  <c r="BS188" i="7"/>
  <c r="BT188" i="7"/>
  <c r="AT96" i="7"/>
  <c r="AV96" i="7"/>
  <c r="AX96" i="7"/>
  <c r="AW96" i="7"/>
  <c r="AU96" i="7"/>
  <c r="AQ96" i="7"/>
  <c r="BF534" i="7"/>
  <c r="BG534" i="7" a="1"/>
  <c r="AS255" i="7"/>
  <c r="AT255" i="7"/>
  <c r="AR255" i="7"/>
  <c r="AX255" i="7"/>
  <c r="AY255" i="7"/>
  <c r="AV255" i="7"/>
  <c r="AW255" i="7"/>
  <c r="AQ255" i="7"/>
  <c r="AU255" i="7"/>
  <c r="AP255" i="7"/>
  <c r="AO255" i="7"/>
  <c r="BX412" i="7"/>
  <c r="BY412" i="7" a="1"/>
  <c r="BT469" i="7"/>
  <c r="BV469" i="7"/>
  <c r="BW173" i="7"/>
  <c r="BV173" i="7"/>
  <c r="BE172" i="7"/>
  <c r="BD172" i="7"/>
  <c r="BD132" i="7"/>
  <c r="BE132" i="7"/>
  <c r="BS553" i="7"/>
  <c r="BW553" i="7"/>
  <c r="BU553" i="7"/>
  <c r="BT553" i="7"/>
  <c r="BV553" i="7"/>
  <c r="BT557" i="7"/>
  <c r="BV557" i="7"/>
  <c r="BS557" i="7"/>
  <c r="BW557" i="7"/>
  <c r="BU557" i="7"/>
  <c r="BQ735" i="7"/>
  <c r="BK735" i="7"/>
  <c r="BN735" i="7"/>
  <c r="BG735" i="7"/>
  <c r="BH735" i="7"/>
  <c r="BJ735" i="7"/>
  <c r="BP735" i="7"/>
  <c r="BI735" i="7"/>
  <c r="BO735" i="7"/>
  <c r="BL735" i="7"/>
  <c r="BM735" i="7"/>
  <c r="BI667" i="7"/>
  <c r="BM667" i="7"/>
  <c r="BL667" i="7"/>
  <c r="BK667" i="7"/>
  <c r="BO667" i="7"/>
  <c r="BG667" i="7"/>
  <c r="BH667" i="7"/>
  <c r="BQ667" i="7"/>
  <c r="BP667" i="7"/>
  <c r="BJ667" i="7"/>
  <c r="BN667" i="7"/>
  <c r="BG659" i="7"/>
  <c r="BK659" i="7"/>
  <c r="BO659" i="7"/>
  <c r="BI659" i="7"/>
  <c r="BJ659" i="7"/>
  <c r="BL659" i="7"/>
  <c r="BM659" i="7"/>
  <c r="BQ659" i="7"/>
  <c r="BP659" i="7"/>
  <c r="BR86" i="7"/>
  <c r="BA86" i="7"/>
  <c r="BC86" i="7"/>
  <c r="BA374" i="7"/>
  <c r="BE374" i="7"/>
  <c r="BR374" i="7"/>
  <c r="BA432" i="7"/>
  <c r="BE432" i="7"/>
  <c r="BB432" i="7"/>
  <c r="BD432" i="7"/>
  <c r="BC432" i="7"/>
  <c r="BR432" i="7"/>
  <c r="Z432" i="7"/>
  <c r="AE432" i="7"/>
  <c r="AA432" i="7"/>
  <c r="AG432" i="7"/>
  <c r="X432" i="7"/>
  <c r="AB432" i="7"/>
  <c r="Y432" i="7"/>
  <c r="W432" i="7"/>
  <c r="AD432" i="7"/>
  <c r="AF432" i="7"/>
  <c r="AC432" i="7"/>
  <c r="BA384" i="7"/>
  <c r="BE384" i="7"/>
  <c r="BR384" i="7"/>
  <c r="AB502" i="7"/>
  <c r="Z502" i="7"/>
  <c r="AF502" i="7"/>
  <c r="X502" i="7"/>
  <c r="AG502" i="7"/>
  <c r="Y502" i="7"/>
  <c r="AC502" i="7"/>
  <c r="AE502" i="7"/>
  <c r="AD502" i="7"/>
  <c r="AA502" i="7"/>
  <c r="W502" i="7"/>
  <c r="BR502" i="7"/>
  <c r="BA502" i="7"/>
  <c r="BE502" i="7"/>
  <c r="BB502" i="7"/>
  <c r="BD502" i="7"/>
  <c r="BC502" i="7"/>
  <c r="BA193" i="7"/>
  <c r="BE193" i="7"/>
  <c r="BR193" i="7"/>
  <c r="BR243" i="7"/>
  <c r="BA243" i="7"/>
  <c r="AM243" i="7"/>
  <c r="AL243" i="7"/>
  <c r="BR182" i="7"/>
  <c r="BA182" i="7"/>
  <c r="BE182" i="7"/>
  <c r="BA491" i="7"/>
  <c r="BE491" i="7"/>
  <c r="BR491" i="7"/>
  <c r="BB491" i="7"/>
  <c r="BD491" i="7"/>
  <c r="BC491" i="7"/>
  <c r="AL122" i="7"/>
  <c r="AM122" i="7"/>
  <c r="BA122" i="7"/>
  <c r="BB122" i="7"/>
  <c r="BR122" i="7"/>
  <c r="BA223" i="7"/>
  <c r="BR223" i="7"/>
  <c r="AM223" i="7"/>
  <c r="BR269" i="7"/>
  <c r="BA269" i="7"/>
  <c r="AM269" i="7"/>
  <c r="AL269" i="7"/>
  <c r="BR321" i="7"/>
  <c r="BA321" i="7"/>
  <c r="BB321" i="7"/>
  <c r="BD321" i="7"/>
  <c r="BA523" i="7"/>
  <c r="BE523" i="7"/>
  <c r="BC523" i="7"/>
  <c r="BB523" i="7"/>
  <c r="BD523" i="7"/>
  <c r="BR523" i="7"/>
  <c r="AL171" i="7"/>
  <c r="AM171" i="7"/>
  <c r="BA171" i="7"/>
  <c r="BB171" i="7"/>
  <c r="BR171" i="7"/>
  <c r="AJ126" i="7"/>
  <c r="AL126" i="7"/>
  <c r="AM126" i="7"/>
  <c r="BA126" i="7"/>
  <c r="BC126" i="7"/>
  <c r="BR126" i="7"/>
  <c r="BR447" i="7"/>
  <c r="BA447" i="7"/>
  <c r="BE447" i="7"/>
  <c r="BB447" i="7"/>
  <c r="BD447" i="7"/>
  <c r="BC447" i="7"/>
  <c r="BR226" i="7"/>
  <c r="BA226" i="7"/>
  <c r="BA69" i="7"/>
  <c r="BB69" i="7"/>
  <c r="BR69" i="7"/>
  <c r="BR512" i="7"/>
  <c r="BA512" i="7"/>
  <c r="BE512" i="7"/>
  <c r="BC512" i="7"/>
  <c r="BB512" i="7"/>
  <c r="BD512" i="7"/>
  <c r="AC512" i="7"/>
  <c r="X512" i="7"/>
  <c r="Z512" i="7"/>
  <c r="AB512" i="7"/>
  <c r="AD512" i="7"/>
  <c r="W512" i="7"/>
  <c r="AF512" i="7"/>
  <c r="AE512" i="7"/>
  <c r="AA512" i="7"/>
  <c r="Y512" i="7"/>
  <c r="AG512" i="7"/>
  <c r="BA187" i="7"/>
  <c r="BB187" i="7"/>
  <c r="BR187" i="7"/>
  <c r="AL178" i="7"/>
  <c r="AM178" i="7"/>
  <c r="BA178" i="7"/>
  <c r="BC178" i="7"/>
  <c r="BR178" i="7"/>
  <c r="BA422" i="7"/>
  <c r="BE422" i="7"/>
  <c r="BR422" i="7"/>
  <c r="BC422" i="7"/>
  <c r="BB422" i="7"/>
  <c r="BD422" i="7"/>
  <c r="AM237" i="7"/>
  <c r="BA237" i="7"/>
  <c r="BR237" i="7"/>
  <c r="BA170" i="7"/>
  <c r="BR170" i="7"/>
  <c r="AL170" i="7"/>
  <c r="AM170" i="7"/>
  <c r="AM290" i="7"/>
  <c r="AL290" i="7"/>
  <c r="BR290" i="7"/>
  <c r="BA290" i="7"/>
  <c r="BC290" i="7"/>
  <c r="BA535" i="7"/>
  <c r="BE535" i="7"/>
  <c r="BB535" i="7"/>
  <c r="BD535" i="7"/>
  <c r="BR535" i="7"/>
  <c r="BC535" i="7"/>
  <c r="BE273" i="7"/>
  <c r="BD273" i="7"/>
  <c r="BS534" i="7"/>
  <c r="BW534" i="7"/>
  <c r="BU534" i="7"/>
  <c r="BT534" i="7"/>
  <c r="BV534" i="7"/>
  <c r="BS444" i="7"/>
  <c r="BW444" i="7"/>
  <c r="BT444" i="7"/>
  <c r="BV444" i="7"/>
  <c r="BU444" i="7"/>
  <c r="AM141" i="7"/>
  <c r="AL141" i="7"/>
  <c r="BR141" i="7"/>
  <c r="BA141" i="7"/>
  <c r="BR409" i="7"/>
  <c r="BA409" i="7"/>
  <c r="BE409" i="7"/>
  <c r="BB409" i="7"/>
  <c r="BD409" i="7"/>
  <c r="BC409" i="7"/>
  <c r="BR379" i="7"/>
  <c r="BA379" i="7"/>
  <c r="BE379" i="7"/>
  <c r="AM281" i="7"/>
  <c r="AL281" i="7"/>
  <c r="BR281" i="7"/>
  <c r="BA281" i="7"/>
  <c r="BR448" i="7"/>
  <c r="BU448" i="7"/>
  <c r="BA448" i="7"/>
  <c r="BE448" i="7"/>
  <c r="BB448" i="7"/>
  <c r="BD448" i="7"/>
  <c r="BC448" i="7"/>
  <c r="BV43" i="7"/>
  <c r="BW43" i="7"/>
  <c r="BA361" i="7"/>
  <c r="BR361" i="7"/>
  <c r="AM361" i="7"/>
  <c r="BR466" i="7"/>
  <c r="BA466" i="7"/>
  <c r="BE466" i="7"/>
  <c r="BB466" i="7"/>
  <c r="BD466" i="7"/>
  <c r="BC466" i="7"/>
  <c r="BR488" i="7"/>
  <c r="BA488" i="7"/>
  <c r="BE488" i="7"/>
  <c r="BC488" i="7"/>
  <c r="BB488" i="7"/>
  <c r="BD488" i="7"/>
  <c r="AD488" i="7"/>
  <c r="AF488" i="7"/>
  <c r="AB488" i="7"/>
  <c r="Y488" i="7"/>
  <c r="AE488" i="7"/>
  <c r="BA397" i="7"/>
  <c r="BE397" i="7"/>
  <c r="BR397" i="7"/>
  <c r="BA335" i="7"/>
  <c r="BE335" i="7"/>
  <c r="BR335" i="7"/>
  <c r="BO440" i="7"/>
  <c r="BQ440" i="7"/>
  <c r="BE70" i="7"/>
  <c r="BD70" i="7"/>
  <c r="BW129" i="7"/>
  <c r="BV129" i="7"/>
  <c r="BR97" i="7"/>
  <c r="BA97" i="7"/>
  <c r="AM97" i="7"/>
  <c r="AL97" i="7"/>
  <c r="AL157" i="7"/>
  <c r="AM157" i="7"/>
  <c r="BR157" i="7"/>
  <c r="BA157" i="7"/>
  <c r="BR95" i="7"/>
  <c r="BA95" i="7"/>
  <c r="AM95" i="7"/>
  <c r="BR92" i="7"/>
  <c r="BA92" i="7"/>
  <c r="BR4" i="7"/>
  <c r="BA4" i="7"/>
  <c r="BB4" i="7"/>
  <c r="AM4" i="7"/>
  <c r="AL4" i="7"/>
  <c r="BS329" i="7"/>
  <c r="BW329" i="7"/>
  <c r="BA503" i="7"/>
  <c r="BE503" i="7"/>
  <c r="BR503" i="7"/>
  <c r="BC503" i="7"/>
  <c r="BB503" i="7"/>
  <c r="BD503" i="7"/>
  <c r="BR414" i="7"/>
  <c r="BA414" i="7"/>
  <c r="BE414" i="7"/>
  <c r="BC414" i="7"/>
  <c r="BB414" i="7"/>
  <c r="BD414" i="7"/>
  <c r="AJ341" i="7"/>
  <c r="AL341" i="7"/>
  <c r="AM341" i="7"/>
  <c r="BR341" i="7"/>
  <c r="BA341" i="7"/>
  <c r="BB341" i="7"/>
  <c r="AM68" i="7"/>
  <c r="AL68" i="7"/>
  <c r="BR68" i="7"/>
  <c r="BA68" i="7"/>
  <c r="BB68" i="7"/>
  <c r="BC598" i="7"/>
  <c r="BA598" i="7"/>
  <c r="BE598" i="7"/>
  <c r="BB598" i="7"/>
  <c r="BD598" i="7"/>
  <c r="BR598" i="7"/>
  <c r="BB167" i="7"/>
  <c r="BD167" i="7"/>
  <c r="BE167" i="7"/>
  <c r="BW162" i="7"/>
  <c r="BV162" i="7"/>
  <c r="BT235" i="7"/>
  <c r="BV235" i="7"/>
  <c r="BW235" i="7"/>
  <c r="BS328" i="7"/>
  <c r="BW328" i="7"/>
  <c r="BB298" i="7"/>
  <c r="BD298" i="7"/>
  <c r="BE298" i="7"/>
  <c r="AR428" i="7"/>
  <c r="AO428" i="7"/>
  <c r="AT428" i="7"/>
  <c r="AW428" i="7"/>
  <c r="AU428" i="7"/>
  <c r="AV428" i="7"/>
  <c r="AS428" i="7"/>
  <c r="AQ428" i="7"/>
  <c r="AY428" i="7"/>
  <c r="AP428" i="7"/>
  <c r="AX428" i="7"/>
  <c r="BE188" i="7"/>
  <c r="BD188" i="7"/>
  <c r="BU586" i="7"/>
  <c r="BT586" i="7"/>
  <c r="BV586" i="7"/>
  <c r="BS586" i="7"/>
  <c r="BW586" i="7"/>
  <c r="BE81" i="7"/>
  <c r="BD81" i="7"/>
  <c r="BS548" i="7"/>
  <c r="BW548" i="7"/>
  <c r="BU548" i="7"/>
  <c r="BT548" i="7"/>
  <c r="BV548" i="7"/>
  <c r="BS582" i="7"/>
  <c r="BW582" i="7"/>
  <c r="BT582" i="7"/>
  <c r="BV582" i="7"/>
  <c r="BU582" i="7"/>
  <c r="BG764" i="7"/>
  <c r="BI764" i="7"/>
  <c r="BJ764" i="7"/>
  <c r="BP764" i="7"/>
  <c r="BL764" i="7"/>
  <c r="BK764" i="7"/>
  <c r="BM764" i="7"/>
  <c r="BN764" i="7"/>
  <c r="BO764" i="7"/>
  <c r="BH764" i="7"/>
  <c r="BQ764" i="7"/>
  <c r="BS469" i="7"/>
  <c r="BW469" i="7"/>
  <c r="BU469" i="7"/>
  <c r="CA348" i="7"/>
  <c r="CG348" i="7"/>
  <c r="CC348" i="7"/>
  <c r="CD348" i="7"/>
  <c r="CF348" i="7"/>
  <c r="CI348" i="7"/>
  <c r="CB348" i="7"/>
  <c r="BZ348" i="7"/>
  <c r="BY348" i="7"/>
  <c r="CE348" i="7"/>
  <c r="CH348" i="7"/>
  <c r="AN348" i="7"/>
  <c r="AO348" i="7" a="1"/>
  <c r="BW32" i="7"/>
  <c r="BV32" i="7"/>
  <c r="BW349" i="7"/>
  <c r="BT349" i="7"/>
  <c r="BV349" i="7"/>
  <c r="CH386" i="7"/>
  <c r="CA386" i="7"/>
  <c r="BY386" i="7"/>
  <c r="CC386" i="7"/>
  <c r="CG386" i="7"/>
  <c r="CF386" i="7"/>
  <c r="CE386" i="7"/>
  <c r="CI386" i="7"/>
  <c r="CD386" i="7"/>
  <c r="CB386" i="7"/>
  <c r="BZ386" i="7"/>
  <c r="CD376" i="7"/>
  <c r="CI376" i="7"/>
  <c r="BZ376" i="7"/>
  <c r="CH376" i="7"/>
  <c r="CE376" i="7"/>
  <c r="CC376" i="7"/>
  <c r="CF376" i="7"/>
  <c r="BP372" i="7"/>
  <c r="BQ372" i="7"/>
  <c r="BM372" i="7"/>
  <c r="BG372" i="7"/>
  <c r="BL372" i="7"/>
  <c r="BI372" i="7"/>
  <c r="BK372" i="7"/>
  <c r="BN372" i="7"/>
  <c r="BH372" i="7"/>
  <c r="BJ372" i="7"/>
  <c r="BO372" i="7"/>
  <c r="BF114" i="7"/>
  <c r="AK239" i="7"/>
  <c r="AR241" i="7"/>
  <c r="AW241" i="7"/>
  <c r="AO241" i="7"/>
  <c r="AU241" i="7"/>
  <c r="AT241" i="7"/>
  <c r="AX336" i="7"/>
  <c r="AW336" i="7"/>
  <c r="AU336" i="7"/>
  <c r="AY336" i="7"/>
  <c r="AQ336" i="7"/>
  <c r="AS336" i="7"/>
  <c r="AT336" i="7"/>
  <c r="AY241" i="7"/>
  <c r="AV241" i="7"/>
  <c r="AQ241" i="7"/>
  <c r="X33" i="7"/>
  <c r="Z33" i="7"/>
  <c r="AG33" i="7"/>
  <c r="W33" i="7"/>
  <c r="AD33" i="7"/>
  <c r="Y33" i="7"/>
  <c r="AB33" i="7"/>
  <c r="AE340" i="7"/>
  <c r="AF340" i="7"/>
  <c r="X340" i="7"/>
  <c r="W340" i="7"/>
  <c r="AC340" i="7"/>
  <c r="AB340" i="7"/>
  <c r="Y340" i="7"/>
  <c r="AA340" i="7"/>
  <c r="Z340" i="7"/>
  <c r="AD340" i="7"/>
  <c r="AG340" i="7"/>
  <c r="AG283" i="7"/>
  <c r="AB283" i="7"/>
  <c r="W283" i="7"/>
  <c r="X283" i="7"/>
  <c r="AA283" i="7"/>
  <c r="Z283" i="7"/>
  <c r="AE283" i="7"/>
  <c r="AD283" i="7"/>
  <c r="Y283" i="7"/>
  <c r="AC283" i="7"/>
  <c r="AF283" i="7"/>
  <c r="AC231" i="7"/>
  <c r="Z231" i="7"/>
  <c r="AF231" i="7"/>
  <c r="AE231" i="7"/>
  <c r="Y231" i="7"/>
  <c r="X231" i="7"/>
  <c r="AD231" i="7"/>
  <c r="AA231" i="7"/>
  <c r="AB231" i="7"/>
  <c r="W231" i="7"/>
  <c r="AG231" i="7"/>
  <c r="W235" i="7"/>
  <c r="AD235" i="7"/>
  <c r="AG235" i="7"/>
  <c r="AB235" i="7"/>
  <c r="AA235" i="7"/>
  <c r="AF235" i="7"/>
  <c r="AE235" i="7"/>
  <c r="Z235" i="7"/>
  <c r="X235" i="7"/>
  <c r="Y235" i="7"/>
  <c r="AC235" i="7"/>
  <c r="BH227" i="7"/>
  <c r="BL227" i="7"/>
  <c r="BN227" i="7"/>
  <c r="BQ227" i="7"/>
  <c r="BP227" i="7"/>
  <c r="BJ227" i="7"/>
  <c r="BG227" i="7"/>
  <c r="BO227" i="7"/>
  <c r="BI227" i="7"/>
  <c r="BK227" i="7"/>
  <c r="BM227" i="7"/>
  <c r="Y162" i="7"/>
  <c r="AA162" i="7"/>
  <c r="W162" i="7"/>
  <c r="AG162" i="7"/>
  <c r="AB162" i="7"/>
  <c r="Z162" i="7"/>
  <c r="AD162" i="7"/>
  <c r="AC162" i="7"/>
  <c r="X162" i="7"/>
  <c r="AE162" i="7"/>
  <c r="AF162" i="7"/>
  <c r="AA65" i="7"/>
  <c r="AF65" i="7"/>
  <c r="AE65" i="7"/>
  <c r="Z65" i="7"/>
  <c r="AD65" i="7"/>
  <c r="W65" i="7"/>
  <c r="AG65" i="7"/>
  <c r="AB65" i="7"/>
  <c r="X65" i="7"/>
  <c r="Y65" i="7"/>
  <c r="AC65" i="7"/>
  <c r="W259" i="7"/>
  <c r="AA259" i="7"/>
  <c r="AC259" i="7"/>
  <c r="AE259" i="7"/>
  <c r="Z259" i="7"/>
  <c r="AD259" i="7"/>
  <c r="X259" i="7"/>
  <c r="AB259" i="7"/>
  <c r="AF259" i="7"/>
  <c r="AG259" i="7"/>
  <c r="Y259" i="7"/>
  <c r="AB109" i="7"/>
  <c r="AF109" i="7"/>
  <c r="Y109" i="7"/>
  <c r="W109" i="7"/>
  <c r="AE109" i="7"/>
  <c r="AC109" i="7"/>
  <c r="X109" i="7"/>
  <c r="AD109" i="7"/>
  <c r="Z109" i="7"/>
  <c r="AA109" i="7"/>
  <c r="AG109" i="7"/>
  <c r="AC351" i="7"/>
  <c r="AD351" i="7"/>
  <c r="AG351" i="7"/>
  <c r="W351" i="7"/>
  <c r="AB351" i="7"/>
  <c r="Z351" i="7"/>
  <c r="Y351" i="7"/>
  <c r="AF351" i="7"/>
  <c r="AE351" i="7"/>
  <c r="AA351" i="7"/>
  <c r="X351" i="7"/>
  <c r="X22" i="7"/>
  <c r="AE22" i="7"/>
  <c r="Z22" i="7"/>
  <c r="Y22" i="7"/>
  <c r="AF22" i="7"/>
  <c r="AB22" i="7"/>
  <c r="W22" i="7"/>
  <c r="AG22" i="7"/>
  <c r="AD22" i="7"/>
  <c r="AC22" i="7"/>
  <c r="AA22" i="7"/>
  <c r="BJ27" i="7"/>
  <c r="BP27" i="7"/>
  <c r="BN27" i="7"/>
  <c r="BG27" i="7"/>
  <c r="BO27" i="7"/>
  <c r="BM27" i="7"/>
  <c r="BL27" i="7"/>
  <c r="BI27" i="7"/>
  <c r="BQ27" i="7"/>
  <c r="BK27" i="7"/>
  <c r="BH27" i="7"/>
  <c r="BO139" i="7"/>
  <c r="BI139" i="7"/>
  <c r="BQ139" i="7"/>
  <c r="BK139" i="7"/>
  <c r="BN139" i="7"/>
  <c r="BM139" i="7"/>
  <c r="BJ139" i="7"/>
  <c r="BG139" i="7"/>
  <c r="W139" i="7"/>
  <c r="CK139" i="7"/>
  <c r="BP139" i="7"/>
  <c r="BL139" i="7"/>
  <c r="BH139" i="7"/>
  <c r="BF757" i="7"/>
  <c r="BG757" i="7" a="1"/>
  <c r="BN757" i="7"/>
  <c r="V315" i="7"/>
  <c r="W315" i="7" a="1"/>
  <c r="BF732" i="7"/>
  <c r="BG732" i="7" a="1"/>
  <c r="BL732" i="7"/>
  <c r="BF729" i="7"/>
  <c r="BG729" i="7" a="1"/>
  <c r="BJ729" i="7"/>
  <c r="BB135" i="7"/>
  <c r="BS215" i="7"/>
  <c r="BW215" i="7"/>
  <c r="AN200" i="7"/>
  <c r="AO200" i="7" a="1"/>
  <c r="AQ41" i="7"/>
  <c r="AU41" i="7"/>
  <c r="AP41" i="7"/>
  <c r="AV41" i="7"/>
  <c r="AS41" i="7"/>
  <c r="AO41" i="7"/>
  <c r="AW41" i="7"/>
  <c r="AT41" i="7"/>
  <c r="AX41" i="7"/>
  <c r="AY41" i="7"/>
  <c r="AR41" i="7"/>
  <c r="BD108" i="7"/>
  <c r="BE108" i="7"/>
  <c r="AF185" i="7"/>
  <c r="W185" i="7"/>
  <c r="AD185" i="7"/>
  <c r="AG185" i="7"/>
  <c r="AA185" i="7"/>
  <c r="AB185" i="7"/>
  <c r="Z185" i="7"/>
  <c r="AC185" i="7"/>
  <c r="X185" i="7"/>
  <c r="Y185" i="7"/>
  <c r="AE185" i="7"/>
  <c r="BF210" i="7"/>
  <c r="BV99" i="7"/>
  <c r="BW99" i="7"/>
  <c r="BZ477" i="7"/>
  <c r="CE477" i="7"/>
  <c r="CF477" i="7"/>
  <c r="BY477" i="7"/>
  <c r="CA477" i="7"/>
  <c r="CD477" i="7"/>
  <c r="CI477" i="7"/>
  <c r="CG477" i="7"/>
  <c r="CC477" i="7"/>
  <c r="CB477" i="7"/>
  <c r="CH477" i="7"/>
  <c r="BF395" i="7"/>
  <c r="BG395" i="7" a="1"/>
  <c r="AP241" i="7"/>
  <c r="AS241" i="7"/>
  <c r="AC211" i="7"/>
  <c r="AF211" i="7"/>
  <c r="W211" i="7"/>
  <c r="AB211" i="7"/>
  <c r="AE211" i="7"/>
  <c r="AG211" i="7"/>
  <c r="AA211" i="7"/>
  <c r="Y211" i="7"/>
  <c r="X211" i="7"/>
  <c r="AD211" i="7"/>
  <c r="Z211" i="7"/>
  <c r="AD180" i="7"/>
  <c r="AE180" i="7"/>
  <c r="Y180" i="7"/>
  <c r="AA180" i="7"/>
  <c r="Z180" i="7"/>
  <c r="W180" i="7"/>
  <c r="AC180" i="7"/>
  <c r="AF180" i="7"/>
  <c r="AB180" i="7"/>
  <c r="AG180" i="7"/>
  <c r="X180" i="7"/>
  <c r="BS108" i="7"/>
  <c r="BT108" i="7"/>
  <c r="BK923" i="7"/>
  <c r="BN923" i="7"/>
  <c r="BO923" i="7"/>
  <c r="BQ923" i="7"/>
  <c r="BJ923" i="7"/>
  <c r="BM923" i="7"/>
  <c r="BG923" i="7"/>
  <c r="CJ923" i="7"/>
  <c r="BI923" i="7"/>
  <c r="BP923" i="7"/>
  <c r="BL923" i="7"/>
  <c r="BH923" i="7"/>
  <c r="BX459" i="7"/>
  <c r="BY459" i="7" a="1"/>
  <c r="BI664" i="7"/>
  <c r="BK664" i="7"/>
  <c r="BP664" i="7"/>
  <c r="BJ664" i="7"/>
  <c r="BQ664" i="7"/>
  <c r="BG664" i="7"/>
  <c r="BO664" i="7"/>
  <c r="BL664" i="7"/>
  <c r="BH664" i="7"/>
  <c r="BM664" i="7"/>
  <c r="BN664" i="7"/>
  <c r="AN35" i="7"/>
  <c r="AO35" i="7" a="1"/>
  <c r="BU34" i="7"/>
  <c r="BW34" i="7"/>
  <c r="BV34" i="7"/>
  <c r="AB256" i="7"/>
  <c r="Z256" i="7"/>
  <c r="AG256" i="7"/>
  <c r="AA256" i="7"/>
  <c r="Y256" i="7"/>
  <c r="AF256" i="7"/>
  <c r="AC256" i="7"/>
  <c r="AD256" i="7"/>
  <c r="AE256" i="7"/>
  <c r="X256" i="7"/>
  <c r="W256" i="7"/>
  <c r="AW359" i="7"/>
  <c r="AS359" i="7"/>
  <c r="AY359" i="7"/>
  <c r="AQ359" i="7"/>
  <c r="AO359" i="7"/>
  <c r="AU359" i="7"/>
  <c r="AX359" i="7"/>
  <c r="AT359" i="7"/>
  <c r="AV359" i="7"/>
  <c r="AP359" i="7"/>
  <c r="AR359" i="7"/>
  <c r="AN112" i="7"/>
  <c r="AO112" i="7" a="1"/>
  <c r="BF34" i="7"/>
  <c r="BX59" i="7"/>
  <c r="BY59" i="7" a="1"/>
  <c r="CB59" i="7"/>
  <c r="BF365" i="7"/>
  <c r="BG365" i="7" a="1"/>
  <c r="BK459" i="7"/>
  <c r="BQ459" i="7"/>
  <c r="BI459" i="7"/>
  <c r="BL459" i="7"/>
  <c r="BP459" i="7"/>
  <c r="BH459" i="7"/>
  <c r="BG459" i="7"/>
  <c r="BO459" i="7"/>
  <c r="BN459" i="7"/>
  <c r="BJ459" i="7"/>
  <c r="BM459" i="7"/>
  <c r="BB385" i="7"/>
  <c r="AX25" i="7"/>
  <c r="AY25" i="7"/>
  <c r="AU25" i="7"/>
  <c r="AP25" i="7"/>
  <c r="AT25" i="7"/>
  <c r="AS25" i="7"/>
  <c r="AR25" i="7"/>
  <c r="AV25" i="7"/>
  <c r="AW25" i="7"/>
  <c r="AQ25" i="7"/>
  <c r="BW210" i="7"/>
  <c r="BV210" i="7"/>
  <c r="BC108" i="7"/>
  <c r="W260" i="7"/>
  <c r="AE260" i="7"/>
  <c r="Y260" i="7"/>
  <c r="AA260" i="7"/>
  <c r="Z260" i="7"/>
  <c r="X260" i="7"/>
  <c r="AG230" i="7"/>
  <c r="AC230" i="7"/>
  <c r="AB230" i="7"/>
  <c r="AF230" i="7"/>
  <c r="AE230" i="7"/>
  <c r="AD230" i="7"/>
  <c r="W230" i="7"/>
  <c r="AA230" i="7"/>
  <c r="Z230" i="7"/>
  <c r="Y230" i="7"/>
  <c r="X230" i="7"/>
  <c r="AS181" i="7"/>
  <c r="AU181" i="7"/>
  <c r="AY181" i="7"/>
  <c r="AR181" i="7"/>
  <c r="AX181" i="7"/>
  <c r="AQ181" i="7"/>
  <c r="AT181" i="7"/>
  <c r="AP181" i="7"/>
  <c r="AV181" i="7"/>
  <c r="AW181" i="7"/>
  <c r="AO181" i="7"/>
  <c r="BF257" i="7"/>
  <c r="AL385" i="7"/>
  <c r="AN385" i="7"/>
  <c r="AO385" i="7" a="1"/>
  <c r="BS200" i="7"/>
  <c r="BU200" i="7"/>
  <c r="BS112" i="7"/>
  <c r="BT112" i="7"/>
  <c r="CE365" i="7"/>
  <c r="AN382" i="7"/>
  <c r="AO382" i="7" a="1"/>
  <c r="AX382" i="7"/>
  <c r="BF581" i="7"/>
  <c r="BG581" i="7" a="1"/>
  <c r="BO581" i="7"/>
  <c r="BF572" i="7"/>
  <c r="BG572" i="7" a="1"/>
  <c r="BP572" i="7"/>
  <c r="BF479" i="7"/>
  <c r="BG479" i="7" a="1"/>
  <c r="BJ479" i="7"/>
  <c r="AQ138" i="7"/>
  <c r="AT138" i="7"/>
  <c r="AP138" i="7"/>
  <c r="AY138" i="7"/>
  <c r="AS138" i="7"/>
  <c r="AU138" i="7"/>
  <c r="AX138" i="7"/>
  <c r="AV138" i="7"/>
  <c r="AW138" i="7"/>
  <c r="AR138" i="7"/>
  <c r="AO138" i="7"/>
  <c r="BS385" i="7"/>
  <c r="BW385" i="7"/>
  <c r="AB14" i="7"/>
  <c r="AC14" i="7"/>
  <c r="AG14" i="7"/>
  <c r="X14" i="7"/>
  <c r="W14" i="7"/>
  <c r="Z14" i="7"/>
  <c r="AE14" i="7"/>
  <c r="AF14" i="7"/>
  <c r="Y14" i="7"/>
  <c r="AD14" i="7"/>
  <c r="AA14" i="7"/>
  <c r="BI551" i="7"/>
  <c r="BN551" i="7"/>
  <c r="BP551" i="7"/>
  <c r="BK551" i="7"/>
  <c r="BG551" i="7"/>
  <c r="BO551" i="7"/>
  <c r="BQ551" i="7"/>
  <c r="BJ551" i="7"/>
  <c r="BH551" i="7"/>
  <c r="BM551" i="7"/>
  <c r="BL551" i="7"/>
  <c r="CF42" i="7"/>
  <c r="BZ42" i="7"/>
  <c r="BY42" i="7"/>
  <c r="CH42" i="7"/>
  <c r="CB42" i="7"/>
  <c r="CA42" i="7"/>
  <c r="CC42" i="7"/>
  <c r="CD42" i="7"/>
  <c r="CI42" i="7"/>
  <c r="CG42" i="7"/>
  <c r="CE42" i="7"/>
  <c r="AW470" i="7"/>
  <c r="AT470" i="7"/>
  <c r="AO470" i="7"/>
  <c r="AQ470" i="7"/>
  <c r="AR470" i="7"/>
  <c r="AY470" i="7"/>
  <c r="AX470" i="7"/>
  <c r="AS470" i="7"/>
  <c r="AU470" i="7"/>
  <c r="AP470" i="7"/>
  <c r="AV470" i="7"/>
  <c r="BW257" i="7"/>
  <c r="BV257" i="7"/>
  <c r="AG139" i="7"/>
  <c r="Z139" i="7"/>
  <c r="AA139" i="7"/>
  <c r="AE139" i="7"/>
  <c r="AB139" i="7"/>
  <c r="AD139" i="7"/>
  <c r="AC139" i="7"/>
  <c r="Y139" i="7"/>
  <c r="AF139" i="7"/>
  <c r="X139" i="7"/>
  <c r="BF99" i="7"/>
  <c r="X30" i="7"/>
  <c r="AD30" i="7"/>
  <c r="Y30" i="7"/>
  <c r="AE30" i="7"/>
  <c r="W30" i="7"/>
  <c r="AF30" i="7"/>
  <c r="AG30" i="7"/>
  <c r="AB30" i="7"/>
  <c r="AA30" i="7"/>
  <c r="Z30" i="7"/>
  <c r="AC30" i="7"/>
  <c r="AS258" i="7"/>
  <c r="AO258" i="7"/>
  <c r="AR258" i="7"/>
  <c r="AP258" i="7"/>
  <c r="AX258" i="7"/>
  <c r="AV258" i="7"/>
  <c r="AU258" i="7"/>
  <c r="AT258" i="7"/>
  <c r="AY258" i="7"/>
  <c r="AQ258" i="7"/>
  <c r="AW258" i="7"/>
  <c r="AS82" i="7"/>
  <c r="AR82" i="7"/>
  <c r="AW82" i="7"/>
  <c r="AO82" i="7"/>
  <c r="AT82" i="7"/>
  <c r="AP82" i="7"/>
  <c r="AQ82" i="7"/>
  <c r="AX82" i="7"/>
  <c r="AU82" i="7"/>
  <c r="AY82" i="7"/>
  <c r="AV82" i="7"/>
  <c r="AU570" i="7"/>
  <c r="AW570" i="7"/>
  <c r="AV570" i="7"/>
  <c r="AX570" i="7"/>
  <c r="AT570" i="7"/>
  <c r="AR570" i="7"/>
  <c r="AP570" i="7"/>
  <c r="AO570" i="7"/>
  <c r="AQ570" i="7"/>
  <c r="AY570" i="7"/>
  <c r="AS570" i="7"/>
  <c r="BF295" i="7"/>
  <c r="BG295" i="7" a="1"/>
  <c r="BB200" i="7"/>
  <c r="BD200" i="7"/>
  <c r="BE200" i="7"/>
  <c r="BE112" i="7"/>
  <c r="BD112" i="7"/>
  <c r="AO386" i="7"/>
  <c r="AP386" i="7"/>
  <c r="AW386" i="7"/>
  <c r="AU386" i="7"/>
  <c r="AQ386" i="7"/>
  <c r="AT386" i="7"/>
  <c r="AR386" i="7"/>
  <c r="AS386" i="7"/>
  <c r="V370" i="7"/>
  <c r="W370" i="7" a="1"/>
  <c r="BU114" i="7"/>
  <c r="BW114" i="7"/>
  <c r="AL239" i="7"/>
  <c r="BA239" i="7"/>
  <c r="BE239" i="7"/>
  <c r="BR239" i="7"/>
  <c r="BS239" i="7"/>
  <c r="BT239" i="7"/>
  <c r="BB392" i="7"/>
  <c r="BE392" i="7"/>
  <c r="BS392" i="7"/>
  <c r="BW392" i="7"/>
  <c r="AD389" i="7"/>
  <c r="W389" i="7"/>
  <c r="AE389" i="7"/>
  <c r="AG389" i="7"/>
  <c r="AC389" i="7"/>
  <c r="Z389" i="7"/>
  <c r="Y389" i="7"/>
  <c r="AA389" i="7"/>
  <c r="AF389" i="7"/>
  <c r="AB389" i="7"/>
  <c r="X389" i="7"/>
  <c r="BI31" i="7"/>
  <c r="BQ31" i="7"/>
  <c r="BM31" i="7"/>
  <c r="BG31" i="7"/>
  <c r="BK31" i="7"/>
  <c r="BL31" i="7"/>
  <c r="BN31" i="7"/>
  <c r="BO31" i="7"/>
  <c r="BH31" i="7"/>
  <c r="BP31" i="7"/>
  <c r="BJ31" i="7"/>
  <c r="BH218" i="7"/>
  <c r="BO218" i="7"/>
  <c r="BK218" i="7"/>
  <c r="BM218" i="7"/>
  <c r="BJ218" i="7"/>
  <c r="BN218" i="7"/>
  <c r="BQ218" i="7"/>
  <c r="BL218" i="7"/>
  <c r="BP218" i="7"/>
  <c r="BI218" i="7"/>
  <c r="Z87" i="7"/>
  <c r="AD87" i="7"/>
  <c r="AG87" i="7"/>
  <c r="AF87" i="7"/>
  <c r="X87" i="7"/>
  <c r="AA87" i="7"/>
  <c r="AE87" i="7"/>
  <c r="AB87" i="7"/>
  <c r="W87" i="7"/>
  <c r="AC87" i="7"/>
  <c r="Y87" i="7"/>
  <c r="BH103" i="7"/>
  <c r="BO103" i="7"/>
  <c r="BK103" i="7"/>
  <c r="BG103" i="7"/>
  <c r="BJ103" i="7"/>
  <c r="BN103" i="7"/>
  <c r="BM103" i="7"/>
  <c r="BQ103" i="7"/>
  <c r="BL103" i="7"/>
  <c r="BP103" i="7"/>
  <c r="BI103" i="7"/>
  <c r="AG148" i="7"/>
  <c r="Y148" i="7"/>
  <c r="AE148" i="7"/>
  <c r="AF148" i="7"/>
  <c r="AA148" i="7"/>
  <c r="W148" i="7"/>
  <c r="AC148" i="7"/>
  <c r="X148" i="7"/>
  <c r="AD148" i="7"/>
  <c r="AB148" i="7"/>
  <c r="Z148" i="7"/>
  <c r="BH9" i="7"/>
  <c r="BL9" i="7"/>
  <c r="BP9" i="7"/>
  <c r="BG9" i="7"/>
  <c r="BM9" i="7"/>
  <c r="BO9" i="7"/>
  <c r="BN9" i="7"/>
  <c r="BQ9" i="7"/>
  <c r="BJ9" i="7"/>
  <c r="BK9" i="7"/>
  <c r="BI9" i="7"/>
  <c r="AR729" i="7"/>
  <c r="AS729" i="7"/>
  <c r="AV729" i="7"/>
  <c r="AX729" i="7"/>
  <c r="AT729" i="7"/>
  <c r="AW729" i="7"/>
  <c r="AQ729" i="7"/>
  <c r="AO729" i="7"/>
  <c r="AY729" i="7"/>
  <c r="AU729" i="7"/>
  <c r="AP729" i="7"/>
  <c r="AX585" i="7"/>
  <c r="AR585" i="7"/>
  <c r="AW585" i="7"/>
  <c r="AY585" i="7"/>
  <c r="AO585" i="7"/>
  <c r="AQ585" i="7"/>
  <c r="AV585" i="7"/>
  <c r="AS585" i="7"/>
  <c r="AP585" i="7"/>
  <c r="AU585" i="7"/>
  <c r="AT585" i="7"/>
  <c r="AT411" i="7"/>
  <c r="AP411" i="7"/>
  <c r="AY411" i="7"/>
  <c r="AS411" i="7"/>
  <c r="AO411" i="7"/>
  <c r="AU411" i="7"/>
  <c r="AW411" i="7"/>
  <c r="AQ411" i="7"/>
  <c r="AV411" i="7"/>
  <c r="AR411" i="7"/>
  <c r="AX411" i="7"/>
  <c r="AU908" i="7"/>
  <c r="AS908" i="7"/>
  <c r="AP908" i="7"/>
  <c r="AQ908" i="7"/>
  <c r="AO908" i="7"/>
  <c r="AR908" i="7"/>
  <c r="AY908" i="7"/>
  <c r="AW908" i="7"/>
  <c r="AV908" i="7"/>
  <c r="AT908" i="7"/>
  <c r="AX908" i="7"/>
  <c r="AY562" i="7"/>
  <c r="AT562" i="7"/>
  <c r="AV562" i="7"/>
  <c r="AO562" i="7"/>
  <c r="AX562" i="7"/>
  <c r="AP562" i="7"/>
  <c r="AR562" i="7"/>
  <c r="AQ562" i="7"/>
  <c r="AW562" i="7"/>
  <c r="AS562" i="7"/>
  <c r="AU562" i="7"/>
  <c r="BI951" i="7"/>
  <c r="BP951" i="7"/>
  <c r="BO951" i="7"/>
  <c r="BL951" i="7"/>
  <c r="BK951" i="7"/>
  <c r="BG951" i="7"/>
  <c r="BJ951" i="7"/>
  <c r="BM951" i="7"/>
  <c r="BQ951" i="7"/>
  <c r="BN951" i="7"/>
  <c r="BH951" i="7"/>
  <c r="AQ479" i="7"/>
  <c r="AW479" i="7"/>
  <c r="AY479" i="7"/>
  <c r="AP479" i="7"/>
  <c r="AX479" i="7"/>
  <c r="AV479" i="7"/>
  <c r="AS479" i="7"/>
  <c r="AR479" i="7"/>
  <c r="AT479" i="7"/>
  <c r="AU479" i="7"/>
  <c r="AO479" i="7"/>
  <c r="AN260" i="7"/>
  <c r="AO260" i="7" a="1"/>
  <c r="AY260" i="7"/>
  <c r="BU562" i="7"/>
  <c r="BS562" i="7"/>
  <c r="BW562" i="7"/>
  <c r="BT562" i="7"/>
  <c r="BV562" i="7"/>
  <c r="BT939" i="7"/>
  <c r="BV939" i="7"/>
  <c r="BS939" i="7"/>
  <c r="BW939" i="7"/>
  <c r="BU939" i="7"/>
  <c r="AX757" i="7"/>
  <c r="AS757" i="7"/>
  <c r="AR757" i="7"/>
  <c r="AY757" i="7"/>
  <c r="AQ757" i="7"/>
  <c r="AW757" i="7"/>
  <c r="AT757" i="7"/>
  <c r="AP757" i="7"/>
  <c r="AU757" i="7"/>
  <c r="AV757" i="7"/>
  <c r="AO757" i="7"/>
  <c r="BF585" i="7"/>
  <c r="BG585" i="7" a="1"/>
  <c r="BU908" i="7"/>
  <c r="BS908" i="7"/>
  <c r="BW908" i="7"/>
  <c r="BT908" i="7"/>
  <c r="BV908" i="7"/>
  <c r="BJ259" i="7"/>
  <c r="BL259" i="7"/>
  <c r="BG259" i="7"/>
  <c r="BQ259" i="7"/>
  <c r="BN259" i="7"/>
  <c r="BO259" i="7"/>
  <c r="BK259" i="7"/>
  <c r="BI259" i="7"/>
  <c r="BM259" i="7"/>
  <c r="BH259" i="7"/>
  <c r="BP259" i="7"/>
  <c r="AX6" i="7"/>
  <c r="AV6" i="7"/>
  <c r="AU6" i="7"/>
  <c r="AR6" i="7"/>
  <c r="AY6" i="7"/>
  <c r="AQ6" i="7"/>
  <c r="AW6" i="7"/>
  <c r="AP6" i="7"/>
  <c r="AT6" i="7"/>
  <c r="AS6" i="7"/>
  <c r="AR152" i="7"/>
  <c r="AU152" i="7"/>
  <c r="AP152" i="7"/>
  <c r="AS152" i="7"/>
  <c r="AX152" i="7"/>
  <c r="AV152" i="7"/>
  <c r="AQ152" i="7"/>
  <c r="AY152" i="7"/>
  <c r="AT152" i="7"/>
  <c r="AW152" i="7"/>
  <c r="AO152" i="7"/>
  <c r="AV556" i="7"/>
  <c r="AT556" i="7"/>
  <c r="AQ556" i="7"/>
  <c r="AY556" i="7"/>
  <c r="AU556" i="7"/>
  <c r="AX556" i="7"/>
  <c r="AS556" i="7"/>
  <c r="AR556" i="7"/>
  <c r="AW556" i="7"/>
  <c r="AO556" i="7"/>
  <c r="AP556" i="7"/>
  <c r="BS574" i="7"/>
  <c r="BW574" i="7"/>
  <c r="BT574" i="7"/>
  <c r="BV574" i="7"/>
  <c r="BU574" i="7"/>
  <c r="BF423" i="7"/>
  <c r="BG423" i="7" a="1"/>
  <c r="BB71" i="7"/>
  <c r="BX951" i="7"/>
  <c r="BY951" i="7" a="1"/>
  <c r="V352" i="7"/>
  <c r="W352" i="7" a="1"/>
  <c r="BF734" i="7"/>
  <c r="BG734" i="7" a="1"/>
  <c r="BN734" i="7"/>
  <c r="AN387" i="7"/>
  <c r="AO387" i="7" a="1"/>
  <c r="BU146" i="7"/>
  <c r="BF146" i="7"/>
  <c r="BS581" i="7"/>
  <c r="BW581" i="7"/>
  <c r="BT581" i="7"/>
  <c r="BV581" i="7"/>
  <c r="BU581" i="7"/>
  <c r="AE176" i="7"/>
  <c r="AD176" i="7"/>
  <c r="Z176" i="7"/>
  <c r="AC176" i="7"/>
  <c r="AA176" i="7"/>
  <c r="AG176" i="7"/>
  <c r="W176" i="7"/>
  <c r="AB176" i="7"/>
  <c r="Y176" i="7"/>
  <c r="X176" i="7"/>
  <c r="AF176" i="7"/>
  <c r="AN71" i="7"/>
  <c r="AO71" i="7" a="1"/>
  <c r="BF666" i="7"/>
  <c r="BG666" i="7" a="1"/>
  <c r="BE22" i="7"/>
  <c r="AW732" i="7"/>
  <c r="AU732" i="7"/>
  <c r="AQ732" i="7"/>
  <c r="AP732" i="7"/>
  <c r="AO732" i="7"/>
  <c r="AY732" i="7"/>
  <c r="AT732" i="7"/>
  <c r="AX732" i="7"/>
  <c r="AV732" i="7"/>
  <c r="AR732" i="7"/>
  <c r="AS732" i="7"/>
  <c r="BF562" i="7"/>
  <c r="BG562" i="7" a="1"/>
  <c r="BF749" i="7"/>
  <c r="BG749" i="7" a="1"/>
  <c r="BD574" i="7"/>
  <c r="BF574" i="7"/>
  <c r="BG574" i="7" a="1"/>
  <c r="BS71" i="7"/>
  <c r="BT71" i="7"/>
  <c r="BE331" i="7"/>
  <c r="BD331" i="7"/>
  <c r="V156" i="7"/>
  <c r="W156" i="7" a="1"/>
  <c r="AE156" i="7"/>
  <c r="BB33" i="7"/>
  <c r="BD33" i="7"/>
  <c r="BT423" i="7"/>
  <c r="BV423" i="7"/>
  <c r="AU749" i="7"/>
  <c r="AP749" i="7"/>
  <c r="AR749" i="7"/>
  <c r="AV749" i="7"/>
  <c r="AO749" i="7"/>
  <c r="AX749" i="7"/>
  <c r="AY749" i="7"/>
  <c r="AW749" i="7"/>
  <c r="AS749" i="7"/>
  <c r="AT749" i="7"/>
  <c r="AQ749" i="7"/>
  <c r="BS749" i="7"/>
  <c r="BW749" i="7"/>
  <c r="BU749" i="7"/>
  <c r="BT749" i="7"/>
  <c r="BV749" i="7"/>
  <c r="BU572" i="7"/>
  <c r="BS572" i="7"/>
  <c r="BW572" i="7"/>
  <c r="BT572" i="7"/>
  <c r="BV572" i="7"/>
  <c r="BU585" i="7"/>
  <c r="BT585" i="7"/>
  <c r="BV585" i="7"/>
  <c r="BS585" i="7"/>
  <c r="BW585" i="7"/>
  <c r="BU666" i="7"/>
  <c r="BS666" i="7"/>
  <c r="BW666" i="7"/>
  <c r="BT666" i="7"/>
  <c r="BV666" i="7"/>
  <c r="AQ740" i="7"/>
  <c r="AS740" i="7"/>
  <c r="AR740" i="7"/>
  <c r="AU740" i="7"/>
  <c r="AP740" i="7"/>
  <c r="AX740" i="7"/>
  <c r="AV740" i="7"/>
  <c r="AY740" i="7"/>
  <c r="AW740" i="7"/>
  <c r="AO740" i="7"/>
  <c r="AT740" i="7"/>
  <c r="BO867" i="7"/>
  <c r="BI867" i="7"/>
  <c r="BP867" i="7"/>
  <c r="BQ867" i="7"/>
  <c r="BL867" i="7"/>
  <c r="BK867" i="7"/>
  <c r="BH867" i="7"/>
  <c r="BJ867" i="7"/>
  <c r="BN867" i="7"/>
  <c r="BM867" i="7"/>
  <c r="BG867" i="7"/>
  <c r="AC82" i="7"/>
  <c r="AA82" i="7"/>
  <c r="AF82" i="7"/>
  <c r="AG82" i="7"/>
  <c r="AE82" i="7"/>
  <c r="W82" i="7"/>
  <c r="AD82" i="7"/>
  <c r="AB82" i="7"/>
  <c r="X82" i="7"/>
  <c r="Z82" i="7"/>
  <c r="Y82" i="7"/>
  <c r="BS22" i="7"/>
  <c r="BU22" i="7"/>
  <c r="AB282" i="7"/>
  <c r="Z282" i="7"/>
  <c r="AA282" i="7"/>
  <c r="AE282" i="7"/>
  <c r="X282" i="7"/>
  <c r="Y282" i="7"/>
  <c r="AD282" i="7"/>
  <c r="AG282" i="7"/>
  <c r="W282" i="7"/>
  <c r="AF282" i="7"/>
  <c r="AC282" i="7"/>
  <c r="BS135" i="7"/>
  <c r="BT135" i="7"/>
  <c r="BS479" i="7"/>
  <c r="BW479" i="7"/>
  <c r="BT479" i="7"/>
  <c r="BV479" i="7"/>
  <c r="BU479" i="7"/>
  <c r="AX213" i="7"/>
  <c r="AQ213" i="7"/>
  <c r="AO213" i="7"/>
  <c r="AU213" i="7"/>
  <c r="AW213" i="7"/>
  <c r="AV213" i="7"/>
  <c r="AP213" i="7"/>
  <c r="AR213" i="7"/>
  <c r="AY213" i="7"/>
  <c r="AT213" i="7"/>
  <c r="AS213" i="7"/>
  <c r="BF597" i="7"/>
  <c r="BG597" i="7" a="1"/>
  <c r="BF566" i="7"/>
  <c r="BG566" i="7" a="1"/>
  <c r="BS331" i="7"/>
  <c r="BT331" i="7"/>
  <c r="BC91" i="7"/>
  <c r="BU597" i="7"/>
  <c r="BT597" i="7"/>
  <c r="BV597" i="7"/>
  <c r="BS597" i="7"/>
  <c r="BW597" i="7"/>
  <c r="AL22" i="7"/>
  <c r="AN22" i="7"/>
  <c r="AO22" i="7" a="1"/>
  <c r="X174" i="7"/>
  <c r="AD174" i="7"/>
  <c r="AC174" i="7"/>
  <c r="AE174" i="7"/>
  <c r="W174" i="7"/>
  <c r="AA174" i="7"/>
  <c r="AG174" i="7"/>
  <c r="AF174" i="7"/>
  <c r="Y174" i="7"/>
  <c r="AB174" i="7"/>
  <c r="Z174" i="7"/>
  <c r="BU732" i="7"/>
  <c r="BS732" i="7"/>
  <c r="BW732" i="7"/>
  <c r="BT732" i="7"/>
  <c r="BV732" i="7"/>
  <c r="BB22" i="7"/>
  <c r="BD22" i="7"/>
  <c r="BT729" i="7"/>
  <c r="BV729" i="7"/>
  <c r="BS729" i="7"/>
  <c r="BW729" i="7"/>
  <c r="BU729" i="7"/>
  <c r="BD135" i="7"/>
  <c r="BE135" i="7"/>
  <c r="AP728" i="7"/>
  <c r="AY728" i="7"/>
  <c r="AW728" i="7"/>
  <c r="AU728" i="7"/>
  <c r="AS728" i="7"/>
  <c r="AQ728" i="7"/>
  <c r="AO728" i="7"/>
  <c r="AX728" i="7"/>
  <c r="AV728" i="7"/>
  <c r="AT728" i="7"/>
  <c r="AR728" i="7"/>
  <c r="BF908" i="7"/>
  <c r="BG908" i="7" a="1"/>
  <c r="CC181" i="7"/>
  <c r="CD181" i="7"/>
  <c r="CI181" i="7"/>
  <c r="BS566" i="7"/>
  <c r="BW566" i="7"/>
  <c r="BT566" i="7"/>
  <c r="BV566" i="7"/>
  <c r="BU566" i="7"/>
  <c r="BF939" i="7"/>
  <c r="BG939" i="7" a="1"/>
  <c r="BE71" i="7"/>
  <c r="BD71" i="7"/>
  <c r="BC331" i="7"/>
  <c r="BW146" i="7"/>
  <c r="BV146" i="7"/>
  <c r="BS423" i="7"/>
  <c r="BW423" i="7"/>
  <c r="BU423" i="7"/>
  <c r="BU757" i="7"/>
  <c r="BT757" i="7"/>
  <c r="BV757" i="7"/>
  <c r="BS757" i="7"/>
  <c r="BW757" i="7"/>
  <c r="AB175" i="7"/>
  <c r="AF175" i="7"/>
  <c r="AG175" i="7"/>
  <c r="X175" i="7"/>
  <c r="AD175" i="7"/>
  <c r="AA175" i="7"/>
  <c r="W175" i="7"/>
  <c r="AC175" i="7"/>
  <c r="Z175" i="7"/>
  <c r="AE175" i="7"/>
  <c r="BS387" i="7"/>
  <c r="BW387" i="7"/>
  <c r="BC387" i="7"/>
  <c r="BE387" i="7"/>
  <c r="AQ377" i="7"/>
  <c r="AP377" i="7"/>
  <c r="AT377" i="7"/>
  <c r="AY377" i="7"/>
  <c r="AW377" i="7"/>
  <c r="AX377" i="7"/>
  <c r="AV377" i="7"/>
  <c r="AS377" i="7"/>
  <c r="AU377" i="7"/>
  <c r="BO887" i="7"/>
  <c r="BH887" i="7"/>
  <c r="BP887" i="7"/>
  <c r="BQ887" i="7"/>
  <c r="BI887" i="7"/>
  <c r="BL887" i="7"/>
  <c r="BK887" i="7"/>
  <c r="BN887" i="7"/>
  <c r="BJ887" i="7"/>
  <c r="BM887" i="7"/>
  <c r="BG887" i="7"/>
  <c r="AN235" i="7"/>
  <c r="AO235" i="7" a="1"/>
  <c r="AU235" i="7"/>
  <c r="BX9" i="7"/>
  <c r="BY9" i="7" a="1"/>
  <c r="CI9" i="7"/>
  <c r="BF801" i="7"/>
  <c r="BG801" i="7" a="1"/>
  <c r="CK968" i="7"/>
  <c r="CJ968" i="7"/>
  <c r="CJ607" i="7"/>
  <c r="CK607" i="7"/>
  <c r="AN327" i="7"/>
  <c r="AO327" i="7" a="1"/>
  <c r="AQ327" i="7"/>
  <c r="BF643" i="7"/>
  <c r="BG643" i="7" a="1"/>
  <c r="BG643" i="7"/>
  <c r="AN61" i="7"/>
  <c r="AO61" i="7" a="1"/>
  <c r="AO61" i="7"/>
  <c r="AX801" i="7"/>
  <c r="AU801" i="7"/>
  <c r="AV801" i="7"/>
  <c r="AO801" i="7"/>
  <c r="AP801" i="7"/>
  <c r="AT801" i="7"/>
  <c r="AS801" i="7"/>
  <c r="AW801" i="7"/>
  <c r="AY801" i="7"/>
  <c r="AQ801" i="7"/>
  <c r="AR801" i="7"/>
  <c r="BF184" i="7"/>
  <c r="W305" i="7"/>
  <c r="AD305" i="7"/>
  <c r="Y305" i="7"/>
  <c r="AB305" i="7"/>
  <c r="AA305" i="7"/>
  <c r="AG305" i="7"/>
  <c r="AC305" i="7"/>
  <c r="AF305" i="7"/>
  <c r="AE305" i="7"/>
  <c r="X305" i="7"/>
  <c r="Z305" i="7"/>
  <c r="BU801" i="7"/>
  <c r="BS801" i="7"/>
  <c r="BW801" i="7"/>
  <c r="BT801" i="7"/>
  <c r="BV801" i="7"/>
  <c r="BU734" i="7"/>
  <c r="BT734" i="7"/>
  <c r="BV734" i="7"/>
  <c r="BS734" i="7"/>
  <c r="BW734" i="7"/>
  <c r="AP802" i="7"/>
  <c r="AU802" i="7"/>
  <c r="AS802" i="7"/>
  <c r="AT802" i="7"/>
  <c r="AY802" i="7"/>
  <c r="AQ802" i="7"/>
  <c r="AW802" i="7"/>
  <c r="AR802" i="7"/>
  <c r="AX802" i="7"/>
  <c r="AO802" i="7"/>
  <c r="AV802" i="7"/>
  <c r="AU996" i="7"/>
  <c r="AT996" i="7"/>
  <c r="AO996" i="7"/>
  <c r="AR996" i="7"/>
  <c r="AY996" i="7"/>
  <c r="AP996" i="7"/>
  <c r="AS996" i="7"/>
  <c r="AQ996" i="7"/>
  <c r="AX996" i="7"/>
  <c r="AW996" i="7"/>
  <c r="AV996" i="7"/>
  <c r="AR615" i="7"/>
  <c r="AT615" i="7"/>
  <c r="AX615" i="7"/>
  <c r="AV615" i="7"/>
  <c r="AP615" i="7"/>
  <c r="AS615" i="7"/>
  <c r="AQ615" i="7"/>
  <c r="AO615" i="7"/>
  <c r="AW615" i="7"/>
  <c r="AU615" i="7"/>
  <c r="AY615" i="7"/>
  <c r="BF124" i="7"/>
  <c r="AN755" i="7"/>
  <c r="AO755" i="7" a="1"/>
  <c r="AY755" i="7"/>
  <c r="BS91" i="7"/>
  <c r="BT91" i="7"/>
  <c r="BZ474" i="7"/>
  <c r="CB474" i="7"/>
  <c r="CH474" i="7"/>
  <c r="CA474" i="7"/>
  <c r="CE474" i="7"/>
  <c r="CG474" i="7"/>
  <c r="CC474" i="7"/>
  <c r="CD474" i="7"/>
  <c r="CI474" i="7"/>
  <c r="CF474" i="7"/>
  <c r="BY474" i="7"/>
  <c r="AP552" i="7"/>
  <c r="AT552" i="7"/>
  <c r="AW552" i="7"/>
  <c r="AV552" i="7"/>
  <c r="AX552" i="7"/>
  <c r="AY552" i="7"/>
  <c r="AQ552" i="7"/>
  <c r="AR552" i="7"/>
  <c r="AS552" i="7"/>
  <c r="AU552" i="7"/>
  <c r="AO552" i="7"/>
  <c r="CJ731" i="7"/>
  <c r="BF40" i="7"/>
  <c r="BX259" i="7"/>
  <c r="BY259" i="7" a="1"/>
  <c r="BY259" i="7"/>
  <c r="CG365" i="7"/>
  <c r="AN395" i="7"/>
  <c r="AO395" i="7" a="1"/>
  <c r="AY395" i="7"/>
  <c r="BU320" i="7"/>
  <c r="BF552" i="7"/>
  <c r="BG552" i="7" a="1"/>
  <c r="AN91" i="7"/>
  <c r="AO91" i="7" a="1"/>
  <c r="BS540" i="7"/>
  <c r="BW540" i="7"/>
  <c r="BT540" i="7"/>
  <c r="BV540" i="7"/>
  <c r="BU540" i="7"/>
  <c r="AM332" i="7"/>
  <c r="AJ332" i="7"/>
  <c r="BU967" i="7"/>
  <c r="BT967" i="7"/>
  <c r="BV967" i="7"/>
  <c r="BS967" i="7"/>
  <c r="BW967" i="7"/>
  <c r="AN695" i="7"/>
  <c r="AO695" i="7" a="1"/>
  <c r="AQ695" i="7"/>
  <c r="CF365" i="7"/>
  <c r="AN325" i="7"/>
  <c r="AO325" i="7" a="1"/>
  <c r="AR325" i="7"/>
  <c r="BT184" i="7"/>
  <c r="BV184" i="7"/>
  <c r="V395" i="7"/>
  <c r="W395" i="7" a="1"/>
  <c r="AN330" i="7"/>
  <c r="AO330" i="7" a="1"/>
  <c r="AX330" i="7"/>
  <c r="AK389" i="7"/>
  <c r="BU103" i="7"/>
  <c r="CP416" i="7"/>
  <c r="CO416" i="7"/>
  <c r="CQ416" i="7"/>
  <c r="CM416" i="7"/>
  <c r="CT416" i="7"/>
  <c r="CS416" i="7"/>
  <c r="CR416" i="7"/>
  <c r="CN416" i="7"/>
  <c r="CL416" i="7"/>
  <c r="BF540" i="7"/>
  <c r="BG540" i="7" a="1"/>
  <c r="BT615" i="7"/>
  <c r="BV615" i="7"/>
  <c r="BU615" i="7"/>
  <c r="BS615" i="7"/>
  <c r="BW615" i="7"/>
  <c r="BR332" i="7"/>
  <c r="BA332" i="7"/>
  <c r="BF967" i="7"/>
  <c r="BG967" i="7" a="1"/>
  <c r="V208" i="7"/>
  <c r="AN87" i="7"/>
  <c r="AO87" i="7" a="1"/>
  <c r="AW87" i="7"/>
  <c r="BF386" i="7"/>
  <c r="BG386" i="7" a="1"/>
  <c r="BK537" i="7"/>
  <c r="BH537" i="7"/>
  <c r="BP537" i="7"/>
  <c r="BM537" i="7"/>
  <c r="BN537" i="7"/>
  <c r="BO537" i="7"/>
  <c r="BI537" i="7"/>
  <c r="BL537" i="7"/>
  <c r="BJ537" i="7"/>
  <c r="BQ537" i="7"/>
  <c r="BG537" i="7"/>
  <c r="BE91" i="7"/>
  <c r="BD91" i="7"/>
  <c r="BT552" i="7"/>
  <c r="BV552" i="7"/>
  <c r="BS552" i="7"/>
  <c r="BW552" i="7"/>
  <c r="BU552" i="7"/>
  <c r="AU45" i="7"/>
  <c r="AP45" i="7"/>
  <c r="AS45" i="7"/>
  <c r="AT45" i="7"/>
  <c r="AV45" i="7"/>
  <c r="AW45" i="7"/>
  <c r="AO45" i="7"/>
  <c r="AQ45" i="7"/>
  <c r="AX45" i="7"/>
  <c r="AR45" i="7"/>
  <c r="AY45" i="7"/>
  <c r="BF615" i="7"/>
  <c r="BG615" i="7" a="1"/>
  <c r="BS288" i="7"/>
  <c r="BU288" i="7"/>
  <c r="BE288" i="7"/>
  <c r="BD288" i="7"/>
  <c r="BC288" i="7"/>
  <c r="AN288" i="7"/>
  <c r="AO288" i="7" a="1"/>
  <c r="AA377" i="7"/>
  <c r="X377" i="7"/>
  <c r="AE377" i="7"/>
  <c r="BW377" i="7"/>
  <c r="BD377" i="7"/>
  <c r="BF377" i="7"/>
  <c r="BG377" i="7" a="1"/>
  <c r="BT377" i="7"/>
  <c r="BV377" i="7"/>
  <c r="BU377" i="7"/>
  <c r="AN103" i="7"/>
  <c r="AO103" i="7" a="1"/>
  <c r="BT103" i="7"/>
  <c r="AN33" i="7"/>
  <c r="AO33" i="7" a="1"/>
  <c r="BE33" i="7"/>
  <c r="BS33" i="7"/>
  <c r="BU33" i="7"/>
  <c r="BE125" i="7"/>
  <c r="BS125" i="7"/>
  <c r="BT125" i="7"/>
  <c r="BB125" i="7"/>
  <c r="BD125" i="7"/>
  <c r="BE401" i="7"/>
  <c r="BD401" i="7"/>
  <c r="BS401" i="7"/>
  <c r="BU401" i="7"/>
  <c r="AN401" i="7"/>
  <c r="AO401" i="7" a="1"/>
  <c r="BC401" i="7"/>
  <c r="AN320" i="7"/>
  <c r="AO320" i="7" a="1"/>
  <c r="BW320" i="7"/>
  <c r="BV320" i="7"/>
  <c r="BS382" i="7"/>
  <c r="BT382" i="7"/>
  <c r="BE382" i="7"/>
  <c r="BD382" i="7"/>
  <c r="BC382" i="7"/>
  <c r="BE156" i="7"/>
  <c r="BD156" i="7"/>
  <c r="BS156" i="7"/>
  <c r="BU156" i="7"/>
  <c r="BE208" i="7"/>
  <c r="BB208" i="7"/>
  <c r="BD208" i="7"/>
  <c r="BS208" i="7"/>
  <c r="BU208" i="7"/>
  <c r="BV228" i="7"/>
  <c r="BX228" i="7"/>
  <c r="BY228" i="7" a="1"/>
  <c r="AL228" i="7"/>
  <c r="AN228" i="7"/>
  <c r="AO228" i="7" a="1"/>
  <c r="BE355" i="7"/>
  <c r="BS355" i="7"/>
  <c r="BU355" i="7"/>
  <c r="BB355" i="7"/>
  <c r="BD355" i="7"/>
  <c r="BC355" i="7"/>
  <c r="AM389" i="7"/>
  <c r="AL389" i="7"/>
  <c r="BR389" i="7"/>
  <c r="BA389" i="7"/>
  <c r="BB389" i="7"/>
  <c r="AE347" i="7"/>
  <c r="Y347" i="7"/>
  <c r="AB347" i="7"/>
  <c r="W347" i="7"/>
  <c r="AG347" i="7"/>
  <c r="AF347" i="7"/>
  <c r="Z347" i="7"/>
  <c r="AA347" i="7"/>
  <c r="AC347" i="7"/>
  <c r="AD347" i="7"/>
  <c r="X347" i="7"/>
  <c r="AL347" i="7"/>
  <c r="BR347" i="7"/>
  <c r="BA347" i="7"/>
  <c r="BE347" i="7"/>
  <c r="AK347" i="7"/>
  <c r="CD267" i="7"/>
  <c r="CB267" i="7"/>
  <c r="CE267" i="7"/>
  <c r="BZ267" i="7"/>
  <c r="BY267" i="7"/>
  <c r="CF267" i="7"/>
  <c r="CC267" i="7"/>
  <c r="CI267" i="7"/>
  <c r="CG267" i="7"/>
  <c r="CH267" i="7"/>
  <c r="CA267" i="7"/>
  <c r="BW381" i="7"/>
  <c r="BV381" i="7"/>
  <c r="BU381" i="7"/>
  <c r="BW390" i="7"/>
  <c r="BV390" i="7"/>
  <c r="BF390" i="7"/>
  <c r="BG390" i="7" a="1"/>
  <c r="BU390" i="7"/>
  <c r="BE330" i="7"/>
  <c r="BC330" i="7"/>
  <c r="BB330" i="7"/>
  <c r="BD330" i="7"/>
  <c r="BS330" i="7"/>
  <c r="BT330" i="7"/>
  <c r="BT395" i="7"/>
  <c r="BZ365" i="7"/>
  <c r="BY365" i="7"/>
  <c r="CA365" i="7"/>
  <c r="CH365" i="7"/>
  <c r="CI365" i="7"/>
  <c r="CB365" i="7"/>
  <c r="CC365" i="7"/>
  <c r="BW184" i="7"/>
  <c r="BC352" i="7"/>
  <c r="BB352" i="7"/>
  <c r="BS352" i="7"/>
  <c r="BT352" i="7"/>
  <c r="BB325" i="7"/>
  <c r="BC325" i="7"/>
  <c r="BS325" i="7"/>
  <c r="BW325" i="7"/>
  <c r="Y247" i="7"/>
  <c r="X247" i="7"/>
  <c r="W247" i="7"/>
  <c r="Z247" i="7"/>
  <c r="AG247" i="7"/>
  <c r="AA247" i="7"/>
  <c r="AD247" i="7"/>
  <c r="AE247" i="7"/>
  <c r="AF247" i="7"/>
  <c r="AB247" i="7"/>
  <c r="AC247" i="7"/>
  <c r="J5" i="8"/>
  <c r="J40" i="8"/>
  <c r="J89" i="8"/>
  <c r="J55" i="8"/>
  <c r="J13" i="8"/>
  <c r="J34" i="8"/>
  <c r="J111" i="8"/>
  <c r="J92" i="8"/>
  <c r="J39" i="8"/>
  <c r="J119" i="8"/>
  <c r="J86" i="8"/>
  <c r="J17" i="8"/>
  <c r="J56" i="8"/>
  <c r="J22" i="8"/>
  <c r="J70" i="8"/>
  <c r="J14" i="8"/>
  <c r="J61" i="8"/>
  <c r="J79" i="8"/>
  <c r="J122" i="8"/>
  <c r="J11" i="8"/>
  <c r="J32" i="8"/>
  <c r="J102" i="8"/>
  <c r="J81" i="8"/>
  <c r="J46" i="8"/>
  <c r="J37" i="8"/>
  <c r="J16" i="8"/>
  <c r="J2" i="8"/>
  <c r="J28" i="8"/>
  <c r="J105" i="8"/>
  <c r="J29" i="8"/>
  <c r="J42" i="8"/>
  <c r="J68" i="8"/>
  <c r="J38" i="8"/>
  <c r="J43" i="8"/>
  <c r="J110" i="8"/>
  <c r="J82" i="8"/>
  <c r="J44" i="8"/>
  <c r="J8" i="8"/>
  <c r="J18" i="8"/>
  <c r="J25" i="8"/>
  <c r="J76" i="8"/>
  <c r="J21" i="8"/>
  <c r="J24" i="8"/>
  <c r="J19" i="8"/>
  <c r="J47" i="8"/>
  <c r="J26" i="8"/>
  <c r="J69" i="8"/>
  <c r="J50" i="8"/>
  <c r="J51" i="8"/>
  <c r="J12" i="8"/>
  <c r="J58" i="8"/>
  <c r="J45" i="8"/>
  <c r="J112" i="8"/>
  <c r="J4" i="8"/>
  <c r="J96" i="8"/>
  <c r="J118" i="8"/>
  <c r="J64" i="8"/>
  <c r="J80" i="8"/>
  <c r="J10" i="8"/>
  <c r="AX612" i="7"/>
  <c r="AW612" i="7"/>
  <c r="AO612" i="7"/>
  <c r="AR612" i="7"/>
  <c r="AQ612" i="7"/>
  <c r="AY612" i="7"/>
  <c r="AT612" i="7"/>
  <c r="AS612" i="7"/>
  <c r="AV612" i="7"/>
  <c r="AP612" i="7"/>
  <c r="AU612" i="7"/>
  <c r="CB776" i="7"/>
  <c r="CF776" i="7"/>
  <c r="CA776" i="7"/>
  <c r="CG776" i="7"/>
  <c r="CI776" i="7"/>
  <c r="CD776" i="7"/>
  <c r="BY776" i="7"/>
  <c r="CE776" i="7"/>
  <c r="CC776" i="7"/>
  <c r="CH776" i="7"/>
  <c r="BZ776" i="7"/>
  <c r="AN216" i="7"/>
  <c r="AO216" i="7" a="1"/>
  <c r="BX324" i="7"/>
  <c r="BY324" i="7" a="1"/>
  <c r="N133" i="10"/>
  <c r="N39" i="10"/>
  <c r="N125" i="10"/>
  <c r="N229" i="10"/>
  <c r="N163" i="10"/>
  <c r="N85" i="10"/>
  <c r="N62" i="10"/>
  <c r="N203" i="10"/>
  <c r="N67" i="10"/>
  <c r="N61" i="10"/>
  <c r="N243" i="10"/>
  <c r="N135" i="10"/>
  <c r="N167" i="10"/>
  <c r="N116" i="10"/>
  <c r="N173" i="10"/>
  <c r="N87" i="10"/>
  <c r="N181" i="10"/>
  <c r="N192" i="10"/>
  <c r="N93" i="10"/>
  <c r="N121" i="10"/>
  <c r="N236" i="10"/>
  <c r="N207" i="10"/>
  <c r="N103" i="10"/>
  <c r="N56" i="10"/>
  <c r="N110" i="10"/>
  <c r="N102" i="10"/>
  <c r="N96" i="10"/>
  <c r="N141" i="10"/>
  <c r="N23" i="10"/>
  <c r="N216" i="10"/>
  <c r="N149" i="10"/>
  <c r="N35" i="10"/>
  <c r="N242" i="10"/>
  <c r="N213" i="10"/>
  <c r="N123" i="10"/>
  <c r="N246" i="10"/>
  <c r="N233" i="10"/>
  <c r="N170" i="10"/>
  <c r="N129" i="10"/>
  <c r="N201" i="10"/>
  <c r="N247" i="10"/>
  <c r="N8" i="10"/>
  <c r="N18" i="10"/>
  <c r="N248" i="10"/>
  <c r="N172" i="10"/>
  <c r="N250" i="10"/>
  <c r="N38" i="10"/>
  <c r="N165" i="10"/>
  <c r="N124" i="10"/>
  <c r="N139" i="10"/>
  <c r="N143" i="10"/>
  <c r="N228" i="10"/>
  <c r="N171" i="10"/>
  <c r="N82" i="10"/>
  <c r="N120" i="10"/>
  <c r="N159" i="10"/>
  <c r="N218" i="10"/>
  <c r="N251" i="10"/>
  <c r="N43" i="10"/>
  <c r="N234" i="10"/>
  <c r="N12" i="10"/>
  <c r="N241" i="10"/>
  <c r="N249" i="10"/>
  <c r="N206" i="10"/>
  <c r="N99" i="10"/>
  <c r="N182" i="10"/>
  <c r="N54" i="10"/>
  <c r="N27" i="10"/>
  <c r="N214" i="10"/>
  <c r="N152" i="10"/>
  <c r="N78" i="10"/>
  <c r="N230" i="10"/>
  <c r="N21" i="10"/>
  <c r="N237" i="10"/>
  <c r="N227" i="10"/>
  <c r="N71" i="10"/>
  <c r="N59" i="10"/>
  <c r="N158" i="10"/>
  <c r="N185" i="10"/>
  <c r="N132" i="10"/>
  <c r="N60" i="10"/>
  <c r="N155" i="10"/>
  <c r="N114" i="10"/>
  <c r="N58" i="10"/>
  <c r="N235" i="10"/>
  <c r="N47" i="10"/>
  <c r="N176" i="10"/>
  <c r="N100" i="10"/>
  <c r="N112" i="10"/>
  <c r="N73" i="10"/>
  <c r="N190" i="10"/>
  <c r="N153" i="10"/>
  <c r="N175" i="10"/>
  <c r="N253" i="10"/>
  <c r="N80" i="10"/>
  <c r="N219" i="10"/>
  <c r="N140" i="10"/>
  <c r="N184" i="10"/>
  <c r="N204" i="10"/>
  <c r="N90" i="10"/>
  <c r="N226" i="10"/>
  <c r="N75" i="10"/>
  <c r="N3" i="10"/>
  <c r="N106" i="10"/>
  <c r="N55" i="10"/>
  <c r="N49" i="10"/>
  <c r="N36" i="10"/>
  <c r="N161" i="10"/>
  <c r="N46" i="10"/>
  <c r="N107" i="10"/>
  <c r="N48" i="10"/>
  <c r="N232" i="10"/>
  <c r="N14" i="10"/>
  <c r="N142" i="10"/>
  <c r="N205" i="10"/>
  <c r="N69" i="10"/>
  <c r="N79" i="10"/>
  <c r="N134" i="10"/>
  <c r="N130" i="10"/>
  <c r="N188" i="10"/>
  <c r="N109" i="10"/>
  <c r="N162" i="10"/>
  <c r="N34" i="10"/>
  <c r="N97" i="10"/>
  <c r="N225" i="10"/>
  <c r="N189" i="10"/>
  <c r="N44" i="10"/>
  <c r="N217" i="10"/>
  <c r="N84" i="10"/>
  <c r="N166" i="10"/>
  <c r="N26" i="10"/>
  <c r="N113" i="10"/>
  <c r="N154" i="10"/>
  <c r="N157" i="10"/>
  <c r="N72" i="10"/>
  <c r="N6" i="10"/>
  <c r="N168" i="10"/>
  <c r="N160" i="10"/>
  <c r="N105" i="10"/>
  <c r="N194" i="10"/>
  <c r="N111" i="10"/>
  <c r="N187" i="10"/>
  <c r="N52" i="10"/>
  <c r="N88" i="10"/>
  <c r="N32" i="10"/>
  <c r="N9" i="10"/>
  <c r="N126" i="10"/>
  <c r="N231" i="10"/>
  <c r="N31" i="10"/>
  <c r="N156" i="10"/>
  <c r="N101" i="10"/>
  <c r="N212" i="10"/>
  <c r="N63" i="10"/>
  <c r="N151" i="10"/>
  <c r="N164" i="10"/>
  <c r="N183" i="10"/>
  <c r="N37" i="10"/>
  <c r="N128" i="10"/>
  <c r="N5" i="10"/>
  <c r="N222" i="10"/>
  <c r="N41" i="10"/>
  <c r="N76" i="10"/>
  <c r="N86" i="10"/>
  <c r="N209" i="10"/>
  <c r="N51" i="10"/>
  <c r="N64" i="10"/>
  <c r="N240" i="10"/>
  <c r="N169" i="10"/>
  <c r="N57" i="10"/>
  <c r="N22" i="10"/>
  <c r="N224" i="10"/>
  <c r="N221" i="10"/>
  <c r="N53" i="10"/>
  <c r="N147" i="10"/>
  <c r="N10" i="10"/>
  <c r="N180" i="10"/>
  <c r="N115" i="10"/>
  <c r="N199" i="10"/>
  <c r="N122" i="10"/>
  <c r="N50" i="10"/>
  <c r="N220" i="10"/>
  <c r="N95" i="10"/>
  <c r="N244" i="10"/>
  <c r="N45" i="10"/>
  <c r="N193" i="10"/>
  <c r="N7" i="10"/>
  <c r="N245" i="10"/>
  <c r="N20" i="10"/>
  <c r="N91" i="10"/>
  <c r="N215" i="10"/>
  <c r="N148" i="10"/>
  <c r="N117" i="10"/>
  <c r="N196" i="10"/>
  <c r="N127" i="10"/>
  <c r="N89" i="10"/>
  <c r="N15" i="10"/>
  <c r="N66" i="10"/>
  <c r="N81" i="10"/>
  <c r="N136" i="10"/>
  <c r="N16" i="10"/>
  <c r="N74" i="10"/>
  <c r="N252" i="10"/>
  <c r="N208" i="10"/>
  <c r="N40" i="10"/>
  <c r="N4" i="10"/>
  <c r="N29" i="10"/>
  <c r="N108" i="10"/>
  <c r="N146" i="10"/>
  <c r="N30" i="10"/>
  <c r="N77" i="10"/>
  <c r="N83" i="10"/>
  <c r="N11" i="10"/>
  <c r="N150" i="10"/>
  <c r="N94" i="10"/>
  <c r="N118" i="10"/>
  <c r="N177" i="10"/>
  <c r="N191" i="10"/>
  <c r="N42" i="10"/>
  <c r="N25" i="10"/>
  <c r="N65" i="10"/>
  <c r="N211" i="10"/>
  <c r="N104" i="10"/>
  <c r="N179" i="10"/>
  <c r="N68" i="10"/>
  <c r="N33" i="10"/>
  <c r="N198" i="10"/>
  <c r="N28" i="10"/>
  <c r="N24" i="10"/>
  <c r="N238" i="10"/>
  <c r="N200" i="10"/>
  <c r="N144" i="10"/>
  <c r="N174" i="10"/>
  <c r="N145" i="10"/>
  <c r="N202" i="10"/>
  <c r="N98" i="10"/>
  <c r="N70" i="10"/>
  <c r="N92" i="10"/>
  <c r="N195" i="10"/>
  <c r="N178" i="10"/>
  <c r="N186" i="10"/>
  <c r="N19" i="10"/>
  <c r="N138" i="10"/>
  <c r="N13" i="10"/>
  <c r="N131" i="10"/>
  <c r="N137" i="10"/>
  <c r="N17" i="10"/>
  <c r="N119" i="10"/>
  <c r="N239" i="10"/>
  <c r="N197" i="10"/>
  <c r="N210" i="10"/>
  <c r="N223" i="10"/>
  <c r="BC755" i="7"/>
  <c r="BA755" i="7"/>
  <c r="BE755" i="7"/>
  <c r="BB755" i="7"/>
  <c r="BD755" i="7"/>
  <c r="BR755" i="7"/>
  <c r="BB695" i="7"/>
  <c r="BD695" i="7"/>
  <c r="BA695" i="7"/>
  <c r="BE695" i="7"/>
  <c r="BC695" i="7"/>
  <c r="BR695" i="7"/>
  <c r="CK811" i="7"/>
  <c r="P2" i="10"/>
  <c r="O1" i="10"/>
  <c r="BX250" i="7"/>
  <c r="BY250" i="7" a="1"/>
  <c r="BX315" i="7"/>
  <c r="BY315" i="7" a="1"/>
  <c r="CH315" i="7"/>
  <c r="BP142" i="7"/>
  <c r="BK142" i="7"/>
  <c r="BM142" i="7"/>
  <c r="BL142" i="7"/>
  <c r="BQ142" i="7"/>
  <c r="BI142" i="7"/>
  <c r="BO142" i="7"/>
  <c r="BJ142" i="7"/>
  <c r="BN142" i="7"/>
  <c r="BH142" i="7"/>
  <c r="BU643" i="7"/>
  <c r="BS643" i="7"/>
  <c r="BW643" i="7"/>
  <c r="BT643" i="7"/>
  <c r="BV643" i="7"/>
  <c r="AN739" i="7"/>
  <c r="AO739" i="7" a="1"/>
  <c r="BF327" i="7"/>
  <c r="BG327" i="7" a="1"/>
  <c r="AT54" i="7"/>
  <c r="AS54" i="7"/>
  <c r="AR54" i="7"/>
  <c r="AX54" i="7"/>
  <c r="AU54" i="7"/>
  <c r="AP54" i="7"/>
  <c r="AV54" i="7"/>
  <c r="AQ54" i="7"/>
  <c r="AW54" i="7"/>
  <c r="AY54" i="7"/>
  <c r="AO54" i="7"/>
  <c r="AN173" i="7"/>
  <c r="AN57" i="7"/>
  <c r="AO57" i="7" a="1"/>
  <c r="AN34" i="7"/>
  <c r="AO34" i="7" a="1"/>
  <c r="BB739" i="7"/>
  <c r="BD739" i="7"/>
  <c r="BC739" i="7"/>
  <c r="BA739" i="7"/>
  <c r="BE739" i="7"/>
  <c r="BR739" i="7"/>
  <c r="V327" i="7"/>
  <c r="W327" i="7" a="1"/>
  <c r="CH449" i="7"/>
  <c r="CA449" i="7"/>
  <c r="CC449" i="7"/>
  <c r="CF449" i="7"/>
  <c r="CG449" i="7"/>
  <c r="BY449" i="7"/>
  <c r="CB449" i="7"/>
  <c r="BZ449" i="7"/>
  <c r="CI449" i="7"/>
  <c r="CE449" i="7"/>
  <c r="CD449" i="7"/>
  <c r="AX142" i="7"/>
  <c r="AU142" i="7"/>
  <c r="AS142" i="7"/>
  <c r="AT142" i="7"/>
  <c r="AP142" i="7"/>
  <c r="AW142" i="7"/>
  <c r="AQ142" i="7"/>
  <c r="AV142" i="7"/>
  <c r="AY142" i="7"/>
  <c r="AR142" i="7"/>
  <c r="CK511" i="7"/>
  <c r="CJ511" i="7"/>
  <c r="CF438" i="7"/>
  <c r="CG438" i="7"/>
  <c r="CH438" i="7"/>
  <c r="CA438" i="7"/>
  <c r="BY438" i="7"/>
  <c r="CE438" i="7"/>
  <c r="CB438" i="7"/>
  <c r="CI438" i="7"/>
  <c r="BZ438" i="7"/>
  <c r="CC438" i="7"/>
  <c r="CD438" i="7"/>
  <c r="CK443" i="7"/>
  <c r="CJ443" i="7"/>
  <c r="CK480" i="7"/>
  <c r="CJ480" i="7"/>
  <c r="W186" i="7" a="1"/>
  <c r="W406" i="7" a="1"/>
  <c r="W403" i="7" a="1"/>
  <c r="W216" i="7" a="1"/>
  <c r="W342" i="7" a="1"/>
  <c r="W69" i="7" a="1"/>
  <c r="W100" i="7" a="1"/>
  <c r="W357" i="7" a="1"/>
  <c r="W76" i="7" a="1"/>
  <c r="AO190" i="7" a="1"/>
  <c r="W363" i="7" a="1"/>
  <c r="W353" i="7" a="1"/>
  <c r="W354" i="7" a="1"/>
  <c r="BG340" i="7" a="1"/>
  <c r="BG359" i="7" a="1"/>
  <c r="W344" i="7" a="1"/>
  <c r="BG338" i="7" a="1"/>
  <c r="W150" i="7" a="1"/>
  <c r="W336" i="7" a="1"/>
  <c r="W330" i="7" a="1"/>
  <c r="W28" i="7" a="1"/>
  <c r="BG373" i="7" a="1"/>
  <c r="W372" i="7" a="1"/>
  <c r="W310" i="7" a="1"/>
  <c r="BG323" i="7" a="1"/>
  <c r="BG313" i="7" a="1"/>
  <c r="BG326" i="7" a="1"/>
  <c r="BG315" i="7" a="1"/>
  <c r="BG318" i="7" a="1"/>
  <c r="W321" i="7" a="1"/>
  <c r="W329" i="7" a="1"/>
  <c r="W300" i="7" a="1"/>
  <c r="BG297" i="7" a="1"/>
  <c r="BG302" i="7" a="1"/>
  <c r="BG293" i="7" a="1"/>
  <c r="W301" i="7" a="1"/>
  <c r="W50" i="7" a="1"/>
  <c r="W127" i="7" a="1"/>
  <c r="BG270" i="7" a="1"/>
  <c r="BG59" i="7" a="1"/>
  <c r="BG210" i="7" a="1"/>
  <c r="BG114" i="7" a="1"/>
  <c r="BG10" i="7" a="1"/>
  <c r="W193" i="7" a="1"/>
  <c r="BG35" i="7" a="1"/>
  <c r="W47" i="7" a="1"/>
  <c r="BG240" i="7" a="1"/>
  <c r="BG274" i="7" a="1"/>
  <c r="BG181" i="7" a="1"/>
  <c r="BG179" i="7" a="1"/>
  <c r="BG233" i="7" a="1"/>
  <c r="BG186" i="7" a="1"/>
  <c r="BG277" i="7" a="1"/>
  <c r="BG111" i="7" a="1"/>
  <c r="BG206" i="7" a="1"/>
  <c r="BG43" i="7" a="1"/>
  <c r="BG177" i="7" a="1"/>
  <c r="BG201" i="7" a="1"/>
  <c r="BG256" i="7" a="1"/>
  <c r="BG152" i="7" a="1"/>
  <c r="BG57" i="7" a="1"/>
  <c r="BG143" i="7" a="1"/>
  <c r="W237" i="7" a="1"/>
  <c r="W268" i="7" a="1"/>
  <c r="BG12" i="7" a="1"/>
  <c r="W226" i="7" a="1"/>
  <c r="BG235" i="7" a="1"/>
  <c r="W264" i="7" a="1"/>
  <c r="BG124" i="7" a="1"/>
  <c r="BG99" i="7" a="1"/>
  <c r="W66" i="7" a="1"/>
  <c r="BG205" i="7" a="1"/>
  <c r="BG271" i="7" a="1"/>
  <c r="BG221" i="7" a="1"/>
  <c r="W141" i="7" a="1"/>
  <c r="W86" i="7" a="1"/>
  <c r="W122" i="7" a="1"/>
  <c r="BG238" i="7" a="1"/>
  <c r="BG65" i="7" a="1"/>
  <c r="BG133" i="7" a="1"/>
  <c r="BG136" i="7" a="1"/>
  <c r="W155" i="7" a="1"/>
  <c r="BG217" i="7" a="1"/>
  <c r="BG231" i="7" a="1"/>
  <c r="W125" i="7" a="1"/>
  <c r="BG19" i="7" a="1"/>
  <c r="W161" i="7" a="1"/>
  <c r="BG62" i="7" a="1"/>
  <c r="BG184" i="7" a="1"/>
  <c r="BG222" i="7" a="1"/>
  <c r="BG166" i="7" a="1"/>
  <c r="W196" i="7" a="1"/>
  <c r="W273" i="7" a="1"/>
  <c r="W144" i="7" a="1"/>
  <c r="BG76" i="7" a="1"/>
  <c r="W157" i="7" a="1"/>
  <c r="BG94" i="7" a="1"/>
  <c r="W116" i="7" a="1"/>
  <c r="BG34" i="7" a="1"/>
  <c r="W101" i="7" a="1"/>
  <c r="W270" i="7" a="1"/>
  <c r="BG287" i="7" a="1"/>
  <c r="BG162" i="7" a="1"/>
  <c r="BG51" i="7" a="1"/>
  <c r="W227" i="7" a="1"/>
  <c r="BG232" i="7" a="1"/>
  <c r="BG56" i="7" a="1"/>
  <c r="BG63" i="7" a="1"/>
  <c r="BG30" i="7" a="1"/>
  <c r="BG147" i="7" a="1"/>
  <c r="BG3" i="7" a="1"/>
  <c r="W123" i="7" a="1"/>
  <c r="BG98" i="7" a="1"/>
  <c r="BG61" i="7" a="1"/>
  <c r="W223" i="7" a="1"/>
  <c r="BG289" i="7" a="1"/>
  <c r="BG220" i="7" a="1"/>
  <c r="W68" i="7" a="1"/>
  <c r="BG52" i="7" a="1"/>
  <c r="BG15" i="7" a="1"/>
  <c r="W208" i="7" a="1"/>
  <c r="BG229" i="7" a="1"/>
  <c r="BG40" i="7" a="1"/>
  <c r="W95" i="7" a="1"/>
  <c r="AO191" i="7" a="1"/>
  <c r="BG129" i="7" a="1"/>
  <c r="W24" i="7" a="1"/>
  <c r="BG121" i="7" a="1"/>
  <c r="BG146" i="7" a="1"/>
  <c r="BG173" i="7" a="1"/>
  <c r="BG120" i="7" a="1"/>
  <c r="BG272" i="7" a="1"/>
  <c r="BG247" i="7" a="1"/>
  <c r="W206" i="7" a="1"/>
  <c r="BG28" i="7" a="1"/>
  <c r="BG64" i="7" a="1"/>
  <c r="BG134" i="7" a="1"/>
  <c r="AO173" i="7" a="1"/>
  <c r="BG165" i="7" a="1"/>
  <c r="W205" i="7" a="1"/>
  <c r="BG257" i="7" a="1"/>
  <c r="W105" i="7" a="1"/>
  <c r="W204" i="7" a="1"/>
  <c r="W225" i="7" a="1"/>
  <c r="W277" i="7" a="1"/>
  <c r="W21" i="7" a="1"/>
  <c r="BG85" i="7" a="1"/>
  <c r="BG36" i="7" a="1"/>
  <c r="BG90" i="7" a="1"/>
  <c r="BG225" i="7" a="1"/>
  <c r="W178" i="7" a="1"/>
  <c r="BG11" i="7" a="1"/>
  <c r="BG195" i="7" a="1"/>
  <c r="BG203" i="7" a="1"/>
  <c r="O254" i="10"/>
  <c r="O256" i="10"/>
  <c r="O258" i="10"/>
  <c r="O260" i="10"/>
  <c r="O262" i="10"/>
  <c r="O264" i="10"/>
  <c r="O255" i="10"/>
  <c r="O263" i="10"/>
  <c r="O267" i="10"/>
  <c r="O269" i="10"/>
  <c r="O271" i="10"/>
  <c r="O273" i="10"/>
  <c r="O261" i="10"/>
  <c r="O265" i="10"/>
  <c r="O259" i="10"/>
  <c r="O266" i="10"/>
  <c r="O268" i="10"/>
  <c r="O270" i="10"/>
  <c r="O272" i="10"/>
  <c r="O274" i="10"/>
  <c r="O276" i="10"/>
  <c r="O278" i="10"/>
  <c r="O280" i="10"/>
  <c r="O282" i="10"/>
  <c r="O257" i="10"/>
  <c r="O275" i="10"/>
  <c r="O277" i="10"/>
  <c r="O279" i="10"/>
  <c r="O281" i="10"/>
  <c r="O283" i="10"/>
  <c r="O285" i="10"/>
  <c r="O287" i="10"/>
  <c r="O289" i="10"/>
  <c r="O291" i="10"/>
  <c r="O293" i="10"/>
  <c r="O295" i="10"/>
  <c r="O297" i="10"/>
  <c r="O299" i="10"/>
  <c r="O301" i="10"/>
  <c r="O284" i="10"/>
  <c r="O286" i="10"/>
  <c r="O288" i="10"/>
  <c r="O290" i="10"/>
  <c r="O292" i="10"/>
  <c r="O294" i="10"/>
  <c r="O296" i="10"/>
  <c r="O298" i="10"/>
  <c r="O300" i="10"/>
  <c r="O302" i="10"/>
  <c r="O304" i="10"/>
  <c r="O306" i="10"/>
  <c r="O308" i="10"/>
  <c r="O310" i="10"/>
  <c r="O312" i="10"/>
  <c r="O314" i="10"/>
  <c r="O316" i="10"/>
  <c r="O318" i="10"/>
  <c r="O303" i="10"/>
  <c r="O320" i="10"/>
  <c r="O322" i="10"/>
  <c r="O324" i="10"/>
  <c r="O305" i="10"/>
  <c r="O309" i="10"/>
  <c r="O313" i="10"/>
  <c r="O317" i="10"/>
  <c r="O319" i="10"/>
  <c r="O321" i="10"/>
  <c r="O323" i="10"/>
  <c r="O325" i="10"/>
  <c r="O327" i="10"/>
  <c r="O329" i="10"/>
  <c r="O331" i="10"/>
  <c r="O311" i="10"/>
  <c r="O326" i="10"/>
  <c r="O333" i="10"/>
  <c r="O335" i="10"/>
  <c r="O337" i="10"/>
  <c r="O339" i="10"/>
  <c r="O341" i="10"/>
  <c r="O343" i="10"/>
  <c r="O345" i="10"/>
  <c r="O347" i="10"/>
  <c r="O349" i="10"/>
  <c r="O351" i="10"/>
  <c r="O353" i="10"/>
  <c r="O355" i="10"/>
  <c r="O357" i="10"/>
  <c r="O359" i="10"/>
  <c r="O361" i="10"/>
  <c r="O363" i="10"/>
  <c r="O365" i="10"/>
  <c r="O367" i="10"/>
  <c r="O307" i="10"/>
  <c r="O328" i="10"/>
  <c r="O330" i="10"/>
  <c r="O334" i="10"/>
  <c r="O336" i="10"/>
  <c r="O338" i="10"/>
  <c r="O340" i="10"/>
  <c r="O342" i="10"/>
  <c r="O344" i="10"/>
  <c r="O346" i="10"/>
  <c r="O348" i="10"/>
  <c r="O350" i="10"/>
  <c r="O352" i="10"/>
  <c r="O354" i="10"/>
  <c r="O356" i="10"/>
  <c r="O358" i="10"/>
  <c r="O360" i="10"/>
  <c r="O362" i="10"/>
  <c r="O364" i="10"/>
  <c r="O366" i="10"/>
  <c r="O368" i="10"/>
  <c r="O332" i="10"/>
  <c r="O383" i="10"/>
  <c r="O315" i="10"/>
  <c r="O370" i="10"/>
  <c r="O372" i="10"/>
  <c r="O374" i="10"/>
  <c r="O376" i="10"/>
  <c r="O378" i="10"/>
  <c r="O380" i="10"/>
  <c r="O382" i="10"/>
  <c r="O384" i="10"/>
  <c r="O386" i="10"/>
  <c r="O388" i="10"/>
  <c r="O369" i="10"/>
  <c r="O371" i="10"/>
  <c r="O373" i="10"/>
  <c r="O375" i="10"/>
  <c r="O377" i="10"/>
  <c r="O379" i="10"/>
  <c r="O381" i="10"/>
  <c r="O385" i="10"/>
  <c r="O387" i="10"/>
  <c r="BL25" i="7"/>
  <c r="BK25" i="7"/>
  <c r="BJ25" i="7"/>
  <c r="BI25" i="7"/>
  <c r="BO25" i="7"/>
  <c r="BH25" i="7"/>
  <c r="BP25" i="7"/>
  <c r="BM25" i="7"/>
  <c r="BN25" i="7"/>
  <c r="BQ25" i="7"/>
  <c r="AT586" i="7"/>
  <c r="AR586" i="7"/>
  <c r="AP586" i="7"/>
  <c r="AU586" i="7"/>
  <c r="AY586" i="7"/>
  <c r="AO586" i="7"/>
  <c r="AV586" i="7"/>
  <c r="AX586" i="7"/>
  <c r="AS586" i="7"/>
  <c r="AQ586" i="7"/>
  <c r="AW586" i="7"/>
  <c r="AT910" i="7"/>
  <c r="AQ910" i="7"/>
  <c r="AS910" i="7"/>
  <c r="AP910" i="7"/>
  <c r="AX910" i="7"/>
  <c r="AW910" i="7"/>
  <c r="AV910" i="7"/>
  <c r="AY910" i="7"/>
  <c r="AO910" i="7"/>
  <c r="CJ795" i="7"/>
  <c r="BY181" i="7"/>
  <c r="BZ181" i="7"/>
  <c r="CH181" i="7"/>
  <c r="CE181" i="7"/>
  <c r="CB181" i="7"/>
  <c r="CK771" i="7"/>
  <c r="CG181" i="7"/>
  <c r="CF181" i="7"/>
  <c r="AP147" i="7"/>
  <c r="CH871" i="7"/>
  <c r="CC871" i="7"/>
  <c r="AR910" i="7"/>
  <c r="CD871" i="7"/>
  <c r="BY871" i="7"/>
  <c r="CK871" i="7"/>
  <c r="AU910" i="7"/>
  <c r="AF70" i="7"/>
  <c r="BQ965" i="7"/>
  <c r="CI871" i="7"/>
  <c r="CF871" i="7"/>
  <c r="AD50" i="7"/>
  <c r="AE50" i="7"/>
  <c r="AA50" i="7"/>
  <c r="W50" i="7"/>
  <c r="AB50" i="7"/>
  <c r="Z50" i="7"/>
  <c r="AF50" i="7"/>
  <c r="Y50" i="7"/>
  <c r="AG50" i="7"/>
  <c r="AC50" i="7"/>
  <c r="X50" i="7"/>
  <c r="BZ464" i="7"/>
  <c r="CH464" i="7"/>
  <c r="BY464" i="7"/>
  <c r="CI464" i="7"/>
  <c r="CD464" i="7"/>
  <c r="CG464" i="7"/>
  <c r="CC464" i="7"/>
  <c r="CE464" i="7"/>
  <c r="CF464" i="7"/>
  <c r="CB464" i="7"/>
  <c r="CA464" i="7"/>
  <c r="AU886" i="7"/>
  <c r="AQ886" i="7"/>
  <c r="AT886" i="7"/>
  <c r="AW886" i="7"/>
  <c r="AV886" i="7"/>
  <c r="AO886" i="7"/>
  <c r="AS886" i="7"/>
  <c r="AX886" i="7"/>
  <c r="AY886" i="7"/>
  <c r="AR886" i="7"/>
  <c r="AP886" i="7"/>
  <c r="BP898" i="7"/>
  <c r="BM898" i="7"/>
  <c r="BO898" i="7"/>
  <c r="BK898" i="7"/>
  <c r="BN898" i="7"/>
  <c r="BI898" i="7"/>
  <c r="BH898" i="7"/>
  <c r="BQ898" i="7"/>
  <c r="BJ898" i="7"/>
  <c r="BG898" i="7"/>
  <c r="BL898" i="7"/>
  <c r="AE127" i="7"/>
  <c r="AF127" i="7"/>
  <c r="AA127" i="7"/>
  <c r="AB127" i="7"/>
  <c r="W127" i="7"/>
  <c r="AC127" i="7"/>
  <c r="Z127" i="7"/>
  <c r="AG127" i="7"/>
  <c r="X127" i="7"/>
  <c r="AD127" i="7"/>
  <c r="Y127" i="7"/>
  <c r="BM989" i="7"/>
  <c r="AS862" i="7"/>
  <c r="CD295" i="7"/>
  <c r="AQ593" i="7"/>
  <c r="AU593" i="7"/>
  <c r="AO593" i="7"/>
  <c r="CA295" i="7"/>
  <c r="AV690" i="7"/>
  <c r="BI618" i="7"/>
  <c r="BO989" i="7"/>
  <c r="CG295" i="7"/>
  <c r="AT593" i="7"/>
  <c r="AY593" i="7"/>
  <c r="AV593" i="7"/>
  <c r="CI295" i="7"/>
  <c r="AS690" i="7"/>
  <c r="AX690" i="7"/>
  <c r="AV125" i="7"/>
  <c r="BF137" i="7"/>
  <c r="CB227" i="7"/>
  <c r="CG227" i="7"/>
  <c r="AC362" i="7"/>
  <c r="AA362" i="7"/>
  <c r="Y362" i="7"/>
  <c r="BF282" i="7"/>
  <c r="AG362" i="7"/>
  <c r="Z362" i="7"/>
  <c r="AB362" i="7"/>
  <c r="CD227" i="7"/>
  <c r="CA227" i="7"/>
  <c r="CF227" i="7"/>
  <c r="AD362" i="7"/>
  <c r="AF362" i="7"/>
  <c r="AC286" i="7"/>
  <c r="Y286" i="7"/>
  <c r="AE286" i="7"/>
  <c r="Z286" i="7"/>
  <c r="X286" i="7"/>
  <c r="AD286" i="7"/>
  <c r="AB286" i="7"/>
  <c r="AA286" i="7"/>
  <c r="AG286" i="7"/>
  <c r="W286" i="7"/>
  <c r="AF286" i="7"/>
  <c r="W24" i="7"/>
  <c r="AC24" i="7"/>
  <c r="Z24" i="7"/>
  <c r="X24" i="7"/>
  <c r="AB24" i="7"/>
  <c r="AF24" i="7"/>
  <c r="AE24" i="7"/>
  <c r="AA24" i="7"/>
  <c r="AG24" i="7"/>
  <c r="AD24" i="7"/>
  <c r="Y24" i="7"/>
  <c r="AT489" i="7"/>
  <c r="AQ489" i="7"/>
  <c r="AP489" i="7"/>
  <c r="AU489" i="7"/>
  <c r="AV489" i="7"/>
  <c r="AR489" i="7"/>
  <c r="AY489" i="7"/>
  <c r="AX489" i="7"/>
  <c r="AW489" i="7"/>
  <c r="AS489" i="7"/>
  <c r="AO489" i="7"/>
  <c r="AO565" i="7"/>
  <c r="AQ565" i="7"/>
  <c r="AW565" i="7"/>
  <c r="AS565" i="7"/>
  <c r="AT565" i="7"/>
  <c r="AV565" i="7"/>
  <c r="AP565" i="7"/>
  <c r="AR565" i="7"/>
  <c r="AY565" i="7"/>
  <c r="AX565" i="7"/>
  <c r="AU565" i="7"/>
  <c r="CJ845" i="7"/>
  <c r="BH601" i="7"/>
  <c r="AO303" i="7"/>
  <c r="CC253" i="7"/>
  <c r="BI816" i="7"/>
  <c r="BI561" i="7"/>
  <c r="BI634" i="7"/>
  <c r="AA98" i="7"/>
  <c r="AF98" i="7"/>
  <c r="AY147" i="7"/>
  <c r="AC199" i="7"/>
  <c r="BP817" i="7"/>
  <c r="AP436" i="7"/>
  <c r="AU436" i="7"/>
  <c r="AS436" i="7"/>
  <c r="BG601" i="7"/>
  <c r="BI601" i="7"/>
  <c r="BG949" i="7"/>
  <c r="BY775" i="7"/>
  <c r="CK775" i="7"/>
  <c r="BP561" i="7"/>
  <c r="BM634" i="7"/>
  <c r="AG98" i="7"/>
  <c r="Y98" i="7"/>
  <c r="AT147" i="7"/>
  <c r="AO147" i="7"/>
  <c r="BY836" i="7"/>
  <c r="CJ836" i="7"/>
  <c r="BG817" i="7"/>
  <c r="BM817" i="7"/>
  <c r="AR436" i="7"/>
  <c r="AX436" i="7"/>
  <c r="AT436" i="7"/>
  <c r="BO601" i="7"/>
  <c r="CH564" i="7"/>
  <c r="BZ836" i="7"/>
  <c r="X405" i="7"/>
  <c r="BJ817" i="7"/>
  <c r="W358" i="7"/>
  <c r="AC358" i="7"/>
  <c r="X358" i="7"/>
  <c r="BQ814" i="7"/>
  <c r="BO814" i="7"/>
  <c r="BN814" i="7"/>
  <c r="BP814" i="7"/>
  <c r="BM814" i="7"/>
  <c r="BK814" i="7"/>
  <c r="BG814" i="7"/>
  <c r="BI814" i="7"/>
  <c r="BJ814" i="7"/>
  <c r="BL814" i="7"/>
  <c r="BO819" i="7"/>
  <c r="BG819" i="7"/>
  <c r="BI819" i="7"/>
  <c r="AT79" i="7"/>
  <c r="AW894" i="7"/>
  <c r="AV894" i="7"/>
  <c r="AX894" i="7"/>
  <c r="CK959" i="7"/>
  <c r="BP740" i="7"/>
  <c r="BO740" i="7"/>
  <c r="BH740" i="7"/>
  <c r="CH965" i="7"/>
  <c r="CK212" i="7"/>
  <c r="AD394" i="7"/>
  <c r="CA845" i="7"/>
  <c r="CC845" i="7"/>
  <c r="BZ845" i="7"/>
  <c r="CD845" i="7"/>
  <c r="CJ602" i="7"/>
  <c r="BJ819" i="7"/>
  <c r="BM819" i="7"/>
  <c r="BP819" i="7"/>
  <c r="AQ79" i="7"/>
  <c r="AQ894" i="7"/>
  <c r="AP894" i="7"/>
  <c r="AT894" i="7"/>
  <c r="BX595" i="7"/>
  <c r="BY595" i="7" a="1"/>
  <c r="CG595" i="7"/>
  <c r="BQ740" i="7"/>
  <c r="BK740" i="7"/>
  <c r="CF965" i="7"/>
  <c r="AE405" i="7"/>
  <c r="CF845" i="7"/>
  <c r="CH845" i="7"/>
  <c r="CE845" i="7"/>
  <c r="CB845" i="7"/>
  <c r="CK424" i="7"/>
  <c r="BX873" i="7"/>
  <c r="BY873" i="7" a="1"/>
  <c r="CC873" i="7"/>
  <c r="CF933" i="7"/>
  <c r="BL819" i="7"/>
  <c r="BH819" i="7"/>
  <c r="AS894" i="7"/>
  <c r="BL740" i="7"/>
  <c r="BG740" i="7"/>
  <c r="BX860" i="7"/>
  <c r="BY860" i="7" a="1"/>
  <c r="CG860" i="7"/>
  <c r="CD212" i="7"/>
  <c r="AA405" i="7"/>
  <c r="CI845" i="7"/>
  <c r="AY436" i="7"/>
  <c r="AO436" i="7"/>
  <c r="BQ270" i="7"/>
  <c r="BG270" i="7"/>
  <c r="BO270" i="7"/>
  <c r="BH270" i="7"/>
  <c r="BK270" i="7"/>
  <c r="BP270" i="7"/>
  <c r="BN270" i="7"/>
  <c r="BM270" i="7"/>
  <c r="BI270" i="7"/>
  <c r="BJ270" i="7"/>
  <c r="BL270" i="7"/>
  <c r="AT906" i="7"/>
  <c r="AS906" i="7"/>
  <c r="AQ906" i="7"/>
  <c r="AU906" i="7"/>
  <c r="AX906" i="7"/>
  <c r="AO906" i="7"/>
  <c r="AP906" i="7"/>
  <c r="AY906" i="7"/>
  <c r="AW906" i="7"/>
  <c r="AV906" i="7"/>
  <c r="AR906" i="7"/>
  <c r="AR834" i="7"/>
  <c r="AU834" i="7"/>
  <c r="AO834" i="7"/>
  <c r="AT834" i="7"/>
  <c r="AP834" i="7"/>
  <c r="AY834" i="7"/>
  <c r="AX834" i="7"/>
  <c r="AV834" i="7"/>
  <c r="AQ834" i="7"/>
  <c r="AW834" i="7"/>
  <c r="AS834" i="7"/>
  <c r="AB377" i="7"/>
  <c r="Z377" i="7"/>
  <c r="AG146" i="7"/>
  <c r="AE146" i="7"/>
  <c r="W146" i="7"/>
  <c r="BZ270" i="7"/>
  <c r="AN398" i="7"/>
  <c r="AO398" i="7" a="1"/>
  <c r="AT398" i="7"/>
  <c r="CD668" i="7"/>
  <c r="BZ668" i="7"/>
  <c r="CA668" i="7"/>
  <c r="BG618" i="7"/>
  <c r="BM404" i="7"/>
  <c r="BI404" i="7"/>
  <c r="CK442" i="7"/>
  <c r="BN949" i="7"/>
  <c r="BQ949" i="7"/>
  <c r="BL949" i="7"/>
  <c r="BO648" i="7"/>
  <c r="AX303" i="7"/>
  <c r="AR303" i="7"/>
  <c r="CA253" i="7"/>
  <c r="CH253" i="7"/>
  <c r="BN561" i="7"/>
  <c r="BO561" i="7"/>
  <c r="BG721" i="7"/>
  <c r="BN900" i="7"/>
  <c r="CK640" i="7"/>
  <c r="CC212" i="7"/>
  <c r="CH212" i="7"/>
  <c r="BZ212" i="7"/>
  <c r="AV303" i="7"/>
  <c r="X199" i="7"/>
  <c r="AA199" i="7"/>
  <c r="BI817" i="7"/>
  <c r="BN817" i="7"/>
  <c r="AG358" i="7"/>
  <c r="AD358" i="7"/>
  <c r="Y377" i="7"/>
  <c r="AD377" i="7"/>
  <c r="AF377" i="7"/>
  <c r="CJ424" i="7"/>
  <c r="CK42" i="7"/>
  <c r="AB146" i="7"/>
  <c r="Z146" i="7"/>
  <c r="CJ614" i="7"/>
  <c r="CT614" i="7"/>
  <c r="CA270" i="7"/>
  <c r="CK845" i="7"/>
  <c r="CI668" i="7"/>
  <c r="CH668" i="7"/>
  <c r="BY668" i="7"/>
  <c r="BQ618" i="7"/>
  <c r="BO404" i="7"/>
  <c r="BJ404" i="7"/>
  <c r="BM949" i="7"/>
  <c r="BI949" i="7"/>
  <c r="BH949" i="7"/>
  <c r="AY303" i="7"/>
  <c r="AP303" i="7"/>
  <c r="CB253" i="7"/>
  <c r="CE253" i="7"/>
  <c r="CF253" i="7"/>
  <c r="BG561" i="7"/>
  <c r="BQ561" i="7"/>
  <c r="BJ561" i="7"/>
  <c r="BJ721" i="7"/>
  <c r="BI721" i="7"/>
  <c r="BQ900" i="7"/>
  <c r="CI212" i="7"/>
  <c r="CB212" i="7"/>
  <c r="CA212" i="7"/>
  <c r="AG199" i="7"/>
  <c r="AE199" i="7"/>
  <c r="AF199" i="7"/>
  <c r="AE358" i="7"/>
  <c r="AB358" i="7"/>
  <c r="Y358" i="7"/>
  <c r="AC377" i="7"/>
  <c r="AG377" i="7"/>
  <c r="X146" i="7"/>
  <c r="AD146" i="7"/>
  <c r="CF668" i="7"/>
  <c r="CE668" i="7"/>
  <c r="BK404" i="7"/>
  <c r="BQ404" i="7"/>
  <c r="AW450" i="7"/>
  <c r="BO949" i="7"/>
  <c r="AQ303" i="7"/>
  <c r="AW303" i="7"/>
  <c r="CI253" i="7"/>
  <c r="BY253" i="7"/>
  <c r="BY917" i="7"/>
  <c r="BH561" i="7"/>
  <c r="BK561" i="7"/>
  <c r="BH721" i="7"/>
  <c r="BK721" i="7"/>
  <c r="CE212" i="7"/>
  <c r="AD199" i="7"/>
  <c r="AB199" i="7"/>
  <c r="BH817" i="7"/>
  <c r="BL817" i="7"/>
  <c r="BQ817" i="7"/>
  <c r="AF358" i="7"/>
  <c r="Z358" i="7"/>
  <c r="AA358" i="7"/>
  <c r="AF172" i="7"/>
  <c r="AV133" i="7"/>
  <c r="AA172" i="7"/>
  <c r="AC201" i="7"/>
  <c r="AD201" i="7"/>
  <c r="W201" i="7"/>
  <c r="AE201" i="7"/>
  <c r="AA201" i="7"/>
  <c r="AG201" i="7"/>
  <c r="Z201" i="7"/>
  <c r="AF201" i="7"/>
  <c r="X201" i="7"/>
  <c r="Y201" i="7"/>
  <c r="AR690" i="7"/>
  <c r="Z172" i="7"/>
  <c r="AW751" i="7"/>
  <c r="AQ690" i="7"/>
  <c r="AY690" i="7"/>
  <c r="AT690" i="7"/>
  <c r="BL874" i="7"/>
  <c r="BX652" i="7"/>
  <c r="BY652" i="7" a="1"/>
  <c r="CC652" i="7"/>
  <c r="BT942" i="7"/>
  <c r="BF241" i="7"/>
  <c r="CK41" i="7"/>
  <c r="BT674" i="7"/>
  <c r="BV674" i="7"/>
  <c r="BH814" i="7"/>
  <c r="BX300" i="7"/>
  <c r="BY300" i="7" a="1"/>
  <c r="CH300" i="7"/>
  <c r="BF962" i="7"/>
  <c r="BG962" i="7" a="1"/>
  <c r="BP962" i="7"/>
  <c r="X300" i="7"/>
  <c r="AC300" i="7"/>
  <c r="Z300" i="7"/>
  <c r="AQ17" i="7"/>
  <c r="AS17" i="7"/>
  <c r="AR17" i="7"/>
  <c r="AT17" i="7"/>
  <c r="AO17" i="7"/>
  <c r="AU17" i="7"/>
  <c r="AX17" i="7"/>
  <c r="AY17" i="7"/>
  <c r="AV17" i="7"/>
  <c r="AG296" i="7"/>
  <c r="Y296" i="7"/>
  <c r="W296" i="7"/>
  <c r="AA296" i="7"/>
  <c r="AF296" i="7"/>
  <c r="AE296" i="7"/>
  <c r="X296" i="7"/>
  <c r="Z296" i="7"/>
  <c r="AD296" i="7"/>
  <c r="AC296" i="7"/>
  <c r="AB296" i="7"/>
  <c r="AA125" i="7"/>
  <c r="AE125" i="7"/>
  <c r="AC125" i="7"/>
  <c r="AD125" i="7"/>
  <c r="AF125" i="7"/>
  <c r="Z125" i="7"/>
  <c r="AB125" i="7"/>
  <c r="AG125" i="7"/>
  <c r="Y125" i="7"/>
  <c r="X125" i="7"/>
  <c r="W125" i="7"/>
  <c r="AG208" i="7"/>
  <c r="AQ147" i="7"/>
  <c r="AX147" i="7"/>
  <c r="AU147" i="7"/>
  <c r="AS593" i="7"/>
  <c r="Y172" i="7"/>
  <c r="AD172" i="7"/>
  <c r="AE172" i="7"/>
  <c r="X172" i="7"/>
  <c r="AG172" i="7"/>
  <c r="AW147" i="7"/>
  <c r="AV147" i="7"/>
  <c r="AB172" i="7"/>
  <c r="W172" i="7"/>
  <c r="BP220" i="7"/>
  <c r="BO220" i="7"/>
  <c r="BQ220" i="7"/>
  <c r="BI220" i="7"/>
  <c r="BG220" i="7"/>
  <c r="CK220" i="7"/>
  <c r="BJ220" i="7"/>
  <c r="BH220" i="7"/>
  <c r="BK220" i="7"/>
  <c r="BL220" i="7"/>
  <c r="BM220" i="7"/>
  <c r="BN220" i="7"/>
  <c r="AU690" i="7"/>
  <c r="AQ3" i="7"/>
  <c r="AR3" i="7"/>
  <c r="AR914" i="7"/>
  <c r="AW690" i="7"/>
  <c r="AO690" i="7"/>
  <c r="AW3" i="7"/>
  <c r="AS3" i="7"/>
  <c r="AR593" i="7"/>
  <c r="BB268" i="7"/>
  <c r="BF268" i="7"/>
  <c r="AV3" i="7"/>
  <c r="AO3" i="7"/>
  <c r="AP593" i="7"/>
  <c r="AY3" i="7"/>
  <c r="AU3" i="7"/>
  <c r="BO30" i="7"/>
  <c r="BL30" i="7"/>
  <c r="BH30" i="7"/>
  <c r="BQ30" i="7"/>
  <c r="BP30" i="7"/>
  <c r="BN30" i="7"/>
  <c r="BI30" i="7"/>
  <c r="BG30" i="7"/>
  <c r="CJ30" i="7"/>
  <c r="BK30" i="7"/>
  <c r="BM30" i="7"/>
  <c r="BJ30" i="7"/>
  <c r="X273" i="7"/>
  <c r="Z273" i="7"/>
  <c r="AF273" i="7"/>
  <c r="AC273" i="7"/>
  <c r="AG273" i="7"/>
  <c r="AD273" i="7"/>
  <c r="W273" i="7"/>
  <c r="AO273" i="7"/>
  <c r="BF273" i="7"/>
  <c r="BG273" i="7" a="1"/>
  <c r="BG273" i="7"/>
  <c r="BT273" i="7"/>
  <c r="BU273" i="7"/>
  <c r="BV273" i="7"/>
  <c r="BW273" i="7"/>
  <c r="BX273" i="7"/>
  <c r="BY273" i="7" a="1"/>
  <c r="BY273" i="7"/>
  <c r="CJ273" i="7"/>
  <c r="AB273" i="7"/>
  <c r="AA273" i="7"/>
  <c r="Y273" i="7"/>
  <c r="AE273" i="7"/>
  <c r="AV962" i="7"/>
  <c r="AU962" i="7"/>
  <c r="AP353" i="7"/>
  <c r="AX3" i="7"/>
  <c r="AP3" i="7"/>
  <c r="BO986" i="7"/>
  <c r="BK986" i="7"/>
  <c r="BP986" i="7"/>
  <c r="BQ986" i="7"/>
  <c r="BI986" i="7"/>
  <c r="BL986" i="7"/>
  <c r="BN986" i="7"/>
  <c r="BH986" i="7"/>
  <c r="BG986" i="7"/>
  <c r="BM986" i="7"/>
  <c r="BJ986" i="7"/>
  <c r="BI225" i="7"/>
  <c r="BG225" i="7"/>
  <c r="BJ225" i="7"/>
  <c r="BO225" i="7"/>
  <c r="BN225" i="7"/>
  <c r="BP225" i="7"/>
  <c r="BK225" i="7"/>
  <c r="BQ225" i="7"/>
  <c r="BL225" i="7"/>
  <c r="BM225" i="7"/>
  <c r="BH225" i="7"/>
  <c r="BX971" i="7"/>
  <c r="BY971" i="7" a="1"/>
  <c r="CH971" i="7"/>
  <c r="BX66" i="7"/>
  <c r="BY66" i="7" a="1"/>
  <c r="CF66" i="7"/>
  <c r="AO751" i="7"/>
  <c r="BM684" i="7"/>
  <c r="AS751" i="7"/>
  <c r="AX210" i="7"/>
  <c r="AV914" i="7"/>
  <c r="AD7" i="7"/>
  <c r="AC7" i="7"/>
  <c r="AF7" i="7"/>
  <c r="X7" i="7"/>
  <c r="AA7" i="7"/>
  <c r="AE7" i="7"/>
  <c r="Z7" i="7"/>
  <c r="W7" i="7"/>
  <c r="AG7" i="7"/>
  <c r="Y7" i="7"/>
  <c r="AB7" i="7"/>
  <c r="AO423" i="7"/>
  <c r="AT423" i="7"/>
  <c r="AR423" i="7"/>
  <c r="AS423" i="7"/>
  <c r="AU423" i="7"/>
  <c r="AP423" i="7"/>
  <c r="AW423" i="7"/>
  <c r="AQ423" i="7"/>
  <c r="AX423" i="7"/>
  <c r="AV423" i="7"/>
  <c r="AY423" i="7"/>
  <c r="AO293" i="7"/>
  <c r="AA84" i="7"/>
  <c r="AV450" i="7"/>
  <c r="AX450" i="7"/>
  <c r="AQ450" i="7"/>
  <c r="AQ186" i="7"/>
  <c r="AR186" i="7"/>
  <c r="CH775" i="7"/>
  <c r="CA775" i="7"/>
  <c r="CC775" i="7"/>
  <c r="AV124" i="7"/>
  <c r="AQ124" i="7"/>
  <c r="AU124" i="7"/>
  <c r="CG965" i="7"/>
  <c r="CB965" i="7"/>
  <c r="CA965" i="7"/>
  <c r="CB836" i="7"/>
  <c r="CG564" i="7"/>
  <c r="CA564" i="7"/>
  <c r="BQ483" i="7"/>
  <c r="BT814" i="7"/>
  <c r="BV814" i="7"/>
  <c r="CJ255" i="7"/>
  <c r="AY293" i="7"/>
  <c r="AN301" i="7"/>
  <c r="AO301" i="7" a="1"/>
  <c r="AT301" i="7"/>
  <c r="CK255" i="7"/>
  <c r="CK639" i="7"/>
  <c r="CR639" i="7"/>
  <c r="AD84" i="7"/>
  <c r="AB84" i="7"/>
  <c r="AG84" i="7"/>
  <c r="Y84" i="7"/>
  <c r="AY450" i="7"/>
  <c r="AP450" i="7"/>
  <c r="AU450" i="7"/>
  <c r="Z311" i="7"/>
  <c r="AU186" i="7"/>
  <c r="AX186" i="7"/>
  <c r="BP758" i="7"/>
  <c r="CE775" i="7"/>
  <c r="CB775" i="7"/>
  <c r="CG775" i="7"/>
  <c r="AR124" i="7"/>
  <c r="AP124" i="7"/>
  <c r="AO124" i="7"/>
  <c r="BL917" i="7"/>
  <c r="BY965" i="7"/>
  <c r="CD965" i="7"/>
  <c r="CI965" i="7"/>
  <c r="CF836" i="7"/>
  <c r="CC564" i="7"/>
  <c r="BZ564" i="7"/>
  <c r="CH836" i="7"/>
  <c r="BP483" i="7"/>
  <c r="BG483" i="7"/>
  <c r="BQ989" i="7"/>
  <c r="AR210" i="7"/>
  <c r="AW380" i="7"/>
  <c r="AE84" i="7"/>
  <c r="CJ788" i="7"/>
  <c r="AC84" i="7"/>
  <c r="AR450" i="7"/>
  <c r="AS450" i="7"/>
  <c r="AW186" i="7"/>
  <c r="AS186" i="7"/>
  <c r="BJ758" i="7"/>
  <c r="CD775" i="7"/>
  <c r="CF775" i="7"/>
  <c r="AT124" i="7"/>
  <c r="BP816" i="7"/>
  <c r="BN917" i="7"/>
  <c r="AP186" i="7"/>
  <c r="BJ483" i="7"/>
  <c r="AS100" i="7"/>
  <c r="AW100" i="7"/>
  <c r="CC965" i="7"/>
  <c r="CE564" i="7"/>
  <c r="CE836" i="7"/>
  <c r="CC836" i="7"/>
  <c r="AV100" i="7"/>
  <c r="AN285" i="7"/>
  <c r="AO285" i="7" a="1"/>
  <c r="AW285" i="7"/>
  <c r="AV186" i="7"/>
  <c r="BN483" i="7"/>
  <c r="BH989" i="7"/>
  <c r="BN147" i="7"/>
  <c r="BP147" i="7"/>
  <c r="BJ147" i="7"/>
  <c r="BG147" i="7"/>
  <c r="CK147" i="7"/>
  <c r="BL147" i="7"/>
  <c r="BO147" i="7"/>
  <c r="BI147" i="7"/>
  <c r="BM147" i="7"/>
  <c r="BK147" i="7"/>
  <c r="BH147" i="7"/>
  <c r="BQ147" i="7"/>
  <c r="BO711" i="7"/>
  <c r="AY914" i="7"/>
  <c r="AU914" i="7"/>
  <c r="AU210" i="7"/>
  <c r="AO210" i="7"/>
  <c r="AS210" i="7"/>
  <c r="BK483" i="7"/>
  <c r="BM483" i="7"/>
  <c r="BI483" i="7"/>
  <c r="BL483" i="7"/>
  <c r="BO483" i="7"/>
  <c r="AX914" i="7"/>
  <c r="AT914" i="7"/>
  <c r="AY210" i="7"/>
  <c r="AV210" i="7"/>
  <c r="AW210" i="7"/>
  <c r="BH498" i="7"/>
  <c r="AW914" i="7"/>
  <c r="BX489" i="7"/>
  <c r="BY489" i="7" a="1"/>
  <c r="BZ489" i="7"/>
  <c r="AT210" i="7"/>
  <c r="AQ210" i="7"/>
  <c r="CC261" i="7"/>
  <c r="CE261" i="7"/>
  <c r="CH261" i="7"/>
  <c r="CI261" i="7"/>
  <c r="CF261" i="7"/>
  <c r="CA261" i="7"/>
  <c r="CB261" i="7"/>
  <c r="BY261" i="7"/>
  <c r="CD261" i="7"/>
  <c r="CG261" i="7"/>
  <c r="BZ261" i="7"/>
  <c r="BH181" i="7"/>
  <c r="BJ181" i="7"/>
  <c r="BL181" i="7"/>
  <c r="BQ181" i="7"/>
  <c r="BN181" i="7"/>
  <c r="BG181" i="7"/>
  <c r="BI181" i="7"/>
  <c r="BP181" i="7"/>
  <c r="BM181" i="7"/>
  <c r="BK181" i="7"/>
  <c r="BO181" i="7"/>
  <c r="AX266" i="7"/>
  <c r="BL595" i="7"/>
  <c r="BM648" i="7"/>
  <c r="CD917" i="7"/>
  <c r="BG634" i="7"/>
  <c r="BN634" i="7"/>
  <c r="BH634" i="7"/>
  <c r="BG708" i="7"/>
  <c r="BN965" i="7"/>
  <c r="BK965" i="7"/>
  <c r="BO965" i="7"/>
  <c r="CI54" i="7"/>
  <c r="AG300" i="7"/>
  <c r="AP914" i="7"/>
  <c r="AQ914" i="7"/>
  <c r="AO914" i="7"/>
  <c r="BY113" i="7"/>
  <c r="CJ113" i="7"/>
  <c r="BO721" i="7"/>
  <c r="BM721" i="7"/>
  <c r="BO634" i="7"/>
  <c r="BL634" i="7"/>
  <c r="BJ634" i="7"/>
  <c r="BL965" i="7"/>
  <c r="BG965" i="7"/>
  <c r="BH965" i="7"/>
  <c r="CE54" i="7"/>
  <c r="Y300" i="7"/>
  <c r="BS754" i="7"/>
  <c r="BW754" i="7"/>
  <c r="BE20" i="7"/>
  <c r="BB20" i="7"/>
  <c r="BD20" i="7"/>
  <c r="BC20" i="7"/>
  <c r="AR248" i="7"/>
  <c r="AX248" i="7"/>
  <c r="AP248" i="7"/>
  <c r="AW248" i="7"/>
  <c r="AS248" i="7"/>
  <c r="AV248" i="7"/>
  <c r="AQ248" i="7"/>
  <c r="AO248" i="7"/>
  <c r="AY248" i="7"/>
  <c r="AU248" i="7"/>
  <c r="AT248" i="7"/>
  <c r="BQ912" i="7"/>
  <c r="BP634" i="7"/>
  <c r="BP708" i="7"/>
  <c r="BP965" i="7"/>
  <c r="BO708" i="7"/>
  <c r="AU266" i="7"/>
  <c r="BZ174" i="7"/>
  <c r="CK602" i="7"/>
  <c r="W300" i="7"/>
  <c r="BF489" i="7"/>
  <c r="BG489" i="7" a="1"/>
  <c r="AS962" i="7"/>
  <c r="BL498" i="7"/>
  <c r="AW630" i="7"/>
  <c r="AU630" i="7"/>
  <c r="AY630" i="7"/>
  <c r="AQ630" i="7"/>
  <c r="AR630" i="7"/>
  <c r="AO630" i="7"/>
  <c r="AS630" i="7"/>
  <c r="AT630" i="7"/>
  <c r="AV630" i="7"/>
  <c r="AX630" i="7"/>
  <c r="AP630" i="7"/>
  <c r="CJ259" i="7"/>
  <c r="BJ838" i="7"/>
  <c r="BM595" i="7"/>
  <c r="BM816" i="7"/>
  <c r="BQ816" i="7"/>
  <c r="BP900" i="7"/>
  <c r="CI174" i="7"/>
  <c r="BU754" i="7"/>
  <c r="AS353" i="7"/>
  <c r="AV353" i="7"/>
  <c r="AR353" i="7"/>
  <c r="AO353" i="7"/>
  <c r="BO684" i="7"/>
  <c r="AT962" i="7"/>
  <c r="AO962" i="7"/>
  <c r="AP962" i="7"/>
  <c r="AP208" i="7"/>
  <c r="BG595" i="7"/>
  <c r="BQ595" i="7"/>
  <c r="BO816" i="7"/>
  <c r="BG816" i="7"/>
  <c r="BP721" i="7"/>
  <c r="BN721" i="7"/>
  <c r="BH900" i="7"/>
  <c r="AS28" i="7"/>
  <c r="CF174" i="7"/>
  <c r="AQ353" i="7"/>
  <c r="AX353" i="7"/>
  <c r="AR962" i="7"/>
  <c r="AW962" i="7"/>
  <c r="CC174" i="7"/>
  <c r="BK498" i="7"/>
  <c r="BW24" i="7"/>
  <c r="BK595" i="7"/>
  <c r="BJ816" i="7"/>
  <c r="BH816" i="7"/>
  <c r="BG855" i="7"/>
  <c r="BM900" i="7"/>
  <c r="BX817" i="7"/>
  <c r="BY817" i="7" a="1"/>
  <c r="CH817" i="7"/>
  <c r="AU353" i="7"/>
  <c r="AW353" i="7"/>
  <c r="AT353" i="7"/>
  <c r="AX962" i="7"/>
  <c r="BL684" i="7"/>
  <c r="AY962" i="7"/>
  <c r="BS241" i="7"/>
  <c r="BW241" i="7"/>
  <c r="CA174" i="7"/>
  <c r="CB174" i="7"/>
  <c r="CH174" i="7"/>
  <c r="CG174" i="7"/>
  <c r="BY174" i="7"/>
  <c r="CE174" i="7"/>
  <c r="CH637" i="7"/>
  <c r="BZ637" i="7"/>
  <c r="CB637" i="7"/>
  <c r="CC637" i="7"/>
  <c r="CE637" i="7"/>
  <c r="CG637" i="7"/>
  <c r="CA637" i="7"/>
  <c r="CD637" i="7"/>
  <c r="BY637" i="7"/>
  <c r="CI637" i="7"/>
  <c r="CF637" i="7"/>
  <c r="W405" i="7"/>
  <c r="AB405" i="7"/>
  <c r="AF405" i="7"/>
  <c r="BU854" i="7"/>
  <c r="BT854" i="7"/>
  <c r="BV854" i="7"/>
  <c r="BS854" i="7"/>
  <c r="BW854" i="7"/>
  <c r="CB687" i="7"/>
  <c r="Y405" i="7"/>
  <c r="AD405" i="7"/>
  <c r="AC405" i="7"/>
  <c r="CH687" i="7"/>
  <c r="Z405" i="7"/>
  <c r="AV153" i="7"/>
  <c r="AR626" i="7"/>
  <c r="AY626" i="7"/>
  <c r="X206" i="7"/>
  <c r="AD206" i="7"/>
  <c r="AB206" i="7"/>
  <c r="AG206" i="7"/>
  <c r="AT806" i="7"/>
  <c r="AS153" i="7"/>
  <c r="AQ153" i="7"/>
  <c r="AU153" i="7"/>
  <c r="AO153" i="7"/>
  <c r="AW153" i="7"/>
  <c r="AA206" i="7"/>
  <c r="AC206" i="7"/>
  <c r="W206" i="7"/>
  <c r="AE206" i="7"/>
  <c r="AF206" i="7"/>
  <c r="Y206" i="7"/>
  <c r="Z206" i="7"/>
  <c r="Z150" i="7"/>
  <c r="AF150" i="7"/>
  <c r="Y150" i="7"/>
  <c r="AE150" i="7"/>
  <c r="X150" i="7"/>
  <c r="W150" i="7"/>
  <c r="AD150" i="7"/>
  <c r="AC150" i="7"/>
  <c r="AB150" i="7"/>
  <c r="AA150" i="7"/>
  <c r="AG150" i="7"/>
  <c r="AV626" i="7"/>
  <c r="AP153" i="7"/>
  <c r="AR153" i="7"/>
  <c r="AS626" i="7"/>
  <c r="AX626" i="7"/>
  <c r="AY153" i="7"/>
  <c r="AT153" i="7"/>
  <c r="X105" i="7"/>
  <c r="AD105" i="7"/>
  <c r="AC105" i="7"/>
  <c r="AE105" i="7"/>
  <c r="AB105" i="7"/>
  <c r="AF105" i="7"/>
  <c r="AA105" i="7"/>
  <c r="Z105" i="7"/>
  <c r="W105" i="7"/>
  <c r="AG105" i="7"/>
  <c r="Y105" i="7"/>
  <c r="BE292" i="7"/>
  <c r="BB292" i="7"/>
  <c r="BD292" i="7"/>
  <c r="BU292" i="7"/>
  <c r="BX292" i="7"/>
  <c r="BY292" i="7" a="1"/>
  <c r="BY292" i="7"/>
  <c r="BC292" i="7"/>
  <c r="BG318" i="7"/>
  <c r="BI318" i="7"/>
  <c r="AP371" i="7"/>
  <c r="BQ40" i="7"/>
  <c r="AQ806" i="7"/>
  <c r="CD418" i="7"/>
  <c r="AW806" i="7"/>
  <c r="AV191" i="7"/>
  <c r="AU354" i="7"/>
  <c r="AV354" i="7"/>
  <c r="AT354" i="7"/>
  <c r="AP354" i="7"/>
  <c r="AS354" i="7"/>
  <c r="AX354" i="7"/>
  <c r="AQ354" i="7"/>
  <c r="AW354" i="7"/>
  <c r="AR354" i="7"/>
  <c r="AO354" i="7"/>
  <c r="AY354" i="7"/>
  <c r="BK684" i="7"/>
  <c r="BN684" i="7"/>
  <c r="BH684" i="7"/>
  <c r="AW626" i="7"/>
  <c r="AQ626" i="7"/>
  <c r="BG684" i="7"/>
  <c r="BI684" i="7"/>
  <c r="AV814" i="7"/>
  <c r="BO520" i="7"/>
  <c r="BN520" i="7"/>
  <c r="BL520" i="7"/>
  <c r="BM520" i="7"/>
  <c r="BJ520" i="7"/>
  <c r="BK520" i="7"/>
  <c r="BI520" i="7"/>
  <c r="BP520" i="7"/>
  <c r="BQ520" i="7"/>
  <c r="BG520" i="7"/>
  <c r="BH520" i="7"/>
  <c r="BQ684" i="7"/>
  <c r="BP684" i="7"/>
  <c r="AU814" i="7"/>
  <c r="AS814" i="7"/>
  <c r="BO679" i="7"/>
  <c r="BP679" i="7"/>
  <c r="BJ679" i="7"/>
  <c r="BM679" i="7"/>
  <c r="BN679" i="7"/>
  <c r="BQ679" i="7"/>
  <c r="BH679" i="7"/>
  <c r="BL679" i="7"/>
  <c r="BK679" i="7"/>
  <c r="BG679" i="7"/>
  <c r="BI679" i="7"/>
  <c r="AO814" i="7"/>
  <c r="AP626" i="7"/>
  <c r="AU626" i="7"/>
  <c r="AP814" i="7"/>
  <c r="AX814" i="7"/>
  <c r="AQ814" i="7"/>
  <c r="AR814" i="7"/>
  <c r="AR806" i="7"/>
  <c r="AX806" i="7"/>
  <c r="AS806" i="7"/>
  <c r="AW814" i="7"/>
  <c r="AT814" i="7"/>
  <c r="AV806" i="7"/>
  <c r="AU806" i="7"/>
  <c r="BB347" i="7"/>
  <c r="BD347" i="7"/>
  <c r="AY806" i="7"/>
  <c r="AO806" i="7"/>
  <c r="AB363" i="7"/>
  <c r="X363" i="7"/>
  <c r="AC363" i="7"/>
  <c r="AE363" i="7"/>
  <c r="Y363" i="7"/>
  <c r="AF363" i="7"/>
  <c r="AD363" i="7"/>
  <c r="Z363" i="7"/>
  <c r="AG363" i="7"/>
  <c r="AA363" i="7"/>
  <c r="W363" i="7"/>
  <c r="BM309" i="7"/>
  <c r="BK309" i="7"/>
  <c r="BI309" i="7"/>
  <c r="BG309" i="7"/>
  <c r="CK309" i="7"/>
  <c r="BN309" i="7"/>
  <c r="BJ309" i="7"/>
  <c r="BP309" i="7"/>
  <c r="BQ309" i="7"/>
  <c r="BH309" i="7"/>
  <c r="BO309" i="7"/>
  <c r="BL309" i="7"/>
  <c r="BL206" i="7"/>
  <c r="BO206" i="7"/>
  <c r="BM206" i="7"/>
  <c r="BH206" i="7"/>
  <c r="BQ206" i="7"/>
  <c r="BK206" i="7"/>
  <c r="BN206" i="7"/>
  <c r="BP206" i="7"/>
  <c r="BI206" i="7"/>
  <c r="BJ206" i="7"/>
  <c r="BG206" i="7"/>
  <c r="AQ978" i="7"/>
  <c r="AR978" i="7"/>
  <c r="AV978" i="7"/>
  <c r="AO978" i="7"/>
  <c r="AW978" i="7"/>
  <c r="AY978" i="7"/>
  <c r="AT978" i="7"/>
  <c r="AS978" i="7"/>
  <c r="AX978" i="7"/>
  <c r="AP978" i="7"/>
  <c r="AU978" i="7"/>
  <c r="AU550" i="7"/>
  <c r="AQ550" i="7"/>
  <c r="AV550" i="7"/>
  <c r="AS550" i="7"/>
  <c r="AP550" i="7"/>
  <c r="AR550" i="7"/>
  <c r="AW550" i="7"/>
  <c r="AY550" i="7"/>
  <c r="AT550" i="7"/>
  <c r="AO550" i="7"/>
  <c r="AX550" i="7"/>
  <c r="AE300" i="7"/>
  <c r="AF300" i="7"/>
  <c r="Z365" i="7"/>
  <c r="AS365" i="7"/>
  <c r="AV365" i="7"/>
  <c r="AY365" i="7"/>
  <c r="AQ365" i="7"/>
  <c r="AR365" i="7"/>
  <c r="BM323" i="7"/>
  <c r="BJ362" i="7"/>
  <c r="BH362" i="7"/>
  <c r="BN362" i="7"/>
  <c r="BO362" i="7"/>
  <c r="BM362" i="7"/>
  <c r="BL362" i="7"/>
  <c r="BP362" i="7"/>
  <c r="BQ362" i="7"/>
  <c r="BI362" i="7"/>
  <c r="BG362" i="7"/>
  <c r="CK362" i="7"/>
  <c r="BK362" i="7"/>
  <c r="AE161" i="7"/>
  <c r="AD161" i="7"/>
  <c r="AC161" i="7"/>
  <c r="AB161" i="7"/>
  <c r="X161" i="7"/>
  <c r="AG161" i="7"/>
  <c r="Z161" i="7"/>
  <c r="Y161" i="7"/>
  <c r="AF161" i="7"/>
  <c r="AA161" i="7"/>
  <c r="W161" i="7"/>
  <c r="CK587" i="7"/>
  <c r="BF106" i="7"/>
  <c r="BG106" i="7" a="1"/>
  <c r="AQ854" i="7"/>
  <c r="AT854" i="7"/>
  <c r="AX854" i="7"/>
  <c r="AW854" i="7"/>
  <c r="AO854" i="7"/>
  <c r="AP854" i="7"/>
  <c r="AV854" i="7"/>
  <c r="AU854" i="7"/>
  <c r="AS854" i="7"/>
  <c r="AR854" i="7"/>
  <c r="AY854" i="7"/>
  <c r="AT125" i="7"/>
  <c r="AN317" i="7"/>
  <c r="AO317" i="7" a="1"/>
  <c r="BI874" i="7"/>
  <c r="BK874" i="7"/>
  <c r="CK733" i="7"/>
  <c r="BJ601" i="7"/>
  <c r="BQ601" i="7"/>
  <c r="BK601" i="7"/>
  <c r="BY933" i="7"/>
  <c r="CK933" i="7"/>
  <c r="AQ266" i="7"/>
  <c r="AV266" i="7"/>
  <c r="CJ640" i="7"/>
  <c r="AY266" i="7"/>
  <c r="BH648" i="7"/>
  <c r="BI648" i="7"/>
  <c r="AW79" i="7"/>
  <c r="CD251" i="7"/>
  <c r="BN708" i="7"/>
  <c r="BN591" i="7"/>
  <c r="AX100" i="7"/>
  <c r="BI708" i="7"/>
  <c r="BH708" i="7"/>
  <c r="CB564" i="7"/>
  <c r="CD564" i="7"/>
  <c r="BY564" i="7"/>
  <c r="CJ564" i="7"/>
  <c r="BJ318" i="7"/>
  <c r="BK862" i="7"/>
  <c r="AS674" i="7"/>
  <c r="BY380" i="7"/>
  <c r="CJ258" i="7"/>
  <c r="BQ874" i="7"/>
  <c r="BG874" i="7"/>
  <c r="BG404" i="7"/>
  <c r="BH404" i="7"/>
  <c r="CK793" i="7"/>
  <c r="BN601" i="7"/>
  <c r="BL601" i="7"/>
  <c r="CI933" i="7"/>
  <c r="AO266" i="7"/>
  <c r="AS266" i="7"/>
  <c r="BK648" i="7"/>
  <c r="AR79" i="7"/>
  <c r="CI917" i="7"/>
  <c r="BK708" i="7"/>
  <c r="BG591" i="7"/>
  <c r="AQ100" i="7"/>
  <c r="BQ708" i="7"/>
  <c r="BX591" i="7"/>
  <c r="BY591" i="7" a="1"/>
  <c r="CF591" i="7"/>
  <c r="BH754" i="7"/>
  <c r="CF564" i="7"/>
  <c r="BH318" i="7"/>
  <c r="BP852" i="7"/>
  <c r="BM852" i="7"/>
  <c r="BN852" i="7"/>
  <c r="BJ852" i="7"/>
  <c r="BQ852" i="7"/>
  <c r="BL852" i="7"/>
  <c r="BH852" i="7"/>
  <c r="BG852" i="7"/>
  <c r="BO852" i="7"/>
  <c r="BI852" i="7"/>
  <c r="BK852" i="7"/>
  <c r="AP850" i="7"/>
  <c r="AQ850" i="7"/>
  <c r="AW850" i="7"/>
  <c r="AT850" i="7"/>
  <c r="AX850" i="7"/>
  <c r="AO850" i="7"/>
  <c r="AV850" i="7"/>
  <c r="AU850" i="7"/>
  <c r="AY850" i="7"/>
  <c r="AS850" i="7"/>
  <c r="AR850" i="7"/>
  <c r="AR166" i="7"/>
  <c r="CH57" i="7"/>
  <c r="BK922" i="7"/>
  <c r="BI595" i="7"/>
  <c r="BP595" i="7"/>
  <c r="BO595" i="7"/>
  <c r="CC541" i="7"/>
  <c r="CG687" i="7"/>
  <c r="CE687" i="7"/>
  <c r="CB604" i="7"/>
  <c r="BZ687" i="7"/>
  <c r="CF687" i="7"/>
  <c r="CE604" i="7"/>
  <c r="BO754" i="7"/>
  <c r="BN754" i="7"/>
  <c r="BN595" i="7"/>
  <c r="BH595" i="7"/>
  <c r="CD687" i="7"/>
  <c r="CA687" i="7"/>
  <c r="BU296" i="7"/>
  <c r="BT296" i="7"/>
  <c r="BV296" i="7"/>
  <c r="AV674" i="7"/>
  <c r="BF942" i="7"/>
  <c r="BG942" i="7" a="1"/>
  <c r="CF166" i="7"/>
  <c r="BI754" i="7"/>
  <c r="CJ793" i="7"/>
  <c r="CO793" i="7"/>
  <c r="BZ54" i="7"/>
  <c r="BL783" i="7"/>
  <c r="AS468" i="7"/>
  <c r="AX674" i="7"/>
  <c r="AR208" i="7"/>
  <c r="BJ874" i="7"/>
  <c r="BO874" i="7"/>
  <c r="BP874" i="7"/>
  <c r="BN848" i="7"/>
  <c r="BV24" i="7"/>
  <c r="BN648" i="7"/>
  <c r="BQ648" i="7"/>
  <c r="BL648" i="7"/>
  <c r="BZ917" i="7"/>
  <c r="BI900" i="7"/>
  <c r="BK900" i="7"/>
  <c r="BJ900" i="7"/>
  <c r="AR100" i="7"/>
  <c r="AO133" i="7"/>
  <c r="CA166" i="7"/>
  <c r="BY166" i="7"/>
  <c r="AU674" i="7"/>
  <c r="AY674" i="7"/>
  <c r="AQ674" i="7"/>
  <c r="CI380" i="7"/>
  <c r="AQ208" i="7"/>
  <c r="CJ733" i="7"/>
  <c r="BN874" i="7"/>
  <c r="BM874" i="7"/>
  <c r="BO848" i="7"/>
  <c r="BG648" i="7"/>
  <c r="BP648" i="7"/>
  <c r="AY79" i="7"/>
  <c r="CC917" i="7"/>
  <c r="BQ855" i="7"/>
  <c r="BO900" i="7"/>
  <c r="BG900" i="7"/>
  <c r="AT100" i="7"/>
  <c r="AO100" i="7"/>
  <c r="AU305" i="7"/>
  <c r="AD300" i="7"/>
  <c r="AB300" i="7"/>
  <c r="CG166" i="7"/>
  <c r="AA300" i="7"/>
  <c r="AR674" i="7"/>
  <c r="AP674" i="7"/>
  <c r="BZ166" i="7"/>
  <c r="AW674" i="7"/>
  <c r="AT674" i="7"/>
  <c r="AW208" i="7"/>
  <c r="AU208" i="7"/>
  <c r="AT208" i="7"/>
  <c r="CC293" i="7"/>
  <c r="BN912" i="7"/>
  <c r="BP318" i="7"/>
  <c r="BK318" i="7"/>
  <c r="AY166" i="7"/>
  <c r="AS208" i="7"/>
  <c r="AO208" i="7"/>
  <c r="AV208" i="7"/>
  <c r="CJ41" i="7"/>
  <c r="BN318" i="7"/>
  <c r="BO318" i="7"/>
  <c r="BL318" i="7"/>
  <c r="BB100" i="7"/>
  <c r="BD100" i="7"/>
  <c r="BF906" i="7"/>
  <c r="BG906" i="7" a="1"/>
  <c r="AX208" i="7"/>
  <c r="BL882" i="7"/>
  <c r="BK830" i="7"/>
  <c r="BQ838" i="7"/>
  <c r="BT284" i="7"/>
  <c r="BM318" i="7"/>
  <c r="BQ318" i="7"/>
  <c r="AS767" i="7"/>
  <c r="AT767" i="7"/>
  <c r="AX767" i="7"/>
  <c r="AV767" i="7"/>
  <c r="AR767" i="7"/>
  <c r="AU767" i="7"/>
  <c r="AP767" i="7"/>
  <c r="AO767" i="7"/>
  <c r="AW767" i="7"/>
  <c r="AY767" i="7"/>
  <c r="AQ767" i="7"/>
  <c r="AQ747" i="7"/>
  <c r="AW747" i="7"/>
  <c r="AO747" i="7"/>
  <c r="AX747" i="7"/>
  <c r="AV747" i="7"/>
  <c r="AP747" i="7"/>
  <c r="AT747" i="7"/>
  <c r="AR747" i="7"/>
  <c r="AS747" i="7"/>
  <c r="AY747" i="7"/>
  <c r="AU747" i="7"/>
  <c r="AW166" i="7"/>
  <c r="BF747" i="7"/>
  <c r="BG747" i="7" a="1"/>
  <c r="BI747" i="7"/>
  <c r="BU906" i="7"/>
  <c r="BS906" i="7"/>
  <c r="BW906" i="7"/>
  <c r="BT906" i="7"/>
  <c r="BV906" i="7"/>
  <c r="AP285" i="7"/>
  <c r="BX106" i="7"/>
  <c r="BY106" i="7" a="1"/>
  <c r="CF106" i="7"/>
  <c r="BX671" i="7"/>
  <c r="BY671" i="7" a="1"/>
  <c r="CI671" i="7"/>
  <c r="AP28" i="7"/>
  <c r="AR28" i="7"/>
  <c r="BK545" i="7"/>
  <c r="BI609" i="7"/>
  <c r="CF541" i="7"/>
  <c r="CC893" i="7"/>
  <c r="AV28" i="7"/>
  <c r="AU28" i="7"/>
  <c r="BP673" i="7"/>
  <c r="CE541" i="7"/>
  <c r="AQ28" i="7"/>
  <c r="BX298" i="7"/>
  <c r="BY298" i="7" a="1"/>
  <c r="CB298" i="7"/>
  <c r="X21" i="7"/>
  <c r="AB21" i="7"/>
  <c r="Z21" i="7"/>
  <c r="AG21" i="7"/>
  <c r="AE21" i="7"/>
  <c r="Y21" i="7"/>
  <c r="AA21" i="7"/>
  <c r="AC21" i="7"/>
  <c r="W21" i="7"/>
  <c r="CJ21" i="7"/>
  <c r="AD21" i="7"/>
  <c r="AF21" i="7"/>
  <c r="AQ763" i="7"/>
  <c r="AX763" i="7"/>
  <c r="AP763" i="7"/>
  <c r="AT763" i="7"/>
  <c r="AU763" i="7"/>
  <c r="AV763" i="7"/>
  <c r="AO763" i="7"/>
  <c r="AS763" i="7"/>
  <c r="AY763" i="7"/>
  <c r="AR763" i="7"/>
  <c r="AW763" i="7"/>
  <c r="BD751" i="7"/>
  <c r="BF751" i="7"/>
  <c r="BG751" i="7" a="1"/>
  <c r="BU751" i="7"/>
  <c r="BS751" i="7"/>
  <c r="BW751" i="7"/>
  <c r="BT751" i="7"/>
  <c r="BV751" i="7"/>
  <c r="BT763" i="7"/>
  <c r="BU763" i="7"/>
  <c r="BS763" i="7"/>
  <c r="BW763" i="7"/>
  <c r="BD763" i="7"/>
  <c r="BF763" i="7"/>
  <c r="BG763" i="7" a="1"/>
  <c r="BU747" i="7"/>
  <c r="BT747" i="7"/>
  <c r="BV747" i="7"/>
  <c r="BS747" i="7"/>
  <c r="BW747" i="7"/>
  <c r="CD933" i="7"/>
  <c r="CG933" i="7"/>
  <c r="CA933" i="7"/>
  <c r="BO609" i="7"/>
  <c r="BI711" i="7"/>
  <c r="CE418" i="7"/>
  <c r="AO506" i="7"/>
  <c r="AT506" i="7"/>
  <c r="BJ754" i="7"/>
  <c r="AW266" i="7"/>
  <c r="AY380" i="7"/>
  <c r="BJ783" i="7"/>
  <c r="CE933" i="7"/>
  <c r="CC933" i="7"/>
  <c r="CH933" i="7"/>
  <c r="CG917" i="7"/>
  <c r="CF917" i="7"/>
  <c r="CB917" i="7"/>
  <c r="BW286" i="7"/>
  <c r="BL609" i="7"/>
  <c r="CA418" i="7"/>
  <c r="CF418" i="7"/>
  <c r="BP754" i="7"/>
  <c r="AV277" i="7"/>
  <c r="AW506" i="7"/>
  <c r="CC54" i="7"/>
  <c r="CH54" i="7"/>
  <c r="CG368" i="7"/>
  <c r="AP506" i="7"/>
  <c r="BG754" i="7"/>
  <c r="BQ754" i="7"/>
  <c r="BT634" i="7"/>
  <c r="BV634" i="7"/>
  <c r="BU634" i="7"/>
  <c r="BS634" i="7"/>
  <c r="BW634" i="7"/>
  <c r="CJ805" i="7"/>
  <c r="CB933" i="7"/>
  <c r="BK671" i="7"/>
  <c r="AW191" i="7"/>
  <c r="CH917" i="7"/>
  <c r="CA917" i="7"/>
  <c r="BV286" i="7"/>
  <c r="BY418" i="7"/>
  <c r="CJ418" i="7"/>
  <c r="CI418" i="7"/>
  <c r="CE368" i="7"/>
  <c r="AV506" i="7"/>
  <c r="AQ506" i="7"/>
  <c r="AP266" i="7"/>
  <c r="CF969" i="7"/>
  <c r="CD969" i="7"/>
  <c r="CH969" i="7"/>
  <c r="BY969" i="7"/>
  <c r="CB969" i="7"/>
  <c r="CG969" i="7"/>
  <c r="BZ969" i="7"/>
  <c r="CE969" i="7"/>
  <c r="CC969" i="7"/>
  <c r="CA969" i="7"/>
  <c r="CI969" i="7"/>
  <c r="BN798" i="7"/>
  <c r="BK798" i="7"/>
  <c r="BP798" i="7"/>
  <c r="BG798" i="7"/>
  <c r="BJ798" i="7"/>
  <c r="BM798" i="7"/>
  <c r="BH798" i="7"/>
  <c r="BI798" i="7"/>
  <c r="BL798" i="7"/>
  <c r="BQ798" i="7"/>
  <c r="BO798" i="7"/>
  <c r="BG931" i="7"/>
  <c r="AT468" i="7"/>
  <c r="BH943" i="7"/>
  <c r="BH931" i="7"/>
  <c r="CH611" i="7"/>
  <c r="BJ943" i="7"/>
  <c r="BF436" i="7"/>
  <c r="BG436" i="7" a="1"/>
  <c r="BH436" i="7"/>
  <c r="AS166" i="7"/>
  <c r="AU166" i="7"/>
  <c r="AX166" i="7"/>
  <c r="AO166" i="7"/>
  <c r="AT166" i="7"/>
  <c r="AV166" i="7"/>
  <c r="AP166" i="7"/>
  <c r="AR714" i="7"/>
  <c r="AS714" i="7"/>
  <c r="AY714" i="7"/>
  <c r="AX714" i="7"/>
  <c r="AT714" i="7"/>
  <c r="AO714" i="7"/>
  <c r="AP714" i="7"/>
  <c r="AW714" i="7"/>
  <c r="AQ714" i="7"/>
  <c r="AV714" i="7"/>
  <c r="AU714" i="7"/>
  <c r="AR998" i="7"/>
  <c r="AQ998" i="7"/>
  <c r="AT998" i="7"/>
  <c r="AY998" i="7"/>
  <c r="AW998" i="7"/>
  <c r="AV998" i="7"/>
  <c r="AO998" i="7"/>
  <c r="AU998" i="7"/>
  <c r="AX998" i="7"/>
  <c r="AS998" i="7"/>
  <c r="AP998" i="7"/>
  <c r="BT894" i="7"/>
  <c r="BV894" i="7"/>
  <c r="BS894" i="7"/>
  <c r="BW894" i="7"/>
  <c r="BU894" i="7"/>
  <c r="BE100" i="7"/>
  <c r="BD894" i="7"/>
  <c r="BF894" i="7"/>
  <c r="BG894" i="7" a="1"/>
  <c r="BT436" i="7"/>
  <c r="BU436" i="7"/>
  <c r="BS436" i="7"/>
  <c r="BW436" i="7"/>
  <c r="AS371" i="7"/>
  <c r="BI912" i="7"/>
  <c r="BO930" i="7"/>
  <c r="BG758" i="7"/>
  <c r="BN758" i="7"/>
  <c r="BM917" i="7"/>
  <c r="BO917" i="7"/>
  <c r="CH541" i="7"/>
  <c r="BY541" i="7"/>
  <c r="CD541" i="7"/>
  <c r="BO591" i="7"/>
  <c r="BJ591" i="7"/>
  <c r="BQ591" i="7"/>
  <c r="BM912" i="7"/>
  <c r="BK758" i="7"/>
  <c r="BH758" i="7"/>
  <c r="CC898" i="7"/>
  <c r="AO191" i="7"/>
  <c r="BK917" i="7"/>
  <c r="BP917" i="7"/>
  <c r="BG917" i="7"/>
  <c r="CK917" i="7"/>
  <c r="CA541" i="7"/>
  <c r="BZ541" i="7"/>
  <c r="CI541" i="7"/>
  <c r="BL591" i="7"/>
  <c r="BH591" i="7"/>
  <c r="BM591" i="7"/>
  <c r="AU285" i="7"/>
  <c r="AV345" i="7"/>
  <c r="CK82" i="7"/>
  <c r="BL912" i="7"/>
  <c r="BG912" i="7"/>
  <c r="BI758" i="7"/>
  <c r="CI898" i="7"/>
  <c r="AU191" i="7"/>
  <c r="BH917" i="7"/>
  <c r="BI917" i="7"/>
  <c r="CB541" i="7"/>
  <c r="BK591" i="7"/>
  <c r="BI591" i="7"/>
  <c r="BX962" i="7"/>
  <c r="BY962" i="7" a="1"/>
  <c r="CB962" i="7"/>
  <c r="AS123" i="7"/>
  <c r="AT123" i="7"/>
  <c r="AO123" i="7"/>
  <c r="AU123" i="7"/>
  <c r="AV123" i="7"/>
  <c r="AR123" i="7"/>
  <c r="AX123" i="7"/>
  <c r="AD76" i="7"/>
  <c r="AG76" i="7"/>
  <c r="AC76" i="7"/>
  <c r="AE76" i="7"/>
  <c r="Z76" i="7"/>
  <c r="AA76" i="7"/>
  <c r="AF76" i="7"/>
  <c r="X76" i="7"/>
  <c r="AB76" i="7"/>
  <c r="W76" i="7"/>
  <c r="Y76" i="7"/>
  <c r="BQ348" i="7"/>
  <c r="BN238" i="7"/>
  <c r="BM238" i="7"/>
  <c r="BP238" i="7"/>
  <c r="BK238" i="7"/>
  <c r="BQ238" i="7"/>
  <c r="BJ238" i="7"/>
  <c r="BO238" i="7"/>
  <c r="BH238" i="7"/>
  <c r="BG238" i="7"/>
  <c r="BI238" i="7"/>
  <c r="BL238" i="7"/>
  <c r="AU355" i="7"/>
  <c r="AR355" i="7"/>
  <c r="CG327" i="7"/>
  <c r="CE380" i="7"/>
  <c r="AS355" i="7"/>
  <c r="AW355" i="7"/>
  <c r="AV355" i="7"/>
  <c r="CG380" i="7"/>
  <c r="AO355" i="7"/>
  <c r="AY355" i="7"/>
  <c r="AQ355" i="7"/>
  <c r="CD380" i="7"/>
  <c r="AT355" i="7"/>
  <c r="AP355" i="7"/>
  <c r="AP215" i="7"/>
  <c r="AY215" i="7"/>
  <c r="AX215" i="7"/>
  <c r="AQ215" i="7"/>
  <c r="AS215" i="7"/>
  <c r="AO215" i="7"/>
  <c r="AV215" i="7"/>
  <c r="AT215" i="7"/>
  <c r="AR215" i="7"/>
  <c r="AW215" i="7"/>
  <c r="AU215" i="7"/>
  <c r="AW106" i="7"/>
  <c r="AO106" i="7"/>
  <c r="AY106" i="7"/>
  <c r="AS106" i="7"/>
  <c r="AP106" i="7"/>
  <c r="AT106" i="7"/>
  <c r="AX106" i="7"/>
  <c r="AP902" i="7"/>
  <c r="AU902" i="7"/>
  <c r="AQ902" i="7"/>
  <c r="AW902" i="7"/>
  <c r="AV902" i="7"/>
  <c r="AY902" i="7"/>
  <c r="AX902" i="7"/>
  <c r="AS902" i="7"/>
  <c r="AT902" i="7"/>
  <c r="AO902" i="7"/>
  <c r="AR902" i="7"/>
  <c r="BU838" i="7"/>
  <c r="BS838" i="7"/>
  <c r="BW838" i="7"/>
  <c r="BT838" i="7"/>
  <c r="BV838" i="7"/>
  <c r="AQ371" i="7"/>
  <c r="AX371" i="7"/>
  <c r="AR371" i="7"/>
  <c r="BI524" i="7"/>
  <c r="BL647" i="7"/>
  <c r="AO371" i="7"/>
  <c r="CJ371" i="7"/>
  <c r="AW371" i="7"/>
  <c r="BL524" i="7"/>
  <c r="BM647" i="7"/>
  <c r="AV371" i="7"/>
  <c r="AU371" i="7"/>
  <c r="BG826" i="7"/>
  <c r="AR305" i="7"/>
  <c r="AS305" i="7"/>
  <c r="BX305" i="7"/>
  <c r="BY305" i="7" a="1"/>
  <c r="CB305" i="7"/>
  <c r="AY305" i="7"/>
  <c r="AT305" i="7"/>
  <c r="AV305" i="7"/>
  <c r="AX305" i="7"/>
  <c r="AW305" i="7"/>
  <c r="CH166" i="7"/>
  <c r="CC166" i="7"/>
  <c r="CE166" i="7"/>
  <c r="CK929" i="7"/>
  <c r="CO929" i="7"/>
  <c r="CD166" i="7"/>
  <c r="CB166" i="7"/>
  <c r="AP305" i="7"/>
  <c r="AO305" i="7"/>
  <c r="Z353" i="7"/>
  <c r="AG353" i="7"/>
  <c r="AY100" i="7"/>
  <c r="AU100" i="7"/>
  <c r="X353" i="7"/>
  <c r="AD353" i="7"/>
  <c r="AC353" i="7"/>
  <c r="W353" i="7"/>
  <c r="AF353" i="7"/>
  <c r="AW366" i="7"/>
  <c r="Y353" i="7"/>
  <c r="AA353" i="7"/>
  <c r="W84" i="7"/>
  <c r="CB862" i="7"/>
  <c r="AE353" i="7"/>
  <c r="AB353" i="7"/>
  <c r="CD54" i="7"/>
  <c r="CG54" i="7"/>
  <c r="BY54" i="7"/>
  <c r="CK54" i="7"/>
  <c r="CF54" i="7"/>
  <c r="CA54" i="7"/>
  <c r="CH898" i="7"/>
  <c r="CA898" i="7"/>
  <c r="BY898" i="7"/>
  <c r="CJ898" i="7"/>
  <c r="CD898" i="7"/>
  <c r="AO345" i="7"/>
  <c r="AY345" i="7"/>
  <c r="AT345" i="7"/>
  <c r="AP345" i="7"/>
  <c r="AU345" i="7"/>
  <c r="AR345" i="7"/>
  <c r="AS345" i="7"/>
  <c r="AW345" i="7"/>
  <c r="AX345" i="7"/>
  <c r="AC316" i="7"/>
  <c r="AC344" i="7"/>
  <c r="AF344" i="7"/>
  <c r="AD344" i="7"/>
  <c r="Y344" i="7"/>
  <c r="W344" i="7"/>
  <c r="AB344" i="7"/>
  <c r="AG344" i="7"/>
  <c r="AE344" i="7"/>
  <c r="Z344" i="7"/>
  <c r="AA344" i="7"/>
  <c r="X344" i="7"/>
  <c r="AF372" i="7"/>
  <c r="AD372" i="7"/>
  <c r="Y372" i="7"/>
  <c r="W372" i="7"/>
  <c r="CJ372" i="7"/>
  <c r="AA372" i="7"/>
  <c r="AC372" i="7"/>
  <c r="X372" i="7"/>
  <c r="AB372" i="7"/>
  <c r="AG372" i="7"/>
  <c r="Z372" i="7"/>
  <c r="AE372" i="7"/>
  <c r="BO846" i="7"/>
  <c r="BM821" i="7"/>
  <c r="AW445" i="7"/>
  <c r="AX445" i="7"/>
  <c r="AS445" i="7"/>
  <c r="AU445" i="7"/>
  <c r="AT445" i="7"/>
  <c r="AP445" i="7"/>
  <c r="AV445" i="7"/>
  <c r="AO445" i="7"/>
  <c r="AR445" i="7"/>
  <c r="AQ445" i="7"/>
  <c r="AY445" i="7"/>
  <c r="AX326" i="7"/>
  <c r="BM850" i="7"/>
  <c r="BG860" i="7"/>
  <c r="BQ860" i="7"/>
  <c r="BM860" i="7"/>
  <c r="BP860" i="7"/>
  <c r="BK860" i="7"/>
  <c r="BJ860" i="7"/>
  <c r="BI860" i="7"/>
  <c r="BN860" i="7"/>
  <c r="BH860" i="7"/>
  <c r="BL860" i="7"/>
  <c r="BO860" i="7"/>
  <c r="BP838" i="7"/>
  <c r="BN726" i="7"/>
  <c r="Y69" i="7"/>
  <c r="AG69" i="7"/>
  <c r="AA69" i="7"/>
  <c r="Z69" i="7"/>
  <c r="AB69" i="7"/>
  <c r="AD69" i="7"/>
  <c r="AF69" i="7"/>
  <c r="AC69" i="7"/>
  <c r="W69" i="7"/>
  <c r="X69" i="7"/>
  <c r="AE69" i="7"/>
  <c r="W196" i="7"/>
  <c r="AE196" i="7"/>
  <c r="AF196" i="7"/>
  <c r="AB196" i="7"/>
  <c r="AA196" i="7"/>
  <c r="Y196" i="7"/>
  <c r="X196" i="7"/>
  <c r="Z196" i="7"/>
  <c r="AC196" i="7"/>
  <c r="AD196" i="7"/>
  <c r="AG196" i="7"/>
  <c r="AP297" i="7"/>
  <c r="AX297" i="7"/>
  <c r="AW297" i="7"/>
  <c r="AR297" i="7"/>
  <c r="AT297" i="7"/>
  <c r="AU297" i="7"/>
  <c r="AV297" i="7"/>
  <c r="AO297" i="7"/>
  <c r="AS297" i="7"/>
  <c r="AQ297" i="7"/>
  <c r="AB66" i="7"/>
  <c r="AE66" i="7"/>
  <c r="AE330" i="7"/>
  <c r="Z330" i="7"/>
  <c r="AA330" i="7"/>
  <c r="AD330" i="7"/>
  <c r="X330" i="7"/>
  <c r="AG330" i="7"/>
  <c r="AF330" i="7"/>
  <c r="AC330" i="7"/>
  <c r="Y330" i="7"/>
  <c r="AB330" i="7"/>
  <c r="W330" i="7"/>
  <c r="AC343" i="7"/>
  <c r="CH919" i="7"/>
  <c r="AO189" i="7"/>
  <c r="AT133" i="7"/>
  <c r="AU133" i="7"/>
  <c r="AX506" i="7"/>
  <c r="AR133" i="7"/>
  <c r="AY133" i="7"/>
  <c r="BO647" i="7"/>
  <c r="BI647" i="7"/>
  <c r="BQ647" i="7"/>
  <c r="BI896" i="7"/>
  <c r="BH834" i="7"/>
  <c r="AT191" i="7"/>
  <c r="AS191" i="7"/>
  <c r="AY191" i="7"/>
  <c r="BG609" i="7"/>
  <c r="BP609" i="7"/>
  <c r="BJ609" i="7"/>
  <c r="BH855" i="7"/>
  <c r="BO855" i="7"/>
  <c r="BK647" i="7"/>
  <c r="BN647" i="7"/>
  <c r="BM758" i="7"/>
  <c r="BL758" i="7"/>
  <c r="CC949" i="7"/>
  <c r="BJ902" i="7"/>
  <c r="AP191" i="7"/>
  <c r="AX191" i="7"/>
  <c r="AQ191" i="7"/>
  <c r="BK609" i="7"/>
  <c r="BH609" i="7"/>
  <c r="BN609" i="7"/>
  <c r="BI855" i="7"/>
  <c r="BJ855" i="7"/>
  <c r="BP647" i="7"/>
  <c r="BG647" i="7"/>
  <c r="BQ758" i="7"/>
  <c r="CD949" i="7"/>
  <c r="BH902" i="7"/>
  <c r="AR191" i="7"/>
  <c r="BM609" i="7"/>
  <c r="BP855" i="7"/>
  <c r="BK855" i="7"/>
  <c r="BL855" i="7"/>
  <c r="BF213" i="7"/>
  <c r="AW346" i="7"/>
  <c r="AS346" i="7"/>
  <c r="AT346" i="7"/>
  <c r="AO346" i="7"/>
  <c r="CJ74" i="7"/>
  <c r="BQ953" i="7"/>
  <c r="BN680" i="7"/>
  <c r="BI680" i="7"/>
  <c r="AF242" i="7"/>
  <c r="Z242" i="7"/>
  <c r="AC242" i="7"/>
  <c r="Y242" i="7"/>
  <c r="AD242" i="7"/>
  <c r="AE242" i="7"/>
  <c r="W242" i="7"/>
  <c r="X242" i="7"/>
  <c r="AA242" i="7"/>
  <c r="AB242" i="7"/>
  <c r="AG242" i="7"/>
  <c r="AY116" i="7"/>
  <c r="AF277" i="7"/>
  <c r="AC277" i="7"/>
  <c r="Z277" i="7"/>
  <c r="W277" i="7"/>
  <c r="AA277" i="7"/>
  <c r="CC862" i="7"/>
  <c r="BJ647" i="7"/>
  <c r="BM808" i="7"/>
  <c r="BZ898" i="7"/>
  <c r="CE898" i="7"/>
  <c r="BJ726" i="7"/>
  <c r="BY675" i="7"/>
  <c r="CK675" i="7"/>
  <c r="CC687" i="7"/>
  <c r="CI687" i="7"/>
  <c r="CC418" i="7"/>
  <c r="CG418" i="7"/>
  <c r="BP699" i="7"/>
  <c r="BM862" i="7"/>
  <c r="AG277" i="7"/>
  <c r="AV346" i="7"/>
  <c r="AU346" i="7"/>
  <c r="Z84" i="7"/>
  <c r="Y277" i="7"/>
  <c r="AE277" i="7"/>
  <c r="AD277" i="7"/>
  <c r="AY346" i="7"/>
  <c r="AP346" i="7"/>
  <c r="AX346" i="7"/>
  <c r="CI327" i="7"/>
  <c r="BZ380" i="7"/>
  <c r="CH380" i="7"/>
  <c r="CB380" i="7"/>
  <c r="BO912" i="7"/>
  <c r="BK912" i="7"/>
  <c r="BL445" i="7"/>
  <c r="BP783" i="7"/>
  <c r="BM783" i="7"/>
  <c r="BG783" i="7"/>
  <c r="CC611" i="7"/>
  <c r="BO943" i="7"/>
  <c r="BL943" i="7"/>
  <c r="BG930" i="7"/>
  <c r="BH930" i="7"/>
  <c r="CJ687" i="7"/>
  <c r="AQ326" i="7"/>
  <c r="BK838" i="7"/>
  <c r="BQ726" i="7"/>
  <c r="BH726" i="7"/>
  <c r="BG726" i="7"/>
  <c r="BY835" i="7"/>
  <c r="CJ835" i="7"/>
  <c r="BZ675" i="7"/>
  <c r="BH783" i="7"/>
  <c r="BK783" i="7"/>
  <c r="BN783" i="7"/>
  <c r="CA611" i="7"/>
  <c r="BK943" i="7"/>
  <c r="BG943" i="7"/>
  <c r="BI930" i="7"/>
  <c r="BO726" i="7"/>
  <c r="BL726" i="7"/>
  <c r="BP726" i="7"/>
  <c r="CA675" i="7"/>
  <c r="CI779" i="7"/>
  <c r="CB327" i="7"/>
  <c r="CF380" i="7"/>
  <c r="CA380" i="7"/>
  <c r="BN434" i="7"/>
  <c r="BP912" i="7"/>
  <c r="BH912" i="7"/>
  <c r="BI783" i="7"/>
  <c r="BQ783" i="7"/>
  <c r="CF611" i="7"/>
  <c r="BP943" i="7"/>
  <c r="BI943" i="7"/>
  <c r="BJ930" i="7"/>
  <c r="CH595" i="7"/>
  <c r="BG856" i="7"/>
  <c r="BI838" i="7"/>
  <c r="BM726" i="7"/>
  <c r="BI726" i="7"/>
  <c r="AB277" i="7"/>
  <c r="X277" i="7"/>
  <c r="BO549" i="7"/>
  <c r="BM445" i="7"/>
  <c r="AQ346" i="7"/>
  <c r="CH368" i="7"/>
  <c r="CF368" i="7"/>
  <c r="CI368" i="7"/>
  <c r="CB368" i="7"/>
  <c r="CC368" i="7"/>
  <c r="CD368" i="7"/>
  <c r="BZ368" i="7"/>
  <c r="CA368" i="7"/>
  <c r="BK302" i="7"/>
  <c r="BQ173" i="7"/>
  <c r="AB216" i="7"/>
  <c r="AG216" i="7"/>
  <c r="AA216" i="7"/>
  <c r="AE216" i="7"/>
  <c r="X216" i="7"/>
  <c r="AC216" i="7"/>
  <c r="Z216" i="7"/>
  <c r="AD216" i="7"/>
  <c r="W216" i="7"/>
  <c r="AF216" i="7"/>
  <c r="Y216" i="7"/>
  <c r="CA836" i="7"/>
  <c r="AS506" i="7"/>
  <c r="AR189" i="7"/>
  <c r="BQ862" i="7"/>
  <c r="BP698" i="7"/>
  <c r="BH713" i="7"/>
  <c r="BN855" i="7"/>
  <c r="CC860" i="7"/>
  <c r="BN622" i="7"/>
  <c r="CC118" i="7"/>
  <c r="BI862" i="7"/>
  <c r="BH862" i="7"/>
  <c r="AY506" i="7"/>
  <c r="BK843" i="7"/>
  <c r="CI611" i="7"/>
  <c r="BK698" i="7"/>
  <c r="AT108" i="7"/>
  <c r="CG893" i="7"/>
  <c r="CA860" i="7"/>
  <c r="CI836" i="7"/>
  <c r="CD836" i="7"/>
  <c r="BL862" i="7"/>
  <c r="AU506" i="7"/>
  <c r="BK124" i="7"/>
  <c r="BX75" i="7"/>
  <c r="BY75" i="7" a="1"/>
  <c r="CH75" i="7"/>
  <c r="AO326" i="7"/>
  <c r="AT485" i="7"/>
  <c r="BJ820" i="7"/>
  <c r="BL699" i="7"/>
  <c r="AT326" i="7"/>
  <c r="BO953" i="7"/>
  <c r="BY641" i="7"/>
  <c r="BM699" i="7"/>
  <c r="BG765" i="7"/>
  <c r="BH820" i="7"/>
  <c r="AS326" i="7"/>
  <c r="AR326" i="7"/>
  <c r="CE641" i="7"/>
  <c r="BG699" i="7"/>
  <c r="BN699" i="7"/>
  <c r="AS238" i="7"/>
  <c r="AO238" i="7"/>
  <c r="BQ699" i="7"/>
  <c r="BD368" i="7"/>
  <c r="BF368" i="7"/>
  <c r="Y342" i="7"/>
  <c r="X342" i="7"/>
  <c r="AG342" i="7"/>
  <c r="AF342" i="7"/>
  <c r="AA342" i="7"/>
  <c r="AB342" i="7"/>
  <c r="Z342" i="7"/>
  <c r="AD342" i="7"/>
  <c r="AE342" i="7"/>
  <c r="AC342" i="7"/>
  <c r="W342" i="7"/>
  <c r="BL302" i="7"/>
  <c r="BM302" i="7"/>
  <c r="BH302" i="7"/>
  <c r="BG302" i="7"/>
  <c r="BN302" i="7"/>
  <c r="BQ302" i="7"/>
  <c r="BJ302" i="7"/>
  <c r="BI302" i="7"/>
  <c r="BP302" i="7"/>
  <c r="BO302" i="7"/>
  <c r="BK28" i="7"/>
  <c r="BG28" i="7"/>
  <c r="BM28" i="7"/>
  <c r="BJ28" i="7"/>
  <c r="BQ28" i="7"/>
  <c r="BN28" i="7"/>
  <c r="BH28" i="7"/>
  <c r="BP28" i="7"/>
  <c r="BO28" i="7"/>
  <c r="BL28" i="7"/>
  <c r="BI28" i="7"/>
  <c r="BG186" i="7"/>
  <c r="BL186" i="7"/>
  <c r="BI186" i="7"/>
  <c r="BH186" i="7"/>
  <c r="BP186" i="7"/>
  <c r="BN186" i="7"/>
  <c r="BO186" i="7"/>
  <c r="BM186" i="7"/>
  <c r="BJ186" i="7"/>
  <c r="BK186" i="7"/>
  <c r="BQ186" i="7"/>
  <c r="AY238" i="7"/>
  <c r="BO931" i="7"/>
  <c r="BK931" i="7"/>
  <c r="CD611" i="7"/>
  <c r="BM943" i="7"/>
  <c r="BQ943" i="7"/>
  <c r="CG611" i="7"/>
  <c r="AQ116" i="7"/>
  <c r="CB898" i="7"/>
  <c r="CF898" i="7"/>
  <c r="AR485" i="7"/>
  <c r="CF893" i="7"/>
  <c r="CA721" i="7"/>
  <c r="CB860" i="7"/>
  <c r="BW284" i="7"/>
  <c r="BJ931" i="7"/>
  <c r="BZ611" i="7"/>
  <c r="BY487" i="7"/>
  <c r="CJ487" i="7"/>
  <c r="CF641" i="7"/>
  <c r="AF146" i="7"/>
  <c r="BV284" i="7"/>
  <c r="BX263" i="7"/>
  <c r="BY263" i="7" a="1"/>
  <c r="CF263" i="7"/>
  <c r="AT238" i="7"/>
  <c r="BN862" i="7"/>
  <c r="BO862" i="7"/>
  <c r="BG862" i="7"/>
  <c r="BJ862" i="7"/>
  <c r="CB611" i="7"/>
  <c r="CE957" i="7"/>
  <c r="BH229" i="7"/>
  <c r="BL229" i="7"/>
  <c r="BN229" i="7"/>
  <c r="BM229" i="7"/>
  <c r="BK229" i="7"/>
  <c r="BO229" i="7"/>
  <c r="BI229" i="7"/>
  <c r="BQ229" i="7"/>
  <c r="BJ229" i="7"/>
  <c r="BP229" i="7"/>
  <c r="BG229" i="7"/>
  <c r="CK229" i="7"/>
  <c r="BX709" i="7"/>
  <c r="BY709" i="7" a="1"/>
  <c r="CD709" i="7"/>
  <c r="BO638" i="7"/>
  <c r="BN638" i="7"/>
  <c r="BL638" i="7"/>
  <c r="BJ638" i="7"/>
  <c r="BH638" i="7"/>
  <c r="BM638" i="7"/>
  <c r="BG638" i="7"/>
  <c r="BK638" i="7"/>
  <c r="BP638" i="7"/>
  <c r="BI638" i="7"/>
  <c r="BQ638" i="7"/>
  <c r="BG709" i="7"/>
  <c r="BM754" i="7"/>
  <c r="BK754" i="7"/>
  <c r="BD66" i="7"/>
  <c r="BF66" i="7"/>
  <c r="CC373" i="7"/>
  <c r="BY373" i="7"/>
  <c r="CJ42" i="7"/>
  <c r="BP221" i="7"/>
  <c r="BK221" i="7"/>
  <c r="BQ221" i="7"/>
  <c r="BN221" i="7"/>
  <c r="BG221" i="7"/>
  <c r="BM221" i="7"/>
  <c r="BO221" i="7"/>
  <c r="BL221" i="7"/>
  <c r="BJ221" i="7"/>
  <c r="BI221" i="7"/>
  <c r="BH221" i="7"/>
  <c r="BP742" i="7"/>
  <c r="CI57" i="7"/>
  <c r="BL922" i="7"/>
  <c r="BM922" i="7"/>
  <c r="BI882" i="7"/>
  <c r="BQ715" i="7"/>
  <c r="BH821" i="7"/>
  <c r="BO969" i="7"/>
  <c r="BJ969" i="7"/>
  <c r="BH969" i="7"/>
  <c r="BK969" i="7"/>
  <c r="BQ969" i="7"/>
  <c r="BP969" i="7"/>
  <c r="BN969" i="7"/>
  <c r="BG969" i="7"/>
  <c r="BM969" i="7"/>
  <c r="BI969" i="7"/>
  <c r="BL969" i="7"/>
  <c r="CD867" i="7"/>
  <c r="AO366" i="7"/>
  <c r="BN921" i="7"/>
  <c r="BJ922" i="7"/>
  <c r="BH882" i="7"/>
  <c r="AP366" i="7"/>
  <c r="CC57" i="7"/>
  <c r="BH922" i="7"/>
  <c r="AS133" i="7"/>
  <c r="BQ277" i="7"/>
  <c r="BL277" i="7"/>
  <c r="BG277" i="7"/>
  <c r="BI277" i="7"/>
  <c r="BO277" i="7"/>
  <c r="BH277" i="7"/>
  <c r="BN277" i="7"/>
  <c r="BP277" i="7"/>
  <c r="BJ277" i="7"/>
  <c r="BK277" i="7"/>
  <c r="BM277" i="7"/>
  <c r="AQ133" i="7"/>
  <c r="AX133" i="7"/>
  <c r="AP133" i="7"/>
  <c r="AE310" i="7"/>
  <c r="Y310" i="7"/>
  <c r="Z310" i="7"/>
  <c r="AB310" i="7"/>
  <c r="AF310" i="7"/>
  <c r="AD310" i="7"/>
  <c r="AG310" i="7"/>
  <c r="AA310" i="7"/>
  <c r="W310" i="7"/>
  <c r="X310" i="7"/>
  <c r="AC310" i="7"/>
  <c r="AD101" i="7"/>
  <c r="Z101" i="7"/>
  <c r="AC101" i="7"/>
  <c r="W101" i="7"/>
  <c r="CJ101" i="7"/>
  <c r="Y101" i="7"/>
  <c r="AB101" i="7"/>
  <c r="X101" i="7"/>
  <c r="AE101" i="7"/>
  <c r="AA101" i="7"/>
  <c r="AG101" i="7"/>
  <c r="AF101" i="7"/>
  <c r="CH124" i="7"/>
  <c r="AF84" i="7"/>
  <c r="CD862" i="7"/>
  <c r="CI862" i="7"/>
  <c r="CE862" i="7"/>
  <c r="BL674" i="7"/>
  <c r="CA862" i="7"/>
  <c r="CG862" i="7"/>
  <c r="CH862" i="7"/>
  <c r="BS593" i="7"/>
  <c r="BW593" i="7"/>
  <c r="BT593" i="7"/>
  <c r="BU593" i="7"/>
  <c r="BJ674" i="7"/>
  <c r="BZ862" i="7"/>
  <c r="BY862" i="7"/>
  <c r="AQ238" i="7"/>
  <c r="AU238" i="7"/>
  <c r="AX238" i="7"/>
  <c r="AP238" i="7"/>
  <c r="AR238" i="7"/>
  <c r="AW238" i="7"/>
  <c r="AA66" i="7"/>
  <c r="CI876" i="7"/>
  <c r="CH876" i="7"/>
  <c r="CE876" i="7"/>
  <c r="CA876" i="7"/>
  <c r="BY876" i="7"/>
  <c r="CD876" i="7"/>
  <c r="BZ876" i="7"/>
  <c r="CC876" i="7"/>
  <c r="CG876" i="7"/>
  <c r="CF876" i="7"/>
  <c r="CB876" i="7"/>
  <c r="BO984" i="7"/>
  <c r="BP851" i="7"/>
  <c r="BN725" i="7"/>
  <c r="CI179" i="7"/>
  <c r="CA179" i="7"/>
  <c r="AN234" i="7"/>
  <c r="AO234" i="7" a="1"/>
  <c r="AD292" i="7"/>
  <c r="AB292" i="7"/>
  <c r="Z292" i="7"/>
  <c r="AA292" i="7"/>
  <c r="AC292" i="7"/>
  <c r="AG292" i="7"/>
  <c r="X292" i="7"/>
  <c r="AF292" i="7"/>
  <c r="W292" i="7"/>
  <c r="AE292" i="7"/>
  <c r="Y292" i="7"/>
  <c r="BL890" i="7"/>
  <c r="BT63" i="7"/>
  <c r="CJ771" i="7"/>
  <c r="BP921" i="7"/>
  <c r="BP930" i="7"/>
  <c r="BK725" i="7"/>
  <c r="BN713" i="7"/>
  <c r="BZ487" i="7"/>
  <c r="BI704" i="7"/>
  <c r="W66" i="7"/>
  <c r="CE611" i="7"/>
  <c r="BO725" i="7"/>
  <c r="BG698" i="7"/>
  <c r="BQ713" i="7"/>
  <c r="CH487" i="7"/>
  <c r="BN704" i="7"/>
  <c r="BQ846" i="7"/>
  <c r="BP821" i="7"/>
  <c r="BL902" i="7"/>
  <c r="BK816" i="7"/>
  <c r="BN816" i="7"/>
  <c r="BP680" i="7"/>
  <c r="BK850" i="7"/>
  <c r="CC891" i="7"/>
  <c r="BK635" i="7"/>
  <c r="CB418" i="7"/>
  <c r="BZ418" i="7"/>
  <c r="BQ439" i="7"/>
  <c r="AC66" i="7"/>
  <c r="BG713" i="7"/>
  <c r="CD487" i="7"/>
  <c r="BY588" i="7"/>
  <c r="CK588" i="7"/>
  <c r="BG635" i="7"/>
  <c r="BI955" i="7"/>
  <c r="BI439" i="7"/>
  <c r="CH657" i="7"/>
  <c r="AG66" i="7"/>
  <c r="X66" i="7"/>
  <c r="BV986" i="7"/>
  <c r="BX986" i="7"/>
  <c r="BY986" i="7" a="1"/>
  <c r="CH849" i="7"/>
  <c r="CI849" i="7"/>
  <c r="BY849" i="7"/>
  <c r="CA849" i="7"/>
  <c r="CF849" i="7"/>
  <c r="CB849" i="7"/>
  <c r="CC849" i="7"/>
  <c r="CG849" i="7"/>
  <c r="CE849" i="7"/>
  <c r="CD849" i="7"/>
  <c r="BZ849" i="7"/>
  <c r="BW63" i="7"/>
  <c r="BV63" i="7"/>
  <c r="AB321" i="7"/>
  <c r="Z321" i="7"/>
  <c r="AF321" i="7"/>
  <c r="W321" i="7"/>
  <c r="AC321" i="7"/>
  <c r="AE321" i="7"/>
  <c r="X321" i="7"/>
  <c r="Y321" i="7"/>
  <c r="AD321" i="7"/>
  <c r="AG321" i="7"/>
  <c r="AA321" i="7"/>
  <c r="CC840" i="7"/>
  <c r="Z66" i="7"/>
  <c r="AF66" i="7"/>
  <c r="Y66" i="7"/>
  <c r="AD66" i="7"/>
  <c r="AA329" i="7"/>
  <c r="Y329" i="7"/>
  <c r="AD329" i="7"/>
  <c r="Z329" i="7"/>
  <c r="AB329" i="7"/>
  <c r="AG329" i="7"/>
  <c r="AE329" i="7"/>
  <c r="AF329" i="7"/>
  <c r="W329" i="7"/>
  <c r="X329" i="7"/>
  <c r="AC329" i="7"/>
  <c r="BH878" i="7"/>
  <c r="BI878" i="7"/>
  <c r="BJ878" i="7"/>
  <c r="BK878" i="7"/>
  <c r="BN878" i="7"/>
  <c r="BO878" i="7"/>
  <c r="BP878" i="7"/>
  <c r="BM878" i="7"/>
  <c r="BG878" i="7"/>
  <c r="BL878" i="7"/>
  <c r="BQ878" i="7"/>
  <c r="CG652" i="7"/>
  <c r="AY878" i="7"/>
  <c r="AV878" i="7"/>
  <c r="AS878" i="7"/>
  <c r="AP878" i="7"/>
  <c r="AO878" i="7"/>
  <c r="AT878" i="7"/>
  <c r="AQ878" i="7"/>
  <c r="AU878" i="7"/>
  <c r="AR878" i="7"/>
  <c r="AX878" i="7"/>
  <c r="AW878" i="7"/>
  <c r="BG725" i="7"/>
  <c r="BP725" i="7"/>
  <c r="BN698" i="7"/>
  <c r="BM698" i="7"/>
  <c r="BP704" i="7"/>
  <c r="CD420" i="7"/>
  <c r="BK834" i="7"/>
  <c r="BS16" i="7"/>
  <c r="BK674" i="7"/>
  <c r="AV415" i="7"/>
  <c r="BL725" i="7"/>
  <c r="BM725" i="7"/>
  <c r="BJ725" i="7"/>
  <c r="BJ698" i="7"/>
  <c r="BO704" i="7"/>
  <c r="BI834" i="7"/>
  <c r="CC919" i="7"/>
  <c r="BH955" i="7"/>
  <c r="BL678" i="7"/>
  <c r="BH725" i="7"/>
  <c r="BQ725" i="7"/>
  <c r="BK704" i="7"/>
  <c r="CC420" i="7"/>
  <c r="BQ834" i="7"/>
  <c r="BO834" i="7"/>
  <c r="CG648" i="7"/>
  <c r="BC16" i="7"/>
  <c r="BE16" i="7"/>
  <c r="BB16" i="7"/>
  <c r="BD16" i="7"/>
  <c r="BO674" i="7"/>
  <c r="BI674" i="7"/>
  <c r="BP674" i="7"/>
  <c r="BH674" i="7"/>
  <c r="BM674" i="7"/>
  <c r="BQ674" i="7"/>
  <c r="BG674" i="7"/>
  <c r="BF706" i="7"/>
  <c r="BG706" i="7" a="1"/>
  <c r="BG706" i="7"/>
  <c r="AT189" i="7"/>
  <c r="AT28" i="7"/>
  <c r="AO28" i="7"/>
  <c r="AY28" i="7"/>
  <c r="AW28" i="7"/>
  <c r="AW189" i="7"/>
  <c r="BM955" i="7"/>
  <c r="BH646" i="7"/>
  <c r="CB657" i="7"/>
  <c r="BZ179" i="7"/>
  <c r="CB179" i="7"/>
  <c r="CG974" i="7"/>
  <c r="CH974" i="7"/>
  <c r="CF974" i="7"/>
  <c r="CB974" i="7"/>
  <c r="CE974" i="7"/>
  <c r="CC974" i="7"/>
  <c r="CA974" i="7"/>
  <c r="BY974" i="7"/>
  <c r="CJ974" i="7"/>
  <c r="CD974" i="7"/>
  <c r="BZ974" i="7"/>
  <c r="CI974" i="7"/>
  <c r="CE891" i="7"/>
  <c r="BZ657" i="7"/>
  <c r="CG179" i="7"/>
  <c r="AP189" i="7"/>
  <c r="BG960" i="7"/>
  <c r="BH945" i="7"/>
  <c r="BF662" i="7"/>
  <c r="BG662" i="7" a="1"/>
  <c r="BF946" i="7"/>
  <c r="BG946" i="7" a="1"/>
  <c r="BM946" i="7"/>
  <c r="BX318" i="7"/>
  <c r="BY318" i="7" a="1"/>
  <c r="CB318" i="7"/>
  <c r="AV750" i="7"/>
  <c r="AT750" i="7"/>
  <c r="AP750" i="7"/>
  <c r="AS750" i="7"/>
  <c r="AU750" i="7"/>
  <c r="AR750" i="7"/>
  <c r="AW750" i="7"/>
  <c r="AO750" i="7"/>
  <c r="AQ750" i="7"/>
  <c r="AX750" i="7"/>
  <c r="AY750" i="7"/>
  <c r="BJ134" i="7"/>
  <c r="BP134" i="7"/>
  <c r="BQ134" i="7"/>
  <c r="BO134" i="7"/>
  <c r="BM134" i="7"/>
  <c r="BK134" i="7"/>
  <c r="BI134" i="7"/>
  <c r="BG134" i="7"/>
  <c r="BL134" i="7"/>
  <c r="BN134" i="7"/>
  <c r="BH134" i="7"/>
  <c r="BK326" i="7"/>
  <c r="BN326" i="7"/>
  <c r="BM326" i="7"/>
  <c r="BP326" i="7"/>
  <c r="BQ326" i="7"/>
  <c r="BH326" i="7"/>
  <c r="BL326" i="7"/>
  <c r="BG326" i="7"/>
  <c r="BJ326" i="7"/>
  <c r="BO326" i="7"/>
  <c r="BI326" i="7"/>
  <c r="AT966" i="7"/>
  <c r="AV966" i="7"/>
  <c r="AS966" i="7"/>
  <c r="AY966" i="7"/>
  <c r="AU966" i="7"/>
  <c r="AP966" i="7"/>
  <c r="AX966" i="7"/>
  <c r="AQ966" i="7"/>
  <c r="AO966" i="7"/>
  <c r="AR966" i="7"/>
  <c r="AW966" i="7"/>
  <c r="AT662" i="7"/>
  <c r="AQ662" i="7"/>
  <c r="AV662" i="7"/>
  <c r="AX662" i="7"/>
  <c r="AP662" i="7"/>
  <c r="AU662" i="7"/>
  <c r="AY662" i="7"/>
  <c r="AS662" i="7"/>
  <c r="AW662" i="7"/>
  <c r="AO662" i="7"/>
  <c r="AR662" i="7"/>
  <c r="BO946" i="7"/>
  <c r="BL962" i="7"/>
  <c r="BU802" i="7"/>
  <c r="BS802" i="7"/>
  <c r="BW802" i="7"/>
  <c r="BT802" i="7"/>
  <c r="AO706" i="7"/>
  <c r="AY706" i="7"/>
  <c r="AP706" i="7"/>
  <c r="AQ706" i="7"/>
  <c r="AR706" i="7"/>
  <c r="AW706" i="7"/>
  <c r="AS706" i="7"/>
  <c r="AU706" i="7"/>
  <c r="AV706" i="7"/>
  <c r="AX706" i="7"/>
  <c r="AT706" i="7"/>
  <c r="BL541" i="7"/>
  <c r="BO541" i="7"/>
  <c r="BM541" i="7"/>
  <c r="BJ541" i="7"/>
  <c r="BP541" i="7"/>
  <c r="BI541" i="7"/>
  <c r="BN541" i="7"/>
  <c r="BQ541" i="7"/>
  <c r="BK541" i="7"/>
  <c r="BG541" i="7"/>
  <c r="BH541" i="7"/>
  <c r="BD966" i="7"/>
  <c r="BF966" i="7"/>
  <c r="BG966" i="7" a="1"/>
  <c r="BT738" i="7"/>
  <c r="BV738" i="7"/>
  <c r="BU738" i="7"/>
  <c r="BS738" i="7"/>
  <c r="BW738" i="7"/>
  <c r="AS918" i="7"/>
  <c r="AP918" i="7"/>
  <c r="AR918" i="7"/>
  <c r="AU918" i="7"/>
  <c r="AT918" i="7"/>
  <c r="AO918" i="7"/>
  <c r="AQ918" i="7"/>
  <c r="AW918" i="7"/>
  <c r="AV918" i="7"/>
  <c r="AY918" i="7"/>
  <c r="AX918" i="7"/>
  <c r="BT662" i="7"/>
  <c r="BS662" i="7"/>
  <c r="BW662" i="7"/>
  <c r="BU662" i="7"/>
  <c r="BU918" i="7"/>
  <c r="BS918" i="7"/>
  <c r="BW918" i="7"/>
  <c r="BT918" i="7"/>
  <c r="BV918" i="7"/>
  <c r="CD648" i="7"/>
  <c r="CI919" i="7"/>
  <c r="CB919" i="7"/>
  <c r="BY721" i="7"/>
  <c r="CH641" i="7"/>
  <c r="CA641" i="7"/>
  <c r="CD641" i="7"/>
  <c r="CE118" i="7"/>
  <c r="BU286" i="7"/>
  <c r="BS762" i="7"/>
  <c r="BW762" i="7"/>
  <c r="BU762" i="7"/>
  <c r="BT762" i="7"/>
  <c r="AP738" i="7"/>
  <c r="AW738" i="7"/>
  <c r="AU738" i="7"/>
  <c r="AT738" i="7"/>
  <c r="AX738" i="7"/>
  <c r="AS738" i="7"/>
  <c r="AV738" i="7"/>
  <c r="AY738" i="7"/>
  <c r="AO738" i="7"/>
  <c r="AQ738" i="7"/>
  <c r="AR738" i="7"/>
  <c r="AR946" i="7"/>
  <c r="AU946" i="7"/>
  <c r="AW946" i="7"/>
  <c r="AY946" i="7"/>
  <c r="AS946" i="7"/>
  <c r="AV946" i="7"/>
  <c r="AP946" i="7"/>
  <c r="AT946" i="7"/>
  <c r="AX946" i="7"/>
  <c r="AO946" i="7"/>
  <c r="AQ946" i="7"/>
  <c r="AV694" i="7"/>
  <c r="AP694" i="7"/>
  <c r="AQ694" i="7"/>
  <c r="AS694" i="7"/>
  <c r="AW694" i="7"/>
  <c r="AR694" i="7"/>
  <c r="AO694" i="7"/>
  <c r="AY694" i="7"/>
  <c r="AX694" i="7"/>
  <c r="AT694" i="7"/>
  <c r="AU694" i="7"/>
  <c r="BU946" i="7"/>
  <c r="BS946" i="7"/>
  <c r="BW946" i="7"/>
  <c r="BT946" i="7"/>
  <c r="BV946" i="7"/>
  <c r="AP986" i="7"/>
  <c r="AO986" i="7"/>
  <c r="AY986" i="7"/>
  <c r="AV986" i="7"/>
  <c r="AS986" i="7"/>
  <c r="AX986" i="7"/>
  <c r="AQ986" i="7"/>
  <c r="AR986" i="7"/>
  <c r="AT986" i="7"/>
  <c r="AU986" i="7"/>
  <c r="AW986" i="7"/>
  <c r="BT750" i="7"/>
  <c r="BV750" i="7"/>
  <c r="BS750" i="7"/>
  <c r="BW750" i="7"/>
  <c r="BU750" i="7"/>
  <c r="AP357" i="7"/>
  <c r="BK984" i="7"/>
  <c r="BL698" i="7"/>
  <c r="BH698" i="7"/>
  <c r="BG781" i="7"/>
  <c r="BO713" i="7"/>
  <c r="BJ713" i="7"/>
  <c r="CC487" i="7"/>
  <c r="CI487" i="7"/>
  <c r="CG487" i="7"/>
  <c r="CJ118" i="7"/>
  <c r="BH704" i="7"/>
  <c r="BG704" i="7"/>
  <c r="BJ704" i="7"/>
  <c r="CA420" i="7"/>
  <c r="CH420" i="7"/>
  <c r="BN834" i="7"/>
  <c r="BM834" i="7"/>
  <c r="BP834" i="7"/>
  <c r="CE648" i="7"/>
  <c r="CG919" i="7"/>
  <c r="CG721" i="7"/>
  <c r="CG251" i="7"/>
  <c r="CC688" i="7"/>
  <c r="BO901" i="7"/>
  <c r="CI641" i="7"/>
  <c r="BK439" i="7"/>
  <c r="AC280" i="7"/>
  <c r="CE179" i="7"/>
  <c r="CD179" i="7"/>
  <c r="CC179" i="7"/>
  <c r="BF762" i="7"/>
  <c r="BG762" i="7" a="1"/>
  <c r="BD694" i="7"/>
  <c r="BF694" i="7"/>
  <c r="BG694" i="7" a="1"/>
  <c r="AT762" i="7"/>
  <c r="AR762" i="7"/>
  <c r="AP762" i="7"/>
  <c r="AV762" i="7"/>
  <c r="AO762" i="7"/>
  <c r="AY762" i="7"/>
  <c r="AX762" i="7"/>
  <c r="AW762" i="7"/>
  <c r="AU762" i="7"/>
  <c r="AS762" i="7"/>
  <c r="AQ762" i="7"/>
  <c r="BS966" i="7"/>
  <c r="BW966" i="7"/>
  <c r="BT966" i="7"/>
  <c r="BU966" i="7"/>
  <c r="BU706" i="7"/>
  <c r="BT706" i="7"/>
  <c r="BS706" i="7"/>
  <c r="BW706" i="7"/>
  <c r="BH921" i="7"/>
  <c r="BM700" i="7"/>
  <c r="BJ594" i="7"/>
  <c r="BI698" i="7"/>
  <c r="BQ698" i="7"/>
  <c r="BP713" i="7"/>
  <c r="BL713" i="7"/>
  <c r="CE487" i="7"/>
  <c r="CA487" i="7"/>
  <c r="CB487" i="7"/>
  <c r="BL704" i="7"/>
  <c r="BQ704" i="7"/>
  <c r="CF420" i="7"/>
  <c r="BL834" i="7"/>
  <c r="BJ834" i="7"/>
  <c r="CF648" i="7"/>
  <c r="CA919" i="7"/>
  <c r="BZ604" i="7"/>
  <c r="CH251" i="7"/>
  <c r="BI850" i="7"/>
  <c r="CB641" i="7"/>
  <c r="BZ641" i="7"/>
  <c r="CA689" i="7"/>
  <c r="CF179" i="7"/>
  <c r="BY179" i="7"/>
  <c r="BU694" i="7"/>
  <c r="BT694" i="7"/>
  <c r="BV694" i="7"/>
  <c r="BS694" i="7"/>
  <c r="BW694" i="7"/>
  <c r="BD802" i="7"/>
  <c r="BF802" i="7"/>
  <c r="BG802" i="7" a="1"/>
  <c r="BD738" i="7"/>
  <c r="BF738" i="7"/>
  <c r="BG738" i="7" a="1"/>
  <c r="BF750" i="7"/>
  <c r="BG750" i="7" a="1"/>
  <c r="BF918" i="7"/>
  <c r="BG918" i="7" a="1"/>
  <c r="BX820" i="7"/>
  <c r="BY820" i="7" a="1"/>
  <c r="CE820" i="7"/>
  <c r="BP984" i="7"/>
  <c r="BO700" i="7"/>
  <c r="BO781" i="7"/>
  <c r="CI840" i="7"/>
  <c r="CF800" i="7"/>
  <c r="CC800" i="7"/>
  <c r="BZ800" i="7"/>
  <c r="CE800" i="7"/>
  <c r="CA800" i="7"/>
  <c r="CG800" i="7"/>
  <c r="CH800" i="7"/>
  <c r="BY800" i="7"/>
  <c r="CI800" i="7"/>
  <c r="CD800" i="7"/>
  <c r="CB800" i="7"/>
  <c r="CA373" i="7"/>
  <c r="CI373" i="7"/>
  <c r="BZ373" i="7"/>
  <c r="CF373" i="7"/>
  <c r="CB373" i="7"/>
  <c r="CG373" i="7"/>
  <c r="CE373" i="7"/>
  <c r="CD373" i="7"/>
  <c r="BV942" i="7"/>
  <c r="BX942" i="7"/>
  <c r="BY942" i="7" a="1"/>
  <c r="BV638" i="7"/>
  <c r="BX638" i="7"/>
  <c r="BY638" i="7" a="1"/>
  <c r="BY638" i="7"/>
  <c r="BZ88" i="7"/>
  <c r="BF510" i="7"/>
  <c r="BG510" i="7" a="1"/>
  <c r="BL510" i="7"/>
  <c r="Y311" i="7"/>
  <c r="AX365" i="7"/>
  <c r="AC311" i="7"/>
  <c r="BI890" i="7"/>
  <c r="AQ111" i="7"/>
  <c r="AP326" i="7"/>
  <c r="AU326" i="7"/>
  <c r="CC721" i="7"/>
  <c r="CE721" i="7"/>
  <c r="CE688" i="7"/>
  <c r="AQ360" i="7"/>
  <c r="CH957" i="7"/>
  <c r="AV326" i="7"/>
  <c r="AY326" i="7"/>
  <c r="CD721" i="7"/>
  <c r="BZ721" i="7"/>
  <c r="CH721" i="7"/>
  <c r="BZ759" i="7"/>
  <c r="AR59" i="7"/>
  <c r="BK890" i="7"/>
  <c r="BJ808" i="7"/>
  <c r="CI957" i="7"/>
  <c r="BH978" i="7"/>
  <c r="CI721" i="7"/>
  <c r="CF721" i="7"/>
  <c r="CG891" i="7"/>
  <c r="AR382" i="7"/>
  <c r="BJ445" i="7"/>
  <c r="BK445" i="7"/>
  <c r="AX468" i="7"/>
  <c r="AO468" i="7"/>
  <c r="BN916" i="7"/>
  <c r="BY57" i="7"/>
  <c r="CD57" i="7"/>
  <c r="CF57" i="7"/>
  <c r="BO882" i="7"/>
  <c r="BJ882" i="7"/>
  <c r="BQ882" i="7"/>
  <c r="BM830" i="7"/>
  <c r="BP846" i="7"/>
  <c r="BH846" i="7"/>
  <c r="BM846" i="7"/>
  <c r="BI821" i="7"/>
  <c r="BG821" i="7"/>
  <c r="CK118" i="7"/>
  <c r="BQ671" i="7"/>
  <c r="CH893" i="7"/>
  <c r="BZ893" i="7"/>
  <c r="CD893" i="7"/>
  <c r="CG604" i="7"/>
  <c r="CI604" i="7"/>
  <c r="CD604" i="7"/>
  <c r="BM820" i="7"/>
  <c r="BZ124" i="7"/>
  <c r="BO820" i="7"/>
  <c r="BI820" i="7"/>
  <c r="CH118" i="7"/>
  <c r="CI118" i="7"/>
  <c r="CD118" i="7"/>
  <c r="BI709" i="7"/>
  <c r="AO382" i="7"/>
  <c r="BM515" i="7"/>
  <c r="BN599" i="7"/>
  <c r="BP773" i="7"/>
  <c r="BO685" i="7"/>
  <c r="BP650" i="7"/>
  <c r="CG57" i="7"/>
  <c r="CB57" i="7"/>
  <c r="CE57" i="7"/>
  <c r="BN882" i="7"/>
  <c r="BP882" i="7"/>
  <c r="BI715" i="7"/>
  <c r="BJ846" i="7"/>
  <c r="BL846" i="7"/>
  <c r="BK846" i="7"/>
  <c r="BJ821" i="7"/>
  <c r="BN821" i="7"/>
  <c r="BO821" i="7"/>
  <c r="BN671" i="7"/>
  <c r="CI893" i="7"/>
  <c r="BY893" i="7"/>
  <c r="CK893" i="7"/>
  <c r="CB893" i="7"/>
  <c r="BY604" i="7"/>
  <c r="CK604" i="7"/>
  <c r="CC604" i="7"/>
  <c r="CH604" i="7"/>
  <c r="BM982" i="7"/>
  <c r="BG901" i="7"/>
  <c r="BX608" i="7"/>
  <c r="BY608" i="7" a="1"/>
  <c r="CF608" i="7"/>
  <c r="BN820" i="7"/>
  <c r="CD124" i="7"/>
  <c r="BQ820" i="7"/>
  <c r="BL820" i="7"/>
  <c r="CF689" i="7"/>
  <c r="CF118" i="7"/>
  <c r="CB118" i="7"/>
  <c r="CA118" i="7"/>
  <c r="CD19" i="7"/>
  <c r="BL709" i="7"/>
  <c r="Z280" i="7"/>
  <c r="BG677" i="7"/>
  <c r="BH445" i="7"/>
  <c r="BO445" i="7"/>
  <c r="AQ468" i="7"/>
  <c r="BZ57" i="7"/>
  <c r="BM882" i="7"/>
  <c r="BG882" i="7"/>
  <c r="BO715" i="7"/>
  <c r="BH830" i="7"/>
  <c r="BN846" i="7"/>
  <c r="BI846" i="7"/>
  <c r="BQ821" i="7"/>
  <c r="BL821" i="7"/>
  <c r="CA893" i="7"/>
  <c r="CA604" i="7"/>
  <c r="BP622" i="7"/>
  <c r="BG820" i="7"/>
  <c r="CI124" i="7"/>
  <c r="BP820" i="7"/>
  <c r="CG118" i="7"/>
  <c r="BZ118" i="7"/>
  <c r="BQ709" i="7"/>
  <c r="AV85" i="7"/>
  <c r="CK399" i="7"/>
  <c r="CP399" i="7"/>
  <c r="CD863" i="7"/>
  <c r="CG98" i="7"/>
  <c r="CB98" i="7"/>
  <c r="BY98" i="7"/>
  <c r="CF98" i="7"/>
  <c r="BZ98" i="7"/>
  <c r="CI98" i="7"/>
  <c r="CA98" i="7"/>
  <c r="CE98" i="7"/>
  <c r="CC98" i="7"/>
  <c r="CD98" i="7"/>
  <c r="CH98" i="7"/>
  <c r="AN63" i="7"/>
  <c r="AO63" i="7" a="1"/>
  <c r="CE994" i="7"/>
  <c r="CI994" i="7"/>
  <c r="BZ994" i="7"/>
  <c r="BY994" i="7"/>
  <c r="CJ994" i="7"/>
  <c r="CB994" i="7"/>
  <c r="CC994" i="7"/>
  <c r="CF994" i="7"/>
  <c r="CA994" i="7"/>
  <c r="CH994" i="7"/>
  <c r="CG994" i="7"/>
  <c r="CD994" i="7"/>
  <c r="AX55" i="7"/>
  <c r="AN37" i="7"/>
  <c r="AO37" i="7" a="1"/>
  <c r="AX37" i="7"/>
  <c r="CD785" i="7"/>
  <c r="BZ785" i="7"/>
  <c r="BY785" i="7"/>
  <c r="CC785" i="7"/>
  <c r="CI785" i="7"/>
  <c r="CH785" i="7"/>
  <c r="CE785" i="7"/>
  <c r="CA785" i="7"/>
  <c r="CF785" i="7"/>
  <c r="CB785" i="7"/>
  <c r="CG785" i="7"/>
  <c r="BU510" i="7"/>
  <c r="BT510" i="7"/>
  <c r="BV510" i="7"/>
  <c r="BS510" i="7"/>
  <c r="BW510" i="7"/>
  <c r="CF192" i="7"/>
  <c r="CI192" i="7"/>
  <c r="CG192" i="7"/>
  <c r="CC192" i="7"/>
  <c r="CE192" i="7"/>
  <c r="BZ192" i="7"/>
  <c r="CB192" i="7"/>
  <c r="CA192" i="7"/>
  <c r="CD192" i="7"/>
  <c r="CH192" i="7"/>
  <c r="BY192" i="7"/>
  <c r="AX598" i="7"/>
  <c r="BM716" i="7"/>
  <c r="BZ863" i="7"/>
  <c r="BX89" i="7"/>
  <c r="BY89" i="7" a="1"/>
  <c r="BZ89" i="7"/>
  <c r="BX110" i="7"/>
  <c r="BY110" i="7" a="1"/>
  <c r="CE110" i="7"/>
  <c r="CI19" i="7"/>
  <c r="BO709" i="7"/>
  <c r="BJ709" i="7"/>
  <c r="AP85" i="7"/>
  <c r="AG280" i="7"/>
  <c r="BT18" i="7"/>
  <c r="AO403" i="7"/>
  <c r="BF110" i="7"/>
  <c r="AV168" i="7"/>
  <c r="BP709" i="7"/>
  <c r="AY331" i="7"/>
  <c r="AR85" i="7"/>
  <c r="AD280" i="7"/>
  <c r="AQ403" i="7"/>
  <c r="AN169" i="7"/>
  <c r="AO169" i="7" a="1"/>
  <c r="AV403" i="7"/>
  <c r="AG406" i="7"/>
  <c r="W406" i="7"/>
  <c r="AB406" i="7"/>
  <c r="AD406" i="7"/>
  <c r="AC406" i="7"/>
  <c r="AF406" i="7"/>
  <c r="AA406" i="7"/>
  <c r="Y406" i="7"/>
  <c r="X406" i="7"/>
  <c r="Z406" i="7"/>
  <c r="AE406" i="7"/>
  <c r="AG403" i="7"/>
  <c r="AD403" i="7"/>
  <c r="AC403" i="7"/>
  <c r="AE403" i="7"/>
  <c r="Z403" i="7"/>
  <c r="W403" i="7"/>
  <c r="AF403" i="7"/>
  <c r="AA403" i="7"/>
  <c r="X403" i="7"/>
  <c r="AB403" i="7"/>
  <c r="Y403" i="7"/>
  <c r="AT403" i="7"/>
  <c r="AP403" i="7"/>
  <c r="AU403" i="7"/>
  <c r="AS403" i="7"/>
  <c r="AR403" i="7"/>
  <c r="AY403" i="7"/>
  <c r="AW403" i="7"/>
  <c r="CE835" i="7"/>
  <c r="BJ953" i="7"/>
  <c r="BL953" i="7"/>
  <c r="BM953" i="7"/>
  <c r="AV485" i="7"/>
  <c r="AO485" i="7"/>
  <c r="AR380" i="7"/>
  <c r="AT380" i="7"/>
  <c r="AV380" i="7"/>
  <c r="AY349" i="7"/>
  <c r="BM524" i="7"/>
  <c r="BG524" i="7"/>
  <c r="AU755" i="7"/>
  <c r="AX386" i="7"/>
  <c r="AV386" i="7"/>
  <c r="AP380" i="7"/>
  <c r="AU380" i="7"/>
  <c r="AS380" i="7"/>
  <c r="AQ106" i="7"/>
  <c r="AB78" i="7"/>
  <c r="AU106" i="7"/>
  <c r="AT293" i="7"/>
  <c r="CF293" i="7"/>
  <c r="AQ349" i="7"/>
  <c r="BH716" i="7"/>
  <c r="BK589" i="7"/>
  <c r="CC863" i="7"/>
  <c r="BO524" i="7"/>
  <c r="BH524" i="7"/>
  <c r="BP545" i="7"/>
  <c r="BK618" i="7"/>
  <c r="BO618" i="7"/>
  <c r="BN931" i="7"/>
  <c r="BI931" i="7"/>
  <c r="BL931" i="7"/>
  <c r="AU468" i="7"/>
  <c r="AP468" i="7"/>
  <c r="AR468" i="7"/>
  <c r="BK930" i="7"/>
  <c r="BL930" i="7"/>
  <c r="BH685" i="7"/>
  <c r="BQ922" i="7"/>
  <c r="BG922" i="7"/>
  <c r="BP922" i="7"/>
  <c r="AP111" i="7"/>
  <c r="CI420" i="7"/>
  <c r="BY420" i="7"/>
  <c r="CG420" i="7"/>
  <c r="BL838" i="7"/>
  <c r="BN838" i="7"/>
  <c r="BM838" i="7"/>
  <c r="CC648" i="7"/>
  <c r="BY648" i="7"/>
  <c r="BZ835" i="7"/>
  <c r="BZ919" i="7"/>
  <c r="CF919" i="7"/>
  <c r="BH953" i="7"/>
  <c r="BK953" i="7"/>
  <c r="BG953" i="7"/>
  <c r="AQ485" i="7"/>
  <c r="AY485" i="7"/>
  <c r="CB779" i="7"/>
  <c r="BN955" i="7"/>
  <c r="CF867" i="7"/>
  <c r="AR525" i="7"/>
  <c r="AO380" i="7"/>
  <c r="AX380" i="7"/>
  <c r="AR106" i="7"/>
  <c r="CI293" i="7"/>
  <c r="AS349" i="7"/>
  <c r="BB301" i="7"/>
  <c r="BD301" i="7"/>
  <c r="BH744" i="7"/>
  <c r="BN524" i="7"/>
  <c r="BJ524" i="7"/>
  <c r="BO545" i="7"/>
  <c r="BL995" i="7"/>
  <c r="BQ931" i="7"/>
  <c r="BM931" i="7"/>
  <c r="AY468" i="7"/>
  <c r="AV468" i="7"/>
  <c r="BM930" i="7"/>
  <c r="BQ930" i="7"/>
  <c r="BJ685" i="7"/>
  <c r="BO922" i="7"/>
  <c r="BN922" i="7"/>
  <c r="BG978" i="7"/>
  <c r="AW111" i="7"/>
  <c r="CB420" i="7"/>
  <c r="BZ420" i="7"/>
  <c r="BG838" i="7"/>
  <c r="BO838" i="7"/>
  <c r="CI648" i="7"/>
  <c r="CH648" i="7"/>
  <c r="CE919" i="7"/>
  <c r="CD919" i="7"/>
  <c r="BN953" i="7"/>
  <c r="BI953" i="7"/>
  <c r="AS485" i="7"/>
  <c r="AW485" i="7"/>
  <c r="CC779" i="7"/>
  <c r="CA588" i="7"/>
  <c r="BO955" i="7"/>
  <c r="BK955" i="7"/>
  <c r="AG225" i="7"/>
  <c r="AF225" i="7"/>
  <c r="W225" i="7"/>
  <c r="AB225" i="7"/>
  <c r="Z225" i="7"/>
  <c r="Y225" i="7"/>
  <c r="AE225" i="7"/>
  <c r="AD225" i="7"/>
  <c r="X225" i="7"/>
  <c r="AC225" i="7"/>
  <c r="AA225" i="7"/>
  <c r="AE268" i="7"/>
  <c r="AC268" i="7"/>
  <c r="W268" i="7"/>
  <c r="AG268" i="7"/>
  <c r="X268" i="7"/>
  <c r="AD268" i="7"/>
  <c r="Z268" i="7"/>
  <c r="AA268" i="7"/>
  <c r="AF268" i="7"/>
  <c r="Y268" i="7"/>
  <c r="AB268" i="7"/>
  <c r="BF285" i="7"/>
  <c r="BI348" i="7"/>
  <c r="BK428" i="7"/>
  <c r="AA381" i="7"/>
  <c r="BT394" i="7"/>
  <c r="BV394" i="7"/>
  <c r="BC301" i="7"/>
  <c r="BG813" i="7"/>
  <c r="BL843" i="7"/>
  <c r="BF353" i="7"/>
  <c r="AU260" i="7"/>
  <c r="CE867" i="7"/>
  <c r="CI867" i="7"/>
  <c r="CK218" i="7"/>
  <c r="BH548" i="7"/>
  <c r="BM813" i="7"/>
  <c r="BG559" i="7"/>
  <c r="BP843" i="7"/>
  <c r="AN8" i="7"/>
  <c r="AO8" i="7" a="1"/>
  <c r="AW8" i="7"/>
  <c r="BB406" i="7"/>
  <c r="BD406" i="7"/>
  <c r="AW260" i="7"/>
  <c r="CC867" i="7"/>
  <c r="CG867" i="7"/>
  <c r="AR70" i="7"/>
  <c r="AV430" i="7"/>
  <c r="BI813" i="7"/>
  <c r="BK913" i="7"/>
  <c r="AU295" i="7"/>
  <c r="AO295" i="7"/>
  <c r="AW295" i="7"/>
  <c r="AV295" i="7"/>
  <c r="AT295" i="7"/>
  <c r="AQ295" i="7"/>
  <c r="AP295" i="7"/>
  <c r="AS295" i="7"/>
  <c r="AX295" i="7"/>
  <c r="AR295" i="7"/>
  <c r="AY295" i="7"/>
  <c r="BC406" i="7"/>
  <c r="AN406" i="7"/>
  <c r="AO406" i="7" a="1"/>
  <c r="AW406" i="7"/>
  <c r="AD301" i="7"/>
  <c r="AF301" i="7"/>
  <c r="AB301" i="7"/>
  <c r="AG301" i="7"/>
  <c r="AE301" i="7"/>
  <c r="AC301" i="7"/>
  <c r="Y301" i="7"/>
  <c r="W301" i="7"/>
  <c r="X301" i="7"/>
  <c r="AA301" i="7"/>
  <c r="Z301" i="7"/>
  <c r="CI404" i="7"/>
  <c r="BQ394" i="7"/>
  <c r="BU394" i="7"/>
  <c r="BI15" i="7"/>
  <c r="BC398" i="7"/>
  <c r="BB398" i="7"/>
  <c r="BD398" i="7"/>
  <c r="CH270" i="7"/>
  <c r="AD193" i="7"/>
  <c r="AG193" i="7"/>
  <c r="AC193" i="7"/>
  <c r="AE193" i="7"/>
  <c r="Z193" i="7"/>
  <c r="W193" i="7"/>
  <c r="X193" i="7"/>
  <c r="AA193" i="7"/>
  <c r="Y193" i="7"/>
  <c r="AB193" i="7"/>
  <c r="AF193" i="7"/>
  <c r="AA68" i="7"/>
  <c r="AB68" i="7"/>
  <c r="AE68" i="7"/>
  <c r="Y68" i="7"/>
  <c r="Z68" i="7"/>
  <c r="AC68" i="7"/>
  <c r="W68" i="7"/>
  <c r="AD68" i="7"/>
  <c r="AG68" i="7"/>
  <c r="AF68" i="7"/>
  <c r="X68" i="7"/>
  <c r="X279" i="7"/>
  <c r="AC279" i="7"/>
  <c r="AA279" i="7"/>
  <c r="AG279" i="7"/>
  <c r="Y279" i="7"/>
  <c r="W279" i="7"/>
  <c r="AE279" i="7"/>
  <c r="AB279" i="7"/>
  <c r="AD279" i="7"/>
  <c r="AF279" i="7"/>
  <c r="Z279" i="7"/>
  <c r="AT422" i="7"/>
  <c r="AW590" i="7"/>
  <c r="BM481" i="7"/>
  <c r="BL549" i="7"/>
  <c r="BG15" i="7"/>
  <c r="CD3" i="7"/>
  <c r="AP232" i="7"/>
  <c r="BH660" i="7"/>
  <c r="BP960" i="7"/>
  <c r="BJ945" i="7"/>
  <c r="BI685" i="7"/>
  <c r="BM685" i="7"/>
  <c r="BK685" i="7"/>
  <c r="BG644" i="7"/>
  <c r="AN44" i="7"/>
  <c r="AO44" i="7" a="1"/>
  <c r="AT44" i="7"/>
  <c r="AF354" i="7"/>
  <c r="AA354" i="7"/>
  <c r="Y354" i="7"/>
  <c r="Z354" i="7"/>
  <c r="AC354" i="7"/>
  <c r="AD354" i="7"/>
  <c r="X354" i="7"/>
  <c r="AB354" i="7"/>
  <c r="AG354" i="7"/>
  <c r="W354" i="7"/>
  <c r="AE354" i="7"/>
  <c r="BN549" i="7"/>
  <c r="AW357" i="7"/>
  <c r="CC3" i="7"/>
  <c r="AY536" i="7"/>
  <c r="BN559" i="7"/>
  <c r="BJ960" i="7"/>
  <c r="BM661" i="7"/>
  <c r="BL685" i="7"/>
  <c r="BQ685" i="7"/>
  <c r="BO650" i="7"/>
  <c r="AN12" i="7"/>
  <c r="AO12" i="7" a="1"/>
  <c r="AX12" i="7"/>
  <c r="BT78" i="7"/>
  <c r="AN150" i="7"/>
  <c r="AO150" i="7" a="1"/>
  <c r="AP150" i="7"/>
  <c r="AN161" i="7"/>
  <c r="AO161" i="7" a="1"/>
  <c r="AT161" i="7"/>
  <c r="AN176" i="7"/>
  <c r="AO176" i="7" a="1"/>
  <c r="BC44" i="7"/>
  <c r="CG551" i="7"/>
  <c r="CK74" i="7"/>
  <c r="BQ549" i="7"/>
  <c r="BJ519" i="7"/>
  <c r="BP824" i="7"/>
  <c r="BY3" i="7"/>
  <c r="BH670" i="7"/>
  <c r="AX360" i="7"/>
  <c r="BO677" i="7"/>
  <c r="BP685" i="7"/>
  <c r="BN685" i="7"/>
  <c r="BC383" i="7"/>
  <c r="BU23" i="7"/>
  <c r="AG100" i="7"/>
  <c r="X100" i="7"/>
  <c r="AC100" i="7"/>
  <c r="W100" i="7"/>
  <c r="Y100" i="7"/>
  <c r="AF100" i="7"/>
  <c r="AE100" i="7"/>
  <c r="AB100" i="7"/>
  <c r="AA100" i="7"/>
  <c r="Z100" i="7"/>
  <c r="AD100" i="7"/>
  <c r="AX99" i="7"/>
  <c r="AU99" i="7"/>
  <c r="BI625" i="7"/>
  <c r="BG625" i="7"/>
  <c r="BN625" i="7"/>
  <c r="BM567" i="7"/>
  <c r="AX232" i="7"/>
  <c r="AY51" i="7"/>
  <c r="BI559" i="7"/>
  <c r="AC166" i="7"/>
  <c r="BH857" i="7"/>
  <c r="BG857" i="7"/>
  <c r="CD628" i="7"/>
  <c r="CB628" i="7"/>
  <c r="BL571" i="7"/>
  <c r="BJ571" i="7"/>
  <c r="BK571" i="7"/>
  <c r="BN895" i="7"/>
  <c r="BQ895" i="7"/>
  <c r="AX542" i="7"/>
  <c r="AP542" i="7"/>
  <c r="AQ542" i="7"/>
  <c r="AY542" i="7"/>
  <c r="AR542" i="7"/>
  <c r="AO542" i="7"/>
  <c r="AS542" i="7"/>
  <c r="AT542" i="7"/>
  <c r="AV542" i="7"/>
  <c r="AU542" i="7"/>
  <c r="AW542" i="7"/>
  <c r="BT465" i="7"/>
  <c r="BV465" i="7"/>
  <c r="BS465" i="7"/>
  <c r="BW465" i="7"/>
  <c r="BU465" i="7"/>
  <c r="BE249" i="7"/>
  <c r="BD249" i="7"/>
  <c r="BS140" i="7"/>
  <c r="BT140" i="7"/>
  <c r="BS161" i="7"/>
  <c r="BU161" i="7"/>
  <c r="BE102" i="7"/>
  <c r="BB102" i="7"/>
  <c r="BD102" i="7"/>
  <c r="BC102" i="7"/>
  <c r="AW481" i="7"/>
  <c r="AT481" i="7"/>
  <c r="AY481" i="7"/>
  <c r="AX481" i="7"/>
  <c r="AP481" i="7"/>
  <c r="AU481" i="7"/>
  <c r="AS481" i="7"/>
  <c r="AR481" i="7"/>
  <c r="AQ481" i="7"/>
  <c r="AV481" i="7"/>
  <c r="AO481" i="7"/>
  <c r="AX518" i="7"/>
  <c r="AW518" i="7"/>
  <c r="AT518" i="7"/>
  <c r="AU518" i="7"/>
  <c r="AQ518" i="7"/>
  <c r="AO518" i="7"/>
  <c r="AP518" i="7"/>
  <c r="AR518" i="7"/>
  <c r="AS518" i="7"/>
  <c r="AV518" i="7"/>
  <c r="AY518" i="7"/>
  <c r="BE284" i="7"/>
  <c r="BB284" i="7"/>
  <c r="BD284" i="7"/>
  <c r="BC284" i="7"/>
  <c r="BS406" i="7"/>
  <c r="BW406" i="7"/>
  <c r="BT518" i="7"/>
  <c r="BV518" i="7"/>
  <c r="BS518" i="7"/>
  <c r="BW518" i="7"/>
  <c r="BU518" i="7"/>
  <c r="AN286" i="7"/>
  <c r="AO286" i="7" a="1"/>
  <c r="AO253" i="7"/>
  <c r="CJ253" i="7"/>
  <c r="AR253" i="7"/>
  <c r="AP253" i="7"/>
  <c r="AU253" i="7"/>
  <c r="AY253" i="7"/>
  <c r="AT253" i="7"/>
  <c r="AQ253" i="7"/>
  <c r="AW253" i="7"/>
  <c r="AV253" i="7"/>
  <c r="AS253" i="7"/>
  <c r="AX253" i="7"/>
  <c r="AR544" i="7"/>
  <c r="AO544" i="7"/>
  <c r="AU544" i="7"/>
  <c r="AS544" i="7"/>
  <c r="AQ544" i="7"/>
  <c r="AY544" i="7"/>
  <c r="AX544" i="7"/>
  <c r="AV544" i="7"/>
  <c r="AP544" i="7"/>
  <c r="AT544" i="7"/>
  <c r="AW544" i="7"/>
  <c r="BB8" i="7"/>
  <c r="BD8" i="7"/>
  <c r="BC8" i="7"/>
  <c r="BE8" i="7"/>
  <c r="CB289" i="7"/>
  <c r="CI289" i="7"/>
  <c r="CE289" i="7"/>
  <c r="CG289" i="7"/>
  <c r="CC289" i="7"/>
  <c r="CD289" i="7"/>
  <c r="CA289" i="7"/>
  <c r="CF289" i="7"/>
  <c r="BY289" i="7"/>
  <c r="BZ289" i="7"/>
  <c r="CH289" i="7"/>
  <c r="CJ587" i="7"/>
  <c r="CM587" i="7"/>
  <c r="BI661" i="7"/>
  <c r="CD688" i="7"/>
  <c r="CI688" i="7"/>
  <c r="CA124" i="7"/>
  <c r="CE124" i="7"/>
  <c r="BX322" i="7"/>
  <c r="BY322" i="7" a="1"/>
  <c r="CG322" i="7"/>
  <c r="BT353" i="7"/>
  <c r="BV353" i="7"/>
  <c r="BS383" i="7"/>
  <c r="BT383" i="7"/>
  <c r="BS249" i="7"/>
  <c r="BU249" i="7"/>
  <c r="BD161" i="7"/>
  <c r="BE161" i="7"/>
  <c r="BC180" i="7"/>
  <c r="BE245" i="7"/>
  <c r="BD245" i="7"/>
  <c r="BE286" i="7"/>
  <c r="BC286" i="7"/>
  <c r="BB286" i="7"/>
  <c r="BD286" i="7"/>
  <c r="BF23" i="7"/>
  <c r="BS102" i="7"/>
  <c r="AN278" i="7"/>
  <c r="AO278" i="7" a="1"/>
  <c r="AR435" i="7"/>
  <c r="AS435" i="7"/>
  <c r="AX435" i="7"/>
  <c r="AP435" i="7"/>
  <c r="AQ435" i="7"/>
  <c r="AU435" i="7"/>
  <c r="AY435" i="7"/>
  <c r="AT435" i="7"/>
  <c r="AV435" i="7"/>
  <c r="AO435" i="7"/>
  <c r="AW435" i="7"/>
  <c r="BF544" i="7"/>
  <c r="BG544" i="7" a="1"/>
  <c r="BF78" i="7"/>
  <c r="BC176" i="7"/>
  <c r="BB176" i="7"/>
  <c r="BE176" i="7"/>
  <c r="BD176" i="7"/>
  <c r="BF539" i="7"/>
  <c r="BG539" i="7" a="1"/>
  <c r="BF75" i="7"/>
  <c r="BE334" i="7"/>
  <c r="BB334" i="7"/>
  <c r="BD334" i="7"/>
  <c r="BC334" i="7"/>
  <c r="AN180" i="7"/>
  <c r="AO180" i="7" a="1"/>
  <c r="BS44" i="7"/>
  <c r="BU44" i="7"/>
  <c r="BC37" i="7"/>
  <c r="BB37" i="7"/>
  <c r="BE37" i="7"/>
  <c r="BD37" i="7"/>
  <c r="BF435" i="7"/>
  <c r="BG435" i="7" a="1"/>
  <c r="BU542" i="7"/>
  <c r="BS542" i="7"/>
  <c r="BW542" i="7"/>
  <c r="BT542" i="7"/>
  <c r="BC150" i="7"/>
  <c r="AN102" i="7"/>
  <c r="AO102" i="7" a="1"/>
  <c r="BC245" i="7"/>
  <c r="BN693" i="7"/>
  <c r="BL781" i="7"/>
  <c r="BM713" i="7"/>
  <c r="BI713" i="7"/>
  <c r="CF688" i="7"/>
  <c r="CA688" i="7"/>
  <c r="CF124" i="7"/>
  <c r="AT331" i="7"/>
  <c r="BF465" i="7"/>
  <c r="BG465" i="7" a="1"/>
  <c r="BS150" i="7"/>
  <c r="BU150" i="7"/>
  <c r="BE278" i="7"/>
  <c r="BD278" i="7"/>
  <c r="BC169" i="7"/>
  <c r="BS180" i="7"/>
  <c r="BU180" i="7"/>
  <c r="AU539" i="7"/>
  <c r="AX539" i="7"/>
  <c r="AV539" i="7"/>
  <c r="AY539" i="7"/>
  <c r="AR539" i="7"/>
  <c r="AS539" i="7"/>
  <c r="AP539" i="7"/>
  <c r="AW539" i="7"/>
  <c r="AQ539" i="7"/>
  <c r="AT539" i="7"/>
  <c r="AO539" i="7"/>
  <c r="BB140" i="7"/>
  <c r="BC249" i="7"/>
  <c r="AN24" i="7"/>
  <c r="AO24" i="7" a="1"/>
  <c r="AN334" i="7"/>
  <c r="AO334" i="7" a="1"/>
  <c r="BB161" i="7"/>
  <c r="BS176" i="7"/>
  <c r="BU176" i="7"/>
  <c r="AN249" i="7"/>
  <c r="AO249" i="7" a="1"/>
  <c r="BF518" i="7"/>
  <c r="BG518" i="7" a="1"/>
  <c r="BS334" i="7"/>
  <c r="BW334" i="7"/>
  <c r="CD767" i="7"/>
  <c r="CG767" i="7"/>
  <c r="BY767" i="7"/>
  <c r="BZ767" i="7"/>
  <c r="CH767" i="7"/>
  <c r="CF767" i="7"/>
  <c r="CB767" i="7"/>
  <c r="CC767" i="7"/>
  <c r="CE767" i="7"/>
  <c r="CI767" i="7"/>
  <c r="CA767" i="7"/>
  <c r="AN165" i="7"/>
  <c r="AO165" i="7" a="1"/>
  <c r="BT435" i="7"/>
  <c r="BS435" i="7"/>
  <c r="BW435" i="7"/>
  <c r="BU435" i="7"/>
  <c r="BF542" i="7"/>
  <c r="BG542" i="7" a="1"/>
  <c r="BB278" i="7"/>
  <c r="BB245" i="7"/>
  <c r="BP693" i="7"/>
  <c r="BY688" i="7"/>
  <c r="CH688" i="7"/>
  <c r="AR331" i="7"/>
  <c r="BW353" i="7"/>
  <c r="BE383" i="7"/>
  <c r="BD383" i="7"/>
  <c r="BD150" i="7"/>
  <c r="BE150" i="7"/>
  <c r="BS278" i="7"/>
  <c r="BU278" i="7"/>
  <c r="BF380" i="7"/>
  <c r="BF305" i="7"/>
  <c r="AN245" i="7"/>
  <c r="AO245" i="7" a="1"/>
  <c r="BB249" i="7"/>
  <c r="BC161" i="7"/>
  <c r="AE123" i="7"/>
  <c r="AF123" i="7"/>
  <c r="AG123" i="7"/>
  <c r="Y123" i="7"/>
  <c r="AB123" i="7"/>
  <c r="AC123" i="7"/>
  <c r="AA123" i="7"/>
  <c r="X123" i="7"/>
  <c r="AD123" i="7"/>
  <c r="Z123" i="7"/>
  <c r="W123" i="7"/>
  <c r="BU539" i="7"/>
  <c r="BS539" i="7"/>
  <c r="BW539" i="7"/>
  <c r="BT539" i="7"/>
  <c r="BV539" i="7"/>
  <c r="BD24" i="7"/>
  <c r="BB24" i="7"/>
  <c r="BC24" i="7"/>
  <c r="BE24" i="7"/>
  <c r="AN140" i="7"/>
  <c r="AO140" i="7" a="1"/>
  <c r="AN284" i="7"/>
  <c r="AO284" i="7" a="1"/>
  <c r="BD44" i="7"/>
  <c r="BE44" i="7"/>
  <c r="AO465" i="7"/>
  <c r="AW465" i="7"/>
  <c r="AU465" i="7"/>
  <c r="AY465" i="7"/>
  <c r="AS465" i="7"/>
  <c r="AQ465" i="7"/>
  <c r="AP465" i="7"/>
  <c r="AV465" i="7"/>
  <c r="AR465" i="7"/>
  <c r="AX465" i="7"/>
  <c r="AT465" i="7"/>
  <c r="AL383" i="7"/>
  <c r="AN383" i="7"/>
  <c r="AO383" i="7" a="1"/>
  <c r="BF18" i="7"/>
  <c r="BS8" i="7"/>
  <c r="BV23" i="7"/>
  <c r="BW23" i="7"/>
  <c r="BS169" i="7"/>
  <c r="BS544" i="7"/>
  <c r="BW544" i="7"/>
  <c r="BU544" i="7"/>
  <c r="BT544" i="7"/>
  <c r="BV544" i="7"/>
  <c r="BV78" i="7"/>
  <c r="BW78" i="7"/>
  <c r="BV18" i="7"/>
  <c r="BW18" i="7"/>
  <c r="BD140" i="7"/>
  <c r="BE140" i="7"/>
  <c r="BD169" i="7"/>
  <c r="BE169" i="7"/>
  <c r="BD180" i="7"/>
  <c r="BE180" i="7"/>
  <c r="BS245" i="7"/>
  <c r="BT245" i="7"/>
  <c r="X270" i="7"/>
  <c r="AF270" i="7"/>
  <c r="Y270" i="7"/>
  <c r="Z270" i="7"/>
  <c r="AB270" i="7"/>
  <c r="AC270" i="7"/>
  <c r="AD270" i="7"/>
  <c r="AE270" i="7"/>
  <c r="AA270" i="7"/>
  <c r="W270" i="7"/>
  <c r="AG270" i="7"/>
  <c r="BJ177" i="7"/>
  <c r="BN177" i="7"/>
  <c r="BO177" i="7"/>
  <c r="BP177" i="7"/>
  <c r="BH177" i="7"/>
  <c r="BG177" i="7"/>
  <c r="BM177" i="7"/>
  <c r="BK177" i="7"/>
  <c r="BQ177" i="7"/>
  <c r="BL177" i="7"/>
  <c r="BI177" i="7"/>
  <c r="AV61" i="7"/>
  <c r="CJ772" i="7"/>
  <c r="CK772" i="7"/>
  <c r="AQ201" i="7"/>
  <c r="AU201" i="7"/>
  <c r="AY532" i="7"/>
  <c r="AR532" i="7"/>
  <c r="AP532" i="7"/>
  <c r="AT532" i="7"/>
  <c r="AX532" i="7"/>
  <c r="AS532" i="7"/>
  <c r="AU532" i="7"/>
  <c r="AW532" i="7"/>
  <c r="AQ532" i="7"/>
  <c r="AV532" i="7"/>
  <c r="AO532" i="7"/>
  <c r="AQ94" i="7"/>
  <c r="AS94" i="7"/>
  <c r="AS340" i="7"/>
  <c r="AR340" i="7"/>
  <c r="AG402" i="7"/>
  <c r="Y402" i="7"/>
  <c r="AT521" i="7"/>
  <c r="AS521" i="7"/>
  <c r="AW521" i="7"/>
  <c r="AX521" i="7"/>
  <c r="AY521" i="7"/>
  <c r="AV521" i="7"/>
  <c r="AU521" i="7"/>
  <c r="AP521" i="7"/>
  <c r="AQ521" i="7"/>
  <c r="AO521" i="7"/>
  <c r="AR521" i="7"/>
  <c r="BS521" i="7"/>
  <c r="BW521" i="7"/>
  <c r="BU521" i="7"/>
  <c r="BT521" i="7"/>
  <c r="BV521" i="7"/>
  <c r="AX366" i="7"/>
  <c r="AU366" i="7"/>
  <c r="BO589" i="7"/>
  <c r="BN545" i="7"/>
  <c r="BJ545" i="7"/>
  <c r="BM545" i="7"/>
  <c r="BG897" i="7"/>
  <c r="BJ921" i="7"/>
  <c r="BO921" i="7"/>
  <c r="BH960" i="7"/>
  <c r="BK960" i="7"/>
  <c r="BN960" i="7"/>
  <c r="BJ984" i="7"/>
  <c r="BH984" i="7"/>
  <c r="BN984" i="7"/>
  <c r="BO945" i="7"/>
  <c r="BN945" i="7"/>
  <c r="BM945" i="7"/>
  <c r="BG700" i="7"/>
  <c r="BI700" i="7"/>
  <c r="BN700" i="7"/>
  <c r="BG851" i="7"/>
  <c r="BQ872" i="7"/>
  <c r="AP14" i="7"/>
  <c r="AR48" i="7"/>
  <c r="BN594" i="7"/>
  <c r="BP594" i="7"/>
  <c r="AA181" i="7"/>
  <c r="CH779" i="7"/>
  <c r="CF779" i="7"/>
  <c r="CF588" i="7"/>
  <c r="CE588" i="7"/>
  <c r="CC588" i="7"/>
  <c r="CE860" i="7"/>
  <c r="CD860" i="7"/>
  <c r="BZ860" i="7"/>
  <c r="CE251" i="7"/>
  <c r="CF251" i="7"/>
  <c r="BY251" i="7"/>
  <c r="CK251" i="7"/>
  <c r="CF866" i="7"/>
  <c r="BH635" i="7"/>
  <c r="BJ635" i="7"/>
  <c r="CA840" i="7"/>
  <c r="CF840" i="7"/>
  <c r="BQ646" i="7"/>
  <c r="AT168" i="7"/>
  <c r="AS168" i="7"/>
  <c r="AW168" i="7"/>
  <c r="AR168" i="7"/>
  <c r="BQ622" i="7"/>
  <c r="CA891" i="7"/>
  <c r="CI891" i="7"/>
  <c r="BY19" i="7"/>
  <c r="CC19" i="7"/>
  <c r="AW365" i="7"/>
  <c r="AT365" i="7"/>
  <c r="BU532" i="7"/>
  <c r="BS532" i="7"/>
  <c r="BW532" i="7"/>
  <c r="BT532" i="7"/>
  <c r="BV532" i="7"/>
  <c r="BD521" i="7"/>
  <c r="BF521" i="7"/>
  <c r="BG521" i="7" a="1"/>
  <c r="AQ282" i="7"/>
  <c r="AT282" i="7"/>
  <c r="AU282" i="7"/>
  <c r="AV282" i="7"/>
  <c r="AR282" i="7"/>
  <c r="AX282" i="7"/>
  <c r="AY282" i="7"/>
  <c r="AP282" i="7"/>
  <c r="AO282" i="7"/>
  <c r="AW282" i="7"/>
  <c r="AS282" i="7"/>
  <c r="AY366" i="7"/>
  <c r="AS366" i="7"/>
  <c r="AR366" i="7"/>
  <c r="BG589" i="7"/>
  <c r="BP589" i="7"/>
  <c r="CJ881" i="7"/>
  <c r="CN881" i="7"/>
  <c r="BG545" i="7"/>
  <c r="BH545" i="7"/>
  <c r="BL545" i="7"/>
  <c r="BI921" i="7"/>
  <c r="BL921" i="7"/>
  <c r="BM921" i="7"/>
  <c r="CB909" i="7"/>
  <c r="BI960" i="7"/>
  <c r="BM960" i="7"/>
  <c r="BI984" i="7"/>
  <c r="BM984" i="7"/>
  <c r="BQ984" i="7"/>
  <c r="BQ945" i="7"/>
  <c r="BK945" i="7"/>
  <c r="BI945" i="7"/>
  <c r="BH700" i="7"/>
  <c r="BK700" i="7"/>
  <c r="BQ700" i="7"/>
  <c r="BO851" i="7"/>
  <c r="AS291" i="7"/>
  <c r="BM872" i="7"/>
  <c r="AV48" i="7"/>
  <c r="BH594" i="7"/>
  <c r="BI594" i="7"/>
  <c r="AE181" i="7"/>
  <c r="CG779" i="7"/>
  <c r="BZ779" i="7"/>
  <c r="CA779" i="7"/>
  <c r="CB588" i="7"/>
  <c r="BZ588" i="7"/>
  <c r="CG588" i="7"/>
  <c r="BY860" i="7"/>
  <c r="CI860" i="7"/>
  <c r="CI251" i="7"/>
  <c r="CC251" i="7"/>
  <c r="BL635" i="7"/>
  <c r="CB840" i="7"/>
  <c r="CD840" i="7"/>
  <c r="BL646" i="7"/>
  <c r="AU168" i="7"/>
  <c r="AX168" i="7"/>
  <c r="AO168" i="7"/>
  <c r="BY891" i="7"/>
  <c r="CJ891" i="7"/>
  <c r="CB891" i="7"/>
  <c r="CF891" i="7"/>
  <c r="CC641" i="7"/>
  <c r="BO699" i="7"/>
  <c r="BK699" i="7"/>
  <c r="CH88" i="7"/>
  <c r="CF19" i="7"/>
  <c r="AO79" i="7"/>
  <c r="AO365" i="7"/>
  <c r="X280" i="7"/>
  <c r="AF280" i="7"/>
  <c r="AP365" i="7"/>
  <c r="AU519" i="7"/>
  <c r="AQ519" i="7"/>
  <c r="AW519" i="7"/>
  <c r="AT519" i="7"/>
  <c r="AV519" i="7"/>
  <c r="AY519" i="7"/>
  <c r="AX519" i="7"/>
  <c r="AP519" i="7"/>
  <c r="AO519" i="7"/>
  <c r="AR519" i="7"/>
  <c r="AS519" i="7"/>
  <c r="BF532" i="7"/>
  <c r="BG532" i="7" a="1"/>
  <c r="AV366" i="7"/>
  <c r="AT366" i="7"/>
  <c r="BM589" i="7"/>
  <c r="BN589" i="7"/>
  <c r="BH323" i="7"/>
  <c r="BQ545" i="7"/>
  <c r="BQ921" i="7"/>
  <c r="BK921" i="7"/>
  <c r="CE909" i="7"/>
  <c r="BO960" i="7"/>
  <c r="BQ960" i="7"/>
  <c r="BL984" i="7"/>
  <c r="BG945" i="7"/>
  <c r="BP945" i="7"/>
  <c r="BL700" i="7"/>
  <c r="BP700" i="7"/>
  <c r="AR14" i="7"/>
  <c r="BL594" i="7"/>
  <c r="BZ648" i="7"/>
  <c r="CA648" i="7"/>
  <c r="CD779" i="7"/>
  <c r="BY779" i="7"/>
  <c r="CD588" i="7"/>
  <c r="CI588" i="7"/>
  <c r="CH860" i="7"/>
  <c r="CF860" i="7"/>
  <c r="CA251" i="7"/>
  <c r="BZ251" i="7"/>
  <c r="CG688" i="7"/>
  <c r="CB688" i="7"/>
  <c r="BZ891" i="7"/>
  <c r="BP635" i="7"/>
  <c r="CE840" i="7"/>
  <c r="CH840" i="7"/>
  <c r="BQ955" i="7"/>
  <c r="AP168" i="7"/>
  <c r="CD891" i="7"/>
  <c r="BH699" i="7"/>
  <c r="BJ699" i="7"/>
  <c r="CI88" i="7"/>
  <c r="W280" i="7"/>
  <c r="BX282" i="7"/>
  <c r="BY282" i="7" a="1"/>
  <c r="AR469" i="7"/>
  <c r="AO469" i="7"/>
  <c r="AU469" i="7"/>
  <c r="AW469" i="7"/>
  <c r="AY469" i="7"/>
  <c r="AQ469" i="7"/>
  <c r="AV469" i="7"/>
  <c r="AP469" i="7"/>
  <c r="AT469" i="7"/>
  <c r="AS469" i="7"/>
  <c r="AX469" i="7"/>
  <c r="BJ304" i="7"/>
  <c r="BQ304" i="7"/>
  <c r="BN304" i="7"/>
  <c r="BH304" i="7"/>
  <c r="BG304" i="7"/>
  <c r="BI304" i="7"/>
  <c r="BL304" i="7"/>
  <c r="BO304" i="7"/>
  <c r="BP304" i="7"/>
  <c r="BM304" i="7"/>
  <c r="BK304" i="7"/>
  <c r="AX357" i="7"/>
  <c r="BI824" i="7"/>
  <c r="BO824" i="7"/>
  <c r="Y280" i="7"/>
  <c r="AE280" i="7"/>
  <c r="AV357" i="7"/>
  <c r="BL824" i="7"/>
  <c r="AQ270" i="7"/>
  <c r="AY270" i="7"/>
  <c r="AO270" i="7"/>
  <c r="AR270" i="7"/>
  <c r="AU270" i="7"/>
  <c r="AX270" i="7"/>
  <c r="AT270" i="7"/>
  <c r="AP270" i="7"/>
  <c r="AV270" i="7"/>
  <c r="AS270" i="7"/>
  <c r="AW270" i="7"/>
  <c r="BH450" i="7"/>
  <c r="AQ357" i="7"/>
  <c r="AY357" i="7"/>
  <c r="BQ824" i="7"/>
  <c r="AP79" i="7"/>
  <c r="AA280" i="7"/>
  <c r="BK300" i="7"/>
  <c r="BY270" i="7"/>
  <c r="CF270" i="7"/>
  <c r="CG270" i="7"/>
  <c r="CI270" i="7"/>
  <c r="CC270" i="7"/>
  <c r="CD270" i="7"/>
  <c r="CB270" i="7"/>
  <c r="X28" i="7"/>
  <c r="AA28" i="7"/>
  <c r="AB28" i="7"/>
  <c r="AD28" i="7"/>
  <c r="AE28" i="7"/>
  <c r="W28" i="7"/>
  <c r="Z28" i="7"/>
  <c r="Y28" i="7"/>
  <c r="AF28" i="7"/>
  <c r="AC28" i="7"/>
  <c r="AG28" i="7"/>
  <c r="BG166" i="7"/>
  <c r="BK166" i="7"/>
  <c r="BQ166" i="7"/>
  <c r="BL166" i="7"/>
  <c r="BJ166" i="7"/>
  <c r="BH166" i="7"/>
  <c r="BM166" i="7"/>
  <c r="BO166" i="7"/>
  <c r="BN166" i="7"/>
  <c r="BP166" i="7"/>
  <c r="BI166" i="7"/>
  <c r="BG36" i="7"/>
  <c r="BL36" i="7"/>
  <c r="BK36" i="7"/>
  <c r="BH36" i="7"/>
  <c r="BJ36" i="7"/>
  <c r="BN36" i="7"/>
  <c r="BO36" i="7"/>
  <c r="BP36" i="7"/>
  <c r="BQ36" i="7"/>
  <c r="BM36" i="7"/>
  <c r="BI36" i="7"/>
  <c r="AB364" i="7"/>
  <c r="AG364" i="7"/>
  <c r="W364" i="7"/>
  <c r="X364" i="7"/>
  <c r="AE364" i="7"/>
  <c r="Y364" i="7"/>
  <c r="AF364" i="7"/>
  <c r="AA364" i="7"/>
  <c r="AC364" i="7"/>
  <c r="AD364" i="7"/>
  <c r="Z364" i="7"/>
  <c r="BG971" i="7"/>
  <c r="BK971" i="7"/>
  <c r="BL971" i="7"/>
  <c r="BQ971" i="7"/>
  <c r="BO971" i="7"/>
  <c r="BP971" i="7"/>
  <c r="BH971" i="7"/>
  <c r="BM971" i="7"/>
  <c r="BI971" i="7"/>
  <c r="BJ971" i="7"/>
  <c r="BN971" i="7"/>
  <c r="BM988" i="7"/>
  <c r="AX331" i="7"/>
  <c r="AS79" i="7"/>
  <c r="AO85" i="7"/>
  <c r="AQ85" i="7"/>
  <c r="AY85" i="7"/>
  <c r="AE311" i="7"/>
  <c r="AB311" i="7"/>
  <c r="AT85" i="7"/>
  <c r="AU85" i="7"/>
  <c r="AW85" i="7"/>
  <c r="AA311" i="7"/>
  <c r="W311" i="7"/>
  <c r="AQ331" i="7"/>
  <c r="AS85" i="7"/>
  <c r="AF311" i="7"/>
  <c r="CE350" i="7"/>
  <c r="BY350" i="7"/>
  <c r="CA350" i="7"/>
  <c r="CG350" i="7"/>
  <c r="CD350" i="7"/>
  <c r="BZ350" i="7"/>
  <c r="CI350" i="7"/>
  <c r="CC350" i="7"/>
  <c r="CF350" i="7"/>
  <c r="CB350" i="7"/>
  <c r="CH350" i="7"/>
  <c r="BG373" i="7"/>
  <c r="BI373" i="7"/>
  <c r="BN373" i="7"/>
  <c r="BL373" i="7"/>
  <c r="BO373" i="7"/>
  <c r="BJ373" i="7"/>
  <c r="BK373" i="7"/>
  <c r="BP373" i="7"/>
  <c r="BM373" i="7"/>
  <c r="BQ373" i="7"/>
  <c r="BH373" i="7"/>
  <c r="BG64" i="7"/>
  <c r="BI64" i="7"/>
  <c r="BM64" i="7"/>
  <c r="BH64" i="7"/>
  <c r="BK64" i="7"/>
  <c r="BL64" i="7"/>
  <c r="BN64" i="7"/>
  <c r="BJ64" i="7"/>
  <c r="BO64" i="7"/>
  <c r="BQ64" i="7"/>
  <c r="BP64" i="7"/>
  <c r="BP120" i="7"/>
  <c r="BQ120" i="7"/>
  <c r="BK120" i="7"/>
  <c r="BJ120" i="7"/>
  <c r="BI120" i="7"/>
  <c r="BM120" i="7"/>
  <c r="BG120" i="7"/>
  <c r="CJ120" i="7"/>
  <c r="BO120" i="7"/>
  <c r="BH120" i="7"/>
  <c r="BL120" i="7"/>
  <c r="BN120" i="7"/>
  <c r="BQ548" i="7"/>
  <c r="BG553" i="7"/>
  <c r="AF130" i="7"/>
  <c r="BI670" i="7"/>
  <c r="AP306" i="7"/>
  <c r="AX415" i="7"/>
  <c r="AR415" i="7"/>
  <c r="AY415" i="7"/>
  <c r="AQ415" i="7"/>
  <c r="AT415" i="7"/>
  <c r="AW415" i="7"/>
  <c r="AO415" i="7"/>
  <c r="AS415" i="7"/>
  <c r="BK663" i="7"/>
  <c r="BQ663" i="7"/>
  <c r="BJ663" i="7"/>
  <c r="CI337" i="7"/>
  <c r="CD337" i="7"/>
  <c r="CB337" i="7"/>
  <c r="BZ337" i="7"/>
  <c r="BK682" i="7"/>
  <c r="BM682" i="7"/>
  <c r="BQ682" i="7"/>
  <c r="BP774" i="7"/>
  <c r="BQ774" i="7"/>
  <c r="BN774" i="7"/>
  <c r="BK815" i="7"/>
  <c r="BI815" i="7"/>
  <c r="CH612" i="7"/>
  <c r="BY612" i="7"/>
  <c r="CJ612" i="7"/>
  <c r="CG612" i="7"/>
  <c r="CF612" i="7"/>
  <c r="BH618" i="7"/>
  <c r="BP618" i="7"/>
  <c r="BM618" i="7"/>
  <c r="BL618" i="7"/>
  <c r="BJ618" i="7"/>
  <c r="BM650" i="7"/>
  <c r="BH650" i="7"/>
  <c r="BJ650" i="7"/>
  <c r="BI650" i="7"/>
  <c r="BL650" i="7"/>
  <c r="BK650" i="7"/>
  <c r="BQ650" i="7"/>
  <c r="BN650" i="7"/>
  <c r="BO982" i="7"/>
  <c r="BL982" i="7"/>
  <c r="BK982" i="7"/>
  <c r="BH982" i="7"/>
  <c r="BG982" i="7"/>
  <c r="BP982" i="7"/>
  <c r="BJ982" i="7"/>
  <c r="BI982" i="7"/>
  <c r="BN982" i="7"/>
  <c r="BJ901" i="7"/>
  <c r="BH901" i="7"/>
  <c r="BQ901" i="7"/>
  <c r="BP901" i="7"/>
  <c r="BL901" i="7"/>
  <c r="BK901" i="7"/>
  <c r="BM901" i="7"/>
  <c r="BI901" i="7"/>
  <c r="AC73" i="7"/>
  <c r="W73" i="7"/>
  <c r="Y73" i="7"/>
  <c r="Z73" i="7"/>
  <c r="BP548" i="7"/>
  <c r="BM549" i="7"/>
  <c r="BH549" i="7"/>
  <c r="BK824" i="7"/>
  <c r="AT360" i="7"/>
  <c r="BL895" i="7"/>
  <c r="AP415" i="7"/>
  <c r="BM670" i="7"/>
  <c r="AT536" i="7"/>
  <c r="BH828" i="7"/>
  <c r="AU59" i="7"/>
  <c r="BN571" i="7"/>
  <c r="BJ829" i="7"/>
  <c r="BL868" i="7"/>
  <c r="AO598" i="7"/>
  <c r="AQ433" i="7"/>
  <c r="BJ818" i="7"/>
  <c r="BO818" i="7"/>
  <c r="AR531" i="7"/>
  <c r="AQ531" i="7"/>
  <c r="AV531" i="7"/>
  <c r="AX538" i="7"/>
  <c r="AU538" i="7"/>
  <c r="BK935" i="7"/>
  <c r="BM935" i="7"/>
  <c r="BH896" i="7"/>
  <c r="BN896" i="7"/>
  <c r="BM896" i="7"/>
  <c r="BL896" i="7"/>
  <c r="BP896" i="7"/>
  <c r="CB941" i="7"/>
  <c r="CH941" i="7"/>
  <c r="BL579" i="7"/>
  <c r="BQ579" i="7"/>
  <c r="BH579" i="7"/>
  <c r="BN856" i="7"/>
  <c r="BH856" i="7"/>
  <c r="BQ856" i="7"/>
  <c r="BO856" i="7"/>
  <c r="BK856" i="7"/>
  <c r="BL856" i="7"/>
  <c r="BM856" i="7"/>
  <c r="BP856" i="7"/>
  <c r="BJ856" i="7"/>
  <c r="CC798" i="7"/>
  <c r="CE798" i="7"/>
  <c r="CD798" i="7"/>
  <c r="BZ798" i="7"/>
  <c r="CA798" i="7"/>
  <c r="CH798" i="7"/>
  <c r="BP848" i="7"/>
  <c r="BL848" i="7"/>
  <c r="BH848" i="7"/>
  <c r="CE949" i="7"/>
  <c r="BZ949" i="7"/>
  <c r="BY949" i="7"/>
  <c r="BI671" i="7"/>
  <c r="BO671" i="7"/>
  <c r="BP902" i="7"/>
  <c r="BQ902" i="7"/>
  <c r="CB675" i="7"/>
  <c r="CI675" i="7"/>
  <c r="CD675" i="7"/>
  <c r="BH680" i="7"/>
  <c r="BQ680" i="7"/>
  <c r="BM680" i="7"/>
  <c r="BG850" i="7"/>
  <c r="BN850" i="7"/>
  <c r="BK622" i="7"/>
  <c r="BM622" i="7"/>
  <c r="BP711" i="7"/>
  <c r="BQ711" i="7"/>
  <c r="BX627" i="7"/>
  <c r="BY627" i="7" a="1"/>
  <c r="CD627" i="7"/>
  <c r="BG711" i="7"/>
  <c r="BO622" i="7"/>
  <c r="CI689" i="7"/>
  <c r="CG689" i="7"/>
  <c r="BG439" i="7"/>
  <c r="BL439" i="7"/>
  <c r="CC88" i="7"/>
  <c r="CG88" i="7"/>
  <c r="CA88" i="7"/>
  <c r="CF657" i="7"/>
  <c r="CA657" i="7"/>
  <c r="CD657" i="7"/>
  <c r="CI798" i="7"/>
  <c r="BQ848" i="7"/>
  <c r="BK848" i="7"/>
  <c r="CF949" i="7"/>
  <c r="CI949" i="7"/>
  <c r="CA949" i="7"/>
  <c r="BM671" i="7"/>
  <c r="BH671" i="7"/>
  <c r="BG671" i="7"/>
  <c r="BI902" i="7"/>
  <c r="BK902" i="7"/>
  <c r="BG902" i="7"/>
  <c r="CF675" i="7"/>
  <c r="CG675" i="7"/>
  <c r="CC675" i="7"/>
  <c r="BK680" i="7"/>
  <c r="BJ680" i="7"/>
  <c r="BG680" i="7"/>
  <c r="BQ850" i="7"/>
  <c r="BJ850" i="7"/>
  <c r="BH850" i="7"/>
  <c r="CC689" i="7"/>
  <c r="BH622" i="7"/>
  <c r="BI622" i="7"/>
  <c r="BL711" i="7"/>
  <c r="BM711" i="7"/>
  <c r="BN711" i="7"/>
  <c r="BJ622" i="7"/>
  <c r="CH689" i="7"/>
  <c r="BZ689" i="7"/>
  <c r="CB689" i="7"/>
  <c r="BJ439" i="7"/>
  <c r="BN439" i="7"/>
  <c r="BO439" i="7"/>
  <c r="CD88" i="7"/>
  <c r="CB88" i="7"/>
  <c r="BY88" i="7"/>
  <c r="CK88" i="7"/>
  <c r="CC657" i="7"/>
  <c r="CI657" i="7"/>
  <c r="BY657" i="7"/>
  <c r="BX454" i="7"/>
  <c r="BY454" i="7" a="1"/>
  <c r="CD454" i="7"/>
  <c r="CG798" i="7"/>
  <c r="BG848" i="7"/>
  <c r="BI848" i="7"/>
  <c r="CB949" i="7"/>
  <c r="CH949" i="7"/>
  <c r="BL671" i="7"/>
  <c r="BP671" i="7"/>
  <c r="BO902" i="7"/>
  <c r="BM902" i="7"/>
  <c r="CH675" i="7"/>
  <c r="BO680" i="7"/>
  <c r="BO850" i="7"/>
  <c r="BP850" i="7"/>
  <c r="CD689" i="7"/>
  <c r="BG622" i="7"/>
  <c r="BH711" i="7"/>
  <c r="BK711" i="7"/>
  <c r="CE689" i="7"/>
  <c r="BH439" i="7"/>
  <c r="BP439" i="7"/>
  <c r="CF88" i="7"/>
  <c r="CG657" i="7"/>
  <c r="CB798" i="7"/>
  <c r="BY798" i="7"/>
  <c r="AD311" i="7"/>
  <c r="AG311" i="7"/>
  <c r="BG340" i="7"/>
  <c r="BH340" i="7"/>
  <c r="BJ340" i="7"/>
  <c r="BI340" i="7"/>
  <c r="BL340" i="7"/>
  <c r="BM340" i="7"/>
  <c r="BP340" i="7"/>
  <c r="BQ340" i="7"/>
  <c r="BN340" i="7"/>
  <c r="BK340" i="7"/>
  <c r="BO340" i="7"/>
  <c r="AT486" i="7"/>
  <c r="AR486" i="7"/>
  <c r="AP486" i="7"/>
  <c r="AU486" i="7"/>
  <c r="AV486" i="7"/>
  <c r="AX376" i="7"/>
  <c r="AY376" i="7"/>
  <c r="AQ376" i="7"/>
  <c r="AS376" i="7"/>
  <c r="AR376" i="7"/>
  <c r="AO376" i="7"/>
  <c r="AP376" i="7"/>
  <c r="AW376" i="7"/>
  <c r="AU376" i="7"/>
  <c r="AT376" i="7"/>
  <c r="AV376" i="7"/>
  <c r="BZ370" i="7"/>
  <c r="CH370" i="7"/>
  <c r="CF370" i="7"/>
  <c r="CA370" i="7"/>
  <c r="CE370" i="7"/>
  <c r="BY370" i="7"/>
  <c r="CC370" i="7"/>
  <c r="CG370" i="7"/>
  <c r="CD370" i="7"/>
  <c r="CB370" i="7"/>
  <c r="CI370" i="7"/>
  <c r="AY168" i="7"/>
  <c r="CA577" i="7"/>
  <c r="CG577" i="7"/>
  <c r="CC577" i="7"/>
  <c r="CB577" i="7"/>
  <c r="CF577" i="7"/>
  <c r="CD577" i="7"/>
  <c r="BY577" i="7"/>
  <c r="CE577" i="7"/>
  <c r="BN824" i="7"/>
  <c r="BM824" i="7"/>
  <c r="BM815" i="7"/>
  <c r="CT41" i="7"/>
  <c r="BJ824" i="7"/>
  <c r="BG824" i="7"/>
  <c r="BZ577" i="7"/>
  <c r="CH577" i="7"/>
  <c r="CI577" i="7"/>
  <c r="CD327" i="7"/>
  <c r="CF327" i="7"/>
  <c r="CH327" i="7"/>
  <c r="AP590" i="7"/>
  <c r="BP553" i="7"/>
  <c r="AE402" i="7"/>
  <c r="AC402" i="7"/>
  <c r="AF402" i="7"/>
  <c r="BI812" i="7"/>
  <c r="AX340" i="7"/>
  <c r="BQ567" i="7"/>
  <c r="BL660" i="7"/>
  <c r="BP583" i="7"/>
  <c r="BJ892" i="7"/>
  <c r="CC909" i="7"/>
  <c r="CH909" i="7"/>
  <c r="BI678" i="7"/>
  <c r="CD440" i="7"/>
  <c r="CI737" i="7"/>
  <c r="BP644" i="7"/>
  <c r="BG916" i="7"/>
  <c r="BL808" i="7"/>
  <c r="BP808" i="7"/>
  <c r="BQ808" i="7"/>
  <c r="CD957" i="7"/>
  <c r="CC957" i="7"/>
  <c r="CG957" i="7"/>
  <c r="BI844" i="7"/>
  <c r="BO563" i="7"/>
  <c r="CB709" i="7"/>
  <c r="CK259" i="7"/>
  <c r="CH551" i="7"/>
  <c r="BK553" i="7"/>
  <c r="BH557" i="7"/>
  <c r="BQ507" i="7"/>
  <c r="AP62" i="7"/>
  <c r="AD402" i="7"/>
  <c r="AA402" i="7"/>
  <c r="W402" i="7"/>
  <c r="BG578" i="7"/>
  <c r="BI549" i="7"/>
  <c r="BJ549" i="7"/>
  <c r="BK549" i="7"/>
  <c r="BN633" i="7"/>
  <c r="BG567" i="7"/>
  <c r="BI567" i="7"/>
  <c r="BG660" i="7"/>
  <c r="BK892" i="7"/>
  <c r="BM803" i="7"/>
  <c r="CF909" i="7"/>
  <c r="BH678" i="7"/>
  <c r="CF792" i="7"/>
  <c r="CD737" i="7"/>
  <c r="BQ644" i="7"/>
  <c r="BP916" i="7"/>
  <c r="BK808" i="7"/>
  <c r="BO808" i="7"/>
  <c r="BG808" i="7"/>
  <c r="BZ957" i="7"/>
  <c r="CF957" i="7"/>
  <c r="BH844" i="7"/>
  <c r="AQ108" i="7"/>
  <c r="AY125" i="7"/>
  <c r="AX125" i="7"/>
  <c r="AP125" i="7"/>
  <c r="CE327" i="7"/>
  <c r="BY327" i="7"/>
  <c r="CC327" i="7"/>
  <c r="AR125" i="7"/>
  <c r="AU125" i="7"/>
  <c r="AO125" i="7"/>
  <c r="CA327" i="7"/>
  <c r="AQ325" i="7"/>
  <c r="AQ125" i="7"/>
  <c r="AW125" i="7"/>
  <c r="CD551" i="7"/>
  <c r="AC324" i="7"/>
  <c r="AQ70" i="7"/>
  <c r="AP184" i="7"/>
  <c r="BQ557" i="7"/>
  <c r="BI528" i="7"/>
  <c r="X343" i="7"/>
  <c r="AB402" i="7"/>
  <c r="X402" i="7"/>
  <c r="BH578" i="7"/>
  <c r="BG549" i="7"/>
  <c r="BN567" i="7"/>
  <c r="BO567" i="7"/>
  <c r="BQ589" i="7"/>
  <c r="BI589" i="7"/>
  <c r="AW306" i="7"/>
  <c r="BQ913" i="7"/>
  <c r="CG909" i="7"/>
  <c r="BL818" i="7"/>
  <c r="CG792" i="7"/>
  <c r="BJ661" i="7"/>
  <c r="CF737" i="7"/>
  <c r="BI808" i="7"/>
  <c r="BN808" i="7"/>
  <c r="BY957" i="7"/>
  <c r="CA957" i="7"/>
  <c r="CE971" i="7"/>
  <c r="BJ262" i="7"/>
  <c r="BP262" i="7"/>
  <c r="BN262" i="7"/>
  <c r="BI262" i="7"/>
  <c r="BM262" i="7"/>
  <c r="BQ262" i="7"/>
  <c r="BH262" i="7"/>
  <c r="BK262" i="7"/>
  <c r="BG262" i="7"/>
  <c r="BL262" i="7"/>
  <c r="BO262" i="7"/>
  <c r="BI454" i="7"/>
  <c r="BL454" i="7"/>
  <c r="BO454" i="7"/>
  <c r="BM454" i="7"/>
  <c r="BG454" i="7"/>
  <c r="BQ454" i="7"/>
  <c r="BH454" i="7"/>
  <c r="BN454" i="7"/>
  <c r="BK454" i="7"/>
  <c r="BJ454" i="7"/>
  <c r="BP454" i="7"/>
  <c r="CH810" i="7"/>
  <c r="CD810" i="7"/>
  <c r="CF810" i="7"/>
  <c r="CB810" i="7"/>
  <c r="CE810" i="7"/>
  <c r="CI810" i="7"/>
  <c r="CG810" i="7"/>
  <c r="BZ810" i="7"/>
  <c r="BY810" i="7"/>
  <c r="CA810" i="7"/>
  <c r="CC810" i="7"/>
  <c r="AV79" i="7"/>
  <c r="AX79" i="7"/>
  <c r="AD388" i="7"/>
  <c r="CD28" i="7"/>
  <c r="AV108" i="7"/>
  <c r="AU108" i="7"/>
  <c r="BF485" i="7"/>
  <c r="BG485" i="7" a="1"/>
  <c r="BK485" i="7"/>
  <c r="BX635" i="7"/>
  <c r="BY635" i="7" a="1"/>
  <c r="BY635" i="7"/>
  <c r="AX236" i="7"/>
  <c r="AO236" i="7"/>
  <c r="AP236" i="7"/>
  <c r="AS236" i="7"/>
  <c r="AT236" i="7"/>
  <c r="AV236" i="7"/>
  <c r="AQ236" i="7"/>
  <c r="AR236" i="7"/>
  <c r="AY236" i="7"/>
  <c r="AU236" i="7"/>
  <c r="AW236" i="7"/>
  <c r="AY486" i="7"/>
  <c r="AQ486" i="7"/>
  <c r="AX486" i="7"/>
  <c r="AS486" i="7"/>
  <c r="AW486" i="7"/>
  <c r="AO486" i="7"/>
  <c r="CN255" i="7"/>
  <c r="CF9" i="7"/>
  <c r="W365" i="7"/>
  <c r="AD78" i="7"/>
  <c r="AA187" i="7"/>
  <c r="BQ553" i="7"/>
  <c r="BJ553" i="7"/>
  <c r="BO553" i="7"/>
  <c r="W381" i="7"/>
  <c r="AY62" i="7"/>
  <c r="AS201" i="7"/>
  <c r="BM812" i="7"/>
  <c r="X166" i="7"/>
  <c r="AQ430" i="7"/>
  <c r="BO905" i="7"/>
  <c r="BN813" i="7"/>
  <c r="BH813" i="7"/>
  <c r="BK813" i="7"/>
  <c r="BQ843" i="7"/>
  <c r="BN843" i="7"/>
  <c r="BJ530" i="7"/>
  <c r="BQ524" i="7"/>
  <c r="BQ765" i="7"/>
  <c r="BG895" i="7"/>
  <c r="BH895" i="7"/>
  <c r="BL625" i="7"/>
  <c r="BP625" i="7"/>
  <c r="BJ625" i="7"/>
  <c r="BG571" i="7"/>
  <c r="BH571" i="7"/>
  <c r="BO571" i="7"/>
  <c r="BG818" i="7"/>
  <c r="BN818" i="7"/>
  <c r="AP538" i="7"/>
  <c r="AX531" i="7"/>
  <c r="AP531" i="7"/>
  <c r="BQ935" i="7"/>
  <c r="BJ546" i="7"/>
  <c r="BG936" i="7"/>
  <c r="AY108" i="7"/>
  <c r="AO108" i="7"/>
  <c r="BM709" i="7"/>
  <c r="BN709" i="7"/>
  <c r="BH709" i="7"/>
  <c r="CI49" i="7"/>
  <c r="CF49" i="7"/>
  <c r="CG49" i="7"/>
  <c r="BY49" i="7"/>
  <c r="CB49" i="7"/>
  <c r="BZ49" i="7"/>
  <c r="CH49" i="7"/>
  <c r="CA49" i="7"/>
  <c r="CD49" i="7"/>
  <c r="CE49" i="7"/>
  <c r="CC49" i="7"/>
  <c r="CR255" i="7"/>
  <c r="AU18" i="7"/>
  <c r="AE187" i="7"/>
  <c r="BH553" i="7"/>
  <c r="BM553" i="7"/>
  <c r="BL553" i="7"/>
  <c r="Z381" i="7"/>
  <c r="AX62" i="7"/>
  <c r="AV201" i="7"/>
  <c r="CC113" i="7"/>
  <c r="AG166" i="7"/>
  <c r="AV7" i="7"/>
  <c r="AY430" i="7"/>
  <c r="BJ813" i="7"/>
  <c r="BP813" i="7"/>
  <c r="BH703" i="7"/>
  <c r="BJ843" i="7"/>
  <c r="BO843" i="7"/>
  <c r="BH843" i="7"/>
  <c r="BM530" i="7"/>
  <c r="BK524" i="7"/>
  <c r="BI765" i="7"/>
  <c r="BK530" i="7"/>
  <c r="BO895" i="7"/>
  <c r="BM895" i="7"/>
  <c r="BK895" i="7"/>
  <c r="BO625" i="7"/>
  <c r="BQ625" i="7"/>
  <c r="BK625" i="7"/>
  <c r="BQ571" i="7"/>
  <c r="BI571" i="7"/>
  <c r="BP571" i="7"/>
  <c r="BM818" i="7"/>
  <c r="BP818" i="7"/>
  <c r="BH818" i="7"/>
  <c r="AR538" i="7"/>
  <c r="AQ538" i="7"/>
  <c r="AY531" i="7"/>
  <c r="AO531" i="7"/>
  <c r="BN935" i="7"/>
  <c r="BX111" i="7"/>
  <c r="BY111" i="7" a="1"/>
  <c r="BZ111" i="7"/>
  <c r="BX137" i="7"/>
  <c r="BY137" i="7" a="1"/>
  <c r="BX722" i="7"/>
  <c r="BY722" i="7" a="1"/>
  <c r="CF722" i="7"/>
  <c r="BX189" i="7"/>
  <c r="AP331" i="7"/>
  <c r="AU331" i="7"/>
  <c r="AW331" i="7"/>
  <c r="CI259" i="7"/>
  <c r="BN553" i="7"/>
  <c r="CN691" i="7"/>
  <c r="BM633" i="7"/>
  <c r="BO813" i="7"/>
  <c r="BL813" i="7"/>
  <c r="CA759" i="7"/>
  <c r="BI843" i="7"/>
  <c r="BG843" i="7"/>
  <c r="BI530" i="7"/>
  <c r="BH530" i="7"/>
  <c r="BJ895" i="7"/>
  <c r="BI895" i="7"/>
  <c r="BN897" i="7"/>
  <c r="BH625" i="7"/>
  <c r="BM625" i="7"/>
  <c r="BM571" i="7"/>
  <c r="BK818" i="7"/>
  <c r="BI818" i="7"/>
  <c r="AO538" i="7"/>
  <c r="AV538" i="7"/>
  <c r="AT531" i="7"/>
  <c r="BG829" i="7"/>
  <c r="BH935" i="7"/>
  <c r="BG935" i="7"/>
  <c r="AW108" i="7"/>
  <c r="AP108" i="7"/>
  <c r="BX907" i="7"/>
  <c r="BY907" i="7" a="1"/>
  <c r="CF907" i="7"/>
  <c r="BX100" i="7"/>
  <c r="BY100" i="7" a="1"/>
  <c r="CF100" i="7"/>
  <c r="BX302" i="7"/>
  <c r="BY302" i="7" a="1"/>
  <c r="CA302" i="7"/>
  <c r="BX699" i="7"/>
  <c r="BY699" i="7" a="1"/>
  <c r="CG699" i="7"/>
  <c r="BX692" i="7"/>
  <c r="BY692" i="7" a="1"/>
  <c r="BY692" i="7"/>
  <c r="BX789" i="7"/>
  <c r="BY789" i="7" a="1"/>
  <c r="CA789" i="7"/>
  <c r="BX175" i="7"/>
  <c r="BY175" i="7" a="1"/>
  <c r="CD175" i="7"/>
  <c r="AO331" i="7"/>
  <c r="AS331" i="7"/>
  <c r="BD593" i="7"/>
  <c r="BF593" i="7"/>
  <c r="BG593" i="7" a="1"/>
  <c r="BG274" i="7"/>
  <c r="BM274" i="7"/>
  <c r="BL274" i="7"/>
  <c r="BH274" i="7"/>
  <c r="BQ274" i="7"/>
  <c r="BI274" i="7"/>
  <c r="BN274" i="7"/>
  <c r="BJ274" i="7"/>
  <c r="BK274" i="7"/>
  <c r="BP274" i="7"/>
  <c r="BO274" i="7"/>
  <c r="BN111" i="7"/>
  <c r="BP111" i="7"/>
  <c r="BQ111" i="7"/>
  <c r="BI111" i="7"/>
  <c r="BK111" i="7"/>
  <c r="BM111" i="7"/>
  <c r="BO111" i="7"/>
  <c r="BJ111" i="7"/>
  <c r="BH111" i="7"/>
  <c r="BL111" i="7"/>
  <c r="BG111" i="7"/>
  <c r="BL222" i="7"/>
  <c r="BQ222" i="7"/>
  <c r="BH222" i="7"/>
  <c r="BK222" i="7"/>
  <c r="BJ222" i="7"/>
  <c r="BN222" i="7"/>
  <c r="BP222" i="7"/>
  <c r="BM222" i="7"/>
  <c r="BO222" i="7"/>
  <c r="BI222" i="7"/>
  <c r="BG222" i="7"/>
  <c r="BP56" i="7"/>
  <c r="BH56" i="7"/>
  <c r="BG56" i="7"/>
  <c r="BK56" i="7"/>
  <c r="BL56" i="7"/>
  <c r="BI56" i="7"/>
  <c r="BM56" i="7"/>
  <c r="BN56" i="7"/>
  <c r="BJ56" i="7"/>
  <c r="BQ56" i="7"/>
  <c r="BO56" i="7"/>
  <c r="BN271" i="7"/>
  <c r="BG271" i="7"/>
  <c r="BK271" i="7"/>
  <c r="BP271" i="7"/>
  <c r="BO271" i="7"/>
  <c r="BH271" i="7"/>
  <c r="BM271" i="7"/>
  <c r="BQ271" i="7"/>
  <c r="BI271" i="7"/>
  <c r="BL271" i="7"/>
  <c r="BJ271" i="7"/>
  <c r="CE753" i="7"/>
  <c r="CI753" i="7"/>
  <c r="CB753" i="7"/>
  <c r="BZ753" i="7"/>
  <c r="CD753" i="7"/>
  <c r="BI668" i="7"/>
  <c r="BL668" i="7"/>
  <c r="BP668" i="7"/>
  <c r="BJ668" i="7"/>
  <c r="BK668" i="7"/>
  <c r="BH668" i="7"/>
  <c r="BN668" i="7"/>
  <c r="BM668" i="7"/>
  <c r="BO668" i="7"/>
  <c r="BQ668" i="7"/>
  <c r="BG668" i="7"/>
  <c r="AP235" i="7"/>
  <c r="CJ6" i="7"/>
  <c r="CM6" i="7"/>
  <c r="Z32" i="7"/>
  <c r="AS598" i="7"/>
  <c r="AT598" i="7"/>
  <c r="AW598" i="7"/>
  <c r="AW70" i="7"/>
  <c r="AS70" i="7"/>
  <c r="CF266" i="7"/>
  <c r="CG266" i="7"/>
  <c r="CD266" i="7"/>
  <c r="CB266" i="7"/>
  <c r="BZ266" i="7"/>
  <c r="CI266" i="7"/>
  <c r="CC266" i="7"/>
  <c r="CE266" i="7"/>
  <c r="BY266" i="7"/>
  <c r="CK266" i="7"/>
  <c r="CH266" i="7"/>
  <c r="CA266" i="7"/>
  <c r="CB19" i="7"/>
  <c r="CA19" i="7"/>
  <c r="CE19" i="7"/>
  <c r="BZ19" i="7"/>
  <c r="CG19" i="7"/>
  <c r="CJ871" i="7"/>
  <c r="AW235" i="7"/>
  <c r="AA32" i="7"/>
  <c r="AR598" i="7"/>
  <c r="AV598" i="7"/>
  <c r="AY598" i="7"/>
  <c r="AP70" i="7"/>
  <c r="AT70" i="7"/>
  <c r="AY53" i="7"/>
  <c r="BO507" i="7"/>
  <c r="CA570" i="7"/>
  <c r="BG868" i="7"/>
  <c r="BJ781" i="7"/>
  <c r="BK781" i="7"/>
  <c r="BM781" i="7"/>
  <c r="BX714" i="7"/>
  <c r="BY714" i="7" a="1"/>
  <c r="CE714" i="7"/>
  <c r="BX85" i="7"/>
  <c r="BY85" i="7" a="1"/>
  <c r="CA85" i="7"/>
  <c r="AX10" i="7"/>
  <c r="AU10" i="7"/>
  <c r="AQ10" i="7"/>
  <c r="AY10" i="7"/>
  <c r="AT10" i="7"/>
  <c r="AV10" i="7"/>
  <c r="AS10" i="7"/>
  <c r="AO10" i="7"/>
  <c r="AW10" i="7"/>
  <c r="AR10" i="7"/>
  <c r="AP10" i="7"/>
  <c r="BQ781" i="7"/>
  <c r="BN781" i="7"/>
  <c r="BI781" i="7"/>
  <c r="CF728" i="7"/>
  <c r="BT138" i="7"/>
  <c r="BF138" i="7"/>
  <c r="BZ513" i="7"/>
  <c r="CE513" i="7"/>
  <c r="CG513" i="7"/>
  <c r="CC513" i="7"/>
  <c r="CF513" i="7"/>
  <c r="CD513" i="7"/>
  <c r="CI513" i="7"/>
  <c r="BY513" i="7"/>
  <c r="CH513" i="7"/>
  <c r="CB513" i="7"/>
  <c r="CA513" i="7"/>
  <c r="AX13" i="7"/>
  <c r="AP13" i="7"/>
  <c r="AS13" i="7"/>
  <c r="AU13" i="7"/>
  <c r="AV13" i="7"/>
  <c r="AQ13" i="7"/>
  <c r="AR13" i="7"/>
  <c r="AW13" i="7"/>
  <c r="AO13" i="7"/>
  <c r="AT13" i="7"/>
  <c r="AY13" i="7"/>
  <c r="CC791" i="7"/>
  <c r="CI791" i="7"/>
  <c r="CE791" i="7"/>
  <c r="BY791" i="7"/>
  <c r="CD791" i="7"/>
  <c r="BZ791" i="7"/>
  <c r="CG791" i="7"/>
  <c r="CA791" i="7"/>
  <c r="CB791" i="7"/>
  <c r="CH791" i="7"/>
  <c r="CF791" i="7"/>
  <c r="BH722" i="7"/>
  <c r="BI722" i="7"/>
  <c r="BQ722" i="7"/>
  <c r="BM722" i="7"/>
  <c r="BO722" i="7"/>
  <c r="BN722" i="7"/>
  <c r="BG722" i="7"/>
  <c r="BL722" i="7"/>
  <c r="BP722" i="7"/>
  <c r="BJ722" i="7"/>
  <c r="BK722" i="7"/>
  <c r="AR235" i="7"/>
  <c r="AQ598" i="7"/>
  <c r="AP598" i="7"/>
  <c r="AU70" i="7"/>
  <c r="BP528" i="7"/>
  <c r="BM507" i="7"/>
  <c r="CF664" i="7"/>
  <c r="BQ300" i="7"/>
  <c r="BM15" i="7"/>
  <c r="BK822" i="7"/>
  <c r="CI759" i="7"/>
  <c r="BH781" i="7"/>
  <c r="BX816" i="7"/>
  <c r="BY816" i="7" a="1"/>
  <c r="CE816" i="7"/>
  <c r="BX64" i="7"/>
  <c r="BY64" i="7" a="1"/>
  <c r="CD64" i="7"/>
  <c r="BX222" i="7"/>
  <c r="BY222" i="7" a="1"/>
  <c r="CI222" i="7"/>
  <c r="BX809" i="7"/>
  <c r="BY809" i="7" a="1"/>
  <c r="CH809" i="7"/>
  <c r="BX520" i="7"/>
  <c r="BY520" i="7" a="1"/>
  <c r="CA753" i="7"/>
  <c r="CG753" i="7"/>
  <c r="CF753" i="7"/>
  <c r="CC753" i="7"/>
  <c r="CH753" i="7"/>
  <c r="BY753" i="7"/>
  <c r="BV138" i="7"/>
  <c r="BW138" i="7"/>
  <c r="BP85" i="7"/>
  <c r="BO85" i="7"/>
  <c r="BL85" i="7"/>
  <c r="BK85" i="7"/>
  <c r="BH85" i="7"/>
  <c r="BQ85" i="7"/>
  <c r="BG85" i="7"/>
  <c r="BI85" i="7"/>
  <c r="BM85" i="7"/>
  <c r="BJ85" i="7"/>
  <c r="BN85" i="7"/>
  <c r="BG136" i="7"/>
  <c r="BH136" i="7"/>
  <c r="BL136" i="7"/>
  <c r="BO136" i="7"/>
  <c r="BI136" i="7"/>
  <c r="BK136" i="7"/>
  <c r="BN136" i="7"/>
  <c r="BJ136" i="7"/>
  <c r="BP136" i="7"/>
  <c r="BM136" i="7"/>
  <c r="BQ136" i="7"/>
  <c r="BP719" i="7"/>
  <c r="BI719" i="7"/>
  <c r="BG719" i="7"/>
  <c r="BQ719" i="7"/>
  <c r="BO719" i="7"/>
  <c r="BL719" i="7"/>
  <c r="BK719" i="7"/>
  <c r="BM719" i="7"/>
  <c r="BN719" i="7"/>
  <c r="BH719" i="7"/>
  <c r="BJ719" i="7"/>
  <c r="CG804" i="7"/>
  <c r="CD804" i="7"/>
  <c r="CB804" i="7"/>
  <c r="CF804" i="7"/>
  <c r="CH804" i="7"/>
  <c r="BY804" i="7"/>
  <c r="CA804" i="7"/>
  <c r="CC804" i="7"/>
  <c r="CE804" i="7"/>
  <c r="CI804" i="7"/>
  <c r="BZ804" i="7"/>
  <c r="BH904" i="7"/>
  <c r="BO904" i="7"/>
  <c r="BN904" i="7"/>
  <c r="BG904" i="7"/>
  <c r="BP904" i="7"/>
  <c r="BM904" i="7"/>
  <c r="BI904" i="7"/>
  <c r="BL904" i="7"/>
  <c r="BQ904" i="7"/>
  <c r="BJ904" i="7"/>
  <c r="BK904" i="7"/>
  <c r="X156" i="7"/>
  <c r="BK481" i="7"/>
  <c r="BP450" i="7"/>
  <c r="BQ578" i="7"/>
  <c r="BP578" i="7"/>
  <c r="CF684" i="7"/>
  <c r="BK565" i="7"/>
  <c r="CD759" i="7"/>
  <c r="CH759" i="7"/>
  <c r="CG658" i="7"/>
  <c r="BH765" i="7"/>
  <c r="BL765" i="7"/>
  <c r="BK765" i="7"/>
  <c r="AV306" i="7"/>
  <c r="BL530" i="7"/>
  <c r="BN530" i="7"/>
  <c r="AS306" i="7"/>
  <c r="CF628" i="7"/>
  <c r="BJ599" i="7"/>
  <c r="BO896" i="7"/>
  <c r="BQ594" i="7"/>
  <c r="BM594" i="7"/>
  <c r="BK594" i="7"/>
  <c r="BN517" i="7"/>
  <c r="BN546" i="7"/>
  <c r="BL546" i="7"/>
  <c r="BP988" i="7"/>
  <c r="BN717" i="7"/>
  <c r="CA526" i="7"/>
  <c r="CB526" i="7"/>
  <c r="CG526" i="7"/>
  <c r="CI526" i="7"/>
  <c r="CD526" i="7"/>
  <c r="BZ526" i="7"/>
  <c r="CH526" i="7"/>
  <c r="CF526" i="7"/>
  <c r="CC526" i="7"/>
  <c r="CE526" i="7"/>
  <c r="BY526" i="7"/>
  <c r="CK526" i="7"/>
  <c r="CA268" i="7"/>
  <c r="CD268" i="7"/>
  <c r="CH268" i="7"/>
  <c r="BZ268" i="7"/>
  <c r="CF268" i="7"/>
  <c r="BY268" i="7"/>
  <c r="CG268" i="7"/>
  <c r="CB268" i="7"/>
  <c r="CI268" i="7"/>
  <c r="CE268" i="7"/>
  <c r="CC268" i="7"/>
  <c r="BO620" i="7"/>
  <c r="BQ620" i="7"/>
  <c r="BJ620" i="7"/>
  <c r="BM620" i="7"/>
  <c r="BI620" i="7"/>
  <c r="BP620" i="7"/>
  <c r="BL620" i="7"/>
  <c r="BG620" i="7"/>
  <c r="BN620" i="7"/>
  <c r="BK620" i="7"/>
  <c r="BH620" i="7"/>
  <c r="CH36" i="7"/>
  <c r="CB36" i="7"/>
  <c r="BZ36" i="7"/>
  <c r="BY36" i="7"/>
  <c r="CC36" i="7"/>
  <c r="CA36" i="7"/>
  <c r="CI36" i="7"/>
  <c r="CD36" i="7"/>
  <c r="CE36" i="7"/>
  <c r="CG36" i="7"/>
  <c r="CF36" i="7"/>
  <c r="CA533" i="7"/>
  <c r="CH533" i="7"/>
  <c r="BZ533" i="7"/>
  <c r="CI533" i="7"/>
  <c r="CE533" i="7"/>
  <c r="BY533" i="7"/>
  <c r="CD533" i="7"/>
  <c r="CB533" i="7"/>
  <c r="CC533" i="7"/>
  <c r="CG533" i="7"/>
  <c r="CF533" i="7"/>
  <c r="BY124" i="7"/>
  <c r="CB124" i="7"/>
  <c r="CG124" i="7"/>
  <c r="BX271" i="7"/>
  <c r="BY271" i="7" a="1"/>
  <c r="CI271" i="7"/>
  <c r="BY840" i="7"/>
  <c r="BZ840" i="7"/>
  <c r="BX889" i="7"/>
  <c r="BY889" i="7" a="1"/>
  <c r="CE889" i="7"/>
  <c r="BP789" i="7"/>
  <c r="BL789" i="7"/>
  <c r="BK789" i="7"/>
  <c r="BJ789" i="7"/>
  <c r="BH789" i="7"/>
  <c r="BI789" i="7"/>
  <c r="BQ789" i="7"/>
  <c r="BN789" i="7"/>
  <c r="BO789" i="7"/>
  <c r="BG789" i="7"/>
  <c r="BM789" i="7"/>
  <c r="BX439" i="7"/>
  <c r="BY439" i="7" a="1"/>
  <c r="CD259" i="7"/>
  <c r="BJ734" i="7"/>
  <c r="AB187" i="7"/>
  <c r="BH434" i="7"/>
  <c r="BG481" i="7"/>
  <c r="BK578" i="7"/>
  <c r="BL578" i="7"/>
  <c r="AB388" i="7"/>
  <c r="BH565" i="7"/>
  <c r="AQ429" i="7"/>
  <c r="CE759" i="7"/>
  <c r="CF759" i="7"/>
  <c r="BO765" i="7"/>
  <c r="BP765" i="7"/>
  <c r="BJ765" i="7"/>
  <c r="AO306" i="7"/>
  <c r="AX306" i="7"/>
  <c r="BG530" i="7"/>
  <c r="BO530" i="7"/>
  <c r="AT59" i="7"/>
  <c r="BG599" i="7"/>
  <c r="CA440" i="7"/>
  <c r="BK773" i="7"/>
  <c r="AP160" i="7"/>
  <c r="BG896" i="7"/>
  <c r="BQ896" i="7"/>
  <c r="BO594" i="7"/>
  <c r="BO517" i="7"/>
  <c r="BH546" i="7"/>
  <c r="BO988" i="7"/>
  <c r="CG728" i="7"/>
  <c r="BX629" i="7"/>
  <c r="BY629" i="7" a="1"/>
  <c r="CF629" i="7"/>
  <c r="BX297" i="7"/>
  <c r="BY297" i="7" a="1"/>
  <c r="CE297" i="7"/>
  <c r="BF168" i="7"/>
  <c r="BP514" i="7"/>
  <c r="BL514" i="7"/>
  <c r="BI514" i="7"/>
  <c r="BO514" i="7"/>
  <c r="BG514" i="7"/>
  <c r="BH514" i="7"/>
  <c r="BK514" i="7"/>
  <c r="BQ514" i="7"/>
  <c r="BM514" i="7"/>
  <c r="BJ514" i="7"/>
  <c r="BN514" i="7"/>
  <c r="BX620" i="7"/>
  <c r="BY620" i="7" a="1"/>
  <c r="BX786" i="7"/>
  <c r="BY786" i="7" a="1"/>
  <c r="AO151" i="7"/>
  <c r="AX151" i="7"/>
  <c r="AP151" i="7"/>
  <c r="AS151" i="7"/>
  <c r="AQ151" i="7"/>
  <c r="AV151" i="7"/>
  <c r="AT151" i="7"/>
  <c r="AW151" i="7"/>
  <c r="AR151" i="7"/>
  <c r="AY151" i="7"/>
  <c r="AU151" i="7"/>
  <c r="BX719" i="7"/>
  <c r="BY719" i="7" a="1"/>
  <c r="BX514" i="7"/>
  <c r="BY514" i="7" a="1"/>
  <c r="BM786" i="7"/>
  <c r="BH786" i="7"/>
  <c r="BQ786" i="7"/>
  <c r="BK786" i="7"/>
  <c r="BI786" i="7"/>
  <c r="BN786" i="7"/>
  <c r="BG786" i="7"/>
  <c r="BJ786" i="7"/>
  <c r="BO786" i="7"/>
  <c r="BL786" i="7"/>
  <c r="BP786" i="7"/>
  <c r="AB156" i="7"/>
  <c r="BJ434" i="7"/>
  <c r="BI578" i="7"/>
  <c r="BJ578" i="7"/>
  <c r="BI565" i="7"/>
  <c r="CB759" i="7"/>
  <c r="CC759" i="7"/>
  <c r="BY658" i="7"/>
  <c r="BM765" i="7"/>
  <c r="AT306" i="7"/>
  <c r="AQ306" i="7"/>
  <c r="BQ530" i="7"/>
  <c r="BL773" i="7"/>
  <c r="BK896" i="7"/>
  <c r="BX497" i="7"/>
  <c r="BY497" i="7" a="1"/>
  <c r="CA497" i="7"/>
  <c r="BQ517" i="7"/>
  <c r="BO546" i="7"/>
  <c r="BK546" i="7"/>
  <c r="BM717" i="7"/>
  <c r="BX679" i="7"/>
  <c r="BY679" i="7" a="1"/>
  <c r="CG679" i="7"/>
  <c r="AW293" i="7"/>
  <c r="AP293" i="7"/>
  <c r="AR293" i="7"/>
  <c r="AQ293" i="7"/>
  <c r="AV293" i="7"/>
  <c r="AU293" i="7"/>
  <c r="AS293" i="7"/>
  <c r="BG232" i="7"/>
  <c r="BP232" i="7"/>
  <c r="BL232" i="7"/>
  <c r="BQ232" i="7"/>
  <c r="BI232" i="7"/>
  <c r="BM232" i="7"/>
  <c r="BO232" i="7"/>
  <c r="BN232" i="7"/>
  <c r="BK232" i="7"/>
  <c r="BJ232" i="7"/>
  <c r="BH232" i="7"/>
  <c r="BI19" i="7"/>
  <c r="BG19" i="7"/>
  <c r="BJ19" i="7"/>
  <c r="BN19" i="7"/>
  <c r="BH19" i="7"/>
  <c r="BL19" i="7"/>
  <c r="BM19" i="7"/>
  <c r="BK19" i="7"/>
  <c r="BP19" i="7"/>
  <c r="BQ19" i="7"/>
  <c r="BO19" i="7"/>
  <c r="BJ63" i="7"/>
  <c r="BO63" i="7"/>
  <c r="BP63" i="7"/>
  <c r="BN63" i="7"/>
  <c r="BQ63" i="7"/>
  <c r="BL63" i="7"/>
  <c r="BM63" i="7"/>
  <c r="BK63" i="7"/>
  <c r="BG63" i="7"/>
  <c r="BI63" i="7"/>
  <c r="BH63" i="7"/>
  <c r="BQ165" i="7"/>
  <c r="BK165" i="7"/>
  <c r="BP165" i="7"/>
  <c r="BI165" i="7"/>
  <c r="BN165" i="7"/>
  <c r="BO165" i="7"/>
  <c r="BJ165" i="7"/>
  <c r="BH165" i="7"/>
  <c r="BM165" i="7"/>
  <c r="BL165" i="7"/>
  <c r="BG165" i="7"/>
  <c r="BP643" i="7"/>
  <c r="BO643" i="7"/>
  <c r="BN643" i="7"/>
  <c r="BI643" i="7"/>
  <c r="BM643" i="7"/>
  <c r="BQ643" i="7"/>
  <c r="BN631" i="7"/>
  <c r="BO631" i="7"/>
  <c r="BG631" i="7"/>
  <c r="BL631" i="7"/>
  <c r="BI631" i="7"/>
  <c r="BP631" i="7"/>
  <c r="BK631" i="7"/>
  <c r="BJ631" i="7"/>
  <c r="BM631" i="7"/>
  <c r="BQ631" i="7"/>
  <c r="BH631" i="7"/>
  <c r="CE259" i="7"/>
  <c r="CP259" i="7"/>
  <c r="CH259" i="7"/>
  <c r="CB259" i="7"/>
  <c r="CA259" i="7"/>
  <c r="CG259" i="7"/>
  <c r="CF259" i="7"/>
  <c r="BZ259" i="7"/>
  <c r="CC259" i="7"/>
  <c r="BO624" i="7"/>
  <c r="BJ624" i="7"/>
  <c r="BG624" i="7"/>
  <c r="BK624" i="7"/>
  <c r="BN624" i="7"/>
  <c r="BL624" i="7"/>
  <c r="BQ624" i="7"/>
  <c r="BI624" i="7"/>
  <c r="BM624" i="7"/>
  <c r="BH624" i="7"/>
  <c r="BP624" i="7"/>
  <c r="BJ807" i="7"/>
  <c r="BI807" i="7"/>
  <c r="BK807" i="7"/>
  <c r="BG807" i="7"/>
  <c r="BL807" i="7"/>
  <c r="BQ807" i="7"/>
  <c r="BN807" i="7"/>
  <c r="BP807" i="7"/>
  <c r="BH807" i="7"/>
  <c r="BO807" i="7"/>
  <c r="BM807" i="7"/>
  <c r="BJ714" i="7"/>
  <c r="BM714" i="7"/>
  <c r="BH714" i="7"/>
  <c r="BI714" i="7"/>
  <c r="BK714" i="7"/>
  <c r="BL714" i="7"/>
  <c r="BO714" i="7"/>
  <c r="BN714" i="7"/>
  <c r="BP714" i="7"/>
  <c r="BG714" i="7"/>
  <c r="BQ714" i="7"/>
  <c r="BQ608" i="7"/>
  <c r="BI608" i="7"/>
  <c r="BN608" i="7"/>
  <c r="BH608" i="7"/>
  <c r="BP608" i="7"/>
  <c r="BJ608" i="7"/>
  <c r="BG608" i="7"/>
  <c r="BO608" i="7"/>
  <c r="BL608" i="7"/>
  <c r="BM608" i="7"/>
  <c r="BK608" i="7"/>
  <c r="BG987" i="7"/>
  <c r="BH987" i="7"/>
  <c r="BL987" i="7"/>
  <c r="BM987" i="7"/>
  <c r="BK987" i="7"/>
  <c r="BO987" i="7"/>
  <c r="BI987" i="7"/>
  <c r="BQ987" i="7"/>
  <c r="BP987" i="7"/>
  <c r="BN987" i="7"/>
  <c r="BJ987" i="7"/>
  <c r="BZ461" i="7"/>
  <c r="CI461" i="7"/>
  <c r="CA461" i="7"/>
  <c r="CG461" i="7"/>
  <c r="CB461" i="7"/>
  <c r="CC461" i="7"/>
  <c r="CE461" i="7"/>
  <c r="BY461" i="7"/>
  <c r="CD461" i="7"/>
  <c r="CH461" i="7"/>
  <c r="CF461" i="7"/>
  <c r="CD462" i="7"/>
  <c r="CE462" i="7"/>
  <c r="CI462" i="7"/>
  <c r="CF462" i="7"/>
  <c r="BZ462" i="7"/>
  <c r="BY462" i="7"/>
  <c r="CH462" i="7"/>
  <c r="CA462" i="7"/>
  <c r="CB462" i="7"/>
  <c r="CC462" i="7"/>
  <c r="CG462" i="7"/>
  <c r="BQ692" i="7"/>
  <c r="BL692" i="7"/>
  <c r="BH692" i="7"/>
  <c r="BK692" i="7"/>
  <c r="BP692" i="7"/>
  <c r="BJ692" i="7"/>
  <c r="BN692" i="7"/>
  <c r="BO692" i="7"/>
  <c r="BG692" i="7"/>
  <c r="BM692" i="7"/>
  <c r="BI692" i="7"/>
  <c r="CD817" i="7"/>
  <c r="CA772" i="7"/>
  <c r="CB772" i="7"/>
  <c r="CG772" i="7"/>
  <c r="CH772" i="7"/>
  <c r="CI772" i="7"/>
  <c r="CF772" i="7"/>
  <c r="CD772" i="7"/>
  <c r="CC772" i="7"/>
  <c r="BX631" i="7"/>
  <c r="BY631" i="7" a="1"/>
  <c r="BQ712" i="7"/>
  <c r="BI712" i="7"/>
  <c r="BP712" i="7"/>
  <c r="BO712" i="7"/>
  <c r="BL712" i="7"/>
  <c r="BJ712" i="7"/>
  <c r="BN712" i="7"/>
  <c r="BG712" i="7"/>
  <c r="BH712" i="7"/>
  <c r="BK712" i="7"/>
  <c r="BM712" i="7"/>
  <c r="CG866" i="7"/>
  <c r="CE866" i="7"/>
  <c r="CH866" i="7"/>
  <c r="CI866" i="7"/>
  <c r="BZ866" i="7"/>
  <c r="CA866" i="7"/>
  <c r="BY866" i="7"/>
  <c r="CB866" i="7"/>
  <c r="CD866" i="7"/>
  <c r="CH683" i="7"/>
  <c r="CG683" i="7"/>
  <c r="BY683" i="7"/>
  <c r="CC683" i="7"/>
  <c r="BZ683" i="7"/>
  <c r="CF683" i="7"/>
  <c r="CB683" i="7"/>
  <c r="CA683" i="7"/>
  <c r="CI683" i="7"/>
  <c r="CE683" i="7"/>
  <c r="CD683" i="7"/>
  <c r="BX622" i="7"/>
  <c r="BY622" i="7" a="1"/>
  <c r="BO782" i="7"/>
  <c r="BK782" i="7"/>
  <c r="BI782" i="7"/>
  <c r="BP782" i="7"/>
  <c r="BL782" i="7"/>
  <c r="BN782" i="7"/>
  <c r="BQ782" i="7"/>
  <c r="BG782" i="7"/>
  <c r="BJ782" i="7"/>
  <c r="BM782" i="7"/>
  <c r="BH782" i="7"/>
  <c r="W187" i="7"/>
  <c r="CF735" i="7"/>
  <c r="AT466" i="7"/>
  <c r="AF381" i="7"/>
  <c r="AS62" i="7"/>
  <c r="AT62" i="7"/>
  <c r="AC130" i="7"/>
  <c r="BZ113" i="7"/>
  <c r="BG670" i="7"/>
  <c r="BN670" i="7"/>
  <c r="BL670" i="7"/>
  <c r="AO360" i="7"/>
  <c r="AS360" i="7"/>
  <c r="AY360" i="7"/>
  <c r="AV20" i="7"/>
  <c r="AT7" i="7"/>
  <c r="BQ905" i="7"/>
  <c r="BP744" i="7"/>
  <c r="BO752" i="7"/>
  <c r="BQ803" i="7"/>
  <c r="BI822" i="7"/>
  <c r="BP803" i="7"/>
  <c r="BG828" i="7"/>
  <c r="AS59" i="7"/>
  <c r="AX59" i="7"/>
  <c r="BJ886" i="7"/>
  <c r="BI445" i="7"/>
  <c r="BG445" i="7"/>
  <c r="BN445" i="7"/>
  <c r="BJ995" i="7"/>
  <c r="BL515" i="7"/>
  <c r="BG993" i="7"/>
  <c r="BI599" i="7"/>
  <c r="BH599" i="7"/>
  <c r="CG440" i="7"/>
  <c r="BM868" i="7"/>
  <c r="BH773" i="7"/>
  <c r="BO773" i="7"/>
  <c r="AY160" i="7"/>
  <c r="BM890" i="7"/>
  <c r="BQ890" i="7"/>
  <c r="BO890" i="7"/>
  <c r="BY737" i="7"/>
  <c r="CJ737" i="7"/>
  <c r="CH737" i="7"/>
  <c r="CA737" i="7"/>
  <c r="BJ644" i="7"/>
  <c r="BN644" i="7"/>
  <c r="BM916" i="7"/>
  <c r="BJ916" i="7"/>
  <c r="CC612" i="7"/>
  <c r="BQ844" i="7"/>
  <c r="BG844" i="7"/>
  <c r="CD612" i="7"/>
  <c r="CA612" i="7"/>
  <c r="BL715" i="7"/>
  <c r="BN715" i="7"/>
  <c r="BZ941" i="7"/>
  <c r="BG431" i="7"/>
  <c r="CC835" i="7"/>
  <c r="CH835" i="7"/>
  <c r="BF499" i="7"/>
  <c r="BG499" i="7" a="1"/>
  <c r="BI499" i="7"/>
  <c r="BC104" i="7"/>
  <c r="BF79" i="7"/>
  <c r="AX485" i="7"/>
  <c r="AP485" i="7"/>
  <c r="BX136" i="7"/>
  <c r="BY136" i="7" a="1"/>
  <c r="BZ772" i="7"/>
  <c r="BX708" i="7"/>
  <c r="BY708" i="7" a="1"/>
  <c r="BN809" i="7"/>
  <c r="BM809" i="7"/>
  <c r="BI809" i="7"/>
  <c r="BQ809" i="7"/>
  <c r="BJ809" i="7"/>
  <c r="BK809" i="7"/>
  <c r="BO809" i="7"/>
  <c r="BH809" i="7"/>
  <c r="BG809" i="7"/>
  <c r="BP809" i="7"/>
  <c r="BL809" i="7"/>
  <c r="BI778" i="7"/>
  <c r="BK778" i="7"/>
  <c r="BP778" i="7"/>
  <c r="BN778" i="7"/>
  <c r="BM778" i="7"/>
  <c r="BJ778" i="7"/>
  <c r="BH778" i="7"/>
  <c r="BQ778" i="7"/>
  <c r="BL778" i="7"/>
  <c r="BG778" i="7"/>
  <c r="BO778" i="7"/>
  <c r="BV987" i="7"/>
  <c r="BX987" i="7"/>
  <c r="BY987" i="7" a="1"/>
  <c r="BO646" i="7"/>
  <c r="BK646" i="7"/>
  <c r="BG646" i="7"/>
  <c r="BM646" i="7"/>
  <c r="BI646" i="7"/>
  <c r="BJ646" i="7"/>
  <c r="BP646" i="7"/>
  <c r="BW239" i="7"/>
  <c r="AC187" i="7"/>
  <c r="AX466" i="7"/>
  <c r="AQ62" i="7"/>
  <c r="AO62" i="7"/>
  <c r="AW62" i="7"/>
  <c r="CH113" i="7"/>
  <c r="CB113" i="7"/>
  <c r="BQ670" i="7"/>
  <c r="BP670" i="7"/>
  <c r="AP360" i="7"/>
  <c r="AU360" i="7"/>
  <c r="AR360" i="7"/>
  <c r="AS7" i="7"/>
  <c r="AX476" i="7"/>
  <c r="BO744" i="7"/>
  <c r="BP701" i="7"/>
  <c r="BQ828" i="7"/>
  <c r="AP59" i="7"/>
  <c r="AO59" i="7"/>
  <c r="AQ59" i="7"/>
  <c r="BQ993" i="7"/>
  <c r="BN858" i="7"/>
  <c r="BP599" i="7"/>
  <c r="BL599" i="7"/>
  <c r="BK599" i="7"/>
  <c r="BI773" i="7"/>
  <c r="BG773" i="7"/>
  <c r="BQ773" i="7"/>
  <c r="CJ736" i="7"/>
  <c r="BX594" i="7"/>
  <c r="BY594" i="7" a="1"/>
  <c r="CI594" i="7"/>
  <c r="BG890" i="7"/>
  <c r="BH890" i="7"/>
  <c r="BN890" i="7"/>
  <c r="CE737" i="7"/>
  <c r="CB737" i="7"/>
  <c r="BH644" i="7"/>
  <c r="BL644" i="7"/>
  <c r="BO644" i="7"/>
  <c r="BI916" i="7"/>
  <c r="BQ916" i="7"/>
  <c r="BO916" i="7"/>
  <c r="BZ612" i="7"/>
  <c r="BL844" i="7"/>
  <c r="CB612" i="7"/>
  <c r="BJ715" i="7"/>
  <c r="BK715" i="7"/>
  <c r="BP715" i="7"/>
  <c r="BO431" i="7"/>
  <c r="BX834" i="7"/>
  <c r="BY834" i="7" a="1"/>
  <c r="BY834" i="7"/>
  <c r="BX911" i="7"/>
  <c r="BY911" i="7" a="1"/>
  <c r="CI911" i="7"/>
  <c r="CD835" i="7"/>
  <c r="CG835" i="7"/>
  <c r="CB835" i="7"/>
  <c r="BX680" i="7"/>
  <c r="BY680" i="7" a="1"/>
  <c r="BZ680" i="7"/>
  <c r="CK426" i="7"/>
  <c r="CR426" i="7"/>
  <c r="BF13" i="7"/>
  <c r="BX646" i="7"/>
  <c r="BY646" i="7" a="1"/>
  <c r="BX624" i="7"/>
  <c r="BY624" i="7" a="1"/>
  <c r="BP955" i="7"/>
  <c r="BJ955" i="7"/>
  <c r="BG955" i="7"/>
  <c r="BX711" i="7"/>
  <c r="BY711" i="7" a="1"/>
  <c r="BO635" i="7"/>
  <c r="BI635" i="7"/>
  <c r="BQ635" i="7"/>
  <c r="BN635" i="7"/>
  <c r="CR41" i="7"/>
  <c r="X187" i="7"/>
  <c r="AD381" i="7"/>
  <c r="AR62" i="7"/>
  <c r="AV62" i="7"/>
  <c r="CK113" i="7"/>
  <c r="CR113" i="7"/>
  <c r="CI113" i="7"/>
  <c r="BO670" i="7"/>
  <c r="BJ670" i="7"/>
  <c r="AV360" i="7"/>
  <c r="BP905" i="7"/>
  <c r="BJ701" i="7"/>
  <c r="BL583" i="7"/>
  <c r="AY59" i="7"/>
  <c r="AV59" i="7"/>
  <c r="BQ445" i="7"/>
  <c r="BN995" i="7"/>
  <c r="BI515" i="7"/>
  <c r="BI993" i="7"/>
  <c r="BQ599" i="7"/>
  <c r="BM599" i="7"/>
  <c r="BN924" i="7"/>
  <c r="BJ773" i="7"/>
  <c r="BN773" i="7"/>
  <c r="AS160" i="7"/>
  <c r="BJ890" i="7"/>
  <c r="CG737" i="7"/>
  <c r="BZ737" i="7"/>
  <c r="BM644" i="7"/>
  <c r="BK644" i="7"/>
  <c r="BK916" i="7"/>
  <c r="BL916" i="7"/>
  <c r="CE612" i="7"/>
  <c r="BK844" i="7"/>
  <c r="BH715" i="7"/>
  <c r="BG715" i="7"/>
  <c r="BX796" i="7"/>
  <c r="BY796" i="7" a="1"/>
  <c r="BZ796" i="7"/>
  <c r="CD941" i="7"/>
  <c r="BM431" i="7"/>
  <c r="BX833" i="7"/>
  <c r="BY833" i="7" a="1"/>
  <c r="CC833" i="7"/>
  <c r="CA835" i="7"/>
  <c r="CI835" i="7"/>
  <c r="BX217" i="7"/>
  <c r="BY217" i="7" a="1"/>
  <c r="CH217" i="7"/>
  <c r="BX927" i="7"/>
  <c r="BY927" i="7" a="1"/>
  <c r="BZ927" i="7"/>
  <c r="AN104" i="7"/>
  <c r="AO104" i="7" a="1"/>
  <c r="AX104" i="7"/>
  <c r="BF504" i="7"/>
  <c r="BG504" i="7" a="1"/>
  <c r="BI504" i="7"/>
  <c r="BX976" i="7"/>
  <c r="BY976" i="7" a="1"/>
  <c r="CH976" i="7"/>
  <c r="BX642" i="7"/>
  <c r="BY642" i="7" a="1"/>
  <c r="CB642" i="7"/>
  <c r="AN58" i="7"/>
  <c r="AO58" i="7" a="1"/>
  <c r="AX58" i="7"/>
  <c r="CE772" i="7"/>
  <c r="BX712" i="7"/>
  <c r="BY712" i="7" a="1"/>
  <c r="BX165" i="7"/>
  <c r="BY165" i="7" a="1"/>
  <c r="CD537" i="7"/>
  <c r="CH537" i="7"/>
  <c r="CE537" i="7"/>
  <c r="CB537" i="7"/>
  <c r="BY537" i="7"/>
  <c r="CJ537" i="7"/>
  <c r="CC537" i="7"/>
  <c r="CI537" i="7"/>
  <c r="CF537" i="7"/>
  <c r="CG537" i="7"/>
  <c r="BZ537" i="7"/>
  <c r="CA537" i="7"/>
  <c r="BX807" i="7"/>
  <c r="BY807" i="7" a="1"/>
  <c r="BX782" i="7"/>
  <c r="BY782" i="7" a="1"/>
  <c r="CB878" i="7"/>
  <c r="CF878" i="7"/>
  <c r="BY878" i="7"/>
  <c r="CH878" i="7"/>
  <c r="CC878" i="7"/>
  <c r="CG878" i="7"/>
  <c r="BZ878" i="7"/>
  <c r="CE878" i="7"/>
  <c r="CI878" i="7"/>
  <c r="CD878" i="7"/>
  <c r="CA878" i="7"/>
  <c r="BX850" i="7"/>
  <c r="BY850" i="7" a="1"/>
  <c r="BO889" i="7"/>
  <c r="BI889" i="7"/>
  <c r="BH889" i="7"/>
  <c r="BN889" i="7"/>
  <c r="BP889" i="7"/>
  <c r="BJ889" i="7"/>
  <c r="BG889" i="7"/>
  <c r="BM889" i="7"/>
  <c r="BQ889" i="7"/>
  <c r="BL889" i="7"/>
  <c r="BK889" i="7"/>
  <c r="BX778" i="7"/>
  <c r="BY778" i="7" a="1"/>
  <c r="BX955" i="7"/>
  <c r="BY955" i="7" a="1"/>
  <c r="CJ959" i="7"/>
  <c r="BU13" i="7"/>
  <c r="BV13" i="7"/>
  <c r="BW13" i="7"/>
  <c r="BT168" i="7"/>
  <c r="BV168" i="7"/>
  <c r="BW168" i="7"/>
  <c r="AV188" i="7"/>
  <c r="BO233" i="7"/>
  <c r="BJ233" i="7"/>
  <c r="BL233" i="7"/>
  <c r="BN233" i="7"/>
  <c r="BH233" i="7"/>
  <c r="BK233" i="7"/>
  <c r="BG233" i="7"/>
  <c r="BM233" i="7"/>
  <c r="BI233" i="7"/>
  <c r="BQ233" i="7"/>
  <c r="BP233" i="7"/>
  <c r="BL297" i="7"/>
  <c r="BG297" i="7"/>
  <c r="BJ297" i="7"/>
  <c r="BN297" i="7"/>
  <c r="BI297" i="7"/>
  <c r="BH297" i="7"/>
  <c r="BM297" i="7"/>
  <c r="BP297" i="7"/>
  <c r="BQ297" i="7"/>
  <c r="BO297" i="7"/>
  <c r="BK297" i="7"/>
  <c r="BK217" i="7"/>
  <c r="BL217" i="7"/>
  <c r="BM217" i="7"/>
  <c r="BQ217" i="7"/>
  <c r="BI217" i="7"/>
  <c r="BG217" i="7"/>
  <c r="BP217" i="7"/>
  <c r="BH217" i="7"/>
  <c r="BJ217" i="7"/>
  <c r="BN217" i="7"/>
  <c r="BO217" i="7"/>
  <c r="BG10" i="7"/>
  <c r="BL10" i="7"/>
  <c r="BH10" i="7"/>
  <c r="BM10" i="7"/>
  <c r="BO10" i="7"/>
  <c r="BI10" i="7"/>
  <c r="BJ10" i="7"/>
  <c r="BP10" i="7"/>
  <c r="BN10" i="7"/>
  <c r="BK10" i="7"/>
  <c r="BQ10" i="7"/>
  <c r="AG345" i="7"/>
  <c r="AC345" i="7"/>
  <c r="W345" i="7"/>
  <c r="Z345" i="7"/>
  <c r="AD345" i="7"/>
  <c r="Y345" i="7"/>
  <c r="AE345" i="7"/>
  <c r="AA345" i="7"/>
  <c r="AB345" i="7"/>
  <c r="X345" i="7"/>
  <c r="AF345" i="7"/>
  <c r="CG948" i="7"/>
  <c r="CH948" i="7"/>
  <c r="BZ948" i="7"/>
  <c r="CC948" i="7"/>
  <c r="BY948" i="7"/>
  <c r="CK948" i="7"/>
  <c r="CB948" i="7"/>
  <c r="CA948" i="7"/>
  <c r="CD948" i="7"/>
  <c r="CF948" i="7"/>
  <c r="CE948" i="7"/>
  <c r="CI948" i="7"/>
  <c r="BQ642" i="7"/>
  <c r="BM642" i="7"/>
  <c r="BK642" i="7"/>
  <c r="BH642" i="7"/>
  <c r="BJ642" i="7"/>
  <c r="BG642" i="7"/>
  <c r="BI642" i="7"/>
  <c r="BL642" i="7"/>
  <c r="BN642" i="7"/>
  <c r="BO642" i="7"/>
  <c r="BP642" i="7"/>
  <c r="AX504" i="7"/>
  <c r="AR504" i="7"/>
  <c r="AT504" i="7"/>
  <c r="AV504" i="7"/>
  <c r="AP504" i="7"/>
  <c r="AQ504" i="7"/>
  <c r="AW504" i="7"/>
  <c r="AO504" i="7"/>
  <c r="AY504" i="7"/>
  <c r="AU504" i="7"/>
  <c r="AS504" i="7"/>
  <c r="BK690" i="7"/>
  <c r="BP690" i="7"/>
  <c r="BN690" i="7"/>
  <c r="BJ690" i="7"/>
  <c r="BQ690" i="7"/>
  <c r="BO690" i="7"/>
  <c r="BL690" i="7"/>
  <c r="BM690" i="7"/>
  <c r="BI690" i="7"/>
  <c r="BH690" i="7"/>
  <c r="BG690" i="7"/>
  <c r="CI619" i="7"/>
  <c r="CG619" i="7"/>
  <c r="CA619" i="7"/>
  <c r="CD619" i="7"/>
  <c r="CH619" i="7"/>
  <c r="BZ619" i="7"/>
  <c r="CF619" i="7"/>
  <c r="BY619" i="7"/>
  <c r="CJ619" i="7"/>
  <c r="CC619" i="7"/>
  <c r="CE619" i="7"/>
  <c r="CB619" i="7"/>
  <c r="BH938" i="7"/>
  <c r="BI938" i="7"/>
  <c r="BK938" i="7"/>
  <c r="BQ938" i="7"/>
  <c r="BO938" i="7"/>
  <c r="BN938" i="7"/>
  <c r="BM938" i="7"/>
  <c r="BJ938" i="7"/>
  <c r="BL938" i="7"/>
  <c r="BP938" i="7"/>
  <c r="BG938" i="7"/>
  <c r="CH869" i="7"/>
  <c r="CD869" i="7"/>
  <c r="BY869" i="7"/>
  <c r="CC869" i="7"/>
  <c r="CE869" i="7"/>
  <c r="BZ869" i="7"/>
  <c r="CG869" i="7"/>
  <c r="CI869" i="7"/>
  <c r="CA869" i="7"/>
  <c r="CB869" i="7"/>
  <c r="CF869" i="7"/>
  <c r="BG630" i="7"/>
  <c r="BJ630" i="7"/>
  <c r="BI630" i="7"/>
  <c r="BK630" i="7"/>
  <c r="BP630" i="7"/>
  <c r="BN630" i="7"/>
  <c r="BL630" i="7"/>
  <c r="BH630" i="7"/>
  <c r="BQ630" i="7"/>
  <c r="BM630" i="7"/>
  <c r="BO630" i="7"/>
  <c r="BE115" i="7"/>
  <c r="BC115" i="7"/>
  <c r="BB115" i="7"/>
  <c r="BD115" i="7"/>
  <c r="BO629" i="7"/>
  <c r="BJ629" i="7"/>
  <c r="BQ629" i="7"/>
  <c r="BI629" i="7"/>
  <c r="BH629" i="7"/>
  <c r="BP629" i="7"/>
  <c r="BN629" i="7"/>
  <c r="BG629" i="7"/>
  <c r="BL629" i="7"/>
  <c r="BM629" i="7"/>
  <c r="BK629" i="7"/>
  <c r="BM976" i="7"/>
  <c r="BJ976" i="7"/>
  <c r="BI976" i="7"/>
  <c r="BG976" i="7"/>
  <c r="BQ976" i="7"/>
  <c r="BP976" i="7"/>
  <c r="BN976" i="7"/>
  <c r="BO976" i="7"/>
  <c r="BL976" i="7"/>
  <c r="BK976" i="7"/>
  <c r="BH976" i="7"/>
  <c r="CG484" i="7"/>
  <c r="CC484" i="7"/>
  <c r="CB484" i="7"/>
  <c r="CI484" i="7"/>
  <c r="CH484" i="7"/>
  <c r="CF484" i="7"/>
  <c r="CA484" i="7"/>
  <c r="BY484" i="7"/>
  <c r="CE484" i="7"/>
  <c r="BZ484" i="7"/>
  <c r="CD484" i="7"/>
  <c r="BZ274" i="7"/>
  <c r="BY274" i="7"/>
  <c r="CH274" i="7"/>
  <c r="CA274" i="7"/>
  <c r="CE274" i="7"/>
  <c r="CD274" i="7"/>
  <c r="CF274" i="7"/>
  <c r="CB274" i="7"/>
  <c r="CC274" i="7"/>
  <c r="CI274" i="7"/>
  <c r="CG274" i="7"/>
  <c r="BS58" i="7"/>
  <c r="BT58" i="7"/>
  <c r="BJ927" i="7"/>
  <c r="BP927" i="7"/>
  <c r="BN927" i="7"/>
  <c r="BQ927" i="7"/>
  <c r="BO927" i="7"/>
  <c r="BM927" i="7"/>
  <c r="BG927" i="7"/>
  <c r="BK927" i="7"/>
  <c r="BH927" i="7"/>
  <c r="BL927" i="7"/>
  <c r="BI927" i="7"/>
  <c r="CG655" i="7"/>
  <c r="BY655" i="7"/>
  <c r="CH655" i="7"/>
  <c r="CD655" i="7"/>
  <c r="CC655" i="7"/>
  <c r="CE655" i="7"/>
  <c r="CB655" i="7"/>
  <c r="CA655" i="7"/>
  <c r="BZ655" i="7"/>
  <c r="CI655" i="7"/>
  <c r="CF655" i="7"/>
  <c r="AQ127" i="7"/>
  <c r="AX127" i="7"/>
  <c r="AV127" i="7"/>
  <c r="AP127" i="7"/>
  <c r="AT127" i="7"/>
  <c r="AU127" i="7"/>
  <c r="AO127" i="7"/>
  <c r="AW127" i="7"/>
  <c r="AS127" i="7"/>
  <c r="AY127" i="7"/>
  <c r="AR127" i="7"/>
  <c r="BU234" i="7"/>
  <c r="BW234" i="7"/>
  <c r="CO255" i="7"/>
  <c r="CQ255" i="7"/>
  <c r="AO135" i="7"/>
  <c r="BL479" i="7"/>
  <c r="BK548" i="7"/>
  <c r="BL548" i="7"/>
  <c r="AR188" i="7"/>
  <c r="AP201" i="7"/>
  <c r="AY201" i="7"/>
  <c r="AX201" i="7"/>
  <c r="CE664" i="7"/>
  <c r="BZ664" i="7"/>
  <c r="BL300" i="7"/>
  <c r="BM565" i="7"/>
  <c r="BO565" i="7"/>
  <c r="BN565" i="7"/>
  <c r="AA166" i="7"/>
  <c r="AE166" i="7"/>
  <c r="Y166" i="7"/>
  <c r="AR430" i="7"/>
  <c r="AO430" i="7"/>
  <c r="AX51" i="7"/>
  <c r="BM559" i="7"/>
  <c r="BK559" i="7"/>
  <c r="BH559" i="7"/>
  <c r="BI673" i="7"/>
  <c r="BO879" i="7"/>
  <c r="BG886" i="7"/>
  <c r="BM826" i="7"/>
  <c r="BH841" i="7"/>
  <c r="CC628" i="7"/>
  <c r="BK693" i="7"/>
  <c r="BJ693" i="7"/>
  <c r="BL693" i="7"/>
  <c r="CC985" i="7"/>
  <c r="BG742" i="7"/>
  <c r="X181" i="7"/>
  <c r="BM678" i="7"/>
  <c r="BG678" i="7"/>
  <c r="BJ678" i="7"/>
  <c r="AT291" i="7"/>
  <c r="BL883" i="7"/>
  <c r="CD792" i="7"/>
  <c r="CH792" i="7"/>
  <c r="CA792" i="7"/>
  <c r="BG661" i="7"/>
  <c r="BL661" i="7"/>
  <c r="CH440" i="7"/>
  <c r="CE440" i="7"/>
  <c r="BO682" i="7"/>
  <c r="BG682" i="7"/>
  <c r="BH682" i="7"/>
  <c r="BN661" i="7"/>
  <c r="AP99" i="7"/>
  <c r="BY337" i="7"/>
  <c r="CK337" i="7"/>
  <c r="CC337" i="7"/>
  <c r="CG337" i="7"/>
  <c r="BM774" i="7"/>
  <c r="BL774" i="7"/>
  <c r="BN770" i="7"/>
  <c r="BN579" i="7"/>
  <c r="BJ579" i="7"/>
  <c r="BI579" i="7"/>
  <c r="BU159" i="7"/>
  <c r="AV116" i="7"/>
  <c r="AR116" i="7"/>
  <c r="AT116" i="7"/>
  <c r="BQ546" i="7"/>
  <c r="BG546" i="7"/>
  <c r="BI546" i="7"/>
  <c r="BH663" i="7"/>
  <c r="BO663" i="7"/>
  <c r="BG663" i="7"/>
  <c r="AV106" i="7"/>
  <c r="BL815" i="7"/>
  <c r="BQ815" i="7"/>
  <c r="BP844" i="7"/>
  <c r="BM844" i="7"/>
  <c r="BK936" i="7"/>
  <c r="BM563" i="7"/>
  <c r="BL978" i="7"/>
  <c r="BO978" i="7"/>
  <c r="BQ978" i="7"/>
  <c r="BH815" i="7"/>
  <c r="AO111" i="7"/>
  <c r="AX111" i="7"/>
  <c r="AV111" i="7"/>
  <c r="BI830" i="7"/>
  <c r="BO830" i="7"/>
  <c r="BL830" i="7"/>
  <c r="CE941" i="7"/>
  <c r="CI941" i="7"/>
  <c r="CA941" i="7"/>
  <c r="BJ431" i="7"/>
  <c r="BQ431" i="7"/>
  <c r="BS115" i="7"/>
  <c r="BU115" i="7"/>
  <c r="CB973" i="7"/>
  <c r="CD973" i="7"/>
  <c r="CC973" i="7"/>
  <c r="CF973" i="7"/>
  <c r="BZ973" i="7"/>
  <c r="BY973" i="7"/>
  <c r="CG973" i="7"/>
  <c r="CE973" i="7"/>
  <c r="CA973" i="7"/>
  <c r="CI973" i="7"/>
  <c r="CH973" i="7"/>
  <c r="BF234" i="7"/>
  <c r="BK956" i="7"/>
  <c r="BH956" i="7"/>
  <c r="BI956" i="7"/>
  <c r="BL956" i="7"/>
  <c r="BP956" i="7"/>
  <c r="BQ956" i="7"/>
  <c r="BN956" i="7"/>
  <c r="BG956" i="7"/>
  <c r="BO956" i="7"/>
  <c r="BM956" i="7"/>
  <c r="BJ956" i="7"/>
  <c r="BS104" i="7"/>
  <c r="BT104" i="7"/>
  <c r="AN115" i="7"/>
  <c r="AO115" i="7" a="1"/>
  <c r="CC937" i="7"/>
  <c r="CI937" i="7"/>
  <c r="BY937" i="7"/>
  <c r="CG937" i="7"/>
  <c r="CB937" i="7"/>
  <c r="BZ937" i="7"/>
  <c r="CH937" i="7"/>
  <c r="CD937" i="7"/>
  <c r="CA937" i="7"/>
  <c r="CE937" i="7"/>
  <c r="CF937" i="7"/>
  <c r="BX982" i="7"/>
  <c r="BY982" i="7" a="1"/>
  <c r="BX956" i="7"/>
  <c r="BY956" i="7" a="1"/>
  <c r="BX901" i="7"/>
  <c r="BY901" i="7" a="1"/>
  <c r="CK831" i="7"/>
  <c r="CJ831" i="7"/>
  <c r="BS504" i="7"/>
  <c r="BW504" i="7"/>
  <c r="BT504" i="7"/>
  <c r="BV504" i="7"/>
  <c r="BU504" i="7"/>
  <c r="BX940" i="7"/>
  <c r="BY940" i="7" a="1"/>
  <c r="BX10" i="7"/>
  <c r="BY10" i="7" a="1"/>
  <c r="BF345" i="7"/>
  <c r="BX938" i="7"/>
  <c r="BY938" i="7" a="1"/>
  <c r="BX953" i="7"/>
  <c r="BY953" i="7" a="1"/>
  <c r="BX975" i="7"/>
  <c r="BY975" i="7" a="1"/>
  <c r="CS255" i="7"/>
  <c r="AW135" i="7"/>
  <c r="AY371" i="7"/>
  <c r="CC195" i="7"/>
  <c r="BJ548" i="7"/>
  <c r="BO548" i="7"/>
  <c r="BG548" i="7"/>
  <c r="AP188" i="7"/>
  <c r="AG171" i="7"/>
  <c r="AR375" i="7"/>
  <c r="AO201" i="7"/>
  <c r="AR201" i="7"/>
  <c r="AW201" i="7"/>
  <c r="BF328" i="7"/>
  <c r="BG328" i="7" a="1"/>
  <c r="CK258" i="7"/>
  <c r="CQ258" i="7"/>
  <c r="CC664" i="7"/>
  <c r="BY664" i="7"/>
  <c r="CJ664" i="7"/>
  <c r="BL394" i="7"/>
  <c r="CJ492" i="7"/>
  <c r="CK723" i="7"/>
  <c r="CN723" i="7"/>
  <c r="BG565" i="7"/>
  <c r="BL565" i="7"/>
  <c r="AB166" i="7"/>
  <c r="Z166" i="7"/>
  <c r="BP573" i="7"/>
  <c r="AT430" i="7"/>
  <c r="AP430" i="7"/>
  <c r="AS430" i="7"/>
  <c r="BQ559" i="7"/>
  <c r="BO559" i="7"/>
  <c r="BP559" i="7"/>
  <c r="BJ673" i="7"/>
  <c r="BQ879" i="7"/>
  <c r="CK788" i="7"/>
  <c r="BO981" i="7"/>
  <c r="BK826" i="7"/>
  <c r="BM841" i="7"/>
  <c r="BL944" i="7"/>
  <c r="BZ628" i="7"/>
  <c r="BG693" i="7"/>
  <c r="BO693" i="7"/>
  <c r="BM693" i="7"/>
  <c r="CF985" i="7"/>
  <c r="BK990" i="7"/>
  <c r="Z181" i="7"/>
  <c r="BN678" i="7"/>
  <c r="BP678" i="7"/>
  <c r="BK678" i="7"/>
  <c r="BP883" i="7"/>
  <c r="BZ792" i="7"/>
  <c r="BY792" i="7"/>
  <c r="CE792" i="7"/>
  <c r="BK661" i="7"/>
  <c r="BH661" i="7"/>
  <c r="CB440" i="7"/>
  <c r="BY440" i="7"/>
  <c r="CK440" i="7"/>
  <c r="BZ440" i="7"/>
  <c r="BX35" i="7"/>
  <c r="BY35" i="7" a="1"/>
  <c r="CG35" i="7"/>
  <c r="BL682" i="7"/>
  <c r="BI682" i="7"/>
  <c r="BJ682" i="7"/>
  <c r="BQ661" i="7"/>
  <c r="AY99" i="7"/>
  <c r="CF337" i="7"/>
  <c r="CA337" i="7"/>
  <c r="AD181" i="7"/>
  <c r="BI774" i="7"/>
  <c r="BJ774" i="7"/>
  <c r="BH774" i="7"/>
  <c r="BM770" i="7"/>
  <c r="BP579" i="7"/>
  <c r="BG579" i="7"/>
  <c r="BK579" i="7"/>
  <c r="CK687" i="7"/>
  <c r="W181" i="7"/>
  <c r="CJ181" i="7"/>
  <c r="AO116" i="7"/>
  <c r="AU116" i="7"/>
  <c r="AW116" i="7"/>
  <c r="BP546" i="7"/>
  <c r="BM663" i="7"/>
  <c r="BL663" i="7"/>
  <c r="BX815" i="7"/>
  <c r="BY815" i="7" a="1"/>
  <c r="CA815" i="7"/>
  <c r="BN815" i="7"/>
  <c r="BL936" i="7"/>
  <c r="BN978" i="7"/>
  <c r="BJ978" i="7"/>
  <c r="BI978" i="7"/>
  <c r="BJ815" i="7"/>
  <c r="BX50" i="7"/>
  <c r="BY50" i="7" a="1"/>
  <c r="CA50" i="7"/>
  <c r="AR111" i="7"/>
  <c r="AT111" i="7"/>
  <c r="AS111" i="7"/>
  <c r="BJ830" i="7"/>
  <c r="BQ830" i="7"/>
  <c r="BX610" i="7"/>
  <c r="BY610" i="7" a="1"/>
  <c r="CH610" i="7"/>
  <c r="CF941" i="7"/>
  <c r="BY941" i="7"/>
  <c r="CC941" i="7"/>
  <c r="BP431" i="7"/>
  <c r="BH431" i="7"/>
  <c r="BL431" i="7"/>
  <c r="BX983" i="7"/>
  <c r="BY983" i="7" a="1"/>
  <c r="BZ983" i="7"/>
  <c r="BX902" i="7"/>
  <c r="BY902" i="7" a="1"/>
  <c r="BS485" i="7"/>
  <c r="BW485" i="7"/>
  <c r="BU485" i="7"/>
  <c r="BT485" i="7"/>
  <c r="BV485" i="7"/>
  <c r="BS499" i="7"/>
  <c r="BW499" i="7"/>
  <c r="BT499" i="7"/>
  <c r="BV499" i="7"/>
  <c r="BU499" i="7"/>
  <c r="BX690" i="7"/>
  <c r="BY690" i="7" a="1"/>
  <c r="CC900" i="7"/>
  <c r="BZ900" i="7"/>
  <c r="CG900" i="7"/>
  <c r="CI900" i="7"/>
  <c r="CA900" i="7"/>
  <c r="CH900" i="7"/>
  <c r="CE900" i="7"/>
  <c r="BY900" i="7"/>
  <c r="CJ900" i="7"/>
  <c r="CB900" i="7"/>
  <c r="CF900" i="7"/>
  <c r="CD900" i="7"/>
  <c r="BL940" i="7"/>
  <c r="BG940" i="7"/>
  <c r="BP940" i="7"/>
  <c r="BH940" i="7"/>
  <c r="BQ940" i="7"/>
  <c r="BN940" i="7"/>
  <c r="BI940" i="7"/>
  <c r="BJ940" i="7"/>
  <c r="BK940" i="7"/>
  <c r="BO940" i="7"/>
  <c r="BM940" i="7"/>
  <c r="BD104" i="7"/>
  <c r="BE104" i="7"/>
  <c r="AO109" i="7"/>
  <c r="AR109" i="7"/>
  <c r="AV109" i="7"/>
  <c r="AT109" i="7"/>
  <c r="AP109" i="7"/>
  <c r="AQ109" i="7"/>
  <c r="AU109" i="7"/>
  <c r="AY109" i="7"/>
  <c r="AX109" i="7"/>
  <c r="AS109" i="7"/>
  <c r="AW109" i="7"/>
  <c r="BU345" i="7"/>
  <c r="BW345" i="7"/>
  <c r="BV345" i="7"/>
  <c r="BX720" i="7"/>
  <c r="BY720" i="7" a="1"/>
  <c r="BX221" i="7"/>
  <c r="BY221" i="7" a="1"/>
  <c r="CK923" i="7"/>
  <c r="CO923" i="7"/>
  <c r="AU135" i="7"/>
  <c r="BI548" i="7"/>
  <c r="BN548" i="7"/>
  <c r="X171" i="7"/>
  <c r="AX53" i="7"/>
  <c r="AV375" i="7"/>
  <c r="AT201" i="7"/>
  <c r="CI664" i="7"/>
  <c r="BN300" i="7"/>
  <c r="BQ565" i="7"/>
  <c r="BP565" i="7"/>
  <c r="AD166" i="7"/>
  <c r="AF166" i="7"/>
  <c r="BO573" i="7"/>
  <c r="AX430" i="7"/>
  <c r="AU430" i="7"/>
  <c r="BJ703" i="7"/>
  <c r="BN752" i="7"/>
  <c r="BJ559" i="7"/>
  <c r="BK879" i="7"/>
  <c r="BK981" i="7"/>
  <c r="BI944" i="7"/>
  <c r="CA628" i="7"/>
  <c r="BH693" i="7"/>
  <c r="BQ693" i="7"/>
  <c r="CE985" i="7"/>
  <c r="BG990" i="7"/>
  <c r="AG181" i="7"/>
  <c r="BQ678" i="7"/>
  <c r="BQ883" i="7"/>
  <c r="CI792" i="7"/>
  <c r="CB792" i="7"/>
  <c r="BP661" i="7"/>
  <c r="CF440" i="7"/>
  <c r="CI440" i="7"/>
  <c r="BN682" i="7"/>
  <c r="CE337" i="7"/>
  <c r="CH337" i="7"/>
  <c r="BG774" i="7"/>
  <c r="BO774" i="7"/>
  <c r="BQ770" i="7"/>
  <c r="BO579" i="7"/>
  <c r="BM579" i="7"/>
  <c r="AX116" i="7"/>
  <c r="AS116" i="7"/>
  <c r="BN663" i="7"/>
  <c r="BI663" i="7"/>
  <c r="BX127" i="7"/>
  <c r="BY127" i="7" a="1"/>
  <c r="CB127" i="7"/>
  <c r="BO815" i="7"/>
  <c r="BG815" i="7"/>
  <c r="BP978" i="7"/>
  <c r="BK978" i="7"/>
  <c r="AU111" i="7"/>
  <c r="BP830" i="7"/>
  <c r="BN830" i="7"/>
  <c r="BX821" i="7"/>
  <c r="BY821" i="7" a="1"/>
  <c r="CG821" i="7"/>
  <c r="CG941" i="7"/>
  <c r="BI431" i="7"/>
  <c r="BN431" i="7"/>
  <c r="BX233" i="7"/>
  <c r="BY233" i="7" a="1"/>
  <c r="BQ720" i="7"/>
  <c r="BM720" i="7"/>
  <c r="BK720" i="7"/>
  <c r="BP720" i="7"/>
  <c r="BJ720" i="7"/>
  <c r="BO720" i="7"/>
  <c r="BL720" i="7"/>
  <c r="BN720" i="7"/>
  <c r="BH720" i="7"/>
  <c r="BI720" i="7"/>
  <c r="BG720" i="7"/>
  <c r="BX855" i="7"/>
  <c r="BY855" i="7" a="1"/>
  <c r="BL975" i="7"/>
  <c r="BJ975" i="7"/>
  <c r="BP975" i="7"/>
  <c r="BI975" i="7"/>
  <c r="BQ975" i="7"/>
  <c r="BO975" i="7"/>
  <c r="BK975" i="7"/>
  <c r="BN975" i="7"/>
  <c r="BM975" i="7"/>
  <c r="BH975" i="7"/>
  <c r="BG975" i="7"/>
  <c r="BX630" i="7"/>
  <c r="BY630" i="7" a="1"/>
  <c r="BX609" i="7"/>
  <c r="BY609" i="7" a="1"/>
  <c r="BD58" i="7"/>
  <c r="BC58" i="7"/>
  <c r="BB58" i="7"/>
  <c r="BE58" i="7"/>
  <c r="BJ907" i="7"/>
  <c r="BI907" i="7"/>
  <c r="BQ907" i="7"/>
  <c r="BN907" i="7"/>
  <c r="BM907" i="7"/>
  <c r="BP907" i="7"/>
  <c r="BL907" i="7"/>
  <c r="BG907" i="7"/>
  <c r="BK907" i="7"/>
  <c r="BO907" i="7"/>
  <c r="BH907" i="7"/>
  <c r="BY561" i="7"/>
  <c r="CI561" i="7"/>
  <c r="CF561" i="7"/>
  <c r="CE561" i="7"/>
  <c r="CB561" i="7"/>
  <c r="CH561" i="7"/>
  <c r="CG561" i="7"/>
  <c r="BZ561" i="7"/>
  <c r="CC561" i="7"/>
  <c r="CA561" i="7"/>
  <c r="CD561" i="7"/>
  <c r="BU79" i="7"/>
  <c r="BV79" i="7"/>
  <c r="BW79" i="7"/>
  <c r="BT234" i="7"/>
  <c r="BV234" i="7"/>
  <c r="CB293" i="7"/>
  <c r="CD293" i="7"/>
  <c r="CG293" i="7"/>
  <c r="CA293" i="7"/>
  <c r="BZ293" i="7"/>
  <c r="BY293" i="7"/>
  <c r="CH293" i="7"/>
  <c r="AE186" i="7"/>
  <c r="Z186" i="7"/>
  <c r="AB186" i="7"/>
  <c r="X186" i="7"/>
  <c r="AF186" i="7"/>
  <c r="AC186" i="7"/>
  <c r="Y186" i="7"/>
  <c r="AA186" i="7"/>
  <c r="AG186" i="7"/>
  <c r="W186" i="7"/>
  <c r="AD186" i="7"/>
  <c r="BI121" i="7"/>
  <c r="BO121" i="7"/>
  <c r="BP121" i="7"/>
  <c r="BL121" i="7"/>
  <c r="BM121" i="7"/>
  <c r="BK121" i="7"/>
  <c r="BG121" i="7"/>
  <c r="BN121" i="7"/>
  <c r="BQ121" i="7"/>
  <c r="BJ121" i="7"/>
  <c r="BH121" i="7"/>
  <c r="BK133" i="7"/>
  <c r="BQ133" i="7"/>
  <c r="BH133" i="7"/>
  <c r="BJ133" i="7"/>
  <c r="BL133" i="7"/>
  <c r="BO133" i="7"/>
  <c r="BM133" i="7"/>
  <c r="BN133" i="7"/>
  <c r="BG133" i="7"/>
  <c r="BP133" i="7"/>
  <c r="BI133" i="7"/>
  <c r="BH313" i="7"/>
  <c r="BG313" i="7"/>
  <c r="BN313" i="7"/>
  <c r="BP313" i="7"/>
  <c r="BJ313" i="7"/>
  <c r="BQ313" i="7"/>
  <c r="BK313" i="7"/>
  <c r="BM313" i="7"/>
  <c r="BL313" i="7"/>
  <c r="BO313" i="7"/>
  <c r="BI313" i="7"/>
  <c r="BQ52" i="7"/>
  <c r="BG52" i="7"/>
  <c r="BJ52" i="7"/>
  <c r="BL52" i="7"/>
  <c r="BP52" i="7"/>
  <c r="BI52" i="7"/>
  <c r="BH52" i="7"/>
  <c r="BM52" i="7"/>
  <c r="BN52" i="7"/>
  <c r="BK52" i="7"/>
  <c r="BO52" i="7"/>
  <c r="CI875" i="7"/>
  <c r="CD875" i="7"/>
  <c r="CA875" i="7"/>
  <c r="CB875" i="7"/>
  <c r="CF875" i="7"/>
  <c r="BZ875" i="7"/>
  <c r="BY875" i="7"/>
  <c r="CH875" i="7"/>
  <c r="CC875" i="7"/>
  <c r="CE875" i="7"/>
  <c r="CG875" i="7"/>
  <c r="CE780" i="7"/>
  <c r="BY780" i="7"/>
  <c r="CG780" i="7"/>
  <c r="BZ780" i="7"/>
  <c r="CH780" i="7"/>
  <c r="CI780" i="7"/>
  <c r="CD780" i="7"/>
  <c r="CB780" i="7"/>
  <c r="CA780" i="7"/>
  <c r="CF780" i="7"/>
  <c r="CC780" i="7"/>
  <c r="CE827" i="7"/>
  <c r="CD827" i="7"/>
  <c r="BY827" i="7"/>
  <c r="CK827" i="7"/>
  <c r="CC827" i="7"/>
  <c r="BZ827" i="7"/>
  <c r="CI827" i="7"/>
  <c r="CB827" i="7"/>
  <c r="CF827" i="7"/>
  <c r="CA827" i="7"/>
  <c r="CH827" i="7"/>
  <c r="CG827" i="7"/>
  <c r="BK991" i="7"/>
  <c r="BG991" i="7"/>
  <c r="BL991" i="7"/>
  <c r="BJ991" i="7"/>
  <c r="BM991" i="7"/>
  <c r="BI991" i="7"/>
  <c r="BQ991" i="7"/>
  <c r="BN991" i="7"/>
  <c r="BH991" i="7"/>
  <c r="BO991" i="7"/>
  <c r="BP991" i="7"/>
  <c r="BX997" i="7"/>
  <c r="BY997" i="7" a="1"/>
  <c r="CC997" i="7"/>
  <c r="BT236" i="7"/>
  <c r="BV236" i="7"/>
  <c r="AP49" i="7"/>
  <c r="AO49" i="7"/>
  <c r="CJ49" i="7"/>
  <c r="AW49" i="7"/>
  <c r="AU49" i="7"/>
  <c r="AT49" i="7"/>
  <c r="AR49" i="7"/>
  <c r="AQ49" i="7"/>
  <c r="AY49" i="7"/>
  <c r="AV49" i="7"/>
  <c r="AS49" i="7"/>
  <c r="AX49" i="7"/>
  <c r="BL833" i="7"/>
  <c r="BQ833" i="7"/>
  <c r="BI833" i="7"/>
  <c r="BO833" i="7"/>
  <c r="BH833" i="7"/>
  <c r="BM833" i="7"/>
  <c r="BG833" i="7"/>
  <c r="BK833" i="7"/>
  <c r="BJ833" i="7"/>
  <c r="BN833" i="7"/>
  <c r="BP833" i="7"/>
  <c r="BP911" i="7"/>
  <c r="BK911" i="7"/>
  <c r="BL911" i="7"/>
  <c r="BN911" i="7"/>
  <c r="BJ911" i="7"/>
  <c r="BI911" i="7"/>
  <c r="BO911" i="7"/>
  <c r="BQ911" i="7"/>
  <c r="BH911" i="7"/>
  <c r="BG911" i="7"/>
  <c r="BM911" i="7"/>
  <c r="CI873" i="7"/>
  <c r="CH873" i="7"/>
  <c r="BL983" i="7"/>
  <c r="BI983" i="7"/>
  <c r="BQ983" i="7"/>
  <c r="BH983" i="7"/>
  <c r="BG983" i="7"/>
  <c r="BP983" i="7"/>
  <c r="BN983" i="7"/>
  <c r="BK983" i="7"/>
  <c r="BO983" i="7"/>
  <c r="BJ983" i="7"/>
  <c r="BM983" i="7"/>
  <c r="CK972" i="7"/>
  <c r="CJ972" i="7"/>
  <c r="CN741" i="7"/>
  <c r="BX12" i="7"/>
  <c r="BY12" i="7" a="1"/>
  <c r="CB12" i="7"/>
  <c r="BX904" i="7"/>
  <c r="BY904" i="7" a="1"/>
  <c r="CH904" i="7"/>
  <c r="BX844" i="7"/>
  <c r="BY844" i="7" a="1"/>
  <c r="CF844" i="7"/>
  <c r="BX563" i="7"/>
  <c r="BY563" i="7" a="1"/>
  <c r="CA563" i="7"/>
  <c r="BX978" i="7"/>
  <c r="BY978" i="7" a="1"/>
  <c r="CF978" i="7"/>
  <c r="BX649" i="7"/>
  <c r="BY649" i="7" a="1"/>
  <c r="CD649" i="7"/>
  <c r="BX856" i="7"/>
  <c r="BY856" i="7" a="1"/>
  <c r="BX846" i="7"/>
  <c r="BY846" i="7" a="1"/>
  <c r="CD846" i="7"/>
  <c r="BF119" i="7"/>
  <c r="BX870" i="7"/>
  <c r="BY870" i="7" a="1"/>
  <c r="CG870" i="7"/>
  <c r="BX206" i="7"/>
  <c r="BY206" i="7" a="1"/>
  <c r="CC206" i="7"/>
  <c r="BX710" i="7"/>
  <c r="BY710" i="7" a="1"/>
  <c r="CF710" i="7"/>
  <c r="BF191" i="7"/>
  <c r="AX108" i="7"/>
  <c r="AR108" i="7"/>
  <c r="BJ998" i="7"/>
  <c r="BG998" i="7"/>
  <c r="BN998" i="7"/>
  <c r="BK998" i="7"/>
  <c r="BH998" i="7"/>
  <c r="BI998" i="7"/>
  <c r="BP998" i="7"/>
  <c r="BL998" i="7"/>
  <c r="BQ998" i="7"/>
  <c r="BM998" i="7"/>
  <c r="BO998" i="7"/>
  <c r="BX991" i="7"/>
  <c r="BY991" i="7" a="1"/>
  <c r="BV726" i="7"/>
  <c r="BX726" i="7"/>
  <c r="BY726" i="7" a="1"/>
  <c r="BX471" i="7"/>
  <c r="BY471" i="7" a="1"/>
  <c r="BQ471" i="7"/>
  <c r="BG471" i="7"/>
  <c r="BI471" i="7"/>
  <c r="BP471" i="7"/>
  <c r="BJ471" i="7"/>
  <c r="BN471" i="7"/>
  <c r="BL471" i="7"/>
  <c r="BM471" i="7"/>
  <c r="BH471" i="7"/>
  <c r="BO471" i="7"/>
  <c r="BK471" i="7"/>
  <c r="BX121" i="7"/>
  <c r="BY121" i="7" a="1"/>
  <c r="BX651" i="7"/>
  <c r="BY651" i="7" a="1"/>
  <c r="BM752" i="7"/>
  <c r="BI651" i="7"/>
  <c r="BO651" i="7"/>
  <c r="BK651" i="7"/>
  <c r="BL651" i="7"/>
  <c r="BM651" i="7"/>
  <c r="BH651" i="7"/>
  <c r="BJ651" i="7"/>
  <c r="BQ651" i="7"/>
  <c r="BN651" i="7"/>
  <c r="BG651" i="7"/>
  <c r="BP651" i="7"/>
  <c r="BW236" i="7"/>
  <c r="CF819" i="7"/>
  <c r="BY819" i="7"/>
  <c r="CH819" i="7"/>
  <c r="CA819" i="7"/>
  <c r="CB819" i="7"/>
  <c r="CI819" i="7"/>
  <c r="BZ819" i="7"/>
  <c r="CD819" i="7"/>
  <c r="CG819" i="7"/>
  <c r="CE819" i="7"/>
  <c r="CC819" i="7"/>
  <c r="AS344" i="7"/>
  <c r="AW344" i="7"/>
  <c r="AO344" i="7"/>
  <c r="AY344" i="7"/>
  <c r="AV344" i="7"/>
  <c r="AQ344" i="7"/>
  <c r="AU344" i="7"/>
  <c r="AR344" i="7"/>
  <c r="AP344" i="7"/>
  <c r="AX344" i="7"/>
  <c r="AT344" i="7"/>
  <c r="CC671" i="7"/>
  <c r="CA671" i="7"/>
  <c r="CH861" i="7"/>
  <c r="CD861" i="7"/>
  <c r="CI861" i="7"/>
  <c r="CC861" i="7"/>
  <c r="CA861" i="7"/>
  <c r="BZ861" i="7"/>
  <c r="CB861" i="7"/>
  <c r="CF861" i="7"/>
  <c r="CG861" i="7"/>
  <c r="CE861" i="7"/>
  <c r="BY861" i="7"/>
  <c r="BX998" i="7"/>
  <c r="BY998" i="7" a="1"/>
  <c r="BD236" i="7"/>
  <c r="BF236" i="7"/>
  <c r="CH451" i="7"/>
  <c r="BX199" i="7"/>
  <c r="BY199" i="7" a="1"/>
  <c r="CD199" i="7"/>
  <c r="BX730" i="7"/>
  <c r="BY730" i="7" a="1"/>
  <c r="CC730" i="7"/>
  <c r="BX326" i="7"/>
  <c r="BY326" i="7" a="1"/>
  <c r="CA326" i="7"/>
  <c r="BX832" i="7"/>
  <c r="BY832" i="7" a="1"/>
  <c r="BZ832" i="7"/>
  <c r="CC852" i="7"/>
  <c r="CH852" i="7"/>
  <c r="CB852" i="7"/>
  <c r="CA852" i="7"/>
  <c r="BZ852" i="7"/>
  <c r="BY852" i="7"/>
  <c r="CG852" i="7"/>
  <c r="CE852" i="7"/>
  <c r="CF852" i="7"/>
  <c r="CI852" i="7"/>
  <c r="CD852" i="7"/>
  <c r="CG888" i="7"/>
  <c r="BZ888" i="7"/>
  <c r="CB888" i="7"/>
  <c r="CE888" i="7"/>
  <c r="BY888" i="7"/>
  <c r="CF888" i="7"/>
  <c r="CI888" i="7"/>
  <c r="CC888" i="7"/>
  <c r="CD888" i="7"/>
  <c r="CA888" i="7"/>
  <c r="CH888" i="7"/>
  <c r="BX185" i="7"/>
  <c r="BY185" i="7" a="1"/>
  <c r="CT442" i="7"/>
  <c r="CS442" i="7"/>
  <c r="CL442" i="7"/>
  <c r="CN442" i="7"/>
  <c r="CP442" i="7"/>
  <c r="CM442" i="7"/>
  <c r="CR442" i="7"/>
  <c r="CQ442" i="7"/>
  <c r="CO442" i="7"/>
  <c r="CU442" i="7"/>
  <c r="CI947" i="7"/>
  <c r="BY947" i="7"/>
  <c r="CK947" i="7"/>
  <c r="CH947" i="7"/>
  <c r="CC947" i="7"/>
  <c r="BZ947" i="7"/>
  <c r="CG947" i="7"/>
  <c r="CD947" i="7"/>
  <c r="CE947" i="7"/>
  <c r="CA947" i="7"/>
  <c r="CB947" i="7"/>
  <c r="CF947" i="7"/>
  <c r="BX133" i="7"/>
  <c r="BY133" i="7" a="1"/>
  <c r="BQ272" i="7"/>
  <c r="BI272" i="7"/>
  <c r="BJ272" i="7"/>
  <c r="BL272" i="7"/>
  <c r="BM272" i="7"/>
  <c r="BG272" i="7"/>
  <c r="BH272" i="7"/>
  <c r="BK272" i="7"/>
  <c r="BN272" i="7"/>
  <c r="BP272" i="7"/>
  <c r="BO272" i="7"/>
  <c r="Z336" i="7"/>
  <c r="AE336" i="7"/>
  <c r="AB336" i="7"/>
  <c r="W336" i="7"/>
  <c r="Y336" i="7"/>
  <c r="AA336" i="7"/>
  <c r="X336" i="7"/>
  <c r="AD336" i="7"/>
  <c r="AC336" i="7"/>
  <c r="AG336" i="7"/>
  <c r="AF336" i="7"/>
  <c r="AB144" i="7"/>
  <c r="Z144" i="7"/>
  <c r="W144" i="7"/>
  <c r="AA144" i="7"/>
  <c r="AG144" i="7"/>
  <c r="Y144" i="7"/>
  <c r="AD144" i="7"/>
  <c r="AC144" i="7"/>
  <c r="AE144" i="7"/>
  <c r="AF144" i="7"/>
  <c r="X144" i="7"/>
  <c r="BQ203" i="7"/>
  <c r="BP203" i="7"/>
  <c r="BI203" i="7"/>
  <c r="BO203" i="7"/>
  <c r="BJ203" i="7"/>
  <c r="BH203" i="7"/>
  <c r="BM203" i="7"/>
  <c r="BN203" i="7"/>
  <c r="BL203" i="7"/>
  <c r="BK203" i="7"/>
  <c r="BG203" i="7"/>
  <c r="BN98" i="7"/>
  <c r="BP98" i="7"/>
  <c r="BJ98" i="7"/>
  <c r="BH98" i="7"/>
  <c r="BQ98" i="7"/>
  <c r="BK98" i="7"/>
  <c r="BM98" i="7"/>
  <c r="BO98" i="7"/>
  <c r="BG98" i="7"/>
  <c r="BL98" i="7"/>
  <c r="BI98" i="7"/>
  <c r="AO327" i="7"/>
  <c r="AV327" i="7"/>
  <c r="AT327" i="7"/>
  <c r="AS327" i="7"/>
  <c r="AR327" i="7"/>
  <c r="CH475" i="7"/>
  <c r="BZ475" i="7"/>
  <c r="CA475" i="7"/>
  <c r="CD475" i="7"/>
  <c r="CB475" i="7"/>
  <c r="CC475" i="7"/>
  <c r="CE475" i="7"/>
  <c r="CI475" i="7"/>
  <c r="CF475" i="7"/>
  <c r="CG475" i="7"/>
  <c r="BY475" i="7"/>
  <c r="AT260" i="7"/>
  <c r="AV260" i="7"/>
  <c r="AO260" i="7"/>
  <c r="AA156" i="7"/>
  <c r="AD156" i="7"/>
  <c r="CG195" i="7"/>
  <c r="BY195" i="7"/>
  <c r="AP18" i="7"/>
  <c r="AC381" i="7"/>
  <c r="X381" i="7"/>
  <c r="AB381" i="7"/>
  <c r="BJ481" i="7"/>
  <c r="BP481" i="7"/>
  <c r="BN481" i="7"/>
  <c r="BQ812" i="7"/>
  <c r="BK812" i="7"/>
  <c r="BK450" i="7"/>
  <c r="BN450" i="7"/>
  <c r="BO450" i="7"/>
  <c r="CA404" i="7"/>
  <c r="AV340" i="7"/>
  <c r="AW340" i="7"/>
  <c r="AP340" i="7"/>
  <c r="BJ583" i="7"/>
  <c r="BM583" i="7"/>
  <c r="BH677" i="7"/>
  <c r="BK677" i="7"/>
  <c r="BL677" i="7"/>
  <c r="CA658" i="7"/>
  <c r="CI658" i="7"/>
  <c r="CE658" i="7"/>
  <c r="BP892" i="7"/>
  <c r="BL892" i="7"/>
  <c r="BO892" i="7"/>
  <c r="BP822" i="7"/>
  <c r="BJ822" i="7"/>
  <c r="BN677" i="7"/>
  <c r="BG323" i="7"/>
  <c r="BQ323" i="7"/>
  <c r="BI995" i="7"/>
  <c r="BQ995" i="7"/>
  <c r="BG995" i="7"/>
  <c r="BP897" i="7"/>
  <c r="BO897" i="7"/>
  <c r="BJ897" i="7"/>
  <c r="BG913" i="7"/>
  <c r="BH913" i="7"/>
  <c r="BP913" i="7"/>
  <c r="BG515" i="7"/>
  <c r="BP515" i="7"/>
  <c r="BJ515" i="7"/>
  <c r="BJ993" i="7"/>
  <c r="BL993" i="7"/>
  <c r="BM858" i="7"/>
  <c r="CC996" i="7"/>
  <c r="BH924" i="7"/>
  <c r="AX160" i="7"/>
  <c r="AO160" i="7"/>
  <c r="AQ160" i="7"/>
  <c r="CF451" i="7"/>
  <c r="BT119" i="7"/>
  <c r="BW119" i="7"/>
  <c r="BV119" i="7"/>
  <c r="BN914" i="7"/>
  <c r="BL914" i="7"/>
  <c r="BP914" i="7"/>
  <c r="BO914" i="7"/>
  <c r="BH914" i="7"/>
  <c r="BG914" i="7"/>
  <c r="BM914" i="7"/>
  <c r="BI914" i="7"/>
  <c r="BQ914" i="7"/>
  <c r="BK914" i="7"/>
  <c r="BJ914" i="7"/>
  <c r="CI509" i="7"/>
  <c r="BY509" i="7"/>
  <c r="CA509" i="7"/>
  <c r="CF509" i="7"/>
  <c r="BZ509" i="7"/>
  <c r="CB509" i="7"/>
  <c r="CD509" i="7"/>
  <c r="CC509" i="7"/>
  <c r="CG509" i="7"/>
  <c r="CE509" i="7"/>
  <c r="CH509" i="7"/>
  <c r="BZ403" i="7"/>
  <c r="CE403" i="7"/>
  <c r="CA403" i="7"/>
  <c r="CI403" i="7"/>
  <c r="CD403" i="7"/>
  <c r="CB403" i="7"/>
  <c r="CG403" i="7"/>
  <c r="BY403" i="7"/>
  <c r="CC403" i="7"/>
  <c r="CH403" i="7"/>
  <c r="CF403" i="7"/>
  <c r="BH842" i="7"/>
  <c r="BQ842" i="7"/>
  <c r="BP842" i="7"/>
  <c r="BO842" i="7"/>
  <c r="BM842" i="7"/>
  <c r="BN842" i="7"/>
  <c r="BK842" i="7"/>
  <c r="BJ842" i="7"/>
  <c r="BG842" i="7"/>
  <c r="BI842" i="7"/>
  <c r="BL842" i="7"/>
  <c r="BQ338" i="7"/>
  <c r="BP338" i="7"/>
  <c r="BO338" i="7"/>
  <c r="BG338" i="7"/>
  <c r="BK338" i="7"/>
  <c r="BI338" i="7"/>
  <c r="BJ338" i="7"/>
  <c r="BM338" i="7"/>
  <c r="BH338" i="7"/>
  <c r="BN338" i="7"/>
  <c r="BL338" i="7"/>
  <c r="Y181" i="7"/>
  <c r="AF181" i="7"/>
  <c r="AC181" i="7"/>
  <c r="BI710" i="7"/>
  <c r="BQ710" i="7"/>
  <c r="BK710" i="7"/>
  <c r="BJ710" i="7"/>
  <c r="BL710" i="7"/>
  <c r="BO710" i="7"/>
  <c r="BN710" i="7"/>
  <c r="BG710" i="7"/>
  <c r="BM710" i="7"/>
  <c r="BH710" i="7"/>
  <c r="BP710" i="7"/>
  <c r="AS260" i="7"/>
  <c r="AX260" i="7"/>
  <c r="AR260" i="7"/>
  <c r="Z156" i="7"/>
  <c r="AC156" i="7"/>
  <c r="AF156" i="7"/>
  <c r="AQ156" i="7"/>
  <c r="BZ195" i="7"/>
  <c r="BO481" i="7"/>
  <c r="BL481" i="7"/>
  <c r="BO812" i="7"/>
  <c r="BJ812" i="7"/>
  <c r="BL450" i="7"/>
  <c r="BQ450" i="7"/>
  <c r="BG450" i="7"/>
  <c r="AV94" i="7"/>
  <c r="AU340" i="7"/>
  <c r="AO340" i="7"/>
  <c r="AT340" i="7"/>
  <c r="AT476" i="7"/>
  <c r="AP525" i="7"/>
  <c r="BN583" i="7"/>
  <c r="BQ583" i="7"/>
  <c r="BI677" i="7"/>
  <c r="BM677" i="7"/>
  <c r="CD658" i="7"/>
  <c r="CF658" i="7"/>
  <c r="CC658" i="7"/>
  <c r="BQ892" i="7"/>
  <c r="BI892" i="7"/>
  <c r="BM892" i="7"/>
  <c r="BN822" i="7"/>
  <c r="BQ677" i="7"/>
  <c r="BN323" i="7"/>
  <c r="BO995" i="7"/>
  <c r="BH995" i="7"/>
  <c r="BK897" i="7"/>
  <c r="BL897" i="7"/>
  <c r="BQ897" i="7"/>
  <c r="BL913" i="7"/>
  <c r="BI913" i="7"/>
  <c r="BJ913" i="7"/>
  <c r="BH515" i="7"/>
  <c r="BN515" i="7"/>
  <c r="BK515" i="7"/>
  <c r="BK993" i="7"/>
  <c r="BM993" i="7"/>
  <c r="BO993" i="7"/>
  <c r="CE996" i="7"/>
  <c r="BO924" i="7"/>
  <c r="BK924" i="7"/>
  <c r="AT160" i="7"/>
  <c r="AU160" i="7"/>
  <c r="AR160" i="7"/>
  <c r="CK736" i="7"/>
  <c r="BX880" i="7"/>
  <c r="BY880" i="7" a="1"/>
  <c r="CG880" i="7"/>
  <c r="BX90" i="7"/>
  <c r="BY90" i="7" a="1"/>
  <c r="CI90" i="7"/>
  <c r="BC311" i="7"/>
  <c r="CE728" i="7"/>
  <c r="BZ728" i="7"/>
  <c r="BJ844" i="7"/>
  <c r="BN844" i="7"/>
  <c r="BX704" i="7"/>
  <c r="BY704" i="7" a="1"/>
  <c r="BX848" i="7"/>
  <c r="BY848" i="7" a="1"/>
  <c r="CC419" i="7"/>
  <c r="CG419" i="7"/>
  <c r="CA419" i="7"/>
  <c r="CE419" i="7"/>
  <c r="CH419" i="7"/>
  <c r="BZ419" i="7"/>
  <c r="CI419" i="7"/>
  <c r="CF419" i="7"/>
  <c r="CD419" i="7"/>
  <c r="CB419" i="7"/>
  <c r="BY419" i="7"/>
  <c r="BX758" i="7"/>
  <c r="BY758" i="7" a="1"/>
  <c r="CG601" i="7"/>
  <c r="BZ601" i="7"/>
  <c r="CH601" i="7"/>
  <c r="CD601" i="7"/>
  <c r="CC601" i="7"/>
  <c r="CI601" i="7"/>
  <c r="CA601" i="7"/>
  <c r="CB601" i="7"/>
  <c r="BY601" i="7"/>
  <c r="CF601" i="7"/>
  <c r="CE601" i="7"/>
  <c r="BX431" i="7"/>
  <c r="BY431" i="7" a="1"/>
  <c r="BU191" i="7"/>
  <c r="BV191" i="7"/>
  <c r="BW191" i="7"/>
  <c r="AP260" i="7"/>
  <c r="AQ260" i="7"/>
  <c r="AG156" i="7"/>
  <c r="Y156" i="7"/>
  <c r="W156" i="7"/>
  <c r="AS156" i="7"/>
  <c r="CD195" i="7"/>
  <c r="AS18" i="7"/>
  <c r="AE381" i="7"/>
  <c r="AG381" i="7"/>
  <c r="BQ481" i="7"/>
  <c r="BH481" i="7"/>
  <c r="BG812" i="7"/>
  <c r="BH812" i="7"/>
  <c r="BM450" i="7"/>
  <c r="BJ450" i="7"/>
  <c r="CE404" i="7"/>
  <c r="CC684" i="7"/>
  <c r="AE388" i="7"/>
  <c r="AT94" i="7"/>
  <c r="AY340" i="7"/>
  <c r="AQ340" i="7"/>
  <c r="AQ476" i="7"/>
  <c r="AR429" i="7"/>
  <c r="AT525" i="7"/>
  <c r="BK583" i="7"/>
  <c r="BP677" i="7"/>
  <c r="BX752" i="7"/>
  <c r="BY752" i="7" a="1"/>
  <c r="CB658" i="7"/>
  <c r="CH658" i="7"/>
  <c r="BN892" i="7"/>
  <c r="BG892" i="7"/>
  <c r="BQ822" i="7"/>
  <c r="BG583" i="7"/>
  <c r="BI323" i="7"/>
  <c r="BM995" i="7"/>
  <c r="BK995" i="7"/>
  <c r="BM897" i="7"/>
  <c r="BI897" i="7"/>
  <c r="BM913" i="7"/>
  <c r="BN913" i="7"/>
  <c r="BQ515" i="7"/>
  <c r="BX760" i="7"/>
  <c r="BY760" i="7" a="1"/>
  <c r="CG760" i="7"/>
  <c r="BX799" i="7"/>
  <c r="BY799" i="7" a="1"/>
  <c r="CD799" i="7"/>
  <c r="BP993" i="7"/>
  <c r="BN993" i="7"/>
  <c r="BQ858" i="7"/>
  <c r="BZ996" i="7"/>
  <c r="BX924" i="7"/>
  <c r="BY924" i="7" a="1"/>
  <c r="CG924" i="7"/>
  <c r="BI924" i="7"/>
  <c r="AV160" i="7"/>
  <c r="CA451" i="7"/>
  <c r="BX256" i="7"/>
  <c r="BY256" i="7" a="1"/>
  <c r="CI256" i="7"/>
  <c r="BX203" i="7"/>
  <c r="BY203" i="7" a="1"/>
  <c r="CC203" i="7"/>
  <c r="CC728" i="7"/>
  <c r="BD228" i="7"/>
  <c r="BF228" i="7"/>
  <c r="BX830" i="7"/>
  <c r="BY830" i="7" a="1"/>
  <c r="BX313" i="7"/>
  <c r="BY313" i="7" a="1"/>
  <c r="BJ832" i="7"/>
  <c r="BN832" i="7"/>
  <c r="BI832" i="7"/>
  <c r="BM832" i="7"/>
  <c r="BG832" i="7"/>
  <c r="BQ832" i="7"/>
  <c r="BH832" i="7"/>
  <c r="BP832" i="7"/>
  <c r="BL832" i="7"/>
  <c r="BO832" i="7"/>
  <c r="BK832" i="7"/>
  <c r="CE498" i="7"/>
  <c r="CF498" i="7"/>
  <c r="CD498" i="7"/>
  <c r="CI498" i="7"/>
  <c r="CC498" i="7"/>
  <c r="BZ498" i="7"/>
  <c r="CH498" i="7"/>
  <c r="CG498" i="7"/>
  <c r="BY498" i="7"/>
  <c r="CA498" i="7"/>
  <c r="CB498" i="7"/>
  <c r="BH730" i="7"/>
  <c r="BJ730" i="7"/>
  <c r="BM730" i="7"/>
  <c r="BK730" i="7"/>
  <c r="BO730" i="7"/>
  <c r="BN730" i="7"/>
  <c r="BL730" i="7"/>
  <c r="BG730" i="7"/>
  <c r="BQ730" i="7"/>
  <c r="BP730" i="7"/>
  <c r="BI730" i="7"/>
  <c r="CJ39" i="7"/>
  <c r="CK39" i="7"/>
  <c r="BX770" i="7"/>
  <c r="BY770" i="7" a="1"/>
  <c r="CC770" i="7"/>
  <c r="BX790" i="7"/>
  <c r="BY790" i="7" a="1"/>
  <c r="BZ790" i="7"/>
  <c r="BX232" i="7"/>
  <c r="BY232" i="7" a="1"/>
  <c r="CH232" i="7"/>
  <c r="BX715" i="7"/>
  <c r="BY715" i="7" a="1"/>
  <c r="BU119" i="7"/>
  <c r="BQ870" i="7"/>
  <c r="BN870" i="7"/>
  <c r="BI870" i="7"/>
  <c r="BK870" i="7"/>
  <c r="BP870" i="7"/>
  <c r="BJ870" i="7"/>
  <c r="BO870" i="7"/>
  <c r="BM870" i="7"/>
  <c r="BL870" i="7"/>
  <c r="BH870" i="7"/>
  <c r="BG870" i="7"/>
  <c r="AT119" i="7"/>
  <c r="AY119" i="7"/>
  <c r="AX119" i="7"/>
  <c r="AU119" i="7"/>
  <c r="AQ119" i="7"/>
  <c r="AP119" i="7"/>
  <c r="AV119" i="7"/>
  <c r="AW119" i="7"/>
  <c r="AO119" i="7"/>
  <c r="AS119" i="7"/>
  <c r="AR119" i="7"/>
  <c r="BM796" i="7"/>
  <c r="BQ796" i="7"/>
  <c r="BP796" i="7"/>
  <c r="BH796" i="7"/>
  <c r="BG796" i="7"/>
  <c r="BJ796" i="7"/>
  <c r="BN796" i="7"/>
  <c r="BK796" i="7"/>
  <c r="BL796" i="7"/>
  <c r="BO796" i="7"/>
  <c r="BI796" i="7"/>
  <c r="BH610" i="7"/>
  <c r="BP610" i="7"/>
  <c r="BN610" i="7"/>
  <c r="BO610" i="7"/>
  <c r="BL610" i="7"/>
  <c r="BM610" i="7"/>
  <c r="BK610" i="7"/>
  <c r="BG610" i="7"/>
  <c r="BI610" i="7"/>
  <c r="BJ610" i="7"/>
  <c r="BQ610" i="7"/>
  <c r="BJ997" i="7"/>
  <c r="BQ997" i="7"/>
  <c r="BN997" i="7"/>
  <c r="BL997" i="7"/>
  <c r="BO997" i="7"/>
  <c r="BH997" i="7"/>
  <c r="BM997" i="7"/>
  <c r="BK997" i="7"/>
  <c r="BP997" i="7"/>
  <c r="BI997" i="7"/>
  <c r="BG997" i="7"/>
  <c r="CI686" i="7"/>
  <c r="CA686" i="7"/>
  <c r="BZ686" i="7"/>
  <c r="CE686" i="7"/>
  <c r="CD686" i="7"/>
  <c r="CH686" i="7"/>
  <c r="CG686" i="7"/>
  <c r="BY686" i="7"/>
  <c r="CK686" i="7"/>
  <c r="CF686" i="7"/>
  <c r="CB686" i="7"/>
  <c r="CC686" i="7"/>
  <c r="CK529" i="7"/>
  <c r="CJ529" i="7"/>
  <c r="AO50" i="7"/>
  <c r="AU50" i="7"/>
  <c r="AQ76" i="7"/>
  <c r="BI3" i="7"/>
  <c r="BH3" i="7"/>
  <c r="BQ3" i="7"/>
  <c r="BL3" i="7"/>
  <c r="BP3" i="7"/>
  <c r="BJ3" i="7"/>
  <c r="BO3" i="7"/>
  <c r="BG3" i="7"/>
  <c r="BN3" i="7"/>
  <c r="BK3" i="7"/>
  <c r="BM3" i="7"/>
  <c r="BG12" i="7"/>
  <c r="BO12" i="7"/>
  <c r="BK12" i="7"/>
  <c r="BM12" i="7"/>
  <c r="BH12" i="7"/>
  <c r="BP12" i="7"/>
  <c r="BL12" i="7"/>
  <c r="BI12" i="7"/>
  <c r="BQ12" i="7"/>
  <c r="BJ12" i="7"/>
  <c r="BN12" i="7"/>
  <c r="BK90" i="7"/>
  <c r="BM90" i="7"/>
  <c r="BQ90" i="7"/>
  <c r="BJ90" i="7"/>
  <c r="BO90" i="7"/>
  <c r="BG90" i="7"/>
  <c r="BN90" i="7"/>
  <c r="BP90" i="7"/>
  <c r="BI90" i="7"/>
  <c r="BL90" i="7"/>
  <c r="BH90" i="7"/>
  <c r="BI65" i="7"/>
  <c r="BJ65" i="7"/>
  <c r="BO65" i="7"/>
  <c r="BQ65" i="7"/>
  <c r="BH65" i="7"/>
  <c r="BP65" i="7"/>
  <c r="BM65" i="7"/>
  <c r="BL65" i="7"/>
  <c r="BN65" i="7"/>
  <c r="BK65" i="7"/>
  <c r="BG65" i="7"/>
  <c r="BL348" i="7"/>
  <c r="BK348" i="7"/>
  <c r="BN348" i="7"/>
  <c r="BM348" i="7"/>
  <c r="BG348" i="7"/>
  <c r="BH348" i="7"/>
  <c r="BO348" i="7"/>
  <c r="BP348" i="7"/>
  <c r="BJ348" i="7"/>
  <c r="CA735" i="7"/>
  <c r="BZ735" i="7"/>
  <c r="CC735" i="7"/>
  <c r="CB735" i="7"/>
  <c r="CE735" i="7"/>
  <c r="CG735" i="7"/>
  <c r="CI735" i="7"/>
  <c r="AR422" i="7"/>
  <c r="AU422" i="7"/>
  <c r="AY422" i="7"/>
  <c r="AX422" i="7"/>
  <c r="AP422" i="7"/>
  <c r="AS422" i="7"/>
  <c r="AO422" i="7"/>
  <c r="AQ422" i="7"/>
  <c r="AV422" i="7"/>
  <c r="AE365" i="7"/>
  <c r="AA365" i="7"/>
  <c r="AG365" i="7"/>
  <c r="X365" i="7"/>
  <c r="BG649" i="7"/>
  <c r="BI649" i="7"/>
  <c r="BL649" i="7"/>
  <c r="BN649" i="7"/>
  <c r="BM649" i="7"/>
  <c r="BQ649" i="7"/>
  <c r="BO649" i="7"/>
  <c r="BP649" i="7"/>
  <c r="BJ649" i="7"/>
  <c r="BH649" i="7"/>
  <c r="BK649" i="7"/>
  <c r="BL734" i="7"/>
  <c r="AX324" i="7"/>
  <c r="AU324" i="7"/>
  <c r="AW324" i="7"/>
  <c r="AQ283" i="7"/>
  <c r="AR283" i="7"/>
  <c r="AG130" i="7"/>
  <c r="W130" i="7"/>
  <c r="AD130" i="7"/>
  <c r="AA130" i="7"/>
  <c r="Z130" i="7"/>
  <c r="Y130" i="7"/>
  <c r="X130" i="7"/>
  <c r="AB130" i="7"/>
  <c r="AS523" i="7"/>
  <c r="AT523" i="7"/>
  <c r="AO523" i="7"/>
  <c r="AY523" i="7"/>
  <c r="CI315" i="7"/>
  <c r="BH734" i="7"/>
  <c r="AE78" i="7"/>
  <c r="AA78" i="7"/>
  <c r="Z78" i="7"/>
  <c r="X78" i="7"/>
  <c r="W78" i="7"/>
  <c r="AC78" i="7"/>
  <c r="AF78" i="7"/>
  <c r="Y78" i="7"/>
  <c r="BB317" i="7"/>
  <c r="BD317" i="7"/>
  <c r="BE317" i="7"/>
  <c r="AV388" i="7"/>
  <c r="BO15" i="7"/>
  <c r="BL15" i="7"/>
  <c r="BN15" i="7"/>
  <c r="AR349" i="7"/>
  <c r="AT349" i="7"/>
  <c r="AP349" i="7"/>
  <c r="CI3" i="7"/>
  <c r="CG3" i="7"/>
  <c r="CH3" i="7"/>
  <c r="AQ232" i="7"/>
  <c r="AS232" i="7"/>
  <c r="AW20" i="7"/>
  <c r="AW476" i="7"/>
  <c r="AR476" i="7"/>
  <c r="AO525" i="7"/>
  <c r="AY525" i="7"/>
  <c r="BI744" i="7"/>
  <c r="BL744" i="7"/>
  <c r="BG744" i="7"/>
  <c r="BK752" i="7"/>
  <c r="BP752" i="7"/>
  <c r="BG673" i="7"/>
  <c r="BK673" i="7"/>
  <c r="BH673" i="7"/>
  <c r="BJ879" i="7"/>
  <c r="BP879" i="7"/>
  <c r="BN803" i="7"/>
  <c r="BK803" i="7"/>
  <c r="BL803" i="7"/>
  <c r="BG981" i="7"/>
  <c r="BJ981" i="7"/>
  <c r="BI981" i="7"/>
  <c r="BO886" i="7"/>
  <c r="BI886" i="7"/>
  <c r="BQ826" i="7"/>
  <c r="BJ826" i="7"/>
  <c r="BL826" i="7"/>
  <c r="BG841" i="7"/>
  <c r="BO841" i="7"/>
  <c r="BL841" i="7"/>
  <c r="BM944" i="7"/>
  <c r="BG944" i="7"/>
  <c r="BO944" i="7"/>
  <c r="BI857" i="7"/>
  <c r="BL857" i="7"/>
  <c r="BQ857" i="7"/>
  <c r="BI858" i="7"/>
  <c r="BL858" i="7"/>
  <c r="BK858" i="7"/>
  <c r="CH996" i="7"/>
  <c r="CA996" i="7"/>
  <c r="BN742" i="7"/>
  <c r="BQ742" i="7"/>
  <c r="BJ742" i="7"/>
  <c r="BQ990" i="7"/>
  <c r="BJ990" i="7"/>
  <c r="BM990" i="7"/>
  <c r="BJ851" i="7"/>
  <c r="BL851" i="7"/>
  <c r="BT291" i="7"/>
  <c r="AX291" i="7"/>
  <c r="AU291" i="7"/>
  <c r="AW291" i="7"/>
  <c r="BJ883" i="7"/>
  <c r="BK883" i="7"/>
  <c r="BI883" i="7"/>
  <c r="BK829" i="7"/>
  <c r="AS14" i="7"/>
  <c r="BF14" i="7"/>
  <c r="AT14" i="7"/>
  <c r="AY14" i="7"/>
  <c r="AQ99" i="7"/>
  <c r="AR99" i="7"/>
  <c r="AU48" i="7"/>
  <c r="AT48" i="7"/>
  <c r="AQ48" i="7"/>
  <c r="BI770" i="7"/>
  <c r="BG770" i="7"/>
  <c r="BT254" i="7"/>
  <c r="BF116" i="7"/>
  <c r="BX890" i="7"/>
  <c r="BY890" i="7" a="1"/>
  <c r="CF890" i="7"/>
  <c r="BF159" i="7"/>
  <c r="BX910" i="7"/>
  <c r="BY910" i="7" a="1"/>
  <c r="CA910" i="7"/>
  <c r="BX685" i="7"/>
  <c r="BY685" i="7" a="1"/>
  <c r="CH685" i="7"/>
  <c r="BP517" i="7"/>
  <c r="BK517" i="7"/>
  <c r="BQ988" i="7"/>
  <c r="BG988" i="7"/>
  <c r="BK988" i="7"/>
  <c r="BO717" i="7"/>
  <c r="BH717" i="7"/>
  <c r="BI717" i="7"/>
  <c r="BN936" i="7"/>
  <c r="BJ936" i="7"/>
  <c r="BO936" i="7"/>
  <c r="BL563" i="7"/>
  <c r="BG563" i="7"/>
  <c r="BI563" i="7"/>
  <c r="BK563" i="7"/>
  <c r="BH563" i="7"/>
  <c r="BJ563" i="7"/>
  <c r="BP563" i="7"/>
  <c r="BQ563" i="7"/>
  <c r="BW311" i="7"/>
  <c r="BI500" i="7"/>
  <c r="CD570" i="7"/>
  <c r="BH494" i="7"/>
  <c r="BH15" i="7"/>
  <c r="BK15" i="7"/>
  <c r="BJ15" i="7"/>
  <c r="AW349" i="7"/>
  <c r="AX349" i="7"/>
  <c r="CB3" i="7"/>
  <c r="CF3" i="7"/>
  <c r="CE3" i="7"/>
  <c r="AR232" i="7"/>
  <c r="AS476" i="7"/>
  <c r="AY476" i="7"/>
  <c r="AV476" i="7"/>
  <c r="AX525" i="7"/>
  <c r="AU525" i="7"/>
  <c r="AV525" i="7"/>
  <c r="BJ744" i="7"/>
  <c r="BN744" i="7"/>
  <c r="BG752" i="7"/>
  <c r="BH752" i="7"/>
  <c r="BQ673" i="7"/>
  <c r="BO673" i="7"/>
  <c r="BN673" i="7"/>
  <c r="BG879" i="7"/>
  <c r="BM879" i="7"/>
  <c r="BH879" i="7"/>
  <c r="BO803" i="7"/>
  <c r="BH803" i="7"/>
  <c r="AU207" i="7"/>
  <c r="CS741" i="7"/>
  <c r="BJ803" i="7"/>
  <c r="BP981" i="7"/>
  <c r="BH981" i="7"/>
  <c r="BN981" i="7"/>
  <c r="BH886" i="7"/>
  <c r="BP826" i="7"/>
  <c r="BO826" i="7"/>
  <c r="BH826" i="7"/>
  <c r="BP841" i="7"/>
  <c r="BJ841" i="7"/>
  <c r="BK841" i="7"/>
  <c r="BH944" i="7"/>
  <c r="BQ944" i="7"/>
  <c r="BJ944" i="7"/>
  <c r="AN381" i="7"/>
  <c r="AO381" i="7" a="1"/>
  <c r="BJ857" i="7"/>
  <c r="BM857" i="7"/>
  <c r="BP857" i="7"/>
  <c r="BO858" i="7"/>
  <c r="BP858" i="7"/>
  <c r="BJ858" i="7"/>
  <c r="CI996" i="7"/>
  <c r="BY996" i="7"/>
  <c r="CD996" i="7"/>
  <c r="BI742" i="7"/>
  <c r="BH742" i="7"/>
  <c r="BL742" i="7"/>
  <c r="BI990" i="7"/>
  <c r="BP990" i="7"/>
  <c r="BO990" i="7"/>
  <c r="BH851" i="7"/>
  <c r="BQ851" i="7"/>
  <c r="BM851" i="7"/>
  <c r="AQ291" i="7"/>
  <c r="AO291" i="7"/>
  <c r="AP291" i="7"/>
  <c r="BO883" i="7"/>
  <c r="BN883" i="7"/>
  <c r="BM883" i="7"/>
  <c r="BN829" i="7"/>
  <c r="BX872" i="7"/>
  <c r="BY872" i="7" a="1"/>
  <c r="CF872" i="7"/>
  <c r="AQ14" i="7"/>
  <c r="BF425" i="7"/>
  <c r="BG425" i="7" a="1"/>
  <c r="AO14" i="7"/>
  <c r="AW14" i="7"/>
  <c r="AO99" i="7"/>
  <c r="AS99" i="7"/>
  <c r="AT99" i="7"/>
  <c r="AW48" i="7"/>
  <c r="AS48" i="7"/>
  <c r="AX48" i="7"/>
  <c r="BK770" i="7"/>
  <c r="BL770" i="7"/>
  <c r="BH770" i="7"/>
  <c r="BF254" i="7"/>
  <c r="BX702" i="7"/>
  <c r="BY702" i="7" a="1"/>
  <c r="CC702" i="7"/>
  <c r="BX768" i="7"/>
  <c r="BY768" i="7" a="1"/>
  <c r="CA768" i="7"/>
  <c r="BX746" i="7"/>
  <c r="BY746" i="7" a="1"/>
  <c r="CG746" i="7"/>
  <c r="BX663" i="7"/>
  <c r="BY663" i="7" a="1"/>
  <c r="CB663" i="7"/>
  <c r="BX930" i="7"/>
  <c r="BY930" i="7" a="1"/>
  <c r="CB930" i="7"/>
  <c r="BX669" i="7"/>
  <c r="BY669" i="7" a="1"/>
  <c r="CD669" i="7"/>
  <c r="BG517" i="7"/>
  <c r="BM517" i="7"/>
  <c r="BH517" i="7"/>
  <c r="BN988" i="7"/>
  <c r="BH988" i="7"/>
  <c r="BG717" i="7"/>
  <c r="BL717" i="7"/>
  <c r="BQ717" i="7"/>
  <c r="CD728" i="7"/>
  <c r="CA728" i="7"/>
  <c r="CB728" i="7"/>
  <c r="BP936" i="7"/>
  <c r="BQ936" i="7"/>
  <c r="BI936" i="7"/>
  <c r="AN311" i="7"/>
  <c r="AO311" i="7" a="1"/>
  <c r="BX882" i="7"/>
  <c r="BY882" i="7" a="1"/>
  <c r="CJ307" i="7"/>
  <c r="BX94" i="7"/>
  <c r="BY94" i="7" a="1"/>
  <c r="CC94" i="7"/>
  <c r="CE570" i="7"/>
  <c r="CC28" i="7"/>
  <c r="CJ393" i="7"/>
  <c r="BQ494" i="7"/>
  <c r="BP15" i="7"/>
  <c r="BQ15" i="7"/>
  <c r="AV349" i="7"/>
  <c r="AU349" i="7"/>
  <c r="BZ3" i="7"/>
  <c r="AV232" i="7"/>
  <c r="AU476" i="7"/>
  <c r="AO476" i="7"/>
  <c r="AS525" i="7"/>
  <c r="AW525" i="7"/>
  <c r="BK744" i="7"/>
  <c r="BQ744" i="7"/>
  <c r="BI752" i="7"/>
  <c r="BL673" i="7"/>
  <c r="BI879" i="7"/>
  <c r="BL879" i="7"/>
  <c r="BI803" i="7"/>
  <c r="BO847" i="7"/>
  <c r="BQ981" i="7"/>
  <c r="BL981" i="7"/>
  <c r="BP886" i="7"/>
  <c r="BI826" i="7"/>
  <c r="BQ841" i="7"/>
  <c r="BN841" i="7"/>
  <c r="BN944" i="7"/>
  <c r="BK944" i="7"/>
  <c r="BO857" i="7"/>
  <c r="BK857" i="7"/>
  <c r="BG858" i="7"/>
  <c r="CB996" i="7"/>
  <c r="CG996" i="7"/>
  <c r="BK742" i="7"/>
  <c r="BM742" i="7"/>
  <c r="BN990" i="7"/>
  <c r="BH990" i="7"/>
  <c r="BI851" i="7"/>
  <c r="BN851" i="7"/>
  <c r="AN77" i="7"/>
  <c r="AO77" i="7" a="1"/>
  <c r="AQ77" i="7"/>
  <c r="BF291" i="7"/>
  <c r="AY291" i="7"/>
  <c r="AR291" i="7"/>
  <c r="BB314" i="7"/>
  <c r="BD314" i="7"/>
  <c r="BG883" i="7"/>
  <c r="BP829" i="7"/>
  <c r="AV14" i="7"/>
  <c r="AU14" i="7"/>
  <c r="BF96" i="7"/>
  <c r="AW99" i="7"/>
  <c r="AV99" i="7"/>
  <c r="AY48" i="7"/>
  <c r="AO48" i="7"/>
  <c r="BJ770" i="7"/>
  <c r="BP770" i="7"/>
  <c r="BX766" i="7"/>
  <c r="BY766" i="7" a="1"/>
  <c r="BZ766" i="7"/>
  <c r="BX963" i="7"/>
  <c r="BY963" i="7" a="1"/>
  <c r="CA963" i="7"/>
  <c r="BX808" i="7"/>
  <c r="BY808" i="7" a="1"/>
  <c r="BZ808" i="7"/>
  <c r="BX781" i="7"/>
  <c r="BY781" i="7" a="1"/>
  <c r="CA781" i="7"/>
  <c r="BF190" i="7"/>
  <c r="BX698" i="7"/>
  <c r="BY698" i="7" a="1"/>
  <c r="CD698" i="7"/>
  <c r="BX632" i="7"/>
  <c r="BY632" i="7" a="1"/>
  <c r="CD632" i="7"/>
  <c r="BX774" i="7"/>
  <c r="BY774" i="7" a="1"/>
  <c r="CI774" i="7"/>
  <c r="BX527" i="7"/>
  <c r="BY527" i="7" a="1"/>
  <c r="CB527" i="7"/>
  <c r="BX916" i="7"/>
  <c r="BY916" i="7" a="1"/>
  <c r="CA916" i="7"/>
  <c r="BX748" i="7"/>
  <c r="BY748" i="7" a="1"/>
  <c r="CA748" i="7"/>
  <c r="BL517" i="7"/>
  <c r="BJ517" i="7"/>
  <c r="BX650" i="7"/>
  <c r="BY650" i="7" a="1"/>
  <c r="BY650" i="7"/>
  <c r="BL988" i="7"/>
  <c r="BI988" i="7"/>
  <c r="BP717" i="7"/>
  <c r="BJ717" i="7"/>
  <c r="BX287" i="7"/>
  <c r="BY287" i="7" a="1"/>
  <c r="BF411" i="7"/>
  <c r="BG411" i="7" a="1"/>
  <c r="BE311" i="7"/>
  <c r="BD311" i="7"/>
  <c r="CH728" i="7"/>
  <c r="BY728" i="7"/>
  <c r="CK728" i="7"/>
  <c r="BX936" i="7"/>
  <c r="BY936" i="7" a="1"/>
  <c r="BM936" i="7"/>
  <c r="BT311" i="7"/>
  <c r="BV311" i="7"/>
  <c r="BT411" i="7"/>
  <c r="BV411" i="7"/>
  <c r="BU411" i="7"/>
  <c r="BS411" i="7"/>
  <c r="BW411" i="7"/>
  <c r="BO256" i="7"/>
  <c r="BM256" i="7"/>
  <c r="BI256" i="7"/>
  <c r="BN256" i="7"/>
  <c r="BL256" i="7"/>
  <c r="BJ256" i="7"/>
  <c r="BG256" i="7"/>
  <c r="BP256" i="7"/>
  <c r="BK256" i="7"/>
  <c r="BH256" i="7"/>
  <c r="BQ256" i="7"/>
  <c r="BJ315" i="7"/>
  <c r="BO315" i="7"/>
  <c r="BQ315" i="7"/>
  <c r="BG315" i="7"/>
  <c r="BL315" i="7"/>
  <c r="BH315" i="7"/>
  <c r="BI315" i="7"/>
  <c r="BM315" i="7"/>
  <c r="BP315" i="7"/>
  <c r="BK315" i="7"/>
  <c r="BN315" i="7"/>
  <c r="BN527" i="7"/>
  <c r="BG527" i="7"/>
  <c r="BI527" i="7"/>
  <c r="BL527" i="7"/>
  <c r="BP527" i="7"/>
  <c r="BJ527" i="7"/>
  <c r="BQ527" i="7"/>
  <c r="BH527" i="7"/>
  <c r="BM527" i="7"/>
  <c r="BO527" i="7"/>
  <c r="BK527" i="7"/>
  <c r="BJ964" i="7"/>
  <c r="BQ964" i="7"/>
  <c r="BH964" i="7"/>
  <c r="BI964" i="7"/>
  <c r="BK964" i="7"/>
  <c r="BM964" i="7"/>
  <c r="BL964" i="7"/>
  <c r="BP964" i="7"/>
  <c r="BG964" i="7"/>
  <c r="BO964" i="7"/>
  <c r="BN964" i="7"/>
  <c r="BO790" i="7"/>
  <c r="BL790" i="7"/>
  <c r="BG790" i="7"/>
  <c r="BM790" i="7"/>
  <c r="BI790" i="7"/>
  <c r="BH790" i="7"/>
  <c r="BQ790" i="7"/>
  <c r="BN790" i="7"/>
  <c r="BP790" i="7"/>
  <c r="BJ790" i="7"/>
  <c r="BK790" i="7"/>
  <c r="CF558" i="7"/>
  <c r="CB558" i="7"/>
  <c r="CA558" i="7"/>
  <c r="CD558" i="7"/>
  <c r="CE558" i="7"/>
  <c r="CH558" i="7"/>
  <c r="CG558" i="7"/>
  <c r="CI558" i="7"/>
  <c r="BZ558" i="7"/>
  <c r="CC558" i="7"/>
  <c r="BY558" i="7"/>
  <c r="BI497" i="7"/>
  <c r="BH497" i="7"/>
  <c r="BN497" i="7"/>
  <c r="BK497" i="7"/>
  <c r="BQ497" i="7"/>
  <c r="BM497" i="7"/>
  <c r="BL497" i="7"/>
  <c r="BJ497" i="7"/>
  <c r="BO497" i="7"/>
  <c r="BP497" i="7"/>
  <c r="BG497" i="7"/>
  <c r="BY497" i="7"/>
  <c r="AU232" i="7"/>
  <c r="AT232" i="7"/>
  <c r="AW232" i="7"/>
  <c r="BJ905" i="7"/>
  <c r="BQ703" i="7"/>
  <c r="BP703" i="7"/>
  <c r="BH589" i="7"/>
  <c r="BJ589" i="7"/>
  <c r="BL701" i="7"/>
  <c r="AQ207" i="7"/>
  <c r="AP207" i="7"/>
  <c r="BP847" i="7"/>
  <c r="BX980" i="7"/>
  <c r="BY980" i="7" a="1"/>
  <c r="CB980" i="7"/>
  <c r="BX932" i="7"/>
  <c r="BY932" i="7" a="1"/>
  <c r="CG932" i="7"/>
  <c r="BN828" i="7"/>
  <c r="BM828" i="7"/>
  <c r="BL828" i="7"/>
  <c r="BP323" i="7"/>
  <c r="BO323" i="7"/>
  <c r="BJ323" i="7"/>
  <c r="BZ909" i="7"/>
  <c r="BY909" i="7"/>
  <c r="CA909" i="7"/>
  <c r="BX678" i="7"/>
  <c r="BY678" i="7" a="1"/>
  <c r="CB678" i="7"/>
  <c r="BX693" i="7"/>
  <c r="BY693" i="7" a="1"/>
  <c r="CB693" i="7"/>
  <c r="CI985" i="7"/>
  <c r="CG985" i="7"/>
  <c r="BY985" i="7"/>
  <c r="CJ985" i="7"/>
  <c r="AT538" i="7"/>
  <c r="AW538" i="7"/>
  <c r="AN314" i="7"/>
  <c r="AO314" i="7" a="1"/>
  <c r="AW314" i="7"/>
  <c r="BP935" i="7"/>
  <c r="BJ935" i="7"/>
  <c r="BX943" i="7"/>
  <c r="BY943" i="7" a="1"/>
  <c r="CD943" i="7"/>
  <c r="CC451" i="7"/>
  <c r="BX616" i="7"/>
  <c r="BY616" i="7" a="1"/>
  <c r="BX644" i="7"/>
  <c r="BY644" i="7" a="1"/>
  <c r="BF83" i="7"/>
  <c r="BX922" i="7"/>
  <c r="BY922" i="7" a="1"/>
  <c r="BX988" i="7"/>
  <c r="BY988" i="7" a="1"/>
  <c r="AP159" i="7"/>
  <c r="AQ159" i="7"/>
  <c r="AW159" i="7"/>
  <c r="AX159" i="7"/>
  <c r="AR159" i="7"/>
  <c r="AY159" i="7"/>
  <c r="AU159" i="7"/>
  <c r="AO159" i="7"/>
  <c r="AS159" i="7"/>
  <c r="AV159" i="7"/>
  <c r="AT159" i="7"/>
  <c r="AT225" i="7"/>
  <c r="AS225" i="7"/>
  <c r="AQ225" i="7"/>
  <c r="AX225" i="7"/>
  <c r="AW225" i="7"/>
  <c r="AO225" i="7"/>
  <c r="AU225" i="7"/>
  <c r="AR225" i="7"/>
  <c r="AY225" i="7"/>
  <c r="AP225" i="7"/>
  <c r="AV225" i="7"/>
  <c r="CC928" i="7"/>
  <c r="CD928" i="7"/>
  <c r="BY928" i="7"/>
  <c r="CK928" i="7"/>
  <c r="CB928" i="7"/>
  <c r="CH928" i="7"/>
  <c r="CF928" i="7"/>
  <c r="BZ928" i="7"/>
  <c r="CA928" i="7"/>
  <c r="CG928" i="7"/>
  <c r="CI928" i="7"/>
  <c r="CE928" i="7"/>
  <c r="BW159" i="7"/>
  <c r="BV159" i="7"/>
  <c r="BG880" i="7"/>
  <c r="BI880" i="7"/>
  <c r="BH880" i="7"/>
  <c r="BQ880" i="7"/>
  <c r="BJ880" i="7"/>
  <c r="BP880" i="7"/>
  <c r="BL880" i="7"/>
  <c r="BK880" i="7"/>
  <c r="BO880" i="7"/>
  <c r="BN880" i="7"/>
  <c r="BM880" i="7"/>
  <c r="BX707" i="7"/>
  <c r="BY707" i="7" a="1"/>
  <c r="CK919" i="7"/>
  <c r="CJ919" i="7"/>
  <c r="BX546" i="7"/>
  <c r="BY546" i="7" a="1"/>
  <c r="BT190" i="7"/>
  <c r="BX926" i="7"/>
  <c r="BY926" i="7" a="1"/>
  <c r="AU190" i="7"/>
  <c r="AQ190" i="7"/>
  <c r="AX190" i="7"/>
  <c r="AO190" i="7"/>
  <c r="AT190" i="7"/>
  <c r="AR190" i="7"/>
  <c r="AS190" i="7"/>
  <c r="AW190" i="7"/>
  <c r="AV190" i="7"/>
  <c r="AP190" i="7"/>
  <c r="AY190" i="7"/>
  <c r="BX806" i="7"/>
  <c r="BY806" i="7" a="1"/>
  <c r="BM806" i="7"/>
  <c r="BI806" i="7"/>
  <c r="BG806" i="7"/>
  <c r="BK806" i="7"/>
  <c r="BO806" i="7"/>
  <c r="BQ806" i="7"/>
  <c r="BP806" i="7"/>
  <c r="BH806" i="7"/>
  <c r="BL806" i="7"/>
  <c r="BN806" i="7"/>
  <c r="BJ806" i="7"/>
  <c r="BF357" i="7"/>
  <c r="BG357" i="7" a="1"/>
  <c r="AO232" i="7"/>
  <c r="BM701" i="7"/>
  <c r="AW207" i="7"/>
  <c r="BH847" i="7"/>
  <c r="BX913" i="7"/>
  <c r="BY913" i="7" a="1"/>
  <c r="BK828" i="7"/>
  <c r="BJ828" i="7"/>
  <c r="BI828" i="7"/>
  <c r="BL323" i="7"/>
  <c r="BK323" i="7"/>
  <c r="CD909" i="7"/>
  <c r="BX515" i="7"/>
  <c r="BY515" i="7" a="1"/>
  <c r="CC515" i="7"/>
  <c r="BX647" i="7"/>
  <c r="BY647" i="7" a="1"/>
  <c r="CD985" i="7"/>
  <c r="CH985" i="7"/>
  <c r="AY538" i="7"/>
  <c r="AS538" i="7"/>
  <c r="BO935" i="7"/>
  <c r="BI935" i="7"/>
  <c r="AN38" i="7"/>
  <c r="AO38" i="7" a="1"/>
  <c r="AW38" i="7"/>
  <c r="BW254" i="7"/>
  <c r="BV254" i="7"/>
  <c r="BX958" i="7"/>
  <c r="BY958" i="7" a="1"/>
  <c r="BX964" i="7"/>
  <c r="BY964" i="7" a="1"/>
  <c r="BM915" i="7"/>
  <c r="BL915" i="7"/>
  <c r="BI915" i="7"/>
  <c r="BJ915" i="7"/>
  <c r="BH915" i="7"/>
  <c r="BG915" i="7"/>
  <c r="BP915" i="7"/>
  <c r="BK915" i="7"/>
  <c r="BO915" i="7"/>
  <c r="BQ915" i="7"/>
  <c r="BN915" i="7"/>
  <c r="BQ766" i="7"/>
  <c r="BM766" i="7"/>
  <c r="BG766" i="7"/>
  <c r="BI766" i="7"/>
  <c r="BL766" i="7"/>
  <c r="BN766" i="7"/>
  <c r="BO766" i="7"/>
  <c r="BK766" i="7"/>
  <c r="BH766" i="7"/>
  <c r="BP766" i="7"/>
  <c r="BJ766" i="7"/>
  <c r="BX517" i="7"/>
  <c r="BY517" i="7" a="1"/>
  <c r="CB603" i="7"/>
  <c r="CH603" i="7"/>
  <c r="BZ603" i="7"/>
  <c r="CI603" i="7"/>
  <c r="CE603" i="7"/>
  <c r="CG603" i="7"/>
  <c r="CD603" i="7"/>
  <c r="CC603" i="7"/>
  <c r="BY603" i="7"/>
  <c r="CF603" i="7"/>
  <c r="CA603" i="7"/>
  <c r="BT83" i="7"/>
  <c r="BW83" i="7"/>
  <c r="BV83" i="7"/>
  <c r="CC61" i="7"/>
  <c r="BY61" i="7"/>
  <c r="CE61" i="7"/>
  <c r="CI61" i="7"/>
  <c r="CG61" i="7"/>
  <c r="CF61" i="7"/>
  <c r="CD61" i="7"/>
  <c r="CB61" i="7"/>
  <c r="CA61" i="7"/>
  <c r="BZ61" i="7"/>
  <c r="CH61" i="7"/>
  <c r="BX717" i="7"/>
  <c r="BY717" i="7" a="1"/>
  <c r="BJ702" i="7"/>
  <c r="BH702" i="7"/>
  <c r="BG702" i="7"/>
  <c r="BI702" i="7"/>
  <c r="BP702" i="7"/>
  <c r="BM702" i="7"/>
  <c r="BQ702" i="7"/>
  <c r="BK702" i="7"/>
  <c r="BO702" i="7"/>
  <c r="BN702" i="7"/>
  <c r="BL702" i="7"/>
  <c r="CA885" i="7"/>
  <c r="CG885" i="7"/>
  <c r="CE885" i="7"/>
  <c r="CD885" i="7"/>
  <c r="BY885" i="7"/>
  <c r="CI885" i="7"/>
  <c r="BZ885" i="7"/>
  <c r="CF885" i="7"/>
  <c r="CC885" i="7"/>
  <c r="CH885" i="7"/>
  <c r="CB885" i="7"/>
  <c r="BQ746" i="7"/>
  <c r="BO746" i="7"/>
  <c r="BG746" i="7"/>
  <c r="BM746" i="7"/>
  <c r="BL746" i="7"/>
  <c r="BH746" i="7"/>
  <c r="BK746" i="7"/>
  <c r="BN746" i="7"/>
  <c r="BP746" i="7"/>
  <c r="BJ746" i="7"/>
  <c r="BI746" i="7"/>
  <c r="BX877" i="7"/>
  <c r="BY877" i="7" a="1"/>
  <c r="BX725" i="7"/>
  <c r="BY725" i="7" a="1"/>
  <c r="BX853" i="7"/>
  <c r="BY853" i="7" a="1"/>
  <c r="BX247" i="7"/>
  <c r="BY247" i="7" a="1"/>
  <c r="CA247" i="7"/>
  <c r="BL705" i="7"/>
  <c r="BP705" i="7"/>
  <c r="BG705" i="7"/>
  <c r="BO705" i="7"/>
  <c r="BJ705" i="7"/>
  <c r="BK705" i="7"/>
  <c r="BH705" i="7"/>
  <c r="BM705" i="7"/>
  <c r="BI705" i="7"/>
  <c r="BQ705" i="7"/>
  <c r="BN705" i="7"/>
  <c r="BG958" i="7"/>
  <c r="BK958" i="7"/>
  <c r="BM958" i="7"/>
  <c r="BL958" i="7"/>
  <c r="BI958" i="7"/>
  <c r="BN958" i="7"/>
  <c r="BP958" i="7"/>
  <c r="BQ958" i="7"/>
  <c r="BO958" i="7"/>
  <c r="BH958" i="7"/>
  <c r="BJ958" i="7"/>
  <c r="BO963" i="7"/>
  <c r="BG963" i="7"/>
  <c r="BI963" i="7"/>
  <c r="BN963" i="7"/>
  <c r="BP963" i="7"/>
  <c r="BH963" i="7"/>
  <c r="BL963" i="7"/>
  <c r="BQ963" i="7"/>
  <c r="BK963" i="7"/>
  <c r="BJ963" i="7"/>
  <c r="BM963" i="7"/>
  <c r="CD496" i="7"/>
  <c r="CB496" i="7"/>
  <c r="CH496" i="7"/>
  <c r="CC496" i="7"/>
  <c r="BY496" i="7"/>
  <c r="CG496" i="7"/>
  <c r="CA496" i="7"/>
  <c r="CE496" i="7"/>
  <c r="CF496" i="7"/>
  <c r="CI496" i="7"/>
  <c r="BZ496" i="7"/>
  <c r="BM768" i="7"/>
  <c r="BQ768" i="7"/>
  <c r="BJ768" i="7"/>
  <c r="BG768" i="7"/>
  <c r="BO768" i="7"/>
  <c r="BI768" i="7"/>
  <c r="BL768" i="7"/>
  <c r="BN768" i="7"/>
  <c r="BK768" i="7"/>
  <c r="BP768" i="7"/>
  <c r="BH768" i="7"/>
  <c r="BN954" i="7"/>
  <c r="BJ954" i="7"/>
  <c r="BM954" i="7"/>
  <c r="BK954" i="7"/>
  <c r="BO954" i="7"/>
  <c r="BQ954" i="7"/>
  <c r="BL954" i="7"/>
  <c r="BP954" i="7"/>
  <c r="BH954" i="7"/>
  <c r="BI954" i="7"/>
  <c r="BG954" i="7"/>
  <c r="BY839" i="7"/>
  <c r="CH839" i="7"/>
  <c r="CD839" i="7"/>
  <c r="CI839" i="7"/>
  <c r="CF839" i="7"/>
  <c r="BZ839" i="7"/>
  <c r="CC839" i="7"/>
  <c r="CA839" i="7"/>
  <c r="CB839" i="7"/>
  <c r="CG839" i="7"/>
  <c r="CE839" i="7"/>
  <c r="BG707" i="7"/>
  <c r="BO707" i="7"/>
  <c r="BK707" i="7"/>
  <c r="BL707" i="7"/>
  <c r="BI707" i="7"/>
  <c r="BQ707" i="7"/>
  <c r="BH707" i="7"/>
  <c r="BN707" i="7"/>
  <c r="BM707" i="7"/>
  <c r="BJ707" i="7"/>
  <c r="BP707" i="7"/>
  <c r="BW190" i="7"/>
  <c r="BV190" i="7"/>
  <c r="BK853" i="7"/>
  <c r="BM853" i="7"/>
  <c r="BQ853" i="7"/>
  <c r="BG853" i="7"/>
  <c r="BJ853" i="7"/>
  <c r="BI853" i="7"/>
  <c r="BO853" i="7"/>
  <c r="BH853" i="7"/>
  <c r="BP853" i="7"/>
  <c r="BL853" i="7"/>
  <c r="BN853" i="7"/>
  <c r="BN748" i="7"/>
  <c r="BP748" i="7"/>
  <c r="BI748" i="7"/>
  <c r="BO748" i="7"/>
  <c r="BJ748" i="7"/>
  <c r="BM748" i="7"/>
  <c r="BH748" i="7"/>
  <c r="BQ748" i="7"/>
  <c r="BK748" i="7"/>
  <c r="BL748" i="7"/>
  <c r="BG748" i="7"/>
  <c r="CD724" i="7"/>
  <c r="CA724" i="7"/>
  <c r="CB724" i="7"/>
  <c r="BZ724" i="7"/>
  <c r="CI724" i="7"/>
  <c r="CC724" i="7"/>
  <c r="CE724" i="7"/>
  <c r="CH724" i="7"/>
  <c r="BY724" i="7"/>
  <c r="CG724" i="7"/>
  <c r="CF724" i="7"/>
  <c r="BI910" i="7"/>
  <c r="BP910" i="7"/>
  <c r="BG910" i="7"/>
  <c r="BO910" i="7"/>
  <c r="BH910" i="7"/>
  <c r="BQ910" i="7"/>
  <c r="BL910" i="7"/>
  <c r="BM910" i="7"/>
  <c r="BK910" i="7"/>
  <c r="BJ910" i="7"/>
  <c r="BN910" i="7"/>
  <c r="AY207" i="7"/>
  <c r="BN716" i="7"/>
  <c r="BP828" i="7"/>
  <c r="BX952" i="7"/>
  <c r="BY952" i="7" a="1"/>
  <c r="CH952" i="7"/>
  <c r="BZ985" i="7"/>
  <c r="CB985" i="7"/>
  <c r="BX285" i="7"/>
  <c r="BY285" i="7" a="1"/>
  <c r="BX65" i="7"/>
  <c r="BY65" i="7" a="1"/>
  <c r="CI65" i="7"/>
  <c r="BH632" i="7"/>
  <c r="BM632" i="7"/>
  <c r="BN632" i="7"/>
  <c r="BQ632" i="7"/>
  <c r="BG632" i="7"/>
  <c r="BL632" i="7"/>
  <c r="BK632" i="7"/>
  <c r="BP632" i="7"/>
  <c r="BO632" i="7"/>
  <c r="BI632" i="7"/>
  <c r="BJ632" i="7"/>
  <c r="AR83" i="7"/>
  <c r="AV83" i="7"/>
  <c r="AU83" i="7"/>
  <c r="AO83" i="7"/>
  <c r="AW83" i="7"/>
  <c r="AX83" i="7"/>
  <c r="AT83" i="7"/>
  <c r="AP83" i="7"/>
  <c r="AS83" i="7"/>
  <c r="AQ83" i="7"/>
  <c r="AY83" i="7"/>
  <c r="AT240" i="7"/>
  <c r="AY240" i="7"/>
  <c r="AU240" i="7"/>
  <c r="AO240" i="7"/>
  <c r="AR240" i="7"/>
  <c r="AW240" i="7"/>
  <c r="AP240" i="7"/>
  <c r="AS240" i="7"/>
  <c r="AQ240" i="7"/>
  <c r="AX240" i="7"/>
  <c r="AV240" i="7"/>
  <c r="BK669" i="7"/>
  <c r="BI669" i="7"/>
  <c r="BJ669" i="7"/>
  <c r="BH669" i="7"/>
  <c r="BQ669" i="7"/>
  <c r="BM669" i="7"/>
  <c r="BL669" i="7"/>
  <c r="BN669" i="7"/>
  <c r="BO669" i="7"/>
  <c r="BG669" i="7"/>
  <c r="BP669" i="7"/>
  <c r="BK877" i="7"/>
  <c r="BM877" i="7"/>
  <c r="BQ877" i="7"/>
  <c r="BH877" i="7"/>
  <c r="BJ877" i="7"/>
  <c r="BO877" i="7"/>
  <c r="BP877" i="7"/>
  <c r="BI877" i="7"/>
  <c r="BL877" i="7"/>
  <c r="BN877" i="7"/>
  <c r="BG877" i="7"/>
  <c r="CG626" i="7"/>
  <c r="CH626" i="7"/>
  <c r="CD626" i="7"/>
  <c r="CB626" i="7"/>
  <c r="CE626" i="7"/>
  <c r="CI626" i="7"/>
  <c r="BZ626" i="7"/>
  <c r="BY626" i="7"/>
  <c r="CK626" i="7"/>
  <c r="CC626" i="7"/>
  <c r="CA626" i="7"/>
  <c r="CF626" i="7"/>
  <c r="BQ600" i="7"/>
  <c r="BP600" i="7"/>
  <c r="BI600" i="7"/>
  <c r="BK600" i="7"/>
  <c r="BL600" i="7"/>
  <c r="BO600" i="7"/>
  <c r="BJ600" i="7"/>
  <c r="BM600" i="7"/>
  <c r="BG600" i="7"/>
  <c r="BH600" i="7"/>
  <c r="BN600" i="7"/>
  <c r="BT116" i="7"/>
  <c r="BV116" i="7"/>
  <c r="BW116" i="7"/>
  <c r="BH961" i="7"/>
  <c r="BQ961" i="7"/>
  <c r="BO961" i="7"/>
  <c r="BJ961" i="7"/>
  <c r="BI961" i="7"/>
  <c r="BM961" i="7"/>
  <c r="BG961" i="7"/>
  <c r="BN961" i="7"/>
  <c r="BP961" i="7"/>
  <c r="BL961" i="7"/>
  <c r="BK961" i="7"/>
  <c r="AW149" i="7"/>
  <c r="AP149" i="7"/>
  <c r="AU149" i="7"/>
  <c r="AS149" i="7"/>
  <c r="AT149" i="7"/>
  <c r="AV149" i="7"/>
  <c r="AX149" i="7"/>
  <c r="AO149" i="7"/>
  <c r="AQ149" i="7"/>
  <c r="AY149" i="7"/>
  <c r="AR149" i="7"/>
  <c r="BO616" i="7"/>
  <c r="BL616" i="7"/>
  <c r="BP616" i="7"/>
  <c r="BH616" i="7"/>
  <c r="BM616" i="7"/>
  <c r="BQ616" i="7"/>
  <c r="BG616" i="7"/>
  <c r="BK616" i="7"/>
  <c r="BJ616" i="7"/>
  <c r="BN616" i="7"/>
  <c r="BI616" i="7"/>
  <c r="BX915" i="7"/>
  <c r="BY915" i="7" a="1"/>
  <c r="BX713" i="7"/>
  <c r="BY713" i="7" a="1"/>
  <c r="BX636" i="7"/>
  <c r="BY636" i="7" a="1"/>
  <c r="BO636" i="7"/>
  <c r="BM636" i="7"/>
  <c r="BJ636" i="7"/>
  <c r="BH636" i="7"/>
  <c r="BK636" i="7"/>
  <c r="BP636" i="7"/>
  <c r="BQ636" i="7"/>
  <c r="BI636" i="7"/>
  <c r="BL636" i="7"/>
  <c r="BN636" i="7"/>
  <c r="BG636" i="7"/>
  <c r="BI926" i="7"/>
  <c r="BO926" i="7"/>
  <c r="BN926" i="7"/>
  <c r="BM926" i="7"/>
  <c r="BQ926" i="7"/>
  <c r="BG926" i="7"/>
  <c r="BK926" i="7"/>
  <c r="BJ926" i="7"/>
  <c r="BH926" i="7"/>
  <c r="BP926" i="7"/>
  <c r="BL926" i="7"/>
  <c r="BX705" i="7"/>
  <c r="BY705" i="7" a="1"/>
  <c r="BZ665" i="7"/>
  <c r="CF665" i="7"/>
  <c r="CG665" i="7"/>
  <c r="BY665" i="7"/>
  <c r="CK665" i="7"/>
  <c r="CA665" i="7"/>
  <c r="CI665" i="7"/>
  <c r="CC665" i="7"/>
  <c r="CH665" i="7"/>
  <c r="CB665" i="7"/>
  <c r="CD665" i="7"/>
  <c r="CE665" i="7"/>
  <c r="BX954" i="7"/>
  <c r="BY954" i="7" a="1"/>
  <c r="BX682" i="7"/>
  <c r="BY682" i="7" a="1"/>
  <c r="BV600" i="7"/>
  <c r="BX600" i="7"/>
  <c r="BY600" i="7" a="1"/>
  <c r="BX579" i="7"/>
  <c r="BY579" i="7" a="1"/>
  <c r="BX961" i="7"/>
  <c r="BY961" i="7" a="1"/>
  <c r="BL35" i="7"/>
  <c r="BG35" i="7"/>
  <c r="BM35" i="7"/>
  <c r="BN35" i="7"/>
  <c r="BQ35" i="7"/>
  <c r="BH35" i="7"/>
  <c r="BO35" i="7"/>
  <c r="BK35" i="7"/>
  <c r="BJ35" i="7"/>
  <c r="BP35" i="7"/>
  <c r="BI35" i="7"/>
  <c r="BN359" i="7"/>
  <c r="BQ359" i="7"/>
  <c r="BI359" i="7"/>
  <c r="BK359" i="7"/>
  <c r="BL359" i="7"/>
  <c r="BH359" i="7"/>
  <c r="BO359" i="7"/>
  <c r="BJ359" i="7"/>
  <c r="BP359" i="7"/>
  <c r="BG359" i="7"/>
  <c r="BM359" i="7"/>
  <c r="BH247" i="7"/>
  <c r="BQ247" i="7"/>
  <c r="BJ247" i="7"/>
  <c r="BG247" i="7"/>
  <c r="BK247" i="7"/>
  <c r="BN247" i="7"/>
  <c r="BO247" i="7"/>
  <c r="BL247" i="7"/>
  <c r="BP247" i="7"/>
  <c r="BI247" i="7"/>
  <c r="BM247" i="7"/>
  <c r="AD170" i="7"/>
  <c r="X170" i="7"/>
  <c r="AG170" i="7"/>
  <c r="W170" i="7"/>
  <c r="AA170" i="7"/>
  <c r="AC170" i="7"/>
  <c r="Z170" i="7"/>
  <c r="Y170" i="7"/>
  <c r="BL428" i="7"/>
  <c r="BO428" i="7"/>
  <c r="BM428" i="7"/>
  <c r="BP428" i="7"/>
  <c r="BH428" i="7"/>
  <c r="BJ428" i="7"/>
  <c r="BI428" i="7"/>
  <c r="BZ914" i="7"/>
  <c r="CE914" i="7"/>
  <c r="CD914" i="7"/>
  <c r="CA914" i="7"/>
  <c r="CG914" i="7"/>
  <c r="CI914" i="7"/>
  <c r="BY914" i="7"/>
  <c r="CH914" i="7"/>
  <c r="CB914" i="7"/>
  <c r="CC914" i="7"/>
  <c r="CF914" i="7"/>
  <c r="CI568" i="7"/>
  <c r="CF568" i="7"/>
  <c r="CC568" i="7"/>
  <c r="CH568" i="7"/>
  <c r="CB568" i="7"/>
  <c r="CA568" i="7"/>
  <c r="BY568" i="7"/>
  <c r="CK568" i="7"/>
  <c r="CG568" i="7"/>
  <c r="CD568" i="7"/>
  <c r="BZ568" i="7"/>
  <c r="CE568" i="7"/>
  <c r="AF170" i="7"/>
  <c r="AE170" i="7"/>
  <c r="AP755" i="7"/>
  <c r="AS516" i="7"/>
  <c r="AR516" i="7"/>
  <c r="AV516" i="7"/>
  <c r="AQ516" i="7"/>
  <c r="AW516" i="7"/>
  <c r="AP516" i="7"/>
  <c r="AY516" i="7"/>
  <c r="AO516" i="7"/>
  <c r="AX516" i="7"/>
  <c r="AT516" i="7"/>
  <c r="AU516" i="7"/>
  <c r="CC842" i="7"/>
  <c r="CH842" i="7"/>
  <c r="BZ842" i="7"/>
  <c r="CF842" i="7"/>
  <c r="CB842" i="7"/>
  <c r="CI842" i="7"/>
  <c r="CG842" i="7"/>
  <c r="CD842" i="7"/>
  <c r="CA842" i="7"/>
  <c r="BY842" i="7"/>
  <c r="CE842" i="7"/>
  <c r="AU156" i="7"/>
  <c r="BS516" i="7"/>
  <c r="BW516" i="7"/>
  <c r="BT516" i="7"/>
  <c r="BV516" i="7"/>
  <c r="BU516" i="7"/>
  <c r="AW531" i="7"/>
  <c r="AU531" i="7"/>
  <c r="AS531" i="7"/>
  <c r="BQ493" i="7"/>
  <c r="BJ493" i="7"/>
  <c r="BI493" i="7"/>
  <c r="BN493" i="7"/>
  <c r="BH493" i="7"/>
  <c r="BP493" i="7"/>
  <c r="BO493" i="7"/>
  <c r="BG493" i="7"/>
  <c r="BK493" i="7"/>
  <c r="BL493" i="7"/>
  <c r="BM493" i="7"/>
  <c r="BO872" i="7"/>
  <c r="BK872" i="7"/>
  <c r="BJ872" i="7"/>
  <c r="BG872" i="7"/>
  <c r="BN872" i="7"/>
  <c r="BH872" i="7"/>
  <c r="BI872" i="7"/>
  <c r="BL872" i="7"/>
  <c r="BX896" i="7"/>
  <c r="BY896" i="7" a="1"/>
  <c r="BN797" i="7"/>
  <c r="BI797" i="7"/>
  <c r="BM797" i="7"/>
  <c r="BP797" i="7"/>
  <c r="BL797" i="7"/>
  <c r="BJ797" i="7"/>
  <c r="BO797" i="7"/>
  <c r="BG797" i="7"/>
  <c r="BQ797" i="7"/>
  <c r="BH797" i="7"/>
  <c r="BK797" i="7"/>
  <c r="AP156" i="7"/>
  <c r="X324" i="7"/>
  <c r="BN812" i="7"/>
  <c r="BL812" i="7"/>
  <c r="BO578" i="7"/>
  <c r="BN578" i="7"/>
  <c r="BY404" i="7"/>
  <c r="CE684" i="7"/>
  <c r="CE28" i="7"/>
  <c r="BG519" i="7"/>
  <c r="BH472" i="7"/>
  <c r="AS55" i="7"/>
  <c r="BN905" i="7"/>
  <c r="BH905" i="7"/>
  <c r="CA575" i="7"/>
  <c r="BI701" i="7"/>
  <c r="BG701" i="7"/>
  <c r="BL752" i="7"/>
  <c r="BJ847" i="7"/>
  <c r="BN886" i="7"/>
  <c r="BK886" i="7"/>
  <c r="BX897" i="7"/>
  <c r="BY897" i="7" a="1"/>
  <c r="CD897" i="7"/>
  <c r="CG628" i="7"/>
  <c r="BY628" i="7"/>
  <c r="CI628" i="7"/>
  <c r="BX599" i="7"/>
  <c r="BY599" i="7" a="1"/>
  <c r="CD599" i="7"/>
  <c r="BX945" i="7"/>
  <c r="BY945" i="7" a="1"/>
  <c r="CD945" i="7"/>
  <c r="BX993" i="7"/>
  <c r="BY993" i="7" a="1"/>
  <c r="CE993" i="7"/>
  <c r="BX742" i="7"/>
  <c r="BY742" i="7" a="1"/>
  <c r="CE742" i="7"/>
  <c r="BF516" i="7"/>
  <c r="BG516" i="7" a="1"/>
  <c r="BP516" i="7"/>
  <c r="BF413" i="7"/>
  <c r="BG413" i="7" a="1"/>
  <c r="BN413" i="7"/>
  <c r="BX797" i="7"/>
  <c r="BY797" i="7" a="1"/>
  <c r="CG874" i="7"/>
  <c r="CI874" i="7"/>
  <c r="BY874" i="7"/>
  <c r="CK874" i="7"/>
  <c r="BZ874" i="7"/>
  <c r="CD874" i="7"/>
  <c r="CH874" i="7"/>
  <c r="CC874" i="7"/>
  <c r="CA874" i="7"/>
  <c r="CE874" i="7"/>
  <c r="CF874" i="7"/>
  <c r="CB874" i="7"/>
  <c r="BT425" i="7"/>
  <c r="BU425" i="7"/>
  <c r="BS425" i="7"/>
  <c r="BW425" i="7"/>
  <c r="BU26" i="7"/>
  <c r="BV26" i="7"/>
  <c r="BW26" i="7"/>
  <c r="BT160" i="7"/>
  <c r="BQ823" i="7"/>
  <c r="BP823" i="7"/>
  <c r="BJ823" i="7"/>
  <c r="BL823" i="7"/>
  <c r="BN823" i="7"/>
  <c r="BI823" i="7"/>
  <c r="BM823" i="7"/>
  <c r="BK823" i="7"/>
  <c r="BH823" i="7"/>
  <c r="BG823" i="7"/>
  <c r="BO823" i="7"/>
  <c r="BO519" i="7"/>
  <c r="AU55" i="7"/>
  <c r="BL605" i="7"/>
  <c r="BK905" i="7"/>
  <c r="BH701" i="7"/>
  <c r="BK701" i="7"/>
  <c r="AY294" i="7"/>
  <c r="BK847" i="7"/>
  <c r="BN847" i="7"/>
  <c r="BX769" i="7"/>
  <c r="BY769" i="7" a="1"/>
  <c r="CB769" i="7"/>
  <c r="BM886" i="7"/>
  <c r="BL886" i="7"/>
  <c r="CH628" i="7"/>
  <c r="CE628" i="7"/>
  <c r="BX618" i="7"/>
  <c r="BY618" i="7" a="1"/>
  <c r="CB618" i="7"/>
  <c r="BX617" i="7"/>
  <c r="BY617" i="7" a="1"/>
  <c r="BZ617" i="7"/>
  <c r="BF538" i="7"/>
  <c r="BG538" i="7" a="1"/>
  <c r="BN538" i="7"/>
  <c r="BF531" i="7"/>
  <c r="BG531" i="7" a="1"/>
  <c r="BK531" i="7"/>
  <c r="BX883" i="7"/>
  <c r="BY883" i="7" a="1"/>
  <c r="BZ883" i="7"/>
  <c r="BX661" i="7"/>
  <c r="BY661" i="7" a="1"/>
  <c r="CG661" i="7"/>
  <c r="BT14" i="7"/>
  <c r="BF160" i="7"/>
  <c r="BX359" i="7"/>
  <c r="BY359" i="7" a="1"/>
  <c r="AQ581" i="7"/>
  <c r="AX581" i="7"/>
  <c r="AT581" i="7"/>
  <c r="AY581" i="7"/>
  <c r="AU581" i="7"/>
  <c r="AP581" i="7"/>
  <c r="AV581" i="7"/>
  <c r="AR581" i="7"/>
  <c r="AO581" i="7"/>
  <c r="AW581" i="7"/>
  <c r="AS581" i="7"/>
  <c r="CE451" i="7"/>
  <c r="BZ451" i="7"/>
  <c r="CG451" i="7"/>
  <c r="CI451" i="7"/>
  <c r="BY451" i="7"/>
  <c r="CD451" i="7"/>
  <c r="CD777" i="7"/>
  <c r="CA777" i="7"/>
  <c r="CF777" i="7"/>
  <c r="CB777" i="7"/>
  <c r="CE777" i="7"/>
  <c r="BZ777" i="7"/>
  <c r="BY777" i="7"/>
  <c r="CI777" i="7"/>
  <c r="CH777" i="7"/>
  <c r="CC777" i="7"/>
  <c r="CG777" i="7"/>
  <c r="AV425" i="7"/>
  <c r="AP425" i="7"/>
  <c r="AT425" i="7"/>
  <c r="AW425" i="7"/>
  <c r="AX425" i="7"/>
  <c r="AO425" i="7"/>
  <c r="AU425" i="7"/>
  <c r="AS425" i="7"/>
  <c r="AY425" i="7"/>
  <c r="AQ425" i="7"/>
  <c r="AR425" i="7"/>
  <c r="BC38" i="7"/>
  <c r="BD38" i="7"/>
  <c r="BE38" i="7"/>
  <c r="BX697" i="7"/>
  <c r="BY697" i="7" a="1"/>
  <c r="BQ829" i="7"/>
  <c r="BH829" i="7"/>
  <c r="BM829" i="7"/>
  <c r="BL829" i="7"/>
  <c r="BO829" i="7"/>
  <c r="AO26" i="7"/>
  <c r="AR26" i="7"/>
  <c r="AS26" i="7"/>
  <c r="AP26" i="7"/>
  <c r="AV26" i="7"/>
  <c r="AT26" i="7"/>
  <c r="AQ26" i="7"/>
  <c r="AX26" i="7"/>
  <c r="AW26" i="7"/>
  <c r="AU26" i="7"/>
  <c r="AY26" i="7"/>
  <c r="BX935" i="7"/>
  <c r="BY935" i="7" a="1"/>
  <c r="BX773" i="7"/>
  <c r="BY773" i="7" a="1"/>
  <c r="AV156" i="7"/>
  <c r="AA324" i="7"/>
  <c r="BX841" i="7"/>
  <c r="BY841" i="7" a="1"/>
  <c r="BY841" i="7"/>
  <c r="BX571" i="7"/>
  <c r="BY571" i="7" a="1"/>
  <c r="CC571" i="7"/>
  <c r="BX858" i="7"/>
  <c r="BY858" i="7" a="1"/>
  <c r="CC858" i="7"/>
  <c r="BX931" i="7"/>
  <c r="BY931" i="7" a="1"/>
  <c r="CB931" i="7"/>
  <c r="BX17" i="7"/>
  <c r="BY17" i="7" a="1"/>
  <c r="CE17" i="7"/>
  <c r="BF468" i="7"/>
  <c r="BG468" i="7" a="1"/>
  <c r="BQ468" i="7"/>
  <c r="BT468" i="7"/>
  <c r="BV468" i="7"/>
  <c r="BS468" i="7"/>
  <c r="BW468" i="7"/>
  <c r="BU468" i="7"/>
  <c r="BX829" i="7"/>
  <c r="BY829" i="7" a="1"/>
  <c r="BX868" i="7"/>
  <c r="BY868" i="7" a="1"/>
  <c r="CA868" i="7"/>
  <c r="BX823" i="7"/>
  <c r="BY823" i="7" a="1"/>
  <c r="BQ697" i="7"/>
  <c r="BJ697" i="7"/>
  <c r="BP697" i="7"/>
  <c r="BI697" i="7"/>
  <c r="BG697" i="7"/>
  <c r="BH697" i="7"/>
  <c r="BK697" i="7"/>
  <c r="BM697" i="7"/>
  <c r="BN697" i="7"/>
  <c r="BL697" i="7"/>
  <c r="BO697" i="7"/>
  <c r="BF26" i="7"/>
  <c r="BH868" i="7"/>
  <c r="BP868" i="7"/>
  <c r="BI868" i="7"/>
  <c r="BO868" i="7"/>
  <c r="BQ868" i="7"/>
  <c r="BK868" i="7"/>
  <c r="BJ868" i="7"/>
  <c r="BF415" i="7"/>
  <c r="BG415" i="7" a="1"/>
  <c r="BS38" i="7"/>
  <c r="BT38" i="7"/>
  <c r="BJ924" i="7"/>
  <c r="BQ924" i="7"/>
  <c r="BM924" i="7"/>
  <c r="BP924" i="7"/>
  <c r="BL924" i="7"/>
  <c r="AU413" i="7"/>
  <c r="AW413" i="7"/>
  <c r="AY413" i="7"/>
  <c r="AS413" i="7"/>
  <c r="AX413" i="7"/>
  <c r="AV413" i="7"/>
  <c r="AT413" i="7"/>
  <c r="AR413" i="7"/>
  <c r="AQ413" i="7"/>
  <c r="AP413" i="7"/>
  <c r="AO413" i="7"/>
  <c r="BW96" i="7"/>
  <c r="BV96" i="7"/>
  <c r="BT96" i="7"/>
  <c r="BC77" i="7"/>
  <c r="BD77" i="7"/>
  <c r="BE77" i="7"/>
  <c r="BS77" i="7"/>
  <c r="BU77" i="7"/>
  <c r="BW291" i="7"/>
  <c r="BV291" i="7"/>
  <c r="BS415" i="7"/>
  <c r="BW415" i="7"/>
  <c r="BT415" i="7"/>
  <c r="BV415" i="7"/>
  <c r="BU415" i="7"/>
  <c r="BS413" i="7"/>
  <c r="BW413" i="7"/>
  <c r="BU413" i="7"/>
  <c r="BT413" i="7"/>
  <c r="BV413" i="7"/>
  <c r="BS538" i="7"/>
  <c r="BW538" i="7"/>
  <c r="BT538" i="7"/>
  <c r="BV538" i="7"/>
  <c r="BU538" i="7"/>
  <c r="BS531" i="7"/>
  <c r="BW531" i="7"/>
  <c r="BT531" i="7"/>
  <c r="BV531" i="7"/>
  <c r="BU531" i="7"/>
  <c r="BS314" i="7"/>
  <c r="BU314" i="7"/>
  <c r="BE314" i="7"/>
  <c r="BW14" i="7"/>
  <c r="BV14" i="7"/>
  <c r="BW160" i="7"/>
  <c r="BV160" i="7"/>
  <c r="BJ11" i="7"/>
  <c r="BN11" i="7"/>
  <c r="BP11" i="7"/>
  <c r="BO11" i="7"/>
  <c r="BK11" i="7"/>
  <c r="BM11" i="7"/>
  <c r="BH11" i="7"/>
  <c r="BG11" i="7"/>
  <c r="BQ11" i="7"/>
  <c r="BL11" i="7"/>
  <c r="BI11" i="7"/>
  <c r="BH179" i="7"/>
  <c r="BK179" i="7"/>
  <c r="BG179" i="7"/>
  <c r="BL179" i="7"/>
  <c r="BI179" i="7"/>
  <c r="BJ179" i="7"/>
  <c r="BO179" i="7"/>
  <c r="BP179" i="7"/>
  <c r="BN179" i="7"/>
  <c r="BQ179" i="7"/>
  <c r="BM179" i="7"/>
  <c r="W367" i="7"/>
  <c r="AG367" i="7"/>
  <c r="Z367" i="7"/>
  <c r="AD367" i="7"/>
  <c r="Y367" i="7"/>
  <c r="AA367" i="7"/>
  <c r="X367" i="7"/>
  <c r="AB367" i="7"/>
  <c r="AC367" i="7"/>
  <c r="AE367" i="7"/>
  <c r="AF367" i="7"/>
  <c r="BX134" i="7"/>
  <c r="BY134" i="7" a="1"/>
  <c r="BZ134" i="7"/>
  <c r="BX323" i="7"/>
  <c r="BY323" i="7" a="1"/>
  <c r="CF323" i="7"/>
  <c r="BF252" i="7"/>
  <c r="BX990" i="7"/>
  <c r="BY990" i="7" a="1"/>
  <c r="BI617" i="7"/>
  <c r="BK617" i="7"/>
  <c r="BO617" i="7"/>
  <c r="BH617" i="7"/>
  <c r="BG617" i="7"/>
  <c r="BN617" i="7"/>
  <c r="BP617" i="7"/>
  <c r="BM617" i="7"/>
  <c r="BQ617" i="7"/>
  <c r="BJ617" i="7"/>
  <c r="BL617" i="7"/>
  <c r="BX818" i="7"/>
  <c r="BY818" i="7" a="1"/>
  <c r="CI745" i="7"/>
  <c r="CH745" i="7"/>
  <c r="CG745" i="7"/>
  <c r="CE745" i="7"/>
  <c r="BZ745" i="7"/>
  <c r="CA745" i="7"/>
  <c r="BY745" i="7"/>
  <c r="CD745" i="7"/>
  <c r="CC745" i="7"/>
  <c r="CB745" i="7"/>
  <c r="CF745" i="7"/>
  <c r="BZ977" i="7"/>
  <c r="CF977" i="7"/>
  <c r="CH977" i="7"/>
  <c r="CE977" i="7"/>
  <c r="CI977" i="7"/>
  <c r="CD977" i="7"/>
  <c r="CB977" i="7"/>
  <c r="CC977" i="7"/>
  <c r="CA977" i="7"/>
  <c r="BY977" i="7"/>
  <c r="CK977" i="7"/>
  <c r="CG977" i="7"/>
  <c r="BX984" i="7"/>
  <c r="BY984" i="7" a="1"/>
  <c r="CJ410" i="7"/>
  <c r="CK410" i="7"/>
  <c r="BX700" i="7"/>
  <c r="BY700" i="7" a="1"/>
  <c r="BX960" i="7"/>
  <c r="BY960" i="7" a="1"/>
  <c r="BP653" i="7"/>
  <c r="BK653" i="7"/>
  <c r="BM653" i="7"/>
  <c r="BI653" i="7"/>
  <c r="BJ653" i="7"/>
  <c r="BL653" i="7"/>
  <c r="BN653" i="7"/>
  <c r="BH653" i="7"/>
  <c r="BQ653" i="7"/>
  <c r="BG653" i="7"/>
  <c r="BO653" i="7"/>
  <c r="BN799" i="7"/>
  <c r="BP799" i="7"/>
  <c r="BH799" i="7"/>
  <c r="BI799" i="7"/>
  <c r="BK799" i="7"/>
  <c r="BQ799" i="7"/>
  <c r="BO799" i="7"/>
  <c r="BL799" i="7"/>
  <c r="BJ799" i="7"/>
  <c r="BM799" i="7"/>
  <c r="BG799" i="7"/>
  <c r="CJ501" i="7"/>
  <c r="CK501" i="7"/>
  <c r="CJ675" i="7"/>
  <c r="AW128" i="7"/>
  <c r="BK472" i="7"/>
  <c r="BX445" i="7"/>
  <c r="BY445" i="7" a="1"/>
  <c r="CG445" i="7"/>
  <c r="CT602" i="7"/>
  <c r="BK920" i="7"/>
  <c r="BO920" i="7"/>
  <c r="BH920" i="7"/>
  <c r="BN920" i="7"/>
  <c r="BJ920" i="7"/>
  <c r="BQ920" i="7"/>
  <c r="BL920" i="7"/>
  <c r="BM920" i="7"/>
  <c r="BI920" i="7"/>
  <c r="BG920" i="7"/>
  <c r="BP920" i="7"/>
  <c r="CE837" i="7"/>
  <c r="BY837" i="7"/>
  <c r="CH837" i="7"/>
  <c r="CG837" i="7"/>
  <c r="BZ837" i="7"/>
  <c r="CA837" i="7"/>
  <c r="CF837" i="7"/>
  <c r="CB837" i="7"/>
  <c r="CI837" i="7"/>
  <c r="CD837" i="7"/>
  <c r="CC837" i="7"/>
  <c r="AP351" i="7"/>
  <c r="AX351" i="7"/>
  <c r="AW351" i="7"/>
  <c r="AR351" i="7"/>
  <c r="AS351" i="7"/>
  <c r="AQ351" i="7"/>
  <c r="AT351" i="7"/>
  <c r="AV351" i="7"/>
  <c r="AO351" i="7"/>
  <c r="AY351" i="7"/>
  <c r="AU351" i="7"/>
  <c r="BN760" i="7"/>
  <c r="BP760" i="7"/>
  <c r="BH760" i="7"/>
  <c r="BM760" i="7"/>
  <c r="BG760" i="7"/>
  <c r="BL760" i="7"/>
  <c r="BJ760" i="7"/>
  <c r="BO760" i="7"/>
  <c r="BI760" i="7"/>
  <c r="BQ760" i="7"/>
  <c r="BK760" i="7"/>
  <c r="BX584" i="7"/>
  <c r="BY584" i="7" a="1"/>
  <c r="CF584" i="7"/>
  <c r="BX826" i="7"/>
  <c r="BY826" i="7" a="1"/>
  <c r="CB826" i="7"/>
  <c r="BX696" i="7"/>
  <c r="BY696" i="7" a="1"/>
  <c r="BY696" i="7"/>
  <c r="BX981" i="7"/>
  <c r="BY981" i="7" a="1"/>
  <c r="CI981" i="7"/>
  <c r="BX437" i="7"/>
  <c r="BY437" i="7" a="1"/>
  <c r="CA437" i="7"/>
  <c r="BM952" i="7"/>
  <c r="BN952" i="7"/>
  <c r="BJ952" i="7"/>
  <c r="BO952" i="7"/>
  <c r="BG952" i="7"/>
  <c r="BQ952" i="7"/>
  <c r="BH952" i="7"/>
  <c r="BK952" i="7"/>
  <c r="BL952" i="7"/>
  <c r="BP952" i="7"/>
  <c r="BI952" i="7"/>
  <c r="BX783" i="7"/>
  <c r="BY783" i="7" a="1"/>
  <c r="AQ174" i="7"/>
  <c r="AW174" i="7"/>
  <c r="AX174" i="7"/>
  <c r="AR174" i="7"/>
  <c r="AV174" i="7"/>
  <c r="AY174" i="7"/>
  <c r="AU174" i="7"/>
  <c r="AO174" i="7"/>
  <c r="CJ174" i="7"/>
  <c r="AP174" i="7"/>
  <c r="AS174" i="7"/>
  <c r="AT174" i="7"/>
  <c r="BX920" i="7"/>
  <c r="BY920" i="7" a="1"/>
  <c r="BX653" i="7"/>
  <c r="BY653" i="7" a="1"/>
  <c r="BX857" i="7"/>
  <c r="BY857" i="7" a="1"/>
  <c r="BX11" i="7"/>
  <c r="BY11" i="7" a="1"/>
  <c r="BX851" i="7"/>
  <c r="BY851" i="7" a="1"/>
  <c r="CJ689" i="7"/>
  <c r="CK689" i="7"/>
  <c r="Z357" i="7"/>
  <c r="AD357" i="7"/>
  <c r="AF357" i="7"/>
  <c r="W357" i="7"/>
  <c r="AA357" i="7"/>
  <c r="AB357" i="7"/>
  <c r="AE357" i="7"/>
  <c r="X357" i="7"/>
  <c r="Y357" i="7"/>
  <c r="AC357" i="7"/>
  <c r="AG357" i="7"/>
  <c r="BK59" i="7"/>
  <c r="BM59" i="7"/>
  <c r="BP59" i="7"/>
  <c r="BL59" i="7"/>
  <c r="BO59" i="7"/>
  <c r="BJ59" i="7"/>
  <c r="BQ59" i="7"/>
  <c r="BN59" i="7"/>
  <c r="BH59" i="7"/>
  <c r="BI59" i="7"/>
  <c r="BG59" i="7"/>
  <c r="BJ287" i="7"/>
  <c r="BI287" i="7"/>
  <c r="BL287" i="7"/>
  <c r="BH287" i="7"/>
  <c r="BM287" i="7"/>
  <c r="BQ287" i="7"/>
  <c r="BN287" i="7"/>
  <c r="BK287" i="7"/>
  <c r="BP287" i="7"/>
  <c r="BG287" i="7"/>
  <c r="BO287" i="7"/>
  <c r="BN605" i="7"/>
  <c r="BO605" i="7"/>
  <c r="BX744" i="7"/>
  <c r="BY744" i="7" a="1"/>
  <c r="CE744" i="7"/>
  <c r="AS207" i="7"/>
  <c r="AT207" i="7"/>
  <c r="AV207" i="7"/>
  <c r="BO583" i="7"/>
  <c r="BI583" i="7"/>
  <c r="CG759" i="7"/>
  <c r="BG847" i="7"/>
  <c r="BM847" i="7"/>
  <c r="BU197" i="7"/>
  <c r="BX825" i="7"/>
  <c r="BY825" i="7" a="1"/>
  <c r="BL825" i="7"/>
  <c r="BI825" i="7"/>
  <c r="BG825" i="7"/>
  <c r="BH825" i="7"/>
  <c r="BO825" i="7"/>
  <c r="BM825" i="7"/>
  <c r="BN825" i="7"/>
  <c r="BK825" i="7"/>
  <c r="BJ825" i="7"/>
  <c r="BQ825" i="7"/>
  <c r="BP825" i="7"/>
  <c r="CJ580" i="7"/>
  <c r="CK580" i="7"/>
  <c r="CG970" i="7"/>
  <c r="CE970" i="7"/>
  <c r="CH970" i="7"/>
  <c r="CC970" i="7"/>
  <c r="CB970" i="7"/>
  <c r="CD970" i="7"/>
  <c r="BZ970" i="7"/>
  <c r="CF970" i="7"/>
  <c r="CA970" i="7"/>
  <c r="CI970" i="7"/>
  <c r="BY970" i="7"/>
  <c r="BX921" i="7"/>
  <c r="BY921" i="7" a="1"/>
  <c r="BX859" i="7"/>
  <c r="BY859" i="7" a="1"/>
  <c r="BO769" i="7"/>
  <c r="BL769" i="7"/>
  <c r="BP769" i="7"/>
  <c r="BJ769" i="7"/>
  <c r="BH769" i="7"/>
  <c r="BI769" i="7"/>
  <c r="BQ769" i="7"/>
  <c r="BG769" i="7"/>
  <c r="BM769" i="7"/>
  <c r="BK769" i="7"/>
  <c r="BN769" i="7"/>
  <c r="BL581" i="7"/>
  <c r="BN173" i="7"/>
  <c r="AD187" i="7"/>
  <c r="AT184" i="7"/>
  <c r="AT375" i="7"/>
  <c r="AP375" i="7"/>
  <c r="AW375" i="7"/>
  <c r="AU16" i="7"/>
  <c r="CB570" i="7"/>
  <c r="CH570" i="7"/>
  <c r="CG570" i="7"/>
  <c r="CI684" i="7"/>
  <c r="CB684" i="7"/>
  <c r="BZ684" i="7"/>
  <c r="BY28" i="7"/>
  <c r="CF28" i="7"/>
  <c r="BZ28" i="7"/>
  <c r="AF388" i="7"/>
  <c r="BK519" i="7"/>
  <c r="BM519" i="7"/>
  <c r="BL519" i="7"/>
  <c r="CJ759" i="7"/>
  <c r="BK458" i="7"/>
  <c r="BH458" i="7"/>
  <c r="BQ458" i="7"/>
  <c r="BN458" i="7"/>
  <c r="BM458" i="7"/>
  <c r="BO458" i="7"/>
  <c r="BI458" i="7"/>
  <c r="BJ458" i="7"/>
  <c r="BL458" i="7"/>
  <c r="BG458" i="7"/>
  <c r="BP458" i="7"/>
  <c r="BT252" i="7"/>
  <c r="BV252" i="7"/>
  <c r="BW252" i="7"/>
  <c r="CJ611" i="7"/>
  <c r="CK611" i="7"/>
  <c r="BV458" i="7"/>
  <c r="BX458" i="7"/>
  <c r="BY458" i="7" a="1"/>
  <c r="CL602" i="7"/>
  <c r="CS602" i="7"/>
  <c r="CM602" i="7"/>
  <c r="CQ602" i="7"/>
  <c r="BM859" i="7"/>
  <c r="BN859" i="7"/>
  <c r="BL859" i="7"/>
  <c r="BJ859" i="7"/>
  <c r="BG859" i="7"/>
  <c r="BP859" i="7"/>
  <c r="BK859" i="7"/>
  <c r="BI859" i="7"/>
  <c r="BO859" i="7"/>
  <c r="BH859" i="7"/>
  <c r="BQ859" i="7"/>
  <c r="CJ251" i="7"/>
  <c r="AR61" i="7"/>
  <c r="AC208" i="7"/>
  <c r="AX488" i="7"/>
  <c r="BK173" i="7"/>
  <c r="AF187" i="7"/>
  <c r="AG187" i="7"/>
  <c r="AV184" i="7"/>
  <c r="AY184" i="7"/>
  <c r="AX375" i="7"/>
  <c r="AU375" i="7"/>
  <c r="AS375" i="7"/>
  <c r="BF216" i="7"/>
  <c r="CC570" i="7"/>
  <c r="CI570" i="7"/>
  <c r="BY570" i="7"/>
  <c r="BY684" i="7"/>
  <c r="CD684" i="7"/>
  <c r="CA684" i="7"/>
  <c r="CG28" i="7"/>
  <c r="CA28" i="7"/>
  <c r="Z388" i="7"/>
  <c r="CA664" i="7"/>
  <c r="CG664" i="7"/>
  <c r="BP519" i="7"/>
  <c r="BQ519" i="7"/>
  <c r="BG864" i="7"/>
  <c r="BK605" i="7"/>
  <c r="AT313" i="7"/>
  <c r="BX803" i="7"/>
  <c r="BY803" i="7" a="1"/>
  <c r="CA803" i="7"/>
  <c r="BG980" i="7"/>
  <c r="BO980" i="7"/>
  <c r="BN980" i="7"/>
  <c r="BL980" i="7"/>
  <c r="BP980" i="7"/>
  <c r="BH980" i="7"/>
  <c r="BK980" i="7"/>
  <c r="BM980" i="7"/>
  <c r="BQ980" i="7"/>
  <c r="BJ980" i="7"/>
  <c r="BI980" i="7"/>
  <c r="BL550" i="7"/>
  <c r="BI550" i="7"/>
  <c r="BG550" i="7"/>
  <c r="BO550" i="7"/>
  <c r="BH550" i="7"/>
  <c r="BN550" i="7"/>
  <c r="BJ550" i="7"/>
  <c r="BQ550" i="7"/>
  <c r="BK550" i="7"/>
  <c r="BP550" i="7"/>
  <c r="BM550" i="7"/>
  <c r="BX784" i="7"/>
  <c r="BY784" i="7" a="1"/>
  <c r="BO696" i="7"/>
  <c r="BQ696" i="7"/>
  <c r="BJ696" i="7"/>
  <c r="BP696" i="7"/>
  <c r="BG696" i="7"/>
  <c r="BH696" i="7"/>
  <c r="BI696" i="7"/>
  <c r="BM696" i="7"/>
  <c r="BN696" i="7"/>
  <c r="BK696" i="7"/>
  <c r="BL696" i="7"/>
  <c r="CB934" i="7"/>
  <c r="CH934" i="7"/>
  <c r="CC934" i="7"/>
  <c r="CD934" i="7"/>
  <c r="CI934" i="7"/>
  <c r="CA934" i="7"/>
  <c r="BZ934" i="7"/>
  <c r="CF934" i="7"/>
  <c r="BY934" i="7"/>
  <c r="CG934" i="7"/>
  <c r="CE934" i="7"/>
  <c r="CK787" i="7"/>
  <c r="CJ787" i="7"/>
  <c r="BH932" i="7"/>
  <c r="BG932" i="7"/>
  <c r="BL932" i="7"/>
  <c r="BQ932" i="7"/>
  <c r="BJ932" i="7"/>
  <c r="BK932" i="7"/>
  <c r="BO932" i="7"/>
  <c r="BN932" i="7"/>
  <c r="BP932" i="7"/>
  <c r="BM932" i="7"/>
  <c r="BI932" i="7"/>
  <c r="CE560" i="7"/>
  <c r="CB560" i="7"/>
  <c r="CF560" i="7"/>
  <c r="BZ560" i="7"/>
  <c r="CI560" i="7"/>
  <c r="CA560" i="7"/>
  <c r="CC560" i="7"/>
  <c r="CG560" i="7"/>
  <c r="BY560" i="7"/>
  <c r="CD560" i="7"/>
  <c r="CH560" i="7"/>
  <c r="BX895" i="7"/>
  <c r="BY895" i="7" a="1"/>
  <c r="CQ639" i="7"/>
  <c r="CS639" i="7"/>
  <c r="CT639" i="7"/>
  <c r="CL639" i="7"/>
  <c r="BI784" i="7"/>
  <c r="BP784" i="7"/>
  <c r="BN784" i="7"/>
  <c r="BK784" i="7"/>
  <c r="BJ784" i="7"/>
  <c r="BH784" i="7"/>
  <c r="BQ784" i="7"/>
  <c r="BG784" i="7"/>
  <c r="BO784" i="7"/>
  <c r="BM784" i="7"/>
  <c r="BL784" i="7"/>
  <c r="BX903" i="7"/>
  <c r="BY903" i="7" a="1"/>
  <c r="BJ903" i="7"/>
  <c r="BG903" i="7"/>
  <c r="BK903" i="7"/>
  <c r="BM903" i="7"/>
  <c r="BO903" i="7"/>
  <c r="BH903" i="7"/>
  <c r="BN903" i="7"/>
  <c r="BI903" i="7"/>
  <c r="BQ903" i="7"/>
  <c r="BL903" i="7"/>
  <c r="BP903" i="7"/>
  <c r="BX550" i="7"/>
  <c r="BY550" i="7" a="1"/>
  <c r="AU61" i="7"/>
  <c r="AO447" i="7"/>
  <c r="BM173" i="7"/>
  <c r="Z187" i="7"/>
  <c r="AS184" i="7"/>
  <c r="AO184" i="7"/>
  <c r="AO375" i="7"/>
  <c r="AQ375" i="7"/>
  <c r="CF570" i="7"/>
  <c r="CH684" i="7"/>
  <c r="CB28" i="7"/>
  <c r="CI28" i="7"/>
  <c r="W388" i="7"/>
  <c r="AA388" i="7"/>
  <c r="CB664" i="7"/>
  <c r="CH664" i="7"/>
  <c r="BX213" i="7"/>
  <c r="BY213" i="7" a="1"/>
  <c r="CE213" i="7"/>
  <c r="BN519" i="7"/>
  <c r="BI519" i="7"/>
  <c r="BG472" i="7"/>
  <c r="BM394" i="7"/>
  <c r="BO864" i="7"/>
  <c r="BJ605" i="7"/>
  <c r="BM605" i="7"/>
  <c r="AS429" i="7"/>
  <c r="BB280" i="7"/>
  <c r="BO701" i="7"/>
  <c r="BQ701" i="7"/>
  <c r="CK658" i="7"/>
  <c r="CQ741" i="7"/>
  <c r="AR207" i="7"/>
  <c r="CP741" i="7"/>
  <c r="BQ847" i="7"/>
  <c r="BI847" i="7"/>
  <c r="BX828" i="7"/>
  <c r="BY828" i="7" a="1"/>
  <c r="BP437" i="7"/>
  <c r="BJ437" i="7"/>
  <c r="BK437" i="7"/>
  <c r="BN437" i="7"/>
  <c r="BO437" i="7"/>
  <c r="BH437" i="7"/>
  <c r="BM437" i="7"/>
  <c r="BQ437" i="7"/>
  <c r="BL437" i="7"/>
  <c r="BG437" i="7"/>
  <c r="BI437" i="7"/>
  <c r="BX545" i="7"/>
  <c r="BY545" i="7" a="1"/>
  <c r="BX625" i="7"/>
  <c r="BY625" i="7" a="1"/>
  <c r="BX950" i="7"/>
  <c r="BY950" i="7" a="1"/>
  <c r="BK950" i="7"/>
  <c r="BO950" i="7"/>
  <c r="BI950" i="7"/>
  <c r="BQ950" i="7"/>
  <c r="BJ950" i="7"/>
  <c r="BL950" i="7"/>
  <c r="BG950" i="7"/>
  <c r="BN950" i="7"/>
  <c r="BH950" i="7"/>
  <c r="BP950" i="7"/>
  <c r="BM950" i="7"/>
  <c r="CK835" i="7"/>
  <c r="BX482" i="7"/>
  <c r="BY482" i="7" a="1"/>
  <c r="AU306" i="7"/>
  <c r="AR306" i="7"/>
  <c r="BX944" i="7"/>
  <c r="BY944" i="7" a="1"/>
  <c r="BX995" i="7"/>
  <c r="BY995" i="7" a="1"/>
  <c r="BG482" i="7"/>
  <c r="BL482" i="7"/>
  <c r="BH482" i="7"/>
  <c r="BM482" i="7"/>
  <c r="BP482" i="7"/>
  <c r="BO482" i="7"/>
  <c r="BK482" i="7"/>
  <c r="BI482" i="7"/>
  <c r="BN482" i="7"/>
  <c r="BQ482" i="7"/>
  <c r="BJ482" i="7"/>
  <c r="CJ637" i="7"/>
  <c r="CK637" i="7"/>
  <c r="BX886" i="7"/>
  <c r="BY886" i="7" a="1"/>
  <c r="BH643" i="7"/>
  <c r="BJ643" i="7"/>
  <c r="AQ755" i="7"/>
  <c r="AV755" i="7"/>
  <c r="AO755" i="7"/>
  <c r="BG581" i="7"/>
  <c r="AT135" i="7"/>
  <c r="AP135" i="7"/>
  <c r="AR135" i="7"/>
  <c r="CF195" i="7"/>
  <c r="CI195" i="7"/>
  <c r="CE195" i="7"/>
  <c r="AX18" i="7"/>
  <c r="AV18" i="7"/>
  <c r="AW18" i="7"/>
  <c r="BN472" i="7"/>
  <c r="BQ472" i="7"/>
  <c r="BQ633" i="7"/>
  <c r="BJ633" i="7"/>
  <c r="BL633" i="7"/>
  <c r="AY55" i="7"/>
  <c r="AW55" i="7"/>
  <c r="AP55" i="7"/>
  <c r="AS76" i="7"/>
  <c r="AT20" i="7"/>
  <c r="AY20" i="7"/>
  <c r="AP20" i="7"/>
  <c r="AQ7" i="7"/>
  <c r="AP7" i="7"/>
  <c r="AO51" i="7"/>
  <c r="AQ51" i="7"/>
  <c r="AU51" i="7"/>
  <c r="BM660" i="7"/>
  <c r="BO660" i="7"/>
  <c r="BQ660" i="7"/>
  <c r="CI575" i="7"/>
  <c r="BL716" i="7"/>
  <c r="BI716" i="7"/>
  <c r="CG863" i="7"/>
  <c r="CI863" i="7"/>
  <c r="BX879" i="7"/>
  <c r="BY879" i="7" a="1"/>
  <c r="BZ879" i="7"/>
  <c r="BJ716" i="7"/>
  <c r="BO716" i="7"/>
  <c r="AV294" i="7"/>
  <c r="AP294" i="7"/>
  <c r="CD989" i="7"/>
  <c r="CG989" i="7"/>
  <c r="BZ989" i="7"/>
  <c r="CI989" i="7"/>
  <c r="CE989" i="7"/>
  <c r="CA989" i="7"/>
  <c r="CF989" i="7"/>
  <c r="CB989" i="7"/>
  <c r="CH989" i="7"/>
  <c r="CC989" i="7"/>
  <c r="BY989" i="7"/>
  <c r="BL643" i="7"/>
  <c r="BK643" i="7"/>
  <c r="AX755" i="7"/>
  <c r="AS755" i="7"/>
  <c r="AT755" i="7"/>
  <c r="AV135" i="7"/>
  <c r="AX135" i="7"/>
  <c r="AY135" i="7"/>
  <c r="CH195" i="7"/>
  <c r="CB195" i="7"/>
  <c r="AY18" i="7"/>
  <c r="AR18" i="7"/>
  <c r="AT18" i="7"/>
  <c r="BY735" i="7"/>
  <c r="CH735" i="7"/>
  <c r="AU535" i="7"/>
  <c r="AT90" i="7"/>
  <c r="BF351" i="7"/>
  <c r="BG351" i="7" a="1"/>
  <c r="BM472" i="7"/>
  <c r="BP472" i="7"/>
  <c r="BL472" i="7"/>
  <c r="BK633" i="7"/>
  <c r="BI633" i="7"/>
  <c r="BH633" i="7"/>
  <c r="AV55" i="7"/>
  <c r="AT55" i="7"/>
  <c r="BH506" i="7"/>
  <c r="BH567" i="7"/>
  <c r="BK567" i="7"/>
  <c r="BL567" i="7"/>
  <c r="BJ486" i="7"/>
  <c r="BH605" i="7"/>
  <c r="BI605" i="7"/>
  <c r="BP605" i="7"/>
  <c r="CJ658" i="7"/>
  <c r="BX565" i="7"/>
  <c r="BY565" i="7" a="1"/>
  <c r="CA565" i="7"/>
  <c r="AQ313" i="7"/>
  <c r="AW76" i="7"/>
  <c r="BX765" i="7"/>
  <c r="BY765" i="7" a="1"/>
  <c r="CH765" i="7"/>
  <c r="AO20" i="7"/>
  <c r="BF20" i="7"/>
  <c r="BG20" i="7" a="1"/>
  <c r="BG20" i="7"/>
  <c r="BX20" i="7"/>
  <c r="BY20" i="7" a="1"/>
  <c r="BY20" i="7"/>
  <c r="CJ20" i="7"/>
  <c r="AX20" i="7"/>
  <c r="AU20" i="7"/>
  <c r="AO7" i="7"/>
  <c r="CJ7" i="7"/>
  <c r="AR7" i="7"/>
  <c r="AU7" i="7"/>
  <c r="BF476" i="7"/>
  <c r="BG476" i="7" a="1"/>
  <c r="AS51" i="7"/>
  <c r="AW51" i="7"/>
  <c r="AR51" i="7"/>
  <c r="BK660" i="7"/>
  <c r="BP660" i="7"/>
  <c r="BJ660" i="7"/>
  <c r="CE575" i="7"/>
  <c r="BP716" i="7"/>
  <c r="CA863" i="7"/>
  <c r="CF863" i="7"/>
  <c r="CE863" i="7"/>
  <c r="BQ752" i="7"/>
  <c r="BG716" i="7"/>
  <c r="AU294" i="7"/>
  <c r="AR294" i="7"/>
  <c r="BF197" i="7"/>
  <c r="BX681" i="7"/>
  <c r="BY681" i="7" a="1"/>
  <c r="CG681" i="7"/>
  <c r="AR755" i="7"/>
  <c r="AW755" i="7"/>
  <c r="AQ135" i="7"/>
  <c r="AO18" i="7"/>
  <c r="AP535" i="7"/>
  <c r="AG343" i="7"/>
  <c r="AQ16" i="7"/>
  <c r="AS388" i="7"/>
  <c r="BO472" i="7"/>
  <c r="BI472" i="7"/>
  <c r="BO633" i="7"/>
  <c r="BG633" i="7"/>
  <c r="AQ55" i="7"/>
  <c r="AR55" i="7"/>
  <c r="BQ506" i="7"/>
  <c r="BJ567" i="7"/>
  <c r="BG605" i="7"/>
  <c r="AV313" i="7"/>
  <c r="AQ20" i="7"/>
  <c r="AS20" i="7"/>
  <c r="AW7" i="7"/>
  <c r="AX7" i="7"/>
  <c r="BT151" i="7"/>
  <c r="AP51" i="7"/>
  <c r="AT51" i="7"/>
  <c r="BI660" i="7"/>
  <c r="BK716" i="7"/>
  <c r="CH863" i="7"/>
  <c r="BY863" i="7"/>
  <c r="CK863" i="7"/>
  <c r="CK93" i="7"/>
  <c r="BP681" i="7"/>
  <c r="BL681" i="7"/>
  <c r="BO681" i="7"/>
  <c r="BN681" i="7"/>
  <c r="BG681" i="7"/>
  <c r="BI681" i="7"/>
  <c r="BK681" i="7"/>
  <c r="BM681" i="7"/>
  <c r="BH681" i="7"/>
  <c r="BJ681" i="7"/>
  <c r="BQ681" i="7"/>
  <c r="BL376" i="7"/>
  <c r="BG376" i="7"/>
  <c r="BG732" i="7"/>
  <c r="BK494" i="7"/>
  <c r="BL494" i="7"/>
  <c r="BI494" i="7"/>
  <c r="BQ486" i="7"/>
  <c r="BN864" i="7"/>
  <c r="AU313" i="7"/>
  <c r="AW313" i="7"/>
  <c r="BX441" i="7"/>
  <c r="BY441" i="7" a="1"/>
  <c r="BX495" i="7"/>
  <c r="BY495" i="7" a="1"/>
  <c r="AN144" i="7"/>
  <c r="AO144" i="7" a="1"/>
  <c r="AS144" i="7"/>
  <c r="BX583" i="7"/>
  <c r="BY583" i="7" a="1"/>
  <c r="CM741" i="7"/>
  <c r="AO294" i="7"/>
  <c r="AS294" i="7"/>
  <c r="AW294" i="7"/>
  <c r="AX294" i="7"/>
  <c r="AT294" i="7"/>
  <c r="BM572" i="7"/>
  <c r="BP494" i="7"/>
  <c r="BJ494" i="7"/>
  <c r="BM494" i="7"/>
  <c r="BT279" i="7"/>
  <c r="BK486" i="7"/>
  <c r="BL864" i="7"/>
  <c r="BP864" i="7"/>
  <c r="AP313" i="7"/>
  <c r="AO313" i="7"/>
  <c r="AS313" i="7"/>
  <c r="BX670" i="7"/>
  <c r="BY670" i="7" a="1"/>
  <c r="CH670" i="7"/>
  <c r="CQ691" i="7"/>
  <c r="BF430" i="7"/>
  <c r="BG430" i="7" a="1"/>
  <c r="BL430" i="7"/>
  <c r="AN280" i="7"/>
  <c r="AO280" i="7" a="1"/>
  <c r="AY280" i="7"/>
  <c r="BX905" i="7"/>
  <c r="BY905" i="7" a="1"/>
  <c r="CA905" i="7"/>
  <c r="BX716" i="7"/>
  <c r="BY716" i="7" a="1"/>
  <c r="CG716" i="7"/>
  <c r="BX569" i="7"/>
  <c r="BY569" i="7" a="1"/>
  <c r="CF569" i="7"/>
  <c r="BX559" i="7"/>
  <c r="BY559" i="7" a="1"/>
  <c r="CH559" i="7"/>
  <c r="BX589" i="7"/>
  <c r="BY589" i="7" a="1"/>
  <c r="CE589" i="7"/>
  <c r="BX701" i="7"/>
  <c r="BY701" i="7" a="1"/>
  <c r="CD701" i="7"/>
  <c r="CO741" i="7"/>
  <c r="CT741" i="7"/>
  <c r="BX524" i="7"/>
  <c r="BY524" i="7" a="1"/>
  <c r="CD524" i="7"/>
  <c r="BG494" i="7"/>
  <c r="BN494" i="7"/>
  <c r="BI486" i="7"/>
  <c r="BM864" i="7"/>
  <c r="AY313" i="7"/>
  <c r="AR313" i="7"/>
  <c r="BX240" i="7"/>
  <c r="BY240" i="7" a="1"/>
  <c r="CB240" i="7"/>
  <c r="BX573" i="7"/>
  <c r="BY573" i="7" a="1"/>
  <c r="CH573" i="7"/>
  <c r="BB154" i="7"/>
  <c r="BX899" i="7"/>
  <c r="BY899" i="7" a="1"/>
  <c r="CG899" i="7"/>
  <c r="CL741" i="7"/>
  <c r="BX645" i="7"/>
  <c r="BY645" i="7" a="1"/>
  <c r="CH645" i="7"/>
  <c r="BW197" i="7"/>
  <c r="BV197" i="7"/>
  <c r="AS357" i="7"/>
  <c r="AO357" i="7"/>
  <c r="AT357" i="7"/>
  <c r="AU357" i="7"/>
  <c r="AD378" i="7"/>
  <c r="X378" i="7"/>
  <c r="AA378" i="7"/>
  <c r="Y378" i="7"/>
  <c r="W378" i="7"/>
  <c r="AF378" i="7"/>
  <c r="Z378" i="7"/>
  <c r="AG378" i="7"/>
  <c r="AB378" i="7"/>
  <c r="AE378" i="7"/>
  <c r="AC378" i="7"/>
  <c r="BN344" i="7"/>
  <c r="BQ344" i="7"/>
  <c r="BG344" i="7"/>
  <c r="BL344" i="7"/>
  <c r="BK344" i="7"/>
  <c r="BM344" i="7"/>
  <c r="BJ344" i="7"/>
  <c r="BH344" i="7"/>
  <c r="BP344" i="7"/>
  <c r="BO344" i="7"/>
  <c r="BI344" i="7"/>
  <c r="BM240" i="7"/>
  <c r="BN240" i="7"/>
  <c r="BP240" i="7"/>
  <c r="BJ240" i="7"/>
  <c r="BO240" i="7"/>
  <c r="BQ240" i="7"/>
  <c r="BL240" i="7"/>
  <c r="BI240" i="7"/>
  <c r="BH240" i="7"/>
  <c r="BK240" i="7"/>
  <c r="BG240" i="7"/>
  <c r="BL61" i="7"/>
  <c r="BH61" i="7"/>
  <c r="BQ61" i="7"/>
  <c r="BJ61" i="7"/>
  <c r="BI61" i="7"/>
  <c r="BM61" i="7"/>
  <c r="BN61" i="7"/>
  <c r="BO61" i="7"/>
  <c r="BK61" i="7"/>
  <c r="BP61" i="7"/>
  <c r="BG61" i="7"/>
  <c r="AA4" i="7"/>
  <c r="AB4" i="7"/>
  <c r="W4" i="7"/>
  <c r="CK244" i="7"/>
  <c r="CJ244" i="7"/>
  <c r="BO495" i="7"/>
  <c r="BI495" i="7"/>
  <c r="BN495" i="7"/>
  <c r="BH495" i="7"/>
  <c r="BK495" i="7"/>
  <c r="BP495" i="7"/>
  <c r="BL495" i="7"/>
  <c r="BM495" i="7"/>
  <c r="BG495" i="7"/>
  <c r="BJ495" i="7"/>
  <c r="BQ495" i="7"/>
  <c r="CC107" i="7"/>
  <c r="CI107" i="7"/>
  <c r="CD107" i="7"/>
  <c r="AP283" i="7"/>
  <c r="AY283" i="7"/>
  <c r="AV283" i="7"/>
  <c r="AO283" i="7"/>
  <c r="AW283" i="7"/>
  <c r="AU283" i="7"/>
  <c r="AS283" i="7"/>
  <c r="AX283" i="7"/>
  <c r="AT283" i="7"/>
  <c r="AV414" i="7"/>
  <c r="AW414" i="7"/>
  <c r="AU414" i="7"/>
  <c r="AO114" i="7"/>
  <c r="AY114" i="7"/>
  <c r="BI557" i="7"/>
  <c r="BJ557" i="7"/>
  <c r="BO557" i="7"/>
  <c r="BL557" i="7"/>
  <c r="BG557" i="7"/>
  <c r="BM557" i="7"/>
  <c r="BK557" i="7"/>
  <c r="BP557" i="7"/>
  <c r="CB358" i="7"/>
  <c r="BY358" i="7"/>
  <c r="CI358" i="7"/>
  <c r="BK645" i="7"/>
  <c r="BG645" i="7"/>
  <c r="BQ645" i="7"/>
  <c r="BL645" i="7"/>
  <c r="BH645" i="7"/>
  <c r="BJ645" i="7"/>
  <c r="BM645" i="7"/>
  <c r="BI645" i="7"/>
  <c r="BN645" i="7"/>
  <c r="BO645" i="7"/>
  <c r="BP645" i="7"/>
  <c r="BS84" i="7"/>
  <c r="BU84" i="7"/>
  <c r="BX813" i="7"/>
  <c r="BY813" i="7" a="1"/>
  <c r="BZ761" i="7"/>
  <c r="CC761" i="7"/>
  <c r="CH761" i="7"/>
  <c r="BY761" i="7"/>
  <c r="CE761" i="7"/>
  <c r="CI761" i="7"/>
  <c r="CF761" i="7"/>
  <c r="CD761" i="7"/>
  <c r="CG761" i="7"/>
  <c r="CB761" i="7"/>
  <c r="CA761" i="7"/>
  <c r="BH596" i="7"/>
  <c r="BI596" i="7"/>
  <c r="BN596" i="7"/>
  <c r="BP596" i="7"/>
  <c r="BK596" i="7"/>
  <c r="BM596" i="7"/>
  <c r="BG596" i="7"/>
  <c r="BQ596" i="7"/>
  <c r="BO596" i="7"/>
  <c r="BL596" i="7"/>
  <c r="BJ596" i="7"/>
  <c r="AW398" i="7"/>
  <c r="BG756" i="7"/>
  <c r="BI756" i="7"/>
  <c r="BQ756" i="7"/>
  <c r="BK756" i="7"/>
  <c r="BJ756" i="7"/>
  <c r="BP756" i="7"/>
  <c r="BN756" i="7"/>
  <c r="BO756" i="7"/>
  <c r="BM756" i="7"/>
  <c r="BH756" i="7"/>
  <c r="BL756" i="7"/>
  <c r="AY50" i="7"/>
  <c r="AR50" i="7"/>
  <c r="AO94" i="7"/>
  <c r="AW94" i="7"/>
  <c r="BI300" i="7"/>
  <c r="BM300" i="7"/>
  <c r="BO300" i="7"/>
  <c r="BO394" i="7"/>
  <c r="BJ394" i="7"/>
  <c r="BH394" i="7"/>
  <c r="BH376" i="7"/>
  <c r="BO506" i="7"/>
  <c r="BK506" i="7"/>
  <c r="BI506" i="7"/>
  <c r="BX163" i="7"/>
  <c r="BY163" i="7" a="1"/>
  <c r="CC163" i="7"/>
  <c r="AY76" i="7"/>
  <c r="AT76" i="7"/>
  <c r="AV76" i="7"/>
  <c r="BJ573" i="7"/>
  <c r="BQ573" i="7"/>
  <c r="BM573" i="7"/>
  <c r="AX536" i="7"/>
  <c r="AU536" i="7"/>
  <c r="AS536" i="7"/>
  <c r="AT429" i="7"/>
  <c r="AV429" i="7"/>
  <c r="CD925" i="7"/>
  <c r="CB925" i="7"/>
  <c r="CE925" i="7"/>
  <c r="CA925" i="7"/>
  <c r="CH925" i="7"/>
  <c r="CG925" i="7"/>
  <c r="BZ925" i="7"/>
  <c r="BY925" i="7"/>
  <c r="CC925" i="7"/>
  <c r="CF925" i="7"/>
  <c r="CI925" i="7"/>
  <c r="AN84" i="7"/>
  <c r="AO84" i="7" a="1"/>
  <c r="BF151" i="7"/>
  <c r="BM905" i="7"/>
  <c r="BI905" i="7"/>
  <c r="BG905" i="7"/>
  <c r="BM703" i="7"/>
  <c r="BI703" i="7"/>
  <c r="BO703" i="7"/>
  <c r="BN703" i="7"/>
  <c r="BG703" i="7"/>
  <c r="BK703" i="7"/>
  <c r="BX822" i="7"/>
  <c r="BY822" i="7" a="1"/>
  <c r="AP522" i="7"/>
  <c r="AR522" i="7"/>
  <c r="AO522" i="7"/>
  <c r="AT522" i="7"/>
  <c r="AX522" i="7"/>
  <c r="AY522" i="7"/>
  <c r="AW522" i="7"/>
  <c r="AS522" i="7"/>
  <c r="AQ522" i="7"/>
  <c r="AV522" i="7"/>
  <c r="AU522" i="7"/>
  <c r="BF522" i="7"/>
  <c r="BG522" i="7" a="1"/>
  <c r="CR793" i="7"/>
  <c r="CP793" i="7"/>
  <c r="CN793" i="7"/>
  <c r="CS793" i="7"/>
  <c r="BT306" i="7"/>
  <c r="CD404" i="7"/>
  <c r="AS50" i="7"/>
  <c r="AP50" i="7"/>
  <c r="AY94" i="7"/>
  <c r="AX94" i="7"/>
  <c r="AP94" i="7"/>
  <c r="BJ300" i="7"/>
  <c r="BP300" i="7"/>
  <c r="BG300" i="7"/>
  <c r="BK394" i="7"/>
  <c r="BI394" i="7"/>
  <c r="BP394" i="7"/>
  <c r="BI376" i="7"/>
  <c r="BJ506" i="7"/>
  <c r="BL506" i="7"/>
  <c r="BM506" i="7"/>
  <c r="BX979" i="7"/>
  <c r="BY979" i="7" a="1"/>
  <c r="CB979" i="7"/>
  <c r="BN486" i="7"/>
  <c r="BO486" i="7"/>
  <c r="BK864" i="7"/>
  <c r="BQ864" i="7"/>
  <c r="BQ376" i="7"/>
  <c r="BX76" i="7"/>
  <c r="BY76" i="7" a="1"/>
  <c r="CF76" i="7"/>
  <c r="BF294" i="7"/>
  <c r="AO76" i="7"/>
  <c r="AP76" i="7"/>
  <c r="AR76" i="7"/>
  <c r="BL573" i="7"/>
  <c r="BH573" i="7"/>
  <c r="BN573" i="7"/>
  <c r="BS398" i="7"/>
  <c r="BW398" i="7"/>
  <c r="AQ536" i="7"/>
  <c r="AR536" i="7"/>
  <c r="AP536" i="7"/>
  <c r="BT476" i="7"/>
  <c r="BV476" i="7"/>
  <c r="BU476" i="7"/>
  <c r="BS476" i="7"/>
  <c r="BW476" i="7"/>
  <c r="AY429" i="7"/>
  <c r="AW429" i="7"/>
  <c r="AX429" i="7"/>
  <c r="BX51" i="7"/>
  <c r="BY51" i="7" a="1"/>
  <c r="BX555" i="7"/>
  <c r="BY555" i="7" a="1"/>
  <c r="BY555" i="7"/>
  <c r="BX756" i="7"/>
  <c r="BY756" i="7" a="1"/>
  <c r="CH575" i="7"/>
  <c r="CC575" i="7"/>
  <c r="CF575" i="7"/>
  <c r="BY575" i="7"/>
  <c r="CD575" i="7"/>
  <c r="CG575" i="7"/>
  <c r="BZ575" i="7"/>
  <c r="CR741" i="7"/>
  <c r="CJ865" i="7"/>
  <c r="BG822" i="7"/>
  <c r="BL822" i="7"/>
  <c r="BO822" i="7"/>
  <c r="BH822" i="7"/>
  <c r="AL214" i="7"/>
  <c r="AN214" i="7"/>
  <c r="AO214" i="7" a="1"/>
  <c r="BF525" i="7"/>
  <c r="BG525" i="7" a="1"/>
  <c r="BC214" i="7"/>
  <c r="AV50" i="7"/>
  <c r="CK393" i="7"/>
  <c r="AU94" i="7"/>
  <c r="AR94" i="7"/>
  <c r="CT691" i="7"/>
  <c r="BH300" i="7"/>
  <c r="BN394" i="7"/>
  <c r="BG394" i="7"/>
  <c r="BJ376" i="7"/>
  <c r="BN376" i="7"/>
  <c r="BX718" i="7"/>
  <c r="BY718" i="7" a="1"/>
  <c r="CB718" i="7"/>
  <c r="BN506" i="7"/>
  <c r="BG506" i="7"/>
  <c r="BH486" i="7"/>
  <c r="BG486" i="7"/>
  <c r="BH864" i="7"/>
  <c r="BJ864" i="7"/>
  <c r="BX613" i="7"/>
  <c r="BY613" i="7" a="1"/>
  <c r="CI613" i="7"/>
  <c r="AU76" i="7"/>
  <c r="BI573" i="7"/>
  <c r="BG573" i="7"/>
  <c r="AO536" i="7"/>
  <c r="AW536" i="7"/>
  <c r="BB84" i="7"/>
  <c r="BE84" i="7"/>
  <c r="BD84" i="7"/>
  <c r="BF429" i="7"/>
  <c r="BG429" i="7" a="1"/>
  <c r="AU429" i="7"/>
  <c r="AP429" i="7"/>
  <c r="BX912" i="7"/>
  <c r="BY912" i="7" a="1"/>
  <c r="CD912" i="7"/>
  <c r="BX673" i="7"/>
  <c r="BY673" i="7" a="1"/>
  <c r="BZ673" i="7"/>
  <c r="BX892" i="7"/>
  <c r="BY892" i="7" a="1"/>
  <c r="BX843" i="7"/>
  <c r="BY843" i="7" a="1"/>
  <c r="CD843" i="7"/>
  <c r="CJ623" i="7"/>
  <c r="CK623" i="7"/>
  <c r="BU306" i="7"/>
  <c r="BX596" i="7"/>
  <c r="BY596" i="7" a="1"/>
  <c r="CC596" i="7"/>
  <c r="BX703" i="7"/>
  <c r="BY703" i="7" a="1"/>
  <c r="BG884" i="7"/>
  <c r="BO884" i="7"/>
  <c r="BI884" i="7"/>
  <c r="BJ884" i="7"/>
  <c r="BL884" i="7"/>
  <c r="BN884" i="7"/>
  <c r="BK884" i="7"/>
  <c r="BM884" i="7"/>
  <c r="BH884" i="7"/>
  <c r="BQ884" i="7"/>
  <c r="BP884" i="7"/>
  <c r="BF536" i="7"/>
  <c r="BG536" i="7" a="1"/>
  <c r="BX677" i="7"/>
  <c r="BY677" i="7" a="1"/>
  <c r="BX847" i="7"/>
  <c r="BY847" i="7" a="1"/>
  <c r="BX884" i="7"/>
  <c r="BY884" i="7" a="1"/>
  <c r="BK899" i="7"/>
  <c r="BG899" i="7"/>
  <c r="BJ899" i="7"/>
  <c r="BP899" i="7"/>
  <c r="BM899" i="7"/>
  <c r="BI899" i="7"/>
  <c r="BL899" i="7"/>
  <c r="BN899" i="7"/>
  <c r="BO899" i="7"/>
  <c r="BH899" i="7"/>
  <c r="BQ899" i="7"/>
  <c r="CT881" i="7"/>
  <c r="BF263" i="7"/>
  <c r="AN154" i="7"/>
  <c r="AO154" i="7" a="1"/>
  <c r="BF306" i="7"/>
  <c r="BX660" i="7"/>
  <c r="BY660" i="7" a="1"/>
  <c r="BX530" i="7"/>
  <c r="BY530" i="7" a="1"/>
  <c r="CK759" i="7"/>
  <c r="BS214" i="7"/>
  <c r="BW214" i="7"/>
  <c r="BB214" i="7"/>
  <c r="BD214" i="7"/>
  <c r="BE214" i="7"/>
  <c r="BS522" i="7"/>
  <c r="BW522" i="7"/>
  <c r="BU522" i="7"/>
  <c r="BT522" i="7"/>
  <c r="BV522" i="7"/>
  <c r="BS144" i="7"/>
  <c r="BT144" i="7"/>
  <c r="BC144" i="7"/>
  <c r="BE144" i="7"/>
  <c r="BD144" i="7"/>
  <c r="BS301" i="7"/>
  <c r="BW301" i="7"/>
  <c r="BS536" i="7"/>
  <c r="BW536" i="7"/>
  <c r="BT536" i="7"/>
  <c r="BV536" i="7"/>
  <c r="BU536" i="7"/>
  <c r="BV151" i="7"/>
  <c r="BW151" i="7"/>
  <c r="BS154" i="7"/>
  <c r="BT154" i="7"/>
  <c r="BD154" i="7"/>
  <c r="BE154" i="7"/>
  <c r="BS429" i="7"/>
  <c r="BW429" i="7"/>
  <c r="BT429" i="7"/>
  <c r="BV429" i="7"/>
  <c r="BU429" i="7"/>
  <c r="BT430" i="7"/>
  <c r="BV430" i="7"/>
  <c r="BU430" i="7"/>
  <c r="BS430" i="7"/>
  <c r="BW430" i="7"/>
  <c r="BE280" i="7"/>
  <c r="BD280" i="7"/>
  <c r="BS280" i="7"/>
  <c r="BU280" i="7"/>
  <c r="BS525" i="7"/>
  <c r="BW525" i="7"/>
  <c r="BU525" i="7"/>
  <c r="BL613" i="7"/>
  <c r="BJ613" i="7"/>
  <c r="BH613" i="7"/>
  <c r="BI613" i="7"/>
  <c r="BO613" i="7"/>
  <c r="BM613" i="7"/>
  <c r="BP613" i="7"/>
  <c r="BG613" i="7"/>
  <c r="BK613" i="7"/>
  <c r="BN613" i="7"/>
  <c r="BQ613" i="7"/>
  <c r="CN453" i="7"/>
  <c r="CT453" i="7"/>
  <c r="CM453" i="7"/>
  <c r="CO453" i="7"/>
  <c r="CP453" i="7"/>
  <c r="CQ453" i="7"/>
  <c r="CL453" i="7"/>
  <c r="CR453" i="7"/>
  <c r="CS453" i="7"/>
  <c r="AP192" i="7"/>
  <c r="AV192" i="7"/>
  <c r="AS192" i="7"/>
  <c r="AX192" i="7"/>
  <c r="AO192" i="7"/>
  <c r="AW192" i="7"/>
  <c r="AR192" i="7"/>
  <c r="AU192" i="7"/>
  <c r="AQ192" i="7"/>
  <c r="AY192" i="7"/>
  <c r="AT192" i="7"/>
  <c r="CB656" i="7"/>
  <c r="CH656" i="7"/>
  <c r="BY656" i="7"/>
  <c r="CK656" i="7"/>
  <c r="CI656" i="7"/>
  <c r="BZ656" i="7"/>
  <c r="CE656" i="7"/>
  <c r="CD656" i="7"/>
  <c r="CC656" i="7"/>
  <c r="CA656" i="7"/>
  <c r="CG656" i="7"/>
  <c r="CF656" i="7"/>
  <c r="BI441" i="7"/>
  <c r="BQ441" i="7"/>
  <c r="BN441" i="7"/>
  <c r="BH441" i="7"/>
  <c r="BP441" i="7"/>
  <c r="BM441" i="7"/>
  <c r="BG441" i="7"/>
  <c r="BO441" i="7"/>
  <c r="BK441" i="7"/>
  <c r="BL441" i="7"/>
  <c r="BJ441" i="7"/>
  <c r="CE672" i="7"/>
  <c r="CI672" i="7"/>
  <c r="CA672" i="7"/>
  <c r="CG672" i="7"/>
  <c r="BZ672" i="7"/>
  <c r="BY672" i="7"/>
  <c r="CK672" i="7"/>
  <c r="CC672" i="7"/>
  <c r="CF672" i="7"/>
  <c r="CH672" i="7"/>
  <c r="CB672" i="7"/>
  <c r="CD672" i="7"/>
  <c r="BT294" i="7"/>
  <c r="BV294" i="7"/>
  <c r="BW294" i="7"/>
  <c r="BN570" i="7"/>
  <c r="BG570" i="7"/>
  <c r="BO570" i="7"/>
  <c r="BM570" i="7"/>
  <c r="BQ570" i="7"/>
  <c r="BJ570" i="7"/>
  <c r="BK570" i="7"/>
  <c r="BP570" i="7"/>
  <c r="BI570" i="7"/>
  <c r="BH570" i="7"/>
  <c r="BL570" i="7"/>
  <c r="CL845" i="7"/>
  <c r="CO845" i="7"/>
  <c r="BP376" i="7"/>
  <c r="BK376" i="7"/>
  <c r="BO376" i="7"/>
  <c r="BM376" i="7"/>
  <c r="BX486" i="7"/>
  <c r="BY486" i="7" a="1"/>
  <c r="CE486" i="7"/>
  <c r="BF164" i="7"/>
  <c r="BT164" i="7"/>
  <c r="CT727" i="7"/>
  <c r="CM727" i="7"/>
  <c r="CQ727" i="7"/>
  <c r="CL727" i="7"/>
  <c r="CP727" i="7"/>
  <c r="CJ220" i="7"/>
  <c r="AR128" i="7"/>
  <c r="CR727" i="7"/>
  <c r="CS727" i="7"/>
  <c r="CO727" i="7"/>
  <c r="CN727" i="7"/>
  <c r="AC376" i="7"/>
  <c r="AB376" i="7"/>
  <c r="AE376" i="7"/>
  <c r="AD376" i="7"/>
  <c r="AA376" i="7"/>
  <c r="Y376" i="7"/>
  <c r="AG376" i="7"/>
  <c r="X376" i="7"/>
  <c r="W376" i="7"/>
  <c r="AF376" i="7"/>
  <c r="Z376" i="7"/>
  <c r="CG452" i="7"/>
  <c r="BZ452" i="7"/>
  <c r="CH452" i="7"/>
  <c r="CB452" i="7"/>
  <c r="CF452" i="7"/>
  <c r="BY452" i="7"/>
  <c r="CI452" i="7"/>
  <c r="CC452" i="7"/>
  <c r="CD452" i="7"/>
  <c r="CE452" i="7"/>
  <c r="CA452" i="7"/>
  <c r="CG483" i="7"/>
  <c r="BY483" i="7"/>
  <c r="CJ483" i="7"/>
  <c r="CF483" i="7"/>
  <c r="CA483" i="7"/>
  <c r="CH483" i="7"/>
  <c r="CB483" i="7"/>
  <c r="BZ483" i="7"/>
  <c r="CC483" i="7"/>
  <c r="CD483" i="7"/>
  <c r="CI483" i="7"/>
  <c r="CE483" i="7"/>
  <c r="AW61" i="7"/>
  <c r="AP61" i="7"/>
  <c r="BH732" i="7"/>
  <c r="AU488" i="7"/>
  <c r="AQ447" i="7"/>
  <c r="BF60" i="7"/>
  <c r="BF279" i="7"/>
  <c r="BP486" i="7"/>
  <c r="BM486" i="7"/>
  <c r="BF48" i="7"/>
  <c r="BO40" i="7"/>
  <c r="AQ61" i="7"/>
  <c r="AX61" i="7"/>
  <c r="AT61" i="7"/>
  <c r="BN732" i="7"/>
  <c r="AY488" i="7"/>
  <c r="AP388" i="7"/>
  <c r="BX248" i="7"/>
  <c r="BY248" i="7" a="1"/>
  <c r="CD248" i="7"/>
  <c r="BX472" i="7"/>
  <c r="BY472" i="7" a="1"/>
  <c r="BY472" i="7"/>
  <c r="BX421" i="7"/>
  <c r="BY421" i="7" a="1"/>
  <c r="CG421" i="7"/>
  <c r="BF246" i="7"/>
  <c r="BX592" i="7"/>
  <c r="BY592" i="7" a="1"/>
  <c r="CA592" i="7"/>
  <c r="BX37" i="7"/>
  <c r="BY37" i="7" a="1"/>
  <c r="BN40" i="7"/>
  <c r="AS61" i="7"/>
  <c r="AY61" i="7"/>
  <c r="CO6" i="7"/>
  <c r="BK732" i="7"/>
  <c r="BO479" i="7"/>
  <c r="AO488" i="7"/>
  <c r="AW447" i="7"/>
  <c r="BX506" i="7"/>
  <c r="BY506" i="7" a="1"/>
  <c r="BU48" i="7"/>
  <c r="BW48" i="7"/>
  <c r="BV48" i="7"/>
  <c r="BJ152" i="7"/>
  <c r="BM152" i="7"/>
  <c r="BI152" i="7"/>
  <c r="BH152" i="7"/>
  <c r="BO152" i="7"/>
  <c r="BP152" i="7"/>
  <c r="BQ152" i="7"/>
  <c r="BN152" i="7"/>
  <c r="BG152" i="7"/>
  <c r="CK152" i="7"/>
  <c r="BK152" i="7"/>
  <c r="BL152" i="7"/>
  <c r="W126" i="7"/>
  <c r="Z126" i="7"/>
  <c r="Y126" i="7"/>
  <c r="AC126" i="7"/>
  <c r="AG126" i="7"/>
  <c r="AB126" i="7"/>
  <c r="X126" i="7"/>
  <c r="AD126" i="7"/>
  <c r="AA126" i="7"/>
  <c r="AE126" i="7"/>
  <c r="AF126" i="7"/>
  <c r="Z182" i="7"/>
  <c r="AA182" i="7"/>
  <c r="AG182" i="7"/>
  <c r="AC182" i="7"/>
  <c r="AD182" i="7"/>
  <c r="X182" i="7"/>
  <c r="Y182" i="7"/>
  <c r="AE182" i="7"/>
  <c r="AF182" i="7"/>
  <c r="W182" i="7"/>
  <c r="AB182" i="7"/>
  <c r="BX336" i="7"/>
  <c r="BY336" i="7" a="1"/>
  <c r="CF336" i="7"/>
  <c r="CJ80" i="7"/>
  <c r="BH979" i="7"/>
  <c r="BQ979" i="7"/>
  <c r="BN979" i="7"/>
  <c r="BP979" i="7"/>
  <c r="BO979" i="7"/>
  <c r="BI979" i="7"/>
  <c r="BJ979" i="7"/>
  <c r="BL979" i="7"/>
  <c r="BG979" i="7"/>
  <c r="BM979" i="7"/>
  <c r="BK979" i="7"/>
  <c r="AR279" i="7"/>
  <c r="AO279" i="7"/>
  <c r="AV279" i="7"/>
  <c r="AW279" i="7"/>
  <c r="AU279" i="7"/>
  <c r="AX279" i="7"/>
  <c r="AT279" i="7"/>
  <c r="AS279" i="7"/>
  <c r="AP279" i="7"/>
  <c r="AQ279" i="7"/>
  <c r="AY279" i="7"/>
  <c r="BZ654" i="7"/>
  <c r="CA654" i="7"/>
  <c r="CI654" i="7"/>
  <c r="CC654" i="7"/>
  <c r="BY654" i="7"/>
  <c r="CG654" i="7"/>
  <c r="CF654" i="7"/>
  <c r="CD654" i="7"/>
  <c r="CB654" i="7"/>
  <c r="CH654" i="7"/>
  <c r="CE654" i="7"/>
  <c r="AY164" i="7"/>
  <c r="AP164" i="7"/>
  <c r="AX164" i="7"/>
  <c r="AV164" i="7"/>
  <c r="AT164" i="7"/>
  <c r="AU164" i="7"/>
  <c r="AS164" i="7"/>
  <c r="AQ164" i="7"/>
  <c r="AO164" i="7"/>
  <c r="AR164" i="7"/>
  <c r="AW164" i="7"/>
  <c r="BX547" i="7"/>
  <c r="BY547" i="7" a="1"/>
  <c r="BU246" i="7"/>
  <c r="BL547" i="7"/>
  <c r="BP547" i="7"/>
  <c r="BO547" i="7"/>
  <c r="BH547" i="7"/>
  <c r="BJ547" i="7"/>
  <c r="BN547" i="7"/>
  <c r="BK547" i="7"/>
  <c r="BG547" i="7"/>
  <c r="BM547" i="7"/>
  <c r="BI547" i="7"/>
  <c r="BQ547" i="7"/>
  <c r="CB315" i="7"/>
  <c r="CS399" i="7"/>
  <c r="CF113" i="7"/>
  <c r="CQ113" i="7"/>
  <c r="CE113" i="7"/>
  <c r="CA113" i="7"/>
  <c r="CB404" i="7"/>
  <c r="BZ404" i="7"/>
  <c r="CF404" i="7"/>
  <c r="BW279" i="7"/>
  <c r="BV279" i="7"/>
  <c r="BX567" i="7"/>
  <c r="BY567" i="7" a="1"/>
  <c r="BX864" i="7"/>
  <c r="BY864" i="7" a="1"/>
  <c r="AY246" i="7"/>
  <c r="AU246" i="7"/>
  <c r="AR246" i="7"/>
  <c r="AW246" i="7"/>
  <c r="AO246" i="7"/>
  <c r="AV246" i="7"/>
  <c r="AT246" i="7"/>
  <c r="AS246" i="7"/>
  <c r="AP246" i="7"/>
  <c r="AQ246" i="7"/>
  <c r="AX246" i="7"/>
  <c r="CK621" i="7"/>
  <c r="CJ621" i="7"/>
  <c r="CA315" i="7"/>
  <c r="CP255" i="7"/>
  <c r="CU255" i="7"/>
  <c r="CT255" i="7"/>
  <c r="AU196" i="7"/>
  <c r="CD113" i="7"/>
  <c r="CC404" i="7"/>
  <c r="CH404" i="7"/>
  <c r="BF346" i="7"/>
  <c r="BG346" i="7" a="1"/>
  <c r="CO733" i="7"/>
  <c r="CS733" i="7"/>
  <c r="BX605" i="7"/>
  <c r="BY605" i="7" a="1"/>
  <c r="BX824" i="7"/>
  <c r="BY824" i="7" a="1"/>
  <c r="BV164" i="7"/>
  <c r="BW164" i="7"/>
  <c r="BQ592" i="7"/>
  <c r="BO592" i="7"/>
  <c r="BK592" i="7"/>
  <c r="BL592" i="7"/>
  <c r="BI592" i="7"/>
  <c r="BM592" i="7"/>
  <c r="BH592" i="7"/>
  <c r="BJ592" i="7"/>
  <c r="BN592" i="7"/>
  <c r="BP592" i="7"/>
  <c r="BG592" i="7"/>
  <c r="BO718" i="7"/>
  <c r="BG718" i="7"/>
  <c r="BJ718" i="7"/>
  <c r="BM718" i="7"/>
  <c r="BL718" i="7"/>
  <c r="BP718" i="7"/>
  <c r="BQ718" i="7"/>
  <c r="BH718" i="7"/>
  <c r="BK718" i="7"/>
  <c r="BI718" i="7"/>
  <c r="BN718" i="7"/>
  <c r="BW246" i="7"/>
  <c r="BV246" i="7"/>
  <c r="BX27" i="7"/>
  <c r="BY27" i="7" a="1"/>
  <c r="CK153" i="7"/>
  <c r="CJ153" i="7"/>
  <c r="BT357" i="7"/>
  <c r="BV357" i="7"/>
  <c r="BU357" i="7"/>
  <c r="CG317" i="7"/>
  <c r="CF317" i="7"/>
  <c r="CE317" i="7"/>
  <c r="CH317" i="7"/>
  <c r="CA317" i="7"/>
  <c r="CD317" i="7"/>
  <c r="CC317" i="7"/>
  <c r="BY317" i="7"/>
  <c r="CB317" i="7"/>
  <c r="CI317" i="7"/>
  <c r="BZ317" i="7"/>
  <c r="CE312" i="7"/>
  <c r="CG312" i="7"/>
  <c r="CH312" i="7"/>
  <c r="BO366" i="7"/>
  <c r="BK366" i="7"/>
  <c r="BG366" i="7"/>
  <c r="BJ366" i="7"/>
  <c r="BI366" i="7"/>
  <c r="BP366" i="7"/>
  <c r="BL366" i="7"/>
  <c r="BH366" i="7"/>
  <c r="BN366" i="7"/>
  <c r="BQ366" i="7"/>
  <c r="BM366" i="7"/>
  <c r="AD379" i="7"/>
  <c r="AA379" i="7"/>
  <c r="AC379" i="7"/>
  <c r="Z379" i="7"/>
  <c r="AB379" i="7"/>
  <c r="AF379" i="7"/>
  <c r="W379" i="7"/>
  <c r="Y379" i="7"/>
  <c r="AG379" i="7"/>
  <c r="X379" i="7"/>
  <c r="AE379" i="7"/>
  <c r="BQ51" i="7"/>
  <c r="BM51" i="7"/>
  <c r="BO51" i="7"/>
  <c r="BG51" i="7"/>
  <c r="BP51" i="7"/>
  <c r="BH51" i="7"/>
  <c r="BJ51" i="7"/>
  <c r="BK51" i="7"/>
  <c r="BL51" i="7"/>
  <c r="BI51" i="7"/>
  <c r="BN51" i="7"/>
  <c r="AU317" i="7"/>
  <c r="AT317" i="7"/>
  <c r="AR317" i="7"/>
  <c r="AW317" i="7"/>
  <c r="AS317" i="7"/>
  <c r="BO421" i="7"/>
  <c r="BQ421" i="7"/>
  <c r="BM421" i="7"/>
  <c r="BJ421" i="7"/>
  <c r="BL421" i="7"/>
  <c r="BN421" i="7"/>
  <c r="BP421" i="7"/>
  <c r="BH421" i="7"/>
  <c r="BG421" i="7"/>
  <c r="BK421" i="7"/>
  <c r="BI421" i="7"/>
  <c r="AY60" i="7"/>
  <c r="AT60" i="7"/>
  <c r="AO60" i="7"/>
  <c r="AR60" i="7"/>
  <c r="AW60" i="7"/>
  <c r="AQ60" i="7"/>
  <c r="AX60" i="7"/>
  <c r="AS60" i="7"/>
  <c r="AU60" i="7"/>
  <c r="AV60" i="7"/>
  <c r="AP60" i="7"/>
  <c r="CA493" i="7"/>
  <c r="CF493" i="7"/>
  <c r="CD493" i="7"/>
  <c r="BZ493" i="7"/>
  <c r="CG493" i="7"/>
  <c r="CI493" i="7"/>
  <c r="CH493" i="7"/>
  <c r="CE493" i="7"/>
  <c r="CB493" i="7"/>
  <c r="CC493" i="7"/>
  <c r="BY493" i="7"/>
  <c r="BT60" i="7"/>
  <c r="BW60" i="7"/>
  <c r="BV60" i="7"/>
  <c r="BY315" i="7"/>
  <c r="BI40" i="7"/>
  <c r="BK40" i="7"/>
  <c r="BG40" i="7"/>
  <c r="CK40" i="7"/>
  <c r="AQ235" i="7"/>
  <c r="AY235" i="7"/>
  <c r="AV235" i="7"/>
  <c r="AP382" i="7"/>
  <c r="AU382" i="7"/>
  <c r="AY382" i="7"/>
  <c r="BK734" i="7"/>
  <c r="BQ734" i="7"/>
  <c r="CJ82" i="7"/>
  <c r="CP82" i="7"/>
  <c r="CB551" i="7"/>
  <c r="CF551" i="7"/>
  <c r="CI551" i="7"/>
  <c r="CK25" i="7"/>
  <c r="CP25" i="7"/>
  <c r="AG324" i="7"/>
  <c r="AD324" i="7"/>
  <c r="AF324" i="7"/>
  <c r="AP114" i="7"/>
  <c r="AR114" i="7"/>
  <c r="AT188" i="7"/>
  <c r="AY188" i="7"/>
  <c r="BO173" i="7"/>
  <c r="BL173" i="7"/>
  <c r="AR414" i="7"/>
  <c r="AX414" i="7"/>
  <c r="CA107" i="7"/>
  <c r="CG107" i="7"/>
  <c r="CB107" i="7"/>
  <c r="AA171" i="7"/>
  <c r="AF171" i="7"/>
  <c r="AX114" i="7"/>
  <c r="AT16" i="7"/>
  <c r="AV16" i="7"/>
  <c r="AS16" i="7"/>
  <c r="CC177" i="7"/>
  <c r="AW90" i="7"/>
  <c r="BX242" i="7"/>
  <c r="BY242" i="7" a="1"/>
  <c r="CF242" i="7"/>
  <c r="CS691" i="7"/>
  <c r="CO691" i="7"/>
  <c r="CR614" i="7"/>
  <c r="CN614" i="7"/>
  <c r="CP614" i="7"/>
  <c r="CQ614" i="7"/>
  <c r="CS614" i="7"/>
  <c r="CO614" i="7"/>
  <c r="BX633" i="7"/>
  <c r="BY633" i="7" a="1"/>
  <c r="BP40" i="7"/>
  <c r="BL40" i="7"/>
  <c r="BJ40" i="7"/>
  <c r="AV382" i="7"/>
  <c r="AQ382" i="7"/>
  <c r="AS382" i="7"/>
  <c r="BI734" i="7"/>
  <c r="BG734" i="7"/>
  <c r="BO734" i="7"/>
  <c r="BZ551" i="7"/>
  <c r="CC551" i="7"/>
  <c r="Y324" i="7"/>
  <c r="Z324" i="7"/>
  <c r="AU114" i="7"/>
  <c r="AO188" i="7"/>
  <c r="AW188" i="7"/>
  <c r="AX188" i="7"/>
  <c r="BI173" i="7"/>
  <c r="BH173" i="7"/>
  <c r="BJ173" i="7"/>
  <c r="AT414" i="7"/>
  <c r="AS414" i="7"/>
  <c r="AY414" i="7"/>
  <c r="CH107" i="7"/>
  <c r="BY107" i="7"/>
  <c r="CK107" i="7"/>
  <c r="AE171" i="7"/>
  <c r="AB171" i="7"/>
  <c r="AW114" i="7"/>
  <c r="AT433" i="7"/>
  <c r="BF360" i="7"/>
  <c r="BG360" i="7" a="1"/>
  <c r="AW16" i="7"/>
  <c r="AY16" i="7"/>
  <c r="AP16" i="7"/>
  <c r="CD177" i="7"/>
  <c r="AS90" i="7"/>
  <c r="BX606" i="7"/>
  <c r="BY606" i="7" a="1"/>
  <c r="CD606" i="7"/>
  <c r="BF183" i="7"/>
  <c r="CR691" i="7"/>
  <c r="CL691" i="7"/>
  <c r="BX519" i="7"/>
  <c r="BY519" i="7" a="1"/>
  <c r="CG519" i="7"/>
  <c r="BX340" i="7"/>
  <c r="BY340" i="7" a="1"/>
  <c r="CT508" i="7"/>
  <c r="CS508" i="7"/>
  <c r="CR508" i="7"/>
  <c r="CQ508" i="7"/>
  <c r="CO508" i="7"/>
  <c r="CM508" i="7"/>
  <c r="CL508" i="7"/>
  <c r="CN508" i="7"/>
  <c r="CP508" i="7"/>
  <c r="CK455" i="7"/>
  <c r="CJ455" i="7"/>
  <c r="BU60" i="7"/>
  <c r="BX794" i="7"/>
  <c r="BY794" i="7" a="1"/>
  <c r="AX235" i="7"/>
  <c r="AO235" i="7"/>
  <c r="CK142" i="7"/>
  <c r="CP142" i="7"/>
  <c r="CE315" i="7"/>
  <c r="BM40" i="7"/>
  <c r="BH40" i="7"/>
  <c r="AS235" i="7"/>
  <c r="AT235" i="7"/>
  <c r="AW382" i="7"/>
  <c r="AT382" i="7"/>
  <c r="BP734" i="7"/>
  <c r="BM734" i="7"/>
  <c r="BN581" i="7"/>
  <c r="CE551" i="7"/>
  <c r="BY551" i="7"/>
  <c r="CJ551" i="7"/>
  <c r="AB324" i="7"/>
  <c r="AE324" i="7"/>
  <c r="AS114" i="7"/>
  <c r="AP488" i="7"/>
  <c r="W290" i="7"/>
  <c r="AV447" i="7"/>
  <c r="AQ188" i="7"/>
  <c r="AS188" i="7"/>
  <c r="BG173" i="7"/>
  <c r="BP173" i="7"/>
  <c r="AQ414" i="7"/>
  <c r="AO414" i="7"/>
  <c r="AW184" i="7"/>
  <c r="AX184" i="7"/>
  <c r="BZ107" i="7"/>
  <c r="CE107" i="7"/>
  <c r="AC171" i="7"/>
  <c r="CF107" i="7"/>
  <c r="AR16" i="7"/>
  <c r="AO16" i="7"/>
  <c r="CF177" i="7"/>
  <c r="BX46" i="7"/>
  <c r="BY46" i="7" a="1"/>
  <c r="BY46" i="7"/>
  <c r="CJ46" i="7"/>
  <c r="CM691" i="7"/>
  <c r="CP691" i="7"/>
  <c r="BF45" i="7"/>
  <c r="BH794" i="7"/>
  <c r="BO794" i="7"/>
  <c r="BN794" i="7"/>
  <c r="BP794" i="7"/>
  <c r="BG794" i="7"/>
  <c r="BJ794" i="7"/>
  <c r="BK794" i="7"/>
  <c r="BQ794" i="7"/>
  <c r="BI794" i="7"/>
  <c r="BL794" i="7"/>
  <c r="BM794" i="7"/>
  <c r="AP300" i="7"/>
  <c r="AQ300" i="7"/>
  <c r="AR300" i="7"/>
  <c r="AT300" i="7"/>
  <c r="AW300" i="7"/>
  <c r="AS300" i="7"/>
  <c r="AO300" i="7"/>
  <c r="AX300" i="7"/>
  <c r="AU300" i="7"/>
  <c r="AY300" i="7"/>
  <c r="AV300" i="7"/>
  <c r="AQ50" i="7"/>
  <c r="AX50" i="7"/>
  <c r="AW50" i="7"/>
  <c r="CB300" i="7"/>
  <c r="BZ300" i="7"/>
  <c r="BY300" i="7"/>
  <c r="AA238" i="7"/>
  <c r="W238" i="7"/>
  <c r="AB238" i="7"/>
  <c r="AG238" i="7"/>
  <c r="Y238" i="7"/>
  <c r="X238" i="7"/>
  <c r="AF238" i="7"/>
  <c r="AE238" i="7"/>
  <c r="AD238" i="7"/>
  <c r="AC238" i="7"/>
  <c r="Z238" i="7"/>
  <c r="AQ388" i="7"/>
  <c r="AY388" i="7"/>
  <c r="AW388" i="7"/>
  <c r="AC388" i="7"/>
  <c r="Y388" i="7"/>
  <c r="AG388" i="7"/>
  <c r="AX388" i="7"/>
  <c r="AU388" i="7"/>
  <c r="AT388" i="7"/>
  <c r="X388" i="7"/>
  <c r="AO388" i="7"/>
  <c r="BJ293" i="7"/>
  <c r="BK293" i="7"/>
  <c r="BP293" i="7"/>
  <c r="BN293" i="7"/>
  <c r="BQ293" i="7"/>
  <c r="BL293" i="7"/>
  <c r="BH293" i="7"/>
  <c r="BM293" i="7"/>
  <c r="BI293" i="7"/>
  <c r="BO293" i="7"/>
  <c r="BG293" i="7"/>
  <c r="BG76" i="7"/>
  <c r="BN76" i="7"/>
  <c r="BP76" i="7"/>
  <c r="BL76" i="7"/>
  <c r="BM76" i="7"/>
  <c r="BH76" i="7"/>
  <c r="BQ76" i="7"/>
  <c r="BK76" i="7"/>
  <c r="BJ76" i="7"/>
  <c r="BO76" i="7"/>
  <c r="BI76" i="7"/>
  <c r="AQ317" i="7"/>
  <c r="AV317" i="7"/>
  <c r="AP317" i="7"/>
  <c r="AO317" i="7"/>
  <c r="AY317" i="7"/>
  <c r="AX317" i="7"/>
  <c r="BU149" i="7"/>
  <c r="CK46" i="7"/>
  <c r="BX494" i="7"/>
  <c r="BY494" i="7" a="1"/>
  <c r="AR695" i="7"/>
  <c r="BZ659" i="7"/>
  <c r="CI319" i="7"/>
  <c r="BX201" i="7"/>
  <c r="BY201" i="7" a="1"/>
  <c r="CD201" i="7"/>
  <c r="BT351" i="7"/>
  <c r="BV351" i="7"/>
  <c r="BY676" i="7"/>
  <c r="CF676" i="7"/>
  <c r="CG676" i="7"/>
  <c r="BZ676" i="7"/>
  <c r="CA676" i="7"/>
  <c r="CC676" i="7"/>
  <c r="CH676" i="7"/>
  <c r="CI676" i="7"/>
  <c r="CE676" i="7"/>
  <c r="CD676" i="7"/>
  <c r="CB676" i="7"/>
  <c r="AP327" i="7"/>
  <c r="AY327" i="7"/>
  <c r="AW327" i="7"/>
  <c r="BN124" i="7"/>
  <c r="AS695" i="7"/>
  <c r="CT6" i="7"/>
  <c r="BO729" i="7"/>
  <c r="BP732" i="7"/>
  <c r="BQ732" i="7"/>
  <c r="AV488" i="7"/>
  <c r="AT488" i="7"/>
  <c r="AT447" i="7"/>
  <c r="AU447" i="7"/>
  <c r="CB659" i="7"/>
  <c r="CC319" i="7"/>
  <c r="AV19" i="7"/>
  <c r="AP19" i="7"/>
  <c r="AX19" i="7"/>
  <c r="AY19" i="7"/>
  <c r="AO19" i="7"/>
  <c r="AW19" i="7"/>
  <c r="AQ19" i="7"/>
  <c r="AS19" i="7"/>
  <c r="AU19" i="7"/>
  <c r="AR19" i="7"/>
  <c r="AT19" i="7"/>
  <c r="AU327" i="7"/>
  <c r="AX327" i="7"/>
  <c r="BP124" i="7"/>
  <c r="AW695" i="7"/>
  <c r="CC9" i="7"/>
  <c r="BO732" i="7"/>
  <c r="BJ732" i="7"/>
  <c r="BM732" i="7"/>
  <c r="BG479" i="7"/>
  <c r="AQ488" i="7"/>
  <c r="AS488" i="7"/>
  <c r="AP447" i="7"/>
  <c r="AR447" i="7"/>
  <c r="CE177" i="7"/>
  <c r="CI177" i="7"/>
  <c r="BF149" i="7"/>
  <c r="BG149" i="7" a="1"/>
  <c r="BU45" i="7"/>
  <c r="BW45" i="7"/>
  <c r="BV45" i="7"/>
  <c r="BG231" i="7"/>
  <c r="CK231" i="7"/>
  <c r="BJ231" i="7"/>
  <c r="BK231" i="7"/>
  <c r="BH231" i="7"/>
  <c r="BL231" i="7"/>
  <c r="BN231" i="7"/>
  <c r="BP231" i="7"/>
  <c r="BM231" i="7"/>
  <c r="BO231" i="7"/>
  <c r="BI231" i="7"/>
  <c r="BQ231" i="7"/>
  <c r="BU346" i="7"/>
  <c r="BV346" i="7"/>
  <c r="BW346" i="7"/>
  <c r="BQ94" i="7"/>
  <c r="BK94" i="7"/>
  <c r="BH94" i="7"/>
  <c r="BJ94" i="7"/>
  <c r="BN94" i="7"/>
  <c r="BG94" i="7"/>
  <c r="BI94" i="7"/>
  <c r="BM94" i="7"/>
  <c r="BL94" i="7"/>
  <c r="BO94" i="7"/>
  <c r="BP94" i="7"/>
  <c r="BM388" i="7"/>
  <c r="BH388" i="7"/>
  <c r="BQ388" i="7"/>
  <c r="BL388" i="7"/>
  <c r="BO388" i="7"/>
  <c r="BG388" i="7"/>
  <c r="BJ388" i="7"/>
  <c r="BK388" i="7"/>
  <c r="BP388" i="7"/>
  <c r="BN388" i="7"/>
  <c r="BI388" i="7"/>
  <c r="X397" i="7"/>
  <c r="AC397" i="7"/>
  <c r="Y397" i="7"/>
  <c r="Z397" i="7"/>
  <c r="AD397" i="7"/>
  <c r="W397" i="7"/>
  <c r="AE397" i="7"/>
  <c r="AB397" i="7"/>
  <c r="AF397" i="7"/>
  <c r="AG397" i="7"/>
  <c r="AA397" i="7"/>
  <c r="BI310" i="7"/>
  <c r="BM310" i="7"/>
  <c r="BG310" i="7"/>
  <c r="BQ310" i="7"/>
  <c r="BL310" i="7"/>
  <c r="BO310" i="7"/>
  <c r="BP310" i="7"/>
  <c r="BJ310" i="7"/>
  <c r="BK310" i="7"/>
  <c r="BN310" i="7"/>
  <c r="BH310" i="7"/>
  <c r="CJ158" i="7"/>
  <c r="CK158" i="7"/>
  <c r="BT364" i="7"/>
  <c r="BV364" i="7"/>
  <c r="AO390" i="7"/>
  <c r="AQ390" i="7"/>
  <c r="AY390" i="7"/>
  <c r="AT390" i="7"/>
  <c r="AU390" i="7"/>
  <c r="AW390" i="7"/>
  <c r="AV390" i="7"/>
  <c r="AR390" i="7"/>
  <c r="AX390" i="7"/>
  <c r="AS390" i="7"/>
  <c r="AP390" i="7"/>
  <c r="CN992" i="7"/>
  <c r="CS992" i="7"/>
  <c r="CO992" i="7"/>
  <c r="CR992" i="7"/>
  <c r="CP992" i="7"/>
  <c r="CQ992" i="7"/>
  <c r="CT992" i="7"/>
  <c r="CL992" i="7"/>
  <c r="CM992" i="7"/>
  <c r="BW149" i="7"/>
  <c r="BV149" i="7"/>
  <c r="BN127" i="7"/>
  <c r="BL127" i="7"/>
  <c r="BM127" i="7"/>
  <c r="BP127" i="7"/>
  <c r="BJ127" i="7"/>
  <c r="BQ127" i="7"/>
  <c r="BH127" i="7"/>
  <c r="BO127" i="7"/>
  <c r="BG127" i="7"/>
  <c r="BI127" i="7"/>
  <c r="BK127" i="7"/>
  <c r="BX549" i="7"/>
  <c r="BY549" i="7" a="1"/>
  <c r="CA549" i="7"/>
  <c r="AN397" i="7"/>
  <c r="AO397" i="7" a="1"/>
  <c r="AY397" i="7"/>
  <c r="CR457" i="7"/>
  <c r="CN457" i="7"/>
  <c r="CS457" i="7"/>
  <c r="CQ457" i="7"/>
  <c r="CP457" i="7"/>
  <c r="CT457" i="7"/>
  <c r="CO457" i="7"/>
  <c r="CM457" i="7"/>
  <c r="CL457" i="7"/>
  <c r="BW351" i="7"/>
  <c r="AW242" i="7"/>
  <c r="AO242" i="7"/>
  <c r="AS242" i="7"/>
  <c r="AX242" i="7"/>
  <c r="AV242" i="7"/>
  <c r="AP242" i="7"/>
  <c r="AQ242" i="7"/>
  <c r="AT242" i="7"/>
  <c r="AY242" i="7"/>
  <c r="AU242" i="7"/>
  <c r="AR242" i="7"/>
  <c r="BU183" i="7"/>
  <c r="BT183" i="7"/>
  <c r="BV183" i="7"/>
  <c r="BO396" i="7"/>
  <c r="BG396" i="7"/>
  <c r="BJ396" i="7"/>
  <c r="BI396" i="7"/>
  <c r="BH396" i="7"/>
  <c r="BP396" i="7"/>
  <c r="BM396" i="7"/>
  <c r="BL396" i="7"/>
  <c r="BK396" i="7"/>
  <c r="BN396" i="7"/>
  <c r="BQ396" i="7"/>
  <c r="CM391" i="7"/>
  <c r="CQ391" i="7"/>
  <c r="CO391" i="7"/>
  <c r="CN391" i="7"/>
  <c r="CP391" i="7"/>
  <c r="CS391" i="7"/>
  <c r="CT391" i="7"/>
  <c r="CR391" i="7"/>
  <c r="BX265" i="7"/>
  <c r="BY265" i="7" a="1"/>
  <c r="BB397" i="7"/>
  <c r="BD397" i="7"/>
  <c r="BC397" i="7"/>
  <c r="BU239" i="7"/>
  <c r="BV239" i="7"/>
  <c r="BH303" i="7"/>
  <c r="BM303" i="7"/>
  <c r="BN303" i="7"/>
  <c r="BO303" i="7"/>
  <c r="BI303" i="7"/>
  <c r="BQ303" i="7"/>
  <c r="BL303" i="7"/>
  <c r="BP303" i="7"/>
  <c r="BJ303" i="7"/>
  <c r="BG303" i="7"/>
  <c r="CJ303" i="7"/>
  <c r="BK303" i="7"/>
  <c r="BF316" i="7"/>
  <c r="BG316" i="7" a="1"/>
  <c r="AA374" i="7"/>
  <c r="AB374" i="7"/>
  <c r="AE374" i="7"/>
  <c r="W374" i="7"/>
  <c r="AG374" i="7"/>
  <c r="X374" i="7"/>
  <c r="Y374" i="7"/>
  <c r="AD374" i="7"/>
  <c r="AC374" i="7"/>
  <c r="AF374" i="7"/>
  <c r="Z374" i="7"/>
  <c r="CB312" i="7"/>
  <c r="CF312" i="7"/>
  <c r="CI312" i="7"/>
  <c r="BY312" i="7"/>
  <c r="CK312" i="7"/>
  <c r="CC312" i="7"/>
  <c r="BZ312" i="7"/>
  <c r="CA312" i="7"/>
  <c r="BU299" i="7"/>
  <c r="BD299" i="7"/>
  <c r="BF299" i="7"/>
  <c r="BG299" i="7" a="1"/>
  <c r="BT299" i="7"/>
  <c r="BU405" i="7"/>
  <c r="AG219" i="7"/>
  <c r="AE219" i="7"/>
  <c r="BM205" i="7"/>
  <c r="BH205" i="7"/>
  <c r="BN205" i="7"/>
  <c r="BQ205" i="7"/>
  <c r="BO205" i="7"/>
  <c r="BG205" i="7"/>
  <c r="BK205" i="7"/>
  <c r="BL205" i="7"/>
  <c r="BP205" i="7"/>
  <c r="BJ205" i="7"/>
  <c r="BI205" i="7"/>
  <c r="BB193" i="7"/>
  <c r="BD193" i="7"/>
  <c r="CC358" i="7"/>
  <c r="AW358" i="7"/>
  <c r="CA358" i="7"/>
  <c r="BF308" i="7"/>
  <c r="BG308" i="7" a="1"/>
  <c r="AU364" i="7"/>
  <c r="AO364" i="7"/>
  <c r="AS364" i="7"/>
  <c r="AQ364" i="7"/>
  <c r="AR364" i="7"/>
  <c r="AT364" i="7"/>
  <c r="AW364" i="7"/>
  <c r="AP364" i="7"/>
  <c r="AV364" i="7"/>
  <c r="AX364" i="7"/>
  <c r="AY364" i="7"/>
  <c r="BU364" i="7"/>
  <c r="Z316" i="7"/>
  <c r="X219" i="7"/>
  <c r="AN193" i="7"/>
  <c r="AO193" i="7" a="1"/>
  <c r="AP193" i="7"/>
  <c r="CF358" i="7"/>
  <c r="CD358" i="7"/>
  <c r="CH358" i="7"/>
  <c r="CE358" i="7"/>
  <c r="CG358" i="7"/>
  <c r="AC264" i="7"/>
  <c r="AD264" i="7"/>
  <c r="AG264" i="7"/>
  <c r="Z264" i="7"/>
  <c r="AE264" i="7"/>
  <c r="AF264" i="7"/>
  <c r="W264" i="7"/>
  <c r="Y264" i="7"/>
  <c r="AB264" i="7"/>
  <c r="X264" i="7"/>
  <c r="AA264" i="7"/>
  <c r="BY177" i="7"/>
  <c r="CB177" i="7"/>
  <c r="CA177" i="7"/>
  <c r="BJ606" i="7"/>
  <c r="BG606" i="7"/>
  <c r="BH606" i="7"/>
  <c r="BL606" i="7"/>
  <c r="BK606" i="7"/>
  <c r="BI606" i="7"/>
  <c r="BP606" i="7"/>
  <c r="BO606" i="7"/>
  <c r="BM606" i="7"/>
  <c r="BN606" i="7"/>
  <c r="BQ606" i="7"/>
  <c r="CE576" i="7"/>
  <c r="BZ576" i="7"/>
  <c r="BY576" i="7"/>
  <c r="CK576" i="7"/>
  <c r="CI576" i="7"/>
  <c r="CD576" i="7"/>
  <c r="CB576" i="7"/>
  <c r="CH576" i="7"/>
  <c r="CG576" i="7"/>
  <c r="CA576" i="7"/>
  <c r="CF576" i="7"/>
  <c r="CC576" i="7"/>
  <c r="AQ287" i="7"/>
  <c r="AU287" i="7"/>
  <c r="AO287" i="7"/>
  <c r="AS287" i="7"/>
  <c r="AP287" i="7"/>
  <c r="AY287" i="7"/>
  <c r="AV287" i="7"/>
  <c r="AR287" i="7"/>
  <c r="AW287" i="7"/>
  <c r="AT287" i="7"/>
  <c r="AX287" i="7"/>
  <c r="CS460" i="7"/>
  <c r="CM460" i="7"/>
  <c r="CN460" i="7"/>
  <c r="CP460" i="7"/>
  <c r="CQ460" i="7"/>
  <c r="CT460" i="7"/>
  <c r="CO460" i="7"/>
  <c r="CR460" i="7"/>
  <c r="CL460" i="7"/>
  <c r="CM743" i="7"/>
  <c r="CR743" i="7"/>
  <c r="CQ743" i="7"/>
  <c r="CN743" i="7"/>
  <c r="CS743" i="7"/>
  <c r="CT743" i="7"/>
  <c r="CL743" i="7"/>
  <c r="CP743" i="7"/>
  <c r="CO743" i="7"/>
  <c r="CJ362" i="7"/>
  <c r="BV230" i="7"/>
  <c r="BW230" i="7"/>
  <c r="BF230" i="7"/>
  <c r="CG177" i="7"/>
  <c r="CH177" i="7"/>
  <c r="BU230" i="7"/>
  <c r="AS358" i="7"/>
  <c r="AT358" i="7"/>
  <c r="BD364" i="7"/>
  <c r="BF364" i="7"/>
  <c r="AD375" i="7"/>
  <c r="AF375" i="7"/>
  <c r="AB375" i="7"/>
  <c r="AC375" i="7"/>
  <c r="Y375" i="7"/>
  <c r="X375" i="7"/>
  <c r="AG375" i="7"/>
  <c r="W375" i="7"/>
  <c r="AA375" i="7"/>
  <c r="Z375" i="7"/>
  <c r="AE375" i="7"/>
  <c r="AC155" i="7"/>
  <c r="X155" i="7"/>
  <c r="AB155" i="7"/>
  <c r="AD155" i="7"/>
  <c r="AA155" i="7"/>
  <c r="AF155" i="7"/>
  <c r="Y155" i="7"/>
  <c r="AG155" i="7"/>
  <c r="W155" i="7"/>
  <c r="Z155" i="7"/>
  <c r="AE155" i="7"/>
  <c r="AD226" i="7"/>
  <c r="AA226" i="7"/>
  <c r="X226" i="7"/>
  <c r="AF226" i="7"/>
  <c r="Y226" i="7"/>
  <c r="W226" i="7"/>
  <c r="AG226" i="7"/>
  <c r="AB226" i="7"/>
  <c r="AC226" i="7"/>
  <c r="AE226" i="7"/>
  <c r="Z226" i="7"/>
  <c r="AF407" i="7"/>
  <c r="AA407" i="7"/>
  <c r="W407" i="7"/>
  <c r="AD407" i="7"/>
  <c r="Y407" i="7"/>
  <c r="Z407" i="7"/>
  <c r="AB407" i="7"/>
  <c r="AG407" i="7"/>
  <c r="AC407" i="7"/>
  <c r="AE407" i="7"/>
  <c r="X407" i="7"/>
  <c r="BP729" i="7"/>
  <c r="BF112" i="7"/>
  <c r="CM41" i="7"/>
  <c r="AN400" i="7"/>
  <c r="AO400" i="7" a="1"/>
  <c r="AP400" i="7"/>
  <c r="CU417" i="7"/>
  <c r="CD315" i="7"/>
  <c r="CC315" i="7"/>
  <c r="BZ315" i="7"/>
  <c r="BL729" i="7"/>
  <c r="AQ448" i="7"/>
  <c r="AN170" i="7"/>
  <c r="AO170" i="7" a="1"/>
  <c r="AY170" i="7"/>
  <c r="BC69" i="7"/>
  <c r="BT128" i="7"/>
  <c r="BX456" i="7"/>
  <c r="BY456" i="7" a="1"/>
  <c r="CF456" i="7"/>
  <c r="BX29" i="7"/>
  <c r="BY29" i="7" a="1"/>
  <c r="CG29" i="7"/>
  <c r="CF315" i="7"/>
  <c r="CG315" i="7"/>
  <c r="BJ273" i="7"/>
  <c r="AN290" i="7"/>
  <c r="AO290" i="7" a="1"/>
  <c r="AP290" i="7"/>
  <c r="CW417" i="7"/>
  <c r="CV417" i="7"/>
  <c r="BT73" i="7"/>
  <c r="CK339" i="7"/>
  <c r="CJ339" i="7"/>
  <c r="CI764" i="7"/>
  <c r="CB764" i="7"/>
  <c r="BY764" i="7"/>
  <c r="CF764" i="7"/>
  <c r="CD764" i="7"/>
  <c r="CH764" i="7"/>
  <c r="CE764" i="7"/>
  <c r="CG764" i="7"/>
  <c r="CA764" i="7"/>
  <c r="BZ764" i="7"/>
  <c r="CC764" i="7"/>
  <c r="CP587" i="7"/>
  <c r="CO587" i="7"/>
  <c r="CT587" i="7"/>
  <c r="CQ587" i="7"/>
  <c r="W343" i="7"/>
  <c r="Y343" i="7"/>
  <c r="Z343" i="7"/>
  <c r="AD343" i="7"/>
  <c r="AF343" i="7"/>
  <c r="AA343" i="7"/>
  <c r="AE343" i="7"/>
  <c r="AB343" i="7"/>
  <c r="AF219" i="7"/>
  <c r="AD219" i="7"/>
  <c r="AC219" i="7"/>
  <c r="AA219" i="7"/>
  <c r="Z219" i="7"/>
  <c r="W219" i="7"/>
  <c r="AB219" i="7"/>
  <c r="Y219" i="7"/>
  <c r="BP402" i="7"/>
  <c r="BK402" i="7"/>
  <c r="BM402" i="7"/>
  <c r="BG402" i="7"/>
  <c r="BO402" i="7"/>
  <c r="BH402" i="7"/>
  <c r="BI402" i="7"/>
  <c r="BN402" i="7"/>
  <c r="BL402" i="7"/>
  <c r="BQ402" i="7"/>
  <c r="BJ402" i="7"/>
  <c r="X157" i="7"/>
  <c r="Z157" i="7"/>
  <c r="AF157" i="7"/>
  <c r="AC157" i="7"/>
  <c r="AG157" i="7"/>
  <c r="AE157" i="7"/>
  <c r="W157" i="7"/>
  <c r="AD157" i="7"/>
  <c r="Y157" i="7"/>
  <c r="AB157" i="7"/>
  <c r="AA157" i="7"/>
  <c r="BK62" i="7"/>
  <c r="BJ62" i="7"/>
  <c r="BH62" i="7"/>
  <c r="BP62" i="7"/>
  <c r="BI62" i="7"/>
  <c r="BL62" i="7"/>
  <c r="BQ62" i="7"/>
  <c r="BG62" i="7"/>
  <c r="BN62" i="7"/>
  <c r="BO62" i="7"/>
  <c r="BM62" i="7"/>
  <c r="BK289" i="7"/>
  <c r="BP289" i="7"/>
  <c r="BL289" i="7"/>
  <c r="BO289" i="7"/>
  <c r="BH289" i="7"/>
  <c r="BG289" i="7"/>
  <c r="BQ289" i="7"/>
  <c r="BM289" i="7"/>
  <c r="BN289" i="7"/>
  <c r="BI289" i="7"/>
  <c r="BJ289" i="7"/>
  <c r="CJ261" i="7"/>
  <c r="CK261" i="7"/>
  <c r="CS6" i="7"/>
  <c r="CR6" i="7"/>
  <c r="BH124" i="7"/>
  <c r="BL124" i="7"/>
  <c r="BQ124" i="7"/>
  <c r="AY695" i="7"/>
  <c r="AU695" i="7"/>
  <c r="CG9" i="7"/>
  <c r="CB9" i="7"/>
  <c r="X208" i="7"/>
  <c r="BZ9" i="7"/>
  <c r="CH867" i="7"/>
  <c r="BZ867" i="7"/>
  <c r="BY867" i="7"/>
  <c r="BH581" i="7"/>
  <c r="BM581" i="7"/>
  <c r="BI581" i="7"/>
  <c r="BO757" i="7"/>
  <c r="BH479" i="7"/>
  <c r="BZ59" i="7"/>
  <c r="AC365" i="7"/>
  <c r="Y365" i="7"/>
  <c r="AB365" i="7"/>
  <c r="AP324" i="7"/>
  <c r="AS324" i="7"/>
  <c r="AO324" i="7"/>
  <c r="AF32" i="7"/>
  <c r="Y32" i="7"/>
  <c r="W32" i="7"/>
  <c r="AE290" i="7"/>
  <c r="AQ523" i="7"/>
  <c r="AU523" i="7"/>
  <c r="AQ535" i="7"/>
  <c r="AT535" i="7"/>
  <c r="AV535" i="7"/>
  <c r="AV590" i="7"/>
  <c r="AY590" i="7"/>
  <c r="AU590" i="7"/>
  <c r="X4" i="7"/>
  <c r="AG4" i="7"/>
  <c r="AE4" i="7"/>
  <c r="BF109" i="7"/>
  <c r="BU360" i="7"/>
  <c r="BG528" i="7"/>
  <c r="BH528" i="7"/>
  <c r="BN528" i="7"/>
  <c r="AW53" i="7"/>
  <c r="AT53" i="7"/>
  <c r="AQ53" i="7"/>
  <c r="BQ434" i="7"/>
  <c r="BG434" i="7"/>
  <c r="BL434" i="7"/>
  <c r="BP507" i="7"/>
  <c r="BH507" i="7"/>
  <c r="BJ507" i="7"/>
  <c r="AY358" i="7"/>
  <c r="AO358" i="7"/>
  <c r="BY319" i="7"/>
  <c r="CH319" i="7"/>
  <c r="AY196" i="7"/>
  <c r="BF128" i="7"/>
  <c r="AY90" i="7"/>
  <c r="AR90" i="7"/>
  <c r="AV90" i="7"/>
  <c r="BI456" i="7"/>
  <c r="BO456" i="7"/>
  <c r="BM456" i="7"/>
  <c r="BJ456" i="7"/>
  <c r="BG456" i="7"/>
  <c r="BN456" i="7"/>
  <c r="BK456" i="7"/>
  <c r="BL456" i="7"/>
  <c r="BQ456" i="7"/>
  <c r="BH456" i="7"/>
  <c r="BP456" i="7"/>
  <c r="CQ6" i="7"/>
  <c r="CP6" i="7"/>
  <c r="BO124" i="7"/>
  <c r="BM124" i="7"/>
  <c r="BG124" i="7"/>
  <c r="CK124" i="7"/>
  <c r="AV695" i="7"/>
  <c r="AT695" i="7"/>
  <c r="AO695" i="7"/>
  <c r="CA9" i="7"/>
  <c r="CD9" i="7"/>
  <c r="AP395" i="7"/>
  <c r="W208" i="7"/>
  <c r="BY9" i="7"/>
  <c r="CK9" i="7"/>
  <c r="BF331" i="7"/>
  <c r="BG331" i="7" a="1"/>
  <c r="BQ581" i="7"/>
  <c r="BP581" i="7"/>
  <c r="CG59" i="7"/>
  <c r="AY324" i="7"/>
  <c r="AV324" i="7"/>
  <c r="AT324" i="7"/>
  <c r="X32" i="7"/>
  <c r="AB32" i="7"/>
  <c r="AD32" i="7"/>
  <c r="AA290" i="7"/>
  <c r="AW523" i="7"/>
  <c r="AR523" i="7"/>
  <c r="AV523" i="7"/>
  <c r="AX535" i="7"/>
  <c r="AW535" i="7"/>
  <c r="AO535" i="7"/>
  <c r="AO590" i="7"/>
  <c r="AS590" i="7"/>
  <c r="AR590" i="7"/>
  <c r="Y4" i="7"/>
  <c r="AD4" i="7"/>
  <c r="Z4" i="7"/>
  <c r="BM528" i="7"/>
  <c r="BK528" i="7"/>
  <c r="BO528" i="7"/>
  <c r="AV53" i="7"/>
  <c r="AO53" i="7"/>
  <c r="AP53" i="7"/>
  <c r="BI434" i="7"/>
  <c r="BP434" i="7"/>
  <c r="BO434" i="7"/>
  <c r="BG507" i="7"/>
  <c r="BK507" i="7"/>
  <c r="BN507" i="7"/>
  <c r="CJ93" i="7"/>
  <c r="AV358" i="7"/>
  <c r="AR358" i="7"/>
  <c r="AU358" i="7"/>
  <c r="BB224" i="7"/>
  <c r="BD224" i="7"/>
  <c r="AN367" i="7"/>
  <c r="AO367" i="7" a="1"/>
  <c r="AR367" i="7"/>
  <c r="BZ319" i="7"/>
  <c r="CB319" i="7"/>
  <c r="CG319" i="7"/>
  <c r="AP196" i="7"/>
  <c r="AT196" i="7"/>
  <c r="AX90" i="7"/>
  <c r="AO90" i="7"/>
  <c r="BX578" i="7"/>
  <c r="BY578" i="7" a="1"/>
  <c r="CN6" i="7"/>
  <c r="CL6" i="7"/>
  <c r="BJ124" i="7"/>
  <c r="BI124" i="7"/>
  <c r="AP695" i="7"/>
  <c r="AX695" i="7"/>
  <c r="CE9" i="7"/>
  <c r="CH9" i="7"/>
  <c r="Y208" i="7"/>
  <c r="CB867" i="7"/>
  <c r="BK581" i="7"/>
  <c r="BJ581" i="7"/>
  <c r="BI732" i="7"/>
  <c r="CI59" i="7"/>
  <c r="AD365" i="7"/>
  <c r="AF365" i="7"/>
  <c r="AQ324" i="7"/>
  <c r="AE32" i="7"/>
  <c r="AC32" i="7"/>
  <c r="BC341" i="7"/>
  <c r="AW488" i="7"/>
  <c r="AF290" i="7"/>
  <c r="AY447" i="7"/>
  <c r="AS447" i="7"/>
  <c r="AX523" i="7"/>
  <c r="AP523" i="7"/>
  <c r="AS535" i="7"/>
  <c r="AR535" i="7"/>
  <c r="AQ590" i="7"/>
  <c r="AX590" i="7"/>
  <c r="AC4" i="7"/>
  <c r="BF329" i="7"/>
  <c r="BG329" i="7" a="1"/>
  <c r="BL528" i="7"/>
  <c r="BQ528" i="7"/>
  <c r="AU53" i="7"/>
  <c r="AR53" i="7"/>
  <c r="BM434" i="7"/>
  <c r="BI507" i="7"/>
  <c r="AQ358" i="7"/>
  <c r="AX358" i="7"/>
  <c r="BF215" i="7"/>
  <c r="BG215" i="7" a="1"/>
  <c r="CD319" i="7"/>
  <c r="CA319" i="7"/>
  <c r="AV196" i="7"/>
  <c r="AS196" i="7"/>
  <c r="AU90" i="7"/>
  <c r="AP90" i="7"/>
  <c r="BX450" i="7"/>
  <c r="BY450" i="7" a="1"/>
  <c r="BX812" i="7"/>
  <c r="BY812" i="7" a="1"/>
  <c r="AD171" i="7"/>
  <c r="Y171" i="7"/>
  <c r="Z171" i="7"/>
  <c r="AB316" i="7"/>
  <c r="X204" i="7"/>
  <c r="Z204" i="7"/>
  <c r="AE204" i="7"/>
  <c r="AG204" i="7"/>
  <c r="AA204" i="7"/>
  <c r="AF204" i="7"/>
  <c r="Y204" i="7"/>
  <c r="AB204" i="7"/>
  <c r="AD204" i="7"/>
  <c r="AC204" i="7"/>
  <c r="W204" i="7"/>
  <c r="CF363" i="7"/>
  <c r="CI363" i="7"/>
  <c r="BZ363" i="7"/>
  <c r="CE363" i="7"/>
  <c r="CA363" i="7"/>
  <c r="CC363" i="7"/>
  <c r="CD363" i="7"/>
  <c r="BY363" i="7"/>
  <c r="CG363" i="7"/>
  <c r="CH363" i="7"/>
  <c r="CB363" i="7"/>
  <c r="AT145" i="7"/>
  <c r="AU145" i="7"/>
  <c r="AV145" i="7"/>
  <c r="AW145" i="7"/>
  <c r="AS145" i="7"/>
  <c r="AP145" i="7"/>
  <c r="AY145" i="7"/>
  <c r="AR145" i="7"/>
  <c r="AQ145" i="7"/>
  <c r="AX145" i="7"/>
  <c r="AO145" i="7"/>
  <c r="Y202" i="7"/>
  <c r="AE202" i="7"/>
  <c r="AA202" i="7"/>
  <c r="AD202" i="7"/>
  <c r="AB202" i="7"/>
  <c r="X202" i="7"/>
  <c r="AF202" i="7"/>
  <c r="AC202" i="7"/>
  <c r="AG202" i="7"/>
  <c r="W202" i="7"/>
  <c r="Z202" i="7"/>
  <c r="AF223" i="7"/>
  <c r="X223" i="7"/>
  <c r="AE223" i="7"/>
  <c r="AB223" i="7"/>
  <c r="AA223" i="7"/>
  <c r="W223" i="7"/>
  <c r="Z223" i="7"/>
  <c r="AG223" i="7"/>
  <c r="AC223" i="7"/>
  <c r="Y223" i="7"/>
  <c r="AD223" i="7"/>
  <c r="Y86" i="7"/>
  <c r="X86" i="7"/>
  <c r="AD86" i="7"/>
  <c r="AE86" i="7"/>
  <c r="AF86" i="7"/>
  <c r="AG86" i="7"/>
  <c r="Z86" i="7"/>
  <c r="AA86" i="7"/>
  <c r="W86" i="7"/>
  <c r="AC86" i="7"/>
  <c r="AB86" i="7"/>
  <c r="BQ757" i="7"/>
  <c r="BK757" i="7"/>
  <c r="BJ757" i="7"/>
  <c r="BC243" i="7"/>
  <c r="BB243" i="7"/>
  <c r="BV554" i="7"/>
  <c r="BX554" i="7"/>
  <c r="BY554" i="7" a="1"/>
  <c r="BM427" i="7"/>
  <c r="BP427" i="7"/>
  <c r="BH427" i="7"/>
  <c r="BG427" i="7"/>
  <c r="BO427" i="7"/>
  <c r="BI427" i="7"/>
  <c r="BL427" i="7"/>
  <c r="BJ427" i="7"/>
  <c r="W320" i="7"/>
  <c r="AB320" i="7"/>
  <c r="AC320" i="7"/>
  <c r="AD320" i="7"/>
  <c r="Z320" i="7"/>
  <c r="AE320" i="7"/>
  <c r="AG320" i="7"/>
  <c r="AA320" i="7"/>
  <c r="AF320" i="7"/>
  <c r="Y320" i="7"/>
  <c r="X320" i="7"/>
  <c r="BG582" i="7"/>
  <c r="BJ582" i="7"/>
  <c r="BM582" i="7"/>
  <c r="BK582" i="7"/>
  <c r="BL582" i="7"/>
  <c r="BN582" i="7"/>
  <c r="BH582" i="7"/>
  <c r="BP582" i="7"/>
  <c r="BO582" i="7"/>
  <c r="BV105" i="7"/>
  <c r="BX105" i="7"/>
  <c r="BY105" i="7" a="1"/>
  <c r="BI757" i="7"/>
  <c r="BG757" i="7"/>
  <c r="BI729" i="7"/>
  <c r="BM729" i="7"/>
  <c r="BK729" i="7"/>
  <c r="BN427" i="7"/>
  <c r="BP757" i="7"/>
  <c r="BL757" i="7"/>
  <c r="BN479" i="7"/>
  <c r="BM479" i="7"/>
  <c r="BK479" i="7"/>
  <c r="BQ479" i="7"/>
  <c r="BI479" i="7"/>
  <c r="BP479" i="7"/>
  <c r="AN68" i="7"/>
  <c r="AO68" i="7" a="1"/>
  <c r="AW68" i="7"/>
  <c r="BQ427" i="7"/>
  <c r="AW156" i="7"/>
  <c r="AY156" i="7"/>
  <c r="AX156" i="7"/>
  <c r="AO156" i="7"/>
  <c r="AT156" i="7"/>
  <c r="CA659" i="7"/>
  <c r="BY659" i="7"/>
  <c r="CG659" i="7"/>
  <c r="CH659" i="7"/>
  <c r="CF659" i="7"/>
  <c r="CE659" i="7"/>
  <c r="CI659" i="7"/>
  <c r="CC659" i="7"/>
  <c r="BC130" i="7"/>
  <c r="BB130" i="7"/>
  <c r="AO466" i="7"/>
  <c r="AP466" i="7"/>
  <c r="AQ466" i="7"/>
  <c r="AR466" i="7"/>
  <c r="AV466" i="7"/>
  <c r="AY466" i="7"/>
  <c r="AS466" i="7"/>
  <c r="AU466" i="7"/>
  <c r="AP128" i="7"/>
  <c r="AQ128" i="7"/>
  <c r="AX128" i="7"/>
  <c r="AS128" i="7"/>
  <c r="AT128" i="7"/>
  <c r="AO128" i="7"/>
  <c r="AU128" i="7"/>
  <c r="AY128" i="7"/>
  <c r="BM757" i="7"/>
  <c r="BH757" i="7"/>
  <c r="BG572" i="7"/>
  <c r="BO572" i="7"/>
  <c r="BC97" i="7"/>
  <c r="BB97" i="7"/>
  <c r="X97" i="7"/>
  <c r="AE97" i="7"/>
  <c r="AS448" i="7"/>
  <c r="AO448" i="7"/>
  <c r="AR448" i="7"/>
  <c r="AV448" i="7"/>
  <c r="AU448" i="7"/>
  <c r="AT448" i="7"/>
  <c r="AN374" i="7"/>
  <c r="AO374" i="7" a="1"/>
  <c r="AT374" i="7"/>
  <c r="BI582" i="7"/>
  <c r="BK427" i="7"/>
  <c r="BW316" i="7"/>
  <c r="BT316" i="7"/>
  <c r="BV316" i="7"/>
  <c r="BT283" i="7"/>
  <c r="BU283" i="7"/>
  <c r="AD316" i="7"/>
  <c r="X316" i="7"/>
  <c r="AE316" i="7"/>
  <c r="AG316" i="7"/>
  <c r="AF316" i="7"/>
  <c r="AA316" i="7"/>
  <c r="W316" i="7"/>
  <c r="Y316" i="7"/>
  <c r="AX433" i="7"/>
  <c r="AR433" i="7"/>
  <c r="AV433" i="7"/>
  <c r="AW433" i="7"/>
  <c r="AP433" i="7"/>
  <c r="AO433" i="7"/>
  <c r="AS433" i="7"/>
  <c r="AU433" i="7"/>
  <c r="BV500" i="7"/>
  <c r="BX500" i="7"/>
  <c r="BY500" i="7" a="1"/>
  <c r="AL379" i="7"/>
  <c r="AN379" i="7"/>
  <c r="AO379" i="7" a="1"/>
  <c r="BF53" i="7"/>
  <c r="BF145" i="7"/>
  <c r="BX225" i="7"/>
  <c r="BY225" i="7" a="1"/>
  <c r="CH225" i="7"/>
  <c r="AN130" i="7"/>
  <c r="AO130" i="7" a="1"/>
  <c r="AP130" i="7"/>
  <c r="BF73" i="7"/>
  <c r="BX481" i="7"/>
  <c r="BY481" i="7" a="1"/>
  <c r="CG481" i="7"/>
  <c r="BP500" i="7"/>
  <c r="BK500" i="7"/>
  <c r="BJ500" i="7"/>
  <c r="BH500" i="7"/>
  <c r="BQ500" i="7"/>
  <c r="AN361" i="7"/>
  <c r="AO361" i="7" a="1"/>
  <c r="AV361" i="7"/>
  <c r="BX43" i="7"/>
  <c r="BY43" i="7" a="1"/>
  <c r="CF43" i="7"/>
  <c r="AG290" i="7"/>
  <c r="Z290" i="7"/>
  <c r="AN384" i="7"/>
  <c r="AO384" i="7" a="1"/>
  <c r="AW384" i="7"/>
  <c r="BF467" i="7"/>
  <c r="BG467" i="7" a="1"/>
  <c r="BO467" i="7"/>
  <c r="AN72" i="7"/>
  <c r="AO72" i="7" a="1"/>
  <c r="AN224" i="7"/>
  <c r="AO224" i="7" a="1"/>
  <c r="AP224" i="7"/>
  <c r="BF283" i="7"/>
  <c r="BF478" i="7"/>
  <c r="BG478" i="7" a="1"/>
  <c r="BL478" i="7"/>
  <c r="AX196" i="7"/>
  <c r="AW196" i="7"/>
  <c r="BN500" i="7"/>
  <c r="BG500" i="7"/>
  <c r="AO329" i="7"/>
  <c r="AV329" i="7"/>
  <c r="AP329" i="7"/>
  <c r="AU329" i="7"/>
  <c r="AQ329" i="7"/>
  <c r="AS329" i="7"/>
  <c r="AY329" i="7"/>
  <c r="AT329" i="7"/>
  <c r="AR329" i="7"/>
  <c r="AX329" i="7"/>
  <c r="AW329" i="7"/>
  <c r="CJ139" i="7"/>
  <c r="BX210" i="7"/>
  <c r="BY210" i="7" a="1"/>
  <c r="CA210" i="7"/>
  <c r="BG428" i="7"/>
  <c r="BN428" i="7"/>
  <c r="Y290" i="7"/>
  <c r="BX173" i="7"/>
  <c r="BF407" i="7"/>
  <c r="BG407" i="7" a="1"/>
  <c r="BX304" i="7"/>
  <c r="BY304" i="7" a="1"/>
  <c r="BY304" i="7"/>
  <c r="AN155" i="7"/>
  <c r="AO155" i="7" a="1"/>
  <c r="AO155" i="7"/>
  <c r="BC155" i="7"/>
  <c r="BF369" i="7"/>
  <c r="AO196" i="7"/>
  <c r="AQ196" i="7"/>
  <c r="BF196" i="7"/>
  <c r="BO500" i="7"/>
  <c r="BL500" i="7"/>
  <c r="BW128" i="7"/>
  <c r="BV128" i="7"/>
  <c r="BU196" i="7"/>
  <c r="BV196" i="7"/>
  <c r="BW196" i="7"/>
  <c r="CE319" i="7"/>
  <c r="AS296" i="7"/>
  <c r="AX296" i="7"/>
  <c r="AP296" i="7"/>
  <c r="AT296" i="7"/>
  <c r="AR296" i="7"/>
  <c r="AW296" i="7"/>
  <c r="AV296" i="7"/>
  <c r="AY296" i="7"/>
  <c r="AQ296" i="7"/>
  <c r="AU296" i="7"/>
  <c r="AO296" i="7"/>
  <c r="AT292" i="7"/>
  <c r="AX292" i="7"/>
  <c r="AV292" i="7"/>
  <c r="AR292" i="7"/>
  <c r="AU292" i="7"/>
  <c r="AY292" i="7"/>
  <c r="BG105" i="7"/>
  <c r="BL105" i="7"/>
  <c r="BH105" i="7"/>
  <c r="BI105" i="7"/>
  <c r="BN105" i="7"/>
  <c r="BO105" i="7"/>
  <c r="BK105" i="7"/>
  <c r="BM105" i="7"/>
  <c r="BQ105" i="7"/>
  <c r="BP105" i="7"/>
  <c r="BJ105" i="7"/>
  <c r="AC205" i="7"/>
  <c r="X205" i="7"/>
  <c r="AG205" i="7"/>
  <c r="AD205" i="7"/>
  <c r="AF205" i="7"/>
  <c r="AB205" i="7"/>
  <c r="Z205" i="7"/>
  <c r="Y205" i="7"/>
  <c r="W205" i="7"/>
  <c r="AA205" i="7"/>
  <c r="AE205" i="7"/>
  <c r="AG178" i="7"/>
  <c r="W178" i="7"/>
  <c r="Y178" i="7"/>
  <c r="AC178" i="7"/>
  <c r="Z178" i="7"/>
  <c r="X178" i="7"/>
  <c r="AB178" i="7"/>
  <c r="AA178" i="7"/>
  <c r="AF178" i="7"/>
  <c r="AD178" i="7"/>
  <c r="AE178" i="7"/>
  <c r="BG363" i="7"/>
  <c r="BH363" i="7"/>
  <c r="BO363" i="7"/>
  <c r="BQ363" i="7"/>
  <c r="BM363" i="7"/>
  <c r="BP363" i="7"/>
  <c r="BI363" i="7"/>
  <c r="BK363" i="7"/>
  <c r="BN363" i="7"/>
  <c r="BL363" i="7"/>
  <c r="BJ363" i="7"/>
  <c r="BL358" i="7"/>
  <c r="BP358" i="7"/>
  <c r="BG358" i="7"/>
  <c r="BQ358" i="7"/>
  <c r="BJ358" i="7"/>
  <c r="BH358" i="7"/>
  <c r="BN358" i="7"/>
  <c r="BK358" i="7"/>
  <c r="BO358" i="7"/>
  <c r="BI358" i="7"/>
  <c r="BM358" i="7"/>
  <c r="BO354" i="7"/>
  <c r="BG354" i="7"/>
  <c r="BI354" i="7"/>
  <c r="BQ354" i="7"/>
  <c r="BJ354" i="7"/>
  <c r="BN354" i="7"/>
  <c r="BH354" i="7"/>
  <c r="BM354" i="7"/>
  <c r="BP354" i="7"/>
  <c r="BK354" i="7"/>
  <c r="BL354" i="7"/>
  <c r="AB47" i="7"/>
  <c r="X47" i="7"/>
  <c r="AA47" i="7"/>
  <c r="Y47" i="7"/>
  <c r="AF47" i="7"/>
  <c r="Z47" i="7"/>
  <c r="AC47" i="7"/>
  <c r="AE47" i="7"/>
  <c r="AG47" i="7"/>
  <c r="W47" i="7"/>
  <c r="AD47" i="7"/>
  <c r="BP198" i="7"/>
  <c r="BJ198" i="7"/>
  <c r="BG198" i="7"/>
  <c r="BQ198" i="7"/>
  <c r="BM198" i="7"/>
  <c r="BO198" i="7"/>
  <c r="BL198" i="7"/>
  <c r="BH198" i="7"/>
  <c r="BI198" i="7"/>
  <c r="BN198" i="7"/>
  <c r="BK198" i="7"/>
  <c r="BP195" i="7"/>
  <c r="BG195" i="7"/>
  <c r="BI195" i="7"/>
  <c r="BJ195" i="7"/>
  <c r="BM195" i="7"/>
  <c r="BN195" i="7"/>
  <c r="BK195" i="7"/>
  <c r="BO195" i="7"/>
  <c r="BL195" i="7"/>
  <c r="BQ195" i="7"/>
  <c r="BH195" i="7"/>
  <c r="BJ201" i="7"/>
  <c r="BL201" i="7"/>
  <c r="BI201" i="7"/>
  <c r="BO201" i="7"/>
  <c r="BP201" i="7"/>
  <c r="BQ201" i="7"/>
  <c r="BH201" i="7"/>
  <c r="BN201" i="7"/>
  <c r="BK201" i="7"/>
  <c r="BG201" i="7"/>
  <c r="BM201" i="7"/>
  <c r="AY319" i="7"/>
  <c r="AW319" i="7"/>
  <c r="AR319" i="7"/>
  <c r="AT319" i="7"/>
  <c r="AP319" i="7"/>
  <c r="AQ319" i="7"/>
  <c r="AO319" i="7"/>
  <c r="AS319" i="7"/>
  <c r="AX319" i="7"/>
  <c r="AU319" i="7"/>
  <c r="AV319" i="7"/>
  <c r="BT328" i="7"/>
  <c r="BV328" i="7"/>
  <c r="AN223" i="7"/>
  <c r="AO223" i="7" a="1"/>
  <c r="AS223" i="7"/>
  <c r="BB182" i="7"/>
  <c r="BD182" i="7"/>
  <c r="BF408" i="7"/>
  <c r="BG408" i="7" a="1"/>
  <c r="BM408" i="7"/>
  <c r="BW123" i="7"/>
  <c r="CE94" i="7"/>
  <c r="CD94" i="7"/>
  <c r="CP473" i="7"/>
  <c r="CR473" i="7"/>
  <c r="CT473" i="7"/>
  <c r="CN473" i="7"/>
  <c r="CL473" i="7"/>
  <c r="CS473" i="7"/>
  <c r="CM473" i="7"/>
  <c r="CQ473" i="7"/>
  <c r="CO473" i="7"/>
  <c r="CU473" i="7"/>
  <c r="AN275" i="7"/>
  <c r="AO275" i="7" a="1"/>
  <c r="BF135" i="7"/>
  <c r="BU328" i="7"/>
  <c r="BF598" i="7"/>
  <c r="BG598" i="7" a="1"/>
  <c r="BG598" i="7"/>
  <c r="AN281" i="7"/>
  <c r="AO281" i="7" a="1"/>
  <c r="AV281" i="7"/>
  <c r="BX378" i="7"/>
  <c r="BY378" i="7" a="1"/>
  <c r="CF378" i="7"/>
  <c r="BC356" i="7"/>
  <c r="BT123" i="7"/>
  <c r="BV123" i="7"/>
  <c r="BS155" i="7"/>
  <c r="BU155" i="7"/>
  <c r="BW369" i="7"/>
  <c r="BV369" i="7"/>
  <c r="AW73" i="7"/>
  <c r="AX73" i="7"/>
  <c r="AR73" i="7"/>
  <c r="AY73" i="7"/>
  <c r="AT73" i="7"/>
  <c r="AO73" i="7"/>
  <c r="AV73" i="7"/>
  <c r="AU73" i="7"/>
  <c r="AP73" i="7"/>
  <c r="AQ73" i="7"/>
  <c r="AS73" i="7"/>
  <c r="AW292" i="7"/>
  <c r="AQ292" i="7"/>
  <c r="AP292" i="7"/>
  <c r="AS292" i="7"/>
  <c r="CP463" i="7"/>
  <c r="CT463" i="7"/>
  <c r="CS463" i="7"/>
  <c r="CM463" i="7"/>
  <c r="CQ463" i="7"/>
  <c r="CL463" i="7"/>
  <c r="CO463" i="7"/>
  <c r="CN463" i="7"/>
  <c r="CR463" i="7"/>
  <c r="BC275" i="7"/>
  <c r="BD275" i="7"/>
  <c r="BE275" i="7"/>
  <c r="BB275" i="7"/>
  <c r="AO70" i="7"/>
  <c r="AY70" i="7"/>
  <c r="AX70" i="7"/>
  <c r="AW369" i="7"/>
  <c r="AT369" i="7"/>
  <c r="AP369" i="7"/>
  <c r="AY369" i="7"/>
  <c r="AX369" i="7"/>
  <c r="AS369" i="7"/>
  <c r="AV369" i="7"/>
  <c r="AQ369" i="7"/>
  <c r="AR369" i="7"/>
  <c r="AU369" i="7"/>
  <c r="AO369" i="7"/>
  <c r="BS130" i="7"/>
  <c r="BT130" i="7"/>
  <c r="BF502" i="7"/>
  <c r="BG502" i="7" a="1"/>
  <c r="BG502" i="7"/>
  <c r="BT70" i="7"/>
  <c r="AN209" i="7"/>
  <c r="AO209" i="7" a="1"/>
  <c r="AV209" i="7"/>
  <c r="BB367" i="7"/>
  <c r="BD367" i="7"/>
  <c r="BX507" i="7"/>
  <c r="BY507" i="7" a="1"/>
  <c r="BX556" i="7"/>
  <c r="BY556" i="7" a="1"/>
  <c r="CB556" i="7"/>
  <c r="BF264" i="7"/>
  <c r="CF131" i="7"/>
  <c r="CE131" i="7"/>
  <c r="CH131" i="7"/>
  <c r="CG131" i="7"/>
  <c r="CI131" i="7"/>
  <c r="BY131" i="7"/>
  <c r="CK131" i="7"/>
  <c r="CD131" i="7"/>
  <c r="BZ131" i="7"/>
  <c r="CA131" i="7"/>
  <c r="CB131" i="7"/>
  <c r="CC131" i="7"/>
  <c r="BS478" i="7"/>
  <c r="BW478" i="7"/>
  <c r="BU478" i="7"/>
  <c r="BT478" i="7"/>
  <c r="BV478" i="7"/>
  <c r="BU369" i="7"/>
  <c r="BV73" i="7"/>
  <c r="BW73" i="7"/>
  <c r="AU204" i="7"/>
  <c r="AY204" i="7"/>
  <c r="AR204" i="7"/>
  <c r="AS204" i="7"/>
  <c r="AP204" i="7"/>
  <c r="AW204" i="7"/>
  <c r="AQ204" i="7"/>
  <c r="AO204" i="7"/>
  <c r="AT204" i="7"/>
  <c r="AV204" i="7"/>
  <c r="AX204" i="7"/>
  <c r="BS275" i="7"/>
  <c r="BU275" i="7"/>
  <c r="BW283" i="7"/>
  <c r="BV283" i="7"/>
  <c r="AW478" i="7"/>
  <c r="AO478" i="7"/>
  <c r="AS478" i="7"/>
  <c r="AY478" i="7"/>
  <c r="AU478" i="7"/>
  <c r="AV478" i="7"/>
  <c r="AQ478" i="7"/>
  <c r="AT478" i="7"/>
  <c r="AP478" i="7"/>
  <c r="AX478" i="7"/>
  <c r="AR478" i="7"/>
  <c r="AU262" i="7"/>
  <c r="AX262" i="7"/>
  <c r="AS262" i="7"/>
  <c r="AR262" i="7"/>
  <c r="AY262" i="7"/>
  <c r="AP262" i="7"/>
  <c r="AT262" i="7"/>
  <c r="AO262" i="7"/>
  <c r="AQ262" i="7"/>
  <c r="AV262" i="7"/>
  <c r="AW262" i="7"/>
  <c r="BX277" i="7"/>
  <c r="BY277" i="7" a="1"/>
  <c r="CK67" i="7"/>
  <c r="CJ67" i="7"/>
  <c r="BX469" i="7"/>
  <c r="BY469" i="7" a="1"/>
  <c r="CI469" i="7"/>
  <c r="BC335" i="7"/>
  <c r="AN243" i="7"/>
  <c r="AO243" i="7" a="1"/>
  <c r="AS243" i="7"/>
  <c r="BB335" i="7"/>
  <c r="BD335" i="7"/>
  <c r="BF342" i="7"/>
  <c r="BG342" i="7" a="1"/>
  <c r="BF375" i="7"/>
  <c r="BG375" i="7" a="1"/>
  <c r="AN343" i="7"/>
  <c r="AO343" i="7" a="1"/>
  <c r="AQ343" i="7"/>
  <c r="BF276" i="7"/>
  <c r="AN335" i="7"/>
  <c r="AO335" i="7" a="1"/>
  <c r="AS335" i="7"/>
  <c r="BU123" i="7"/>
  <c r="BE155" i="7"/>
  <c r="BD155" i="7"/>
  <c r="BU216" i="7"/>
  <c r="BW216" i="7"/>
  <c r="BV216" i="7"/>
  <c r="AS268" i="7"/>
  <c r="AO268" i="7"/>
  <c r="AP268" i="7"/>
  <c r="AX268" i="7"/>
  <c r="AY268" i="7"/>
  <c r="AV268" i="7"/>
  <c r="AW268" i="7"/>
  <c r="AU268" i="7"/>
  <c r="AT268" i="7"/>
  <c r="AQ268" i="7"/>
  <c r="AR268" i="7"/>
  <c r="BE130" i="7"/>
  <c r="BD130" i="7"/>
  <c r="BF123" i="7"/>
  <c r="BM143" i="7"/>
  <c r="BH143" i="7"/>
  <c r="BJ143" i="7"/>
  <c r="BG143" i="7"/>
  <c r="BP143" i="7"/>
  <c r="BO143" i="7"/>
  <c r="BN143" i="7"/>
  <c r="BK143" i="7"/>
  <c r="BL143" i="7"/>
  <c r="BQ143" i="7"/>
  <c r="BI143" i="7"/>
  <c r="CA338" i="7"/>
  <c r="CH338" i="7"/>
  <c r="BZ338" i="7"/>
  <c r="CG338" i="7"/>
  <c r="CE338" i="7"/>
  <c r="BY338" i="7"/>
  <c r="CI338" i="7"/>
  <c r="CB338" i="7"/>
  <c r="CF338" i="7"/>
  <c r="CD338" i="7"/>
  <c r="CC338" i="7"/>
  <c r="BV354" i="7"/>
  <c r="BX354" i="7"/>
  <c r="BY354" i="7" a="1"/>
  <c r="BC182" i="7"/>
  <c r="AN182" i="7"/>
  <c r="AO182" i="7" a="1"/>
  <c r="AT182" i="7"/>
  <c r="BV366" i="7"/>
  <c r="BX366" i="7"/>
  <c r="BY366" i="7" a="1"/>
  <c r="BC367" i="7"/>
  <c r="BB219" i="7"/>
  <c r="BD219" i="7"/>
  <c r="BC219" i="7"/>
  <c r="AN219" i="7"/>
  <c r="AO219" i="7" a="1"/>
  <c r="AQ328" i="7"/>
  <c r="AO328" i="7"/>
  <c r="AY328" i="7"/>
  <c r="AP328" i="7"/>
  <c r="AS328" i="7"/>
  <c r="AX328" i="7"/>
  <c r="AW328" i="7"/>
  <c r="AT328" i="7"/>
  <c r="AU328" i="7"/>
  <c r="AR328" i="7"/>
  <c r="AV328" i="7"/>
  <c r="BT407" i="7"/>
  <c r="BU407" i="7"/>
  <c r="X335" i="7"/>
  <c r="AA335" i="7"/>
  <c r="Z335" i="7"/>
  <c r="AD335" i="7"/>
  <c r="Y335" i="7"/>
  <c r="AE335" i="7"/>
  <c r="AC335" i="7"/>
  <c r="W335" i="7"/>
  <c r="AB335" i="7"/>
  <c r="AF335" i="7"/>
  <c r="AG335" i="7"/>
  <c r="BU316" i="7"/>
  <c r="BU308" i="7"/>
  <c r="BT308" i="7"/>
  <c r="BS224" i="7"/>
  <c r="BT224" i="7"/>
  <c r="BC224" i="7"/>
  <c r="BS356" i="7"/>
  <c r="AL356" i="7"/>
  <c r="AN356" i="7"/>
  <c r="AO356" i="7" a="1"/>
  <c r="BE356" i="7"/>
  <c r="BD356" i="7"/>
  <c r="BI296" i="7"/>
  <c r="BM296" i="7"/>
  <c r="BQ296" i="7"/>
  <c r="BH296" i="7"/>
  <c r="BL296" i="7"/>
  <c r="BP296" i="7"/>
  <c r="BO296" i="7"/>
  <c r="BG296" i="7"/>
  <c r="BN296" i="7"/>
  <c r="BK296" i="7"/>
  <c r="BJ296" i="7"/>
  <c r="BT360" i="7"/>
  <c r="BV360" i="7"/>
  <c r="BB379" i="7"/>
  <c r="BD379" i="7"/>
  <c r="BC379" i="7"/>
  <c r="BB374" i="7"/>
  <c r="BD374" i="7"/>
  <c r="BC374" i="7"/>
  <c r="BE333" i="7"/>
  <c r="BB333" i="7"/>
  <c r="BD333" i="7"/>
  <c r="BS333" i="7"/>
  <c r="BW333" i="7"/>
  <c r="AN333" i="7"/>
  <c r="AO333" i="7" a="1"/>
  <c r="AF384" i="7"/>
  <c r="AB384" i="7"/>
  <c r="AE384" i="7"/>
  <c r="Y384" i="7"/>
  <c r="AG384" i="7"/>
  <c r="Z384" i="7"/>
  <c r="AA384" i="7"/>
  <c r="W384" i="7"/>
  <c r="X384" i="7"/>
  <c r="AC384" i="7"/>
  <c r="AD384" i="7"/>
  <c r="BB384" i="7"/>
  <c r="BD384" i="7"/>
  <c r="BC384" i="7"/>
  <c r="BW276" i="7"/>
  <c r="BU276" i="7"/>
  <c r="BT276" i="7"/>
  <c r="BV276" i="7"/>
  <c r="BC343" i="7"/>
  <c r="BB343" i="7"/>
  <c r="BD343" i="7"/>
  <c r="CC402" i="7"/>
  <c r="CE402" i="7"/>
  <c r="CA402" i="7"/>
  <c r="CH402" i="7"/>
  <c r="CD402" i="7"/>
  <c r="CG402" i="7"/>
  <c r="CI402" i="7"/>
  <c r="CB402" i="7"/>
  <c r="CF402" i="7"/>
  <c r="BZ402" i="7"/>
  <c r="BY402" i="7"/>
  <c r="BW264" i="7"/>
  <c r="BU264" i="7"/>
  <c r="BT264" i="7"/>
  <c r="BV264" i="7"/>
  <c r="BT215" i="7"/>
  <c r="BV215" i="7"/>
  <c r="BU215" i="7"/>
  <c r="BW204" i="7"/>
  <c r="BD204" i="7"/>
  <c r="BF204" i="7"/>
  <c r="BG204" i="7" a="1"/>
  <c r="BU204" i="7"/>
  <c r="BT204" i="7"/>
  <c r="BV204" i="7"/>
  <c r="BF405" i="7"/>
  <c r="BG405" i="7" a="1"/>
  <c r="BT405" i="7"/>
  <c r="AE145" i="7"/>
  <c r="AG145" i="7"/>
  <c r="AF145" i="7"/>
  <c r="W145" i="7"/>
  <c r="AB145" i="7"/>
  <c r="AC145" i="7"/>
  <c r="Z145" i="7"/>
  <c r="X145" i="7"/>
  <c r="Y145" i="7"/>
  <c r="AA145" i="7"/>
  <c r="AD145" i="7"/>
  <c r="BT145" i="7"/>
  <c r="BV145" i="7"/>
  <c r="BW145" i="7"/>
  <c r="AX378" i="7"/>
  <c r="AS378" i="7"/>
  <c r="AU378" i="7"/>
  <c r="AQ378" i="7"/>
  <c r="AR378" i="7"/>
  <c r="AP378" i="7"/>
  <c r="AO378" i="7"/>
  <c r="AT378" i="7"/>
  <c r="AV378" i="7"/>
  <c r="AY378" i="7"/>
  <c r="AW378" i="7"/>
  <c r="CI186" i="7"/>
  <c r="CB186" i="7"/>
  <c r="CE186" i="7"/>
  <c r="CH186" i="7"/>
  <c r="CD186" i="7"/>
  <c r="CF186" i="7"/>
  <c r="CC186" i="7"/>
  <c r="CA186" i="7"/>
  <c r="BZ186" i="7"/>
  <c r="BY186" i="7"/>
  <c r="CG186" i="7"/>
  <c r="BY198" i="7"/>
  <c r="BZ198" i="7"/>
  <c r="CD198" i="7"/>
  <c r="CI198" i="7"/>
  <c r="CB198" i="7"/>
  <c r="CC198" i="7"/>
  <c r="CA198" i="7"/>
  <c r="CE198" i="7"/>
  <c r="CH198" i="7"/>
  <c r="CG198" i="7"/>
  <c r="CF198" i="7"/>
  <c r="AG368" i="7"/>
  <c r="AF368" i="7"/>
  <c r="AE368" i="7"/>
  <c r="W368" i="7"/>
  <c r="AD368" i="7"/>
  <c r="AB368" i="7"/>
  <c r="X368" i="7"/>
  <c r="Z368" i="7"/>
  <c r="Y368" i="7"/>
  <c r="AC368" i="7"/>
  <c r="AA368" i="7"/>
  <c r="BS400" i="7"/>
  <c r="BU400" i="7"/>
  <c r="BE400" i="7"/>
  <c r="BB400" i="7"/>
  <c r="AO363" i="7"/>
  <c r="AU363" i="7"/>
  <c r="AT363" i="7"/>
  <c r="AR363" i="7"/>
  <c r="AP363" i="7"/>
  <c r="AW363" i="7"/>
  <c r="AV363" i="7"/>
  <c r="AX363" i="7"/>
  <c r="AY363" i="7"/>
  <c r="AQ363" i="7"/>
  <c r="AS363" i="7"/>
  <c r="CK307" i="7"/>
  <c r="AC117" i="7"/>
  <c r="X117" i="7"/>
  <c r="Z117" i="7"/>
  <c r="AD117" i="7"/>
  <c r="AB117" i="7"/>
  <c r="AE117" i="7"/>
  <c r="Y117" i="7"/>
  <c r="AG117" i="7"/>
  <c r="W117" i="7"/>
  <c r="AF117" i="7"/>
  <c r="AA117" i="7"/>
  <c r="BW117" i="7"/>
  <c r="BF117" i="7"/>
  <c r="BT117" i="7"/>
  <c r="BV117" i="7"/>
  <c r="BT329" i="7"/>
  <c r="BV329" i="7"/>
  <c r="BU329" i="7"/>
  <c r="BW47" i="7"/>
  <c r="BT47" i="7"/>
  <c r="BV47" i="7"/>
  <c r="BU47" i="7"/>
  <c r="BF47" i="7"/>
  <c r="BW375" i="7"/>
  <c r="BT375" i="7"/>
  <c r="BV375" i="7"/>
  <c r="BC193" i="7"/>
  <c r="BW342" i="7"/>
  <c r="AY342" i="7"/>
  <c r="AS342" i="7"/>
  <c r="AO342" i="7"/>
  <c r="AU342" i="7"/>
  <c r="AV342" i="7"/>
  <c r="AW342" i="7"/>
  <c r="AP342" i="7"/>
  <c r="AT342" i="7"/>
  <c r="AR342" i="7"/>
  <c r="AQ342" i="7"/>
  <c r="AX342" i="7"/>
  <c r="BT342" i="7"/>
  <c r="BV342" i="7"/>
  <c r="BU342" i="7"/>
  <c r="AN239" i="7"/>
  <c r="AO239" i="7" a="1"/>
  <c r="AP239" i="7"/>
  <c r="BX114" i="7"/>
  <c r="BY114" i="7" a="1"/>
  <c r="CH114" i="7"/>
  <c r="AT114" i="7"/>
  <c r="AQ114" i="7"/>
  <c r="AA237" i="7"/>
  <c r="Z237" i="7"/>
  <c r="AF237" i="7"/>
  <c r="AB237" i="7"/>
  <c r="AG237" i="7"/>
  <c r="X237" i="7"/>
  <c r="AD237" i="7"/>
  <c r="AE237" i="7"/>
  <c r="Y237" i="7"/>
  <c r="AC237" i="7"/>
  <c r="W237" i="7"/>
  <c r="BH43" i="7"/>
  <c r="BK43" i="7"/>
  <c r="BJ43" i="7"/>
  <c r="BP43" i="7"/>
  <c r="BQ43" i="7"/>
  <c r="BL43" i="7"/>
  <c r="BM43" i="7"/>
  <c r="BN43" i="7"/>
  <c r="BG43" i="7"/>
  <c r="BI43" i="7"/>
  <c r="BO43" i="7"/>
  <c r="BP129" i="7"/>
  <c r="BQ129" i="7"/>
  <c r="BH129" i="7"/>
  <c r="BN129" i="7"/>
  <c r="BI129" i="7"/>
  <c r="BJ129" i="7"/>
  <c r="BM129" i="7"/>
  <c r="BL129" i="7"/>
  <c r="BG129" i="7"/>
  <c r="BO129" i="7"/>
  <c r="BK129" i="7"/>
  <c r="AD349" i="7"/>
  <c r="AF349" i="7"/>
  <c r="AA349" i="7"/>
  <c r="Z349" i="7"/>
  <c r="Y349" i="7"/>
  <c r="X349" i="7"/>
  <c r="W349" i="7"/>
  <c r="AC349" i="7"/>
  <c r="AB349" i="7"/>
  <c r="AG349" i="7"/>
  <c r="AE349" i="7"/>
  <c r="BP235" i="7"/>
  <c r="BO235" i="7"/>
  <c r="BK235" i="7"/>
  <c r="BQ235" i="7"/>
  <c r="BN235" i="7"/>
  <c r="BJ235" i="7"/>
  <c r="BI235" i="7"/>
  <c r="BL235" i="7"/>
  <c r="BH235" i="7"/>
  <c r="BM235" i="7"/>
  <c r="BG235" i="7"/>
  <c r="AD361" i="7"/>
  <c r="Z361" i="7"/>
  <c r="AC361" i="7"/>
  <c r="W361" i="7"/>
  <c r="AG361" i="7"/>
  <c r="AE361" i="7"/>
  <c r="X361" i="7"/>
  <c r="AF361" i="7"/>
  <c r="AA361" i="7"/>
  <c r="Y361" i="7"/>
  <c r="AB361" i="7"/>
  <c r="AF116" i="7"/>
  <c r="W116" i="7"/>
  <c r="Y116" i="7"/>
  <c r="AE116" i="7"/>
  <c r="AD116" i="7"/>
  <c r="Z116" i="7"/>
  <c r="X116" i="7"/>
  <c r="AG116" i="7"/>
  <c r="AA116" i="7"/>
  <c r="AB116" i="7"/>
  <c r="AC116" i="7"/>
  <c r="BX99" i="7"/>
  <c r="BY99" i="7" a="1"/>
  <c r="CF99" i="7"/>
  <c r="BX162" i="7"/>
  <c r="BY162" i="7" a="1"/>
  <c r="CF162" i="7"/>
  <c r="AN341" i="7"/>
  <c r="AO341" i="7" a="1"/>
  <c r="AY341" i="7"/>
  <c r="BF70" i="7"/>
  <c r="BB290" i="7"/>
  <c r="BX553" i="7"/>
  <c r="BY553" i="7" a="1"/>
  <c r="CH553" i="7"/>
  <c r="BF172" i="7"/>
  <c r="AN92" i="7"/>
  <c r="AO92" i="7" a="1"/>
  <c r="AT92" i="7"/>
  <c r="CR490" i="7"/>
  <c r="AN226" i="7"/>
  <c r="AO226" i="7" a="1"/>
  <c r="AS226" i="7"/>
  <c r="BT53" i="7"/>
  <c r="BV53" i="7"/>
  <c r="BW53" i="7"/>
  <c r="BK556" i="7"/>
  <c r="BM556" i="7"/>
  <c r="BP556" i="7"/>
  <c r="BH556" i="7"/>
  <c r="BN556" i="7"/>
  <c r="BQ556" i="7"/>
  <c r="BO556" i="7"/>
  <c r="BG556" i="7"/>
  <c r="BL556" i="7"/>
  <c r="BJ556" i="7"/>
  <c r="BI556" i="7"/>
  <c r="BS209" i="7"/>
  <c r="BS219" i="7"/>
  <c r="BW219" i="7"/>
  <c r="AV408" i="7"/>
  <c r="AP408" i="7"/>
  <c r="AQ408" i="7"/>
  <c r="AS408" i="7"/>
  <c r="AR408" i="7"/>
  <c r="AX408" i="7"/>
  <c r="AY408" i="7"/>
  <c r="AW408" i="7"/>
  <c r="AT408" i="7"/>
  <c r="AU408" i="7"/>
  <c r="AO408" i="7"/>
  <c r="BF194" i="7"/>
  <c r="BG194" i="7" a="1"/>
  <c r="Y179" i="7"/>
  <c r="AA179" i="7"/>
  <c r="Z179" i="7"/>
  <c r="AG179" i="7"/>
  <c r="X179" i="7"/>
  <c r="AD179" i="7"/>
  <c r="AE179" i="7"/>
  <c r="AB179" i="7"/>
  <c r="AC179" i="7"/>
  <c r="AF179" i="7"/>
  <c r="W179" i="7"/>
  <c r="BS433" i="7"/>
  <c r="BW433" i="7"/>
  <c r="BT433" i="7"/>
  <c r="BV433" i="7"/>
  <c r="BU433" i="7"/>
  <c r="BB86" i="7"/>
  <c r="BD86" i="7"/>
  <c r="BU188" i="7"/>
  <c r="AN69" i="7"/>
  <c r="AO69" i="7" a="1"/>
  <c r="AV69" i="7"/>
  <c r="AN202" i="7"/>
  <c r="AO202" i="7" a="1"/>
  <c r="BE209" i="7"/>
  <c r="BD209" i="7"/>
  <c r="BT194" i="7"/>
  <c r="BV194" i="7"/>
  <c r="BS367" i="7"/>
  <c r="BW367" i="7"/>
  <c r="AB209" i="7"/>
  <c r="AD209" i="7"/>
  <c r="AC209" i="7"/>
  <c r="AF209" i="7"/>
  <c r="Y209" i="7"/>
  <c r="W209" i="7"/>
  <c r="AG209" i="7"/>
  <c r="X209" i="7"/>
  <c r="AE209" i="7"/>
  <c r="Z209" i="7"/>
  <c r="AA209" i="7"/>
  <c r="BY887" i="7"/>
  <c r="CJ887" i="7"/>
  <c r="CB887" i="7"/>
  <c r="CD887" i="7"/>
  <c r="CI887" i="7"/>
  <c r="CF887" i="7"/>
  <c r="CG887" i="7"/>
  <c r="CE887" i="7"/>
  <c r="CA887" i="7"/>
  <c r="CH887" i="7"/>
  <c r="BZ887" i="7"/>
  <c r="CC887" i="7"/>
  <c r="BX528" i="7"/>
  <c r="BY528" i="7" a="1"/>
  <c r="BX548" i="7"/>
  <c r="BY548" i="7" a="1"/>
  <c r="CA548" i="7"/>
  <c r="BF81" i="7"/>
  <c r="BC68" i="7"/>
  <c r="BF448" i="7"/>
  <c r="BG448" i="7" a="1"/>
  <c r="BO448" i="7"/>
  <c r="AN178" i="7"/>
  <c r="AO178" i="7" a="1"/>
  <c r="AS178" i="7"/>
  <c r="AN171" i="7"/>
  <c r="AO171" i="7" a="1"/>
  <c r="AO171" i="7"/>
  <c r="BU172" i="7"/>
  <c r="BB209" i="7"/>
  <c r="BS343" i="7"/>
  <c r="BW343" i="7"/>
  <c r="AV467" i="7"/>
  <c r="AP467" i="7"/>
  <c r="AT467" i="7"/>
  <c r="AR467" i="7"/>
  <c r="AU467" i="7"/>
  <c r="AW467" i="7"/>
  <c r="AS467" i="7"/>
  <c r="AO467" i="7"/>
  <c r="AQ467" i="7"/>
  <c r="AY467" i="7"/>
  <c r="AX467" i="7"/>
  <c r="BF433" i="7"/>
  <c r="BG433" i="7" a="1"/>
  <c r="AR184" i="7"/>
  <c r="AQ184" i="7"/>
  <c r="BS202" i="7"/>
  <c r="BU202" i="7"/>
  <c r="BX434" i="7"/>
  <c r="BY434" i="7" a="1"/>
  <c r="BU408" i="7"/>
  <c r="BS408" i="7"/>
  <c r="BW408" i="7"/>
  <c r="BT408" i="7"/>
  <c r="BV408" i="7"/>
  <c r="CJ274" i="7"/>
  <c r="CK274" i="7"/>
  <c r="BX757" i="7"/>
  <c r="BY757" i="7" a="1"/>
  <c r="BY757" i="7"/>
  <c r="AN237" i="7"/>
  <c r="AO237" i="7" a="1"/>
  <c r="AP237" i="7"/>
  <c r="BF523" i="7"/>
  <c r="BG523" i="7" a="1"/>
  <c r="BH523" i="7"/>
  <c r="BF132" i="7"/>
  <c r="AN97" i="7"/>
  <c r="AO97" i="7" a="1"/>
  <c r="AY97" i="7"/>
  <c r="BW194" i="7"/>
  <c r="BU467" i="7"/>
  <c r="BT467" i="7"/>
  <c r="BV467" i="7"/>
  <c r="BS467" i="7"/>
  <c r="BW467" i="7"/>
  <c r="BB202" i="7"/>
  <c r="BD202" i="7"/>
  <c r="BE202" i="7"/>
  <c r="BJ554" i="7"/>
  <c r="BI554" i="7"/>
  <c r="BG554" i="7"/>
  <c r="BN554" i="7"/>
  <c r="BH554" i="7"/>
  <c r="BO554" i="7"/>
  <c r="BL554" i="7"/>
  <c r="BP554" i="7"/>
  <c r="BK554" i="7"/>
  <c r="BM554" i="7"/>
  <c r="BQ554" i="7"/>
  <c r="BU109" i="7"/>
  <c r="BW109" i="7"/>
  <c r="BV109" i="7"/>
  <c r="BS72" i="7"/>
  <c r="BT72" i="7"/>
  <c r="BB72" i="7"/>
  <c r="BE72" i="7"/>
  <c r="AD227" i="7"/>
  <c r="Z227" i="7"/>
  <c r="AE227" i="7"/>
  <c r="X227" i="7"/>
  <c r="Y227" i="7"/>
  <c r="AA227" i="7"/>
  <c r="AB227" i="7"/>
  <c r="AG227" i="7"/>
  <c r="AF227" i="7"/>
  <c r="W227" i="7"/>
  <c r="AC227" i="7"/>
  <c r="AQ227" i="7"/>
  <c r="AO227" i="7"/>
  <c r="AX227" i="7"/>
  <c r="AV227" i="7"/>
  <c r="AR227" i="7"/>
  <c r="AY227" i="7"/>
  <c r="AW227" i="7"/>
  <c r="AU227" i="7"/>
  <c r="AP227" i="7"/>
  <c r="AT227" i="7"/>
  <c r="AS227" i="7"/>
  <c r="AV205" i="7"/>
  <c r="AS205" i="7"/>
  <c r="AR205" i="7"/>
  <c r="AU205" i="7"/>
  <c r="AQ205" i="7"/>
  <c r="AY205" i="7"/>
  <c r="AP205" i="7"/>
  <c r="AX205" i="7"/>
  <c r="AT205" i="7"/>
  <c r="AO205" i="7"/>
  <c r="AC401" i="7"/>
  <c r="X401" i="7"/>
  <c r="AE401" i="7"/>
  <c r="AA401" i="7"/>
  <c r="Y401" i="7"/>
  <c r="Z401" i="7"/>
  <c r="AB401" i="7"/>
  <c r="AG401" i="7"/>
  <c r="AD401" i="7"/>
  <c r="AF401" i="7"/>
  <c r="W401" i="7"/>
  <c r="Y141" i="7"/>
  <c r="AE141" i="7"/>
  <c r="AD141" i="7"/>
  <c r="AC141" i="7"/>
  <c r="Z141" i="7"/>
  <c r="X141" i="7"/>
  <c r="AG141" i="7"/>
  <c r="AB141" i="7"/>
  <c r="AF141" i="7"/>
  <c r="W141" i="7"/>
  <c r="AA141" i="7"/>
  <c r="AE387" i="7"/>
  <c r="AF387" i="7"/>
  <c r="AA387" i="7"/>
  <c r="AD387" i="7"/>
  <c r="AC387" i="7"/>
  <c r="X387" i="7"/>
  <c r="Y387" i="7"/>
  <c r="AB387" i="7"/>
  <c r="AG387" i="7"/>
  <c r="W387" i="7"/>
  <c r="Z387" i="7"/>
  <c r="Y122" i="7"/>
  <c r="W122" i="7"/>
  <c r="AF122" i="7"/>
  <c r="AD122" i="7"/>
  <c r="Z122" i="7"/>
  <c r="AC122" i="7"/>
  <c r="AG122" i="7"/>
  <c r="AB122" i="7"/>
  <c r="AA122" i="7"/>
  <c r="AE122" i="7"/>
  <c r="X122" i="7"/>
  <c r="Y392" i="7"/>
  <c r="X392" i="7"/>
  <c r="W392" i="7"/>
  <c r="AB392" i="7"/>
  <c r="Z392" i="7"/>
  <c r="AA392" i="7"/>
  <c r="AE392" i="7"/>
  <c r="AF392" i="7"/>
  <c r="AC392" i="7"/>
  <c r="AG392" i="7"/>
  <c r="AD392" i="7"/>
  <c r="BP57" i="7"/>
  <c r="BJ57" i="7"/>
  <c r="BO57" i="7"/>
  <c r="BK57" i="7"/>
  <c r="BM57" i="7"/>
  <c r="BG57" i="7"/>
  <c r="BL57" i="7"/>
  <c r="BH57" i="7"/>
  <c r="BQ57" i="7"/>
  <c r="BN57" i="7"/>
  <c r="BI57" i="7"/>
  <c r="BK349" i="7"/>
  <c r="BN349" i="7"/>
  <c r="BL349" i="7"/>
  <c r="BJ349" i="7"/>
  <c r="BP349" i="7"/>
  <c r="BO349" i="7"/>
  <c r="BG349" i="7"/>
  <c r="BM349" i="7"/>
  <c r="BI349" i="7"/>
  <c r="BQ349" i="7"/>
  <c r="BH349" i="7"/>
  <c r="BK469" i="7"/>
  <c r="BN469" i="7"/>
  <c r="BQ469" i="7"/>
  <c r="BG469" i="7"/>
  <c r="BJ469" i="7"/>
  <c r="BI469" i="7"/>
  <c r="BM469" i="7"/>
  <c r="BH469" i="7"/>
  <c r="BP469" i="7"/>
  <c r="BL469" i="7"/>
  <c r="BO469" i="7"/>
  <c r="BS68" i="7"/>
  <c r="BT68" i="7"/>
  <c r="BU414" i="7"/>
  <c r="BE92" i="7"/>
  <c r="BD92" i="7"/>
  <c r="BT466" i="7"/>
  <c r="BV466" i="7"/>
  <c r="BC361" i="7"/>
  <c r="BE361" i="7"/>
  <c r="BD281" i="7"/>
  <c r="BE281" i="7"/>
  <c r="BE141" i="7"/>
  <c r="BD141" i="7"/>
  <c r="BB170" i="7"/>
  <c r="BD170" i="7"/>
  <c r="BE170" i="7"/>
  <c r="BC226" i="7"/>
  <c r="BE226" i="7"/>
  <c r="BS171" i="7"/>
  <c r="BB223" i="7"/>
  <c r="BD223" i="7"/>
  <c r="BE223" i="7"/>
  <c r="W97" i="7"/>
  <c r="AF97" i="7"/>
  <c r="AG97" i="7"/>
  <c r="AD97" i="7"/>
  <c r="BJ444" i="7"/>
  <c r="BG444" i="7"/>
  <c r="BO444" i="7"/>
  <c r="BH444" i="7"/>
  <c r="BI444" i="7"/>
  <c r="BQ444" i="7"/>
  <c r="BN444" i="7"/>
  <c r="BK444" i="7"/>
  <c r="BM444" i="7"/>
  <c r="BP444" i="7"/>
  <c r="BL444" i="7"/>
  <c r="AQ512" i="7"/>
  <c r="AU512" i="7"/>
  <c r="AR512" i="7"/>
  <c r="AO512" i="7"/>
  <c r="AP512" i="7"/>
  <c r="AV512" i="7"/>
  <c r="AT512" i="7"/>
  <c r="AY512" i="7"/>
  <c r="AX512" i="7"/>
  <c r="AW512" i="7"/>
  <c r="AS512" i="7"/>
  <c r="BW260" i="7"/>
  <c r="BV260" i="7"/>
  <c r="BW81" i="7"/>
  <c r="BV81" i="7"/>
  <c r="AD281" i="7"/>
  <c r="Z281" i="7"/>
  <c r="AA281" i="7"/>
  <c r="W281" i="7"/>
  <c r="AE281" i="7"/>
  <c r="AB281" i="7"/>
  <c r="AF281" i="7"/>
  <c r="Y281" i="7"/>
  <c r="AC281" i="7"/>
  <c r="AG281" i="7"/>
  <c r="X281" i="7"/>
  <c r="AX273" i="7"/>
  <c r="AP273" i="7"/>
  <c r="AR273" i="7"/>
  <c r="AV273" i="7"/>
  <c r="AQ273" i="7"/>
  <c r="AU273" i="7"/>
  <c r="AS273" i="7"/>
  <c r="AT273" i="7"/>
  <c r="AY273" i="7"/>
  <c r="AW273" i="7"/>
  <c r="BX582" i="7"/>
  <c r="BY582" i="7" a="1"/>
  <c r="CS446" i="7"/>
  <c r="CT446" i="7"/>
  <c r="CP446" i="7"/>
  <c r="CM446" i="7"/>
  <c r="CQ446" i="7"/>
  <c r="CR446" i="7"/>
  <c r="CN446" i="7"/>
  <c r="CO446" i="7"/>
  <c r="CL446" i="7"/>
  <c r="AN157" i="7"/>
  <c r="AO157" i="7" a="1"/>
  <c r="CQ505" i="7"/>
  <c r="CS505" i="7"/>
  <c r="CL505" i="7"/>
  <c r="CR505" i="7"/>
  <c r="CP505" i="7"/>
  <c r="CN505" i="7"/>
  <c r="CM505" i="7"/>
  <c r="CT505" i="7"/>
  <c r="CO505" i="7"/>
  <c r="CU505" i="7"/>
  <c r="BF466" i="7"/>
  <c r="BG466" i="7" a="1"/>
  <c r="BF188" i="7"/>
  <c r="BG188" i="7" a="1"/>
  <c r="AY409" i="7"/>
  <c r="AV409" i="7"/>
  <c r="AU409" i="7"/>
  <c r="AO409" i="7"/>
  <c r="AT409" i="7"/>
  <c r="AW409" i="7"/>
  <c r="AX409" i="7"/>
  <c r="AP409" i="7"/>
  <c r="AR409" i="7"/>
  <c r="AQ409" i="7"/>
  <c r="AS409" i="7"/>
  <c r="BY667" i="7"/>
  <c r="CD667" i="7"/>
  <c r="CE667" i="7"/>
  <c r="CI667" i="7"/>
  <c r="CH667" i="7"/>
  <c r="CB667" i="7"/>
  <c r="CA667" i="7"/>
  <c r="CF667" i="7"/>
  <c r="CG667" i="7"/>
  <c r="CC667" i="7"/>
  <c r="BZ667" i="7"/>
  <c r="BX615" i="7"/>
  <c r="BY615" i="7" a="1"/>
  <c r="CD615" i="7"/>
  <c r="BX574" i="7"/>
  <c r="BY574" i="7" a="1"/>
  <c r="CA574" i="7"/>
  <c r="BH572" i="7"/>
  <c r="BL572" i="7"/>
  <c r="BK572" i="7"/>
  <c r="BQ729" i="7"/>
  <c r="BG729" i="7"/>
  <c r="CA59" i="7"/>
  <c r="CC59" i="7"/>
  <c r="CF59" i="7"/>
  <c r="BC239" i="7"/>
  <c r="BX235" i="7"/>
  <c r="BY235" i="7" a="1"/>
  <c r="BF503" i="7"/>
  <c r="BG503" i="7" a="1"/>
  <c r="BS4" i="7"/>
  <c r="BT4" i="7"/>
  <c r="BS92" i="7"/>
  <c r="BE157" i="7"/>
  <c r="BD157" i="7"/>
  <c r="AC97" i="7"/>
  <c r="Z97" i="7"/>
  <c r="BU488" i="7"/>
  <c r="BS141" i="7"/>
  <c r="BU141" i="7"/>
  <c r="BS535" i="7"/>
  <c r="BW535" i="7"/>
  <c r="BU535" i="7"/>
  <c r="BT535" i="7"/>
  <c r="BV535" i="7"/>
  <c r="BS237" i="7"/>
  <c r="BT237" i="7"/>
  <c r="BC187" i="7"/>
  <c r="BS226" i="7"/>
  <c r="BT226" i="7"/>
  <c r="BV226" i="7"/>
  <c r="BD171" i="7"/>
  <c r="BE171" i="7"/>
  <c r="BC269" i="7"/>
  <c r="BD269" i="7"/>
  <c r="BE269" i="7"/>
  <c r="BC122" i="7"/>
  <c r="BS502" i="7"/>
  <c r="BW502" i="7"/>
  <c r="BT502" i="7"/>
  <c r="BV502" i="7"/>
  <c r="BU502" i="7"/>
  <c r="AS167" i="7"/>
  <c r="AX167" i="7"/>
  <c r="AP167" i="7"/>
  <c r="AQ167" i="7"/>
  <c r="AO167" i="7"/>
  <c r="AW167" i="7"/>
  <c r="AU167" i="7"/>
  <c r="AT167" i="7"/>
  <c r="AY167" i="7"/>
  <c r="AV167" i="7"/>
  <c r="AR167" i="7"/>
  <c r="BF590" i="7"/>
  <c r="BG590" i="7" a="1"/>
  <c r="BX534" i="7"/>
  <c r="BY534" i="7" a="1"/>
  <c r="BC171" i="7"/>
  <c r="BB269" i="7"/>
  <c r="BT167" i="7"/>
  <c r="BV167" i="7"/>
  <c r="BW167" i="7"/>
  <c r="BB281" i="7"/>
  <c r="BB141" i="7"/>
  <c r="AN187" i="7"/>
  <c r="AO187" i="7" a="1"/>
  <c r="BF414" i="7"/>
  <c r="BG414" i="7" a="1"/>
  <c r="AD269" i="7"/>
  <c r="AB269" i="7"/>
  <c r="W269" i="7"/>
  <c r="AF269" i="7"/>
  <c r="AE269" i="7"/>
  <c r="X269" i="7"/>
  <c r="Z269" i="7"/>
  <c r="AG269" i="7"/>
  <c r="Y269" i="7"/>
  <c r="AC269" i="7"/>
  <c r="AA269" i="7"/>
  <c r="CR543" i="7"/>
  <c r="CO543" i="7"/>
  <c r="CN543" i="7"/>
  <c r="CL543" i="7"/>
  <c r="CP543" i="7"/>
  <c r="CT543" i="7"/>
  <c r="CS543" i="7"/>
  <c r="CM543" i="7"/>
  <c r="CQ543" i="7"/>
  <c r="CV543" i="7"/>
  <c r="AU491" i="7"/>
  <c r="AT491" i="7"/>
  <c r="AP491" i="7"/>
  <c r="AV491" i="7"/>
  <c r="AR491" i="7"/>
  <c r="AQ491" i="7"/>
  <c r="AX491" i="7"/>
  <c r="AO491" i="7"/>
  <c r="AY491" i="7"/>
  <c r="AW491" i="7"/>
  <c r="AS491" i="7"/>
  <c r="AN95" i="7"/>
  <c r="AO95" i="7" a="1"/>
  <c r="AA243" i="7"/>
  <c r="W243" i="7"/>
  <c r="AC243" i="7"/>
  <c r="AE243" i="7"/>
  <c r="AG243" i="7"/>
  <c r="AD243" i="7"/>
  <c r="Z243" i="7"/>
  <c r="AF243" i="7"/>
  <c r="AB243" i="7"/>
  <c r="X243" i="7"/>
  <c r="Y243" i="7"/>
  <c r="BM586" i="7"/>
  <c r="BG586" i="7"/>
  <c r="BO586" i="7"/>
  <c r="BQ586" i="7"/>
  <c r="BN586" i="7"/>
  <c r="BH586" i="7"/>
  <c r="BJ586" i="7"/>
  <c r="BP586" i="7"/>
  <c r="BK586" i="7"/>
  <c r="BL586" i="7"/>
  <c r="BI586" i="7"/>
  <c r="CJ5" i="7"/>
  <c r="CK5" i="7"/>
  <c r="BX423" i="7"/>
  <c r="BY423" i="7" a="1"/>
  <c r="CI423" i="7"/>
  <c r="BI572" i="7"/>
  <c r="BJ572" i="7"/>
  <c r="BQ572" i="7"/>
  <c r="BH729" i="7"/>
  <c r="BN729" i="7"/>
  <c r="BY59" i="7"/>
  <c r="CH59" i="7"/>
  <c r="BT392" i="7"/>
  <c r="BV392" i="7"/>
  <c r="BF167" i="7"/>
  <c r="BS341" i="7"/>
  <c r="BT341" i="7"/>
  <c r="BB92" i="7"/>
  <c r="BS157" i="7"/>
  <c r="BS335" i="7"/>
  <c r="BW335" i="7"/>
  <c r="BC237" i="7"/>
  <c r="BE237" i="7"/>
  <c r="BB178" i="7"/>
  <c r="BS269" i="7"/>
  <c r="BT269" i="7"/>
  <c r="BF491" i="7"/>
  <c r="BG491" i="7" a="1"/>
  <c r="BY412" i="7"/>
  <c r="BZ412" i="7"/>
  <c r="CB412" i="7"/>
  <c r="CF412" i="7"/>
  <c r="CC412" i="7"/>
  <c r="CH412" i="7"/>
  <c r="CI412" i="7"/>
  <c r="CE412" i="7"/>
  <c r="CG412" i="7"/>
  <c r="CD412" i="7"/>
  <c r="CA412" i="7"/>
  <c r="BX586" i="7"/>
  <c r="BY586" i="7" a="1"/>
  <c r="BW188" i="7"/>
  <c r="BV188" i="7"/>
  <c r="BU590" i="7"/>
  <c r="BT590" i="7"/>
  <c r="BS590" i="7"/>
  <c r="BW590" i="7"/>
  <c r="AY448" i="7"/>
  <c r="AP448" i="7"/>
  <c r="AW448" i="7"/>
  <c r="AQ65" i="7"/>
  <c r="AV65" i="7"/>
  <c r="AW65" i="7"/>
  <c r="AT65" i="7"/>
  <c r="AR65" i="7"/>
  <c r="AO65" i="7"/>
  <c r="AX65" i="7"/>
  <c r="AS65" i="7"/>
  <c r="AY65" i="7"/>
  <c r="AU65" i="7"/>
  <c r="AP65" i="7"/>
  <c r="BB237" i="7"/>
  <c r="BD237" i="7"/>
  <c r="AN321" i="7"/>
  <c r="AO321" i="7" a="1"/>
  <c r="BT260" i="7"/>
  <c r="AX432" i="7"/>
  <c r="AP432" i="7"/>
  <c r="AT432" i="7"/>
  <c r="AW432" i="7"/>
  <c r="AO432" i="7"/>
  <c r="AV432" i="7"/>
  <c r="AU432" i="7"/>
  <c r="AS432" i="7"/>
  <c r="AR432" i="7"/>
  <c r="AY432" i="7"/>
  <c r="AQ432" i="7"/>
  <c r="AN86" i="7"/>
  <c r="AO86" i="7" a="1"/>
  <c r="BU81" i="7"/>
  <c r="AR503" i="7"/>
  <c r="AV503" i="7"/>
  <c r="AP503" i="7"/>
  <c r="AQ503" i="7"/>
  <c r="AX503" i="7"/>
  <c r="AY503" i="7"/>
  <c r="AW503" i="7"/>
  <c r="AU503" i="7"/>
  <c r="AS503" i="7"/>
  <c r="AO503" i="7"/>
  <c r="AT503" i="7"/>
  <c r="AY211" i="7"/>
  <c r="AR211" i="7"/>
  <c r="AT211" i="7"/>
  <c r="AU211" i="7"/>
  <c r="AO211" i="7"/>
  <c r="CJ211" i="7"/>
  <c r="AX211" i="7"/>
  <c r="AW211" i="7"/>
  <c r="AP211" i="7"/>
  <c r="AS211" i="7"/>
  <c r="AQ211" i="7"/>
  <c r="AV211" i="7"/>
  <c r="BC141" i="7"/>
  <c r="BC223" i="7"/>
  <c r="AP298" i="7"/>
  <c r="AO298" i="7"/>
  <c r="AQ298" i="7"/>
  <c r="AS298" i="7"/>
  <c r="AU298" i="7"/>
  <c r="AX298" i="7"/>
  <c r="AY298" i="7"/>
  <c r="AW298" i="7"/>
  <c r="AR298" i="7"/>
  <c r="AV298" i="7"/>
  <c r="AT298" i="7"/>
  <c r="BB157" i="7"/>
  <c r="BV70" i="7"/>
  <c r="BW70" i="7"/>
  <c r="AD290" i="7"/>
  <c r="X290" i="7"/>
  <c r="AC290" i="7"/>
  <c r="BB226" i="7"/>
  <c r="BD226" i="7"/>
  <c r="BU132" i="7"/>
  <c r="BW132" i="7"/>
  <c r="BV132" i="7"/>
  <c r="AN122" i="7"/>
  <c r="AO122" i="7" a="1"/>
  <c r="CL399" i="7"/>
  <c r="BN572" i="7"/>
  <c r="CE59" i="7"/>
  <c r="CD59" i="7"/>
  <c r="BB239" i="7"/>
  <c r="BD239" i="7"/>
  <c r="BX257" i="7"/>
  <c r="BY257" i="7" a="1"/>
  <c r="CB257" i="7"/>
  <c r="BT385" i="7"/>
  <c r="BV385" i="7"/>
  <c r="BF108" i="7"/>
  <c r="BX32" i="7"/>
  <c r="BY32" i="7" a="1"/>
  <c r="CC32" i="7"/>
  <c r="BF298" i="7"/>
  <c r="BC92" i="7"/>
  <c r="BC95" i="7"/>
  <c r="AA97" i="7"/>
  <c r="AB97" i="7"/>
  <c r="BS361" i="7"/>
  <c r="BU361" i="7"/>
  <c r="BC281" i="7"/>
  <c r="BS379" i="7"/>
  <c r="BW379" i="7"/>
  <c r="BT409" i="7"/>
  <c r="BV409" i="7"/>
  <c r="BF535" i="7"/>
  <c r="BG535" i="7" a="1"/>
  <c r="BS290" i="7"/>
  <c r="BU290" i="7"/>
  <c r="BS170" i="7"/>
  <c r="BU422" i="7"/>
  <c r="BU512" i="7"/>
  <c r="BF447" i="7"/>
  <c r="BG447" i="7" a="1"/>
  <c r="BN447" i="7"/>
  <c r="AN126" i="7"/>
  <c r="AO126" i="7" a="1"/>
  <c r="BS223" i="7"/>
  <c r="BT223" i="7"/>
  <c r="BS384" i="7"/>
  <c r="BW384" i="7"/>
  <c r="BX557" i="7"/>
  <c r="BY557" i="7" a="1"/>
  <c r="BI534" i="7"/>
  <c r="BN534" i="7"/>
  <c r="BQ534" i="7"/>
  <c r="BL534" i="7"/>
  <c r="BO534" i="7"/>
  <c r="BK534" i="7"/>
  <c r="BH534" i="7"/>
  <c r="BJ534" i="7"/>
  <c r="BP534" i="7"/>
  <c r="BM534" i="7"/>
  <c r="BG534" i="7"/>
  <c r="Z92" i="7"/>
  <c r="AF92" i="7"/>
  <c r="AA92" i="7"/>
  <c r="W92" i="7"/>
  <c r="AE92" i="7"/>
  <c r="AD92" i="7"/>
  <c r="Y92" i="7"/>
  <c r="X92" i="7"/>
  <c r="AG92" i="7"/>
  <c r="AC92" i="7"/>
  <c r="AB92" i="7"/>
  <c r="AF95" i="7"/>
  <c r="AB95" i="7"/>
  <c r="AE95" i="7"/>
  <c r="Z95" i="7"/>
  <c r="AD95" i="7"/>
  <c r="AA95" i="7"/>
  <c r="Y95" i="7"/>
  <c r="AG95" i="7"/>
  <c r="X95" i="7"/>
  <c r="W95" i="7"/>
  <c r="AC95" i="7"/>
  <c r="BF409" i="7"/>
  <c r="BG409" i="7" a="1"/>
  <c r="CP490" i="7"/>
  <c r="CS490" i="7"/>
  <c r="CO490" i="7"/>
  <c r="CQ490" i="7"/>
  <c r="CT490" i="7"/>
  <c r="CM490" i="7"/>
  <c r="CL490" i="7"/>
  <c r="CN490" i="7"/>
  <c r="BF422" i="7"/>
  <c r="BG422" i="7" a="1"/>
  <c r="BU260" i="7"/>
  <c r="BT81" i="7"/>
  <c r="BB361" i="7"/>
  <c r="BD361" i="7"/>
  <c r="BX444" i="7"/>
  <c r="BY444" i="7" a="1"/>
  <c r="BC170" i="7"/>
  <c r="BF432" i="7"/>
  <c r="BG432" i="7" a="1"/>
  <c r="BV427" i="7"/>
  <c r="BX427" i="7"/>
  <c r="BY427" i="7" a="1"/>
  <c r="BK162" i="7"/>
  <c r="BO162" i="7"/>
  <c r="BG162" i="7"/>
  <c r="BI162" i="7"/>
  <c r="BN162" i="7"/>
  <c r="BP162" i="7"/>
  <c r="BL162" i="7"/>
  <c r="BH162" i="7"/>
  <c r="BJ162" i="7"/>
  <c r="BQ162" i="7"/>
  <c r="BM162" i="7"/>
  <c r="BC157" i="7"/>
  <c r="BF512" i="7"/>
  <c r="BG512" i="7" a="1"/>
  <c r="BF320" i="7"/>
  <c r="BG320" i="7" a="1"/>
  <c r="AV502" i="7"/>
  <c r="AO502" i="7"/>
  <c r="AU502" i="7"/>
  <c r="AX502" i="7"/>
  <c r="AQ502" i="7"/>
  <c r="AT502" i="7"/>
  <c r="AR502" i="7"/>
  <c r="AP502" i="7"/>
  <c r="AW502" i="7"/>
  <c r="AS502" i="7"/>
  <c r="AY502" i="7"/>
  <c r="AX132" i="7"/>
  <c r="AO132" i="7"/>
  <c r="AP132" i="7"/>
  <c r="AQ132" i="7"/>
  <c r="AW132" i="7"/>
  <c r="AS132" i="7"/>
  <c r="AT132" i="7"/>
  <c r="AU132" i="7"/>
  <c r="AY132" i="7"/>
  <c r="AV132" i="7"/>
  <c r="AR132" i="7"/>
  <c r="BX428" i="7"/>
  <c r="BY428" i="7" a="1"/>
  <c r="AN141" i="7"/>
  <c r="AO141" i="7" a="1"/>
  <c r="BF260" i="7"/>
  <c r="AN4" i="7"/>
  <c r="AO4" i="7" a="1"/>
  <c r="BF488" i="7"/>
  <c r="BG488" i="7" a="1"/>
  <c r="BV172" i="7"/>
  <c r="BW172" i="7"/>
  <c r="BX129" i="7"/>
  <c r="BY129" i="7" a="1"/>
  <c r="AN269" i="7"/>
  <c r="AO269" i="7" a="1"/>
  <c r="BU598" i="7"/>
  <c r="BT598" i="7"/>
  <c r="BV598" i="7"/>
  <c r="BS598" i="7"/>
  <c r="BW598" i="7"/>
  <c r="BE68" i="7"/>
  <c r="BD68" i="7"/>
  <c r="BD341" i="7"/>
  <c r="BE341" i="7"/>
  <c r="BS414" i="7"/>
  <c r="BW414" i="7"/>
  <c r="BT414" i="7"/>
  <c r="BV414" i="7"/>
  <c r="BS503" i="7"/>
  <c r="BW503" i="7"/>
  <c r="BT503" i="7"/>
  <c r="BV503" i="7"/>
  <c r="BU503" i="7"/>
  <c r="BC4" i="7"/>
  <c r="BD4" i="7"/>
  <c r="BE4" i="7"/>
  <c r="BB95" i="7"/>
  <c r="BE95" i="7"/>
  <c r="BS95" i="7"/>
  <c r="BU95" i="7"/>
  <c r="BD97" i="7"/>
  <c r="BE97" i="7"/>
  <c r="BS97" i="7"/>
  <c r="BU97" i="7"/>
  <c r="BS397" i="7"/>
  <c r="BW397" i="7"/>
  <c r="BT488" i="7"/>
  <c r="BV488" i="7"/>
  <c r="BS488" i="7"/>
  <c r="BW488" i="7"/>
  <c r="BS466" i="7"/>
  <c r="BW466" i="7"/>
  <c r="BU466" i="7"/>
  <c r="BS448" i="7"/>
  <c r="BW448" i="7"/>
  <c r="BT448" i="7"/>
  <c r="BV448" i="7"/>
  <c r="BS281" i="7"/>
  <c r="BT281" i="7"/>
  <c r="BS409" i="7"/>
  <c r="BW409" i="7"/>
  <c r="BU409" i="7"/>
  <c r="BD290" i="7"/>
  <c r="BE290" i="7"/>
  <c r="BT422" i="7"/>
  <c r="BV422" i="7"/>
  <c r="BS422" i="7"/>
  <c r="BW422" i="7"/>
  <c r="BS178" i="7"/>
  <c r="BU178" i="7"/>
  <c r="BD178" i="7"/>
  <c r="BE178" i="7"/>
  <c r="BS187" i="7"/>
  <c r="BT187" i="7"/>
  <c r="BE187" i="7"/>
  <c r="BD187" i="7"/>
  <c r="BS512" i="7"/>
  <c r="BW512" i="7"/>
  <c r="BT512" i="7"/>
  <c r="BV512" i="7"/>
  <c r="BS69" i="7"/>
  <c r="BU69" i="7"/>
  <c r="BE69" i="7"/>
  <c r="BD69" i="7"/>
  <c r="BU447" i="7"/>
  <c r="BS447" i="7"/>
  <c r="BW447" i="7"/>
  <c r="BT447" i="7"/>
  <c r="BV447" i="7"/>
  <c r="BS126" i="7"/>
  <c r="BU126" i="7"/>
  <c r="BB126" i="7"/>
  <c r="BD126" i="7"/>
  <c r="BE126" i="7"/>
  <c r="BS523" i="7"/>
  <c r="BW523" i="7"/>
  <c r="BU523" i="7"/>
  <c r="BT523" i="7"/>
  <c r="BV523" i="7"/>
  <c r="BC321" i="7"/>
  <c r="BE321" i="7"/>
  <c r="BS321" i="7"/>
  <c r="BW321" i="7"/>
  <c r="BS122" i="7"/>
  <c r="BT122" i="7"/>
  <c r="BE122" i="7"/>
  <c r="BD122" i="7"/>
  <c r="BS491" i="7"/>
  <c r="BW491" i="7"/>
  <c r="BU491" i="7"/>
  <c r="BT491" i="7"/>
  <c r="BV491" i="7"/>
  <c r="BS182" i="7"/>
  <c r="BW182" i="7"/>
  <c r="BE243" i="7"/>
  <c r="BD243" i="7"/>
  <c r="BS243" i="7"/>
  <c r="BU243" i="7"/>
  <c r="BS193" i="7"/>
  <c r="BW193" i="7"/>
  <c r="BU432" i="7"/>
  <c r="BS432" i="7"/>
  <c r="BW432" i="7"/>
  <c r="BT432" i="7"/>
  <c r="BV432" i="7"/>
  <c r="BS374" i="7"/>
  <c r="BW374" i="7"/>
  <c r="BE86" i="7"/>
  <c r="BS86" i="7"/>
  <c r="BU86" i="7"/>
  <c r="AR348" i="7"/>
  <c r="AT348" i="7"/>
  <c r="AS348" i="7"/>
  <c r="AP348" i="7"/>
  <c r="AV348" i="7"/>
  <c r="AX348" i="7"/>
  <c r="AO348" i="7"/>
  <c r="AU348" i="7"/>
  <c r="AY348" i="7"/>
  <c r="AQ348" i="7"/>
  <c r="AW348" i="7"/>
  <c r="BX349" i="7"/>
  <c r="BY349" i="7" a="1"/>
  <c r="BT387" i="7"/>
  <c r="BV387" i="7"/>
  <c r="BU387" i="7"/>
  <c r="BG114" i="7"/>
  <c r="BM114" i="7"/>
  <c r="BK114" i="7"/>
  <c r="BO114" i="7"/>
  <c r="BL114" i="7"/>
  <c r="BI114" i="7"/>
  <c r="BN114" i="7"/>
  <c r="BJ114" i="7"/>
  <c r="BP114" i="7"/>
  <c r="BQ114" i="7"/>
  <c r="BH114" i="7"/>
  <c r="AQ330" i="7"/>
  <c r="AY330" i="7"/>
  <c r="BU392" i="7"/>
  <c r="AU330" i="7"/>
  <c r="BF33" i="7"/>
  <c r="AU87" i="7"/>
  <c r="AT87" i="7"/>
  <c r="AV87" i="7"/>
  <c r="BN365" i="7"/>
  <c r="BQ365" i="7"/>
  <c r="BP365" i="7"/>
  <c r="BM365" i="7"/>
  <c r="BI365" i="7"/>
  <c r="BG365" i="7"/>
  <c r="BH365" i="7"/>
  <c r="BK365" i="7"/>
  <c r="BL365" i="7"/>
  <c r="BO365" i="7"/>
  <c r="BJ365" i="7"/>
  <c r="BL99" i="7"/>
  <c r="BH99" i="7"/>
  <c r="BG99" i="7"/>
  <c r="BQ99" i="7"/>
  <c r="BK99" i="7"/>
  <c r="BP99" i="7"/>
  <c r="BO99" i="7"/>
  <c r="BN99" i="7"/>
  <c r="BJ99" i="7"/>
  <c r="BI99" i="7"/>
  <c r="BM99" i="7"/>
  <c r="BH210" i="7"/>
  <c r="BN210" i="7"/>
  <c r="BQ210" i="7"/>
  <c r="BK210" i="7"/>
  <c r="BG210" i="7"/>
  <c r="BJ210" i="7"/>
  <c r="BO210" i="7"/>
  <c r="BL210" i="7"/>
  <c r="BM210" i="7"/>
  <c r="BP210" i="7"/>
  <c r="BI210" i="7"/>
  <c r="BQ34" i="7"/>
  <c r="BN34" i="7"/>
  <c r="BJ34" i="7"/>
  <c r="BI34" i="7"/>
  <c r="BK34" i="7"/>
  <c r="BG34" i="7"/>
  <c r="BH34" i="7"/>
  <c r="BO34" i="7"/>
  <c r="BP34" i="7"/>
  <c r="BL34" i="7"/>
  <c r="BM34" i="7"/>
  <c r="AE315" i="7"/>
  <c r="AF315" i="7"/>
  <c r="Z315" i="7"/>
  <c r="AG315" i="7"/>
  <c r="AA315" i="7"/>
  <c r="W315" i="7"/>
  <c r="Y315" i="7"/>
  <c r="AB315" i="7"/>
  <c r="AC315" i="7"/>
  <c r="AD315" i="7"/>
  <c r="X315" i="7"/>
  <c r="BL295" i="7"/>
  <c r="BO295" i="7"/>
  <c r="BH295" i="7"/>
  <c r="BK295" i="7"/>
  <c r="BG295" i="7"/>
  <c r="CK295" i="7"/>
  <c r="BN295" i="7"/>
  <c r="BP295" i="7"/>
  <c r="BM295" i="7"/>
  <c r="BJ295" i="7"/>
  <c r="BQ295" i="7"/>
  <c r="BI295" i="7"/>
  <c r="BQ257" i="7"/>
  <c r="BN257" i="7"/>
  <c r="BP257" i="7"/>
  <c r="BO257" i="7"/>
  <c r="BK257" i="7"/>
  <c r="BM257" i="7"/>
  <c r="BG257" i="7"/>
  <c r="BH257" i="7"/>
  <c r="BJ257" i="7"/>
  <c r="BL257" i="7"/>
  <c r="BI257" i="7"/>
  <c r="BM395" i="7"/>
  <c r="BP395" i="7"/>
  <c r="BH395" i="7"/>
  <c r="BO395" i="7"/>
  <c r="BG395" i="7"/>
  <c r="BK395" i="7"/>
  <c r="BI395" i="7"/>
  <c r="BN395" i="7"/>
  <c r="BJ395" i="7"/>
  <c r="BQ395" i="7"/>
  <c r="BL395" i="7"/>
  <c r="CM259" i="7"/>
  <c r="AT330" i="7"/>
  <c r="AS330" i="7"/>
  <c r="AO330" i="7"/>
  <c r="BX801" i="7"/>
  <c r="BY801" i="7" a="1"/>
  <c r="BZ801" i="7"/>
  <c r="BX939" i="7"/>
  <c r="BY939" i="7" a="1"/>
  <c r="CG939" i="7"/>
  <c r="BX562" i="7"/>
  <c r="BY562" i="7" a="1"/>
  <c r="CH562" i="7"/>
  <c r="BU112" i="7"/>
  <c r="BD385" i="7"/>
  <c r="BF385" i="7"/>
  <c r="BG385" i="7" a="1"/>
  <c r="BX34" i="7"/>
  <c r="BY34" i="7" a="1"/>
  <c r="CJ477" i="7"/>
  <c r="CK477" i="7"/>
  <c r="CN259" i="7"/>
  <c r="BF695" i="7"/>
  <c r="BG695" i="7" a="1"/>
  <c r="BH695" i="7"/>
  <c r="AR330" i="7"/>
  <c r="AW330" i="7"/>
  <c r="AV330" i="7"/>
  <c r="AQ35" i="7"/>
  <c r="AW35" i="7"/>
  <c r="AX35" i="7"/>
  <c r="AT35" i="7"/>
  <c r="AP35" i="7"/>
  <c r="AS35" i="7"/>
  <c r="AU35" i="7"/>
  <c r="AY35" i="7"/>
  <c r="AR35" i="7"/>
  <c r="AV35" i="7"/>
  <c r="AO35" i="7"/>
  <c r="CG459" i="7"/>
  <c r="CB459" i="7"/>
  <c r="CA459" i="7"/>
  <c r="BZ459" i="7"/>
  <c r="CH459" i="7"/>
  <c r="CC459" i="7"/>
  <c r="CD459" i="7"/>
  <c r="BY459" i="7"/>
  <c r="CK459" i="7"/>
  <c r="CE459" i="7"/>
  <c r="CI459" i="7"/>
  <c r="CF459" i="7"/>
  <c r="CT805" i="7"/>
  <c r="CL805" i="7"/>
  <c r="CO805" i="7"/>
  <c r="CQ805" i="7"/>
  <c r="CS805" i="7"/>
  <c r="CP805" i="7"/>
  <c r="CM805" i="7"/>
  <c r="CR805" i="7"/>
  <c r="CN805" i="7"/>
  <c r="AP330" i="7"/>
  <c r="BF91" i="7"/>
  <c r="BX566" i="7"/>
  <c r="BY566" i="7" a="1"/>
  <c r="CI566" i="7"/>
  <c r="BU135" i="7"/>
  <c r="BX585" i="7"/>
  <c r="BY585" i="7" a="1"/>
  <c r="CD585" i="7"/>
  <c r="BF200" i="7"/>
  <c r="BU385" i="7"/>
  <c r="BT200" i="7"/>
  <c r="BV200" i="7"/>
  <c r="BW200" i="7"/>
  <c r="BU108" i="7"/>
  <c r="BV108" i="7"/>
  <c r="BW108" i="7"/>
  <c r="AP200" i="7"/>
  <c r="AT200" i="7"/>
  <c r="AQ200" i="7"/>
  <c r="AY200" i="7"/>
  <c r="AO200" i="7"/>
  <c r="AV200" i="7"/>
  <c r="AW200" i="7"/>
  <c r="AS200" i="7"/>
  <c r="AR200" i="7"/>
  <c r="AX200" i="7"/>
  <c r="AU200" i="7"/>
  <c r="BX666" i="7"/>
  <c r="BY666" i="7" a="1"/>
  <c r="BZ666" i="7"/>
  <c r="BX146" i="7"/>
  <c r="BY146" i="7" a="1"/>
  <c r="CG146" i="7"/>
  <c r="CK470" i="7"/>
  <c r="CJ470" i="7"/>
  <c r="BW112" i="7"/>
  <c r="BV112" i="7"/>
  <c r="AX385" i="7"/>
  <c r="AY385" i="7"/>
  <c r="AV385" i="7"/>
  <c r="AR385" i="7"/>
  <c r="AO385" i="7"/>
  <c r="AQ385" i="7"/>
  <c r="AU385" i="7"/>
  <c r="AS385" i="7"/>
  <c r="AP385" i="7"/>
  <c r="AT385" i="7"/>
  <c r="AW385" i="7"/>
  <c r="AV112" i="7"/>
  <c r="AP112" i="7"/>
  <c r="AU112" i="7"/>
  <c r="AS112" i="7"/>
  <c r="AW112" i="7"/>
  <c r="AT112" i="7"/>
  <c r="AO112" i="7"/>
  <c r="AY112" i="7"/>
  <c r="AR112" i="7"/>
  <c r="AQ112" i="7"/>
  <c r="AX112" i="7"/>
  <c r="CK664" i="7"/>
  <c r="CK267" i="7"/>
  <c r="CJ267" i="7"/>
  <c r="W370" i="7"/>
  <c r="AD370" i="7"/>
  <c r="AC370" i="7"/>
  <c r="AG370" i="7"/>
  <c r="Z370" i="7"/>
  <c r="AE370" i="7"/>
  <c r="AB370" i="7"/>
  <c r="AA370" i="7"/>
  <c r="Y370" i="7"/>
  <c r="X370" i="7"/>
  <c r="AF370" i="7"/>
  <c r="AW395" i="7"/>
  <c r="AQ395" i="7"/>
  <c r="AS395" i="7"/>
  <c r="AX395" i="7"/>
  <c r="AU395" i="7"/>
  <c r="AO395" i="7"/>
  <c r="AR395" i="7"/>
  <c r="AA208" i="7"/>
  <c r="Z208" i="7"/>
  <c r="AD208" i="7"/>
  <c r="AF208" i="7"/>
  <c r="AB208" i="7"/>
  <c r="AE208" i="7"/>
  <c r="AY87" i="7"/>
  <c r="AO87" i="7"/>
  <c r="AX87" i="7"/>
  <c r="AR87" i="7"/>
  <c r="AP87" i="7"/>
  <c r="AS87" i="7"/>
  <c r="AQ87" i="7"/>
  <c r="CK371" i="7"/>
  <c r="BD392" i="7"/>
  <c r="BF392" i="7"/>
  <c r="BG392" i="7" a="1"/>
  <c r="BM146" i="7"/>
  <c r="BO146" i="7"/>
  <c r="BG146" i="7"/>
  <c r="BQ146" i="7"/>
  <c r="BK146" i="7"/>
  <c r="BI146" i="7"/>
  <c r="BJ146" i="7"/>
  <c r="BH146" i="7"/>
  <c r="BP146" i="7"/>
  <c r="BN146" i="7"/>
  <c r="BL146" i="7"/>
  <c r="BL381" i="7"/>
  <c r="BK381" i="7"/>
  <c r="BH381" i="7"/>
  <c r="BN381" i="7"/>
  <c r="BI381" i="7"/>
  <c r="BO381" i="7"/>
  <c r="BG381" i="7"/>
  <c r="BJ381" i="7"/>
  <c r="BQ381" i="7"/>
  <c r="BM381" i="7"/>
  <c r="BP381" i="7"/>
  <c r="AG352" i="7"/>
  <c r="AA352" i="7"/>
  <c r="AE352" i="7"/>
  <c r="AD352" i="7"/>
  <c r="Z352" i="7"/>
  <c r="AF352" i="7"/>
  <c r="AB352" i="7"/>
  <c r="AC352" i="7"/>
  <c r="Y352" i="7"/>
  <c r="W352" i="7"/>
  <c r="X352" i="7"/>
  <c r="BX729" i="7"/>
  <c r="BY729" i="7" a="1"/>
  <c r="BU331" i="7"/>
  <c r="BF71" i="7"/>
  <c r="BM423" i="7"/>
  <c r="BO423" i="7"/>
  <c r="BH423" i="7"/>
  <c r="BN423" i="7"/>
  <c r="BP423" i="7"/>
  <c r="BL423" i="7"/>
  <c r="BJ423" i="7"/>
  <c r="BQ423" i="7"/>
  <c r="BK423" i="7"/>
  <c r="BG423" i="7"/>
  <c r="BI423" i="7"/>
  <c r="CJ148" i="7"/>
  <c r="CK148" i="7"/>
  <c r="CO218" i="7"/>
  <c r="CP218" i="7"/>
  <c r="CN218" i="7"/>
  <c r="CQ218" i="7"/>
  <c r="CM218" i="7"/>
  <c r="CT218" i="7"/>
  <c r="CS218" i="7"/>
  <c r="CR218" i="7"/>
  <c r="CW416" i="7"/>
  <c r="CU416" i="7"/>
  <c r="BX732" i="7"/>
  <c r="BY732" i="7" a="1"/>
  <c r="BX597" i="7"/>
  <c r="BY597" i="7" a="1"/>
  <c r="BX479" i="7"/>
  <c r="BY479" i="7" a="1"/>
  <c r="BW22" i="7"/>
  <c r="BX572" i="7"/>
  <c r="BY572" i="7" a="1"/>
  <c r="BX749" i="7"/>
  <c r="BY749" i="7" a="1"/>
  <c r="BO749" i="7"/>
  <c r="BP749" i="7"/>
  <c r="BL749" i="7"/>
  <c r="BG749" i="7"/>
  <c r="BJ749" i="7"/>
  <c r="BK749" i="7"/>
  <c r="BI749" i="7"/>
  <c r="BM749" i="7"/>
  <c r="BN749" i="7"/>
  <c r="BQ749" i="7"/>
  <c r="BH749" i="7"/>
  <c r="BM666" i="7"/>
  <c r="BN666" i="7"/>
  <c r="BP666" i="7"/>
  <c r="BL666" i="7"/>
  <c r="BH666" i="7"/>
  <c r="BG666" i="7"/>
  <c r="BO666" i="7"/>
  <c r="BJ666" i="7"/>
  <c r="BK666" i="7"/>
  <c r="BQ666" i="7"/>
  <c r="BI666" i="7"/>
  <c r="BX581" i="7"/>
  <c r="BY581" i="7" a="1"/>
  <c r="CO771" i="7"/>
  <c r="CL771" i="7"/>
  <c r="CT771" i="7"/>
  <c r="CR771" i="7"/>
  <c r="CS771" i="7"/>
  <c r="CQ771" i="7"/>
  <c r="CP771" i="7"/>
  <c r="CM771" i="7"/>
  <c r="CN771" i="7"/>
  <c r="BX908" i="7"/>
  <c r="BY908" i="7" a="1"/>
  <c r="BI585" i="7"/>
  <c r="BO585" i="7"/>
  <c r="BN585" i="7"/>
  <c r="BG585" i="7"/>
  <c r="BP585" i="7"/>
  <c r="BH585" i="7"/>
  <c r="BQ585" i="7"/>
  <c r="BK585" i="7"/>
  <c r="BM585" i="7"/>
  <c r="BL585" i="7"/>
  <c r="BJ585" i="7"/>
  <c r="BH939" i="7"/>
  <c r="BJ939" i="7"/>
  <c r="BP939" i="7"/>
  <c r="BG939" i="7"/>
  <c r="BN939" i="7"/>
  <c r="BK939" i="7"/>
  <c r="BI939" i="7"/>
  <c r="BQ939" i="7"/>
  <c r="BM939" i="7"/>
  <c r="BO939" i="7"/>
  <c r="BL939" i="7"/>
  <c r="BK908" i="7"/>
  <c r="BQ908" i="7"/>
  <c r="BN908" i="7"/>
  <c r="BI908" i="7"/>
  <c r="BL908" i="7"/>
  <c r="BM908" i="7"/>
  <c r="BO908" i="7"/>
  <c r="BG908" i="7"/>
  <c r="BP908" i="7"/>
  <c r="BJ908" i="7"/>
  <c r="BH908" i="7"/>
  <c r="BW331" i="7"/>
  <c r="BV331" i="7"/>
  <c r="CK740" i="7"/>
  <c r="CJ740" i="7"/>
  <c r="BO574" i="7"/>
  <c r="BH574" i="7"/>
  <c r="BQ574" i="7"/>
  <c r="BM574" i="7"/>
  <c r="BP574" i="7"/>
  <c r="BI574" i="7"/>
  <c r="BN574" i="7"/>
  <c r="BK574" i="7"/>
  <c r="BL574" i="7"/>
  <c r="BJ574" i="7"/>
  <c r="BG574" i="7"/>
  <c r="BH562" i="7"/>
  <c r="BQ562" i="7"/>
  <c r="BP562" i="7"/>
  <c r="BM562" i="7"/>
  <c r="BO562" i="7"/>
  <c r="BJ562" i="7"/>
  <c r="BK562" i="7"/>
  <c r="BL562" i="7"/>
  <c r="BN562" i="7"/>
  <c r="BI562" i="7"/>
  <c r="BG562" i="7"/>
  <c r="BF22" i="7"/>
  <c r="AR71" i="7"/>
  <c r="AV71" i="7"/>
  <c r="AO71" i="7"/>
  <c r="AQ71" i="7"/>
  <c r="AT71" i="7"/>
  <c r="AS71" i="7"/>
  <c r="AW71" i="7"/>
  <c r="AY71" i="7"/>
  <c r="AP71" i="7"/>
  <c r="AX71" i="7"/>
  <c r="AU71" i="7"/>
  <c r="CK31" i="7"/>
  <c r="CJ31" i="7"/>
  <c r="BX320" i="7"/>
  <c r="BY320" i="7" a="1"/>
  <c r="CC320" i="7"/>
  <c r="BX540" i="7"/>
  <c r="BY540" i="7" a="1"/>
  <c r="CE540" i="7"/>
  <c r="BX734" i="7"/>
  <c r="BY734" i="7" a="1"/>
  <c r="CI734" i="7"/>
  <c r="BF387" i="7"/>
  <c r="BG387" i="7" a="1"/>
  <c r="AP22" i="7"/>
  <c r="AX22" i="7"/>
  <c r="AS22" i="7"/>
  <c r="AT22" i="7"/>
  <c r="AY22" i="7"/>
  <c r="AO22" i="7"/>
  <c r="AV22" i="7"/>
  <c r="AU22" i="7"/>
  <c r="AW22" i="7"/>
  <c r="AR22" i="7"/>
  <c r="AQ22" i="7"/>
  <c r="BN566" i="7"/>
  <c r="BH566" i="7"/>
  <c r="BP566" i="7"/>
  <c r="BG566" i="7"/>
  <c r="BI566" i="7"/>
  <c r="BM566" i="7"/>
  <c r="BQ566" i="7"/>
  <c r="BK566" i="7"/>
  <c r="BJ566" i="7"/>
  <c r="BL566" i="7"/>
  <c r="BO566" i="7"/>
  <c r="BG597" i="7"/>
  <c r="BQ597" i="7"/>
  <c r="BI597" i="7"/>
  <c r="BL597" i="7"/>
  <c r="BN597" i="7"/>
  <c r="BJ597" i="7"/>
  <c r="BM597" i="7"/>
  <c r="BH597" i="7"/>
  <c r="BP597" i="7"/>
  <c r="BK597" i="7"/>
  <c r="BO597" i="7"/>
  <c r="BW135" i="7"/>
  <c r="BV135" i="7"/>
  <c r="BT22" i="7"/>
  <c r="BV22" i="7"/>
  <c r="BU71" i="7"/>
  <c r="BW71" i="7"/>
  <c r="BV71" i="7"/>
  <c r="AQ387" i="7"/>
  <c r="AS387" i="7"/>
  <c r="AV387" i="7"/>
  <c r="AR387" i="7"/>
  <c r="AY387" i="7"/>
  <c r="AO387" i="7"/>
  <c r="AX387" i="7"/>
  <c r="AT387" i="7"/>
  <c r="AP387" i="7"/>
  <c r="AU387" i="7"/>
  <c r="AW387" i="7"/>
  <c r="BY951" i="7"/>
  <c r="CE951" i="7"/>
  <c r="CH951" i="7"/>
  <c r="CC951" i="7"/>
  <c r="CA951" i="7"/>
  <c r="CF951" i="7"/>
  <c r="CG951" i="7"/>
  <c r="CD951" i="7"/>
  <c r="BZ951" i="7"/>
  <c r="CI951" i="7"/>
  <c r="CB951" i="7"/>
  <c r="CO424" i="7"/>
  <c r="CR424" i="7"/>
  <c r="CN424" i="7"/>
  <c r="CQ424" i="7"/>
  <c r="CM424" i="7"/>
  <c r="CP424" i="7"/>
  <c r="CS424" i="7"/>
  <c r="CT424" i="7"/>
  <c r="CL424" i="7"/>
  <c r="AX325" i="7"/>
  <c r="AV325" i="7"/>
  <c r="AP325" i="7"/>
  <c r="AU325" i="7"/>
  <c r="AY325" i="7"/>
  <c r="AW325" i="7"/>
  <c r="AT325" i="7"/>
  <c r="AS325" i="7"/>
  <c r="AO325" i="7"/>
  <c r="BL184" i="7"/>
  <c r="BO184" i="7"/>
  <c r="BQ184" i="7"/>
  <c r="BH184" i="7"/>
  <c r="BN184" i="7"/>
  <c r="BI184" i="7"/>
  <c r="BJ184" i="7"/>
  <c r="BK184" i="7"/>
  <c r="BP184" i="7"/>
  <c r="BM184" i="7"/>
  <c r="BG184" i="7"/>
  <c r="BX184" i="7"/>
  <c r="BY184" i="7" a="1"/>
  <c r="CF184" i="7"/>
  <c r="CK996" i="7"/>
  <c r="CJ996" i="7"/>
  <c r="CO607" i="7"/>
  <c r="CQ607" i="7"/>
  <c r="CT607" i="7"/>
  <c r="CN607" i="7"/>
  <c r="CM607" i="7"/>
  <c r="CR607" i="7"/>
  <c r="CP607" i="7"/>
  <c r="CS607" i="7"/>
  <c r="CL607" i="7"/>
  <c r="BT325" i="7"/>
  <c r="BV325" i="7"/>
  <c r="BU352" i="7"/>
  <c r="BU91" i="7"/>
  <c r="CS923" i="7"/>
  <c r="CO795" i="7"/>
  <c r="CQ795" i="7"/>
  <c r="CS795" i="7"/>
  <c r="CN795" i="7"/>
  <c r="CM795" i="7"/>
  <c r="CL795" i="7"/>
  <c r="CP795" i="7"/>
  <c r="CR795" i="7"/>
  <c r="CT795" i="7"/>
  <c r="BF739" i="7"/>
  <c r="BG739" i="7" a="1"/>
  <c r="BQ739" i="7"/>
  <c r="BL801" i="7"/>
  <c r="BK801" i="7"/>
  <c r="BJ801" i="7"/>
  <c r="BN801" i="7"/>
  <c r="BI801" i="7"/>
  <c r="BG801" i="7"/>
  <c r="BM801" i="7"/>
  <c r="BH801" i="7"/>
  <c r="BO801" i="7"/>
  <c r="BP801" i="7"/>
  <c r="BQ801" i="7"/>
  <c r="BX552" i="7"/>
  <c r="BY552" i="7" a="1"/>
  <c r="CF552" i="7"/>
  <c r="BX967" i="7"/>
  <c r="BY967" i="7" a="1"/>
  <c r="CH967" i="7"/>
  <c r="CR968" i="7"/>
  <c r="CT968" i="7"/>
  <c r="CS968" i="7"/>
  <c r="CN968" i="7"/>
  <c r="CQ968" i="7"/>
  <c r="CV968" i="7"/>
  <c r="CL968" i="7"/>
  <c r="CM968" i="7"/>
  <c r="CO968" i="7"/>
  <c r="CP968" i="7"/>
  <c r="BN386" i="7"/>
  <c r="BP386" i="7"/>
  <c r="BH386" i="7"/>
  <c r="BL386" i="7"/>
  <c r="BG386" i="7"/>
  <c r="BM386" i="7"/>
  <c r="BI386" i="7"/>
  <c r="BK386" i="7"/>
  <c r="BJ386" i="7"/>
  <c r="BO386" i="7"/>
  <c r="BQ386" i="7"/>
  <c r="W395" i="7"/>
  <c r="AA395" i="7"/>
  <c r="AG395" i="7"/>
  <c r="AD395" i="7"/>
  <c r="AB395" i="7"/>
  <c r="AC395" i="7"/>
  <c r="X395" i="7"/>
  <c r="Y395" i="7"/>
  <c r="Z395" i="7"/>
  <c r="AE395" i="7"/>
  <c r="AF395" i="7"/>
  <c r="BQ615" i="7"/>
  <c r="BG615" i="7"/>
  <c r="BK615" i="7"/>
  <c r="BN615" i="7"/>
  <c r="BI615" i="7"/>
  <c r="BL615" i="7"/>
  <c r="BH615" i="7"/>
  <c r="BM615" i="7"/>
  <c r="BJ615" i="7"/>
  <c r="BP615" i="7"/>
  <c r="BO615" i="7"/>
  <c r="BM540" i="7"/>
  <c r="BL540" i="7"/>
  <c r="BI540" i="7"/>
  <c r="BH540" i="7"/>
  <c r="BQ540" i="7"/>
  <c r="BK540" i="7"/>
  <c r="BG540" i="7"/>
  <c r="BN540" i="7"/>
  <c r="BP540" i="7"/>
  <c r="BO540" i="7"/>
  <c r="BJ540" i="7"/>
  <c r="BQ552" i="7"/>
  <c r="BO552" i="7"/>
  <c r="BP552" i="7"/>
  <c r="BJ552" i="7"/>
  <c r="BI552" i="7"/>
  <c r="BK552" i="7"/>
  <c r="BH552" i="7"/>
  <c r="BN552" i="7"/>
  <c r="BG552" i="7"/>
  <c r="BL552" i="7"/>
  <c r="BM552" i="7"/>
  <c r="BC389" i="7"/>
  <c r="AN389" i="7"/>
  <c r="AO389" i="7" a="1"/>
  <c r="AV389" i="7"/>
  <c r="BU382" i="7"/>
  <c r="AV395" i="7"/>
  <c r="AT395" i="7"/>
  <c r="BV91" i="7"/>
  <c r="BW91" i="7"/>
  <c r="BF755" i="7"/>
  <c r="BG755" i="7" a="1"/>
  <c r="BL755" i="7"/>
  <c r="BF330" i="7"/>
  <c r="BG330" i="7" a="1"/>
  <c r="BC347" i="7"/>
  <c r="BF347" i="7"/>
  <c r="BG347" i="7" a="1"/>
  <c r="BT401" i="7"/>
  <c r="BV401" i="7"/>
  <c r="BM967" i="7"/>
  <c r="BQ967" i="7"/>
  <c r="BJ967" i="7"/>
  <c r="BL967" i="7"/>
  <c r="BI967" i="7"/>
  <c r="BG967" i="7"/>
  <c r="BP967" i="7"/>
  <c r="BN967" i="7"/>
  <c r="BO967" i="7"/>
  <c r="BK967" i="7"/>
  <c r="BH967" i="7"/>
  <c r="BC332" i="7"/>
  <c r="BE332" i="7"/>
  <c r="BB332" i="7"/>
  <c r="BD332" i="7"/>
  <c r="CV416" i="7"/>
  <c r="AL332" i="7"/>
  <c r="AN332" i="7"/>
  <c r="AO332" i="7" a="1"/>
  <c r="CJ474" i="7"/>
  <c r="CK474" i="7"/>
  <c r="BU330" i="7"/>
  <c r="AN347" i="7"/>
  <c r="AO347" i="7" a="1"/>
  <c r="AY347" i="7"/>
  <c r="BT208" i="7"/>
  <c r="BS332" i="7"/>
  <c r="BW332" i="7"/>
  <c r="AX91" i="7"/>
  <c r="AY91" i="7"/>
  <c r="AR91" i="7"/>
  <c r="AV91" i="7"/>
  <c r="AW91" i="7"/>
  <c r="AQ91" i="7"/>
  <c r="AU91" i="7"/>
  <c r="AS91" i="7"/>
  <c r="AT91" i="7"/>
  <c r="AP91" i="7"/>
  <c r="AO91" i="7"/>
  <c r="CL731" i="7"/>
  <c r="CR731" i="7"/>
  <c r="CP731" i="7"/>
  <c r="CT731" i="7"/>
  <c r="CM731" i="7"/>
  <c r="CS731" i="7"/>
  <c r="CO731" i="7"/>
  <c r="CN731" i="7"/>
  <c r="CQ731" i="7"/>
  <c r="AQ288" i="7"/>
  <c r="AU288" i="7"/>
  <c r="AT288" i="7"/>
  <c r="AR288" i="7"/>
  <c r="AO288" i="7"/>
  <c r="AV288" i="7"/>
  <c r="AW288" i="7"/>
  <c r="AP288" i="7"/>
  <c r="AS288" i="7"/>
  <c r="AX288" i="7"/>
  <c r="AY288" i="7"/>
  <c r="BW288" i="7"/>
  <c r="BF288" i="7"/>
  <c r="BT288" i="7"/>
  <c r="BV288" i="7"/>
  <c r="BQ377" i="7"/>
  <c r="BM377" i="7"/>
  <c r="BI377" i="7"/>
  <c r="BG377" i="7"/>
  <c r="BJ377" i="7"/>
  <c r="BN377" i="7"/>
  <c r="BH377" i="7"/>
  <c r="BL377" i="7"/>
  <c r="BO377" i="7"/>
  <c r="BK377" i="7"/>
  <c r="BP377" i="7"/>
  <c r="BX377" i="7"/>
  <c r="BY377" i="7" a="1"/>
  <c r="BV103" i="7"/>
  <c r="BX103" i="7"/>
  <c r="BY103" i="7" a="1"/>
  <c r="AV103" i="7"/>
  <c r="AO103" i="7"/>
  <c r="AT103" i="7"/>
  <c r="AS103" i="7"/>
  <c r="AR103" i="7"/>
  <c r="AW103" i="7"/>
  <c r="AP103" i="7"/>
  <c r="AY103" i="7"/>
  <c r="AQ103" i="7"/>
  <c r="AX103" i="7"/>
  <c r="AU103" i="7"/>
  <c r="BT33" i="7"/>
  <c r="BV33" i="7"/>
  <c r="BW33" i="7"/>
  <c r="AU33" i="7"/>
  <c r="AY33" i="7"/>
  <c r="AS33" i="7"/>
  <c r="AW33" i="7"/>
  <c r="AP33" i="7"/>
  <c r="AX33" i="7"/>
  <c r="AQ33" i="7"/>
  <c r="AO33" i="7"/>
  <c r="AR33" i="7"/>
  <c r="AV33" i="7"/>
  <c r="AT33" i="7"/>
  <c r="BV125" i="7"/>
  <c r="BW125" i="7"/>
  <c r="BU125" i="7"/>
  <c r="BF125" i="7"/>
  <c r="BG125" i="7" a="1"/>
  <c r="AU401" i="7"/>
  <c r="AT401" i="7"/>
  <c r="AR401" i="7"/>
  <c r="AV401" i="7"/>
  <c r="AQ401" i="7"/>
  <c r="AP401" i="7"/>
  <c r="AS401" i="7"/>
  <c r="AX401" i="7"/>
  <c r="AO401" i="7"/>
  <c r="AW401" i="7"/>
  <c r="AY401" i="7"/>
  <c r="BF401" i="7"/>
  <c r="BG401" i="7" a="1"/>
  <c r="BW401" i="7"/>
  <c r="AX320" i="7"/>
  <c r="AT320" i="7"/>
  <c r="AW320" i="7"/>
  <c r="AQ320" i="7"/>
  <c r="AO320" i="7"/>
  <c r="AU320" i="7"/>
  <c r="AR320" i="7"/>
  <c r="AS320" i="7"/>
  <c r="AV320" i="7"/>
  <c r="AY320" i="7"/>
  <c r="AP320" i="7"/>
  <c r="BF382" i="7"/>
  <c r="BG382" i="7" a="1"/>
  <c r="BW382" i="7"/>
  <c r="BV382" i="7"/>
  <c r="BT156" i="7"/>
  <c r="BF156" i="7"/>
  <c r="BW156" i="7"/>
  <c r="BV156" i="7"/>
  <c r="BV208" i="7"/>
  <c r="BW208" i="7"/>
  <c r="BF208" i="7"/>
  <c r="CF228" i="7"/>
  <c r="CG228" i="7"/>
  <c r="CA228" i="7"/>
  <c r="BZ228" i="7"/>
  <c r="CD228" i="7"/>
  <c r="CC228" i="7"/>
  <c r="CI228" i="7"/>
  <c r="CE228" i="7"/>
  <c r="CH228" i="7"/>
  <c r="CB228" i="7"/>
  <c r="BY228" i="7"/>
  <c r="AS228" i="7"/>
  <c r="AV228" i="7"/>
  <c r="AP228" i="7"/>
  <c r="AT228" i="7"/>
  <c r="AO228" i="7"/>
  <c r="AQ228" i="7"/>
  <c r="AU228" i="7"/>
  <c r="AR228" i="7"/>
  <c r="AX228" i="7"/>
  <c r="AY228" i="7"/>
  <c r="AW228" i="7"/>
  <c r="BW355" i="7"/>
  <c r="BT355" i="7"/>
  <c r="BV355" i="7"/>
  <c r="BF355" i="7"/>
  <c r="BG355" i="7" a="1"/>
  <c r="BS389" i="7"/>
  <c r="BU389" i="7"/>
  <c r="BE389" i="7"/>
  <c r="BD389" i="7"/>
  <c r="BS347" i="7"/>
  <c r="BW347" i="7"/>
  <c r="BX381" i="7"/>
  <c r="BY381" i="7" a="1"/>
  <c r="BG390" i="7"/>
  <c r="BI390" i="7"/>
  <c r="BL390" i="7"/>
  <c r="BK390" i="7"/>
  <c r="BM390" i="7"/>
  <c r="BN390" i="7"/>
  <c r="BP390" i="7"/>
  <c r="BQ390" i="7"/>
  <c r="BH390" i="7"/>
  <c r="BJ390" i="7"/>
  <c r="BO390" i="7"/>
  <c r="BX390" i="7"/>
  <c r="BY390" i="7" a="1"/>
  <c r="BW330" i="7"/>
  <c r="BV330" i="7"/>
  <c r="BV395" i="7"/>
  <c r="BX395" i="7"/>
  <c r="BY395" i="7" a="1"/>
  <c r="BW352" i="7"/>
  <c r="BV352" i="7"/>
  <c r="BD352" i="7"/>
  <c r="BF352" i="7"/>
  <c r="BG352" i="7" a="1"/>
  <c r="BU325" i="7"/>
  <c r="BD325" i="7"/>
  <c r="BF325" i="7"/>
  <c r="BG325" i="7" a="1"/>
  <c r="BQ327" i="7"/>
  <c r="BG327" i="7"/>
  <c r="BO327" i="7"/>
  <c r="BJ327" i="7"/>
  <c r="BM327" i="7"/>
  <c r="BI327" i="7"/>
  <c r="BK327" i="7"/>
  <c r="BH327" i="7"/>
  <c r="BN327" i="7"/>
  <c r="BP327" i="7"/>
  <c r="BL327" i="7"/>
  <c r="AX173" i="7"/>
  <c r="AV173" i="7"/>
  <c r="AP173" i="7"/>
  <c r="AY173" i="7"/>
  <c r="AT173" i="7"/>
  <c r="AW173" i="7"/>
  <c r="AR173" i="7"/>
  <c r="AQ173" i="7"/>
  <c r="AO173" i="7"/>
  <c r="AS173" i="7"/>
  <c r="AU173" i="7"/>
  <c r="BT695" i="7"/>
  <c r="BV695" i="7"/>
  <c r="BU695" i="7"/>
  <c r="BS695" i="7"/>
  <c r="BW695" i="7"/>
  <c r="BX643" i="7"/>
  <c r="BY643" i="7" a="1"/>
  <c r="O18" i="10"/>
  <c r="O73" i="10"/>
  <c r="O187" i="10"/>
  <c r="O8" i="10"/>
  <c r="O72" i="10"/>
  <c r="O90" i="10"/>
  <c r="O172" i="10"/>
  <c r="O106" i="10"/>
  <c r="O123" i="10"/>
  <c r="O203" i="10"/>
  <c r="O196" i="10"/>
  <c r="O173" i="10"/>
  <c r="O120" i="10"/>
  <c r="O207" i="10"/>
  <c r="O139" i="10"/>
  <c r="O20" i="10"/>
  <c r="O47" i="10"/>
  <c r="O91" i="10"/>
  <c r="O154" i="10"/>
  <c r="O157" i="10"/>
  <c r="O230" i="10"/>
  <c r="O11" i="10"/>
  <c r="O86" i="10"/>
  <c r="O75" i="10"/>
  <c r="O60" i="10"/>
  <c r="O240" i="10"/>
  <c r="O55" i="10"/>
  <c r="O57" i="10"/>
  <c r="O155" i="10"/>
  <c r="O32" i="10"/>
  <c r="O108" i="10"/>
  <c r="O156" i="10"/>
  <c r="O224" i="10"/>
  <c r="O209" i="10"/>
  <c r="O182" i="10"/>
  <c r="O192" i="10"/>
  <c r="O242" i="10"/>
  <c r="O58" i="10"/>
  <c r="O97" i="10"/>
  <c r="O167" i="10"/>
  <c r="O151" i="10"/>
  <c r="O178" i="10"/>
  <c r="O148" i="10"/>
  <c r="O100" i="10"/>
  <c r="O206" i="10"/>
  <c r="O215" i="10"/>
  <c r="O16" i="10"/>
  <c r="O165" i="10"/>
  <c r="O39" i="10"/>
  <c r="O211" i="10"/>
  <c r="O19" i="10"/>
  <c r="O79" i="10"/>
  <c r="O109" i="10"/>
  <c r="O102" i="10"/>
  <c r="O107" i="10"/>
  <c r="O170" i="10"/>
  <c r="O241" i="10"/>
  <c r="O216" i="10"/>
  <c r="O175" i="10"/>
  <c r="O132" i="10"/>
  <c r="O253" i="10"/>
  <c r="O28" i="10"/>
  <c r="O67" i="10"/>
  <c r="O114" i="10"/>
  <c r="O74" i="10"/>
  <c r="O62" i="10"/>
  <c r="O158" i="10"/>
  <c r="O248" i="10"/>
  <c r="O35" i="10"/>
  <c r="O171" i="10"/>
  <c r="O70" i="10"/>
  <c r="O34" i="10"/>
  <c r="O13" i="10"/>
  <c r="O116" i="10"/>
  <c r="O61" i="10"/>
  <c r="O128" i="10"/>
  <c r="O118" i="10"/>
  <c r="O77" i="10"/>
  <c r="O180" i="10"/>
  <c r="O160" i="10"/>
  <c r="O174" i="10"/>
  <c r="O218" i="10"/>
  <c r="O244" i="10"/>
  <c r="O29" i="10"/>
  <c r="O63" i="10"/>
  <c r="O99" i="10"/>
  <c r="O96" i="10"/>
  <c r="O135" i="10"/>
  <c r="O136" i="10"/>
  <c r="O222" i="10"/>
  <c r="O234" i="10"/>
  <c r="O31" i="10"/>
  <c r="O236" i="10"/>
  <c r="O89" i="10"/>
  <c r="O202" i="10"/>
  <c r="O85" i="10"/>
  <c r="O49" i="10"/>
  <c r="O98" i="10"/>
  <c r="O42" i="10"/>
  <c r="O183" i="10"/>
  <c r="O208" i="10"/>
  <c r="O252" i="10"/>
  <c r="O129" i="10"/>
  <c r="O232" i="10"/>
  <c r="O119" i="10"/>
  <c r="O5" i="10"/>
  <c r="O88" i="10"/>
  <c r="O17" i="10"/>
  <c r="O193" i="10"/>
  <c r="O113" i="10"/>
  <c r="O3" i="10"/>
  <c r="O111" i="10"/>
  <c r="O53" i="10"/>
  <c r="O219" i="10"/>
  <c r="O125" i="10"/>
  <c r="O243" i="10"/>
  <c r="O12" i="10"/>
  <c r="O146" i="10"/>
  <c r="O198" i="10"/>
  <c r="O50" i="10"/>
  <c r="O249" i="10"/>
  <c r="O225" i="10"/>
  <c r="O9" i="10"/>
  <c r="O82" i="10"/>
  <c r="O162" i="10"/>
  <c r="O189" i="10"/>
  <c r="O197" i="10"/>
  <c r="O27" i="10"/>
  <c r="O163" i="10"/>
  <c r="O226" i="10"/>
  <c r="O81" i="10"/>
  <c r="O144" i="10"/>
  <c r="O177" i="10"/>
  <c r="O110" i="10"/>
  <c r="O66" i="10"/>
  <c r="O94" i="10"/>
  <c r="O153" i="10"/>
  <c r="O186" i="10"/>
  <c r="O26" i="10"/>
  <c r="O184" i="10"/>
  <c r="O122" i="10"/>
  <c r="O7" i="10"/>
  <c r="O112" i="10"/>
  <c r="O221" i="10"/>
  <c r="O14" i="10"/>
  <c r="O150" i="10"/>
  <c r="O69" i="10"/>
  <c r="O130" i="10"/>
  <c r="O133" i="10"/>
  <c r="O161" i="10"/>
  <c r="O223" i="10"/>
  <c r="O127" i="10"/>
  <c r="O56" i="10"/>
  <c r="O51" i="10"/>
  <c r="O213" i="10"/>
  <c r="O117" i="10"/>
  <c r="O101" i="10"/>
  <c r="O37" i="10"/>
  <c r="O52" i="10"/>
  <c r="O104" i="10"/>
  <c r="O194" i="10"/>
  <c r="O166" i="10"/>
  <c r="O239" i="10"/>
  <c r="O24" i="10"/>
  <c r="O143" i="10"/>
  <c r="O205" i="10"/>
  <c r="O15" i="10"/>
  <c r="O22" i="10"/>
  <c r="O227" i="10"/>
  <c r="O33" i="10"/>
  <c r="O10" i="10"/>
  <c r="O30" i="10"/>
  <c r="O131" i="10"/>
  <c r="O217" i="10"/>
  <c r="O21" i="10"/>
  <c r="O65" i="10"/>
  <c r="O64" i="10"/>
  <c r="O93" i="10"/>
  <c r="O48" i="10"/>
  <c r="O142" i="10"/>
  <c r="O4" i="10"/>
  <c r="O220" i="10"/>
  <c r="O152" i="10"/>
  <c r="O105" i="10"/>
  <c r="O121" i="10"/>
  <c r="O212" i="10"/>
  <c r="O201" i="10"/>
  <c r="O145" i="10"/>
  <c r="O78" i="10"/>
  <c r="O92" i="10"/>
  <c r="O233" i="10"/>
  <c r="O204" i="10"/>
  <c r="O141" i="10"/>
  <c r="O84" i="10"/>
  <c r="O195" i="10"/>
  <c r="O87" i="10"/>
  <c r="O237" i="10"/>
  <c r="O185" i="10"/>
  <c r="O247" i="10"/>
  <c r="O149" i="10"/>
  <c r="O245" i="10"/>
  <c r="O188" i="10"/>
  <c r="O103" i="10"/>
  <c r="O23" i="10"/>
  <c r="O140" i="10"/>
  <c r="O83" i="10"/>
  <c r="O95" i="10"/>
  <c r="O246" i="10"/>
  <c r="O68" i="10"/>
  <c r="O181" i="10"/>
  <c r="O134" i="10"/>
  <c r="O164" i="10"/>
  <c r="O231" i="10"/>
  <c r="O126" i="10"/>
  <c r="O228" i="10"/>
  <c r="O250" i="10"/>
  <c r="O138" i="10"/>
  <c r="O229" i="10"/>
  <c r="O76" i="10"/>
  <c r="O115" i="10"/>
  <c r="O159" i="10"/>
  <c r="O124" i="10"/>
  <c r="O179" i="10"/>
  <c r="O190" i="10"/>
  <c r="O169" i="10"/>
  <c r="O36" i="10"/>
  <c r="O41" i="10"/>
  <c r="O214" i="10"/>
  <c r="O43" i="10"/>
  <c r="O40" i="10"/>
  <c r="O25" i="10"/>
  <c r="O147" i="10"/>
  <c r="O200" i="10"/>
  <c r="O235" i="10"/>
  <c r="O46" i="10"/>
  <c r="O44" i="10"/>
  <c r="O191" i="10"/>
  <c r="O199" i="10"/>
  <c r="O59" i="10"/>
  <c r="O168" i="10"/>
  <c r="O210" i="10"/>
  <c r="O251" i="10"/>
  <c r="O54" i="10"/>
  <c r="O6" i="10"/>
  <c r="O176" i="10"/>
  <c r="O71" i="10"/>
  <c r="O238" i="10"/>
  <c r="O45" i="10"/>
  <c r="O38" i="10"/>
  <c r="O137" i="10"/>
  <c r="O80" i="10"/>
  <c r="CA263" i="7"/>
  <c r="BZ263" i="7"/>
  <c r="BY263" i="7"/>
  <c r="BS739" i="7"/>
  <c r="BW739" i="7"/>
  <c r="BT739" i="7"/>
  <c r="BV739" i="7"/>
  <c r="BU739" i="7"/>
  <c r="CH250" i="7"/>
  <c r="BY250" i="7"/>
  <c r="CK250" i="7"/>
  <c r="CC250" i="7"/>
  <c r="CG250" i="7"/>
  <c r="CA250" i="7"/>
  <c r="CD250" i="7"/>
  <c r="CF250" i="7"/>
  <c r="CB250" i="7"/>
  <c r="CI250" i="7"/>
  <c r="BZ250" i="7"/>
  <c r="CE250" i="7"/>
  <c r="Q2" i="10"/>
  <c r="P1" i="10"/>
  <c r="BT755" i="7"/>
  <c r="BV755" i="7"/>
  <c r="BS755" i="7"/>
  <c r="BW755" i="7"/>
  <c r="BU755" i="7"/>
  <c r="AV216" i="7"/>
  <c r="AS216" i="7"/>
  <c r="AX216" i="7"/>
  <c r="AP216" i="7"/>
  <c r="AO216" i="7"/>
  <c r="AY216" i="7"/>
  <c r="AT216" i="7"/>
  <c r="AW216" i="7"/>
  <c r="AQ216" i="7"/>
  <c r="AU216" i="7"/>
  <c r="AR216" i="7"/>
  <c r="CK776" i="7"/>
  <c r="CJ776" i="7"/>
  <c r="AR34" i="7"/>
  <c r="AT34" i="7"/>
  <c r="AY34" i="7"/>
  <c r="AP34" i="7"/>
  <c r="AO34" i="7"/>
  <c r="AW34" i="7"/>
  <c r="AQ34" i="7"/>
  <c r="AU34" i="7"/>
  <c r="AV34" i="7"/>
  <c r="AX34" i="7"/>
  <c r="AS34" i="7"/>
  <c r="AW57" i="7"/>
  <c r="AX57" i="7"/>
  <c r="AR57" i="7"/>
  <c r="AU57" i="7"/>
  <c r="AP57" i="7"/>
  <c r="AO57" i="7"/>
  <c r="AV57" i="7"/>
  <c r="AQ57" i="7"/>
  <c r="AS57" i="7"/>
  <c r="AY57" i="7"/>
  <c r="AT57" i="7"/>
  <c r="AY739" i="7"/>
  <c r="AX739" i="7"/>
  <c r="AQ739" i="7"/>
  <c r="AT739" i="7"/>
  <c r="AW739" i="7"/>
  <c r="AP739" i="7"/>
  <c r="AV739" i="7"/>
  <c r="AO739" i="7"/>
  <c r="AU739" i="7"/>
  <c r="AS739" i="7"/>
  <c r="AR739" i="7"/>
  <c r="CQ811" i="7"/>
  <c r="CT811" i="7"/>
  <c r="CN811" i="7"/>
  <c r="CO811" i="7"/>
  <c r="CL811" i="7"/>
  <c r="CS811" i="7"/>
  <c r="CM811" i="7"/>
  <c r="CP811" i="7"/>
  <c r="CR811" i="7"/>
  <c r="CG324" i="7"/>
  <c r="CH324" i="7"/>
  <c r="CB324" i="7"/>
  <c r="BY324" i="7"/>
  <c r="BZ324" i="7"/>
  <c r="CC324" i="7"/>
  <c r="CF324" i="7"/>
  <c r="CI324" i="7"/>
  <c r="CE324" i="7"/>
  <c r="CD324" i="7"/>
  <c r="CA324" i="7"/>
  <c r="AE327" i="7"/>
  <c r="W327" i="7"/>
  <c r="AC327" i="7"/>
  <c r="Z327" i="7"/>
  <c r="Y327" i="7"/>
  <c r="AD327" i="7"/>
  <c r="AF327" i="7"/>
  <c r="X327" i="7"/>
  <c r="AG327" i="7"/>
  <c r="AB327" i="7"/>
  <c r="AA327" i="7"/>
  <c r="CN480" i="7"/>
  <c r="CM480" i="7"/>
  <c r="CO480" i="7"/>
  <c r="CL480" i="7"/>
  <c r="CQ480" i="7"/>
  <c r="CT480" i="7"/>
  <c r="CP480" i="7"/>
  <c r="CR480" i="7"/>
  <c r="CS480" i="7"/>
  <c r="CN443" i="7"/>
  <c r="CR443" i="7"/>
  <c r="CM443" i="7"/>
  <c r="CL443" i="7"/>
  <c r="CP443" i="7"/>
  <c r="CS443" i="7"/>
  <c r="CT443" i="7"/>
  <c r="CO443" i="7"/>
  <c r="CQ443" i="7"/>
  <c r="CJ438" i="7"/>
  <c r="CK438" i="7"/>
  <c r="CS511" i="7"/>
  <c r="CQ511" i="7"/>
  <c r="CT511" i="7"/>
  <c r="CR511" i="7"/>
  <c r="CP511" i="7"/>
  <c r="CM511" i="7"/>
  <c r="CO511" i="7"/>
  <c r="CL511" i="7"/>
  <c r="CN511" i="7"/>
  <c r="CJ449" i="7"/>
  <c r="CK449" i="7"/>
  <c r="BG380" i="7" a="1"/>
  <c r="BG364" i="7" a="1"/>
  <c r="BG353" i="7" a="1"/>
  <c r="BG345" i="7" a="1"/>
  <c r="BG369" i="7" a="1"/>
  <c r="BG368" i="7" a="1"/>
  <c r="BG305" i="7" a="1"/>
  <c r="BG47" i="7" a="1"/>
  <c r="BG306" i="7" a="1"/>
  <c r="BG298" i="7" a="1"/>
  <c r="BG294" i="7" a="1"/>
  <c r="BG137" i="7" a="1"/>
  <c r="BG282" i="7" a="1"/>
  <c r="BG132" i="7" a="1"/>
  <c r="BG60" i="7" a="1"/>
  <c r="BG191" i="7" a="1"/>
  <c r="BY173" i="7" a="1"/>
  <c r="BG116" i="7" a="1"/>
  <c r="BY189" i="7" a="1"/>
  <c r="BG241" i="7" a="1"/>
  <c r="BG254" i="7" a="1"/>
  <c r="BG66" i="7" a="1"/>
  <c r="BG285" i="7" a="1"/>
  <c r="BG190" i="7" a="1"/>
  <c r="BG160" i="7" a="1"/>
  <c r="BG168" i="7" a="1"/>
  <c r="BG70" i="7" a="1"/>
  <c r="BG112" i="7" a="1"/>
  <c r="BG81" i="7" a="1"/>
  <c r="BG108" i="7" a="1"/>
  <c r="BG45" i="7" a="1"/>
  <c r="BG71" i="7" a="1"/>
  <c r="BG208" i="7" a="1"/>
  <c r="BG91" i="7" a="1"/>
  <c r="BG260" i="7" a="1"/>
  <c r="BG138" i="7" a="1"/>
  <c r="BG200" i="7" a="1"/>
  <c r="BG283" i="7" a="1"/>
  <c r="BG123" i="7" a="1"/>
  <c r="BG110" i="7" a="1"/>
  <c r="BG33" i="7" a="1"/>
  <c r="BG291" i="7" a="1"/>
  <c r="BG234" i="7" a="1"/>
  <c r="BG216" i="7" a="1"/>
  <c r="BG236" i="7" a="1"/>
  <c r="BG252" i="7" a="1"/>
  <c r="BG96" i="7" a="1"/>
  <c r="BG13" i="7" a="1"/>
  <c r="BG26" i="7" a="1"/>
  <c r="BG53" i="7" a="1"/>
  <c r="BG230" i="7" a="1"/>
  <c r="BG246" i="7" a="1"/>
  <c r="BG83" i="7" a="1"/>
  <c r="BG268" i="7" a="1"/>
  <c r="BG109" i="7" a="1"/>
  <c r="BG264" i="7" a="1"/>
  <c r="BG117" i="7" a="1"/>
  <c r="BG78" i="7" a="1"/>
  <c r="BG167" i="7" a="1"/>
  <c r="BG288" i="7" a="1"/>
  <c r="BG119" i="7" a="1"/>
  <c r="BG213" i="7" a="1"/>
  <c r="BG18" i="7" a="1"/>
  <c r="BG263" i="7" a="1"/>
  <c r="BG128" i="7" a="1"/>
  <c r="BG145" i="7" a="1"/>
  <c r="BG228" i="7" a="1"/>
  <c r="BG197" i="7" a="1"/>
  <c r="BG151" i="7" a="1"/>
  <c r="BG276" i="7" a="1"/>
  <c r="BG14" i="7" a="1"/>
  <c r="BG75" i="7" a="1"/>
  <c r="BG22" i="7" a="1"/>
  <c r="BG164" i="7" a="1"/>
  <c r="BG196" i="7" a="1"/>
  <c r="BG156" i="7" a="1"/>
  <c r="BG135" i="7" a="1"/>
  <c r="BG79" i="7" a="1"/>
  <c r="BG159" i="7" a="1"/>
  <c r="BG48" i="7" a="1"/>
  <c r="BG183" i="7" a="1"/>
  <c r="BG279" i="7" a="1"/>
  <c r="BG172" i="7" a="1"/>
  <c r="BG23" i="7" a="1"/>
  <c r="BG73" i="7" a="1"/>
  <c r="P255" i="10"/>
  <c r="P257" i="10"/>
  <c r="P259" i="10"/>
  <c r="P261" i="10"/>
  <c r="P263" i="10"/>
  <c r="P254" i="10"/>
  <c r="P256" i="10"/>
  <c r="P258" i="10"/>
  <c r="P260" i="10"/>
  <c r="P262" i="10"/>
  <c r="P264" i="10"/>
  <c r="P267" i="10"/>
  <c r="P269" i="10"/>
  <c r="P271" i="10"/>
  <c r="P273" i="10"/>
  <c r="P265" i="10"/>
  <c r="P266" i="10"/>
  <c r="P272" i="10"/>
  <c r="P274" i="10"/>
  <c r="P276" i="10"/>
  <c r="P278" i="10"/>
  <c r="P280" i="10"/>
  <c r="P270" i="10"/>
  <c r="P275" i="10"/>
  <c r="P281" i="10"/>
  <c r="P282" i="10"/>
  <c r="P283" i="10"/>
  <c r="P285" i="10"/>
  <c r="P287" i="10"/>
  <c r="P289" i="10"/>
  <c r="P291" i="10"/>
  <c r="P293" i="10"/>
  <c r="P295" i="10"/>
  <c r="P297" i="10"/>
  <c r="P299" i="10"/>
  <c r="P301" i="10"/>
  <c r="P268" i="10"/>
  <c r="P279" i="10"/>
  <c r="P290" i="10"/>
  <c r="P298" i="10"/>
  <c r="P288" i="10"/>
  <c r="P296" i="10"/>
  <c r="P302" i="10"/>
  <c r="P304" i="10"/>
  <c r="P306" i="10"/>
  <c r="P308" i="10"/>
  <c r="P310" i="10"/>
  <c r="P312" i="10"/>
  <c r="P314" i="10"/>
  <c r="P316" i="10"/>
  <c r="P318" i="10"/>
  <c r="P286" i="10"/>
  <c r="P294" i="10"/>
  <c r="P284" i="10"/>
  <c r="P307" i="10"/>
  <c r="P311" i="10"/>
  <c r="P315" i="10"/>
  <c r="P320" i="10"/>
  <c r="P322" i="10"/>
  <c r="P324" i="10"/>
  <c r="P277" i="10"/>
  <c r="P300" i="10"/>
  <c r="P305" i="10"/>
  <c r="P309" i="10"/>
  <c r="P313" i="10"/>
  <c r="P317" i="10"/>
  <c r="P303" i="10"/>
  <c r="P325" i="10"/>
  <c r="P329" i="10"/>
  <c r="P332" i="10"/>
  <c r="P292" i="10"/>
  <c r="P323" i="10"/>
  <c r="P326" i="10"/>
  <c r="P331" i="10"/>
  <c r="P333" i="10"/>
  <c r="P335" i="10"/>
  <c r="P337" i="10"/>
  <c r="P339" i="10"/>
  <c r="P341" i="10"/>
  <c r="P343" i="10"/>
  <c r="P345" i="10"/>
  <c r="P347" i="10"/>
  <c r="P349" i="10"/>
  <c r="P351" i="10"/>
  <c r="P353" i="10"/>
  <c r="P355" i="10"/>
  <c r="P357" i="10"/>
  <c r="P359" i="10"/>
  <c r="P361" i="10"/>
  <c r="P363" i="10"/>
  <c r="P365" i="10"/>
  <c r="P367" i="10"/>
  <c r="P321" i="10"/>
  <c r="P328" i="10"/>
  <c r="P327" i="10"/>
  <c r="P340" i="10"/>
  <c r="P348" i="10"/>
  <c r="P356" i="10"/>
  <c r="P364" i="10"/>
  <c r="P369" i="10"/>
  <c r="P371" i="10"/>
  <c r="P373" i="10"/>
  <c r="P375" i="10"/>
  <c r="P377" i="10"/>
  <c r="P379" i="10"/>
  <c r="P381" i="10"/>
  <c r="P383" i="10"/>
  <c r="P385" i="10"/>
  <c r="P387" i="10"/>
  <c r="P334" i="10"/>
  <c r="P350" i="10"/>
  <c r="P319" i="10"/>
  <c r="P330" i="10"/>
  <c r="P338" i="10"/>
  <c r="P346" i="10"/>
  <c r="P354" i="10"/>
  <c r="P362" i="10"/>
  <c r="P342" i="10"/>
  <c r="P336" i="10"/>
  <c r="P344" i="10"/>
  <c r="P352" i="10"/>
  <c r="P360" i="10"/>
  <c r="P368" i="10"/>
  <c r="P370" i="10"/>
  <c r="P372" i="10"/>
  <c r="P374" i="10"/>
  <c r="P376" i="10"/>
  <c r="P378" i="10"/>
  <c r="P380" i="10"/>
  <c r="P382" i="10"/>
  <c r="P384" i="10"/>
  <c r="P386" i="10"/>
  <c r="P388" i="10"/>
  <c r="P358" i="10"/>
  <c r="P366" i="10"/>
  <c r="CK965" i="7"/>
  <c r="CS41" i="7"/>
  <c r="BX394" i="7"/>
  <c r="BY394" i="7" a="1"/>
  <c r="CI394" i="7"/>
  <c r="CQ41" i="7"/>
  <c r="CV41" i="7"/>
  <c r="CK192" i="7"/>
  <c r="CL881" i="7"/>
  <c r="CS881" i="7"/>
  <c r="CQ881" i="7"/>
  <c r="CO881" i="7"/>
  <c r="AR301" i="7"/>
  <c r="CP41" i="7"/>
  <c r="CN41" i="7"/>
  <c r="CL41" i="7"/>
  <c r="CO41" i="7"/>
  <c r="CB971" i="7"/>
  <c r="BG962" i="7"/>
  <c r="BQ962" i="7"/>
  <c r="BI962" i="7"/>
  <c r="CJ775" i="7"/>
  <c r="CO775" i="7"/>
  <c r="CK464" i="7"/>
  <c r="CJ464" i="7"/>
  <c r="BM962" i="7"/>
  <c r="BK962" i="7"/>
  <c r="BF398" i="7"/>
  <c r="BG398" i="7" a="1"/>
  <c r="BN282" i="7"/>
  <c r="BM282" i="7"/>
  <c r="BG282" i="7"/>
  <c r="BH282" i="7"/>
  <c r="BI282" i="7"/>
  <c r="BJ282" i="7"/>
  <c r="BQ282" i="7"/>
  <c r="BO282" i="7"/>
  <c r="BK282" i="7"/>
  <c r="BP282" i="7"/>
  <c r="BL282" i="7"/>
  <c r="BL137" i="7"/>
  <c r="BK137" i="7"/>
  <c r="BP137" i="7"/>
  <c r="BQ137" i="7"/>
  <c r="BI137" i="7"/>
  <c r="BO137" i="7"/>
  <c r="BJ137" i="7"/>
  <c r="BG137" i="7"/>
  <c r="BN137" i="7"/>
  <c r="BH137" i="7"/>
  <c r="BM137" i="7"/>
  <c r="CI652" i="7"/>
  <c r="CP845" i="7"/>
  <c r="CF595" i="7"/>
  <c r="CD652" i="7"/>
  <c r="CT640" i="7"/>
  <c r="CP733" i="7"/>
  <c r="CR212" i="7"/>
  <c r="CP212" i="7"/>
  <c r="CQ212" i="7"/>
  <c r="BY873" i="7"/>
  <c r="BZ873" i="7"/>
  <c r="CG873" i="7"/>
  <c r="CA962" i="7"/>
  <c r="CK836" i="7"/>
  <c r="CR836" i="7"/>
  <c r="CP258" i="7"/>
  <c r="CV614" i="7"/>
  <c r="CN775" i="7"/>
  <c r="AV398" i="7"/>
  <c r="CD873" i="7"/>
  <c r="CF873" i="7"/>
  <c r="CA873" i="7"/>
  <c r="CK949" i="7"/>
  <c r="CA591" i="7"/>
  <c r="CI489" i="7"/>
  <c r="CK721" i="7"/>
  <c r="CR602" i="7"/>
  <c r="CK195" i="7"/>
  <c r="CN258" i="7"/>
  <c r="CO258" i="7"/>
  <c r="CT258" i="7"/>
  <c r="CK101" i="7"/>
  <c r="CR101" i="7"/>
  <c r="CB873" i="7"/>
  <c r="CE873" i="7"/>
  <c r="CN42" i="7"/>
  <c r="BY595" i="7"/>
  <c r="CK595" i="7"/>
  <c r="CB595" i="7"/>
  <c r="CJ721" i="7"/>
  <c r="CR721" i="7"/>
  <c r="CF652" i="7"/>
  <c r="CB652" i="7"/>
  <c r="CR587" i="7"/>
  <c r="CS587" i="7"/>
  <c r="CW587" i="7"/>
  <c r="CL587" i="7"/>
  <c r="CQ793" i="7"/>
  <c r="CL793" i="7"/>
  <c r="CS42" i="7"/>
  <c r="CP639" i="7"/>
  <c r="CO639" i="7"/>
  <c r="CM639" i="7"/>
  <c r="CO602" i="7"/>
  <c r="CP602" i="7"/>
  <c r="CK852" i="7"/>
  <c r="BZ595" i="7"/>
  <c r="BX674" i="7"/>
  <c r="BY674" i="7" a="1"/>
  <c r="CI674" i="7"/>
  <c r="BN962" i="7"/>
  <c r="BH962" i="7"/>
  <c r="CA652" i="7"/>
  <c r="BY652" i="7"/>
  <c r="CH652" i="7"/>
  <c r="CC595" i="7"/>
  <c r="CA595" i="7"/>
  <c r="CD595" i="7"/>
  <c r="CR733" i="7"/>
  <c r="CJ595" i="7"/>
  <c r="CM640" i="7"/>
  <c r="CN587" i="7"/>
  <c r="CM42" i="7"/>
  <c r="CL614" i="7"/>
  <c r="CM614" i="7"/>
  <c r="CM793" i="7"/>
  <c r="CT793" i="7"/>
  <c r="CO42" i="7"/>
  <c r="CN639" i="7"/>
  <c r="CN602" i="7"/>
  <c r="CK994" i="7"/>
  <c r="CP788" i="7"/>
  <c r="CJ604" i="7"/>
  <c r="CR604" i="7"/>
  <c r="CQ259" i="7"/>
  <c r="CS259" i="7"/>
  <c r="CO259" i="7"/>
  <c r="CK179" i="7"/>
  <c r="BO962" i="7"/>
  <c r="BJ962" i="7"/>
  <c r="BZ652" i="7"/>
  <c r="CE652" i="7"/>
  <c r="CE595" i="7"/>
  <c r="CI595" i="7"/>
  <c r="CD300" i="7"/>
  <c r="CI300" i="7"/>
  <c r="CA300" i="7"/>
  <c r="CM733" i="7"/>
  <c r="CQ733" i="7"/>
  <c r="CR845" i="7"/>
  <c r="CS845" i="7"/>
  <c r="AR398" i="7"/>
  <c r="AO398" i="7"/>
  <c r="AP398" i="7"/>
  <c r="CK404" i="7"/>
  <c r="CJ933" i="7"/>
  <c r="CP933" i="7"/>
  <c r="CH962" i="7"/>
  <c r="CL640" i="7"/>
  <c r="CP640" i="7"/>
  <c r="CC709" i="7"/>
  <c r="CF709" i="7"/>
  <c r="CD489" i="7"/>
  <c r="CO640" i="7"/>
  <c r="CK612" i="7"/>
  <c r="CR612" i="7"/>
  <c r="CK57" i="7"/>
  <c r="CJ526" i="7"/>
  <c r="CL526" i="7"/>
  <c r="CC300" i="7"/>
  <c r="CE300" i="7"/>
  <c r="CF300" i="7"/>
  <c r="CT733" i="7"/>
  <c r="CW733" i="7"/>
  <c r="CN733" i="7"/>
  <c r="CN845" i="7"/>
  <c r="CT845" i="7"/>
  <c r="CM845" i="7"/>
  <c r="AQ398" i="7"/>
  <c r="AU398" i="7"/>
  <c r="AX398" i="7"/>
  <c r="CG962" i="7"/>
  <c r="CN640" i="7"/>
  <c r="CR640" i="7"/>
  <c r="BY709" i="7"/>
  <c r="CJ709" i="7"/>
  <c r="CG300" i="7"/>
  <c r="CL733" i="7"/>
  <c r="CQ845" i="7"/>
  <c r="AO301" i="7"/>
  <c r="AS398" i="7"/>
  <c r="AY398" i="7"/>
  <c r="CG106" i="7"/>
  <c r="CC962" i="7"/>
  <c r="CQ640" i="7"/>
  <c r="CJ965" i="7"/>
  <c r="CP965" i="7"/>
  <c r="CD591" i="7"/>
  <c r="AQ285" i="7"/>
  <c r="AX285" i="7"/>
  <c r="AV285" i="7"/>
  <c r="AT285" i="7"/>
  <c r="AS285" i="7"/>
  <c r="AR285" i="7"/>
  <c r="CH591" i="7"/>
  <c r="AO285" i="7"/>
  <c r="AY285" i="7"/>
  <c r="CC799" i="7"/>
  <c r="BX754" i="7"/>
  <c r="BY754" i="7" a="1"/>
  <c r="CD754" i="7"/>
  <c r="BZ94" i="7"/>
  <c r="CF94" i="7"/>
  <c r="CH94" i="7"/>
  <c r="CR788" i="7"/>
  <c r="CB671" i="7"/>
  <c r="CE671" i="7"/>
  <c r="CD671" i="7"/>
  <c r="CG489" i="7"/>
  <c r="BY94" i="7"/>
  <c r="CK94" i="7"/>
  <c r="CB94" i="7"/>
  <c r="CA94" i="7"/>
  <c r="CM788" i="7"/>
  <c r="CH671" i="7"/>
  <c r="CF671" i="7"/>
  <c r="BY671" i="7"/>
  <c r="CJ671" i="7"/>
  <c r="CK564" i="7"/>
  <c r="CT564" i="7"/>
  <c r="BY489" i="7"/>
  <c r="CA489" i="7"/>
  <c r="BX814" i="7"/>
  <c r="BY814" i="7" a="1"/>
  <c r="CB814" i="7"/>
  <c r="CE489" i="7"/>
  <c r="CB489" i="7"/>
  <c r="CI94" i="7"/>
  <c r="CG94" i="7"/>
  <c r="CK62" i="7"/>
  <c r="CG671" i="7"/>
  <c r="BZ671" i="7"/>
  <c r="CC489" i="7"/>
  <c r="CH489" i="7"/>
  <c r="CF489" i="7"/>
  <c r="BI241" i="7"/>
  <c r="BG241" i="7"/>
  <c r="BO241" i="7"/>
  <c r="BJ241" i="7"/>
  <c r="BQ241" i="7"/>
  <c r="BL241" i="7"/>
  <c r="BP241" i="7"/>
  <c r="BK241" i="7"/>
  <c r="BM241" i="7"/>
  <c r="BH241" i="7"/>
  <c r="BN241" i="7"/>
  <c r="AU301" i="7"/>
  <c r="AQ301" i="7"/>
  <c r="AP301" i="7"/>
  <c r="AS301" i="7"/>
  <c r="AV301" i="7"/>
  <c r="AY301" i="7"/>
  <c r="AW301" i="7"/>
  <c r="AX301" i="7"/>
  <c r="CM255" i="7"/>
  <c r="CL255" i="7"/>
  <c r="CJ312" i="7"/>
  <c r="CR312" i="7"/>
  <c r="CJ295" i="7"/>
  <c r="CB591" i="7"/>
  <c r="CD66" i="7"/>
  <c r="BX24" i="7"/>
  <c r="BY24" i="7" a="1"/>
  <c r="CB24" i="7"/>
  <c r="CE66" i="7"/>
  <c r="CB66" i="7"/>
  <c r="CI66" i="7"/>
  <c r="CK30" i="7"/>
  <c r="CN30" i="7"/>
  <c r="BZ66" i="7"/>
  <c r="CG66" i="7"/>
  <c r="CA66" i="7"/>
  <c r="CH66" i="7"/>
  <c r="CF817" i="7"/>
  <c r="CF971" i="7"/>
  <c r="CD971" i="7"/>
  <c r="BY971" i="7"/>
  <c r="CC66" i="7"/>
  <c r="BY66" i="7"/>
  <c r="BZ971" i="7"/>
  <c r="CC971" i="7"/>
  <c r="CI971" i="7"/>
  <c r="CJ373" i="7"/>
  <c r="CI817" i="7"/>
  <c r="CG971" i="7"/>
  <c r="CA971" i="7"/>
  <c r="BU241" i="7"/>
  <c r="BK268" i="7"/>
  <c r="BJ268" i="7"/>
  <c r="BQ268" i="7"/>
  <c r="BG268" i="7"/>
  <c r="BM268" i="7"/>
  <c r="BH268" i="7"/>
  <c r="BI268" i="7"/>
  <c r="BO268" i="7"/>
  <c r="BP268" i="7"/>
  <c r="BN268" i="7"/>
  <c r="BL268" i="7"/>
  <c r="CU640" i="7"/>
  <c r="CC817" i="7"/>
  <c r="BZ817" i="7"/>
  <c r="CJ147" i="7"/>
  <c r="CQ147" i="7"/>
  <c r="CK268" i="7"/>
  <c r="CK570" i="7"/>
  <c r="CE608" i="7"/>
  <c r="BY817" i="7"/>
  <c r="CJ817" i="7"/>
  <c r="CG817" i="7"/>
  <c r="BL489" i="7"/>
  <c r="BM489" i="7"/>
  <c r="BH489" i="7"/>
  <c r="BK489" i="7"/>
  <c r="BG489" i="7"/>
  <c r="CJ489" i="7"/>
  <c r="BJ489" i="7"/>
  <c r="BN489" i="7"/>
  <c r="BP489" i="7"/>
  <c r="BQ489" i="7"/>
  <c r="BI489" i="7"/>
  <c r="BO489" i="7"/>
  <c r="CK619" i="7"/>
  <c r="CP619" i="7"/>
  <c r="CK974" i="7"/>
  <c r="CR974" i="7"/>
  <c r="CA817" i="7"/>
  <c r="CB817" i="7"/>
  <c r="CE817" i="7"/>
  <c r="CF962" i="7"/>
  <c r="BY962" i="7"/>
  <c r="CJ962" i="7"/>
  <c r="CS640" i="7"/>
  <c r="CK767" i="7"/>
  <c r="BY591" i="7"/>
  <c r="CJ591" i="7"/>
  <c r="CG591" i="7"/>
  <c r="CC591" i="7"/>
  <c r="CB608" i="7"/>
  <c r="CK166" i="7"/>
  <c r="CI591" i="7"/>
  <c r="CK174" i="7"/>
  <c r="CN174" i="7"/>
  <c r="CJ40" i="7"/>
  <c r="CP40" i="7"/>
  <c r="CJ131" i="7"/>
  <c r="CM131" i="7"/>
  <c r="BY43" i="7"/>
  <c r="CJ43" i="7"/>
  <c r="CJ231" i="7"/>
  <c r="CR231" i="7"/>
  <c r="CK49" i="7"/>
  <c r="CO49" i="7"/>
  <c r="CJ36" i="7"/>
  <c r="CK181" i="7"/>
  <c r="CP181" i="7"/>
  <c r="CJ54" i="7"/>
  <c r="CN54" i="7"/>
  <c r="CJ88" i="7"/>
  <c r="CP88" i="7"/>
  <c r="CJ198" i="7"/>
  <c r="CJ107" i="7"/>
  <c r="CJ59" i="7"/>
  <c r="CI106" i="7"/>
  <c r="CJ268" i="7"/>
  <c r="CK211" i="7"/>
  <c r="CR211" i="7"/>
  <c r="BT241" i="7"/>
  <c r="CK7" i="7"/>
  <c r="CK253" i="7"/>
  <c r="CP253" i="7"/>
  <c r="CA106" i="7"/>
  <c r="CK418" i="7"/>
  <c r="CL418" i="7"/>
  <c r="CJ177" i="7"/>
  <c r="CJ648" i="7"/>
  <c r="CJ124" i="7"/>
  <c r="CK737" i="7"/>
  <c r="CL737" i="7"/>
  <c r="BX854" i="7"/>
  <c r="BY854" i="7" a="1"/>
  <c r="BZ292" i="7"/>
  <c r="CI292" i="7"/>
  <c r="CG292" i="7"/>
  <c r="CF292" i="7"/>
  <c r="BF292" i="7"/>
  <c r="BG292" i="7" a="1"/>
  <c r="CH292" i="7"/>
  <c r="CA292" i="7"/>
  <c r="CC292" i="7"/>
  <c r="CE292" i="7"/>
  <c r="CD292" i="7"/>
  <c r="CB292" i="7"/>
  <c r="CF17" i="7"/>
  <c r="BZ305" i="7"/>
  <c r="CD305" i="7"/>
  <c r="CG305" i="7"/>
  <c r="CJ309" i="7"/>
  <c r="CS309" i="7"/>
  <c r="CI305" i="7"/>
  <c r="CH305" i="7"/>
  <c r="CF305" i="7"/>
  <c r="CA305" i="7"/>
  <c r="CE305" i="7"/>
  <c r="CC305" i="7"/>
  <c r="BY305" i="7"/>
  <c r="BH164" i="7"/>
  <c r="BK109" i="7"/>
  <c r="CQ929" i="7"/>
  <c r="BX296" i="7"/>
  <c r="BY296" i="7" a="1"/>
  <c r="CF296" i="7"/>
  <c r="BM747" i="7"/>
  <c r="BT347" i="7"/>
  <c r="BV347" i="7"/>
  <c r="CJ365" i="7"/>
  <c r="BM132" i="7"/>
  <c r="BL106" i="7"/>
  <c r="BM106" i="7"/>
  <c r="BK106" i="7"/>
  <c r="BO106" i="7"/>
  <c r="BN106" i="7"/>
  <c r="BI106" i="7"/>
  <c r="BP106" i="7"/>
  <c r="BQ106" i="7"/>
  <c r="BH106" i="7"/>
  <c r="BJ106" i="7"/>
  <c r="BG106" i="7"/>
  <c r="BZ591" i="7"/>
  <c r="CE591" i="7"/>
  <c r="CI263" i="7"/>
  <c r="CD263" i="7"/>
  <c r="CH263" i="7"/>
  <c r="CB263" i="7"/>
  <c r="CE263" i="7"/>
  <c r="CG263" i="7"/>
  <c r="CC263" i="7"/>
  <c r="CJ250" i="7"/>
  <c r="CM250" i="7"/>
  <c r="CF298" i="7"/>
  <c r="BN747" i="7"/>
  <c r="BI942" i="7"/>
  <c r="BO942" i="7"/>
  <c r="BL942" i="7"/>
  <c r="BQ942" i="7"/>
  <c r="BJ942" i="7"/>
  <c r="BP942" i="7"/>
  <c r="BN942" i="7"/>
  <c r="BG942" i="7"/>
  <c r="BM942" i="7"/>
  <c r="BK942" i="7"/>
  <c r="BH942" i="7"/>
  <c r="CJ179" i="7"/>
  <c r="CC594" i="7"/>
  <c r="CI497" i="7"/>
  <c r="BZ106" i="7"/>
  <c r="CA608" i="7"/>
  <c r="BL747" i="7"/>
  <c r="BP747" i="7"/>
  <c r="BO747" i="7"/>
  <c r="CH497" i="7"/>
  <c r="CB106" i="7"/>
  <c r="CD106" i="7"/>
  <c r="CE106" i="7"/>
  <c r="CC608" i="7"/>
  <c r="BQ747" i="7"/>
  <c r="BH747" i="7"/>
  <c r="BJ747" i="7"/>
  <c r="CT723" i="7"/>
  <c r="CD497" i="7"/>
  <c r="BY106" i="7"/>
  <c r="CK898" i="7"/>
  <c r="CL898" i="7"/>
  <c r="CH608" i="7"/>
  <c r="BG747" i="7"/>
  <c r="BK747" i="7"/>
  <c r="CD298" i="7"/>
  <c r="BZ298" i="7"/>
  <c r="BY298" i="7"/>
  <c r="BF100" i="7"/>
  <c r="BL906" i="7"/>
  <c r="BG906" i="7"/>
  <c r="BO906" i="7"/>
  <c r="BI906" i="7"/>
  <c r="BP906" i="7"/>
  <c r="BH906" i="7"/>
  <c r="BN906" i="7"/>
  <c r="BJ906" i="7"/>
  <c r="BK906" i="7"/>
  <c r="BQ906" i="7"/>
  <c r="BM906" i="7"/>
  <c r="CI298" i="7"/>
  <c r="CC298" i="7"/>
  <c r="BX286" i="7"/>
  <c r="BY286" i="7" a="1"/>
  <c r="CF286" i="7"/>
  <c r="CE298" i="7"/>
  <c r="CG298" i="7"/>
  <c r="BX906" i="7"/>
  <c r="BY906" i="7" a="1"/>
  <c r="CU614" i="7"/>
  <c r="CK21" i="7"/>
  <c r="CJ728" i="7"/>
  <c r="CN74" i="7"/>
  <c r="BX751" i="7"/>
  <c r="BY751" i="7" a="1"/>
  <c r="CJ315" i="7"/>
  <c r="CG978" i="7"/>
  <c r="CO736" i="7"/>
  <c r="CH298" i="7"/>
  <c r="CA298" i="7"/>
  <c r="BQ436" i="7"/>
  <c r="CH106" i="7"/>
  <c r="CC106" i="7"/>
  <c r="BJ751" i="7"/>
  <c r="BN751" i="7"/>
  <c r="BI751" i="7"/>
  <c r="BM751" i="7"/>
  <c r="BK751" i="7"/>
  <c r="BH751" i="7"/>
  <c r="BM763" i="7"/>
  <c r="BQ763" i="7"/>
  <c r="BI763" i="7"/>
  <c r="BP763" i="7"/>
  <c r="BJ763" i="7"/>
  <c r="BN763" i="7"/>
  <c r="BO763" i="7"/>
  <c r="BL763" i="7"/>
  <c r="BK763" i="7"/>
  <c r="BH763" i="7"/>
  <c r="BG763" i="7"/>
  <c r="BX634" i="7"/>
  <c r="BY634" i="7" a="1"/>
  <c r="BX747" i="7"/>
  <c r="BY747" i="7" a="1"/>
  <c r="BV763" i="7"/>
  <c r="BX763" i="7"/>
  <c r="BY763" i="7" a="1"/>
  <c r="BP751" i="7"/>
  <c r="BQ751" i="7"/>
  <c r="BL751" i="7"/>
  <c r="BG751" i="7"/>
  <c r="BO751" i="7"/>
  <c r="CO212" i="7"/>
  <c r="CU212" i="7"/>
  <c r="BL436" i="7"/>
  <c r="CR259" i="7"/>
  <c r="CV259" i="7"/>
  <c r="CQ42" i="7"/>
  <c r="CS212" i="7"/>
  <c r="BN436" i="7"/>
  <c r="BY90" i="7"/>
  <c r="CK90" i="7"/>
  <c r="BP436" i="7"/>
  <c r="BI436" i="7"/>
  <c r="BG436" i="7"/>
  <c r="BM436" i="7"/>
  <c r="BO436" i="7"/>
  <c r="BX284" i="7"/>
  <c r="BY284" i="7" a="1"/>
  <c r="CC284" i="7"/>
  <c r="BK436" i="7"/>
  <c r="BJ436" i="7"/>
  <c r="BX894" i="7"/>
  <c r="BY894" i="7" a="1"/>
  <c r="CC894" i="7"/>
  <c r="BY111" i="7"/>
  <c r="CK111" i="7"/>
  <c r="CV113" i="7"/>
  <c r="BH894" i="7"/>
  <c r="BN894" i="7"/>
  <c r="BI894" i="7"/>
  <c r="BK894" i="7"/>
  <c r="BM894" i="7"/>
  <c r="BJ894" i="7"/>
  <c r="BP894" i="7"/>
  <c r="BO894" i="7"/>
  <c r="BL894" i="7"/>
  <c r="BQ894" i="7"/>
  <c r="BG894" i="7"/>
  <c r="CQ788" i="7"/>
  <c r="CL788" i="7"/>
  <c r="BZ35" i="7"/>
  <c r="CE594" i="7"/>
  <c r="BK706" i="7"/>
  <c r="CT82" i="7"/>
  <c r="CB594" i="7"/>
  <c r="BV436" i="7"/>
  <c r="BX436" i="7"/>
  <c r="BY436" i="7" a="1"/>
  <c r="CW805" i="7"/>
  <c r="CN788" i="7"/>
  <c r="CO788" i="7"/>
  <c r="CS788" i="7"/>
  <c r="CM923" i="7"/>
  <c r="CI336" i="7"/>
  <c r="CT788" i="7"/>
  <c r="BJ516" i="7"/>
  <c r="CA594" i="7"/>
  <c r="CT259" i="7"/>
  <c r="CB35" i="7"/>
  <c r="CP736" i="7"/>
  <c r="CW41" i="7"/>
  <c r="CC35" i="7"/>
  <c r="CR772" i="7"/>
  <c r="CJ570" i="7"/>
  <c r="CA35" i="7"/>
  <c r="CR736" i="7"/>
  <c r="CP723" i="7"/>
  <c r="AW77" i="7"/>
  <c r="CG768" i="7"/>
  <c r="CT736" i="7"/>
  <c r="CK487" i="7"/>
  <c r="CR487" i="7"/>
  <c r="CS82" i="7"/>
  <c r="CT74" i="7"/>
  <c r="CJ404" i="7"/>
  <c r="CR258" i="7"/>
  <c r="CV258" i="7"/>
  <c r="CQ736" i="7"/>
  <c r="CS736" i="7"/>
  <c r="CO723" i="7"/>
  <c r="BY766" i="7"/>
  <c r="CK766" i="7"/>
  <c r="CJ337" i="7"/>
  <c r="CT337" i="7"/>
  <c r="CD962" i="7"/>
  <c r="BZ962" i="7"/>
  <c r="CA709" i="7"/>
  <c r="CJ917" i="7"/>
  <c r="BZ709" i="7"/>
  <c r="CI709" i="7"/>
  <c r="CK59" i="7"/>
  <c r="CR74" i="7"/>
  <c r="CM258" i="7"/>
  <c r="CL258" i="7"/>
  <c r="CS258" i="7"/>
  <c r="CW258" i="7"/>
  <c r="CO113" i="7"/>
  <c r="CP113" i="7"/>
  <c r="CM881" i="7"/>
  <c r="CP881" i="7"/>
  <c r="CU881" i="7"/>
  <c r="CN736" i="7"/>
  <c r="CM723" i="7"/>
  <c r="CQ723" i="7"/>
  <c r="CK537" i="7"/>
  <c r="CN537" i="7"/>
  <c r="CI907" i="7"/>
  <c r="CE962" i="7"/>
  <c r="CI962" i="7"/>
  <c r="CJ319" i="7"/>
  <c r="BX838" i="7"/>
  <c r="BY838" i="7" a="1"/>
  <c r="CK348" i="7"/>
  <c r="CJ348" i="7"/>
  <c r="CH594" i="7"/>
  <c r="BY594" i="7"/>
  <c r="CK594" i="7"/>
  <c r="CK648" i="7"/>
  <c r="CM929" i="7"/>
  <c r="CS929" i="7"/>
  <c r="CR929" i="7"/>
  <c r="CP929" i="7"/>
  <c r="CU929" i="7"/>
  <c r="CT929" i="7"/>
  <c r="CN929" i="7"/>
  <c r="CL929" i="7"/>
  <c r="CP772" i="7"/>
  <c r="CN772" i="7"/>
  <c r="CJ192" i="7"/>
  <c r="CP192" i="7"/>
  <c r="CN82" i="7"/>
  <c r="CF980" i="7"/>
  <c r="CD515" i="7"/>
  <c r="CF497" i="7"/>
  <c r="CC497" i="7"/>
  <c r="CR82" i="7"/>
  <c r="CJ440" i="7"/>
  <c r="CR440" i="7"/>
  <c r="CW741" i="7"/>
  <c r="CL736" i="7"/>
  <c r="CM736" i="7"/>
  <c r="CR723" i="7"/>
  <c r="AT77" i="7"/>
  <c r="CF594" i="7"/>
  <c r="CE497" i="7"/>
  <c r="CB497" i="7"/>
  <c r="CB978" i="7"/>
  <c r="CN212" i="7"/>
  <c r="CT212" i="7"/>
  <c r="CJ270" i="7"/>
  <c r="CP42" i="7"/>
  <c r="CK372" i="7"/>
  <c r="CT687" i="7"/>
  <c r="BY336" i="7"/>
  <c r="CK336" i="7"/>
  <c r="BZ336" i="7"/>
  <c r="CV255" i="7"/>
  <c r="BY318" i="7"/>
  <c r="CJ318" i="7"/>
  <c r="BY210" i="7"/>
  <c r="CJ210" i="7"/>
  <c r="CG336" i="7"/>
  <c r="BZ318" i="7"/>
  <c r="CL923" i="7"/>
  <c r="CP923" i="7"/>
  <c r="CU923" i="7"/>
  <c r="CS74" i="7"/>
  <c r="CQ74" i="7"/>
  <c r="CK177" i="7"/>
  <c r="CJ19" i="7"/>
  <c r="CF932" i="7"/>
  <c r="CC872" i="7"/>
  <c r="AP77" i="7"/>
  <c r="AY77" i="7"/>
  <c r="CT772" i="7"/>
  <c r="CS772" i="7"/>
  <c r="CH768" i="7"/>
  <c r="CI978" i="7"/>
  <c r="CD100" i="7"/>
  <c r="CG318" i="7"/>
  <c r="CT923" i="7"/>
  <c r="CQ923" i="7"/>
  <c r="CP74" i="7"/>
  <c r="CO74" i="7"/>
  <c r="CW255" i="7"/>
  <c r="AV77" i="7"/>
  <c r="AR77" i="7"/>
  <c r="CH669" i="7"/>
  <c r="CL772" i="7"/>
  <c r="CO772" i="7"/>
  <c r="CB766" i="7"/>
  <c r="CI12" i="7"/>
  <c r="CA978" i="7"/>
  <c r="CP687" i="7"/>
  <c r="CA318" i="7"/>
  <c r="CN399" i="7"/>
  <c r="CH318" i="7"/>
  <c r="CR923" i="7"/>
  <c r="CN923" i="7"/>
  <c r="CM74" i="7"/>
  <c r="AX77" i="7"/>
  <c r="AO77" i="7"/>
  <c r="CQ772" i="7"/>
  <c r="CI766" i="7"/>
  <c r="CE978" i="7"/>
  <c r="CD318" i="7"/>
  <c r="CF318" i="7"/>
  <c r="CK304" i="7"/>
  <c r="CK319" i="7"/>
  <c r="CU731" i="7"/>
  <c r="BJ213" i="7"/>
  <c r="BQ213" i="7"/>
  <c r="BL213" i="7"/>
  <c r="BN213" i="7"/>
  <c r="BO213" i="7"/>
  <c r="BK213" i="7"/>
  <c r="BH213" i="7"/>
  <c r="BM213" i="7"/>
  <c r="BP213" i="7"/>
  <c r="BI213" i="7"/>
  <c r="BG213" i="7"/>
  <c r="CM212" i="7"/>
  <c r="CW6" i="7"/>
  <c r="CE240" i="7"/>
  <c r="CG589" i="7"/>
  <c r="CH979" i="7"/>
  <c r="CT142" i="7"/>
  <c r="CA75" i="7"/>
  <c r="BZ210" i="7"/>
  <c r="CN142" i="7"/>
  <c r="CC75" i="7"/>
  <c r="CJ266" i="7"/>
  <c r="CO266" i="7"/>
  <c r="CJ229" i="7"/>
  <c r="CS229" i="7"/>
  <c r="CG75" i="7"/>
  <c r="CD75" i="7"/>
  <c r="CG814" i="7"/>
  <c r="BY75" i="7"/>
  <c r="BY814" i="7"/>
  <c r="CK814" i="7"/>
  <c r="BZ75" i="7"/>
  <c r="CR658" i="7"/>
  <c r="CI814" i="7"/>
  <c r="CH814" i="7"/>
  <c r="CI75" i="7"/>
  <c r="CF75" i="7"/>
  <c r="CV6" i="7"/>
  <c r="CD814" i="7"/>
  <c r="CE75" i="7"/>
  <c r="CB75" i="7"/>
  <c r="CA814" i="7"/>
  <c r="CO142" i="7"/>
  <c r="CS142" i="7"/>
  <c r="CC210" i="7"/>
  <c r="CB210" i="7"/>
  <c r="CI99" i="7"/>
  <c r="CJ852" i="7"/>
  <c r="CN852" i="7"/>
  <c r="CM687" i="7"/>
  <c r="CK641" i="7"/>
  <c r="CJ641" i="7"/>
  <c r="CM142" i="7"/>
  <c r="CR142" i="7"/>
  <c r="CD210" i="7"/>
  <c r="CE210" i="7"/>
  <c r="CJ90" i="7"/>
  <c r="CC613" i="7"/>
  <c r="CA924" i="7"/>
  <c r="CN687" i="7"/>
  <c r="BY844" i="7"/>
  <c r="CK844" i="7"/>
  <c r="CQ142" i="7"/>
  <c r="CV142" i="7"/>
  <c r="CG210" i="7"/>
  <c r="CF210" i="7"/>
  <c r="CQ687" i="7"/>
  <c r="CO687" i="7"/>
  <c r="BG368" i="7"/>
  <c r="CK368" i="7"/>
  <c r="BI368" i="7"/>
  <c r="BK368" i="7"/>
  <c r="BM368" i="7"/>
  <c r="BH368" i="7"/>
  <c r="BQ368" i="7"/>
  <c r="BL368" i="7"/>
  <c r="BO368" i="7"/>
  <c r="BP368" i="7"/>
  <c r="BJ368" i="7"/>
  <c r="BN368" i="7"/>
  <c r="CK227" i="7"/>
  <c r="CI924" i="7"/>
  <c r="CG911" i="7"/>
  <c r="CH629" i="7"/>
  <c r="BZ100" i="7"/>
  <c r="BY714" i="7"/>
  <c r="CJ714" i="7"/>
  <c r="CA555" i="7"/>
  <c r="CB911" i="7"/>
  <c r="CI100" i="7"/>
  <c r="CD714" i="7"/>
  <c r="CI932" i="7"/>
  <c r="BY256" i="7"/>
  <c r="CK256" i="7"/>
  <c r="CH100" i="7"/>
  <c r="CE100" i="7"/>
  <c r="CK262" i="7"/>
  <c r="CK551" i="7"/>
  <c r="CR551" i="7"/>
  <c r="CH336" i="7"/>
  <c r="CD336" i="7"/>
  <c r="CD203" i="7"/>
  <c r="CJ949" i="7"/>
  <c r="CJ893" i="7"/>
  <c r="CT893" i="7"/>
  <c r="CB629" i="7"/>
  <c r="BZ907" i="7"/>
  <c r="CA754" i="7"/>
  <c r="BQ523" i="7"/>
  <c r="CI833" i="7"/>
  <c r="BY907" i="7"/>
  <c r="CJ907" i="7"/>
  <c r="CJ304" i="7"/>
  <c r="CR42" i="7"/>
  <c r="CA336" i="7"/>
  <c r="CB336" i="7"/>
  <c r="BZ770" i="7"/>
  <c r="CH766" i="7"/>
  <c r="CJ111" i="7"/>
  <c r="CD907" i="7"/>
  <c r="CE907" i="7"/>
  <c r="BI485" i="7"/>
  <c r="CG709" i="7"/>
  <c r="CE709" i="7"/>
  <c r="CT42" i="7"/>
  <c r="CW42" i="7"/>
  <c r="CH709" i="7"/>
  <c r="CJ588" i="7"/>
  <c r="BL66" i="7"/>
  <c r="BQ66" i="7"/>
  <c r="BN66" i="7"/>
  <c r="BJ66" i="7"/>
  <c r="BM66" i="7"/>
  <c r="BG66" i="7"/>
  <c r="BI66" i="7"/>
  <c r="BH66" i="7"/>
  <c r="BK66" i="7"/>
  <c r="BO66" i="7"/>
  <c r="BP66" i="7"/>
  <c r="CJ9" i="7"/>
  <c r="CP9" i="7"/>
  <c r="CJ262" i="7"/>
  <c r="CJ256" i="7"/>
  <c r="CJ969" i="7"/>
  <c r="CK969" i="7"/>
  <c r="BX63" i="7"/>
  <c r="BY63" i="7" a="1"/>
  <c r="BY63" i="7"/>
  <c r="CI210" i="7"/>
  <c r="CH210" i="7"/>
  <c r="CE670" i="7"/>
  <c r="CH905" i="7"/>
  <c r="CE35" i="7"/>
  <c r="CF35" i="7"/>
  <c r="CR687" i="7"/>
  <c r="CL687" i="7"/>
  <c r="CC240" i="7"/>
  <c r="CB670" i="7"/>
  <c r="CC589" i="7"/>
  <c r="CI905" i="7"/>
  <c r="CG799" i="7"/>
  <c r="CF924" i="7"/>
  <c r="CH35" i="7"/>
  <c r="CD35" i="7"/>
  <c r="CS687" i="7"/>
  <c r="CC322" i="7"/>
  <c r="CC445" i="7"/>
  <c r="CF897" i="7"/>
  <c r="CC678" i="7"/>
  <c r="BY35" i="7"/>
  <c r="CJ35" i="7"/>
  <c r="CI35" i="7"/>
  <c r="CG770" i="7"/>
  <c r="BZ256" i="7"/>
  <c r="BY978" i="7"/>
  <c r="CK978" i="7"/>
  <c r="CD978" i="7"/>
  <c r="CC978" i="7"/>
  <c r="CD815" i="7"/>
  <c r="CG816" i="7"/>
  <c r="CC907" i="7"/>
  <c r="CH907" i="7"/>
  <c r="CD608" i="7"/>
  <c r="CG608" i="7"/>
  <c r="BY608" i="7"/>
  <c r="CJ608" i="7"/>
  <c r="CF770" i="7"/>
  <c r="BZ978" i="7"/>
  <c r="CH978" i="7"/>
  <c r="CN426" i="7"/>
  <c r="BY816" i="7"/>
  <c r="CK816" i="7"/>
  <c r="CG907" i="7"/>
  <c r="CA907" i="7"/>
  <c r="CI608" i="7"/>
  <c r="BZ608" i="7"/>
  <c r="CK891" i="7"/>
  <c r="CQ891" i="7"/>
  <c r="CF820" i="7"/>
  <c r="CB820" i="7"/>
  <c r="CG89" i="7"/>
  <c r="CK862" i="7"/>
  <c r="CJ862" i="7"/>
  <c r="BV593" i="7"/>
  <c r="BX593" i="7"/>
  <c r="BY593" i="7" a="1"/>
  <c r="CC757" i="7"/>
  <c r="AY234" i="7"/>
  <c r="AU234" i="7"/>
  <c r="AQ234" i="7"/>
  <c r="AW234" i="7"/>
  <c r="AV234" i="7"/>
  <c r="AO234" i="7"/>
  <c r="AS234" i="7"/>
  <c r="AX234" i="7"/>
  <c r="AT234" i="7"/>
  <c r="AR234" i="7"/>
  <c r="AP234" i="7"/>
  <c r="CK876" i="7"/>
  <c r="CJ876" i="7"/>
  <c r="CK350" i="7"/>
  <c r="CJ350" i="7"/>
  <c r="CF322" i="7"/>
  <c r="BY986" i="7"/>
  <c r="CK986" i="7"/>
  <c r="CB986" i="7"/>
  <c r="CF986" i="7"/>
  <c r="CA986" i="7"/>
  <c r="CI986" i="7"/>
  <c r="CG986" i="7"/>
  <c r="CC986" i="7"/>
  <c r="CE986" i="7"/>
  <c r="CD986" i="7"/>
  <c r="BZ986" i="7"/>
  <c r="CH986" i="7"/>
  <c r="CF692" i="7"/>
  <c r="BY110" i="7"/>
  <c r="CG692" i="7"/>
  <c r="CG110" i="7"/>
  <c r="BP706" i="7"/>
  <c r="BM706" i="7"/>
  <c r="CK849" i="7"/>
  <c r="CJ849" i="7"/>
  <c r="CA110" i="7"/>
  <c r="CJ948" i="7"/>
  <c r="CR948" i="7"/>
  <c r="CC692" i="7"/>
  <c r="CB110" i="7"/>
  <c r="CC110" i="7"/>
  <c r="CF110" i="7"/>
  <c r="BF16" i="7"/>
  <c r="BW16" i="7"/>
  <c r="BV16" i="7"/>
  <c r="CI110" i="7"/>
  <c r="CD110" i="7"/>
  <c r="BU16" i="7"/>
  <c r="CC766" i="7"/>
  <c r="CE766" i="7"/>
  <c r="CG680" i="7"/>
  <c r="BZ110" i="7"/>
  <c r="CH110" i="7"/>
  <c r="BK510" i="7"/>
  <c r="BT16" i="7"/>
  <c r="BH706" i="7"/>
  <c r="BO706" i="7"/>
  <c r="CI297" i="7"/>
  <c r="CC100" i="7"/>
  <c r="CA100" i="7"/>
  <c r="CI627" i="7"/>
  <c r="CD692" i="7"/>
  <c r="CC271" i="7"/>
  <c r="CH722" i="7"/>
  <c r="BQ706" i="7"/>
  <c r="BJ706" i="7"/>
  <c r="BI706" i="7"/>
  <c r="CB976" i="7"/>
  <c r="CG100" i="7"/>
  <c r="BY100" i="7"/>
  <c r="CB927" i="7"/>
  <c r="CI692" i="7"/>
  <c r="CE271" i="7"/>
  <c r="BZ722" i="7"/>
  <c r="BM510" i="7"/>
  <c r="BL706" i="7"/>
  <c r="BN706" i="7"/>
  <c r="BX738" i="7"/>
  <c r="BY738" i="7" a="1"/>
  <c r="CF738" i="7"/>
  <c r="CG217" i="7"/>
  <c r="CS658" i="7"/>
  <c r="BZ997" i="7"/>
  <c r="CO393" i="7"/>
  <c r="CR393" i="7"/>
  <c r="CF821" i="7"/>
  <c r="BZ976" i="7"/>
  <c r="CC680" i="7"/>
  <c r="CI217" i="7"/>
  <c r="CF809" i="7"/>
  <c r="CD635" i="7"/>
  <c r="CF627" i="7"/>
  <c r="CG809" i="7"/>
  <c r="CH699" i="7"/>
  <c r="CE89" i="7"/>
  <c r="BH946" i="7"/>
  <c r="CC710" i="7"/>
  <c r="BY680" i="7"/>
  <c r="CJ680" i="7"/>
  <c r="CB635" i="7"/>
  <c r="CD89" i="7"/>
  <c r="CG976" i="7"/>
  <c r="CG635" i="7"/>
  <c r="AX68" i="7"/>
  <c r="AW281" i="7"/>
  <c r="CD240" i="7"/>
  <c r="CA569" i="7"/>
  <c r="CG765" i="7"/>
  <c r="BY445" i="7"/>
  <c r="CK445" i="7"/>
  <c r="CC769" i="7"/>
  <c r="CG618" i="7"/>
  <c r="CF943" i="7"/>
  <c r="CE90" i="7"/>
  <c r="BZ497" i="7"/>
  <c r="CG497" i="7"/>
  <c r="CB846" i="7"/>
  <c r="CH833" i="7"/>
  <c r="CS426" i="7"/>
  <c r="CD816" i="7"/>
  <c r="CB907" i="7"/>
  <c r="CC318" i="7"/>
  <c r="CE318" i="7"/>
  <c r="CB692" i="7"/>
  <c r="CA692" i="7"/>
  <c r="CE692" i="7"/>
  <c r="CI318" i="7"/>
  <c r="CC722" i="7"/>
  <c r="CH820" i="7"/>
  <c r="BY322" i="7"/>
  <c r="BZ820" i="7"/>
  <c r="CG769" i="7"/>
  <c r="BZ931" i="7"/>
  <c r="BG531" i="7"/>
  <c r="CC815" i="7"/>
  <c r="BY50" i="7"/>
  <c r="CK50" i="7"/>
  <c r="CM426" i="7"/>
  <c r="CG642" i="7"/>
  <c r="BY282" i="7"/>
  <c r="CJ282" i="7"/>
  <c r="CD820" i="7"/>
  <c r="CC820" i="7"/>
  <c r="CG820" i="7"/>
  <c r="CB322" i="7"/>
  <c r="BY916" i="7"/>
  <c r="CK916" i="7"/>
  <c r="CG963" i="7"/>
  <c r="BZ650" i="7"/>
  <c r="CF815" i="7"/>
  <c r="CE642" i="7"/>
  <c r="CA927" i="7"/>
  <c r="CH692" i="7"/>
  <c r="BZ692" i="7"/>
  <c r="BY722" i="7"/>
  <c r="CK722" i="7"/>
  <c r="CQ399" i="7"/>
  <c r="BY820" i="7"/>
  <c r="CK820" i="7"/>
  <c r="CH322" i="7"/>
  <c r="CD322" i="7"/>
  <c r="CE770" i="7"/>
  <c r="CD770" i="7"/>
  <c r="BZ203" i="7"/>
  <c r="BZ217" i="7"/>
  <c r="BP510" i="7"/>
  <c r="BQ510" i="7"/>
  <c r="CM118" i="7"/>
  <c r="BI946" i="7"/>
  <c r="CA663" i="7"/>
  <c r="CI770" i="7"/>
  <c r="BY770" i="7"/>
  <c r="CJ770" i="7"/>
  <c r="CA770" i="7"/>
  <c r="CG904" i="7"/>
  <c r="BJ485" i="7"/>
  <c r="CI322" i="7"/>
  <c r="BZ322" i="7"/>
  <c r="BI510" i="7"/>
  <c r="BG510" i="7"/>
  <c r="BN946" i="7"/>
  <c r="CH770" i="7"/>
  <c r="CB770" i="7"/>
  <c r="BM485" i="7"/>
  <c r="CG302" i="7"/>
  <c r="CA722" i="7"/>
  <c r="CE322" i="7"/>
  <c r="CA322" i="7"/>
  <c r="BO510" i="7"/>
  <c r="BJ510" i="7"/>
  <c r="BQ946" i="7"/>
  <c r="BK662" i="7"/>
  <c r="BH662" i="7"/>
  <c r="BO662" i="7"/>
  <c r="BM662" i="7"/>
  <c r="BN662" i="7"/>
  <c r="BL662" i="7"/>
  <c r="BJ662" i="7"/>
  <c r="BG662" i="7"/>
  <c r="BP662" i="7"/>
  <c r="BQ662" i="7"/>
  <c r="BI662" i="7"/>
  <c r="AY384" i="7"/>
  <c r="BN273" i="7"/>
  <c r="CB163" i="7"/>
  <c r="BZ803" i="7"/>
  <c r="CB932" i="7"/>
  <c r="BZ932" i="7"/>
  <c r="BY799" i="7"/>
  <c r="CJ799" i="7"/>
  <c r="CH799" i="7"/>
  <c r="BY742" i="7"/>
  <c r="CK742" i="7"/>
  <c r="CH943" i="7"/>
  <c r="CC90" i="7"/>
  <c r="CB90" i="7"/>
  <c r="CF90" i="7"/>
  <c r="CD904" i="7"/>
  <c r="CE904" i="7"/>
  <c r="CB796" i="7"/>
  <c r="CR881" i="7"/>
  <c r="CV881" i="7"/>
  <c r="BY297" i="7"/>
  <c r="CJ297" i="7"/>
  <c r="BO485" i="7"/>
  <c r="BP485" i="7"/>
  <c r="CE932" i="7"/>
  <c r="CA932" i="7"/>
  <c r="BZ799" i="7"/>
  <c r="BZ742" i="7"/>
  <c r="BY943" i="7"/>
  <c r="CK943" i="7"/>
  <c r="CG90" i="7"/>
  <c r="CD90" i="7"/>
  <c r="CA90" i="7"/>
  <c r="CC904" i="7"/>
  <c r="CF649" i="7"/>
  <c r="CF904" i="7"/>
  <c r="CA834" i="7"/>
  <c r="BH485" i="7"/>
  <c r="BQ485" i="7"/>
  <c r="BG485" i="7"/>
  <c r="CK19" i="7"/>
  <c r="AO161" i="7"/>
  <c r="AR8" i="7"/>
  <c r="CO118" i="7"/>
  <c r="BP946" i="7"/>
  <c r="BK946" i="7"/>
  <c r="BJ946" i="7"/>
  <c r="CH932" i="7"/>
  <c r="CD932" i="7"/>
  <c r="CC932" i="7"/>
  <c r="CB799" i="7"/>
  <c r="CI618" i="7"/>
  <c r="CH90" i="7"/>
  <c r="BZ90" i="7"/>
  <c r="CI904" i="7"/>
  <c r="CC127" i="7"/>
  <c r="BZ904" i="7"/>
  <c r="CB297" i="7"/>
  <c r="BN485" i="7"/>
  <c r="BL485" i="7"/>
  <c r="CC302" i="7"/>
  <c r="CB111" i="7"/>
  <c r="AT37" i="7"/>
  <c r="BL946" i="7"/>
  <c r="BG946" i="7"/>
  <c r="BX750" i="7"/>
  <c r="BY750" i="7" a="1"/>
  <c r="CI750" i="7"/>
  <c r="BX918" i="7"/>
  <c r="BY918" i="7" a="1"/>
  <c r="BZ918" i="7"/>
  <c r="BP802" i="7"/>
  <c r="BG802" i="7"/>
  <c r="BJ802" i="7"/>
  <c r="BO802" i="7"/>
  <c r="BH802" i="7"/>
  <c r="BN802" i="7"/>
  <c r="BL802" i="7"/>
  <c r="BM802" i="7"/>
  <c r="BQ802" i="7"/>
  <c r="BK802" i="7"/>
  <c r="BI802" i="7"/>
  <c r="BK694" i="7"/>
  <c r="BI694" i="7"/>
  <c r="BQ694" i="7"/>
  <c r="BN694" i="7"/>
  <c r="BG694" i="7"/>
  <c r="BP694" i="7"/>
  <c r="BJ694" i="7"/>
  <c r="BM694" i="7"/>
  <c r="BO694" i="7"/>
  <c r="BH694" i="7"/>
  <c r="BL694" i="7"/>
  <c r="BM738" i="7"/>
  <c r="BL738" i="7"/>
  <c r="BK738" i="7"/>
  <c r="BP738" i="7"/>
  <c r="BI738" i="7"/>
  <c r="BJ738" i="7"/>
  <c r="BH738" i="7"/>
  <c r="BQ738" i="7"/>
  <c r="BN738" i="7"/>
  <c r="BG738" i="7"/>
  <c r="BO738" i="7"/>
  <c r="BV966" i="7"/>
  <c r="BX966" i="7"/>
  <c r="BY966" i="7" a="1"/>
  <c r="BN966" i="7"/>
  <c r="BI966" i="7"/>
  <c r="BO966" i="7"/>
  <c r="BQ966" i="7"/>
  <c r="BG966" i="7"/>
  <c r="BH966" i="7"/>
  <c r="BM966" i="7"/>
  <c r="BJ966" i="7"/>
  <c r="BL966" i="7"/>
  <c r="BP966" i="7"/>
  <c r="BK966" i="7"/>
  <c r="BV802" i="7"/>
  <c r="BX802" i="7"/>
  <c r="BY802" i="7" a="1"/>
  <c r="AQ361" i="7"/>
  <c r="CF766" i="7"/>
  <c r="CA766" i="7"/>
  <c r="CC714" i="7"/>
  <c r="CB714" i="7"/>
  <c r="AS406" i="7"/>
  <c r="CI820" i="7"/>
  <c r="BX694" i="7"/>
  <c r="BY694" i="7" a="1"/>
  <c r="BV706" i="7"/>
  <c r="BX706" i="7"/>
  <c r="BY706" i="7" a="1"/>
  <c r="BV662" i="7"/>
  <c r="BX662" i="7"/>
  <c r="BY662" i="7" a="1"/>
  <c r="BQ273" i="7"/>
  <c r="CG714" i="7"/>
  <c r="CB64" i="7"/>
  <c r="BO918" i="7"/>
  <c r="BQ918" i="7"/>
  <c r="BJ918" i="7"/>
  <c r="BG918" i="7"/>
  <c r="BN918" i="7"/>
  <c r="BI918" i="7"/>
  <c r="BH918" i="7"/>
  <c r="BK918" i="7"/>
  <c r="BP918" i="7"/>
  <c r="BM918" i="7"/>
  <c r="BL918" i="7"/>
  <c r="CK591" i="7"/>
  <c r="BX946" i="7"/>
  <c r="BY946" i="7" a="1"/>
  <c r="BV762" i="7"/>
  <c r="BX762" i="7"/>
  <c r="BY762" i="7" a="1"/>
  <c r="AR374" i="7"/>
  <c r="AT68" i="7"/>
  <c r="CJ827" i="7"/>
  <c r="CO827" i="7"/>
  <c r="CA820" i="7"/>
  <c r="BM750" i="7"/>
  <c r="BN750" i="7"/>
  <c r="BH750" i="7"/>
  <c r="BO750" i="7"/>
  <c r="BG750" i="7"/>
  <c r="BJ750" i="7"/>
  <c r="BQ750" i="7"/>
  <c r="BP750" i="7"/>
  <c r="BL750" i="7"/>
  <c r="BI750" i="7"/>
  <c r="BK750" i="7"/>
  <c r="BJ762" i="7"/>
  <c r="BL762" i="7"/>
  <c r="BK762" i="7"/>
  <c r="BG762" i="7"/>
  <c r="BN762" i="7"/>
  <c r="BH762" i="7"/>
  <c r="BM762" i="7"/>
  <c r="BO762" i="7"/>
  <c r="BP762" i="7"/>
  <c r="BI762" i="7"/>
  <c r="BQ762" i="7"/>
  <c r="CJ541" i="7"/>
  <c r="CK541" i="7"/>
  <c r="AO8" i="7"/>
  <c r="CE722" i="7"/>
  <c r="AW37" i="7"/>
  <c r="AT8" i="7"/>
  <c r="AO37" i="7"/>
  <c r="CJ638" i="7"/>
  <c r="CK638" i="7"/>
  <c r="CJ800" i="7"/>
  <c r="CK800" i="7"/>
  <c r="CD638" i="7"/>
  <c r="CG638" i="7"/>
  <c r="CB638" i="7"/>
  <c r="CC638" i="7"/>
  <c r="CA638" i="7"/>
  <c r="CE638" i="7"/>
  <c r="CF638" i="7"/>
  <c r="BZ638" i="7"/>
  <c r="CI638" i="7"/>
  <c r="CH638" i="7"/>
  <c r="CI942" i="7"/>
  <c r="BY942" i="7"/>
  <c r="CF942" i="7"/>
  <c r="CC942" i="7"/>
  <c r="CB942" i="7"/>
  <c r="CH942" i="7"/>
  <c r="BZ942" i="7"/>
  <c r="CE942" i="7"/>
  <c r="CG942" i="7"/>
  <c r="CA942" i="7"/>
  <c r="CD942" i="7"/>
  <c r="CE716" i="7"/>
  <c r="BZ714" i="7"/>
  <c r="CI714" i="7"/>
  <c r="CH714" i="7"/>
  <c r="AR12" i="7"/>
  <c r="CB89" i="7"/>
  <c r="CH89" i="7"/>
  <c r="CA89" i="7"/>
  <c r="BH510" i="7"/>
  <c r="BN510" i="7"/>
  <c r="CF714" i="7"/>
  <c r="CA714" i="7"/>
  <c r="CA64" i="7"/>
  <c r="CC89" i="7"/>
  <c r="BY89" i="7"/>
  <c r="CF89" i="7"/>
  <c r="CI89" i="7"/>
  <c r="BX239" i="7"/>
  <c r="BY239" i="7" a="1"/>
  <c r="BY239" i="7"/>
  <c r="CH64" i="7"/>
  <c r="BY454" i="7"/>
  <c r="CK454" i="7"/>
  <c r="AP37" i="7"/>
  <c r="AV37" i="7"/>
  <c r="AR37" i="7"/>
  <c r="AU12" i="7"/>
  <c r="AS12" i="7"/>
  <c r="BZ596" i="7"/>
  <c r="CC454" i="7"/>
  <c r="AS37" i="7"/>
  <c r="AY37" i="7"/>
  <c r="AP12" i="7"/>
  <c r="AQ12" i="7"/>
  <c r="AT144" i="7"/>
  <c r="CF789" i="7"/>
  <c r="CA454" i="7"/>
  <c r="AQ37" i="7"/>
  <c r="AU37" i="7"/>
  <c r="AO12" i="7"/>
  <c r="BF301" i="7"/>
  <c r="CR118" i="7"/>
  <c r="CP118" i="7"/>
  <c r="CQ118" i="7"/>
  <c r="CS118" i="7"/>
  <c r="CT118" i="7"/>
  <c r="CN118" i="7"/>
  <c r="BY981" i="7"/>
  <c r="CJ981" i="7"/>
  <c r="BX510" i="7"/>
  <c r="BY510" i="7" a="1"/>
  <c r="CH510" i="7"/>
  <c r="CM399" i="7"/>
  <c r="CO399" i="7"/>
  <c r="CU399" i="7"/>
  <c r="CT399" i="7"/>
  <c r="CW399" i="7"/>
  <c r="CR399" i="7"/>
  <c r="CJ28" i="7"/>
  <c r="AP223" i="7"/>
  <c r="AX367" i="7"/>
  <c r="AV400" i="7"/>
  <c r="BZ213" i="7"/>
  <c r="AX63" i="7"/>
  <c r="AT63" i="7"/>
  <c r="AW63" i="7"/>
  <c r="AQ63" i="7"/>
  <c r="AP63" i="7"/>
  <c r="AU63" i="7"/>
  <c r="AV63" i="7"/>
  <c r="AR63" i="7"/>
  <c r="AY63" i="7"/>
  <c r="AS63" i="7"/>
  <c r="AO63" i="7"/>
  <c r="CJ63" i="7"/>
  <c r="AR290" i="7"/>
  <c r="AP367" i="7"/>
  <c r="BT278" i="7"/>
  <c r="CF674" i="7"/>
  <c r="CE674" i="7"/>
  <c r="CH674" i="7"/>
  <c r="AS367" i="7"/>
  <c r="CK785" i="7"/>
  <c r="CJ785" i="7"/>
  <c r="BG110" i="7"/>
  <c r="BN110" i="7"/>
  <c r="BH110" i="7"/>
  <c r="BK110" i="7"/>
  <c r="BI110" i="7"/>
  <c r="BJ110" i="7"/>
  <c r="BM110" i="7"/>
  <c r="BQ110" i="7"/>
  <c r="BL110" i="7"/>
  <c r="BP110" i="7"/>
  <c r="BO110" i="7"/>
  <c r="AP169" i="7"/>
  <c r="AQ169" i="7"/>
  <c r="AY169" i="7"/>
  <c r="AS169" i="7"/>
  <c r="AU169" i="7"/>
  <c r="AR169" i="7"/>
  <c r="AX169" i="7"/>
  <c r="AV169" i="7"/>
  <c r="AT169" i="7"/>
  <c r="AO169" i="7"/>
  <c r="AW169" i="7"/>
  <c r="CK483" i="7"/>
  <c r="CL483" i="7"/>
  <c r="CF979" i="7"/>
  <c r="BY980" i="7"/>
  <c r="CK980" i="7"/>
  <c r="CG693" i="7"/>
  <c r="CI515" i="7"/>
  <c r="CB880" i="7"/>
  <c r="CF834" i="7"/>
  <c r="CF302" i="7"/>
  <c r="CC85" i="7"/>
  <c r="CI111" i="7"/>
  <c r="BF383" i="7"/>
  <c r="BG383" i="7" a="1"/>
  <c r="CF693" i="7"/>
  <c r="CI760" i="7"/>
  <c r="CJ568" i="7"/>
  <c r="CL568" i="7"/>
  <c r="CE945" i="7"/>
  <c r="BY790" i="7"/>
  <c r="CK790" i="7"/>
  <c r="CA880" i="7"/>
  <c r="CD746" i="7"/>
  <c r="CD796" i="7"/>
  <c r="CI302" i="7"/>
  <c r="CI85" i="7"/>
  <c r="CE111" i="7"/>
  <c r="CK120" i="7"/>
  <c r="CQ120" i="7"/>
  <c r="AO406" i="7"/>
  <c r="AT223" i="7"/>
  <c r="CG979" i="7"/>
  <c r="CK61" i="7"/>
  <c r="CC980" i="7"/>
  <c r="CA760" i="7"/>
  <c r="BM538" i="7"/>
  <c r="BI413" i="7"/>
  <c r="AX38" i="7"/>
  <c r="CF790" i="7"/>
  <c r="CB844" i="7"/>
  <c r="CG649" i="7"/>
  <c r="CE844" i="7"/>
  <c r="CH870" i="7"/>
  <c r="CH796" i="7"/>
  <c r="CD834" i="7"/>
  <c r="CG983" i="7"/>
  <c r="CJ767" i="7"/>
  <c r="CB302" i="7"/>
  <c r="CE302" i="7"/>
  <c r="CD111" i="7"/>
  <c r="CA111" i="7"/>
  <c r="BU383" i="7"/>
  <c r="AY44" i="7"/>
  <c r="AQ406" i="7"/>
  <c r="AX406" i="7"/>
  <c r="AP406" i="7"/>
  <c r="AU406" i="7"/>
  <c r="AY406" i="7"/>
  <c r="BF406" i="7"/>
  <c r="BG406" i="7" a="1"/>
  <c r="CE527" i="7"/>
  <c r="AV8" i="7"/>
  <c r="AY8" i="7"/>
  <c r="AU8" i="7"/>
  <c r="AP8" i="7"/>
  <c r="AS8" i="7"/>
  <c r="CK420" i="7"/>
  <c r="CJ420" i="7"/>
  <c r="BT301" i="7"/>
  <c r="BV301" i="7"/>
  <c r="BX18" i="7"/>
  <c r="BY18" i="7" a="1"/>
  <c r="BZ18" i="7"/>
  <c r="BX23" i="7"/>
  <c r="BY23" i="7" a="1"/>
  <c r="CH23" i="7"/>
  <c r="AQ8" i="7"/>
  <c r="AX8" i="7"/>
  <c r="BI353" i="7"/>
  <c r="BK353" i="7"/>
  <c r="BG353" i="7"/>
  <c r="BO353" i="7"/>
  <c r="BH353" i="7"/>
  <c r="BQ353" i="7"/>
  <c r="BJ353" i="7"/>
  <c r="BL353" i="7"/>
  <c r="BN353" i="7"/>
  <c r="BM353" i="7"/>
  <c r="BP353" i="7"/>
  <c r="BQ285" i="7"/>
  <c r="BN285" i="7"/>
  <c r="BK285" i="7"/>
  <c r="BH285" i="7"/>
  <c r="BI285" i="7"/>
  <c r="BG285" i="7"/>
  <c r="BL285" i="7"/>
  <c r="BP285" i="7"/>
  <c r="BJ285" i="7"/>
  <c r="BM285" i="7"/>
  <c r="BO285" i="7"/>
  <c r="CI596" i="7"/>
  <c r="CI527" i="7"/>
  <c r="BX78" i="7"/>
  <c r="BY78" i="7" a="1"/>
  <c r="CD78" i="7"/>
  <c r="BF249" i="7"/>
  <c r="BT180" i="7"/>
  <c r="AY12" i="7"/>
  <c r="AT12" i="7"/>
  <c r="AW12" i="7"/>
  <c r="CK303" i="7"/>
  <c r="CO303" i="7"/>
  <c r="CC527" i="7"/>
  <c r="BF278" i="7"/>
  <c r="BT150" i="7"/>
  <c r="BV150" i="7"/>
  <c r="BT249" i="7"/>
  <c r="AX44" i="7"/>
  <c r="AV12" i="7"/>
  <c r="BU301" i="7"/>
  <c r="BX353" i="7"/>
  <c r="BY353" i="7" a="1"/>
  <c r="CB353" i="7"/>
  <c r="BT176" i="7"/>
  <c r="BT161" i="7"/>
  <c r="BT406" i="7"/>
  <c r="BV406" i="7"/>
  <c r="AV406" i="7"/>
  <c r="AR406" i="7"/>
  <c r="BU406" i="7"/>
  <c r="AT406" i="7"/>
  <c r="BM398" i="7"/>
  <c r="BT398" i="7"/>
  <c r="BV398" i="7"/>
  <c r="BU398" i="7"/>
  <c r="CM393" i="7"/>
  <c r="BF169" i="7"/>
  <c r="AX161" i="7"/>
  <c r="AV161" i="7"/>
  <c r="AP161" i="7"/>
  <c r="AY161" i="7"/>
  <c r="CG615" i="7"/>
  <c r="BY99" i="7"/>
  <c r="CJ99" i="7"/>
  <c r="AR161" i="7"/>
  <c r="AW161" i="7"/>
  <c r="AQ44" i="7"/>
  <c r="AU44" i="7"/>
  <c r="AR44" i="7"/>
  <c r="AY150" i="7"/>
  <c r="AX150" i="7"/>
  <c r="AQ150" i="7"/>
  <c r="AU150" i="7"/>
  <c r="AR150" i="7"/>
  <c r="AT150" i="7"/>
  <c r="AV150" i="7"/>
  <c r="AS150" i="7"/>
  <c r="AO150" i="7"/>
  <c r="AW150" i="7"/>
  <c r="CK15" i="7"/>
  <c r="CJ15" i="7"/>
  <c r="CJ195" i="7"/>
  <c r="CE99" i="7"/>
  <c r="BZ99" i="7"/>
  <c r="BJ448" i="7"/>
  <c r="BL408" i="7"/>
  <c r="CJ166" i="7"/>
  <c r="CK270" i="7"/>
  <c r="BF245" i="7"/>
  <c r="BF150" i="7"/>
  <c r="BF180" i="7"/>
  <c r="AU161" i="7"/>
  <c r="AW44" i="7"/>
  <c r="AO44" i="7"/>
  <c r="AS44" i="7"/>
  <c r="BU140" i="7"/>
  <c r="CD99" i="7"/>
  <c r="CC99" i="7"/>
  <c r="BN448" i="7"/>
  <c r="BF44" i="7"/>
  <c r="BT44" i="7"/>
  <c r="BF8" i="7"/>
  <c r="AS161" i="7"/>
  <c r="AQ161" i="7"/>
  <c r="AP44" i="7"/>
  <c r="AV44" i="7"/>
  <c r="AY176" i="7"/>
  <c r="AO176" i="7"/>
  <c r="AU176" i="7"/>
  <c r="AS176" i="7"/>
  <c r="AV176" i="7"/>
  <c r="AQ176" i="7"/>
  <c r="AR176" i="7"/>
  <c r="AP176" i="7"/>
  <c r="AT176" i="7"/>
  <c r="AX176" i="7"/>
  <c r="AW176" i="7"/>
  <c r="BM305" i="7"/>
  <c r="BK305" i="7"/>
  <c r="BO305" i="7"/>
  <c r="BL305" i="7"/>
  <c r="BP305" i="7"/>
  <c r="BQ305" i="7"/>
  <c r="BN305" i="7"/>
  <c r="BH305" i="7"/>
  <c r="BG305" i="7"/>
  <c r="CJ305" i="7"/>
  <c r="BJ305" i="7"/>
  <c r="BI305" i="7"/>
  <c r="BK18" i="7"/>
  <c r="BO18" i="7"/>
  <c r="BQ18" i="7"/>
  <c r="BM18" i="7"/>
  <c r="BJ18" i="7"/>
  <c r="BG18" i="7"/>
  <c r="BL18" i="7"/>
  <c r="BN18" i="7"/>
  <c r="BI18" i="7"/>
  <c r="BH18" i="7"/>
  <c r="BP18" i="7"/>
  <c r="BI380" i="7"/>
  <c r="BM380" i="7"/>
  <c r="BL380" i="7"/>
  <c r="BP380" i="7"/>
  <c r="BQ380" i="7"/>
  <c r="BJ380" i="7"/>
  <c r="BN380" i="7"/>
  <c r="BH380" i="7"/>
  <c r="BK380" i="7"/>
  <c r="BG380" i="7"/>
  <c r="BO380" i="7"/>
  <c r="BJ75" i="7"/>
  <c r="BI75" i="7"/>
  <c r="BK75" i="7"/>
  <c r="BH75" i="7"/>
  <c r="BQ75" i="7"/>
  <c r="BP75" i="7"/>
  <c r="BN75" i="7"/>
  <c r="BO75" i="7"/>
  <c r="BM75" i="7"/>
  <c r="BL75" i="7"/>
  <c r="BG75" i="7"/>
  <c r="BI23" i="7"/>
  <c r="BO23" i="7"/>
  <c r="BJ23" i="7"/>
  <c r="BM23" i="7"/>
  <c r="BL23" i="7"/>
  <c r="BQ23" i="7"/>
  <c r="BH23" i="7"/>
  <c r="BP23" i="7"/>
  <c r="BK23" i="7"/>
  <c r="BN23" i="7"/>
  <c r="BG23" i="7"/>
  <c r="BJ78" i="7"/>
  <c r="BQ78" i="7"/>
  <c r="BG78" i="7"/>
  <c r="BN78" i="7"/>
  <c r="BH78" i="7"/>
  <c r="BP78" i="7"/>
  <c r="BO78" i="7"/>
  <c r="BL78" i="7"/>
  <c r="BI78" i="7"/>
  <c r="BK78" i="7"/>
  <c r="BM78" i="7"/>
  <c r="CH201" i="7"/>
  <c r="CB207" i="7"/>
  <c r="BZ207" i="7"/>
  <c r="CH207" i="7"/>
  <c r="CG495" i="7"/>
  <c r="CC495" i="7"/>
  <c r="BY565" i="7"/>
  <c r="CK565" i="7"/>
  <c r="BZ565" i="7"/>
  <c r="CF879" i="7"/>
  <c r="CA879" i="7"/>
  <c r="CE879" i="7"/>
  <c r="AW69" i="7"/>
  <c r="CD207" i="7"/>
  <c r="CI573" i="7"/>
  <c r="CI445" i="7"/>
  <c r="BY897" i="7"/>
  <c r="CK897" i="7"/>
  <c r="CC760" i="7"/>
  <c r="CB760" i="7"/>
  <c r="BZ663" i="7"/>
  <c r="CD790" i="7"/>
  <c r="CF808" i="7"/>
  <c r="CC880" i="7"/>
  <c r="CA527" i="7"/>
  <c r="CH527" i="7"/>
  <c r="BV169" i="7"/>
  <c r="BW169" i="7"/>
  <c r="BT8" i="7"/>
  <c r="BV8" i="7"/>
  <c r="BW8" i="7"/>
  <c r="AQ334" i="7"/>
  <c r="AO334" i="7"/>
  <c r="AU334" i="7"/>
  <c r="AS334" i="7"/>
  <c r="AY334" i="7"/>
  <c r="AW334" i="7"/>
  <c r="AT334" i="7"/>
  <c r="AR334" i="7"/>
  <c r="AV334" i="7"/>
  <c r="AP334" i="7"/>
  <c r="AX334" i="7"/>
  <c r="BV542" i="7"/>
  <c r="BX542" i="7"/>
  <c r="BY542" i="7" a="1"/>
  <c r="AO180" i="7"/>
  <c r="AX180" i="7"/>
  <c r="AQ180" i="7"/>
  <c r="AV180" i="7"/>
  <c r="AT180" i="7"/>
  <c r="AY180" i="7"/>
  <c r="AW180" i="7"/>
  <c r="AS180" i="7"/>
  <c r="AP180" i="7"/>
  <c r="AU180" i="7"/>
  <c r="AR180" i="7"/>
  <c r="BI544" i="7"/>
  <c r="BP544" i="7"/>
  <c r="BM544" i="7"/>
  <c r="BN544" i="7"/>
  <c r="BQ544" i="7"/>
  <c r="BL544" i="7"/>
  <c r="BG544" i="7"/>
  <c r="BO544" i="7"/>
  <c r="BK544" i="7"/>
  <c r="BJ544" i="7"/>
  <c r="BH544" i="7"/>
  <c r="AT278" i="7"/>
  <c r="AS278" i="7"/>
  <c r="AP278" i="7"/>
  <c r="AY278" i="7"/>
  <c r="AU278" i="7"/>
  <c r="AX278" i="7"/>
  <c r="AR278" i="7"/>
  <c r="AO278" i="7"/>
  <c r="AQ278" i="7"/>
  <c r="AV278" i="7"/>
  <c r="AW278" i="7"/>
  <c r="BV102" i="7"/>
  <c r="BW102" i="7"/>
  <c r="CI454" i="7"/>
  <c r="CB454" i="7"/>
  <c r="AQ284" i="7"/>
  <c r="AY284" i="7"/>
  <c r="AW284" i="7"/>
  <c r="AP284" i="7"/>
  <c r="AO284" i="7"/>
  <c r="AS284" i="7"/>
  <c r="AU284" i="7"/>
  <c r="AX284" i="7"/>
  <c r="AV284" i="7"/>
  <c r="AT284" i="7"/>
  <c r="AR284" i="7"/>
  <c r="BF24" i="7"/>
  <c r="BV278" i="7"/>
  <c r="BW278" i="7"/>
  <c r="BV435" i="7"/>
  <c r="BX435" i="7"/>
  <c r="BY435" i="7" a="1"/>
  <c r="BM518" i="7"/>
  <c r="BP518" i="7"/>
  <c r="BL518" i="7"/>
  <c r="BO518" i="7"/>
  <c r="BN518" i="7"/>
  <c r="BH518" i="7"/>
  <c r="BJ518" i="7"/>
  <c r="BQ518" i="7"/>
  <c r="BK518" i="7"/>
  <c r="BI518" i="7"/>
  <c r="BG518" i="7"/>
  <c r="AW24" i="7"/>
  <c r="AY24" i="7"/>
  <c r="AO24" i="7"/>
  <c r="AR24" i="7"/>
  <c r="AS24" i="7"/>
  <c r="AU24" i="7"/>
  <c r="AV24" i="7"/>
  <c r="AX24" i="7"/>
  <c r="AQ24" i="7"/>
  <c r="AP24" i="7"/>
  <c r="AT24" i="7"/>
  <c r="BW150" i="7"/>
  <c r="BF176" i="7"/>
  <c r="BX518" i="7"/>
  <c r="BY518" i="7" a="1"/>
  <c r="BF102" i="7"/>
  <c r="BX465" i="7"/>
  <c r="BY465" i="7" a="1"/>
  <c r="CV691" i="7"/>
  <c r="CB213" i="7"/>
  <c r="CH445" i="7"/>
  <c r="CF445" i="7"/>
  <c r="CG696" i="7"/>
  <c r="CD760" i="7"/>
  <c r="CH760" i="7"/>
  <c r="BZ760" i="7"/>
  <c r="CF599" i="7"/>
  <c r="CD748" i="7"/>
  <c r="CC790" i="7"/>
  <c r="CI790" i="7"/>
  <c r="CD880" i="7"/>
  <c r="CI880" i="7"/>
  <c r="BY527" i="7"/>
  <c r="CJ527" i="7"/>
  <c r="BY685" i="7"/>
  <c r="CJ685" i="7"/>
  <c r="BX521" i="7"/>
  <c r="BY521" i="7" a="1"/>
  <c r="CD521" i="7"/>
  <c r="BU245" i="7"/>
  <c r="BT169" i="7"/>
  <c r="AQ383" i="7"/>
  <c r="AV383" i="7"/>
  <c r="AW383" i="7"/>
  <c r="AX383" i="7"/>
  <c r="AP383" i="7"/>
  <c r="AR383" i="7"/>
  <c r="AT383" i="7"/>
  <c r="AU383" i="7"/>
  <c r="AS383" i="7"/>
  <c r="AO383" i="7"/>
  <c r="AY383" i="7"/>
  <c r="AO140" i="7"/>
  <c r="AR140" i="7"/>
  <c r="AV140" i="7"/>
  <c r="AW140" i="7"/>
  <c r="AQ140" i="7"/>
  <c r="AT140" i="7"/>
  <c r="AX140" i="7"/>
  <c r="AY140" i="7"/>
  <c r="AU140" i="7"/>
  <c r="AS140" i="7"/>
  <c r="AP140" i="7"/>
  <c r="CK688" i="7"/>
  <c r="CJ688" i="7"/>
  <c r="BM542" i="7"/>
  <c r="BN542" i="7"/>
  <c r="BK542" i="7"/>
  <c r="BP542" i="7"/>
  <c r="BQ542" i="7"/>
  <c r="BL542" i="7"/>
  <c r="BI542" i="7"/>
  <c r="BG542" i="7"/>
  <c r="BH542" i="7"/>
  <c r="BJ542" i="7"/>
  <c r="BO542" i="7"/>
  <c r="AX165" i="7"/>
  <c r="AP165" i="7"/>
  <c r="AR165" i="7"/>
  <c r="AU165" i="7"/>
  <c r="AT165" i="7"/>
  <c r="AQ165" i="7"/>
  <c r="AV165" i="7"/>
  <c r="AW165" i="7"/>
  <c r="AY165" i="7"/>
  <c r="AO165" i="7"/>
  <c r="AS165" i="7"/>
  <c r="BU334" i="7"/>
  <c r="AW249" i="7"/>
  <c r="AQ249" i="7"/>
  <c r="AS249" i="7"/>
  <c r="AU249" i="7"/>
  <c r="AP249" i="7"/>
  <c r="AR249" i="7"/>
  <c r="AO249" i="7"/>
  <c r="AY249" i="7"/>
  <c r="AT249" i="7"/>
  <c r="AX249" i="7"/>
  <c r="AV249" i="7"/>
  <c r="BV176" i="7"/>
  <c r="BW176" i="7"/>
  <c r="BG465" i="7"/>
  <c r="BH465" i="7"/>
  <c r="BP465" i="7"/>
  <c r="BN465" i="7"/>
  <c r="BK465" i="7"/>
  <c r="BJ465" i="7"/>
  <c r="BM465" i="7"/>
  <c r="BI465" i="7"/>
  <c r="BO465" i="7"/>
  <c r="BQ465" i="7"/>
  <c r="BL465" i="7"/>
  <c r="AS102" i="7"/>
  <c r="AO102" i="7"/>
  <c r="AW102" i="7"/>
  <c r="AY102" i="7"/>
  <c r="AU102" i="7"/>
  <c r="AT102" i="7"/>
  <c r="AP102" i="7"/>
  <c r="AR102" i="7"/>
  <c r="AX102" i="7"/>
  <c r="AQ102" i="7"/>
  <c r="AV102" i="7"/>
  <c r="BF37" i="7"/>
  <c r="BL539" i="7"/>
  <c r="BN539" i="7"/>
  <c r="BG539" i="7"/>
  <c r="BK539" i="7"/>
  <c r="BM539" i="7"/>
  <c r="BP539" i="7"/>
  <c r="BQ539" i="7"/>
  <c r="BJ539" i="7"/>
  <c r="BI539" i="7"/>
  <c r="BH539" i="7"/>
  <c r="BO539" i="7"/>
  <c r="BU102" i="7"/>
  <c r="BV249" i="7"/>
  <c r="BW249" i="7"/>
  <c r="BV383" i="7"/>
  <c r="BW383" i="7"/>
  <c r="BV140" i="7"/>
  <c r="BW140" i="7"/>
  <c r="BY760" i="7"/>
  <c r="CJ760" i="7"/>
  <c r="CF760" i="7"/>
  <c r="CC663" i="7"/>
  <c r="CB790" i="7"/>
  <c r="CF880" i="7"/>
  <c r="CE685" i="7"/>
  <c r="BZ454" i="7"/>
  <c r="CK373" i="7"/>
  <c r="BX544" i="7"/>
  <c r="BY544" i="7" a="1"/>
  <c r="BU169" i="7"/>
  <c r="BU8" i="7"/>
  <c r="BX539" i="7"/>
  <c r="BY539" i="7" a="1"/>
  <c r="AV245" i="7"/>
  <c r="AO245" i="7"/>
  <c r="AU245" i="7"/>
  <c r="AY245" i="7"/>
  <c r="AS245" i="7"/>
  <c r="AQ245" i="7"/>
  <c r="AX245" i="7"/>
  <c r="AW245" i="7"/>
  <c r="AT245" i="7"/>
  <c r="AP245" i="7"/>
  <c r="AR245" i="7"/>
  <c r="BT334" i="7"/>
  <c r="BF161" i="7"/>
  <c r="BF140" i="7"/>
  <c r="BW180" i="7"/>
  <c r="BV180" i="7"/>
  <c r="BG435" i="7"/>
  <c r="BP435" i="7"/>
  <c r="BO435" i="7"/>
  <c r="BH435" i="7"/>
  <c r="BJ435" i="7"/>
  <c r="BI435" i="7"/>
  <c r="BM435" i="7"/>
  <c r="BK435" i="7"/>
  <c r="BL435" i="7"/>
  <c r="BQ435" i="7"/>
  <c r="BN435" i="7"/>
  <c r="BV44" i="7"/>
  <c r="BW44" i="7"/>
  <c r="BF334" i="7"/>
  <c r="BT102" i="7"/>
  <c r="BF286" i="7"/>
  <c r="AY286" i="7"/>
  <c r="AQ286" i="7"/>
  <c r="AW286" i="7"/>
  <c r="AU286" i="7"/>
  <c r="AT286" i="7"/>
  <c r="AX286" i="7"/>
  <c r="AP286" i="7"/>
  <c r="AS286" i="7"/>
  <c r="AR286" i="7"/>
  <c r="AV286" i="7"/>
  <c r="AO286" i="7"/>
  <c r="BF284" i="7"/>
  <c r="BW161" i="7"/>
  <c r="BV161" i="7"/>
  <c r="BW245" i="7"/>
  <c r="BV245" i="7"/>
  <c r="CK779" i="7"/>
  <c r="CJ779" i="7"/>
  <c r="BH521" i="7"/>
  <c r="BO521" i="7"/>
  <c r="BK521" i="7"/>
  <c r="BJ521" i="7"/>
  <c r="BN521" i="7"/>
  <c r="BQ521" i="7"/>
  <c r="BM521" i="7"/>
  <c r="BI521" i="7"/>
  <c r="BG521" i="7"/>
  <c r="BP521" i="7"/>
  <c r="BL521" i="7"/>
  <c r="BZ282" i="7"/>
  <c r="CK282" i="7"/>
  <c r="CH282" i="7"/>
  <c r="CG282" i="7"/>
  <c r="CB282" i="7"/>
  <c r="CD282" i="7"/>
  <c r="CC282" i="7"/>
  <c r="CI282" i="7"/>
  <c r="CA282" i="7"/>
  <c r="CE282" i="7"/>
  <c r="CF282" i="7"/>
  <c r="BQ532" i="7"/>
  <c r="BM532" i="7"/>
  <c r="BO532" i="7"/>
  <c r="BK532" i="7"/>
  <c r="BH532" i="7"/>
  <c r="BN532" i="7"/>
  <c r="BL532" i="7"/>
  <c r="BP532" i="7"/>
  <c r="BG532" i="7"/>
  <c r="BJ532" i="7"/>
  <c r="BI532" i="7"/>
  <c r="CJ860" i="7"/>
  <c r="CK860" i="7"/>
  <c r="BX532" i="7"/>
  <c r="BY532" i="7" a="1"/>
  <c r="CM772" i="7"/>
  <c r="AP69" i="7"/>
  <c r="AR223" i="7"/>
  <c r="CF718" i="7"/>
  <c r="CB323" i="7"/>
  <c r="CG718" i="7"/>
  <c r="BY163" i="7"/>
  <c r="CC323" i="7"/>
  <c r="BM448" i="7"/>
  <c r="AQ69" i="7"/>
  <c r="AX341" i="7"/>
  <c r="AO223" i="7"/>
  <c r="CD495" i="7"/>
  <c r="CU741" i="7"/>
  <c r="AY400" i="7"/>
  <c r="AX144" i="7"/>
  <c r="CM658" i="7"/>
  <c r="CA696" i="7"/>
  <c r="CH696" i="7"/>
  <c r="CJ3" i="7"/>
  <c r="CK3" i="7"/>
  <c r="CE256" i="7"/>
  <c r="CD256" i="7"/>
  <c r="CB924" i="7"/>
  <c r="BY924" i="7"/>
  <c r="CK924" i="7"/>
  <c r="CE175" i="7"/>
  <c r="CF175" i="7"/>
  <c r="CI175" i="7"/>
  <c r="CA175" i="7"/>
  <c r="CH175" i="7"/>
  <c r="CC175" i="7"/>
  <c r="CG175" i="7"/>
  <c r="BY175" i="7"/>
  <c r="CB699" i="7"/>
  <c r="BY699" i="7"/>
  <c r="CK699" i="7"/>
  <c r="BZ699" i="7"/>
  <c r="CA699" i="7"/>
  <c r="CD699" i="7"/>
  <c r="CI699" i="7"/>
  <c r="CC699" i="7"/>
  <c r="CF699" i="7"/>
  <c r="CE699" i="7"/>
  <c r="BJ523" i="7"/>
  <c r="CH678" i="7"/>
  <c r="BY678" i="7"/>
  <c r="CK678" i="7"/>
  <c r="CH748" i="7"/>
  <c r="CI748" i="7"/>
  <c r="CC808" i="7"/>
  <c r="CB808" i="7"/>
  <c r="CA199" i="7"/>
  <c r="CE199" i="7"/>
  <c r="BY199" i="7"/>
  <c r="BZ199" i="7"/>
  <c r="CB199" i="7"/>
  <c r="CA902" i="7"/>
  <c r="CC902" i="7"/>
  <c r="CB902" i="7"/>
  <c r="CH902" i="7"/>
  <c r="CI902" i="7"/>
  <c r="BY610" i="7"/>
  <c r="CJ610" i="7"/>
  <c r="CB610" i="7"/>
  <c r="CE610" i="7"/>
  <c r="CD610" i="7"/>
  <c r="BZ610" i="7"/>
  <c r="CG610" i="7"/>
  <c r="CA610" i="7"/>
  <c r="CC610" i="7"/>
  <c r="BZ815" i="7"/>
  <c r="CB815" i="7"/>
  <c r="CI815" i="7"/>
  <c r="CE815" i="7"/>
  <c r="CA809" i="7"/>
  <c r="CI809" i="7"/>
  <c r="CE809" i="7"/>
  <c r="BZ809" i="7"/>
  <c r="CB809" i="7"/>
  <c r="CC809" i="7"/>
  <c r="CD809" i="7"/>
  <c r="CA627" i="7"/>
  <c r="CC627" i="7"/>
  <c r="CE627" i="7"/>
  <c r="CH627" i="7"/>
  <c r="BY627" i="7"/>
  <c r="CK627" i="7"/>
  <c r="CB627" i="7"/>
  <c r="CG627" i="7"/>
  <c r="BZ627" i="7"/>
  <c r="CK887" i="7"/>
  <c r="CN887" i="7"/>
  <c r="BN523" i="7"/>
  <c r="AW290" i="7"/>
  <c r="BY746" i="7"/>
  <c r="CJ746" i="7"/>
  <c r="CB746" i="7"/>
  <c r="CI610" i="7"/>
  <c r="CK272" i="7"/>
  <c r="CJ272" i="7"/>
  <c r="CH206" i="7"/>
  <c r="CB206" i="7"/>
  <c r="CG206" i="7"/>
  <c r="CI206" i="7"/>
  <c r="CE821" i="7"/>
  <c r="BZ821" i="7"/>
  <c r="CA821" i="7"/>
  <c r="CC821" i="7"/>
  <c r="CH821" i="7"/>
  <c r="CB821" i="7"/>
  <c r="CI821" i="7"/>
  <c r="CD821" i="7"/>
  <c r="BK504" i="7"/>
  <c r="BJ504" i="7"/>
  <c r="BH504" i="7"/>
  <c r="BO504" i="7"/>
  <c r="CA911" i="7"/>
  <c r="CD911" i="7"/>
  <c r="CF911" i="7"/>
  <c r="BY911" i="7"/>
  <c r="CK911" i="7"/>
  <c r="CC911" i="7"/>
  <c r="BZ911" i="7"/>
  <c r="CH911" i="7"/>
  <c r="CE911" i="7"/>
  <c r="BZ594" i="7"/>
  <c r="CG594" i="7"/>
  <c r="CD594" i="7"/>
  <c r="BP499" i="7"/>
  <c r="BG499" i="7"/>
  <c r="BN499" i="7"/>
  <c r="CE629" i="7"/>
  <c r="CD629" i="7"/>
  <c r="CA629" i="7"/>
  <c r="BZ629" i="7"/>
  <c r="BY629" i="7"/>
  <c r="CK629" i="7"/>
  <c r="CI629" i="7"/>
  <c r="CG629" i="7"/>
  <c r="CC629" i="7"/>
  <c r="CF889" i="7"/>
  <c r="CG889" i="7"/>
  <c r="CB889" i="7"/>
  <c r="CD889" i="7"/>
  <c r="CC889" i="7"/>
  <c r="BZ889" i="7"/>
  <c r="CB175" i="7"/>
  <c r="BK523" i="7"/>
  <c r="BG523" i="7"/>
  <c r="CF524" i="7"/>
  <c r="CA769" i="7"/>
  <c r="CC748" i="7"/>
  <c r="CD808" i="7"/>
  <c r="CA647" i="7"/>
  <c r="BY647" i="7"/>
  <c r="CK647" i="7"/>
  <c r="CC913" i="7"/>
  <c r="CG913" i="7"/>
  <c r="CI943" i="7"/>
  <c r="CC943" i="7"/>
  <c r="CI910" i="7"/>
  <c r="CG815" i="7"/>
  <c r="BY815" i="7"/>
  <c r="CJ815" i="7"/>
  <c r="BX311" i="7"/>
  <c r="BY311" i="7" a="1"/>
  <c r="CC311" i="7"/>
  <c r="CG527" i="7"/>
  <c r="CD527" i="7"/>
  <c r="CF527" i="7"/>
  <c r="CH815" i="7"/>
  <c r="CE206" i="7"/>
  <c r="BY821" i="7"/>
  <c r="CF610" i="7"/>
  <c r="CF902" i="7"/>
  <c r="BZ175" i="7"/>
  <c r="CJ957" i="7"/>
  <c r="CK957" i="7"/>
  <c r="BY872" i="7"/>
  <c r="CJ872" i="7"/>
  <c r="AS77" i="7"/>
  <c r="AU77" i="7"/>
  <c r="BY669" i="7"/>
  <c r="CJ669" i="7"/>
  <c r="CH663" i="7"/>
  <c r="BZ768" i="7"/>
  <c r="CG766" i="7"/>
  <c r="CD766" i="7"/>
  <c r="CI232" i="7"/>
  <c r="CA649" i="7"/>
  <c r="CG844" i="7"/>
  <c r="BY796" i="7"/>
  <c r="CJ796" i="7"/>
  <c r="CE834" i="7"/>
  <c r="CI834" i="7"/>
  <c r="AQ104" i="7"/>
  <c r="BY302" i="7"/>
  <c r="BZ302" i="7"/>
  <c r="CH302" i="7"/>
  <c r="CD222" i="7"/>
  <c r="BZ284" i="7"/>
  <c r="CK36" i="7"/>
  <c r="CF111" i="7"/>
  <c r="CH111" i="7"/>
  <c r="CC111" i="7"/>
  <c r="CF454" i="7"/>
  <c r="CH454" i="7"/>
  <c r="CE454" i="7"/>
  <c r="CA796" i="7"/>
  <c r="BZ834" i="7"/>
  <c r="CD302" i="7"/>
  <c r="CC222" i="7"/>
  <c r="CG111" i="7"/>
  <c r="CG454" i="7"/>
  <c r="BO207" i="7"/>
  <c r="BN207" i="7"/>
  <c r="BQ207" i="7"/>
  <c r="BI207" i="7"/>
  <c r="BH207" i="7"/>
  <c r="BP207" i="7"/>
  <c r="BK207" i="7"/>
  <c r="BL207" i="7"/>
  <c r="BM207" i="7"/>
  <c r="BJ207" i="7"/>
  <c r="CE632" i="7"/>
  <c r="CT88" i="7"/>
  <c r="CN88" i="7"/>
  <c r="CJ657" i="7"/>
  <c r="CK657" i="7"/>
  <c r="CJ798" i="7"/>
  <c r="CK798" i="7"/>
  <c r="AU397" i="7"/>
  <c r="CD421" i="7"/>
  <c r="CO658" i="7"/>
  <c r="CP658" i="7"/>
  <c r="CC744" i="7"/>
  <c r="CI765" i="7"/>
  <c r="CE980" i="7"/>
  <c r="CA980" i="7"/>
  <c r="BZ980" i="7"/>
  <c r="CH897" i="7"/>
  <c r="CI693" i="7"/>
  <c r="CA693" i="7"/>
  <c r="BZ693" i="7"/>
  <c r="CI799" i="7"/>
  <c r="CF799" i="7"/>
  <c r="CE799" i="7"/>
  <c r="CH515" i="7"/>
  <c r="CC617" i="7"/>
  <c r="CI599" i="7"/>
  <c r="CA12" i="7"/>
  <c r="CE232" i="7"/>
  <c r="BZ563" i="7"/>
  <c r="CE127" i="7"/>
  <c r="CF563" i="7"/>
  <c r="CB997" i="7"/>
  <c r="CH730" i="7"/>
  <c r="BY976" i="7"/>
  <c r="CJ976" i="7"/>
  <c r="CF976" i="7"/>
  <c r="CI976" i="7"/>
  <c r="CD680" i="7"/>
  <c r="CB680" i="7"/>
  <c r="CB217" i="7"/>
  <c r="CF217" i="7"/>
  <c r="AT397" i="7"/>
  <c r="CM93" i="7"/>
  <c r="CT658" i="7"/>
  <c r="CN658" i="7"/>
  <c r="CB555" i="7"/>
  <c r="CH980" i="7"/>
  <c r="CD980" i="7"/>
  <c r="CG980" i="7"/>
  <c r="CI897" i="7"/>
  <c r="CD693" i="7"/>
  <c r="CH693" i="7"/>
  <c r="CE693" i="7"/>
  <c r="CB515" i="7"/>
  <c r="CA617" i="7"/>
  <c r="CF661" i="7"/>
  <c r="AQ38" i="7"/>
  <c r="CF232" i="7"/>
  <c r="BY232" i="7"/>
  <c r="CK232" i="7"/>
  <c r="CD127" i="7"/>
  <c r="CC563" i="7"/>
  <c r="CK900" i="7"/>
  <c r="CO900" i="7"/>
  <c r="CI846" i="7"/>
  <c r="CA997" i="7"/>
  <c r="CD983" i="7"/>
  <c r="CE976" i="7"/>
  <c r="CA976" i="7"/>
  <c r="CC976" i="7"/>
  <c r="CH680" i="7"/>
  <c r="CF680" i="7"/>
  <c r="CI680" i="7"/>
  <c r="CD217" i="7"/>
  <c r="CA217" i="7"/>
  <c r="AP397" i="7"/>
  <c r="CU6" i="7"/>
  <c r="CQ658" i="7"/>
  <c r="CL658" i="7"/>
  <c r="CE555" i="7"/>
  <c r="CI980" i="7"/>
  <c r="CC897" i="7"/>
  <c r="BY693" i="7"/>
  <c r="CK693" i="7"/>
  <c r="CC693" i="7"/>
  <c r="CA799" i="7"/>
  <c r="CG515" i="7"/>
  <c r="CF952" i="7"/>
  <c r="BH516" i="7"/>
  <c r="AO38" i="7"/>
  <c r="CA930" i="7"/>
  <c r="CC232" i="7"/>
  <c r="CG232" i="7"/>
  <c r="CA127" i="7"/>
  <c r="CI127" i="7"/>
  <c r="CI563" i="7"/>
  <c r="CB710" i="7"/>
  <c r="CH846" i="7"/>
  <c r="CF983" i="7"/>
  <c r="CD976" i="7"/>
  <c r="CE680" i="7"/>
  <c r="CA680" i="7"/>
  <c r="BY217" i="7"/>
  <c r="CK217" i="7"/>
  <c r="CE217" i="7"/>
  <c r="CK577" i="7"/>
  <c r="CJ577" i="7"/>
  <c r="CJ635" i="7"/>
  <c r="CK635" i="7"/>
  <c r="BN109" i="7"/>
  <c r="CS25" i="7"/>
  <c r="CD242" i="7"/>
  <c r="CF248" i="7"/>
  <c r="CB486" i="7"/>
  <c r="CE979" i="7"/>
  <c r="CC979" i="7"/>
  <c r="CI979" i="7"/>
  <c r="CG240" i="7"/>
  <c r="BY240" i="7"/>
  <c r="CK240" i="7"/>
  <c r="BZ670" i="7"/>
  <c r="CA670" i="7"/>
  <c r="CG670" i="7"/>
  <c r="CH899" i="7"/>
  <c r="CI589" i="7"/>
  <c r="CB589" i="7"/>
  <c r="BY589" i="7"/>
  <c r="CK589" i="7"/>
  <c r="CE905" i="7"/>
  <c r="CF905" i="7"/>
  <c r="CE495" i="7"/>
  <c r="CI524" i="7"/>
  <c r="CG879" i="7"/>
  <c r="CI879" i="7"/>
  <c r="CH879" i="7"/>
  <c r="CF495" i="7"/>
  <c r="CH213" i="7"/>
  <c r="CC213" i="7"/>
  <c r="BZ769" i="7"/>
  <c r="CD769" i="7"/>
  <c r="CC952" i="7"/>
  <c r="AS314" i="7"/>
  <c r="CD916" i="7"/>
  <c r="CC963" i="7"/>
  <c r="CF698" i="7"/>
  <c r="CK810" i="7"/>
  <c r="CJ810" i="7"/>
  <c r="AX69" i="7"/>
  <c r="AU341" i="7"/>
  <c r="AU281" i="7"/>
  <c r="CR25" i="7"/>
  <c r="CH248" i="7"/>
  <c r="CW691" i="7"/>
  <c r="BY718" i="7"/>
  <c r="CJ718" i="7"/>
  <c r="CA486" i="7"/>
  <c r="CD979" i="7"/>
  <c r="CA979" i="7"/>
  <c r="CH240" i="7"/>
  <c r="BZ240" i="7"/>
  <c r="CI240" i="7"/>
  <c r="CD163" i="7"/>
  <c r="CD670" i="7"/>
  <c r="CI670" i="7"/>
  <c r="BY670" i="7"/>
  <c r="CK670" i="7"/>
  <c r="CG565" i="7"/>
  <c r="BY899" i="7"/>
  <c r="CK899" i="7"/>
  <c r="CA589" i="7"/>
  <c r="CD589" i="7"/>
  <c r="CH589" i="7"/>
  <c r="CC905" i="7"/>
  <c r="BZ905" i="7"/>
  <c r="CH495" i="7"/>
  <c r="BY495" i="7"/>
  <c r="CK495" i="7"/>
  <c r="BY524" i="7"/>
  <c r="CK524" i="7"/>
  <c r="CC879" i="7"/>
  <c r="CD879" i="7"/>
  <c r="BY879" i="7"/>
  <c r="CK879" i="7"/>
  <c r="CB495" i="7"/>
  <c r="CI213" i="7"/>
  <c r="BY213" i="7"/>
  <c r="CF213" i="7"/>
  <c r="CW602" i="7"/>
  <c r="CH769" i="7"/>
  <c r="CI769" i="7"/>
  <c r="CE769" i="7"/>
  <c r="CG897" i="7"/>
  <c r="CD617" i="7"/>
  <c r="CC599" i="7"/>
  <c r="CB952" i="7"/>
  <c r="BY952" i="7"/>
  <c r="CJ952" i="7"/>
  <c r="BY661" i="7"/>
  <c r="CJ661" i="7"/>
  <c r="BJ531" i="7"/>
  <c r="BM516" i="7"/>
  <c r="AU38" i="7"/>
  <c r="AP314" i="7"/>
  <c r="BZ916" i="7"/>
  <c r="CE963" i="7"/>
  <c r="CJ928" i="7"/>
  <c r="CL928" i="7"/>
  <c r="CH256" i="7"/>
  <c r="CD650" i="7"/>
  <c r="CH698" i="7"/>
  <c r="BY649" i="7"/>
  <c r="CK649" i="7"/>
  <c r="CC844" i="7"/>
  <c r="AT58" i="7"/>
  <c r="CA816" i="7"/>
  <c r="CB816" i="7"/>
  <c r="CC816" i="7"/>
  <c r="CF297" i="7"/>
  <c r="CA297" i="7"/>
  <c r="CG297" i="7"/>
  <c r="CA635" i="7"/>
  <c r="CI635" i="7"/>
  <c r="BZ635" i="7"/>
  <c r="CF271" i="7"/>
  <c r="CA271" i="7"/>
  <c r="CG271" i="7"/>
  <c r="CE85" i="7"/>
  <c r="CG85" i="7"/>
  <c r="CH85" i="7"/>
  <c r="AS58" i="7"/>
  <c r="CH816" i="7"/>
  <c r="CF816" i="7"/>
  <c r="CI816" i="7"/>
  <c r="CC297" i="7"/>
  <c r="CH297" i="7"/>
  <c r="CD297" i="7"/>
  <c r="CC635" i="7"/>
  <c r="CH635" i="7"/>
  <c r="CF635" i="7"/>
  <c r="BY271" i="7"/>
  <c r="CK271" i="7"/>
  <c r="BZ271" i="7"/>
  <c r="CB271" i="7"/>
  <c r="CF85" i="7"/>
  <c r="BY85" i="7"/>
  <c r="CK85" i="7"/>
  <c r="CD85" i="7"/>
  <c r="CE789" i="7"/>
  <c r="CB722" i="7"/>
  <c r="CI722" i="7"/>
  <c r="AS69" i="7"/>
  <c r="AY69" i="7"/>
  <c r="AS341" i="7"/>
  <c r="AY209" i="7"/>
  <c r="AR130" i="7"/>
  <c r="CI242" i="7"/>
  <c r="CA248" i="7"/>
  <c r="BZ979" i="7"/>
  <c r="BY979" i="7"/>
  <c r="CJ979" i="7"/>
  <c r="CF240" i="7"/>
  <c r="CA240" i="7"/>
  <c r="CF670" i="7"/>
  <c r="CC670" i="7"/>
  <c r="CE899" i="7"/>
  <c r="CF589" i="7"/>
  <c r="BZ589" i="7"/>
  <c r="CB905" i="7"/>
  <c r="BZ495" i="7"/>
  <c r="CB879" i="7"/>
  <c r="CA495" i="7"/>
  <c r="CG213" i="7"/>
  <c r="CD213" i="7"/>
  <c r="CF769" i="7"/>
  <c r="BY769" i="7"/>
  <c r="CJ769" i="7"/>
  <c r="CJ977" i="7"/>
  <c r="CM977" i="7"/>
  <c r="CH617" i="7"/>
  <c r="CA599" i="7"/>
  <c r="CE599" i="7"/>
  <c r="CE952" i="7"/>
  <c r="CB571" i="7"/>
  <c r="BN531" i="7"/>
  <c r="BQ516" i="7"/>
  <c r="CD963" i="7"/>
  <c r="CE649" i="7"/>
  <c r="CI649" i="7"/>
  <c r="CH844" i="7"/>
  <c r="CB730" i="7"/>
  <c r="BZ816" i="7"/>
  <c r="BZ297" i="7"/>
  <c r="CB100" i="7"/>
  <c r="BY927" i="7"/>
  <c r="CK927" i="7"/>
  <c r="CC217" i="7"/>
  <c r="CE635" i="7"/>
  <c r="BY809" i="7"/>
  <c r="CJ809" i="7"/>
  <c r="CJ692" i="7"/>
  <c r="CD271" i="7"/>
  <c r="CH271" i="7"/>
  <c r="CB85" i="7"/>
  <c r="BZ85" i="7"/>
  <c r="BY889" i="7"/>
  <c r="CJ889" i="7"/>
  <c r="CI889" i="7"/>
  <c r="CC789" i="7"/>
  <c r="CG722" i="7"/>
  <c r="CD722" i="7"/>
  <c r="CK971" i="7"/>
  <c r="CJ971" i="7"/>
  <c r="CI189" i="7"/>
  <c r="BZ189" i="7"/>
  <c r="CD189" i="7"/>
  <c r="BY189" i="7"/>
  <c r="CK189" i="7"/>
  <c r="CC189" i="7"/>
  <c r="CG189" i="7"/>
  <c r="CA189" i="7"/>
  <c r="CB189" i="7"/>
  <c r="CE189" i="7"/>
  <c r="CF189" i="7"/>
  <c r="CH189" i="7"/>
  <c r="CF583" i="7"/>
  <c r="CD583" i="7"/>
  <c r="BN476" i="7"/>
  <c r="BK476" i="7"/>
  <c r="CB803" i="7"/>
  <c r="BY803" i="7"/>
  <c r="CK803" i="7"/>
  <c r="CH613" i="7"/>
  <c r="BZ613" i="7"/>
  <c r="CF696" i="7"/>
  <c r="CI696" i="7"/>
  <c r="BZ696" i="7"/>
  <c r="CE696" i="7"/>
  <c r="CC696" i="7"/>
  <c r="CD696" i="7"/>
  <c r="CA445" i="7"/>
  <c r="CB445" i="7"/>
  <c r="BZ445" i="7"/>
  <c r="CE445" i="7"/>
  <c r="CD445" i="7"/>
  <c r="CE207" i="7"/>
  <c r="CG207" i="7"/>
  <c r="CI843" i="7"/>
  <c r="CE892" i="7"/>
  <c r="CC892" i="7"/>
  <c r="CA744" i="7"/>
  <c r="BY744" i="7"/>
  <c r="CK744" i="7"/>
  <c r="BO429" i="7"/>
  <c r="BK429" i="7"/>
  <c r="CI555" i="7"/>
  <c r="CF555" i="7"/>
  <c r="CF441" i="7"/>
  <c r="CG441" i="7"/>
  <c r="CI323" i="7"/>
  <c r="BZ323" i="7"/>
  <c r="CH323" i="7"/>
  <c r="CA323" i="7"/>
  <c r="BZ897" i="7"/>
  <c r="CA897" i="7"/>
  <c r="CE897" i="7"/>
  <c r="CF617" i="7"/>
  <c r="BY617" i="7"/>
  <c r="CJ617" i="7"/>
  <c r="CG617" i="7"/>
  <c r="CB742" i="7"/>
  <c r="CI742" i="7"/>
  <c r="BY599" i="7"/>
  <c r="CJ599" i="7"/>
  <c r="CB599" i="7"/>
  <c r="BZ599" i="7"/>
  <c r="CG952" i="7"/>
  <c r="BZ952" i="7"/>
  <c r="CA952" i="7"/>
  <c r="BY571" i="7"/>
  <c r="CK571" i="7"/>
  <c r="CI661" i="7"/>
  <c r="BO516" i="7"/>
  <c r="BN516" i="7"/>
  <c r="BZ943" i="7"/>
  <c r="CE943" i="7"/>
  <c r="CG943" i="7"/>
  <c r="CE930" i="7"/>
  <c r="CG790" i="7"/>
  <c r="CH790" i="7"/>
  <c r="CA790" i="7"/>
  <c r="CG12" i="7"/>
  <c r="CD12" i="7"/>
  <c r="CE12" i="7"/>
  <c r="BY698" i="7"/>
  <c r="CJ698" i="7"/>
  <c r="CF702" i="7"/>
  <c r="CB910" i="7"/>
  <c r="CE890" i="7"/>
  <c r="BY563" i="7"/>
  <c r="CK563" i="7"/>
  <c r="CH563" i="7"/>
  <c r="CD563" i="7"/>
  <c r="CH710" i="7"/>
  <c r="CC846" i="7"/>
  <c r="CG846" i="7"/>
  <c r="CE870" i="7"/>
  <c r="CH997" i="7"/>
  <c r="CE997" i="7"/>
  <c r="CA730" i="7"/>
  <c r="CA24" i="7"/>
  <c r="CG833" i="7"/>
  <c r="CF833" i="7"/>
  <c r="BY833" i="7"/>
  <c r="CJ833" i="7"/>
  <c r="CH983" i="7"/>
  <c r="CI983" i="7"/>
  <c r="BY983" i="7"/>
  <c r="CJ983" i="7"/>
  <c r="CL426" i="7"/>
  <c r="CO426" i="7"/>
  <c r="CD642" i="7"/>
  <c r="CA642" i="7"/>
  <c r="CC642" i="7"/>
  <c r="BM504" i="7"/>
  <c r="BQ504" i="7"/>
  <c r="CC927" i="7"/>
  <c r="CE927" i="7"/>
  <c r="CF927" i="7"/>
  <c r="BZ64" i="7"/>
  <c r="BY64" i="7"/>
  <c r="CK64" i="7"/>
  <c r="CE64" i="7"/>
  <c r="CI789" i="7"/>
  <c r="BZ789" i="7"/>
  <c r="CB789" i="7"/>
  <c r="AU144" i="7"/>
  <c r="BY932" i="7"/>
  <c r="CJ932" i="7"/>
  <c r="CI913" i="7"/>
  <c r="CB897" i="7"/>
  <c r="CE760" i="7"/>
  <c r="CI617" i="7"/>
  <c r="CB617" i="7"/>
  <c r="BZ618" i="7"/>
  <c r="CD742" i="7"/>
  <c r="CH599" i="7"/>
  <c r="CG599" i="7"/>
  <c r="CI952" i="7"/>
  <c r="CD952" i="7"/>
  <c r="BG516" i="7"/>
  <c r="BL516" i="7"/>
  <c r="CA943" i="7"/>
  <c r="CB943" i="7"/>
  <c r="CI930" i="7"/>
  <c r="CE790" i="7"/>
  <c r="CH781" i="7"/>
  <c r="BY12" i="7"/>
  <c r="CK12" i="7"/>
  <c r="CF12" i="7"/>
  <c r="CC12" i="7"/>
  <c r="BY702" i="7"/>
  <c r="CK702" i="7"/>
  <c r="CD890" i="7"/>
  <c r="CE563" i="7"/>
  <c r="CB563" i="7"/>
  <c r="CA710" i="7"/>
  <c r="BY846" i="7"/>
  <c r="CK846" i="7"/>
  <c r="CF846" i="7"/>
  <c r="CE846" i="7"/>
  <c r="CI997" i="7"/>
  <c r="BY997" i="7"/>
  <c r="CJ997" i="7"/>
  <c r="CD997" i="7"/>
  <c r="CG730" i="7"/>
  <c r="BZ24" i="7"/>
  <c r="CD833" i="7"/>
  <c r="CE833" i="7"/>
  <c r="CB833" i="7"/>
  <c r="CC983" i="7"/>
  <c r="CB983" i="7"/>
  <c r="CQ426" i="7"/>
  <c r="CV426" i="7"/>
  <c r="CT426" i="7"/>
  <c r="CI642" i="7"/>
  <c r="BZ642" i="7"/>
  <c r="CH642" i="7"/>
  <c r="CD927" i="7"/>
  <c r="CH927" i="7"/>
  <c r="CG927" i="7"/>
  <c r="CC64" i="7"/>
  <c r="CF64" i="7"/>
  <c r="CG64" i="7"/>
  <c r="BY789" i="7"/>
  <c r="CJ789" i="7"/>
  <c r="CD789" i="7"/>
  <c r="CH12" i="7"/>
  <c r="BZ12" i="7"/>
  <c r="CD702" i="7"/>
  <c r="CB890" i="7"/>
  <c r="CG563" i="7"/>
  <c r="CE710" i="7"/>
  <c r="CD710" i="7"/>
  <c r="CA846" i="7"/>
  <c r="BZ846" i="7"/>
  <c r="CD870" i="7"/>
  <c r="CF997" i="7"/>
  <c r="CG997" i="7"/>
  <c r="CI832" i="7"/>
  <c r="CD730" i="7"/>
  <c r="CA833" i="7"/>
  <c r="BZ833" i="7"/>
  <c r="CE983" i="7"/>
  <c r="CA983" i="7"/>
  <c r="CP426" i="7"/>
  <c r="BY642" i="7"/>
  <c r="CK642" i="7"/>
  <c r="CF642" i="7"/>
  <c r="BG504" i="7"/>
  <c r="BP504" i="7"/>
  <c r="CI927" i="7"/>
  <c r="BY679" i="7"/>
  <c r="CK679" i="7"/>
  <c r="CI64" i="7"/>
  <c r="CH889" i="7"/>
  <c r="CA889" i="7"/>
  <c r="CH789" i="7"/>
  <c r="CG789" i="7"/>
  <c r="BX138" i="7"/>
  <c r="BY138" i="7" a="1"/>
  <c r="CD138" i="7"/>
  <c r="BP593" i="7"/>
  <c r="BJ593" i="7"/>
  <c r="BH593" i="7"/>
  <c r="BG593" i="7"/>
  <c r="BI593" i="7"/>
  <c r="BQ593" i="7"/>
  <c r="BN593" i="7"/>
  <c r="BM593" i="7"/>
  <c r="BL593" i="7"/>
  <c r="BO593" i="7"/>
  <c r="BK593" i="7"/>
  <c r="CI137" i="7"/>
  <c r="CH137" i="7"/>
  <c r="CE137" i="7"/>
  <c r="CF137" i="7"/>
  <c r="CC137" i="7"/>
  <c r="CA137" i="7"/>
  <c r="CB137" i="7"/>
  <c r="CD137" i="7"/>
  <c r="BZ137" i="7"/>
  <c r="BY137" i="7"/>
  <c r="CK137" i="7"/>
  <c r="CG137" i="7"/>
  <c r="CK293" i="7"/>
  <c r="CG285" i="7"/>
  <c r="BZ285" i="7"/>
  <c r="AS38" i="7"/>
  <c r="AP38" i="7"/>
  <c r="AR38" i="7"/>
  <c r="AV38" i="7"/>
  <c r="AY38" i="7"/>
  <c r="CA515" i="7"/>
  <c r="BY515" i="7"/>
  <c r="CK515" i="7"/>
  <c r="CE515" i="7"/>
  <c r="BZ632" i="7"/>
  <c r="CI486" i="7"/>
  <c r="CA613" i="7"/>
  <c r="CD596" i="7"/>
  <c r="CA701" i="7"/>
  <c r="BZ573" i="7"/>
  <c r="AQ144" i="7"/>
  <c r="AR144" i="7"/>
  <c r="BM430" i="7"/>
  <c r="BY323" i="7"/>
  <c r="CK323" i="7"/>
  <c r="CE323" i="7"/>
  <c r="CE931" i="7"/>
  <c r="BI531" i="7"/>
  <c r="CE247" i="7"/>
  <c r="CB247" i="7"/>
  <c r="CH247" i="7"/>
  <c r="CF247" i="7"/>
  <c r="BY632" i="7"/>
  <c r="CJ632" i="7"/>
  <c r="BZ685" i="7"/>
  <c r="CI685" i="7"/>
  <c r="CC421" i="7"/>
  <c r="CF613" i="7"/>
  <c r="CC843" i="7"/>
  <c r="CA573" i="7"/>
  <c r="CC645" i="7"/>
  <c r="AO144" i="7"/>
  <c r="AP144" i="7"/>
  <c r="CC20" i="7"/>
  <c r="CC765" i="7"/>
  <c r="CD323" i="7"/>
  <c r="CG323" i="7"/>
  <c r="CF515" i="7"/>
  <c r="BZ515" i="7"/>
  <c r="AT38" i="7"/>
  <c r="CC247" i="7"/>
  <c r="CD685" i="7"/>
  <c r="CW727" i="7"/>
  <c r="AY144" i="7"/>
  <c r="CA858" i="7"/>
  <c r="CC931" i="7"/>
  <c r="CH931" i="7"/>
  <c r="CG931" i="7"/>
  <c r="CF931" i="7"/>
  <c r="CA931" i="7"/>
  <c r="BO531" i="7"/>
  <c r="BL531" i="7"/>
  <c r="BP531" i="7"/>
  <c r="BM531" i="7"/>
  <c r="BH531" i="7"/>
  <c r="CG993" i="7"/>
  <c r="BY993" i="7"/>
  <c r="CK993" i="7"/>
  <c r="CE748" i="7"/>
  <c r="BZ748" i="7"/>
  <c r="CF748" i="7"/>
  <c r="CG748" i="7"/>
  <c r="CB748" i="7"/>
  <c r="BY748" i="7"/>
  <c r="CJ748" i="7"/>
  <c r="CI632" i="7"/>
  <c r="CF632" i="7"/>
  <c r="CA632" i="7"/>
  <c r="CH632" i="7"/>
  <c r="CC632" i="7"/>
  <c r="CG632" i="7"/>
  <c r="CI808" i="7"/>
  <c r="CA808" i="7"/>
  <c r="CG808" i="7"/>
  <c r="BY808" i="7"/>
  <c r="CJ808" i="7"/>
  <c r="CE808" i="7"/>
  <c r="CH808" i="7"/>
  <c r="BY663" i="7"/>
  <c r="CK663" i="7"/>
  <c r="CG663" i="7"/>
  <c r="CE663" i="7"/>
  <c r="CD663" i="7"/>
  <c r="CF663" i="7"/>
  <c r="CI663" i="7"/>
  <c r="CA685" i="7"/>
  <c r="CB685" i="7"/>
  <c r="CG685" i="7"/>
  <c r="CC685" i="7"/>
  <c r="CF685" i="7"/>
  <c r="BZ924" i="7"/>
  <c r="CE924" i="7"/>
  <c r="CH924" i="7"/>
  <c r="CB916" i="7"/>
  <c r="CF916" i="7"/>
  <c r="CI963" i="7"/>
  <c r="CE880" i="7"/>
  <c r="BY880" i="7"/>
  <c r="CJ880" i="7"/>
  <c r="CF256" i="7"/>
  <c r="CB256" i="7"/>
  <c r="CC256" i="7"/>
  <c r="CC650" i="7"/>
  <c r="CI698" i="7"/>
  <c r="CE746" i="7"/>
  <c r="BY910" i="7"/>
  <c r="CJ910" i="7"/>
  <c r="CE910" i="7"/>
  <c r="BZ232" i="7"/>
  <c r="CD232" i="7"/>
  <c r="CB232" i="7"/>
  <c r="CE203" i="7"/>
  <c r="CB203" i="7"/>
  <c r="CD844" i="7"/>
  <c r="BZ127" i="7"/>
  <c r="BY127" i="7"/>
  <c r="CF127" i="7"/>
  <c r="CB649" i="7"/>
  <c r="BZ649" i="7"/>
  <c r="BZ844" i="7"/>
  <c r="CI844" i="7"/>
  <c r="CF206" i="7"/>
  <c r="BY206" i="7"/>
  <c r="BZ206" i="7"/>
  <c r="CB870" i="7"/>
  <c r="CF870" i="7"/>
  <c r="BY870" i="7"/>
  <c r="CJ870" i="7"/>
  <c r="CS898" i="7"/>
  <c r="CG796" i="7"/>
  <c r="CE796" i="7"/>
  <c r="CC796" i="7"/>
  <c r="BY832" i="7"/>
  <c r="CK832" i="7"/>
  <c r="CC199" i="7"/>
  <c r="CH50" i="7"/>
  <c r="CD50" i="7"/>
  <c r="CG834" i="7"/>
  <c r="CB834" i="7"/>
  <c r="CC834" i="7"/>
  <c r="AO58" i="7"/>
  <c r="BO499" i="7"/>
  <c r="BQ499" i="7"/>
  <c r="BH499" i="7"/>
  <c r="BN504" i="7"/>
  <c r="BL504" i="7"/>
  <c r="CI679" i="7"/>
  <c r="BY222" i="7"/>
  <c r="CK222" i="7"/>
  <c r="CB222" i="7"/>
  <c r="CA222" i="7"/>
  <c r="CD924" i="7"/>
  <c r="CC924" i="7"/>
  <c r="CI916" i="7"/>
  <c r="CB963" i="7"/>
  <c r="BX254" i="7"/>
  <c r="BY254" i="7" a="1"/>
  <c r="CF254" i="7"/>
  <c r="CH880" i="7"/>
  <c r="BZ880" i="7"/>
  <c r="CA256" i="7"/>
  <c r="CG256" i="7"/>
  <c r="CA650" i="7"/>
  <c r="CA698" i="7"/>
  <c r="CG698" i="7"/>
  <c r="CI746" i="7"/>
  <c r="CF910" i="7"/>
  <c r="CD910" i="7"/>
  <c r="CA232" i="7"/>
  <c r="BY203" i="7"/>
  <c r="CG127" i="7"/>
  <c r="CH127" i="7"/>
  <c r="CC649" i="7"/>
  <c r="CH649" i="7"/>
  <c r="CA844" i="7"/>
  <c r="CI326" i="7"/>
  <c r="CD206" i="7"/>
  <c r="CA206" i="7"/>
  <c r="CA870" i="7"/>
  <c r="BZ870" i="7"/>
  <c r="CI870" i="7"/>
  <c r="CF796" i="7"/>
  <c r="CI796" i="7"/>
  <c r="CE832" i="7"/>
  <c r="CC50" i="7"/>
  <c r="CH834" i="7"/>
  <c r="BX504" i="7"/>
  <c r="BY504" i="7" a="1"/>
  <c r="CH504" i="7"/>
  <c r="AW58" i="7"/>
  <c r="BL499" i="7"/>
  <c r="BJ499" i="7"/>
  <c r="AY104" i="7"/>
  <c r="CC679" i="7"/>
  <c r="CG222" i="7"/>
  <c r="CE222" i="7"/>
  <c r="CH222" i="7"/>
  <c r="CC870" i="7"/>
  <c r="BZ50" i="7"/>
  <c r="AR58" i="7"/>
  <c r="AQ58" i="7"/>
  <c r="BM499" i="7"/>
  <c r="BK499" i="7"/>
  <c r="AU104" i="7"/>
  <c r="CD679" i="7"/>
  <c r="CF222" i="7"/>
  <c r="BZ222" i="7"/>
  <c r="CJ753" i="7"/>
  <c r="CK753" i="7"/>
  <c r="CC520" i="7"/>
  <c r="CI520" i="7"/>
  <c r="CF520" i="7"/>
  <c r="BZ520" i="7"/>
  <c r="CA520" i="7"/>
  <c r="BY520" i="7"/>
  <c r="CD520" i="7"/>
  <c r="CB520" i="7"/>
  <c r="CH520" i="7"/>
  <c r="CG520" i="7"/>
  <c r="CE520" i="7"/>
  <c r="CM564" i="7"/>
  <c r="CO564" i="7"/>
  <c r="CJ791" i="7"/>
  <c r="CK791" i="7"/>
  <c r="CJ513" i="7"/>
  <c r="CK513" i="7"/>
  <c r="BM138" i="7"/>
  <c r="BQ138" i="7"/>
  <c r="BJ138" i="7"/>
  <c r="BH138" i="7"/>
  <c r="BI138" i="7"/>
  <c r="BK138" i="7"/>
  <c r="BG138" i="7"/>
  <c r="BP138" i="7"/>
  <c r="BO138" i="7"/>
  <c r="BN138" i="7"/>
  <c r="BL138" i="7"/>
  <c r="CN871" i="7"/>
  <c r="CL871" i="7"/>
  <c r="CO871" i="7"/>
  <c r="CR871" i="7"/>
  <c r="CT871" i="7"/>
  <c r="CP871" i="7"/>
  <c r="CQ871" i="7"/>
  <c r="CS871" i="7"/>
  <c r="CM871" i="7"/>
  <c r="CK962" i="7"/>
  <c r="CJ668" i="7"/>
  <c r="CK668" i="7"/>
  <c r="CK56" i="7"/>
  <c r="CJ56" i="7"/>
  <c r="BH168" i="7"/>
  <c r="BP168" i="7"/>
  <c r="BJ168" i="7"/>
  <c r="BG168" i="7"/>
  <c r="BK168" i="7"/>
  <c r="BN168" i="7"/>
  <c r="BI168" i="7"/>
  <c r="BM168" i="7"/>
  <c r="BL168" i="7"/>
  <c r="BQ168" i="7"/>
  <c r="BO168" i="7"/>
  <c r="CN181" i="7"/>
  <c r="CS181" i="7"/>
  <c r="CO526" i="7"/>
  <c r="CP526" i="7"/>
  <c r="BY326" i="7"/>
  <c r="CK326" i="7"/>
  <c r="BY710" i="7"/>
  <c r="CJ710" i="7"/>
  <c r="CG710" i="7"/>
  <c r="BZ710" i="7"/>
  <c r="CD832" i="7"/>
  <c r="CH832" i="7"/>
  <c r="CG902" i="7"/>
  <c r="CE902" i="7"/>
  <c r="BY902" i="7"/>
  <c r="CH679" i="7"/>
  <c r="BZ679" i="7"/>
  <c r="CB679" i="7"/>
  <c r="BZ514" i="7"/>
  <c r="CE514" i="7"/>
  <c r="CG514" i="7"/>
  <c r="CA514" i="7"/>
  <c r="BY514" i="7"/>
  <c r="CK514" i="7"/>
  <c r="CF514" i="7"/>
  <c r="CD514" i="7"/>
  <c r="CI514" i="7"/>
  <c r="CC514" i="7"/>
  <c r="CB514" i="7"/>
  <c r="CH514" i="7"/>
  <c r="CC786" i="7"/>
  <c r="CB786" i="7"/>
  <c r="CI786" i="7"/>
  <c r="CA786" i="7"/>
  <c r="CD786" i="7"/>
  <c r="CH786" i="7"/>
  <c r="CF786" i="7"/>
  <c r="BZ786" i="7"/>
  <c r="CG786" i="7"/>
  <c r="CE786" i="7"/>
  <c r="BY786" i="7"/>
  <c r="CK786" i="7"/>
  <c r="CJ533" i="7"/>
  <c r="CK533" i="7"/>
  <c r="CH719" i="7"/>
  <c r="CC719" i="7"/>
  <c r="CE719" i="7"/>
  <c r="CB719" i="7"/>
  <c r="CF719" i="7"/>
  <c r="BY719" i="7"/>
  <c r="CK719" i="7"/>
  <c r="CD719" i="7"/>
  <c r="BZ719" i="7"/>
  <c r="CG719" i="7"/>
  <c r="CA719" i="7"/>
  <c r="CI719" i="7"/>
  <c r="CG620" i="7"/>
  <c r="BZ620" i="7"/>
  <c r="BY620" i="7"/>
  <c r="CK620" i="7"/>
  <c r="CI620" i="7"/>
  <c r="CE620" i="7"/>
  <c r="CA620" i="7"/>
  <c r="CD620" i="7"/>
  <c r="CB620" i="7"/>
  <c r="CC620" i="7"/>
  <c r="CF620" i="7"/>
  <c r="CH620" i="7"/>
  <c r="CJ840" i="7"/>
  <c r="CK840" i="7"/>
  <c r="CJ804" i="7"/>
  <c r="CK804" i="7"/>
  <c r="BX13" i="7"/>
  <c r="BY13" i="7" a="1"/>
  <c r="CG13" i="7"/>
  <c r="CA679" i="7"/>
  <c r="CE679" i="7"/>
  <c r="BY645" i="7"/>
  <c r="CK645" i="7"/>
  <c r="BZ326" i="7"/>
  <c r="CI710" i="7"/>
  <c r="CA832" i="7"/>
  <c r="BZ902" i="7"/>
  <c r="CD902" i="7"/>
  <c r="BF104" i="7"/>
  <c r="BT115" i="7"/>
  <c r="BU58" i="7"/>
  <c r="CF679" i="7"/>
  <c r="CH439" i="7"/>
  <c r="CI439" i="7"/>
  <c r="BZ439" i="7"/>
  <c r="CA439" i="7"/>
  <c r="CB439" i="7"/>
  <c r="CC439" i="7"/>
  <c r="BY439" i="7"/>
  <c r="CF439" i="7"/>
  <c r="CD439" i="7"/>
  <c r="CE439" i="7"/>
  <c r="CG439" i="7"/>
  <c r="BM79" i="7"/>
  <c r="BP79" i="7"/>
  <c r="BH79" i="7"/>
  <c r="BL79" i="7"/>
  <c r="BI79" i="7"/>
  <c r="BQ79" i="7"/>
  <c r="BK79" i="7"/>
  <c r="BO79" i="7"/>
  <c r="BN79" i="7"/>
  <c r="BJ79" i="7"/>
  <c r="BG79" i="7"/>
  <c r="CM537" i="7"/>
  <c r="CF681" i="7"/>
  <c r="CF437" i="7"/>
  <c r="CI571" i="7"/>
  <c r="CF571" i="7"/>
  <c r="CB661" i="7"/>
  <c r="CE661" i="7"/>
  <c r="BG468" i="7"/>
  <c r="CS959" i="7"/>
  <c r="CN959" i="7"/>
  <c r="CP959" i="7"/>
  <c r="CR959" i="7"/>
  <c r="CQ959" i="7"/>
  <c r="CM959" i="7"/>
  <c r="CL959" i="7"/>
  <c r="CO959" i="7"/>
  <c r="CT959" i="7"/>
  <c r="CB165" i="7"/>
  <c r="CG165" i="7"/>
  <c r="CF165" i="7"/>
  <c r="CA165" i="7"/>
  <c r="BY165" i="7"/>
  <c r="CE165" i="7"/>
  <c r="CH165" i="7"/>
  <c r="BZ165" i="7"/>
  <c r="CI165" i="7"/>
  <c r="CD165" i="7"/>
  <c r="CC165" i="7"/>
  <c r="CD646" i="7"/>
  <c r="CF646" i="7"/>
  <c r="CG646" i="7"/>
  <c r="CI646" i="7"/>
  <c r="CC646" i="7"/>
  <c r="CA646" i="7"/>
  <c r="CB646" i="7"/>
  <c r="CH646" i="7"/>
  <c r="BZ646" i="7"/>
  <c r="BY646" i="7"/>
  <c r="CK646" i="7"/>
  <c r="CE646" i="7"/>
  <c r="CC987" i="7"/>
  <c r="BZ987" i="7"/>
  <c r="CH987" i="7"/>
  <c r="BY987" i="7"/>
  <c r="CK987" i="7"/>
  <c r="CA987" i="7"/>
  <c r="CE987" i="7"/>
  <c r="CD987" i="7"/>
  <c r="CG987" i="7"/>
  <c r="CB987" i="7"/>
  <c r="CI987" i="7"/>
  <c r="CF987" i="7"/>
  <c r="CK866" i="7"/>
  <c r="CJ866" i="7"/>
  <c r="CA631" i="7"/>
  <c r="CG631" i="7"/>
  <c r="CF631" i="7"/>
  <c r="CE631" i="7"/>
  <c r="CD631" i="7"/>
  <c r="CH631" i="7"/>
  <c r="CI631" i="7"/>
  <c r="CC631" i="7"/>
  <c r="BZ631" i="7"/>
  <c r="CB631" i="7"/>
  <c r="BY631" i="7"/>
  <c r="CK631" i="7"/>
  <c r="CC559" i="7"/>
  <c r="AV280" i="7"/>
  <c r="CD571" i="7"/>
  <c r="CC661" i="7"/>
  <c r="BN468" i="7"/>
  <c r="BZ65" i="7"/>
  <c r="BX159" i="7"/>
  <c r="BY159" i="7" a="1"/>
  <c r="CF159" i="7"/>
  <c r="CC832" i="7"/>
  <c r="CF832" i="7"/>
  <c r="CF730" i="7"/>
  <c r="BY730" i="7"/>
  <c r="CK730" i="7"/>
  <c r="BZ730" i="7"/>
  <c r="BX79" i="7"/>
  <c r="BY79" i="7" a="1"/>
  <c r="CB79" i="7"/>
  <c r="BX499" i="7"/>
  <c r="BY499" i="7" a="1"/>
  <c r="CD499" i="7"/>
  <c r="AO104" i="7"/>
  <c r="AV104" i="7"/>
  <c r="AW104" i="7"/>
  <c r="BX168" i="7"/>
  <c r="CA955" i="7"/>
  <c r="CC955" i="7"/>
  <c r="CD955" i="7"/>
  <c r="BZ955" i="7"/>
  <c r="CE955" i="7"/>
  <c r="CG955" i="7"/>
  <c r="CH955" i="7"/>
  <c r="CF955" i="7"/>
  <c r="CI955" i="7"/>
  <c r="CB955" i="7"/>
  <c r="BY955" i="7"/>
  <c r="CK955" i="7"/>
  <c r="CA712" i="7"/>
  <c r="CB712" i="7"/>
  <c r="CF712" i="7"/>
  <c r="CE712" i="7"/>
  <c r="BY712" i="7"/>
  <c r="CK712" i="7"/>
  <c r="CC712" i="7"/>
  <c r="CG712" i="7"/>
  <c r="CI712" i="7"/>
  <c r="BZ712" i="7"/>
  <c r="CD712" i="7"/>
  <c r="CH712" i="7"/>
  <c r="CN113" i="7"/>
  <c r="CT113" i="7"/>
  <c r="CS113" i="7"/>
  <c r="CM113" i="7"/>
  <c r="CA711" i="7"/>
  <c r="CH711" i="7"/>
  <c r="CB711" i="7"/>
  <c r="BY711" i="7"/>
  <c r="CF711" i="7"/>
  <c r="CD711" i="7"/>
  <c r="BZ711" i="7"/>
  <c r="CI711" i="7"/>
  <c r="CE711" i="7"/>
  <c r="CG711" i="7"/>
  <c r="CC711" i="7"/>
  <c r="BI13" i="7"/>
  <c r="BP13" i="7"/>
  <c r="BK13" i="7"/>
  <c r="BH13" i="7"/>
  <c r="BG13" i="7"/>
  <c r="BL13" i="7"/>
  <c r="BQ13" i="7"/>
  <c r="BO13" i="7"/>
  <c r="BM13" i="7"/>
  <c r="BN13" i="7"/>
  <c r="BJ13" i="7"/>
  <c r="BY136" i="7"/>
  <c r="CK136" i="7"/>
  <c r="CG136" i="7"/>
  <c r="CE136" i="7"/>
  <c r="CI136" i="7"/>
  <c r="CH136" i="7"/>
  <c r="CF136" i="7"/>
  <c r="CC136" i="7"/>
  <c r="CA136" i="7"/>
  <c r="BZ136" i="7"/>
  <c r="CB136" i="7"/>
  <c r="CD136" i="7"/>
  <c r="CS891" i="7"/>
  <c r="CJ462" i="7"/>
  <c r="CK462" i="7"/>
  <c r="CO131" i="7"/>
  <c r="CH584" i="7"/>
  <c r="CH571" i="7"/>
  <c r="CH661" i="7"/>
  <c r="BP468" i="7"/>
  <c r="BF58" i="7"/>
  <c r="AY58" i="7"/>
  <c r="AU58" i="7"/>
  <c r="AP58" i="7"/>
  <c r="AT104" i="7"/>
  <c r="AP104" i="7"/>
  <c r="CA778" i="7"/>
  <c r="CD778" i="7"/>
  <c r="CF778" i="7"/>
  <c r="BZ778" i="7"/>
  <c r="CH778" i="7"/>
  <c r="CB778" i="7"/>
  <c r="CE778" i="7"/>
  <c r="CG778" i="7"/>
  <c r="CC778" i="7"/>
  <c r="CI778" i="7"/>
  <c r="BY778" i="7"/>
  <c r="CK778" i="7"/>
  <c r="BY850" i="7"/>
  <c r="CH850" i="7"/>
  <c r="CD850" i="7"/>
  <c r="CI850" i="7"/>
  <c r="CB850" i="7"/>
  <c r="BZ850" i="7"/>
  <c r="CA850" i="7"/>
  <c r="CG850" i="7"/>
  <c r="CE850" i="7"/>
  <c r="CF850" i="7"/>
  <c r="CC850" i="7"/>
  <c r="CE782" i="7"/>
  <c r="CD782" i="7"/>
  <c r="CG782" i="7"/>
  <c r="CA782" i="7"/>
  <c r="BZ782" i="7"/>
  <c r="CH782" i="7"/>
  <c r="CI782" i="7"/>
  <c r="CC782" i="7"/>
  <c r="CB782" i="7"/>
  <c r="CF782" i="7"/>
  <c r="BY782" i="7"/>
  <c r="CK782" i="7"/>
  <c r="CC624" i="7"/>
  <c r="CA624" i="7"/>
  <c r="CB624" i="7"/>
  <c r="CG624" i="7"/>
  <c r="CI624" i="7"/>
  <c r="BZ624" i="7"/>
  <c r="CE624" i="7"/>
  <c r="BY624" i="7"/>
  <c r="CK624" i="7"/>
  <c r="CH624" i="7"/>
  <c r="CF624" i="7"/>
  <c r="CD624" i="7"/>
  <c r="CC708" i="7"/>
  <c r="CE708" i="7"/>
  <c r="BY708" i="7"/>
  <c r="CH708" i="7"/>
  <c r="CF708" i="7"/>
  <c r="CG708" i="7"/>
  <c r="CI708" i="7"/>
  <c r="BZ708" i="7"/>
  <c r="CD708" i="7"/>
  <c r="CB708" i="7"/>
  <c r="CA708" i="7"/>
  <c r="CN965" i="7"/>
  <c r="CO965" i="7"/>
  <c r="BZ622" i="7"/>
  <c r="CE622" i="7"/>
  <c r="CF622" i="7"/>
  <c r="CC622" i="7"/>
  <c r="CG622" i="7"/>
  <c r="CI622" i="7"/>
  <c r="CB622" i="7"/>
  <c r="CA622" i="7"/>
  <c r="CD622" i="7"/>
  <c r="BY622" i="7"/>
  <c r="CH622" i="7"/>
  <c r="CK817" i="7"/>
  <c r="CK692" i="7"/>
  <c r="CE650" i="7"/>
  <c r="BZ527" i="7"/>
  <c r="CB632" i="7"/>
  <c r="CG832" i="7"/>
  <c r="CB832" i="7"/>
  <c r="CI730" i="7"/>
  <c r="CE730" i="7"/>
  <c r="BX345" i="7"/>
  <c r="BY345" i="7" a="1"/>
  <c r="CC345" i="7"/>
  <c r="AV58" i="7"/>
  <c r="AR104" i="7"/>
  <c r="AS104" i="7"/>
  <c r="CJ878" i="7"/>
  <c r="CK878" i="7"/>
  <c r="CB807" i="7"/>
  <c r="CF807" i="7"/>
  <c r="CA807" i="7"/>
  <c r="CD807" i="7"/>
  <c r="CE807" i="7"/>
  <c r="BY807" i="7"/>
  <c r="CK807" i="7"/>
  <c r="CI807" i="7"/>
  <c r="CH807" i="7"/>
  <c r="CC807" i="7"/>
  <c r="CG807" i="7"/>
  <c r="BZ807" i="7"/>
  <c r="CK683" i="7"/>
  <c r="CJ683" i="7"/>
  <c r="CJ461" i="7"/>
  <c r="CK461" i="7"/>
  <c r="BY76" i="7"/>
  <c r="CK76" i="7"/>
  <c r="CB76" i="7"/>
  <c r="BM328" i="7"/>
  <c r="BL328" i="7"/>
  <c r="BQ328" i="7"/>
  <c r="BN328" i="7"/>
  <c r="BK328" i="7"/>
  <c r="BO328" i="7"/>
  <c r="BG328" i="7"/>
  <c r="BH328" i="7"/>
  <c r="BI328" i="7"/>
  <c r="BJ328" i="7"/>
  <c r="BP328" i="7"/>
  <c r="CC507" i="7"/>
  <c r="CH507" i="7"/>
  <c r="CG507" i="7"/>
  <c r="CQ40" i="7"/>
  <c r="CW811" i="7"/>
  <c r="BY939" i="7"/>
  <c r="CJ939" i="7"/>
  <c r="CE257" i="7"/>
  <c r="BY507" i="7"/>
  <c r="CK507" i="7"/>
  <c r="CF939" i="7"/>
  <c r="AX226" i="7"/>
  <c r="BH598" i="7"/>
  <c r="BQ598" i="7"/>
  <c r="BI598" i="7"/>
  <c r="BO755" i="7"/>
  <c r="CJ57" i="7"/>
  <c r="BQ755" i="7"/>
  <c r="CC939" i="7"/>
  <c r="BZ114" i="7"/>
  <c r="AR243" i="7"/>
  <c r="AU223" i="7"/>
  <c r="AV223" i="7"/>
  <c r="AY223" i="7"/>
  <c r="AQ223" i="7"/>
  <c r="AW223" i="7"/>
  <c r="AX223" i="7"/>
  <c r="CS80" i="7"/>
  <c r="CP80" i="7"/>
  <c r="CE336" i="7"/>
  <c r="CC336" i="7"/>
  <c r="CH718" i="7"/>
  <c r="CA718" i="7"/>
  <c r="CA163" i="7"/>
  <c r="CG163" i="7"/>
  <c r="CI163" i="7"/>
  <c r="BP476" i="7"/>
  <c r="CC981" i="7"/>
  <c r="CD981" i="7"/>
  <c r="CE981" i="7"/>
  <c r="CG981" i="7"/>
  <c r="CF981" i="7"/>
  <c r="CG945" i="7"/>
  <c r="CF945" i="7"/>
  <c r="CD647" i="7"/>
  <c r="CB858" i="7"/>
  <c r="AV290" i="7"/>
  <c r="CB201" i="7"/>
  <c r="CA207" i="7"/>
  <c r="CC207" i="7"/>
  <c r="CI207" i="7"/>
  <c r="CC718" i="7"/>
  <c r="CI718" i="7"/>
  <c r="CE718" i="7"/>
  <c r="CE163" i="7"/>
  <c r="CH163" i="7"/>
  <c r="CD613" i="7"/>
  <c r="CG613" i="7"/>
  <c r="CE613" i="7"/>
  <c r="CD441" i="7"/>
  <c r="CB596" i="7"/>
  <c r="BY843" i="7"/>
  <c r="CK843" i="7"/>
  <c r="CE569" i="7"/>
  <c r="CA583" i="7"/>
  <c r="BI476" i="7"/>
  <c r="AQ280" i="7"/>
  <c r="CF20" i="7"/>
  <c r="CI681" i="7"/>
  <c r="CA913" i="7"/>
  <c r="BY913" i="7"/>
  <c r="CK913" i="7"/>
  <c r="CA981" i="7"/>
  <c r="CC945" i="7"/>
  <c r="CH945" i="7"/>
  <c r="CE647" i="7"/>
  <c r="CB647" i="7"/>
  <c r="CE858" i="7"/>
  <c r="BZ858" i="7"/>
  <c r="BX468" i="7"/>
  <c r="BY468" i="7" a="1"/>
  <c r="CE468" i="7"/>
  <c r="CD841" i="7"/>
  <c r="CI841" i="7"/>
  <c r="AO314" i="7"/>
  <c r="AT314" i="7"/>
  <c r="AY314" i="7"/>
  <c r="AX314" i="7"/>
  <c r="AV314" i="7"/>
  <c r="AR314" i="7"/>
  <c r="AU314" i="7"/>
  <c r="AQ314" i="7"/>
  <c r="CK650" i="7"/>
  <c r="CJ650" i="7"/>
  <c r="CF201" i="7"/>
  <c r="CU259" i="7"/>
  <c r="CF207" i="7"/>
  <c r="BZ718" i="7"/>
  <c r="CD718" i="7"/>
  <c r="BI164" i="7"/>
  <c r="CF163" i="7"/>
  <c r="BZ163" i="7"/>
  <c r="CB613" i="7"/>
  <c r="BY613" i="7"/>
  <c r="CK613" i="7"/>
  <c r="CI441" i="7"/>
  <c r="CA596" i="7"/>
  <c r="CC569" i="7"/>
  <c r="CE912" i="7"/>
  <c r="BZ583" i="7"/>
  <c r="CE645" i="7"/>
  <c r="CE559" i="7"/>
  <c r="AU280" i="7"/>
  <c r="CD20" i="7"/>
  <c r="CB981" i="7"/>
  <c r="CE826" i="7"/>
  <c r="CC826" i="7"/>
  <c r="CG647" i="7"/>
  <c r="CB868" i="7"/>
  <c r="CC868" i="7"/>
  <c r="CD858" i="7"/>
  <c r="CH858" i="7"/>
  <c r="BY858" i="7"/>
  <c r="CJ858" i="7"/>
  <c r="CG858" i="7"/>
  <c r="CI858" i="7"/>
  <c r="CF858" i="7"/>
  <c r="BH538" i="7"/>
  <c r="BI538" i="7"/>
  <c r="CA945" i="7"/>
  <c r="CB945" i="7"/>
  <c r="BZ945" i="7"/>
  <c r="CI945" i="7"/>
  <c r="BY945" i="7"/>
  <c r="CK945" i="7"/>
  <c r="CF647" i="7"/>
  <c r="BZ647" i="7"/>
  <c r="CI647" i="7"/>
  <c r="CC647" i="7"/>
  <c r="CH647" i="7"/>
  <c r="CB913" i="7"/>
  <c r="CD913" i="7"/>
  <c r="CH913" i="7"/>
  <c r="CE913" i="7"/>
  <c r="BZ913" i="7"/>
  <c r="CF913" i="7"/>
  <c r="BY774" i="7"/>
  <c r="CK774" i="7"/>
  <c r="CH774" i="7"/>
  <c r="BZ774" i="7"/>
  <c r="BY930" i="7"/>
  <c r="CK930" i="7"/>
  <c r="BZ930" i="7"/>
  <c r="CH930" i="7"/>
  <c r="CB702" i="7"/>
  <c r="CI702" i="7"/>
  <c r="CA702" i="7"/>
  <c r="CI890" i="7"/>
  <c r="BY890" i="7"/>
  <c r="CK890" i="7"/>
  <c r="CG890" i="7"/>
  <c r="CF618" i="7"/>
  <c r="CA742" i="7"/>
  <c r="CH742" i="7"/>
  <c r="CG742" i="7"/>
  <c r="CG247" i="7"/>
  <c r="BZ247" i="7"/>
  <c r="CI247" i="7"/>
  <c r="CH916" i="7"/>
  <c r="CC916" i="7"/>
  <c r="CC930" i="7"/>
  <c r="CD930" i="7"/>
  <c r="BY781" i="7"/>
  <c r="BZ963" i="7"/>
  <c r="CH963" i="7"/>
  <c r="CI650" i="7"/>
  <c r="CG650" i="7"/>
  <c r="CH650" i="7"/>
  <c r="BZ698" i="7"/>
  <c r="CE698" i="7"/>
  <c r="CC698" i="7"/>
  <c r="BZ746" i="7"/>
  <c r="CH746" i="7"/>
  <c r="CF746" i="7"/>
  <c r="CG702" i="7"/>
  <c r="BZ702" i="7"/>
  <c r="CC910" i="7"/>
  <c r="BZ910" i="7"/>
  <c r="CG203" i="7"/>
  <c r="CI203" i="7"/>
  <c r="CH203" i="7"/>
  <c r="BZ890" i="7"/>
  <c r="CC890" i="7"/>
  <c r="BF317" i="7"/>
  <c r="CB904" i="7"/>
  <c r="BY904" i="7"/>
  <c r="CJ904" i="7"/>
  <c r="CH326" i="7"/>
  <c r="CF326" i="7"/>
  <c r="CG199" i="7"/>
  <c r="CI199" i="7"/>
  <c r="CB50" i="7"/>
  <c r="CI50" i="7"/>
  <c r="CG50" i="7"/>
  <c r="CW442" i="7"/>
  <c r="BX234" i="7"/>
  <c r="BY234" i="7" a="1"/>
  <c r="CE234" i="7"/>
  <c r="CG326" i="7"/>
  <c r="CD326" i="7"/>
  <c r="CE326" i="7"/>
  <c r="BX485" i="7"/>
  <c r="BY485" i="7" a="1"/>
  <c r="CI485" i="7"/>
  <c r="CD618" i="7"/>
  <c r="CF742" i="7"/>
  <c r="CC742" i="7"/>
  <c r="CD247" i="7"/>
  <c r="BY247" i="7"/>
  <c r="CK247" i="7"/>
  <c r="CG916" i="7"/>
  <c r="CE916" i="7"/>
  <c r="CG930" i="7"/>
  <c r="CF930" i="7"/>
  <c r="CF963" i="7"/>
  <c r="BY963" i="7"/>
  <c r="CK963" i="7"/>
  <c r="BX83" i="7"/>
  <c r="BY83" i="7" a="1"/>
  <c r="BY83" i="7"/>
  <c r="CF650" i="7"/>
  <c r="CB650" i="7"/>
  <c r="CB698" i="7"/>
  <c r="CC746" i="7"/>
  <c r="CA746" i="7"/>
  <c r="CH702" i="7"/>
  <c r="CE702" i="7"/>
  <c r="CH910" i="7"/>
  <c r="CG910" i="7"/>
  <c r="CF203" i="7"/>
  <c r="CA203" i="7"/>
  <c r="CH890" i="7"/>
  <c r="CA890" i="7"/>
  <c r="CA904" i="7"/>
  <c r="CB326" i="7"/>
  <c r="CC326" i="7"/>
  <c r="CH199" i="7"/>
  <c r="CF199" i="7"/>
  <c r="CF50" i="7"/>
  <c r="CE50" i="7"/>
  <c r="CV442" i="7"/>
  <c r="BF115" i="7"/>
  <c r="CK561" i="7"/>
  <c r="CJ561" i="7"/>
  <c r="CB609" i="7"/>
  <c r="CA609" i="7"/>
  <c r="CD609" i="7"/>
  <c r="CF609" i="7"/>
  <c r="BZ609" i="7"/>
  <c r="CE609" i="7"/>
  <c r="CH609" i="7"/>
  <c r="CC609" i="7"/>
  <c r="CG609" i="7"/>
  <c r="BY609" i="7"/>
  <c r="CI609" i="7"/>
  <c r="CG630" i="7"/>
  <c r="BZ630" i="7"/>
  <c r="CI630" i="7"/>
  <c r="CF630" i="7"/>
  <c r="CH630" i="7"/>
  <c r="CC630" i="7"/>
  <c r="CA630" i="7"/>
  <c r="BY630" i="7"/>
  <c r="CK630" i="7"/>
  <c r="CB630" i="7"/>
  <c r="CD630" i="7"/>
  <c r="CE630" i="7"/>
  <c r="CH855" i="7"/>
  <c r="CC855" i="7"/>
  <c r="CI855" i="7"/>
  <c r="CA855" i="7"/>
  <c r="CG855" i="7"/>
  <c r="CD855" i="7"/>
  <c r="CF855" i="7"/>
  <c r="CB855" i="7"/>
  <c r="BZ855" i="7"/>
  <c r="BY855" i="7"/>
  <c r="CE855" i="7"/>
  <c r="BY233" i="7"/>
  <c r="CK233" i="7"/>
  <c r="CE233" i="7"/>
  <c r="CF233" i="7"/>
  <c r="CH233" i="7"/>
  <c r="CB233" i="7"/>
  <c r="CG233" i="7"/>
  <c r="CA233" i="7"/>
  <c r="BZ233" i="7"/>
  <c r="CC233" i="7"/>
  <c r="CI233" i="7"/>
  <c r="CD233" i="7"/>
  <c r="CP974" i="7"/>
  <c r="CT974" i="7"/>
  <c r="CA221" i="7"/>
  <c r="BZ221" i="7"/>
  <c r="CI221" i="7"/>
  <c r="BY221" i="7"/>
  <c r="CK221" i="7"/>
  <c r="CH221" i="7"/>
  <c r="CG221" i="7"/>
  <c r="CD221" i="7"/>
  <c r="CC221" i="7"/>
  <c r="CE221" i="7"/>
  <c r="CB221" i="7"/>
  <c r="CF221" i="7"/>
  <c r="CD720" i="7"/>
  <c r="CA720" i="7"/>
  <c r="CH720" i="7"/>
  <c r="CF720" i="7"/>
  <c r="BZ720" i="7"/>
  <c r="CE720" i="7"/>
  <c r="CB720" i="7"/>
  <c r="CG720" i="7"/>
  <c r="CI720" i="7"/>
  <c r="CC720" i="7"/>
  <c r="BY720" i="7"/>
  <c r="CK720" i="7"/>
  <c r="BZ690" i="7"/>
  <c r="CB690" i="7"/>
  <c r="BY690" i="7"/>
  <c r="CK690" i="7"/>
  <c r="CD690" i="7"/>
  <c r="CF690" i="7"/>
  <c r="CG690" i="7"/>
  <c r="CI690" i="7"/>
  <c r="CC690" i="7"/>
  <c r="CA690" i="7"/>
  <c r="CH690" i="7"/>
  <c r="CE690" i="7"/>
  <c r="CK941" i="7"/>
  <c r="CJ941" i="7"/>
  <c r="CJ792" i="7"/>
  <c r="CK792" i="7"/>
  <c r="CL723" i="7"/>
  <c r="CS723" i="7"/>
  <c r="CN492" i="7"/>
  <c r="CL492" i="7"/>
  <c r="CS492" i="7"/>
  <c r="CR492" i="7"/>
  <c r="CM492" i="7"/>
  <c r="CO492" i="7"/>
  <c r="CQ492" i="7"/>
  <c r="CT492" i="7"/>
  <c r="CP492" i="7"/>
  <c r="BY975" i="7"/>
  <c r="CK975" i="7"/>
  <c r="CA975" i="7"/>
  <c r="CG975" i="7"/>
  <c r="CE975" i="7"/>
  <c r="CD975" i="7"/>
  <c r="CC975" i="7"/>
  <c r="CF975" i="7"/>
  <c r="BZ975" i="7"/>
  <c r="CB975" i="7"/>
  <c r="CH975" i="7"/>
  <c r="CI975" i="7"/>
  <c r="BZ953" i="7"/>
  <c r="BY953" i="7"/>
  <c r="CH953" i="7"/>
  <c r="CB953" i="7"/>
  <c r="CE953" i="7"/>
  <c r="CF953" i="7"/>
  <c r="CD953" i="7"/>
  <c r="CI953" i="7"/>
  <c r="CA953" i="7"/>
  <c r="CC953" i="7"/>
  <c r="CG953" i="7"/>
  <c r="CC938" i="7"/>
  <c r="BZ938" i="7"/>
  <c r="CD938" i="7"/>
  <c r="BY938" i="7"/>
  <c r="CI938" i="7"/>
  <c r="CA938" i="7"/>
  <c r="CH938" i="7"/>
  <c r="CE938" i="7"/>
  <c r="CB938" i="7"/>
  <c r="CF938" i="7"/>
  <c r="CG938" i="7"/>
  <c r="BQ345" i="7"/>
  <c r="BH345" i="7"/>
  <c r="BI345" i="7"/>
  <c r="BK345" i="7"/>
  <c r="BN345" i="7"/>
  <c r="BL345" i="7"/>
  <c r="BP345" i="7"/>
  <c r="BG345" i="7"/>
  <c r="BO345" i="7"/>
  <c r="BM345" i="7"/>
  <c r="BJ345" i="7"/>
  <c r="BZ10" i="7"/>
  <c r="CE10" i="7"/>
  <c r="CG10" i="7"/>
  <c r="BY10" i="7"/>
  <c r="CK10" i="7"/>
  <c r="CI10" i="7"/>
  <c r="CH10" i="7"/>
  <c r="CD10" i="7"/>
  <c r="CC10" i="7"/>
  <c r="CA10" i="7"/>
  <c r="CB10" i="7"/>
  <c r="CF10" i="7"/>
  <c r="CI940" i="7"/>
  <c r="CA940" i="7"/>
  <c r="CF940" i="7"/>
  <c r="CG940" i="7"/>
  <c r="CB940" i="7"/>
  <c r="CD940" i="7"/>
  <c r="BZ940" i="7"/>
  <c r="CE940" i="7"/>
  <c r="CH940" i="7"/>
  <c r="BY940" i="7"/>
  <c r="CC940" i="7"/>
  <c r="CQ831" i="7"/>
  <c r="CO831" i="7"/>
  <c r="CL831" i="7"/>
  <c r="CT831" i="7"/>
  <c r="CR831" i="7"/>
  <c r="CM831" i="7"/>
  <c r="CS831" i="7"/>
  <c r="CP831" i="7"/>
  <c r="CN831" i="7"/>
  <c r="CC901" i="7"/>
  <c r="CE901" i="7"/>
  <c r="BZ901" i="7"/>
  <c r="CF901" i="7"/>
  <c r="CI901" i="7"/>
  <c r="CA901" i="7"/>
  <c r="BY901" i="7"/>
  <c r="CD901" i="7"/>
  <c r="CH901" i="7"/>
  <c r="CG901" i="7"/>
  <c r="CB901" i="7"/>
  <c r="BY956" i="7"/>
  <c r="CB956" i="7"/>
  <c r="CG956" i="7"/>
  <c r="CD956" i="7"/>
  <c r="CH956" i="7"/>
  <c r="BZ956" i="7"/>
  <c r="CA956" i="7"/>
  <c r="CI956" i="7"/>
  <c r="CF956" i="7"/>
  <c r="CE956" i="7"/>
  <c r="CC956" i="7"/>
  <c r="CA982" i="7"/>
  <c r="BY982" i="7"/>
  <c r="CE982" i="7"/>
  <c r="CC982" i="7"/>
  <c r="CF982" i="7"/>
  <c r="BZ982" i="7"/>
  <c r="CH982" i="7"/>
  <c r="CI982" i="7"/>
  <c r="CG982" i="7"/>
  <c r="CB982" i="7"/>
  <c r="CD982" i="7"/>
  <c r="CK937" i="7"/>
  <c r="CJ937" i="7"/>
  <c r="AX115" i="7"/>
  <c r="AP115" i="7"/>
  <c r="AS115" i="7"/>
  <c r="AW115" i="7"/>
  <c r="AU115" i="7"/>
  <c r="AT115" i="7"/>
  <c r="AV115" i="7"/>
  <c r="AR115" i="7"/>
  <c r="AQ115" i="7"/>
  <c r="AO115" i="7"/>
  <c r="AY115" i="7"/>
  <c r="BU104" i="7"/>
  <c r="BW104" i="7"/>
  <c r="BV104" i="7"/>
  <c r="BO234" i="7"/>
  <c r="BL234" i="7"/>
  <c r="BK234" i="7"/>
  <c r="BJ234" i="7"/>
  <c r="BI234" i="7"/>
  <c r="BH234" i="7"/>
  <c r="BQ234" i="7"/>
  <c r="BG234" i="7"/>
  <c r="BP234" i="7"/>
  <c r="BN234" i="7"/>
  <c r="BM234" i="7"/>
  <c r="CK973" i="7"/>
  <c r="CJ973" i="7"/>
  <c r="BW115" i="7"/>
  <c r="BV115" i="7"/>
  <c r="CT604" i="7"/>
  <c r="CP604" i="7"/>
  <c r="CJ655" i="7"/>
  <c r="CK655" i="7"/>
  <c r="BW58" i="7"/>
  <c r="BV58" i="7"/>
  <c r="CK484" i="7"/>
  <c r="CJ484" i="7"/>
  <c r="CK869" i="7"/>
  <c r="CJ869" i="7"/>
  <c r="CG134" i="7"/>
  <c r="CD134" i="7"/>
  <c r="CA134" i="7"/>
  <c r="BN236" i="7"/>
  <c r="BI236" i="7"/>
  <c r="BJ236" i="7"/>
  <c r="BO236" i="7"/>
  <c r="BP236" i="7"/>
  <c r="BK236" i="7"/>
  <c r="BQ236" i="7"/>
  <c r="BH236" i="7"/>
  <c r="BL236" i="7"/>
  <c r="BM236" i="7"/>
  <c r="BG236" i="7"/>
  <c r="BG191" i="7"/>
  <c r="BM191" i="7"/>
  <c r="BL191" i="7"/>
  <c r="BQ191" i="7"/>
  <c r="BI191" i="7"/>
  <c r="BK191" i="7"/>
  <c r="BP191" i="7"/>
  <c r="BH191" i="7"/>
  <c r="BO191" i="7"/>
  <c r="BJ191" i="7"/>
  <c r="BN191" i="7"/>
  <c r="BM119" i="7"/>
  <c r="BN119" i="7"/>
  <c r="BQ119" i="7"/>
  <c r="BK119" i="7"/>
  <c r="BP119" i="7"/>
  <c r="BI119" i="7"/>
  <c r="BO119" i="7"/>
  <c r="BJ119" i="7"/>
  <c r="BG119" i="7"/>
  <c r="BH119" i="7"/>
  <c r="BL119" i="7"/>
  <c r="CK861" i="7"/>
  <c r="CJ861" i="7"/>
  <c r="BY121" i="7"/>
  <c r="CK121" i="7"/>
  <c r="CF121" i="7"/>
  <c r="BZ121" i="7"/>
  <c r="CH121" i="7"/>
  <c r="CB121" i="7"/>
  <c r="CI121" i="7"/>
  <c r="CA121" i="7"/>
  <c r="CD121" i="7"/>
  <c r="CC121" i="7"/>
  <c r="CG121" i="7"/>
  <c r="CE121" i="7"/>
  <c r="CF471" i="7"/>
  <c r="CB471" i="7"/>
  <c r="CD471" i="7"/>
  <c r="BZ471" i="7"/>
  <c r="BY471" i="7"/>
  <c r="CK471" i="7"/>
  <c r="CG471" i="7"/>
  <c r="CE471" i="7"/>
  <c r="CI471" i="7"/>
  <c r="CC471" i="7"/>
  <c r="CH471" i="7"/>
  <c r="CA471" i="7"/>
  <c r="CB991" i="7"/>
  <c r="CE991" i="7"/>
  <c r="BZ991" i="7"/>
  <c r="CC991" i="7"/>
  <c r="CF991" i="7"/>
  <c r="CH991" i="7"/>
  <c r="CA991" i="7"/>
  <c r="CI991" i="7"/>
  <c r="CG991" i="7"/>
  <c r="CD991" i="7"/>
  <c r="BY991" i="7"/>
  <c r="CK991" i="7"/>
  <c r="CD856" i="7"/>
  <c r="CH856" i="7"/>
  <c r="CA856" i="7"/>
  <c r="CI856" i="7"/>
  <c r="BY856" i="7"/>
  <c r="CG856" i="7"/>
  <c r="CB856" i="7"/>
  <c r="BZ856" i="7"/>
  <c r="CE856" i="7"/>
  <c r="CC856" i="7"/>
  <c r="CF856" i="7"/>
  <c r="CK780" i="7"/>
  <c r="CJ780" i="7"/>
  <c r="BY34" i="7"/>
  <c r="CJ34" i="7"/>
  <c r="CF114" i="7"/>
  <c r="CA469" i="7"/>
  <c r="AR281" i="7"/>
  <c r="AO281" i="7"/>
  <c r="AP281" i="7"/>
  <c r="BK273" i="7"/>
  <c r="BM273" i="7"/>
  <c r="BL273" i="7"/>
  <c r="AU367" i="7"/>
  <c r="AQ367" i="7"/>
  <c r="AV367" i="7"/>
  <c r="AU224" i="7"/>
  <c r="CE201" i="7"/>
  <c r="CI201" i="7"/>
  <c r="CB242" i="7"/>
  <c r="CA242" i="7"/>
  <c r="CG242" i="7"/>
  <c r="CH472" i="7"/>
  <c r="CB645" i="7"/>
  <c r="CD645" i="7"/>
  <c r="BY701" i="7"/>
  <c r="CK701" i="7"/>
  <c r="AV144" i="7"/>
  <c r="AW144" i="7"/>
  <c r="CI495" i="7"/>
  <c r="BY905" i="7"/>
  <c r="CJ905" i="7"/>
  <c r="BO430" i="7"/>
  <c r="CV602" i="7"/>
  <c r="CH981" i="7"/>
  <c r="BZ981" i="7"/>
  <c r="CB696" i="7"/>
  <c r="CD931" i="7"/>
  <c r="BY931" i="7"/>
  <c r="CK931" i="7"/>
  <c r="CE571" i="7"/>
  <c r="CG571" i="7"/>
  <c r="BJ468" i="7"/>
  <c r="BL468" i="7"/>
  <c r="BQ531" i="7"/>
  <c r="CA65" i="7"/>
  <c r="CJ819" i="7"/>
  <c r="CK819" i="7"/>
  <c r="CJ834" i="7"/>
  <c r="CK834" i="7"/>
  <c r="CF726" i="7"/>
  <c r="CI726" i="7"/>
  <c r="CA726" i="7"/>
  <c r="CC726" i="7"/>
  <c r="CH726" i="7"/>
  <c r="CB726" i="7"/>
  <c r="CD726" i="7"/>
  <c r="CG726" i="7"/>
  <c r="BZ726" i="7"/>
  <c r="CE726" i="7"/>
  <c r="BY726" i="7"/>
  <c r="CQ972" i="7"/>
  <c r="CR972" i="7"/>
  <c r="CO972" i="7"/>
  <c r="CT972" i="7"/>
  <c r="CN972" i="7"/>
  <c r="CL972" i="7"/>
  <c r="CP972" i="7"/>
  <c r="CS972" i="7"/>
  <c r="CW972" i="7"/>
  <c r="CR49" i="7"/>
  <c r="CQ49" i="7"/>
  <c r="CN49" i="7"/>
  <c r="CK875" i="7"/>
  <c r="CJ875" i="7"/>
  <c r="CK52" i="7"/>
  <c r="CJ52" i="7"/>
  <c r="AT281" i="7"/>
  <c r="AQ281" i="7"/>
  <c r="AX281" i="7"/>
  <c r="BP273" i="7"/>
  <c r="BO273" i="7"/>
  <c r="BI273" i="7"/>
  <c r="AY367" i="7"/>
  <c r="AT367" i="7"/>
  <c r="AW367" i="7"/>
  <c r="BZ201" i="7"/>
  <c r="BY201" i="7"/>
  <c r="CK201" i="7"/>
  <c r="CA201" i="7"/>
  <c r="CE242" i="7"/>
  <c r="BY242" i="7"/>
  <c r="CK242" i="7"/>
  <c r="CC242" i="7"/>
  <c r="CG472" i="7"/>
  <c r="CF65" i="7"/>
  <c r="BX191" i="7"/>
  <c r="CH133" i="7"/>
  <c r="CI133" i="7"/>
  <c r="BZ133" i="7"/>
  <c r="CA133" i="7"/>
  <c r="CG133" i="7"/>
  <c r="CC133" i="7"/>
  <c r="BY133" i="7"/>
  <c r="CK133" i="7"/>
  <c r="CF133" i="7"/>
  <c r="CE133" i="7"/>
  <c r="CD133" i="7"/>
  <c r="CB133" i="7"/>
  <c r="CK888" i="7"/>
  <c r="CJ888" i="7"/>
  <c r="CM972" i="7"/>
  <c r="CK873" i="7"/>
  <c r="CJ873" i="7"/>
  <c r="CE114" i="7"/>
  <c r="AY281" i="7"/>
  <c r="AS281" i="7"/>
  <c r="BH273" i="7"/>
  <c r="AO367" i="7"/>
  <c r="CC201" i="7"/>
  <c r="CG201" i="7"/>
  <c r="BZ242" i="7"/>
  <c r="CH242" i="7"/>
  <c r="CC472" i="7"/>
  <c r="CM80" i="7"/>
  <c r="CA645" i="7"/>
  <c r="CF645" i="7"/>
  <c r="BZ185" i="7"/>
  <c r="CC185" i="7"/>
  <c r="CG185" i="7"/>
  <c r="BY185" i="7"/>
  <c r="CF185" i="7"/>
  <c r="CB185" i="7"/>
  <c r="CH185" i="7"/>
  <c r="CI185" i="7"/>
  <c r="CE185" i="7"/>
  <c r="CA185" i="7"/>
  <c r="CD185" i="7"/>
  <c r="CC998" i="7"/>
  <c r="BZ998" i="7"/>
  <c r="CE998" i="7"/>
  <c r="CI998" i="7"/>
  <c r="CH998" i="7"/>
  <c r="BY998" i="7"/>
  <c r="CK998" i="7"/>
  <c r="CB998" i="7"/>
  <c r="CA998" i="7"/>
  <c r="CF998" i="7"/>
  <c r="CD998" i="7"/>
  <c r="CG998" i="7"/>
  <c r="CK671" i="7"/>
  <c r="CB651" i="7"/>
  <c r="CF651" i="7"/>
  <c r="CI651" i="7"/>
  <c r="CA651" i="7"/>
  <c r="CE651" i="7"/>
  <c r="BZ651" i="7"/>
  <c r="CH651" i="7"/>
  <c r="CG651" i="7"/>
  <c r="CC651" i="7"/>
  <c r="BY651" i="7"/>
  <c r="CK651" i="7"/>
  <c r="CD651" i="7"/>
  <c r="CJ947" i="7"/>
  <c r="BX236" i="7"/>
  <c r="BY236" i="7" a="1"/>
  <c r="BN228" i="7"/>
  <c r="BJ228" i="7"/>
  <c r="BM228" i="7"/>
  <c r="BK228" i="7"/>
  <c r="BO228" i="7"/>
  <c r="BH228" i="7"/>
  <c r="BQ228" i="7"/>
  <c r="BG228" i="7"/>
  <c r="CJ228" i="7"/>
  <c r="BL228" i="7"/>
  <c r="BI228" i="7"/>
  <c r="BP228" i="7"/>
  <c r="CO529" i="7"/>
  <c r="CN529" i="7"/>
  <c r="CQ529" i="7"/>
  <c r="CS529" i="7"/>
  <c r="CP529" i="7"/>
  <c r="CR529" i="7"/>
  <c r="CM529" i="7"/>
  <c r="CT529" i="7"/>
  <c r="CL529" i="7"/>
  <c r="CK498" i="7"/>
  <c r="CJ498" i="7"/>
  <c r="CG313" i="7"/>
  <c r="CE313" i="7"/>
  <c r="CF313" i="7"/>
  <c r="BZ313" i="7"/>
  <c r="CI313" i="7"/>
  <c r="CD313" i="7"/>
  <c r="CA313" i="7"/>
  <c r="CB313" i="7"/>
  <c r="CC313" i="7"/>
  <c r="CH313" i="7"/>
  <c r="BY313" i="7"/>
  <c r="CK313" i="7"/>
  <c r="CL933" i="7"/>
  <c r="CM933" i="7"/>
  <c r="CK601" i="7"/>
  <c r="CJ601" i="7"/>
  <c r="CM337" i="7"/>
  <c r="CJ509" i="7"/>
  <c r="CK509" i="7"/>
  <c r="CO82" i="7"/>
  <c r="CU82" i="7"/>
  <c r="CM82" i="7"/>
  <c r="BY257" i="7"/>
  <c r="CK257" i="7"/>
  <c r="CF469" i="7"/>
  <c r="AQ397" i="7"/>
  <c r="AX397" i="7"/>
  <c r="AR397" i="7"/>
  <c r="BN502" i="7"/>
  <c r="CV74" i="7"/>
  <c r="CO25" i="7"/>
  <c r="CU25" i="7"/>
  <c r="CH421" i="7"/>
  <c r="CF421" i="7"/>
  <c r="CA421" i="7"/>
  <c r="CH486" i="7"/>
  <c r="BY486" i="7"/>
  <c r="CK486" i="7"/>
  <c r="CG486" i="7"/>
  <c r="CB899" i="7"/>
  <c r="CF899" i="7"/>
  <c r="CA899" i="7"/>
  <c r="CH701" i="7"/>
  <c r="CI744" i="7"/>
  <c r="CB744" i="7"/>
  <c r="CH583" i="7"/>
  <c r="BY583" i="7"/>
  <c r="CJ583" i="7"/>
  <c r="BH476" i="7"/>
  <c r="BL476" i="7"/>
  <c r="BJ476" i="7"/>
  <c r="CB701" i="7"/>
  <c r="BZ716" i="7"/>
  <c r="BP398" i="7"/>
  <c r="BM468" i="7"/>
  <c r="BO468" i="7"/>
  <c r="BI468" i="7"/>
  <c r="CD65" i="7"/>
  <c r="CH285" i="7"/>
  <c r="CC715" i="7"/>
  <c r="CE715" i="7"/>
  <c r="CI715" i="7"/>
  <c r="CD715" i="7"/>
  <c r="CA715" i="7"/>
  <c r="CH715" i="7"/>
  <c r="BY715" i="7"/>
  <c r="BZ715" i="7"/>
  <c r="CG715" i="7"/>
  <c r="CB715" i="7"/>
  <c r="CF715" i="7"/>
  <c r="CH431" i="7"/>
  <c r="CF431" i="7"/>
  <c r="BZ431" i="7"/>
  <c r="CA431" i="7"/>
  <c r="CC431" i="7"/>
  <c r="CE431" i="7"/>
  <c r="CG431" i="7"/>
  <c r="BY431" i="7"/>
  <c r="CD431" i="7"/>
  <c r="CB431" i="7"/>
  <c r="CI431" i="7"/>
  <c r="CF758" i="7"/>
  <c r="CE758" i="7"/>
  <c r="CI758" i="7"/>
  <c r="CC758" i="7"/>
  <c r="CA758" i="7"/>
  <c r="BZ758" i="7"/>
  <c r="BY758" i="7"/>
  <c r="CG758" i="7"/>
  <c r="CB758" i="7"/>
  <c r="CH758" i="7"/>
  <c r="CD758" i="7"/>
  <c r="CE848" i="7"/>
  <c r="BY848" i="7"/>
  <c r="CF848" i="7"/>
  <c r="CD848" i="7"/>
  <c r="CH848" i="7"/>
  <c r="CA848" i="7"/>
  <c r="CC848" i="7"/>
  <c r="BZ848" i="7"/>
  <c r="CI848" i="7"/>
  <c r="CG848" i="7"/>
  <c r="CB848" i="7"/>
  <c r="CJ98" i="7"/>
  <c r="CK98" i="7"/>
  <c r="CI574" i="7"/>
  <c r="CF257" i="7"/>
  <c r="AW397" i="7"/>
  <c r="AO397" i="7"/>
  <c r="AV397" i="7"/>
  <c r="BH502" i="7"/>
  <c r="CN25" i="7"/>
  <c r="BZ29" i="7"/>
  <c r="CT25" i="7"/>
  <c r="BZ421" i="7"/>
  <c r="BY421" i="7"/>
  <c r="CJ421" i="7"/>
  <c r="CI421" i="7"/>
  <c r="CF486" i="7"/>
  <c r="BZ486" i="7"/>
  <c r="CJ152" i="7"/>
  <c r="CI899" i="7"/>
  <c r="BZ899" i="7"/>
  <c r="CC899" i="7"/>
  <c r="CG673" i="7"/>
  <c r="CC701" i="7"/>
  <c r="CF744" i="7"/>
  <c r="CH744" i="7"/>
  <c r="CE583" i="7"/>
  <c r="CI583" i="7"/>
  <c r="BO476" i="7"/>
  <c r="BM476" i="7"/>
  <c r="BG476" i="7"/>
  <c r="CF701" i="7"/>
  <c r="CC716" i="7"/>
  <c r="CE617" i="7"/>
  <c r="CI931" i="7"/>
  <c r="BZ571" i="7"/>
  <c r="CA571" i="7"/>
  <c r="CD661" i="7"/>
  <c r="BH468" i="7"/>
  <c r="BK468" i="7"/>
  <c r="BK516" i="7"/>
  <c r="BI516" i="7"/>
  <c r="CH65" i="7"/>
  <c r="CB65" i="7"/>
  <c r="CT39" i="7"/>
  <c r="CR39" i="7"/>
  <c r="CN39" i="7"/>
  <c r="CQ39" i="7"/>
  <c r="CP39" i="7"/>
  <c r="CM39" i="7"/>
  <c r="CS39" i="7"/>
  <c r="CO39" i="7"/>
  <c r="CF830" i="7"/>
  <c r="BY830" i="7"/>
  <c r="CI830" i="7"/>
  <c r="BZ830" i="7"/>
  <c r="CD830" i="7"/>
  <c r="CG830" i="7"/>
  <c r="CH830" i="7"/>
  <c r="CB830" i="7"/>
  <c r="CE830" i="7"/>
  <c r="CA830" i="7"/>
  <c r="CC830" i="7"/>
  <c r="CI752" i="7"/>
  <c r="CA752" i="7"/>
  <c r="CE752" i="7"/>
  <c r="CG752" i="7"/>
  <c r="CD752" i="7"/>
  <c r="CF752" i="7"/>
  <c r="CB752" i="7"/>
  <c r="CC752" i="7"/>
  <c r="BY752" i="7"/>
  <c r="CH752" i="7"/>
  <c r="BZ752" i="7"/>
  <c r="CK419" i="7"/>
  <c r="CJ419" i="7"/>
  <c r="CF704" i="7"/>
  <c r="CI704" i="7"/>
  <c r="CB704" i="7"/>
  <c r="CD704" i="7"/>
  <c r="BY704" i="7"/>
  <c r="CE704" i="7"/>
  <c r="CA704" i="7"/>
  <c r="CH704" i="7"/>
  <c r="BZ704" i="7"/>
  <c r="CG704" i="7"/>
  <c r="CC704" i="7"/>
  <c r="CJ686" i="7"/>
  <c r="CS686" i="7"/>
  <c r="CJ475" i="7"/>
  <c r="CK475" i="7"/>
  <c r="CA320" i="7"/>
  <c r="CQ82" i="7"/>
  <c r="BZ423" i="7"/>
  <c r="AS397" i="7"/>
  <c r="AQ130" i="7"/>
  <c r="CM25" i="7"/>
  <c r="CE421" i="7"/>
  <c r="CB421" i="7"/>
  <c r="CT80" i="7"/>
  <c r="CD486" i="7"/>
  <c r="CC486" i="7"/>
  <c r="CR40" i="7"/>
  <c r="CD899" i="7"/>
  <c r="CG701" i="7"/>
  <c r="BZ744" i="7"/>
  <c r="CG744" i="7"/>
  <c r="CD744" i="7"/>
  <c r="CC583" i="7"/>
  <c r="CG583" i="7"/>
  <c r="BQ476" i="7"/>
  <c r="CI701" i="7"/>
  <c r="CB583" i="7"/>
  <c r="CI716" i="7"/>
  <c r="CH716" i="7"/>
  <c r="BF311" i="7"/>
  <c r="BG311" i="7" a="1"/>
  <c r="CJ403" i="7"/>
  <c r="CK403" i="7"/>
  <c r="BX119" i="7"/>
  <c r="BY119" i="7" a="1"/>
  <c r="CI76" i="7"/>
  <c r="BL159" i="7"/>
  <c r="BQ159" i="7"/>
  <c r="BM159" i="7"/>
  <c r="BG159" i="7"/>
  <c r="BH159" i="7"/>
  <c r="BP159" i="7"/>
  <c r="BN159" i="7"/>
  <c r="BI159" i="7"/>
  <c r="BO159" i="7"/>
  <c r="BK159" i="7"/>
  <c r="BJ159" i="7"/>
  <c r="BL14" i="7"/>
  <c r="BI14" i="7"/>
  <c r="BH14" i="7"/>
  <c r="BP14" i="7"/>
  <c r="BM14" i="7"/>
  <c r="BO14" i="7"/>
  <c r="BJ14" i="7"/>
  <c r="BK14" i="7"/>
  <c r="BQ14" i="7"/>
  <c r="BG14" i="7"/>
  <c r="BN14" i="7"/>
  <c r="BG96" i="7"/>
  <c r="BQ96" i="7"/>
  <c r="BI96" i="7"/>
  <c r="BJ96" i="7"/>
  <c r="BM96" i="7"/>
  <c r="BO96" i="7"/>
  <c r="BL96" i="7"/>
  <c r="BK96" i="7"/>
  <c r="BN96" i="7"/>
  <c r="BH96" i="7"/>
  <c r="BP96" i="7"/>
  <c r="BI291" i="7"/>
  <c r="BQ291" i="7"/>
  <c r="BN291" i="7"/>
  <c r="BK291" i="7"/>
  <c r="BH291" i="7"/>
  <c r="BM291" i="7"/>
  <c r="BG291" i="7"/>
  <c r="BO291" i="7"/>
  <c r="BL291" i="7"/>
  <c r="BJ291" i="7"/>
  <c r="BP291" i="7"/>
  <c r="BL254" i="7"/>
  <c r="BQ254" i="7"/>
  <c r="BP254" i="7"/>
  <c r="BH254" i="7"/>
  <c r="BI254" i="7"/>
  <c r="BN254" i="7"/>
  <c r="BG254" i="7"/>
  <c r="BK254" i="7"/>
  <c r="BM254" i="7"/>
  <c r="BO254" i="7"/>
  <c r="BJ254" i="7"/>
  <c r="BQ116" i="7"/>
  <c r="BN116" i="7"/>
  <c r="BP116" i="7"/>
  <c r="BI116" i="7"/>
  <c r="BG116" i="7"/>
  <c r="BH116" i="7"/>
  <c r="BO116" i="7"/>
  <c r="BM116" i="7"/>
  <c r="BJ116" i="7"/>
  <c r="BK116" i="7"/>
  <c r="BL116" i="7"/>
  <c r="BG190" i="7"/>
  <c r="BP190" i="7"/>
  <c r="BN190" i="7"/>
  <c r="BL190" i="7"/>
  <c r="BJ190" i="7"/>
  <c r="BQ190" i="7"/>
  <c r="BO190" i="7"/>
  <c r="BM190" i="7"/>
  <c r="BH190" i="7"/>
  <c r="BI190" i="7"/>
  <c r="BK190" i="7"/>
  <c r="BM411" i="7"/>
  <c r="BG411" i="7"/>
  <c r="BQ411" i="7"/>
  <c r="BI411" i="7"/>
  <c r="BO411" i="7"/>
  <c r="BH411" i="7"/>
  <c r="BL411" i="7"/>
  <c r="BJ411" i="7"/>
  <c r="BN411" i="7"/>
  <c r="BK411" i="7"/>
  <c r="BP411" i="7"/>
  <c r="CH882" i="7"/>
  <c r="CD882" i="7"/>
  <c r="BZ882" i="7"/>
  <c r="CF882" i="7"/>
  <c r="CG882" i="7"/>
  <c r="CE882" i="7"/>
  <c r="CI882" i="7"/>
  <c r="BY882" i="7"/>
  <c r="CB882" i="7"/>
  <c r="CA882" i="7"/>
  <c r="CC882" i="7"/>
  <c r="AU239" i="7"/>
  <c r="BY469" i="7"/>
  <c r="CK469" i="7"/>
  <c r="CB469" i="7"/>
  <c r="CD469" i="7"/>
  <c r="BF397" i="7"/>
  <c r="BG397" i="7" a="1"/>
  <c r="AV170" i="7"/>
  <c r="BL467" i="7"/>
  <c r="CK757" i="7"/>
  <c r="BN408" i="7"/>
  <c r="BK478" i="7"/>
  <c r="AT130" i="7"/>
  <c r="AS130" i="7"/>
  <c r="CK28" i="7"/>
  <c r="CI248" i="7"/>
  <c r="BZ248" i="7"/>
  <c r="CB248" i="7"/>
  <c r="CH565" i="7"/>
  <c r="CB441" i="7"/>
  <c r="CA441" i="7"/>
  <c r="BZ441" i="7"/>
  <c r="CC565" i="7"/>
  <c r="CF565" i="7"/>
  <c r="CE803" i="7"/>
  <c r="CI803" i="7"/>
  <c r="CC803" i="7"/>
  <c r="CH673" i="7"/>
  <c r="BZ569" i="7"/>
  <c r="CH569" i="7"/>
  <c r="BY569" i="7"/>
  <c r="CG573" i="7"/>
  <c r="CE573" i="7"/>
  <c r="CW793" i="7"/>
  <c r="CJ863" i="7"/>
  <c r="CR863" i="7"/>
  <c r="CH803" i="7"/>
  <c r="BK430" i="7"/>
  <c r="BN430" i="7"/>
  <c r="BJ430" i="7"/>
  <c r="CA20" i="7"/>
  <c r="CB20" i="7"/>
  <c r="BZ20" i="7"/>
  <c r="CE765" i="7"/>
  <c r="CB765" i="7"/>
  <c r="CD765" i="7"/>
  <c r="BZ437" i="7"/>
  <c r="CH841" i="7"/>
  <c r="CF841" i="7"/>
  <c r="CG841" i="7"/>
  <c r="CH134" i="7"/>
  <c r="CE134" i="7"/>
  <c r="CI134" i="7"/>
  <c r="CD584" i="7"/>
  <c r="CE678" i="7"/>
  <c r="CF678" i="7"/>
  <c r="CA678" i="7"/>
  <c r="BZ993" i="7"/>
  <c r="CI993" i="7"/>
  <c r="BG538" i="7"/>
  <c r="BK538" i="7"/>
  <c r="BL538" i="7"/>
  <c r="BL413" i="7"/>
  <c r="BQ413" i="7"/>
  <c r="CH872" i="7"/>
  <c r="CD872" i="7"/>
  <c r="CG872" i="7"/>
  <c r="CD285" i="7"/>
  <c r="CF285" i="7"/>
  <c r="CJ626" i="7"/>
  <c r="CS626" i="7"/>
  <c r="BX116" i="7"/>
  <c r="BY116" i="7" a="1"/>
  <c r="CE116" i="7"/>
  <c r="CA669" i="7"/>
  <c r="CG669" i="7"/>
  <c r="CC669" i="7"/>
  <c r="CE768" i="7"/>
  <c r="CI768" i="7"/>
  <c r="BY768" i="7"/>
  <c r="CJ768" i="7"/>
  <c r="BZ781" i="7"/>
  <c r="CE781" i="7"/>
  <c r="CG781" i="7"/>
  <c r="CK497" i="7"/>
  <c r="CC774" i="7"/>
  <c r="CF774" i="7"/>
  <c r="BX411" i="7"/>
  <c r="BY411" i="7" a="1"/>
  <c r="CE411" i="7"/>
  <c r="CI287" i="7"/>
  <c r="CH287" i="7"/>
  <c r="CB287" i="7"/>
  <c r="CG287" i="7"/>
  <c r="BY287" i="7"/>
  <c r="CK287" i="7"/>
  <c r="CC287" i="7"/>
  <c r="CD287" i="7"/>
  <c r="CF287" i="7"/>
  <c r="BZ287" i="7"/>
  <c r="CA287" i="7"/>
  <c r="CE287" i="7"/>
  <c r="AV311" i="7"/>
  <c r="AS311" i="7"/>
  <c r="AY311" i="7"/>
  <c r="AR311" i="7"/>
  <c r="AO311" i="7"/>
  <c r="AT311" i="7"/>
  <c r="AP311" i="7"/>
  <c r="AQ311" i="7"/>
  <c r="AX311" i="7"/>
  <c r="AW311" i="7"/>
  <c r="AU311" i="7"/>
  <c r="CG469" i="7"/>
  <c r="CC469" i="7"/>
  <c r="CH469" i="7"/>
  <c r="AX170" i="7"/>
  <c r="BK467" i="7"/>
  <c r="BP478" i="7"/>
  <c r="AX130" i="7"/>
  <c r="AU130" i="7"/>
  <c r="AW130" i="7"/>
  <c r="CF29" i="7"/>
  <c r="CG248" i="7"/>
  <c r="CC248" i="7"/>
  <c r="BY248" i="7"/>
  <c r="CH441" i="7"/>
  <c r="CC441" i="7"/>
  <c r="CE441" i="7"/>
  <c r="CD565" i="7"/>
  <c r="CB565" i="7"/>
  <c r="CD803" i="7"/>
  <c r="CG803" i="7"/>
  <c r="CI569" i="7"/>
  <c r="CB569" i="7"/>
  <c r="CG569" i="7"/>
  <c r="CC573" i="7"/>
  <c r="CB573" i="7"/>
  <c r="CF573" i="7"/>
  <c r="BZ701" i="7"/>
  <c r="CB716" i="7"/>
  <c r="CA716" i="7"/>
  <c r="CF716" i="7"/>
  <c r="BP430" i="7"/>
  <c r="BQ430" i="7"/>
  <c r="BI430" i="7"/>
  <c r="CI20" i="7"/>
  <c r="CE20" i="7"/>
  <c r="CH20" i="7"/>
  <c r="CA765" i="7"/>
  <c r="BY765" i="7"/>
  <c r="CK765" i="7"/>
  <c r="BZ765" i="7"/>
  <c r="BZ841" i="7"/>
  <c r="CB841" i="7"/>
  <c r="CE841" i="7"/>
  <c r="CC134" i="7"/>
  <c r="BY134" i="7"/>
  <c r="CF134" i="7"/>
  <c r="CA584" i="7"/>
  <c r="CG678" i="7"/>
  <c r="CI678" i="7"/>
  <c r="CH993" i="7"/>
  <c r="BJ538" i="7"/>
  <c r="BQ538" i="7"/>
  <c r="BO413" i="7"/>
  <c r="BF77" i="7"/>
  <c r="CK985" i="7"/>
  <c r="CL985" i="7"/>
  <c r="BZ872" i="7"/>
  <c r="CB872" i="7"/>
  <c r="CE872" i="7"/>
  <c r="CE285" i="7"/>
  <c r="CI285" i="7"/>
  <c r="CE669" i="7"/>
  <c r="BZ669" i="7"/>
  <c r="CF669" i="7"/>
  <c r="CF768" i="7"/>
  <c r="CD768" i="7"/>
  <c r="CB768" i="7"/>
  <c r="CD781" i="7"/>
  <c r="CI781" i="7"/>
  <c r="CF781" i="7"/>
  <c r="CB774" i="7"/>
  <c r="CD774" i="7"/>
  <c r="CG774" i="7"/>
  <c r="BH425" i="7"/>
  <c r="BJ425" i="7"/>
  <c r="BO425" i="7"/>
  <c r="BP425" i="7"/>
  <c r="BK425" i="7"/>
  <c r="BI425" i="7"/>
  <c r="BM425" i="7"/>
  <c r="BG425" i="7"/>
  <c r="BN425" i="7"/>
  <c r="BQ425" i="7"/>
  <c r="BL425" i="7"/>
  <c r="AR381" i="7"/>
  <c r="AU381" i="7"/>
  <c r="AP381" i="7"/>
  <c r="AT381" i="7"/>
  <c r="AW381" i="7"/>
  <c r="AX381" i="7"/>
  <c r="AS381" i="7"/>
  <c r="AY381" i="7"/>
  <c r="AQ381" i="7"/>
  <c r="AO381" i="7"/>
  <c r="AV381" i="7"/>
  <c r="CE469" i="7"/>
  <c r="BZ469" i="7"/>
  <c r="AR170" i="7"/>
  <c r="CH43" i="7"/>
  <c r="BQ467" i="7"/>
  <c r="BK408" i="7"/>
  <c r="AV130" i="7"/>
  <c r="AO130" i="7"/>
  <c r="CI29" i="7"/>
  <c r="CC549" i="7"/>
  <c r="CE248" i="7"/>
  <c r="CE565" i="7"/>
  <c r="BY441" i="7"/>
  <c r="CJ441" i="7"/>
  <c r="CI565" i="7"/>
  <c r="CF803" i="7"/>
  <c r="BY673" i="7"/>
  <c r="CK673" i="7"/>
  <c r="CD569" i="7"/>
  <c r="BN429" i="7"/>
  <c r="BY573" i="7"/>
  <c r="CJ573" i="7"/>
  <c r="CD573" i="7"/>
  <c r="CV741" i="7"/>
  <c r="CE701" i="7"/>
  <c r="CD716" i="7"/>
  <c r="BY716" i="7"/>
  <c r="BH430" i="7"/>
  <c r="BG430" i="7"/>
  <c r="CG20" i="7"/>
  <c r="CF765" i="7"/>
  <c r="CB437" i="7"/>
  <c r="CC841" i="7"/>
  <c r="CA841" i="7"/>
  <c r="CB134" i="7"/>
  <c r="CD678" i="7"/>
  <c r="BZ678" i="7"/>
  <c r="CC993" i="7"/>
  <c r="BO538" i="7"/>
  <c r="BP538" i="7"/>
  <c r="BK413" i="7"/>
  <c r="CI17" i="7"/>
  <c r="CA872" i="7"/>
  <c r="CI872" i="7"/>
  <c r="CB285" i="7"/>
  <c r="BY285" i="7"/>
  <c r="CB669" i="7"/>
  <c r="CI669" i="7"/>
  <c r="CC768" i="7"/>
  <c r="CB781" i="7"/>
  <c r="CC781" i="7"/>
  <c r="CA774" i="7"/>
  <c r="CE774" i="7"/>
  <c r="CM994" i="7"/>
  <c r="CO994" i="7"/>
  <c r="CS994" i="7"/>
  <c r="CL994" i="7"/>
  <c r="CQ994" i="7"/>
  <c r="CN994" i="7"/>
  <c r="CP994" i="7"/>
  <c r="CT994" i="7"/>
  <c r="CR994" i="7"/>
  <c r="CD936" i="7"/>
  <c r="BY936" i="7"/>
  <c r="CI936" i="7"/>
  <c r="BZ936" i="7"/>
  <c r="CG936" i="7"/>
  <c r="CF936" i="7"/>
  <c r="CB936" i="7"/>
  <c r="CH936" i="7"/>
  <c r="CA936" i="7"/>
  <c r="CC936" i="7"/>
  <c r="CE936" i="7"/>
  <c r="BL357" i="7"/>
  <c r="BM357" i="7"/>
  <c r="BJ357" i="7"/>
  <c r="BN357" i="7"/>
  <c r="BI357" i="7"/>
  <c r="BH357" i="7"/>
  <c r="BQ357" i="7"/>
  <c r="BO357" i="7"/>
  <c r="BK357" i="7"/>
  <c r="BG357" i="7"/>
  <c r="BP357" i="7"/>
  <c r="BP83" i="7"/>
  <c r="BI83" i="7"/>
  <c r="BK83" i="7"/>
  <c r="BQ83" i="7"/>
  <c r="BL83" i="7"/>
  <c r="BM83" i="7"/>
  <c r="BG83" i="7"/>
  <c r="BH83" i="7"/>
  <c r="BO83" i="7"/>
  <c r="BN83" i="7"/>
  <c r="BJ83" i="7"/>
  <c r="BY600" i="7"/>
  <c r="CE600" i="7"/>
  <c r="CH600" i="7"/>
  <c r="CF600" i="7"/>
  <c r="CB600" i="7"/>
  <c r="CC600" i="7"/>
  <c r="CD600" i="7"/>
  <c r="CA600" i="7"/>
  <c r="BZ600" i="7"/>
  <c r="CG600" i="7"/>
  <c r="CI600" i="7"/>
  <c r="CD540" i="7"/>
  <c r="CA566" i="7"/>
  <c r="BZ46" i="7"/>
  <c r="CH394" i="7"/>
  <c r="BJ164" i="7"/>
  <c r="CA76" i="7"/>
  <c r="CH76" i="7"/>
  <c r="BZ76" i="7"/>
  <c r="CD892" i="7"/>
  <c r="BZ912" i="7"/>
  <c r="BJ429" i="7"/>
  <c r="CA559" i="7"/>
  <c r="CF559" i="7"/>
  <c r="BZ559" i="7"/>
  <c r="AT280" i="7"/>
  <c r="AS280" i="7"/>
  <c r="AW280" i="7"/>
  <c r="BH398" i="7"/>
  <c r="CA681" i="7"/>
  <c r="CD437" i="7"/>
  <c r="CC437" i="7"/>
  <c r="CE437" i="7"/>
  <c r="CB584" i="7"/>
  <c r="BY584" i="7"/>
  <c r="CA618" i="7"/>
  <c r="CE618" i="7"/>
  <c r="BY618" i="7"/>
  <c r="CJ618" i="7"/>
  <c r="CD993" i="7"/>
  <c r="CB993" i="7"/>
  <c r="CA993" i="7"/>
  <c r="CF883" i="7"/>
  <c r="BP413" i="7"/>
  <c r="BM413" i="7"/>
  <c r="BG413" i="7"/>
  <c r="CB17" i="7"/>
  <c r="CH17" i="7"/>
  <c r="BZ17" i="7"/>
  <c r="BF38" i="7"/>
  <c r="CE65" i="7"/>
  <c r="CC65" i="7"/>
  <c r="CC285" i="7"/>
  <c r="CA285" i="7"/>
  <c r="CE682" i="7"/>
  <c r="CA682" i="7"/>
  <c r="CG682" i="7"/>
  <c r="CI682" i="7"/>
  <c r="BZ682" i="7"/>
  <c r="CH682" i="7"/>
  <c r="BY682" i="7"/>
  <c r="CF682" i="7"/>
  <c r="CB682" i="7"/>
  <c r="CD682" i="7"/>
  <c r="CC682" i="7"/>
  <c r="CK724" i="7"/>
  <c r="CJ724" i="7"/>
  <c r="CK839" i="7"/>
  <c r="CJ839" i="7"/>
  <c r="BX190" i="7"/>
  <c r="BY190" i="7" a="1"/>
  <c r="CR919" i="7"/>
  <c r="CM919" i="7"/>
  <c r="CT919" i="7"/>
  <c r="CL919" i="7"/>
  <c r="CS919" i="7"/>
  <c r="CN919" i="7"/>
  <c r="CO919" i="7"/>
  <c r="CP919" i="7"/>
  <c r="CQ919" i="7"/>
  <c r="CV919" i="7"/>
  <c r="CB644" i="7"/>
  <c r="CA644" i="7"/>
  <c r="CI644" i="7"/>
  <c r="CH644" i="7"/>
  <c r="CD644" i="7"/>
  <c r="CC644" i="7"/>
  <c r="BZ644" i="7"/>
  <c r="BY644" i="7"/>
  <c r="CG644" i="7"/>
  <c r="CE644" i="7"/>
  <c r="CF644" i="7"/>
  <c r="CG566" i="7"/>
  <c r="AO178" i="7"/>
  <c r="BQ164" i="7"/>
  <c r="CE76" i="7"/>
  <c r="CG76" i="7"/>
  <c r="CI892" i="7"/>
  <c r="CB912" i="7"/>
  <c r="BH429" i="7"/>
  <c r="CB559" i="7"/>
  <c r="CI559" i="7"/>
  <c r="CG559" i="7"/>
  <c r="AX280" i="7"/>
  <c r="AR280" i="7"/>
  <c r="BG398" i="7"/>
  <c r="CI437" i="7"/>
  <c r="CH437" i="7"/>
  <c r="CG584" i="7"/>
  <c r="CI584" i="7"/>
  <c r="CC584" i="7"/>
  <c r="CC618" i="7"/>
  <c r="CH618" i="7"/>
  <c r="CF993" i="7"/>
  <c r="BF314" i="7"/>
  <c r="BX538" i="7"/>
  <c r="BY538" i="7" a="1"/>
  <c r="CB538" i="7"/>
  <c r="BJ413" i="7"/>
  <c r="BH413" i="7"/>
  <c r="BX291" i="7"/>
  <c r="BY291" i="7" a="1"/>
  <c r="CE291" i="7"/>
  <c r="CD17" i="7"/>
  <c r="BY17" i="7"/>
  <c r="CA17" i="7"/>
  <c r="BU38" i="7"/>
  <c r="CG65" i="7"/>
  <c r="BY65" i="7"/>
  <c r="CH636" i="7"/>
  <c r="CG636" i="7"/>
  <c r="BY636" i="7"/>
  <c r="CK636" i="7"/>
  <c r="CB636" i="7"/>
  <c r="CD636" i="7"/>
  <c r="CE636" i="7"/>
  <c r="CC636" i="7"/>
  <c r="BZ636" i="7"/>
  <c r="CF636" i="7"/>
  <c r="CA636" i="7"/>
  <c r="CI636" i="7"/>
  <c r="CA853" i="7"/>
  <c r="CE853" i="7"/>
  <c r="CF853" i="7"/>
  <c r="BZ853" i="7"/>
  <c r="CI853" i="7"/>
  <c r="CB853" i="7"/>
  <c r="BY853" i="7"/>
  <c r="CK853" i="7"/>
  <c r="CH853" i="7"/>
  <c r="CC853" i="7"/>
  <c r="CD853" i="7"/>
  <c r="CG853" i="7"/>
  <c r="CD806" i="7"/>
  <c r="CH806" i="7"/>
  <c r="CC806" i="7"/>
  <c r="CE806" i="7"/>
  <c r="CB806" i="7"/>
  <c r="BY806" i="7"/>
  <c r="CK806" i="7"/>
  <c r="CG806" i="7"/>
  <c r="CF806" i="7"/>
  <c r="CA806" i="7"/>
  <c r="BZ806" i="7"/>
  <c r="CI806" i="7"/>
  <c r="CH988" i="7"/>
  <c r="BZ988" i="7"/>
  <c r="CD988" i="7"/>
  <c r="CA988" i="7"/>
  <c r="CC988" i="7"/>
  <c r="CB988" i="7"/>
  <c r="CF988" i="7"/>
  <c r="BY988" i="7"/>
  <c r="CI988" i="7"/>
  <c r="CE988" i="7"/>
  <c r="CG988" i="7"/>
  <c r="BY616" i="7"/>
  <c r="CF616" i="7"/>
  <c r="BZ616" i="7"/>
  <c r="CG616" i="7"/>
  <c r="CA616" i="7"/>
  <c r="CE616" i="7"/>
  <c r="CB616" i="7"/>
  <c r="CD616" i="7"/>
  <c r="CH616" i="7"/>
  <c r="CI616" i="7"/>
  <c r="CC616" i="7"/>
  <c r="CJ665" i="7"/>
  <c r="CF961" i="7"/>
  <c r="CG961" i="7"/>
  <c r="BY961" i="7"/>
  <c r="CK961" i="7"/>
  <c r="CI961" i="7"/>
  <c r="CE961" i="7"/>
  <c r="CH961" i="7"/>
  <c r="CB961" i="7"/>
  <c r="BZ961" i="7"/>
  <c r="CC961" i="7"/>
  <c r="CD961" i="7"/>
  <c r="CA961" i="7"/>
  <c r="BY954" i="7"/>
  <c r="CK954" i="7"/>
  <c r="CE954" i="7"/>
  <c r="CB954" i="7"/>
  <c r="BZ954" i="7"/>
  <c r="CG954" i="7"/>
  <c r="CC954" i="7"/>
  <c r="CA954" i="7"/>
  <c r="CH954" i="7"/>
  <c r="CD954" i="7"/>
  <c r="CF954" i="7"/>
  <c r="CI954" i="7"/>
  <c r="BY705" i="7"/>
  <c r="CK705" i="7"/>
  <c r="CH705" i="7"/>
  <c r="CI705" i="7"/>
  <c r="CG705" i="7"/>
  <c r="CE705" i="7"/>
  <c r="CA705" i="7"/>
  <c r="BZ705" i="7"/>
  <c r="CF705" i="7"/>
  <c r="CD705" i="7"/>
  <c r="CC705" i="7"/>
  <c r="CB705" i="7"/>
  <c r="CC713" i="7"/>
  <c r="CI713" i="7"/>
  <c r="BY713" i="7"/>
  <c r="CH713" i="7"/>
  <c r="CF713" i="7"/>
  <c r="CB713" i="7"/>
  <c r="BZ713" i="7"/>
  <c r="CG713" i="7"/>
  <c r="CE713" i="7"/>
  <c r="CA713" i="7"/>
  <c r="CD713" i="7"/>
  <c r="CF725" i="7"/>
  <c r="CI725" i="7"/>
  <c r="CH725" i="7"/>
  <c r="CA725" i="7"/>
  <c r="CB725" i="7"/>
  <c r="CC725" i="7"/>
  <c r="CG725" i="7"/>
  <c r="BY725" i="7"/>
  <c r="CD725" i="7"/>
  <c r="BZ725" i="7"/>
  <c r="CE725" i="7"/>
  <c r="CJ885" i="7"/>
  <c r="CK885" i="7"/>
  <c r="CD717" i="7"/>
  <c r="CF717" i="7"/>
  <c r="BY717" i="7"/>
  <c r="CE717" i="7"/>
  <c r="CA717" i="7"/>
  <c r="CG717" i="7"/>
  <c r="BZ717" i="7"/>
  <c r="CI717" i="7"/>
  <c r="CH717" i="7"/>
  <c r="CB717" i="7"/>
  <c r="CC717" i="7"/>
  <c r="CK603" i="7"/>
  <c r="CJ603" i="7"/>
  <c r="CD964" i="7"/>
  <c r="CG964" i="7"/>
  <c r="CB964" i="7"/>
  <c r="CE964" i="7"/>
  <c r="CC964" i="7"/>
  <c r="CH964" i="7"/>
  <c r="BZ964" i="7"/>
  <c r="CA964" i="7"/>
  <c r="CI964" i="7"/>
  <c r="BY964" i="7"/>
  <c r="CK964" i="7"/>
  <c r="CF964" i="7"/>
  <c r="CC926" i="7"/>
  <c r="CF926" i="7"/>
  <c r="CA926" i="7"/>
  <c r="CD926" i="7"/>
  <c r="CB926" i="7"/>
  <c r="CI926" i="7"/>
  <c r="CE926" i="7"/>
  <c r="BY926" i="7"/>
  <c r="CK926" i="7"/>
  <c r="BZ926" i="7"/>
  <c r="CG926" i="7"/>
  <c r="CH926" i="7"/>
  <c r="BZ707" i="7"/>
  <c r="CC707" i="7"/>
  <c r="BY707" i="7"/>
  <c r="CK707" i="7"/>
  <c r="CF707" i="7"/>
  <c r="CH707" i="7"/>
  <c r="CG707" i="7"/>
  <c r="CD707" i="7"/>
  <c r="CB707" i="7"/>
  <c r="CA707" i="7"/>
  <c r="CI707" i="7"/>
  <c r="CE707" i="7"/>
  <c r="CC922" i="7"/>
  <c r="CG922" i="7"/>
  <c r="CD922" i="7"/>
  <c r="CI922" i="7"/>
  <c r="CE922" i="7"/>
  <c r="CH922" i="7"/>
  <c r="CB922" i="7"/>
  <c r="CF922" i="7"/>
  <c r="BY922" i="7"/>
  <c r="CA922" i="7"/>
  <c r="BZ922" i="7"/>
  <c r="CK558" i="7"/>
  <c r="CJ558" i="7"/>
  <c r="AW347" i="7"/>
  <c r="AU92" i="7"/>
  <c r="BY606" i="7"/>
  <c r="CJ606" i="7"/>
  <c r="CC76" i="7"/>
  <c r="CD76" i="7"/>
  <c r="CF892" i="7"/>
  <c r="CF912" i="7"/>
  <c r="BG429" i="7"/>
  <c r="BI429" i="7"/>
  <c r="CD559" i="7"/>
  <c r="BY559" i="7"/>
  <c r="CK559" i="7"/>
  <c r="AO280" i="7"/>
  <c r="AP280" i="7"/>
  <c r="BN398" i="7"/>
  <c r="BL398" i="7"/>
  <c r="CA213" i="7"/>
  <c r="CG437" i="7"/>
  <c r="BY437" i="7"/>
  <c r="CK437" i="7"/>
  <c r="BZ584" i="7"/>
  <c r="CE584" i="7"/>
  <c r="CG17" i="7"/>
  <c r="CC17" i="7"/>
  <c r="BY579" i="7"/>
  <c r="CE579" i="7"/>
  <c r="CD579" i="7"/>
  <c r="CC579" i="7"/>
  <c r="CA579" i="7"/>
  <c r="CB579" i="7"/>
  <c r="CF579" i="7"/>
  <c r="CI579" i="7"/>
  <c r="BZ579" i="7"/>
  <c r="CG579" i="7"/>
  <c r="CH579" i="7"/>
  <c r="CF915" i="7"/>
  <c r="CC915" i="7"/>
  <c r="CG915" i="7"/>
  <c r="CE915" i="7"/>
  <c r="CD915" i="7"/>
  <c r="BZ915" i="7"/>
  <c r="CI915" i="7"/>
  <c r="CB915" i="7"/>
  <c r="CH915" i="7"/>
  <c r="CA915" i="7"/>
  <c r="BY915" i="7"/>
  <c r="CJ496" i="7"/>
  <c r="CK496" i="7"/>
  <c r="CJ594" i="7"/>
  <c r="CB877" i="7"/>
  <c r="CI877" i="7"/>
  <c r="CE877" i="7"/>
  <c r="CC877" i="7"/>
  <c r="CG877" i="7"/>
  <c r="CF877" i="7"/>
  <c r="BY877" i="7"/>
  <c r="CK877" i="7"/>
  <c r="BZ877" i="7"/>
  <c r="CH877" i="7"/>
  <c r="CA877" i="7"/>
  <c r="CD877" i="7"/>
  <c r="CI517" i="7"/>
  <c r="CF517" i="7"/>
  <c r="CG517" i="7"/>
  <c r="BZ517" i="7"/>
  <c r="CA517" i="7"/>
  <c r="CC517" i="7"/>
  <c r="CE517" i="7"/>
  <c r="CH517" i="7"/>
  <c r="CB517" i="7"/>
  <c r="CD517" i="7"/>
  <c r="BY517" i="7"/>
  <c r="CC958" i="7"/>
  <c r="CI958" i="7"/>
  <c r="CB958" i="7"/>
  <c r="CA958" i="7"/>
  <c r="CE958" i="7"/>
  <c r="CD958" i="7"/>
  <c r="CF958" i="7"/>
  <c r="CG958" i="7"/>
  <c r="BZ958" i="7"/>
  <c r="CH958" i="7"/>
  <c r="BY958" i="7"/>
  <c r="CK958" i="7"/>
  <c r="CD546" i="7"/>
  <c r="CC546" i="7"/>
  <c r="CA546" i="7"/>
  <c r="CH546" i="7"/>
  <c r="CE546" i="7"/>
  <c r="CG546" i="7"/>
  <c r="BZ546" i="7"/>
  <c r="BY546" i="7"/>
  <c r="CF546" i="7"/>
  <c r="CI546" i="7"/>
  <c r="CB546" i="7"/>
  <c r="CK909" i="7"/>
  <c r="CJ909" i="7"/>
  <c r="CJ497" i="7"/>
  <c r="BG160" i="7"/>
  <c r="BL160" i="7"/>
  <c r="BK160" i="7"/>
  <c r="BQ160" i="7"/>
  <c r="BN160" i="7"/>
  <c r="BH160" i="7"/>
  <c r="BJ160" i="7"/>
  <c r="BP160" i="7"/>
  <c r="BI160" i="7"/>
  <c r="BO160" i="7"/>
  <c r="BM160" i="7"/>
  <c r="BZ823" i="7"/>
  <c r="CF823" i="7"/>
  <c r="CE823" i="7"/>
  <c r="CH823" i="7"/>
  <c r="CI823" i="7"/>
  <c r="BY823" i="7"/>
  <c r="CK823" i="7"/>
  <c r="CB823" i="7"/>
  <c r="CG823" i="7"/>
  <c r="CD823" i="7"/>
  <c r="CA823" i="7"/>
  <c r="CC823" i="7"/>
  <c r="CF697" i="7"/>
  <c r="BY697" i="7"/>
  <c r="CK697" i="7"/>
  <c r="CG697" i="7"/>
  <c r="CH697" i="7"/>
  <c r="CI697" i="7"/>
  <c r="CA697" i="7"/>
  <c r="CD697" i="7"/>
  <c r="BZ697" i="7"/>
  <c r="CB697" i="7"/>
  <c r="CE697" i="7"/>
  <c r="CC697" i="7"/>
  <c r="BX14" i="7"/>
  <c r="BY14" i="7" a="1"/>
  <c r="BV425" i="7"/>
  <c r="BX425" i="7"/>
  <c r="BY425" i="7" a="1"/>
  <c r="CC797" i="7"/>
  <c r="CD797" i="7"/>
  <c r="CI797" i="7"/>
  <c r="CB797" i="7"/>
  <c r="BZ797" i="7"/>
  <c r="CF797" i="7"/>
  <c r="CG797" i="7"/>
  <c r="BY797" i="7"/>
  <c r="CH797" i="7"/>
  <c r="CE797" i="7"/>
  <c r="CA797" i="7"/>
  <c r="CJ842" i="7"/>
  <c r="CK842" i="7"/>
  <c r="CB304" i="7"/>
  <c r="CG892" i="7"/>
  <c r="CB892" i="7"/>
  <c r="CA673" i="7"/>
  <c r="CI912" i="7"/>
  <c r="BL429" i="7"/>
  <c r="BM429" i="7"/>
  <c r="CC524" i="7"/>
  <c r="BZ524" i="7"/>
  <c r="CG645" i="7"/>
  <c r="CG905" i="7"/>
  <c r="BO398" i="7"/>
  <c r="BJ398" i="7"/>
  <c r="BQ398" i="7"/>
  <c r="CB681" i="7"/>
  <c r="BZ826" i="7"/>
  <c r="CA826" i="7"/>
  <c r="CI826" i="7"/>
  <c r="BX531" i="7"/>
  <c r="BY531" i="7" a="1"/>
  <c r="CG531" i="7"/>
  <c r="BX96" i="7"/>
  <c r="BY96" i="7" a="1"/>
  <c r="BY868" i="7"/>
  <c r="CH868" i="7"/>
  <c r="CG868" i="7"/>
  <c r="CI868" i="7"/>
  <c r="BZ868" i="7"/>
  <c r="CE868" i="7"/>
  <c r="CF868" i="7"/>
  <c r="CD868" i="7"/>
  <c r="BY359" i="7"/>
  <c r="CK359" i="7"/>
  <c r="CA359" i="7"/>
  <c r="CD359" i="7"/>
  <c r="CG359" i="7"/>
  <c r="CB359" i="7"/>
  <c r="CH359" i="7"/>
  <c r="BZ359" i="7"/>
  <c r="CE359" i="7"/>
  <c r="CI359" i="7"/>
  <c r="CF359" i="7"/>
  <c r="CC359" i="7"/>
  <c r="CA661" i="7"/>
  <c r="BZ661" i="7"/>
  <c r="CJ874" i="7"/>
  <c r="CI896" i="7"/>
  <c r="CA896" i="7"/>
  <c r="CC896" i="7"/>
  <c r="CH896" i="7"/>
  <c r="CE896" i="7"/>
  <c r="BY896" i="7"/>
  <c r="CG896" i="7"/>
  <c r="CD896" i="7"/>
  <c r="CB896" i="7"/>
  <c r="BZ896" i="7"/>
  <c r="CF896" i="7"/>
  <c r="BX516" i="7"/>
  <c r="BY516" i="7" a="1"/>
  <c r="CJ914" i="7"/>
  <c r="CK914" i="7"/>
  <c r="BJ478" i="7"/>
  <c r="CA892" i="7"/>
  <c r="CC673" i="7"/>
  <c r="CG912" i="7"/>
  <c r="BP429" i="7"/>
  <c r="BQ429" i="7"/>
  <c r="BF214" i="7"/>
  <c r="CH524" i="7"/>
  <c r="CB524" i="7"/>
  <c r="CA524" i="7"/>
  <c r="BZ645" i="7"/>
  <c r="CI645" i="7"/>
  <c r="CD905" i="7"/>
  <c r="BK398" i="7"/>
  <c r="BI398" i="7"/>
  <c r="CC681" i="7"/>
  <c r="CJ696" i="7"/>
  <c r="CF826" i="7"/>
  <c r="CD826" i="7"/>
  <c r="BY826" i="7"/>
  <c r="CK826" i="7"/>
  <c r="BT314" i="7"/>
  <c r="BV314" i="7"/>
  <c r="BX415" i="7"/>
  <c r="BY415" i="7" a="1"/>
  <c r="BW38" i="7"/>
  <c r="BV38" i="7"/>
  <c r="CC829" i="7"/>
  <c r="CI829" i="7"/>
  <c r="CG829" i="7"/>
  <c r="CH829" i="7"/>
  <c r="CF829" i="7"/>
  <c r="CA829" i="7"/>
  <c r="BZ829" i="7"/>
  <c r="CB829" i="7"/>
  <c r="CE829" i="7"/>
  <c r="CD829" i="7"/>
  <c r="BY829" i="7"/>
  <c r="BY773" i="7"/>
  <c r="CG773" i="7"/>
  <c r="CA773" i="7"/>
  <c r="BZ773" i="7"/>
  <c r="CE773" i="7"/>
  <c r="CF773" i="7"/>
  <c r="CI773" i="7"/>
  <c r="CD773" i="7"/>
  <c r="CC773" i="7"/>
  <c r="CH773" i="7"/>
  <c r="CB773" i="7"/>
  <c r="CB883" i="7"/>
  <c r="CH883" i="7"/>
  <c r="BY883" i="7"/>
  <c r="CE883" i="7"/>
  <c r="CC883" i="7"/>
  <c r="CI883" i="7"/>
  <c r="CD883" i="7"/>
  <c r="CA883" i="7"/>
  <c r="CG883" i="7"/>
  <c r="BX160" i="7"/>
  <c r="BY160" i="7" a="1"/>
  <c r="CG524" i="7"/>
  <c r="CE524" i="7"/>
  <c r="CG826" i="7"/>
  <c r="CH826" i="7"/>
  <c r="BX413" i="7"/>
  <c r="BY413" i="7" a="1"/>
  <c r="BO415" i="7"/>
  <c r="BQ415" i="7"/>
  <c r="BG415" i="7"/>
  <c r="BL415" i="7"/>
  <c r="BH415" i="7"/>
  <c r="BN415" i="7"/>
  <c r="BI415" i="7"/>
  <c r="BJ415" i="7"/>
  <c r="BM415" i="7"/>
  <c r="BP415" i="7"/>
  <c r="BK415" i="7"/>
  <c r="BJ26" i="7"/>
  <c r="BI26" i="7"/>
  <c r="BL26" i="7"/>
  <c r="BQ26" i="7"/>
  <c r="BK26" i="7"/>
  <c r="BH26" i="7"/>
  <c r="BP26" i="7"/>
  <c r="BN26" i="7"/>
  <c r="BG26" i="7"/>
  <c r="BO26" i="7"/>
  <c r="BM26" i="7"/>
  <c r="CA935" i="7"/>
  <c r="CB935" i="7"/>
  <c r="CD935" i="7"/>
  <c r="CC935" i="7"/>
  <c r="BZ935" i="7"/>
  <c r="CG935" i="7"/>
  <c r="CE935" i="7"/>
  <c r="CH935" i="7"/>
  <c r="CF935" i="7"/>
  <c r="BY935" i="7"/>
  <c r="CI935" i="7"/>
  <c r="CK777" i="7"/>
  <c r="CJ777" i="7"/>
  <c r="CK451" i="7"/>
  <c r="CJ451" i="7"/>
  <c r="BX26" i="7"/>
  <c r="BY26" i="7" a="1"/>
  <c r="CK628" i="7"/>
  <c r="CJ628" i="7"/>
  <c r="BW314" i="7"/>
  <c r="BT77" i="7"/>
  <c r="BW77" i="7"/>
  <c r="BV77" i="7"/>
  <c r="BQ252" i="7"/>
  <c r="BP252" i="7"/>
  <c r="BK252" i="7"/>
  <c r="BM252" i="7"/>
  <c r="BO252" i="7"/>
  <c r="BJ252" i="7"/>
  <c r="BI252" i="7"/>
  <c r="BL252" i="7"/>
  <c r="BG252" i="7"/>
  <c r="BH252" i="7"/>
  <c r="BN252" i="7"/>
  <c r="BH216" i="7"/>
  <c r="BO216" i="7"/>
  <c r="BJ216" i="7"/>
  <c r="BN216" i="7"/>
  <c r="BM216" i="7"/>
  <c r="BK216" i="7"/>
  <c r="BL216" i="7"/>
  <c r="BI216" i="7"/>
  <c r="BG216" i="7"/>
  <c r="BQ216" i="7"/>
  <c r="BP216" i="7"/>
  <c r="CE11" i="7"/>
  <c r="CB11" i="7"/>
  <c r="BY11" i="7"/>
  <c r="CK11" i="7"/>
  <c r="CA11" i="7"/>
  <c r="CD11" i="7"/>
  <c r="CC11" i="7"/>
  <c r="BZ11" i="7"/>
  <c r="CF11" i="7"/>
  <c r="CG11" i="7"/>
  <c r="CH11" i="7"/>
  <c r="CI11" i="7"/>
  <c r="CQ619" i="7"/>
  <c r="CO619" i="7"/>
  <c r="CG783" i="7"/>
  <c r="CC783" i="7"/>
  <c r="BY783" i="7"/>
  <c r="CB783" i="7"/>
  <c r="CE783" i="7"/>
  <c r="CH783" i="7"/>
  <c r="CI783" i="7"/>
  <c r="CD783" i="7"/>
  <c r="CA783" i="7"/>
  <c r="BZ783" i="7"/>
  <c r="CF783" i="7"/>
  <c r="CC960" i="7"/>
  <c r="CE960" i="7"/>
  <c r="BZ960" i="7"/>
  <c r="CD960" i="7"/>
  <c r="CA960" i="7"/>
  <c r="CG960" i="7"/>
  <c r="BY960" i="7"/>
  <c r="CI960" i="7"/>
  <c r="CH960" i="7"/>
  <c r="CF960" i="7"/>
  <c r="CB960" i="7"/>
  <c r="AU171" i="7"/>
  <c r="CE46" i="7"/>
  <c r="CP46" i="7"/>
  <c r="BX476" i="7"/>
  <c r="BY476" i="7" a="1"/>
  <c r="BY476" i="7"/>
  <c r="CA857" i="7"/>
  <c r="BZ857" i="7"/>
  <c r="CE857" i="7"/>
  <c r="CD857" i="7"/>
  <c r="CG857" i="7"/>
  <c r="CI857" i="7"/>
  <c r="CC857" i="7"/>
  <c r="BY857" i="7"/>
  <c r="CH857" i="7"/>
  <c r="CB857" i="7"/>
  <c r="CF857" i="7"/>
  <c r="CF700" i="7"/>
  <c r="CA700" i="7"/>
  <c r="CH700" i="7"/>
  <c r="BY700" i="7"/>
  <c r="CD700" i="7"/>
  <c r="CI700" i="7"/>
  <c r="CC700" i="7"/>
  <c r="CG700" i="7"/>
  <c r="CE700" i="7"/>
  <c r="BZ700" i="7"/>
  <c r="CB700" i="7"/>
  <c r="BZ984" i="7"/>
  <c r="CG984" i="7"/>
  <c r="CA984" i="7"/>
  <c r="CC984" i="7"/>
  <c r="CE984" i="7"/>
  <c r="CD984" i="7"/>
  <c r="CI984" i="7"/>
  <c r="CH984" i="7"/>
  <c r="CF984" i="7"/>
  <c r="BY984" i="7"/>
  <c r="CB984" i="7"/>
  <c r="CJ745" i="7"/>
  <c r="CK745" i="7"/>
  <c r="CF818" i="7"/>
  <c r="CE818" i="7"/>
  <c r="CD818" i="7"/>
  <c r="CI818" i="7"/>
  <c r="CA818" i="7"/>
  <c r="CB818" i="7"/>
  <c r="CH818" i="7"/>
  <c r="CC818" i="7"/>
  <c r="BZ818" i="7"/>
  <c r="BY818" i="7"/>
  <c r="CG818" i="7"/>
  <c r="CF990" i="7"/>
  <c r="CH990" i="7"/>
  <c r="BY990" i="7"/>
  <c r="BZ990" i="7"/>
  <c r="CA990" i="7"/>
  <c r="CB990" i="7"/>
  <c r="CI990" i="7"/>
  <c r="CD990" i="7"/>
  <c r="CC990" i="7"/>
  <c r="CE990" i="7"/>
  <c r="CG990" i="7"/>
  <c r="BY592" i="7"/>
  <c r="CJ592" i="7"/>
  <c r="BF154" i="7"/>
  <c r="BX197" i="7"/>
  <c r="BY197" i="7" a="1"/>
  <c r="CE197" i="7"/>
  <c r="BZ681" i="7"/>
  <c r="BY681" i="7"/>
  <c r="CK681" i="7"/>
  <c r="CD681" i="7"/>
  <c r="CW639" i="7"/>
  <c r="BX252" i="7"/>
  <c r="BY252" i="7" a="1"/>
  <c r="CG252" i="7"/>
  <c r="CK696" i="7"/>
  <c r="CT689" i="7"/>
  <c r="CQ689" i="7"/>
  <c r="CO689" i="7"/>
  <c r="CL689" i="7"/>
  <c r="CS689" i="7"/>
  <c r="CW689" i="7"/>
  <c r="CP689" i="7"/>
  <c r="CN689" i="7"/>
  <c r="CR689" i="7"/>
  <c r="CM689" i="7"/>
  <c r="CD653" i="7"/>
  <c r="CE653" i="7"/>
  <c r="CA653" i="7"/>
  <c r="BY653" i="7"/>
  <c r="BZ653" i="7"/>
  <c r="CH653" i="7"/>
  <c r="CC653" i="7"/>
  <c r="CB653" i="7"/>
  <c r="CG653" i="7"/>
  <c r="CI653" i="7"/>
  <c r="CF653" i="7"/>
  <c r="CK837" i="7"/>
  <c r="CJ837" i="7"/>
  <c r="CP675" i="7"/>
  <c r="CS675" i="7"/>
  <c r="CL675" i="7"/>
  <c r="CT675" i="7"/>
  <c r="CO675" i="7"/>
  <c r="CU675" i="7"/>
  <c r="CQ675" i="7"/>
  <c r="CR675" i="7"/>
  <c r="CN675" i="7"/>
  <c r="CM675" i="7"/>
  <c r="CO501" i="7"/>
  <c r="CT501" i="7"/>
  <c r="CS501" i="7"/>
  <c r="CQ501" i="7"/>
  <c r="CN501" i="7"/>
  <c r="CL501" i="7"/>
  <c r="CM501" i="7"/>
  <c r="CR501" i="7"/>
  <c r="CP501" i="7"/>
  <c r="CU501" i="7"/>
  <c r="CB549" i="7"/>
  <c r="CW845" i="7"/>
  <c r="BX525" i="7"/>
  <c r="BY525" i="7" a="1"/>
  <c r="CD525" i="7"/>
  <c r="BU154" i="7"/>
  <c r="CH681" i="7"/>
  <c r="CE681" i="7"/>
  <c r="CV639" i="7"/>
  <c r="CA851" i="7"/>
  <c r="CD851" i="7"/>
  <c r="CC851" i="7"/>
  <c r="CI851" i="7"/>
  <c r="CG851" i="7"/>
  <c r="BY851" i="7"/>
  <c r="CH851" i="7"/>
  <c r="CF851" i="7"/>
  <c r="BZ851" i="7"/>
  <c r="CB851" i="7"/>
  <c r="CE851" i="7"/>
  <c r="BZ920" i="7"/>
  <c r="CB920" i="7"/>
  <c r="CG920" i="7"/>
  <c r="BY920" i="7"/>
  <c r="CK920" i="7"/>
  <c r="CH920" i="7"/>
  <c r="CF920" i="7"/>
  <c r="CI920" i="7"/>
  <c r="CA920" i="7"/>
  <c r="CE920" i="7"/>
  <c r="CC920" i="7"/>
  <c r="CD920" i="7"/>
  <c r="CL721" i="7"/>
  <c r="CO721" i="7"/>
  <c r="CP721" i="7"/>
  <c r="CT410" i="7"/>
  <c r="CN410" i="7"/>
  <c r="CM410" i="7"/>
  <c r="CR410" i="7"/>
  <c r="CL410" i="7"/>
  <c r="CP410" i="7"/>
  <c r="CO410" i="7"/>
  <c r="CQ410" i="7"/>
  <c r="CV410" i="7"/>
  <c r="CS410" i="7"/>
  <c r="CW410" i="7"/>
  <c r="CI886" i="7"/>
  <c r="CF886" i="7"/>
  <c r="CH886" i="7"/>
  <c r="CA886" i="7"/>
  <c r="CD886" i="7"/>
  <c r="CC886" i="7"/>
  <c r="BZ886" i="7"/>
  <c r="BY886" i="7"/>
  <c r="CG886" i="7"/>
  <c r="CE886" i="7"/>
  <c r="CB886" i="7"/>
  <c r="CS637" i="7"/>
  <c r="CP637" i="7"/>
  <c r="CL637" i="7"/>
  <c r="CO637" i="7"/>
  <c r="CN637" i="7"/>
  <c r="CM637" i="7"/>
  <c r="CR637" i="7"/>
  <c r="CT637" i="7"/>
  <c r="CQ637" i="7"/>
  <c r="BY995" i="7"/>
  <c r="CG995" i="7"/>
  <c r="CH995" i="7"/>
  <c r="CA995" i="7"/>
  <c r="CF995" i="7"/>
  <c r="CI995" i="7"/>
  <c r="CC995" i="7"/>
  <c r="CD995" i="7"/>
  <c r="CE995" i="7"/>
  <c r="CB995" i="7"/>
  <c r="BZ995" i="7"/>
  <c r="CH944" i="7"/>
  <c r="BZ944" i="7"/>
  <c r="BY944" i="7"/>
  <c r="CA944" i="7"/>
  <c r="CI944" i="7"/>
  <c r="CB944" i="7"/>
  <c r="CF944" i="7"/>
  <c r="CD944" i="7"/>
  <c r="CG944" i="7"/>
  <c r="CE944" i="7"/>
  <c r="CC944" i="7"/>
  <c r="CI482" i="7"/>
  <c r="BZ482" i="7"/>
  <c r="CA482" i="7"/>
  <c r="CC482" i="7"/>
  <c r="BY482" i="7"/>
  <c r="CD482" i="7"/>
  <c r="CF482" i="7"/>
  <c r="CE482" i="7"/>
  <c r="CB482" i="7"/>
  <c r="CH482" i="7"/>
  <c r="CG482" i="7"/>
  <c r="CQ835" i="7"/>
  <c r="CS835" i="7"/>
  <c r="CO835" i="7"/>
  <c r="CL835" i="7"/>
  <c r="CM835" i="7"/>
  <c r="CN835" i="7"/>
  <c r="CT835" i="7"/>
  <c r="CP835" i="7"/>
  <c r="CR835" i="7"/>
  <c r="CH950" i="7"/>
  <c r="CA950" i="7"/>
  <c r="BZ950" i="7"/>
  <c r="BY950" i="7"/>
  <c r="CK950" i="7"/>
  <c r="CC950" i="7"/>
  <c r="CD950" i="7"/>
  <c r="CB950" i="7"/>
  <c r="CG950" i="7"/>
  <c r="CE950" i="7"/>
  <c r="CF950" i="7"/>
  <c r="CI950" i="7"/>
  <c r="CB625" i="7"/>
  <c r="BZ625" i="7"/>
  <c r="CE625" i="7"/>
  <c r="CD625" i="7"/>
  <c r="CG625" i="7"/>
  <c r="CH625" i="7"/>
  <c r="CI625" i="7"/>
  <c r="CF625" i="7"/>
  <c r="BY625" i="7"/>
  <c r="CA625" i="7"/>
  <c r="CC625" i="7"/>
  <c r="CE545" i="7"/>
  <c r="CB545" i="7"/>
  <c r="BZ545" i="7"/>
  <c r="CH545" i="7"/>
  <c r="CD545" i="7"/>
  <c r="CI545" i="7"/>
  <c r="CG545" i="7"/>
  <c r="CF545" i="7"/>
  <c r="CA545" i="7"/>
  <c r="CC545" i="7"/>
  <c r="BY545" i="7"/>
  <c r="BZ828" i="7"/>
  <c r="CH828" i="7"/>
  <c r="CG828" i="7"/>
  <c r="CF828" i="7"/>
  <c r="CA828" i="7"/>
  <c r="CE828" i="7"/>
  <c r="CD828" i="7"/>
  <c r="CC828" i="7"/>
  <c r="CB828" i="7"/>
  <c r="BY828" i="7"/>
  <c r="CI828" i="7"/>
  <c r="BY550" i="7"/>
  <c r="CK550" i="7"/>
  <c r="CF550" i="7"/>
  <c r="CC550" i="7"/>
  <c r="CA550" i="7"/>
  <c r="BZ550" i="7"/>
  <c r="CB550" i="7"/>
  <c r="CI550" i="7"/>
  <c r="CE550" i="7"/>
  <c r="CD550" i="7"/>
  <c r="CH550" i="7"/>
  <c r="CG550" i="7"/>
  <c r="CF903" i="7"/>
  <c r="CC903" i="7"/>
  <c r="CH903" i="7"/>
  <c r="CA903" i="7"/>
  <c r="CI903" i="7"/>
  <c r="CE903" i="7"/>
  <c r="BZ903" i="7"/>
  <c r="CB903" i="7"/>
  <c r="CD903" i="7"/>
  <c r="BY903" i="7"/>
  <c r="CK903" i="7"/>
  <c r="CG903" i="7"/>
  <c r="BZ895" i="7"/>
  <c r="CB895" i="7"/>
  <c r="CG895" i="7"/>
  <c r="CC895" i="7"/>
  <c r="CA895" i="7"/>
  <c r="BY895" i="7"/>
  <c r="CH895" i="7"/>
  <c r="CD895" i="7"/>
  <c r="CF895" i="7"/>
  <c r="CE895" i="7"/>
  <c r="CI895" i="7"/>
  <c r="CK560" i="7"/>
  <c r="CJ560" i="7"/>
  <c r="CP787" i="7"/>
  <c r="CS787" i="7"/>
  <c r="CN787" i="7"/>
  <c r="CL787" i="7"/>
  <c r="CQ787" i="7"/>
  <c r="CM787" i="7"/>
  <c r="CT787" i="7"/>
  <c r="CR787" i="7"/>
  <c r="CO787" i="7"/>
  <c r="CU787" i="7"/>
  <c r="CK934" i="7"/>
  <c r="CJ934" i="7"/>
  <c r="CC784" i="7"/>
  <c r="BY784" i="7"/>
  <c r="CK784" i="7"/>
  <c r="CB784" i="7"/>
  <c r="CA784" i="7"/>
  <c r="CH784" i="7"/>
  <c r="CF784" i="7"/>
  <c r="CG784" i="7"/>
  <c r="CI784" i="7"/>
  <c r="CD784" i="7"/>
  <c r="CE784" i="7"/>
  <c r="BZ784" i="7"/>
  <c r="CK684" i="7"/>
  <c r="CJ684" i="7"/>
  <c r="CP251" i="7"/>
  <c r="CN251" i="7"/>
  <c r="CT251" i="7"/>
  <c r="CR251" i="7"/>
  <c r="CO251" i="7"/>
  <c r="CM251" i="7"/>
  <c r="CL251" i="7"/>
  <c r="CQ251" i="7"/>
  <c r="CS251" i="7"/>
  <c r="CC458" i="7"/>
  <c r="BZ458" i="7"/>
  <c r="CG458" i="7"/>
  <c r="CD458" i="7"/>
  <c r="CA458" i="7"/>
  <c r="CH458" i="7"/>
  <c r="CF458" i="7"/>
  <c r="CI458" i="7"/>
  <c r="BY458" i="7"/>
  <c r="CE458" i="7"/>
  <c r="CB458" i="7"/>
  <c r="CS611" i="7"/>
  <c r="CT611" i="7"/>
  <c r="CO611" i="7"/>
  <c r="CL611" i="7"/>
  <c r="CP611" i="7"/>
  <c r="CN611" i="7"/>
  <c r="CQ611" i="7"/>
  <c r="CM611" i="7"/>
  <c r="CR611" i="7"/>
  <c r="CE859" i="7"/>
  <c r="CC859" i="7"/>
  <c r="CA859" i="7"/>
  <c r="CG859" i="7"/>
  <c r="CH859" i="7"/>
  <c r="BY859" i="7"/>
  <c r="CK859" i="7"/>
  <c r="CD859" i="7"/>
  <c r="CF859" i="7"/>
  <c r="CB859" i="7"/>
  <c r="BZ859" i="7"/>
  <c r="CI859" i="7"/>
  <c r="CG921" i="7"/>
  <c r="CA921" i="7"/>
  <c r="BY921" i="7"/>
  <c r="CF921" i="7"/>
  <c r="CH921" i="7"/>
  <c r="CD921" i="7"/>
  <c r="CE921" i="7"/>
  <c r="CC921" i="7"/>
  <c r="CB921" i="7"/>
  <c r="BZ921" i="7"/>
  <c r="CI921" i="7"/>
  <c r="CJ970" i="7"/>
  <c r="CK970" i="7"/>
  <c r="CL580" i="7"/>
  <c r="CM580" i="7"/>
  <c r="CT580" i="7"/>
  <c r="CO580" i="7"/>
  <c r="CQ580" i="7"/>
  <c r="CS580" i="7"/>
  <c r="CP580" i="7"/>
  <c r="CR580" i="7"/>
  <c r="CN580" i="7"/>
  <c r="CA825" i="7"/>
  <c r="CC825" i="7"/>
  <c r="CE825" i="7"/>
  <c r="CI825" i="7"/>
  <c r="CD825" i="7"/>
  <c r="CB825" i="7"/>
  <c r="CH825" i="7"/>
  <c r="CF825" i="7"/>
  <c r="BY825" i="7"/>
  <c r="CK825" i="7"/>
  <c r="BZ825" i="7"/>
  <c r="CG825" i="7"/>
  <c r="CK841" i="7"/>
  <c r="CJ841" i="7"/>
  <c r="BI197" i="7"/>
  <c r="BK197" i="7"/>
  <c r="BG197" i="7"/>
  <c r="BM197" i="7"/>
  <c r="BP197" i="7"/>
  <c r="BL197" i="7"/>
  <c r="BH197" i="7"/>
  <c r="BO197" i="7"/>
  <c r="BN197" i="7"/>
  <c r="BJ197" i="7"/>
  <c r="BQ197" i="7"/>
  <c r="BQ351" i="7"/>
  <c r="BP351" i="7"/>
  <c r="BM351" i="7"/>
  <c r="BK351" i="7"/>
  <c r="BI351" i="7"/>
  <c r="BH351" i="7"/>
  <c r="BO351" i="7"/>
  <c r="BJ351" i="7"/>
  <c r="BG351" i="7"/>
  <c r="BN351" i="7"/>
  <c r="BL351" i="7"/>
  <c r="CP7" i="7"/>
  <c r="CM7" i="7"/>
  <c r="CN7" i="7"/>
  <c r="CO7" i="7"/>
  <c r="CR7" i="7"/>
  <c r="CT7" i="7"/>
  <c r="CS7" i="7"/>
  <c r="CQ7" i="7"/>
  <c r="CK735" i="7"/>
  <c r="CJ735" i="7"/>
  <c r="CK989" i="7"/>
  <c r="CJ989" i="7"/>
  <c r="CK472" i="7"/>
  <c r="CJ472" i="7"/>
  <c r="CA801" i="7"/>
  <c r="BY734" i="7"/>
  <c r="CJ734" i="7"/>
  <c r="BY423" i="7"/>
  <c r="CK423" i="7"/>
  <c r="BX392" i="7"/>
  <c r="BY392" i="7" a="1"/>
  <c r="CI392" i="7"/>
  <c r="AW243" i="7"/>
  <c r="BH467" i="7"/>
  <c r="BM467" i="7"/>
  <c r="BJ467" i="7"/>
  <c r="CG556" i="7"/>
  <c r="BO478" i="7"/>
  <c r="BG478" i="7"/>
  <c r="BX183" i="7"/>
  <c r="BY183" i="7" a="1"/>
  <c r="BZ183" i="7"/>
  <c r="CI472" i="7"/>
  <c r="CA472" i="7"/>
  <c r="CF472" i="7"/>
  <c r="CF394" i="7"/>
  <c r="CT393" i="7"/>
  <c r="CP393" i="7"/>
  <c r="CO80" i="7"/>
  <c r="CR80" i="7"/>
  <c r="BX294" i="7"/>
  <c r="BY294" i="7" a="1"/>
  <c r="CC294" i="7"/>
  <c r="CU453" i="7"/>
  <c r="BX151" i="7"/>
  <c r="BY151" i="7" a="1"/>
  <c r="CH151" i="7"/>
  <c r="BF144" i="7"/>
  <c r="BG144" i="7" a="1"/>
  <c r="BM144" i="7"/>
  <c r="CU788" i="7"/>
  <c r="CG801" i="7"/>
  <c r="CD423" i="7"/>
  <c r="CK43" i="7"/>
  <c r="AO243" i="7"/>
  <c r="BP467" i="7"/>
  <c r="BG467" i="7"/>
  <c r="BI467" i="7"/>
  <c r="CE556" i="7"/>
  <c r="AU209" i="7"/>
  <c r="BN478" i="7"/>
  <c r="BI478" i="7"/>
  <c r="BM478" i="7"/>
  <c r="BZ472" i="7"/>
  <c r="CD472" i="7"/>
  <c r="CN393" i="7"/>
  <c r="CL393" i="7"/>
  <c r="CS393" i="7"/>
  <c r="CN80" i="7"/>
  <c r="BZ592" i="7"/>
  <c r="BF280" i="7"/>
  <c r="CN623" i="7"/>
  <c r="CV793" i="7"/>
  <c r="CJ61" i="7"/>
  <c r="BY801" i="7"/>
  <c r="CJ801" i="7"/>
  <c r="CD734" i="7"/>
  <c r="AR97" i="7"/>
  <c r="CI43" i="7"/>
  <c r="BN467" i="7"/>
  <c r="CC556" i="7"/>
  <c r="BY378" i="7"/>
  <c r="CJ378" i="7"/>
  <c r="BH478" i="7"/>
  <c r="BQ478" i="7"/>
  <c r="CE472" i="7"/>
  <c r="CB472" i="7"/>
  <c r="CK300" i="7"/>
  <c r="CD394" i="7"/>
  <c r="CQ393" i="7"/>
  <c r="CQ80" i="7"/>
  <c r="CF592" i="7"/>
  <c r="AO374" i="7"/>
  <c r="BP263" i="7"/>
  <c r="BG263" i="7"/>
  <c r="CJ263" i="7"/>
  <c r="BO263" i="7"/>
  <c r="BH263" i="7"/>
  <c r="BK263" i="7"/>
  <c r="BN263" i="7"/>
  <c r="BM263" i="7"/>
  <c r="BL263" i="7"/>
  <c r="BJ263" i="7"/>
  <c r="BI263" i="7"/>
  <c r="BQ263" i="7"/>
  <c r="BL306" i="7"/>
  <c r="BJ306" i="7"/>
  <c r="BI306" i="7"/>
  <c r="BK306" i="7"/>
  <c r="BQ306" i="7"/>
  <c r="BM306" i="7"/>
  <c r="BO306" i="7"/>
  <c r="BN306" i="7"/>
  <c r="BG306" i="7"/>
  <c r="BH306" i="7"/>
  <c r="BP306" i="7"/>
  <c r="BI151" i="7"/>
  <c r="BJ151" i="7"/>
  <c r="BO151" i="7"/>
  <c r="BN151" i="7"/>
  <c r="BL151" i="7"/>
  <c r="BH151" i="7"/>
  <c r="BQ151" i="7"/>
  <c r="BM151" i="7"/>
  <c r="BG151" i="7"/>
  <c r="BP151" i="7"/>
  <c r="BK151" i="7"/>
  <c r="BN294" i="7"/>
  <c r="BO294" i="7"/>
  <c r="BG294" i="7"/>
  <c r="BM294" i="7"/>
  <c r="BL294" i="7"/>
  <c r="BK294" i="7"/>
  <c r="BI294" i="7"/>
  <c r="BP294" i="7"/>
  <c r="BQ294" i="7"/>
  <c r="BJ294" i="7"/>
  <c r="BH294" i="7"/>
  <c r="AT214" i="7"/>
  <c r="AO214" i="7"/>
  <c r="AS214" i="7"/>
  <c r="AX214" i="7"/>
  <c r="AY214" i="7"/>
  <c r="AP214" i="7"/>
  <c r="AQ214" i="7"/>
  <c r="AV214" i="7"/>
  <c r="AR214" i="7"/>
  <c r="AW214" i="7"/>
  <c r="AU214" i="7"/>
  <c r="AT379" i="7"/>
  <c r="AQ379" i="7"/>
  <c r="AU379" i="7"/>
  <c r="AP379" i="7"/>
  <c r="CE530" i="7"/>
  <c r="CG530" i="7"/>
  <c r="BY530" i="7"/>
  <c r="CB530" i="7"/>
  <c r="BZ530" i="7"/>
  <c r="CI530" i="7"/>
  <c r="CH530" i="7"/>
  <c r="CA530" i="7"/>
  <c r="CF530" i="7"/>
  <c r="CC530" i="7"/>
  <c r="CD530" i="7"/>
  <c r="CC847" i="7"/>
  <c r="CI847" i="7"/>
  <c r="CH847" i="7"/>
  <c r="CF847" i="7"/>
  <c r="CB847" i="7"/>
  <c r="BY847" i="7"/>
  <c r="CA847" i="7"/>
  <c r="CD847" i="7"/>
  <c r="BZ847" i="7"/>
  <c r="CE847" i="7"/>
  <c r="CG847" i="7"/>
  <c r="CH555" i="7"/>
  <c r="CG555" i="7"/>
  <c r="CD555" i="7"/>
  <c r="CC555" i="7"/>
  <c r="BZ555" i="7"/>
  <c r="BV306" i="7"/>
  <c r="BX306" i="7"/>
  <c r="BY306" i="7" a="1"/>
  <c r="CJ761" i="7"/>
  <c r="CK761" i="7"/>
  <c r="CJ672" i="7"/>
  <c r="AO69" i="7"/>
  <c r="AR69" i="7"/>
  <c r="AU69" i="7"/>
  <c r="CC29" i="7"/>
  <c r="CD29" i="7"/>
  <c r="CJ576" i="7"/>
  <c r="CN576" i="7"/>
  <c r="CI549" i="7"/>
  <c r="CD592" i="7"/>
  <c r="CU845" i="7"/>
  <c r="CF673" i="7"/>
  <c r="CB673" i="7"/>
  <c r="CE673" i="7"/>
  <c r="BT214" i="7"/>
  <c r="BV214" i="7"/>
  <c r="CI660" i="7"/>
  <c r="CH660" i="7"/>
  <c r="CE660" i="7"/>
  <c r="CG660" i="7"/>
  <c r="CC660" i="7"/>
  <c r="CA660" i="7"/>
  <c r="CD660" i="7"/>
  <c r="CF660" i="7"/>
  <c r="BY660" i="7"/>
  <c r="CB660" i="7"/>
  <c r="BZ660" i="7"/>
  <c r="CA677" i="7"/>
  <c r="CD677" i="7"/>
  <c r="BZ677" i="7"/>
  <c r="CG677" i="7"/>
  <c r="CI677" i="7"/>
  <c r="CE677" i="7"/>
  <c r="CB677" i="7"/>
  <c r="CH677" i="7"/>
  <c r="CC677" i="7"/>
  <c r="CF677" i="7"/>
  <c r="BY677" i="7"/>
  <c r="CP623" i="7"/>
  <c r="CM623" i="7"/>
  <c r="CO623" i="7"/>
  <c r="CS623" i="7"/>
  <c r="CT623" i="7"/>
  <c r="CL623" i="7"/>
  <c r="CQ623" i="7"/>
  <c r="CR623" i="7"/>
  <c r="CQ865" i="7"/>
  <c r="CM865" i="7"/>
  <c r="CT865" i="7"/>
  <c r="CS865" i="7"/>
  <c r="CL865" i="7"/>
  <c r="CR865" i="7"/>
  <c r="CO865" i="7"/>
  <c r="CN865" i="7"/>
  <c r="CP865" i="7"/>
  <c r="CJ744" i="7"/>
  <c r="BX536" i="7"/>
  <c r="BY536" i="7" a="1"/>
  <c r="CU793" i="7"/>
  <c r="BZ813" i="7"/>
  <c r="CA813" i="7"/>
  <c r="CF813" i="7"/>
  <c r="CC813" i="7"/>
  <c r="BY813" i="7"/>
  <c r="CH813" i="7"/>
  <c r="CD813" i="7"/>
  <c r="CE813" i="7"/>
  <c r="CG813" i="7"/>
  <c r="CB813" i="7"/>
  <c r="CI813" i="7"/>
  <c r="CF566" i="7"/>
  <c r="AT69" i="7"/>
  <c r="BY29" i="7"/>
  <c r="CB29" i="7"/>
  <c r="CA29" i="7"/>
  <c r="CE519" i="7"/>
  <c r="CV453" i="7"/>
  <c r="CW881" i="7"/>
  <c r="BN536" i="7"/>
  <c r="BQ536" i="7"/>
  <c r="BJ536" i="7"/>
  <c r="BG536" i="7"/>
  <c r="BL536" i="7"/>
  <c r="BO536" i="7"/>
  <c r="BP536" i="7"/>
  <c r="BI536" i="7"/>
  <c r="BM536" i="7"/>
  <c r="BK536" i="7"/>
  <c r="BH536" i="7"/>
  <c r="CH703" i="7"/>
  <c r="CI703" i="7"/>
  <c r="CE703" i="7"/>
  <c r="CG703" i="7"/>
  <c r="CD703" i="7"/>
  <c r="CB703" i="7"/>
  <c r="BY703" i="7"/>
  <c r="CK703" i="7"/>
  <c r="BZ703" i="7"/>
  <c r="CA703" i="7"/>
  <c r="CC703" i="7"/>
  <c r="CF703" i="7"/>
  <c r="CF596" i="7"/>
  <c r="CH596" i="7"/>
  <c r="CG596" i="7"/>
  <c r="CE596" i="7"/>
  <c r="BY596" i="7"/>
  <c r="CK596" i="7"/>
  <c r="CH843" i="7"/>
  <c r="CB843" i="7"/>
  <c r="BZ843" i="7"/>
  <c r="CA843" i="7"/>
  <c r="CE843" i="7"/>
  <c r="CG843" i="7"/>
  <c r="CF843" i="7"/>
  <c r="BF84" i="7"/>
  <c r="BK525" i="7"/>
  <c r="BH525" i="7"/>
  <c r="BP525" i="7"/>
  <c r="BO525" i="7"/>
  <c r="BQ525" i="7"/>
  <c r="BG525" i="7"/>
  <c r="BJ525" i="7"/>
  <c r="BM525" i="7"/>
  <c r="BL525" i="7"/>
  <c r="BN525" i="7"/>
  <c r="BI525" i="7"/>
  <c r="CK575" i="7"/>
  <c r="CJ575" i="7"/>
  <c r="CC51" i="7"/>
  <c r="BZ51" i="7"/>
  <c r="CB51" i="7"/>
  <c r="CA51" i="7"/>
  <c r="CF51" i="7"/>
  <c r="CD51" i="7"/>
  <c r="CI51" i="7"/>
  <c r="CH51" i="7"/>
  <c r="CE51" i="7"/>
  <c r="CG51" i="7"/>
  <c r="BY51" i="7"/>
  <c r="CK51" i="7"/>
  <c r="BN522" i="7"/>
  <c r="BQ522" i="7"/>
  <c r="BH522" i="7"/>
  <c r="BJ522" i="7"/>
  <c r="BP522" i="7"/>
  <c r="BM522" i="7"/>
  <c r="BI522" i="7"/>
  <c r="BG522" i="7"/>
  <c r="BK522" i="7"/>
  <c r="BO522" i="7"/>
  <c r="BL522" i="7"/>
  <c r="BX429" i="7"/>
  <c r="BY429" i="7" a="1"/>
  <c r="BT84" i="7"/>
  <c r="BW84" i="7"/>
  <c r="BV84" i="7"/>
  <c r="CS244" i="7"/>
  <c r="CT244" i="7"/>
  <c r="CP244" i="7"/>
  <c r="CN244" i="7"/>
  <c r="CO244" i="7"/>
  <c r="CM244" i="7"/>
  <c r="CR244" i="7"/>
  <c r="CQ244" i="7"/>
  <c r="CK344" i="7"/>
  <c r="CJ344" i="7"/>
  <c r="CH29" i="7"/>
  <c r="CE29" i="7"/>
  <c r="CI592" i="7"/>
  <c r="CE592" i="7"/>
  <c r="BX48" i="7"/>
  <c r="BY48" i="7" a="1"/>
  <c r="CB48" i="7"/>
  <c r="CW453" i="7"/>
  <c r="CI673" i="7"/>
  <c r="CD673" i="7"/>
  <c r="CK555" i="7"/>
  <c r="CJ555" i="7"/>
  <c r="BX522" i="7"/>
  <c r="BY522" i="7" a="1"/>
  <c r="CI522" i="7"/>
  <c r="CP759" i="7"/>
  <c r="CN759" i="7"/>
  <c r="CT759" i="7"/>
  <c r="CS759" i="7"/>
  <c r="CQ759" i="7"/>
  <c r="CO759" i="7"/>
  <c r="CR759" i="7"/>
  <c r="CL759" i="7"/>
  <c r="CM759" i="7"/>
  <c r="AO154" i="7"/>
  <c r="AX154" i="7"/>
  <c r="AQ154" i="7"/>
  <c r="AS154" i="7"/>
  <c r="AY154" i="7"/>
  <c r="AP154" i="7"/>
  <c r="AU154" i="7"/>
  <c r="AT154" i="7"/>
  <c r="AR154" i="7"/>
  <c r="AW154" i="7"/>
  <c r="AV154" i="7"/>
  <c r="CA884" i="7"/>
  <c r="BZ884" i="7"/>
  <c r="CH884" i="7"/>
  <c r="CG884" i="7"/>
  <c r="CI884" i="7"/>
  <c r="CC884" i="7"/>
  <c r="BY884" i="7"/>
  <c r="CK884" i="7"/>
  <c r="CF884" i="7"/>
  <c r="CD884" i="7"/>
  <c r="CE884" i="7"/>
  <c r="CB884" i="7"/>
  <c r="BY892" i="7"/>
  <c r="BZ892" i="7"/>
  <c r="CH892" i="7"/>
  <c r="CA912" i="7"/>
  <c r="BY912" i="7"/>
  <c r="CH912" i="7"/>
  <c r="CC912" i="7"/>
  <c r="CB756" i="7"/>
  <c r="CG756" i="7"/>
  <c r="CD756" i="7"/>
  <c r="CE756" i="7"/>
  <c r="CI756" i="7"/>
  <c r="CC756" i="7"/>
  <c r="CH756" i="7"/>
  <c r="BZ756" i="7"/>
  <c r="BY756" i="7"/>
  <c r="CF756" i="7"/>
  <c r="CA756" i="7"/>
  <c r="BY822" i="7"/>
  <c r="CK822" i="7"/>
  <c r="BZ822" i="7"/>
  <c r="CE822" i="7"/>
  <c r="CG822" i="7"/>
  <c r="CH822" i="7"/>
  <c r="CF822" i="7"/>
  <c r="CI822" i="7"/>
  <c r="CB822" i="7"/>
  <c r="CA822" i="7"/>
  <c r="CC822" i="7"/>
  <c r="CD822" i="7"/>
  <c r="AS84" i="7"/>
  <c r="AX84" i="7"/>
  <c r="AV84" i="7"/>
  <c r="AW84" i="7"/>
  <c r="AP84" i="7"/>
  <c r="AY84" i="7"/>
  <c r="AT84" i="7"/>
  <c r="AO84" i="7"/>
  <c r="AQ84" i="7"/>
  <c r="AU84" i="7"/>
  <c r="AR84" i="7"/>
  <c r="CK925" i="7"/>
  <c r="CJ925" i="7"/>
  <c r="CR852" i="7"/>
  <c r="BX430" i="7"/>
  <c r="BY430" i="7" a="1"/>
  <c r="BU214" i="7"/>
  <c r="CO101" i="7"/>
  <c r="CS101" i="7"/>
  <c r="CM101" i="7"/>
  <c r="CN101" i="7"/>
  <c r="CT101" i="7"/>
  <c r="CP101" i="7"/>
  <c r="CQ101" i="7"/>
  <c r="CV101" i="7"/>
  <c r="CJ656" i="7"/>
  <c r="BT280" i="7"/>
  <c r="BW280" i="7"/>
  <c r="BV280" i="7"/>
  <c r="BV154" i="7"/>
  <c r="BW154" i="7"/>
  <c r="BU144" i="7"/>
  <c r="BW144" i="7"/>
  <c r="BV144" i="7"/>
  <c r="AW343" i="7"/>
  <c r="CM220" i="7"/>
  <c r="CR220" i="7"/>
  <c r="CO220" i="7"/>
  <c r="CN220" i="7"/>
  <c r="CT220" i="7"/>
  <c r="CQ220" i="7"/>
  <c r="CV220" i="7"/>
  <c r="CS220" i="7"/>
  <c r="CV508" i="7"/>
  <c r="CV727" i="7"/>
  <c r="BK164" i="7"/>
  <c r="BG164" i="7"/>
  <c r="BX164" i="7"/>
  <c r="BY164" i="7" a="1"/>
  <c r="BY164" i="7"/>
  <c r="CJ164" i="7"/>
  <c r="BN164" i="7"/>
  <c r="BO164" i="7"/>
  <c r="BP164" i="7"/>
  <c r="BM164" i="7"/>
  <c r="BL164" i="7"/>
  <c r="CW614" i="7"/>
  <c r="CP220" i="7"/>
  <c r="CU727" i="7"/>
  <c r="BI279" i="7"/>
  <c r="BL279" i="7"/>
  <c r="BQ279" i="7"/>
  <c r="BP279" i="7"/>
  <c r="BM279" i="7"/>
  <c r="BK279" i="7"/>
  <c r="BG279" i="7"/>
  <c r="BN279" i="7"/>
  <c r="BJ279" i="7"/>
  <c r="BO279" i="7"/>
  <c r="BH279" i="7"/>
  <c r="BG246" i="7"/>
  <c r="BM246" i="7"/>
  <c r="BK246" i="7"/>
  <c r="BL246" i="7"/>
  <c r="BO246" i="7"/>
  <c r="BH246" i="7"/>
  <c r="BJ246" i="7"/>
  <c r="BP246" i="7"/>
  <c r="BI246" i="7"/>
  <c r="BN246" i="7"/>
  <c r="BQ246" i="7"/>
  <c r="BJ48" i="7"/>
  <c r="BG48" i="7"/>
  <c r="BO48" i="7"/>
  <c r="BQ48" i="7"/>
  <c r="BM48" i="7"/>
  <c r="BN48" i="7"/>
  <c r="BI48" i="7"/>
  <c r="BL48" i="7"/>
  <c r="BP48" i="7"/>
  <c r="BH48" i="7"/>
  <c r="BK48" i="7"/>
  <c r="BL60" i="7"/>
  <c r="BJ60" i="7"/>
  <c r="BI60" i="7"/>
  <c r="BG60" i="7"/>
  <c r="BQ60" i="7"/>
  <c r="BO60" i="7"/>
  <c r="BP60" i="7"/>
  <c r="BM60" i="7"/>
  <c r="BK60" i="7"/>
  <c r="BH60" i="7"/>
  <c r="BN60" i="7"/>
  <c r="CB939" i="7"/>
  <c r="CA939" i="7"/>
  <c r="CD939" i="7"/>
  <c r="CA423" i="7"/>
  <c r="CH423" i="7"/>
  <c r="CE423" i="7"/>
  <c r="AV384" i="7"/>
  <c r="AO92" i="7"/>
  <c r="AO361" i="7"/>
  <c r="BP598" i="7"/>
  <c r="BJ598" i="7"/>
  <c r="BN598" i="7"/>
  <c r="AT243" i="7"/>
  <c r="AX243" i="7"/>
  <c r="AU243" i="7"/>
  <c r="CH556" i="7"/>
  <c r="CA556" i="7"/>
  <c r="AS209" i="7"/>
  <c r="AR209" i="7"/>
  <c r="AT209" i="7"/>
  <c r="BO109" i="7"/>
  <c r="BQ408" i="7"/>
  <c r="BG408" i="7"/>
  <c r="BO408" i="7"/>
  <c r="AQ224" i="7"/>
  <c r="CA606" i="7"/>
  <c r="CH46" i="7"/>
  <c r="CS46" i="7"/>
  <c r="CB46" i="7"/>
  <c r="CM46" i="7"/>
  <c r="CC46" i="7"/>
  <c r="CN46" i="7"/>
  <c r="CA519" i="7"/>
  <c r="CA394" i="7"/>
  <c r="CE394" i="7"/>
  <c r="BY394" i="7"/>
  <c r="CK394" i="7"/>
  <c r="CH939" i="7"/>
  <c r="CI939" i="7"/>
  <c r="CE939" i="7"/>
  <c r="CC423" i="7"/>
  <c r="CB423" i="7"/>
  <c r="CF423" i="7"/>
  <c r="AS384" i="7"/>
  <c r="CN131" i="7"/>
  <c r="AT97" i="7"/>
  <c r="AY361" i="7"/>
  <c r="BM598" i="7"/>
  <c r="BO598" i="7"/>
  <c r="BK598" i="7"/>
  <c r="AY243" i="7"/>
  <c r="AQ243" i="7"/>
  <c r="CF556" i="7"/>
  <c r="CD556" i="7"/>
  <c r="BY556" i="7"/>
  <c r="CK556" i="7"/>
  <c r="CQ274" i="7"/>
  <c r="AW209" i="7"/>
  <c r="AX209" i="7"/>
  <c r="AO209" i="7"/>
  <c r="BL109" i="7"/>
  <c r="BP408" i="7"/>
  <c r="BJ408" i="7"/>
  <c r="AT224" i="7"/>
  <c r="CI46" i="7"/>
  <c r="CT46" i="7"/>
  <c r="CA46" i="7"/>
  <c r="CG46" i="7"/>
  <c r="CR46" i="7"/>
  <c r="BZ394" i="7"/>
  <c r="CC394" i="7"/>
  <c r="CG394" i="7"/>
  <c r="BX279" i="7"/>
  <c r="BY279" i="7" a="1"/>
  <c r="CD279" i="7"/>
  <c r="CC592" i="7"/>
  <c r="CG592" i="7"/>
  <c r="CH592" i="7"/>
  <c r="CH506" i="7"/>
  <c r="CD506" i="7"/>
  <c r="CA506" i="7"/>
  <c r="BY506" i="7"/>
  <c r="CE506" i="7"/>
  <c r="CI506" i="7"/>
  <c r="BZ506" i="7"/>
  <c r="CC506" i="7"/>
  <c r="CG506" i="7"/>
  <c r="CF506" i="7"/>
  <c r="CB506" i="7"/>
  <c r="CA37" i="7"/>
  <c r="CD37" i="7"/>
  <c r="BZ37" i="7"/>
  <c r="BY37" i="7"/>
  <c r="CH37" i="7"/>
  <c r="CI37" i="7"/>
  <c r="CC37" i="7"/>
  <c r="CB37" i="7"/>
  <c r="CE37" i="7"/>
  <c r="CF37" i="7"/>
  <c r="CG37" i="7"/>
  <c r="CK452" i="7"/>
  <c r="CJ452" i="7"/>
  <c r="BZ939" i="7"/>
  <c r="CG423" i="7"/>
  <c r="BX385" i="7"/>
  <c r="BY385" i="7" a="1"/>
  <c r="CD385" i="7"/>
  <c r="AX361" i="7"/>
  <c r="AW361" i="7"/>
  <c r="BL598" i="7"/>
  <c r="AP243" i="7"/>
  <c r="AV243" i="7"/>
  <c r="BZ556" i="7"/>
  <c r="CI556" i="7"/>
  <c r="AP209" i="7"/>
  <c r="AQ209" i="7"/>
  <c r="BI408" i="7"/>
  <c r="BH408" i="7"/>
  <c r="AY130" i="7"/>
  <c r="CD456" i="7"/>
  <c r="CG606" i="7"/>
  <c r="BX364" i="7"/>
  <c r="BY364" i="7" a="1"/>
  <c r="CC364" i="7"/>
  <c r="CV457" i="7"/>
  <c r="CV992" i="7"/>
  <c r="CF46" i="7"/>
  <c r="CQ46" i="7"/>
  <c r="CD46" i="7"/>
  <c r="CO46" i="7"/>
  <c r="CF519" i="7"/>
  <c r="CB394" i="7"/>
  <c r="BX357" i="7"/>
  <c r="BY357" i="7" a="1"/>
  <c r="CG357" i="7"/>
  <c r="CV733" i="7"/>
  <c r="BX246" i="7"/>
  <c r="BY246" i="7" a="1"/>
  <c r="CH246" i="7"/>
  <c r="CB592" i="7"/>
  <c r="CK376" i="7"/>
  <c r="CJ376" i="7"/>
  <c r="BG346" i="7"/>
  <c r="BP346" i="7"/>
  <c r="BI346" i="7"/>
  <c r="BM346" i="7"/>
  <c r="BH346" i="7"/>
  <c r="BN346" i="7"/>
  <c r="BO346" i="7"/>
  <c r="BQ346" i="7"/>
  <c r="BK346" i="7"/>
  <c r="BL346" i="7"/>
  <c r="BJ346" i="7"/>
  <c r="BX215" i="7"/>
  <c r="BY215" i="7" a="1"/>
  <c r="CG215" i="7"/>
  <c r="CC304" i="7"/>
  <c r="CU691" i="7"/>
  <c r="CN153" i="7"/>
  <c r="CR153" i="7"/>
  <c r="CO153" i="7"/>
  <c r="CP153" i="7"/>
  <c r="CT153" i="7"/>
  <c r="CQ153" i="7"/>
  <c r="CV153" i="7"/>
  <c r="CS153" i="7"/>
  <c r="CM153" i="7"/>
  <c r="BZ605" i="7"/>
  <c r="CC605" i="7"/>
  <c r="CG605" i="7"/>
  <c r="CB605" i="7"/>
  <c r="BY605" i="7"/>
  <c r="CI605" i="7"/>
  <c r="CE605" i="7"/>
  <c r="CA605" i="7"/>
  <c r="CF605" i="7"/>
  <c r="CD605" i="7"/>
  <c r="CH605" i="7"/>
  <c r="CP621" i="7"/>
  <c r="CL621" i="7"/>
  <c r="CR621" i="7"/>
  <c r="CT621" i="7"/>
  <c r="CN621" i="7"/>
  <c r="CQ621" i="7"/>
  <c r="CO621" i="7"/>
  <c r="CM621" i="7"/>
  <c r="CS621" i="7"/>
  <c r="CE567" i="7"/>
  <c r="BZ567" i="7"/>
  <c r="CD567" i="7"/>
  <c r="CH567" i="7"/>
  <c r="CB567" i="7"/>
  <c r="CG567" i="7"/>
  <c r="CF567" i="7"/>
  <c r="BY567" i="7"/>
  <c r="CA567" i="7"/>
  <c r="CC567" i="7"/>
  <c r="CI567" i="7"/>
  <c r="AO343" i="7"/>
  <c r="CV587" i="7"/>
  <c r="CQ25" i="7"/>
  <c r="CE27" i="7"/>
  <c r="CC27" i="7"/>
  <c r="CH27" i="7"/>
  <c r="CI27" i="7"/>
  <c r="BZ27" i="7"/>
  <c r="CG27" i="7"/>
  <c r="CD27" i="7"/>
  <c r="BY27" i="7"/>
  <c r="CA27" i="7"/>
  <c r="CF27" i="7"/>
  <c r="CB27" i="7"/>
  <c r="CU733" i="7"/>
  <c r="BY864" i="7"/>
  <c r="CC864" i="7"/>
  <c r="CG864" i="7"/>
  <c r="CE864" i="7"/>
  <c r="CF864" i="7"/>
  <c r="BZ864" i="7"/>
  <c r="CH864" i="7"/>
  <c r="CA864" i="7"/>
  <c r="CB864" i="7"/>
  <c r="CI864" i="7"/>
  <c r="CD864" i="7"/>
  <c r="CK654" i="7"/>
  <c r="CJ654" i="7"/>
  <c r="CF304" i="7"/>
  <c r="CF824" i="7"/>
  <c r="CC824" i="7"/>
  <c r="CI824" i="7"/>
  <c r="CH824" i="7"/>
  <c r="BY824" i="7"/>
  <c r="CA824" i="7"/>
  <c r="CG824" i="7"/>
  <c r="CD824" i="7"/>
  <c r="BZ824" i="7"/>
  <c r="CE824" i="7"/>
  <c r="CB824" i="7"/>
  <c r="CF547" i="7"/>
  <c r="CD547" i="7"/>
  <c r="CA547" i="7"/>
  <c r="CC547" i="7"/>
  <c r="BY547" i="7"/>
  <c r="CG547" i="7"/>
  <c r="CB547" i="7"/>
  <c r="CE547" i="7"/>
  <c r="CH547" i="7"/>
  <c r="BZ547" i="7"/>
  <c r="CI547" i="7"/>
  <c r="BP308" i="7"/>
  <c r="BN308" i="7"/>
  <c r="BL308" i="7"/>
  <c r="CB378" i="7"/>
  <c r="BG183" i="7"/>
  <c r="BO183" i="7"/>
  <c r="BL183" i="7"/>
  <c r="BQ183" i="7"/>
  <c r="BJ183" i="7"/>
  <c r="BK183" i="7"/>
  <c r="BM183" i="7"/>
  <c r="BN183" i="7"/>
  <c r="BH183" i="7"/>
  <c r="BP183" i="7"/>
  <c r="BI183" i="7"/>
  <c r="CK205" i="7"/>
  <c r="BG360" i="7"/>
  <c r="BI360" i="7"/>
  <c r="BO360" i="7"/>
  <c r="BH360" i="7"/>
  <c r="BM360" i="7"/>
  <c r="BP360" i="7"/>
  <c r="BL360" i="7"/>
  <c r="BJ360" i="7"/>
  <c r="BN360" i="7"/>
  <c r="BQ360" i="7"/>
  <c r="BK360" i="7"/>
  <c r="BI45" i="7"/>
  <c r="BL45" i="7"/>
  <c r="BP45" i="7"/>
  <c r="BN45" i="7"/>
  <c r="BH45" i="7"/>
  <c r="BJ45" i="7"/>
  <c r="BK45" i="7"/>
  <c r="BG45" i="7"/>
  <c r="BQ45" i="7"/>
  <c r="BM45" i="7"/>
  <c r="BO45" i="7"/>
  <c r="CU508" i="7"/>
  <c r="BP755" i="7"/>
  <c r="BK755" i="7"/>
  <c r="BJ755" i="7"/>
  <c r="BX325" i="7"/>
  <c r="BY325" i="7" a="1"/>
  <c r="CA325" i="7"/>
  <c r="BY184" i="7"/>
  <c r="CK184" i="7"/>
  <c r="CH801" i="7"/>
  <c r="CB801" i="7"/>
  <c r="BY562" i="7"/>
  <c r="CB562" i="7"/>
  <c r="CF757" i="7"/>
  <c r="CB114" i="7"/>
  <c r="CI114" i="7"/>
  <c r="CG114" i="7"/>
  <c r="AR379" i="7"/>
  <c r="AW379" i="7"/>
  <c r="AX379" i="7"/>
  <c r="AR384" i="7"/>
  <c r="AQ384" i="7"/>
  <c r="AX384" i="7"/>
  <c r="CQ440" i="7"/>
  <c r="AW170" i="7"/>
  <c r="AO170" i="7"/>
  <c r="AY68" i="7"/>
  <c r="AP68" i="7"/>
  <c r="AO68" i="7"/>
  <c r="AY92" i="7"/>
  <c r="AS92" i="7"/>
  <c r="AV92" i="7"/>
  <c r="AY290" i="7"/>
  <c r="AX290" i="7"/>
  <c r="AT290" i="7"/>
  <c r="CD43" i="7"/>
  <c r="BZ43" i="7"/>
  <c r="CJ205" i="7"/>
  <c r="BH308" i="7"/>
  <c r="BJ308" i="7"/>
  <c r="BG308" i="7"/>
  <c r="CE507" i="7"/>
  <c r="CA507" i="7"/>
  <c r="CI507" i="7"/>
  <c r="AU400" i="7"/>
  <c r="AX400" i="7"/>
  <c r="AQ400" i="7"/>
  <c r="CE378" i="7"/>
  <c r="BZ378" i="7"/>
  <c r="BF224" i="7"/>
  <c r="AY224" i="7"/>
  <c r="AW224" i="7"/>
  <c r="AR224" i="7"/>
  <c r="CC225" i="7"/>
  <c r="CJ358" i="7"/>
  <c r="CH456" i="7"/>
  <c r="CU587" i="7"/>
  <c r="CH606" i="7"/>
  <c r="BZ606" i="7"/>
  <c r="CI606" i="7"/>
  <c r="CE549" i="7"/>
  <c r="CG549" i="7"/>
  <c r="CD549" i="7"/>
  <c r="BX346" i="7"/>
  <c r="BY346" i="7" a="1"/>
  <c r="CB346" i="7"/>
  <c r="BX45" i="7"/>
  <c r="BY45" i="7" a="1"/>
  <c r="CE45" i="7"/>
  <c r="CB519" i="7"/>
  <c r="CH519" i="7"/>
  <c r="CJ300" i="7"/>
  <c r="CH340" i="7"/>
  <c r="BY340" i="7"/>
  <c r="CK340" i="7"/>
  <c r="CD340" i="7"/>
  <c r="CC340" i="7"/>
  <c r="CB340" i="7"/>
  <c r="BZ340" i="7"/>
  <c r="CF340" i="7"/>
  <c r="CE340" i="7"/>
  <c r="CI340" i="7"/>
  <c r="CA340" i="7"/>
  <c r="CG340" i="7"/>
  <c r="CF633" i="7"/>
  <c r="CI633" i="7"/>
  <c r="CE633" i="7"/>
  <c r="CD633" i="7"/>
  <c r="CB633" i="7"/>
  <c r="CC633" i="7"/>
  <c r="BZ633" i="7"/>
  <c r="CA633" i="7"/>
  <c r="BY633" i="7"/>
  <c r="CG633" i="7"/>
  <c r="CH633" i="7"/>
  <c r="BG755" i="7"/>
  <c r="BN755" i="7"/>
  <c r="BM755" i="7"/>
  <c r="BO739" i="7"/>
  <c r="CD801" i="7"/>
  <c r="CI801" i="7"/>
  <c r="CF801" i="7"/>
  <c r="BZ562" i="7"/>
  <c r="CF562" i="7"/>
  <c r="CA562" i="7"/>
  <c r="BZ757" i="7"/>
  <c r="BY114" i="7"/>
  <c r="CK114" i="7"/>
  <c r="CC114" i="7"/>
  <c r="CA114" i="7"/>
  <c r="AW178" i="7"/>
  <c r="AS379" i="7"/>
  <c r="AV379" i="7"/>
  <c r="AO379" i="7"/>
  <c r="AP384" i="7"/>
  <c r="AT384" i="7"/>
  <c r="CM440" i="7"/>
  <c r="AQ170" i="7"/>
  <c r="AS170" i="7"/>
  <c r="AU170" i="7"/>
  <c r="AV68" i="7"/>
  <c r="AS68" i="7"/>
  <c r="AQ68" i="7"/>
  <c r="AQ92" i="7"/>
  <c r="AR92" i="7"/>
  <c r="AX92" i="7"/>
  <c r="AS290" i="7"/>
  <c r="AQ290" i="7"/>
  <c r="AU290" i="7"/>
  <c r="CG43" i="7"/>
  <c r="CE43" i="7"/>
  <c r="CB43" i="7"/>
  <c r="BK308" i="7"/>
  <c r="BI308" i="7"/>
  <c r="BO308" i="7"/>
  <c r="CD507" i="7"/>
  <c r="CB507" i="7"/>
  <c r="AS400" i="7"/>
  <c r="AO400" i="7"/>
  <c r="AT400" i="7"/>
  <c r="CA378" i="7"/>
  <c r="CD378" i="7"/>
  <c r="AO224" i="7"/>
  <c r="AX224" i="7"/>
  <c r="CA225" i="7"/>
  <c r="CD481" i="7"/>
  <c r="BZ456" i="7"/>
  <c r="CB606" i="7"/>
  <c r="CE606" i="7"/>
  <c r="BZ549" i="7"/>
  <c r="CF549" i="7"/>
  <c r="CH549" i="7"/>
  <c r="CI519" i="7"/>
  <c r="BY519" i="7"/>
  <c r="CJ519" i="7"/>
  <c r="CC519" i="7"/>
  <c r="CJ293" i="7"/>
  <c r="CT455" i="7"/>
  <c r="CS455" i="7"/>
  <c r="CQ455" i="7"/>
  <c r="CL455" i="7"/>
  <c r="CR455" i="7"/>
  <c r="CO455" i="7"/>
  <c r="CN455" i="7"/>
  <c r="CM455" i="7"/>
  <c r="CP455" i="7"/>
  <c r="CO40" i="7"/>
  <c r="BX60" i="7"/>
  <c r="BY60" i="7" a="1"/>
  <c r="CK493" i="7"/>
  <c r="CJ493" i="7"/>
  <c r="CD562" i="7"/>
  <c r="CG562" i="7"/>
  <c r="CI562" i="7"/>
  <c r="BH755" i="7"/>
  <c r="BI755" i="7"/>
  <c r="CE801" i="7"/>
  <c r="CC801" i="7"/>
  <c r="CE562" i="7"/>
  <c r="CC562" i="7"/>
  <c r="CD146" i="7"/>
  <c r="CD114" i="7"/>
  <c r="BF379" i="7"/>
  <c r="BG379" i="7" a="1"/>
  <c r="AR178" i="7"/>
  <c r="AY379" i="7"/>
  <c r="AO384" i="7"/>
  <c r="AU384" i="7"/>
  <c r="AP170" i="7"/>
  <c r="AT170" i="7"/>
  <c r="AR68" i="7"/>
  <c r="AU68" i="7"/>
  <c r="AW92" i="7"/>
  <c r="AP92" i="7"/>
  <c r="AO290" i="7"/>
  <c r="CC43" i="7"/>
  <c r="CA43" i="7"/>
  <c r="CD548" i="7"/>
  <c r="BQ308" i="7"/>
  <c r="BM308" i="7"/>
  <c r="BZ507" i="7"/>
  <c r="CF507" i="7"/>
  <c r="AR400" i="7"/>
  <c r="AW400" i="7"/>
  <c r="CG378" i="7"/>
  <c r="CC378" i="7"/>
  <c r="AS224" i="7"/>
  <c r="AV224" i="7"/>
  <c r="BX230" i="7"/>
  <c r="BY230" i="7" a="1"/>
  <c r="CD230" i="7"/>
  <c r="CU743" i="7"/>
  <c r="CW460" i="7"/>
  <c r="CF606" i="7"/>
  <c r="CC606" i="7"/>
  <c r="BY549" i="7"/>
  <c r="BX351" i="7"/>
  <c r="BY351" i="7" a="1"/>
  <c r="CI351" i="7"/>
  <c r="BX149" i="7"/>
  <c r="BY149" i="7" a="1"/>
  <c r="CC149" i="7"/>
  <c r="BZ519" i="7"/>
  <c r="CD519" i="7"/>
  <c r="CB794" i="7"/>
  <c r="CH794" i="7"/>
  <c r="BY794" i="7"/>
  <c r="CK794" i="7"/>
  <c r="CI794" i="7"/>
  <c r="CA794" i="7"/>
  <c r="CF794" i="7"/>
  <c r="CE794" i="7"/>
  <c r="CC794" i="7"/>
  <c r="CD794" i="7"/>
  <c r="BZ794" i="7"/>
  <c r="CG794" i="7"/>
  <c r="CW508" i="7"/>
  <c r="CJ51" i="7"/>
  <c r="AQ239" i="7"/>
  <c r="AY239" i="7"/>
  <c r="AS239" i="7"/>
  <c r="AR239" i="7"/>
  <c r="AX239" i="7"/>
  <c r="AO239" i="7"/>
  <c r="AT239" i="7"/>
  <c r="AW239" i="7"/>
  <c r="AV239" i="7"/>
  <c r="CK396" i="7"/>
  <c r="CJ396" i="7"/>
  <c r="CK358" i="7"/>
  <c r="CK238" i="7"/>
  <c r="CJ238" i="7"/>
  <c r="BN149" i="7"/>
  <c r="BJ149" i="7"/>
  <c r="BI149" i="7"/>
  <c r="BG149" i="7"/>
  <c r="BK149" i="7"/>
  <c r="BH149" i="7"/>
  <c r="BO149" i="7"/>
  <c r="BP149" i="7"/>
  <c r="BM149" i="7"/>
  <c r="BL149" i="7"/>
  <c r="BQ149" i="7"/>
  <c r="CV743" i="7"/>
  <c r="CW992" i="7"/>
  <c r="CP158" i="7"/>
  <c r="CJ676" i="7"/>
  <c r="CK676" i="7"/>
  <c r="CE494" i="7"/>
  <c r="BZ494" i="7"/>
  <c r="CC494" i="7"/>
  <c r="BY494" i="7"/>
  <c r="CD494" i="7"/>
  <c r="CI494" i="7"/>
  <c r="CA494" i="7"/>
  <c r="CB494" i="7"/>
  <c r="CF494" i="7"/>
  <c r="CH494" i="7"/>
  <c r="CG494" i="7"/>
  <c r="CU391" i="7"/>
  <c r="CU992" i="7"/>
  <c r="AX155" i="7"/>
  <c r="CJ388" i="7"/>
  <c r="CK388" i="7"/>
  <c r="BG132" i="7"/>
  <c r="CL391" i="7"/>
  <c r="CT158" i="7"/>
  <c r="CN158" i="7"/>
  <c r="CO158" i="7"/>
  <c r="CQ158" i="7"/>
  <c r="CM158" i="7"/>
  <c r="CS158" i="7"/>
  <c r="CR158" i="7"/>
  <c r="CK310" i="7"/>
  <c r="CJ310" i="7"/>
  <c r="CW743" i="7"/>
  <c r="CU457" i="7"/>
  <c r="CW457" i="7"/>
  <c r="CW391" i="7"/>
  <c r="CV391" i="7"/>
  <c r="BZ265" i="7"/>
  <c r="CD265" i="7"/>
  <c r="CB265" i="7"/>
  <c r="CE265" i="7"/>
  <c r="CA265" i="7"/>
  <c r="CF265" i="7"/>
  <c r="CH265" i="7"/>
  <c r="CC265" i="7"/>
  <c r="CI265" i="7"/>
  <c r="CG265" i="7"/>
  <c r="BY265" i="7"/>
  <c r="BT397" i="7"/>
  <c r="BV397" i="7"/>
  <c r="BU397" i="7"/>
  <c r="CI378" i="7"/>
  <c r="CH378" i="7"/>
  <c r="BN316" i="7"/>
  <c r="BJ316" i="7"/>
  <c r="BM316" i="7"/>
  <c r="BG316" i="7"/>
  <c r="BO316" i="7"/>
  <c r="BH316" i="7"/>
  <c r="BQ316" i="7"/>
  <c r="BK316" i="7"/>
  <c r="BL316" i="7"/>
  <c r="BP316" i="7"/>
  <c r="BI316" i="7"/>
  <c r="AY374" i="7"/>
  <c r="AQ374" i="7"/>
  <c r="AS374" i="7"/>
  <c r="AW374" i="7"/>
  <c r="AX374" i="7"/>
  <c r="AP374" i="7"/>
  <c r="AU374" i="7"/>
  <c r="AV374" i="7"/>
  <c r="BJ299" i="7"/>
  <c r="BP299" i="7"/>
  <c r="BL299" i="7"/>
  <c r="BN299" i="7"/>
  <c r="BO299" i="7"/>
  <c r="BG299" i="7"/>
  <c r="BM299" i="7"/>
  <c r="BH299" i="7"/>
  <c r="BK299" i="7"/>
  <c r="BI299" i="7"/>
  <c r="BQ299" i="7"/>
  <c r="BV299" i="7"/>
  <c r="BX299" i="7"/>
  <c r="BY299" i="7" a="1"/>
  <c r="AU193" i="7"/>
  <c r="AR193" i="7"/>
  <c r="AW193" i="7"/>
  <c r="AX193" i="7"/>
  <c r="AT193" i="7"/>
  <c r="AY193" i="7"/>
  <c r="AQ193" i="7"/>
  <c r="AV193" i="7"/>
  <c r="BT193" i="7"/>
  <c r="BV193" i="7"/>
  <c r="AO193" i="7"/>
  <c r="AS193" i="7"/>
  <c r="CQ93" i="7"/>
  <c r="CR93" i="7"/>
  <c r="BK230" i="7"/>
  <c r="BN230" i="7"/>
  <c r="BH230" i="7"/>
  <c r="BJ230" i="7"/>
  <c r="BI230" i="7"/>
  <c r="BQ230" i="7"/>
  <c r="BM230" i="7"/>
  <c r="BP230" i="7"/>
  <c r="BO230" i="7"/>
  <c r="BG230" i="7"/>
  <c r="BL230" i="7"/>
  <c r="CG304" i="7"/>
  <c r="CH304" i="7"/>
  <c r="CE304" i="7"/>
  <c r="CJ402" i="7"/>
  <c r="BZ257" i="7"/>
  <c r="CD257" i="7"/>
  <c r="CC257" i="7"/>
  <c r="BZ304" i="7"/>
  <c r="CD304" i="7"/>
  <c r="CA304" i="7"/>
  <c r="CN192" i="7"/>
  <c r="CV460" i="7"/>
  <c r="BJ695" i="7"/>
  <c r="CC615" i="7"/>
  <c r="CH615" i="7"/>
  <c r="CA666" i="7"/>
  <c r="CI585" i="7"/>
  <c r="CA257" i="7"/>
  <c r="CI257" i="7"/>
  <c r="CG257" i="7"/>
  <c r="BL523" i="7"/>
  <c r="BO523" i="7"/>
  <c r="BM523" i="7"/>
  <c r="AV97" i="7"/>
  <c r="BX283" i="7"/>
  <c r="BY283" i="7" a="1"/>
  <c r="CH283" i="7"/>
  <c r="CM177" i="7"/>
  <c r="CR177" i="7"/>
  <c r="CP177" i="7"/>
  <c r="CS177" i="7"/>
  <c r="CT177" i="7"/>
  <c r="CO177" i="7"/>
  <c r="CQ177" i="7"/>
  <c r="CN177" i="7"/>
  <c r="CH540" i="7"/>
  <c r="CE666" i="7"/>
  <c r="CH574" i="7"/>
  <c r="BL695" i="7"/>
  <c r="BN695" i="7"/>
  <c r="BY540" i="7"/>
  <c r="CK540" i="7"/>
  <c r="CL218" i="7"/>
  <c r="CF574" i="7"/>
  <c r="CB585" i="7"/>
  <c r="CK315" i="7"/>
  <c r="CH257" i="7"/>
  <c r="BI523" i="7"/>
  <c r="BP523" i="7"/>
  <c r="CU490" i="7"/>
  <c r="AY171" i="7"/>
  <c r="BX328" i="7"/>
  <c r="BY328" i="7" a="1"/>
  <c r="CB328" i="7"/>
  <c r="CI304" i="7"/>
  <c r="CS362" i="7"/>
  <c r="CN362" i="7"/>
  <c r="CM362" i="7"/>
  <c r="CP362" i="7"/>
  <c r="CQ362" i="7"/>
  <c r="CR362" i="7"/>
  <c r="CO362" i="7"/>
  <c r="CT362" i="7"/>
  <c r="CU460" i="7"/>
  <c r="BG364" i="7"/>
  <c r="BM364" i="7"/>
  <c r="BP364" i="7"/>
  <c r="BO364" i="7"/>
  <c r="BH364" i="7"/>
  <c r="BQ364" i="7"/>
  <c r="BK364" i="7"/>
  <c r="BL364" i="7"/>
  <c r="BI364" i="7"/>
  <c r="BN364" i="7"/>
  <c r="BJ364" i="7"/>
  <c r="BP112" i="7"/>
  <c r="BL112" i="7"/>
  <c r="BQ112" i="7"/>
  <c r="BG112" i="7"/>
  <c r="BJ112" i="7"/>
  <c r="BH112" i="7"/>
  <c r="BM112" i="7"/>
  <c r="BO112" i="7"/>
  <c r="BK112" i="7"/>
  <c r="BN112" i="7"/>
  <c r="BI112" i="7"/>
  <c r="CJ764" i="7"/>
  <c r="CK764" i="7"/>
  <c r="CO404" i="7"/>
  <c r="CH99" i="7"/>
  <c r="CA99" i="7"/>
  <c r="CB99" i="7"/>
  <c r="BF69" i="7"/>
  <c r="BF341" i="7"/>
  <c r="BG341" i="7" a="1"/>
  <c r="BU384" i="7"/>
  <c r="AX178" i="7"/>
  <c r="AP178" i="7"/>
  <c r="BO502" i="7"/>
  <c r="BK502" i="7"/>
  <c r="BJ502" i="7"/>
  <c r="AT226" i="7"/>
  <c r="BJ132" i="7"/>
  <c r="AU361" i="7"/>
  <c r="AP361" i="7"/>
  <c r="AR361" i="7"/>
  <c r="BY548" i="7"/>
  <c r="CK548" i="7"/>
  <c r="CP93" i="7"/>
  <c r="CT93" i="7"/>
  <c r="BF182" i="7"/>
  <c r="BY225" i="7"/>
  <c r="CK225" i="7"/>
  <c r="CB225" i="7"/>
  <c r="CF225" i="7"/>
  <c r="AR155" i="7"/>
  <c r="CF481" i="7"/>
  <c r="CA456" i="7"/>
  <c r="CI456" i="7"/>
  <c r="CE456" i="7"/>
  <c r="BI739" i="7"/>
  <c r="CD320" i="7"/>
  <c r="CI552" i="7"/>
  <c r="AQ178" i="7"/>
  <c r="AY178" i="7"/>
  <c r="AV178" i="7"/>
  <c r="BP502" i="7"/>
  <c r="BL502" i="7"/>
  <c r="BI502" i="7"/>
  <c r="AU226" i="7"/>
  <c r="CB553" i="7"/>
  <c r="CC548" i="7"/>
  <c r="CE548" i="7"/>
  <c r="CS93" i="7"/>
  <c r="BF193" i="7"/>
  <c r="CJ62" i="7"/>
  <c r="CO93" i="7"/>
  <c r="CE225" i="7"/>
  <c r="CG225" i="7"/>
  <c r="CD225" i="7"/>
  <c r="BX196" i="7"/>
  <c r="BY196" i="7" a="1"/>
  <c r="CH196" i="7"/>
  <c r="CC456" i="7"/>
  <c r="BY456" i="7"/>
  <c r="CK456" i="7"/>
  <c r="CU142" i="7"/>
  <c r="BG739" i="7"/>
  <c r="CB320" i="7"/>
  <c r="BZ552" i="7"/>
  <c r="CG99" i="7"/>
  <c r="AT178" i="7"/>
  <c r="AU178" i="7"/>
  <c r="BQ502" i="7"/>
  <c r="BM502" i="7"/>
  <c r="CA553" i="7"/>
  <c r="BL132" i="7"/>
  <c r="AT361" i="7"/>
  <c r="AS361" i="7"/>
  <c r="CB548" i="7"/>
  <c r="CP274" i="7"/>
  <c r="CN93" i="7"/>
  <c r="AY335" i="7"/>
  <c r="BF367" i="7"/>
  <c r="BG367" i="7" a="1"/>
  <c r="BZ225" i="7"/>
  <c r="CI225" i="7"/>
  <c r="BF335" i="7"/>
  <c r="BG335" i="7" a="1"/>
  <c r="CT131" i="7"/>
  <c r="AU155" i="7"/>
  <c r="CB456" i="7"/>
  <c r="CG456" i="7"/>
  <c r="CP339" i="7"/>
  <c r="CO339" i="7"/>
  <c r="CM339" i="7"/>
  <c r="CQ339" i="7"/>
  <c r="CT339" i="7"/>
  <c r="CR339" i="7"/>
  <c r="CS339" i="7"/>
  <c r="CN339" i="7"/>
  <c r="AS343" i="7"/>
  <c r="AP343" i="7"/>
  <c r="AT343" i="7"/>
  <c r="AX343" i="7"/>
  <c r="AY343" i="7"/>
  <c r="AU343" i="7"/>
  <c r="AV343" i="7"/>
  <c r="AR343" i="7"/>
  <c r="BK215" i="7"/>
  <c r="BP215" i="7"/>
  <c r="BG215" i="7"/>
  <c r="BN215" i="7"/>
  <c r="BI215" i="7"/>
  <c r="BJ215" i="7"/>
  <c r="BM215" i="7"/>
  <c r="BO215" i="7"/>
  <c r="BH215" i="7"/>
  <c r="BL215" i="7"/>
  <c r="BQ215" i="7"/>
  <c r="BL128" i="7"/>
  <c r="BM128" i="7"/>
  <c r="BQ128" i="7"/>
  <c r="BO128" i="7"/>
  <c r="BP128" i="7"/>
  <c r="BI128" i="7"/>
  <c r="BH128" i="7"/>
  <c r="BG128" i="7"/>
  <c r="BJ128" i="7"/>
  <c r="BK128" i="7"/>
  <c r="BN128" i="7"/>
  <c r="BP329" i="7"/>
  <c r="BM329" i="7"/>
  <c r="BL329" i="7"/>
  <c r="BO329" i="7"/>
  <c r="BI329" i="7"/>
  <c r="BH329" i="7"/>
  <c r="BK329" i="7"/>
  <c r="BQ329" i="7"/>
  <c r="BG329" i="7"/>
  <c r="BN329" i="7"/>
  <c r="BJ329" i="7"/>
  <c r="BL331" i="7"/>
  <c r="BQ331" i="7"/>
  <c r="BN331" i="7"/>
  <c r="BP331" i="7"/>
  <c r="BK331" i="7"/>
  <c r="BO331" i="7"/>
  <c r="BH331" i="7"/>
  <c r="BI331" i="7"/>
  <c r="BG331" i="7"/>
  <c r="BM331" i="7"/>
  <c r="BJ331" i="7"/>
  <c r="CQ107" i="7"/>
  <c r="CT107" i="7"/>
  <c r="CP107" i="7"/>
  <c r="CN107" i="7"/>
  <c r="CM107" i="7"/>
  <c r="CO107" i="7"/>
  <c r="CS107" i="7"/>
  <c r="CR107" i="7"/>
  <c r="CE967" i="7"/>
  <c r="CA552" i="7"/>
  <c r="CB552" i="7"/>
  <c r="CH734" i="7"/>
  <c r="BZ734" i="7"/>
  <c r="CB734" i="7"/>
  <c r="CH146" i="7"/>
  <c r="BG447" i="7"/>
  <c r="BP448" i="7"/>
  <c r="BI448" i="7"/>
  <c r="AP97" i="7"/>
  <c r="AX97" i="7"/>
  <c r="AS97" i="7"/>
  <c r="AV237" i="7"/>
  <c r="CH548" i="7"/>
  <c r="CF548" i="7"/>
  <c r="CI548" i="7"/>
  <c r="BX408" i="7"/>
  <c r="BY408" i="7" a="1"/>
  <c r="CE408" i="7"/>
  <c r="BJ109" i="7"/>
  <c r="BQ109" i="7"/>
  <c r="BG109" i="7"/>
  <c r="BF219" i="7"/>
  <c r="CK402" i="7"/>
  <c r="BX216" i="7"/>
  <c r="BY216" i="7" a="1"/>
  <c r="CD216" i="7"/>
  <c r="BX369" i="7"/>
  <c r="BY369" i="7" a="1"/>
  <c r="CE369" i="7"/>
  <c r="CU463" i="7"/>
  <c r="CW463" i="7"/>
  <c r="BX128" i="7"/>
  <c r="BY128" i="7" a="1"/>
  <c r="CG128" i="7"/>
  <c r="CE812" i="7"/>
  <c r="CD812" i="7"/>
  <c r="CC812" i="7"/>
  <c r="CI812" i="7"/>
  <c r="CH812" i="7"/>
  <c r="BY812" i="7"/>
  <c r="CF812" i="7"/>
  <c r="CA812" i="7"/>
  <c r="CG812" i="7"/>
  <c r="CB812" i="7"/>
  <c r="BZ812" i="7"/>
  <c r="CN261" i="7"/>
  <c r="CT261" i="7"/>
  <c r="CP261" i="7"/>
  <c r="CS261" i="7"/>
  <c r="CQ261" i="7"/>
  <c r="CR261" i="7"/>
  <c r="CM261" i="7"/>
  <c r="CO261" i="7"/>
  <c r="CJ289" i="7"/>
  <c r="CK289" i="7"/>
  <c r="CD552" i="7"/>
  <c r="CH552" i="7"/>
  <c r="CC552" i="7"/>
  <c r="CC734" i="7"/>
  <c r="CG734" i="7"/>
  <c r="CA734" i="7"/>
  <c r="CW771" i="7"/>
  <c r="CC146" i="7"/>
  <c r="BH448" i="7"/>
  <c r="BK448" i="7"/>
  <c r="BL448" i="7"/>
  <c r="BF226" i="7"/>
  <c r="BZ162" i="7"/>
  <c r="AQ97" i="7"/>
  <c r="AU97" i="7"/>
  <c r="AW97" i="7"/>
  <c r="AY237" i="7"/>
  <c r="CG548" i="7"/>
  <c r="BZ548" i="7"/>
  <c r="BX109" i="7"/>
  <c r="BY109" i="7" a="1"/>
  <c r="CG109" i="7"/>
  <c r="BP109" i="7"/>
  <c r="BI109" i="7"/>
  <c r="BX316" i="7"/>
  <c r="BY316" i="7" a="1"/>
  <c r="CH316" i="7"/>
  <c r="BF130" i="7"/>
  <c r="BF155" i="7"/>
  <c r="CG450" i="7"/>
  <c r="CC450" i="7"/>
  <c r="CH450" i="7"/>
  <c r="CF450" i="7"/>
  <c r="CI450" i="7"/>
  <c r="BY450" i="7"/>
  <c r="CE450" i="7"/>
  <c r="CD450" i="7"/>
  <c r="CB450" i="7"/>
  <c r="BZ450" i="7"/>
  <c r="CA450" i="7"/>
  <c r="CP124" i="7"/>
  <c r="CR124" i="7"/>
  <c r="CM124" i="7"/>
  <c r="CO124" i="7"/>
  <c r="CN124" i="7"/>
  <c r="CT124" i="7"/>
  <c r="CS124" i="7"/>
  <c r="CQ124" i="7"/>
  <c r="BY552" i="7"/>
  <c r="CJ552" i="7"/>
  <c r="CE552" i="7"/>
  <c r="CG552" i="7"/>
  <c r="CF734" i="7"/>
  <c r="CE734" i="7"/>
  <c r="BG448" i="7"/>
  <c r="BQ448" i="7"/>
  <c r="CV490" i="7"/>
  <c r="BX70" i="7"/>
  <c r="BY70" i="7" a="1"/>
  <c r="CC70" i="7"/>
  <c r="BF374" i="7"/>
  <c r="BG374" i="7" a="1"/>
  <c r="CC162" i="7"/>
  <c r="AO97" i="7"/>
  <c r="BH109" i="7"/>
  <c r="BM109" i="7"/>
  <c r="BZ578" i="7"/>
  <c r="CF578" i="7"/>
  <c r="CI578" i="7"/>
  <c r="CH578" i="7"/>
  <c r="CE578" i="7"/>
  <c r="CA578" i="7"/>
  <c r="BY578" i="7"/>
  <c r="CG578" i="7"/>
  <c r="CD578" i="7"/>
  <c r="CC578" i="7"/>
  <c r="CB578" i="7"/>
  <c r="CJ867" i="7"/>
  <c r="CK867" i="7"/>
  <c r="CK363" i="7"/>
  <c r="CJ363" i="7"/>
  <c r="CJ368" i="7"/>
  <c r="AQ182" i="7"/>
  <c r="AR182" i="7"/>
  <c r="AP182" i="7"/>
  <c r="AY182" i="7"/>
  <c r="AV182" i="7"/>
  <c r="AX182" i="7"/>
  <c r="AW182" i="7"/>
  <c r="AS182" i="7"/>
  <c r="AO182" i="7"/>
  <c r="AU182" i="7"/>
  <c r="CA173" i="7"/>
  <c r="CG173" i="7"/>
  <c r="BY173" i="7"/>
  <c r="CK173" i="7"/>
  <c r="CB173" i="7"/>
  <c r="CH173" i="7"/>
  <c r="BZ173" i="7"/>
  <c r="CI173" i="7"/>
  <c r="CF173" i="7"/>
  <c r="CE173" i="7"/>
  <c r="CC173" i="7"/>
  <c r="CD173" i="7"/>
  <c r="BN369" i="7"/>
  <c r="BH369" i="7"/>
  <c r="BQ369" i="7"/>
  <c r="BO369" i="7"/>
  <c r="BI369" i="7"/>
  <c r="BG369" i="7"/>
  <c r="BP369" i="7"/>
  <c r="BK369" i="7"/>
  <c r="BJ369" i="7"/>
  <c r="BL369" i="7"/>
  <c r="BM369" i="7"/>
  <c r="BH145" i="7"/>
  <c r="BJ145" i="7"/>
  <c r="BM145" i="7"/>
  <c r="BO145" i="7"/>
  <c r="BN145" i="7"/>
  <c r="BI145" i="7"/>
  <c r="BQ145" i="7"/>
  <c r="BL145" i="7"/>
  <c r="BG145" i="7"/>
  <c r="BK145" i="7"/>
  <c r="BP145" i="7"/>
  <c r="BH196" i="7"/>
  <c r="BN196" i="7"/>
  <c r="BM196" i="7"/>
  <c r="BL196" i="7"/>
  <c r="BQ196" i="7"/>
  <c r="BJ196" i="7"/>
  <c r="BI196" i="7"/>
  <c r="BK196" i="7"/>
  <c r="BO196" i="7"/>
  <c r="BG196" i="7"/>
  <c r="BP196" i="7"/>
  <c r="BG283" i="7"/>
  <c r="BN283" i="7"/>
  <c r="BO283" i="7"/>
  <c r="BL283" i="7"/>
  <c r="BP283" i="7"/>
  <c r="BK283" i="7"/>
  <c r="BM283" i="7"/>
  <c r="BJ283" i="7"/>
  <c r="BQ283" i="7"/>
  <c r="BI283" i="7"/>
  <c r="BH283" i="7"/>
  <c r="BL73" i="7"/>
  <c r="BN73" i="7"/>
  <c r="BO73" i="7"/>
  <c r="BK73" i="7"/>
  <c r="BG73" i="7"/>
  <c r="BM73" i="7"/>
  <c r="BI73" i="7"/>
  <c r="BH73" i="7"/>
  <c r="BJ73" i="7"/>
  <c r="BP73" i="7"/>
  <c r="BQ73" i="7"/>
  <c r="BJ407" i="7"/>
  <c r="BQ407" i="7"/>
  <c r="BN407" i="7"/>
  <c r="BO407" i="7"/>
  <c r="BM407" i="7"/>
  <c r="BH407" i="7"/>
  <c r="BL407" i="7"/>
  <c r="BG407" i="7"/>
  <c r="BK407" i="7"/>
  <c r="BI407" i="7"/>
  <c r="BP407" i="7"/>
  <c r="BQ53" i="7"/>
  <c r="BH53" i="7"/>
  <c r="BN53" i="7"/>
  <c r="BG53" i="7"/>
  <c r="BM53" i="7"/>
  <c r="BO53" i="7"/>
  <c r="BJ53" i="7"/>
  <c r="BK53" i="7"/>
  <c r="BP53" i="7"/>
  <c r="BL53" i="7"/>
  <c r="BI53" i="7"/>
  <c r="CC554" i="7"/>
  <c r="CF554" i="7"/>
  <c r="CA554" i="7"/>
  <c r="CH554" i="7"/>
  <c r="CE554" i="7"/>
  <c r="CD554" i="7"/>
  <c r="BY554" i="7"/>
  <c r="CJ554" i="7"/>
  <c r="CB554" i="7"/>
  <c r="CI554" i="7"/>
  <c r="CG554" i="7"/>
  <c r="BZ554" i="7"/>
  <c r="CG500" i="7"/>
  <c r="CI500" i="7"/>
  <c r="CF500" i="7"/>
  <c r="CB500" i="7"/>
  <c r="CA500" i="7"/>
  <c r="BY500" i="7"/>
  <c r="CK500" i="7"/>
  <c r="CD500" i="7"/>
  <c r="CE500" i="7"/>
  <c r="BZ500" i="7"/>
  <c r="CH500" i="7"/>
  <c r="CC500" i="7"/>
  <c r="BZ105" i="7"/>
  <c r="CC105" i="7"/>
  <c r="CE105" i="7"/>
  <c r="CF105" i="7"/>
  <c r="CD105" i="7"/>
  <c r="CH105" i="7"/>
  <c r="CI105" i="7"/>
  <c r="CA105" i="7"/>
  <c r="CG105" i="7"/>
  <c r="CB105" i="7"/>
  <c r="BY105" i="7"/>
  <c r="CN139" i="7"/>
  <c r="CR139" i="7"/>
  <c r="CS139" i="7"/>
  <c r="CQ139" i="7"/>
  <c r="CT139" i="7"/>
  <c r="CM139" i="7"/>
  <c r="CO139" i="7"/>
  <c r="CP139" i="7"/>
  <c r="AQ72" i="7"/>
  <c r="AO72" i="7"/>
  <c r="AT72" i="7"/>
  <c r="AU72" i="7"/>
  <c r="AW72" i="7"/>
  <c r="AP72" i="7"/>
  <c r="AS72" i="7"/>
  <c r="AX72" i="7"/>
  <c r="AR72" i="7"/>
  <c r="AY72" i="7"/>
  <c r="AV72" i="7"/>
  <c r="AT347" i="7"/>
  <c r="AU347" i="7"/>
  <c r="CD967" i="7"/>
  <c r="BF97" i="7"/>
  <c r="BX172" i="7"/>
  <c r="BY172" i="7" a="1"/>
  <c r="CI172" i="7"/>
  <c r="CH162" i="7"/>
  <c r="CI162" i="7"/>
  <c r="CD162" i="7"/>
  <c r="AQ237" i="7"/>
  <c r="AO237" i="7"/>
  <c r="AW237" i="7"/>
  <c r="AR171" i="7"/>
  <c r="AX171" i="7"/>
  <c r="AW171" i="7"/>
  <c r="AT335" i="7"/>
  <c r="AP155" i="7"/>
  <c r="AV155" i="7"/>
  <c r="AQ155" i="7"/>
  <c r="CB481" i="7"/>
  <c r="CH481" i="7"/>
  <c r="CE481" i="7"/>
  <c r="AX347" i="7"/>
  <c r="CA162" i="7"/>
  <c r="CE162" i="7"/>
  <c r="CB162" i="7"/>
  <c r="AU237" i="7"/>
  <c r="AS237" i="7"/>
  <c r="AT237" i="7"/>
  <c r="AS171" i="7"/>
  <c r="AT171" i="7"/>
  <c r="AQ171" i="7"/>
  <c r="BF343" i="7"/>
  <c r="BG343" i="7" a="1"/>
  <c r="BX478" i="7"/>
  <c r="BY478" i="7" a="1"/>
  <c r="CB478" i="7"/>
  <c r="CW473" i="7"/>
  <c r="AW155" i="7"/>
  <c r="AY155" i="7"/>
  <c r="AS155" i="7"/>
  <c r="CI481" i="7"/>
  <c r="BY481" i="7"/>
  <c r="CK481" i="7"/>
  <c r="BZ481" i="7"/>
  <c r="CK659" i="7"/>
  <c r="CJ659" i="7"/>
  <c r="AO347" i="7"/>
  <c r="BF68" i="7"/>
  <c r="BT335" i="7"/>
  <c r="BV335" i="7"/>
  <c r="CV446" i="7"/>
  <c r="CW446" i="7"/>
  <c r="BY162" i="7"/>
  <c r="CG162" i="7"/>
  <c r="AR237" i="7"/>
  <c r="AX237" i="7"/>
  <c r="AP171" i="7"/>
  <c r="AV171" i="7"/>
  <c r="AO335" i="7"/>
  <c r="AT155" i="7"/>
  <c r="CC481" i="7"/>
  <c r="CA481" i="7"/>
  <c r="CK338" i="7"/>
  <c r="CJ338" i="7"/>
  <c r="CK186" i="7"/>
  <c r="CJ186" i="7"/>
  <c r="BD400" i="7"/>
  <c r="BF400" i="7"/>
  <c r="BG400" i="7" a="1"/>
  <c r="AP335" i="7"/>
  <c r="AU335" i="7"/>
  <c r="AW335" i="7"/>
  <c r="AQ335" i="7"/>
  <c r="AV335" i="7"/>
  <c r="AR335" i="7"/>
  <c r="CK198" i="7"/>
  <c r="BI375" i="7"/>
  <c r="BN375" i="7"/>
  <c r="BH375" i="7"/>
  <c r="BK375" i="7"/>
  <c r="BQ375" i="7"/>
  <c r="BM375" i="7"/>
  <c r="BL375" i="7"/>
  <c r="BO375" i="7"/>
  <c r="BP375" i="7"/>
  <c r="BG375" i="7"/>
  <c r="BJ375" i="7"/>
  <c r="BM123" i="7"/>
  <c r="BI123" i="7"/>
  <c r="BN123" i="7"/>
  <c r="BJ123" i="7"/>
  <c r="BG123" i="7"/>
  <c r="BK123" i="7"/>
  <c r="BQ123" i="7"/>
  <c r="BP123" i="7"/>
  <c r="BL123" i="7"/>
  <c r="BO123" i="7"/>
  <c r="BH123" i="7"/>
  <c r="BO342" i="7"/>
  <c r="BK342" i="7"/>
  <c r="BJ342" i="7"/>
  <c r="BP342" i="7"/>
  <c r="BH342" i="7"/>
  <c r="BG342" i="7"/>
  <c r="BI342" i="7"/>
  <c r="BQ342" i="7"/>
  <c r="BL342" i="7"/>
  <c r="BM342" i="7"/>
  <c r="BN342" i="7"/>
  <c r="BJ264" i="7"/>
  <c r="BG264" i="7"/>
  <c r="BM264" i="7"/>
  <c r="BO264" i="7"/>
  <c r="BH264" i="7"/>
  <c r="BK264" i="7"/>
  <c r="BL264" i="7"/>
  <c r="BN264" i="7"/>
  <c r="BQ264" i="7"/>
  <c r="BP264" i="7"/>
  <c r="BI264" i="7"/>
  <c r="BQ135" i="7"/>
  <c r="BK135" i="7"/>
  <c r="BJ135" i="7"/>
  <c r="BH135" i="7"/>
  <c r="BG135" i="7"/>
  <c r="BN135" i="7"/>
  <c r="BL135" i="7"/>
  <c r="BM135" i="7"/>
  <c r="BP135" i="7"/>
  <c r="BI135" i="7"/>
  <c r="BO135" i="7"/>
  <c r="BQ276" i="7"/>
  <c r="BI276" i="7"/>
  <c r="BM276" i="7"/>
  <c r="BK276" i="7"/>
  <c r="BO276" i="7"/>
  <c r="BL276" i="7"/>
  <c r="BJ276" i="7"/>
  <c r="BH276" i="7"/>
  <c r="BN276" i="7"/>
  <c r="BG276" i="7"/>
  <c r="BP276" i="7"/>
  <c r="CC666" i="7"/>
  <c r="CI666" i="7"/>
  <c r="BX448" i="7"/>
  <c r="BY448" i="7" a="1"/>
  <c r="CD448" i="7"/>
  <c r="BF157" i="7"/>
  <c r="BG157" i="7" a="1"/>
  <c r="BK157" i="7"/>
  <c r="BX188" i="7"/>
  <c r="BY188" i="7" a="1"/>
  <c r="BZ188" i="7"/>
  <c r="BU269" i="7"/>
  <c r="BT275" i="7"/>
  <c r="BX73" i="7"/>
  <c r="BY73" i="7" a="1"/>
  <c r="BU130" i="7"/>
  <c r="AY275" i="7"/>
  <c r="AR275" i="7"/>
  <c r="AW275" i="7"/>
  <c r="AU275" i="7"/>
  <c r="AT275" i="7"/>
  <c r="AO275" i="7"/>
  <c r="AQ275" i="7"/>
  <c r="AS275" i="7"/>
  <c r="AX275" i="7"/>
  <c r="AP275" i="7"/>
  <c r="AV275" i="7"/>
  <c r="CU771" i="7"/>
  <c r="CF666" i="7"/>
  <c r="BU193" i="7"/>
  <c r="CW490" i="7"/>
  <c r="BF239" i="7"/>
  <c r="BG239" i="7" a="1"/>
  <c r="BX132" i="7"/>
  <c r="BY132" i="7" a="1"/>
  <c r="CA132" i="7"/>
  <c r="BU341" i="7"/>
  <c r="BU343" i="7"/>
  <c r="BU224" i="7"/>
  <c r="AX335" i="7"/>
  <c r="BF275" i="7"/>
  <c r="BT155" i="7"/>
  <c r="BW155" i="7"/>
  <c r="BV155" i="7"/>
  <c r="BT182" i="7"/>
  <c r="BV182" i="7"/>
  <c r="BX204" i="7"/>
  <c r="BY204" i="7" a="1"/>
  <c r="CH204" i="7"/>
  <c r="BF333" i="7"/>
  <c r="BG333" i="7" a="1"/>
  <c r="BF356" i="7"/>
  <c r="BG356" i="7" a="1"/>
  <c r="CM268" i="7"/>
  <c r="CQ268" i="7"/>
  <c r="BW130" i="7"/>
  <c r="BV130" i="7"/>
  <c r="CV463" i="7"/>
  <c r="CV473" i="7"/>
  <c r="CU218" i="7"/>
  <c r="CD666" i="7"/>
  <c r="CO67" i="7"/>
  <c r="CP67" i="7"/>
  <c r="CS67" i="7"/>
  <c r="CQ67" i="7"/>
  <c r="CR67" i="7"/>
  <c r="CM67" i="7"/>
  <c r="CT67" i="7"/>
  <c r="CN67" i="7"/>
  <c r="CB277" i="7"/>
  <c r="CE277" i="7"/>
  <c r="CI277" i="7"/>
  <c r="BY277" i="7"/>
  <c r="CF277" i="7"/>
  <c r="CD277" i="7"/>
  <c r="CG277" i="7"/>
  <c r="CC277" i="7"/>
  <c r="BZ277" i="7"/>
  <c r="CA277" i="7"/>
  <c r="CH277" i="7"/>
  <c r="CO262" i="7"/>
  <c r="CT262" i="7"/>
  <c r="BW275" i="7"/>
  <c r="BV275" i="7"/>
  <c r="BX123" i="7"/>
  <c r="BY123" i="7" a="1"/>
  <c r="CJ94" i="7"/>
  <c r="CJ143" i="7"/>
  <c r="CK143" i="7"/>
  <c r="CD354" i="7"/>
  <c r="CI354" i="7"/>
  <c r="BY354" i="7"/>
  <c r="CK354" i="7"/>
  <c r="BZ354" i="7"/>
  <c r="CA354" i="7"/>
  <c r="CH354" i="7"/>
  <c r="CE354" i="7"/>
  <c r="CG354" i="7"/>
  <c r="CB354" i="7"/>
  <c r="CC354" i="7"/>
  <c r="CF354" i="7"/>
  <c r="BU182" i="7"/>
  <c r="BY366" i="7"/>
  <c r="CC366" i="7"/>
  <c r="CB366" i="7"/>
  <c r="BZ366" i="7"/>
  <c r="CG366" i="7"/>
  <c r="CI366" i="7"/>
  <c r="CE366" i="7"/>
  <c r="CH366" i="7"/>
  <c r="CF366" i="7"/>
  <c r="CA366" i="7"/>
  <c r="CD366" i="7"/>
  <c r="BT367" i="7"/>
  <c r="BV367" i="7"/>
  <c r="BU367" i="7"/>
  <c r="AO219" i="7"/>
  <c r="AR219" i="7"/>
  <c r="AS219" i="7"/>
  <c r="AX219" i="7"/>
  <c r="AQ219" i="7"/>
  <c r="AT219" i="7"/>
  <c r="AY219" i="7"/>
  <c r="AV219" i="7"/>
  <c r="AU219" i="7"/>
  <c r="AW219" i="7"/>
  <c r="AP219" i="7"/>
  <c r="BU219" i="7"/>
  <c r="BT219" i="7"/>
  <c r="BV219" i="7"/>
  <c r="BV407" i="7"/>
  <c r="BX407" i="7"/>
  <c r="BY407" i="7" a="1"/>
  <c r="BU335" i="7"/>
  <c r="BV308" i="7"/>
  <c r="BX308" i="7"/>
  <c r="BY308" i="7" a="1"/>
  <c r="BW224" i="7"/>
  <c r="BV224" i="7"/>
  <c r="AY356" i="7"/>
  <c r="AU356" i="7"/>
  <c r="AQ356" i="7"/>
  <c r="AP356" i="7"/>
  <c r="AW356" i="7"/>
  <c r="AT356" i="7"/>
  <c r="AS356" i="7"/>
  <c r="AO356" i="7"/>
  <c r="AX356" i="7"/>
  <c r="AV356" i="7"/>
  <c r="AR356" i="7"/>
  <c r="BW356" i="7"/>
  <c r="BT356" i="7"/>
  <c r="BV356" i="7"/>
  <c r="BU356" i="7"/>
  <c r="BX360" i="7"/>
  <c r="BY360" i="7" a="1"/>
  <c r="CD360" i="7"/>
  <c r="BT379" i="7"/>
  <c r="BV379" i="7"/>
  <c r="BU379" i="7"/>
  <c r="BU374" i="7"/>
  <c r="BT374" i="7"/>
  <c r="BV374" i="7"/>
  <c r="AR333" i="7"/>
  <c r="AP333" i="7"/>
  <c r="AV333" i="7"/>
  <c r="AW333" i="7"/>
  <c r="AO333" i="7"/>
  <c r="AX333" i="7"/>
  <c r="AY333" i="7"/>
  <c r="AQ333" i="7"/>
  <c r="AU333" i="7"/>
  <c r="AT333" i="7"/>
  <c r="AS333" i="7"/>
  <c r="BT333" i="7"/>
  <c r="BU333" i="7"/>
  <c r="BT384" i="7"/>
  <c r="BV384" i="7"/>
  <c r="BF384" i="7"/>
  <c r="BG384" i="7" a="1"/>
  <c r="BX276" i="7"/>
  <c r="BY276" i="7" a="1"/>
  <c r="BT343" i="7"/>
  <c r="BV343" i="7"/>
  <c r="BX264" i="7"/>
  <c r="BY264" i="7" a="1"/>
  <c r="BJ204" i="7"/>
  <c r="BG204" i="7"/>
  <c r="BH204" i="7"/>
  <c r="BM204" i="7"/>
  <c r="BL204" i="7"/>
  <c r="BQ204" i="7"/>
  <c r="BK204" i="7"/>
  <c r="BP204" i="7"/>
  <c r="BI204" i="7"/>
  <c r="BN204" i="7"/>
  <c r="BO204" i="7"/>
  <c r="BV405" i="7"/>
  <c r="BX405" i="7"/>
  <c r="BY405" i="7" a="1"/>
  <c r="BQ405" i="7"/>
  <c r="BL405" i="7"/>
  <c r="BH405" i="7"/>
  <c r="BP405" i="7"/>
  <c r="BN405" i="7"/>
  <c r="BK405" i="7"/>
  <c r="BM405" i="7"/>
  <c r="BJ405" i="7"/>
  <c r="BG405" i="7"/>
  <c r="BI405" i="7"/>
  <c r="BO405" i="7"/>
  <c r="BX145" i="7"/>
  <c r="BY145" i="7" a="1"/>
  <c r="BW400" i="7"/>
  <c r="BT400" i="7"/>
  <c r="BV400" i="7"/>
  <c r="CT307" i="7"/>
  <c r="CR307" i="7"/>
  <c r="CQ307" i="7"/>
  <c r="CN307" i="7"/>
  <c r="CM307" i="7"/>
  <c r="CO307" i="7"/>
  <c r="CS307" i="7"/>
  <c r="CP307" i="7"/>
  <c r="BX117" i="7"/>
  <c r="BY117" i="7" a="1"/>
  <c r="BN117" i="7"/>
  <c r="BQ117" i="7"/>
  <c r="BP117" i="7"/>
  <c r="BG117" i="7"/>
  <c r="BK117" i="7"/>
  <c r="BO117" i="7"/>
  <c r="BH117" i="7"/>
  <c r="BJ117" i="7"/>
  <c r="BI117" i="7"/>
  <c r="BL117" i="7"/>
  <c r="BM117" i="7"/>
  <c r="BX329" i="7"/>
  <c r="BY329" i="7" a="1"/>
  <c r="CC329" i="7"/>
  <c r="BL47" i="7"/>
  <c r="BG47" i="7"/>
  <c r="BK47" i="7"/>
  <c r="BO47" i="7"/>
  <c r="BH47" i="7"/>
  <c r="BJ47" i="7"/>
  <c r="BM47" i="7"/>
  <c r="BN47" i="7"/>
  <c r="BI47" i="7"/>
  <c r="BQ47" i="7"/>
  <c r="BP47" i="7"/>
  <c r="BX47" i="7"/>
  <c r="BY47" i="7" a="1"/>
  <c r="BX375" i="7"/>
  <c r="BY375" i="7" a="1"/>
  <c r="BX342" i="7"/>
  <c r="BY342" i="7" a="1"/>
  <c r="BI194" i="7"/>
  <c r="BL194" i="7"/>
  <c r="BP194" i="7"/>
  <c r="BM194" i="7"/>
  <c r="BH194" i="7"/>
  <c r="BO194" i="7"/>
  <c r="BK194" i="7"/>
  <c r="BQ194" i="7"/>
  <c r="BN194" i="7"/>
  <c r="BJ194" i="7"/>
  <c r="BG194" i="7"/>
  <c r="BK81" i="7"/>
  <c r="BH81" i="7"/>
  <c r="BN81" i="7"/>
  <c r="BI81" i="7"/>
  <c r="BG81" i="7"/>
  <c r="BO81" i="7"/>
  <c r="BQ81" i="7"/>
  <c r="BJ81" i="7"/>
  <c r="BP81" i="7"/>
  <c r="BL81" i="7"/>
  <c r="BM81" i="7"/>
  <c r="BH55" i="7"/>
  <c r="BJ55" i="7"/>
  <c r="BM55" i="7"/>
  <c r="BN55" i="7"/>
  <c r="BO55" i="7"/>
  <c r="BK55" i="7"/>
  <c r="BP55" i="7"/>
  <c r="BL55" i="7"/>
  <c r="BQ55" i="7"/>
  <c r="BI55" i="7"/>
  <c r="BM172" i="7"/>
  <c r="BG172" i="7"/>
  <c r="BK172" i="7"/>
  <c r="BP172" i="7"/>
  <c r="BN172" i="7"/>
  <c r="BQ172" i="7"/>
  <c r="BI172" i="7"/>
  <c r="BJ172" i="7"/>
  <c r="BL172" i="7"/>
  <c r="BO172" i="7"/>
  <c r="BH172" i="7"/>
  <c r="BQ70" i="7"/>
  <c r="BM70" i="7"/>
  <c r="BO70" i="7"/>
  <c r="BP70" i="7"/>
  <c r="BJ70" i="7"/>
  <c r="BN70" i="7"/>
  <c r="BK70" i="7"/>
  <c r="BI70" i="7"/>
  <c r="BG70" i="7"/>
  <c r="BL70" i="7"/>
  <c r="BH70" i="7"/>
  <c r="CN483" i="7"/>
  <c r="BZ434" i="7"/>
  <c r="CB434" i="7"/>
  <c r="CC434" i="7"/>
  <c r="CA434" i="7"/>
  <c r="BY434" i="7"/>
  <c r="CD434" i="7"/>
  <c r="CI434" i="7"/>
  <c r="CF434" i="7"/>
  <c r="CE434" i="7"/>
  <c r="CG434" i="7"/>
  <c r="CH434" i="7"/>
  <c r="BK433" i="7"/>
  <c r="BI433" i="7"/>
  <c r="BJ433" i="7"/>
  <c r="BL433" i="7"/>
  <c r="BM433" i="7"/>
  <c r="BP433" i="7"/>
  <c r="BH433" i="7"/>
  <c r="BO433" i="7"/>
  <c r="BG433" i="7"/>
  <c r="BQ433" i="7"/>
  <c r="BN433" i="7"/>
  <c r="BW209" i="7"/>
  <c r="BV209" i="7"/>
  <c r="CJ327" i="7"/>
  <c r="BK695" i="7"/>
  <c r="BP695" i="7"/>
  <c r="BI695" i="7"/>
  <c r="BP739" i="7"/>
  <c r="BJ739" i="7"/>
  <c r="BH739" i="7"/>
  <c r="AR347" i="7"/>
  <c r="AV347" i="7"/>
  <c r="AQ347" i="7"/>
  <c r="BY320" i="7"/>
  <c r="CF320" i="7"/>
  <c r="BZ320" i="7"/>
  <c r="BZ615" i="7"/>
  <c r="CF615" i="7"/>
  <c r="CB615" i="7"/>
  <c r="CE757" i="7"/>
  <c r="CH757" i="7"/>
  <c r="CA757" i="7"/>
  <c r="CB574" i="7"/>
  <c r="CG574" i="7"/>
  <c r="CE574" i="7"/>
  <c r="CA585" i="7"/>
  <c r="BZ585" i="7"/>
  <c r="BZ146" i="7"/>
  <c r="CI146" i="7"/>
  <c r="CJ459" i="7"/>
  <c r="CT459" i="7"/>
  <c r="CL259" i="7"/>
  <c r="BF321" i="7"/>
  <c r="BG321" i="7" a="1"/>
  <c r="BK447" i="7"/>
  <c r="BF290" i="7"/>
  <c r="BF4" i="7"/>
  <c r="BF361" i="7"/>
  <c r="BG361" i="7" a="1"/>
  <c r="BX535" i="7"/>
  <c r="BY535" i="7" a="1"/>
  <c r="CE535" i="7"/>
  <c r="CW505" i="7"/>
  <c r="CU446" i="7"/>
  <c r="AY226" i="7"/>
  <c r="AQ226" i="7"/>
  <c r="AR226" i="7"/>
  <c r="CC553" i="7"/>
  <c r="CI553" i="7"/>
  <c r="CE553" i="7"/>
  <c r="AT341" i="7"/>
  <c r="AQ341" i="7"/>
  <c r="AO341" i="7"/>
  <c r="BK132" i="7"/>
  <c r="BH132" i="7"/>
  <c r="BQ132" i="7"/>
  <c r="BF202" i="7"/>
  <c r="CM274" i="7"/>
  <c r="BF209" i="7"/>
  <c r="CF528" i="7"/>
  <c r="CD528" i="7"/>
  <c r="BZ528" i="7"/>
  <c r="BY528" i="7"/>
  <c r="CB528" i="7"/>
  <c r="CA528" i="7"/>
  <c r="CG528" i="7"/>
  <c r="CH528" i="7"/>
  <c r="CI528" i="7"/>
  <c r="CE528" i="7"/>
  <c r="CC528" i="7"/>
  <c r="AP202" i="7"/>
  <c r="AU202" i="7"/>
  <c r="AS202" i="7"/>
  <c r="AY202" i="7"/>
  <c r="AO202" i="7"/>
  <c r="AX202" i="7"/>
  <c r="AT202" i="7"/>
  <c r="AQ202" i="7"/>
  <c r="AV202" i="7"/>
  <c r="AR202" i="7"/>
  <c r="AW202" i="7"/>
  <c r="BG695" i="7"/>
  <c r="BQ695" i="7"/>
  <c r="BL739" i="7"/>
  <c r="BM739" i="7"/>
  <c r="BK739" i="7"/>
  <c r="AS347" i="7"/>
  <c r="AP347" i="7"/>
  <c r="CI320" i="7"/>
  <c r="CH320" i="7"/>
  <c r="CI239" i="7"/>
  <c r="CI615" i="7"/>
  <c r="BY615" i="7"/>
  <c r="CJ615" i="7"/>
  <c r="CA615" i="7"/>
  <c r="CD757" i="7"/>
  <c r="CI757" i="7"/>
  <c r="CB757" i="7"/>
  <c r="CW218" i="7"/>
  <c r="CD574" i="7"/>
  <c r="CC574" i="7"/>
  <c r="BZ574" i="7"/>
  <c r="CG585" i="7"/>
  <c r="CE585" i="7"/>
  <c r="BY146" i="7"/>
  <c r="CK146" i="7"/>
  <c r="CF146" i="7"/>
  <c r="CA146" i="7"/>
  <c r="BT321" i="7"/>
  <c r="BV321" i="7"/>
  <c r="BX447" i="7"/>
  <c r="BY447" i="7" a="1"/>
  <c r="CG447" i="7"/>
  <c r="BH447" i="7"/>
  <c r="BT69" i="7"/>
  <c r="BV69" i="7"/>
  <c r="BF187" i="7"/>
  <c r="CU543" i="7"/>
  <c r="BF171" i="7"/>
  <c r="CV505" i="7"/>
  <c r="AP226" i="7"/>
  <c r="AW226" i="7"/>
  <c r="CF553" i="7"/>
  <c r="CG553" i="7"/>
  <c r="BZ553" i="7"/>
  <c r="AV341" i="7"/>
  <c r="AW341" i="7"/>
  <c r="BP132" i="7"/>
  <c r="BN132" i="7"/>
  <c r="CJ227" i="7"/>
  <c r="BX467" i="7"/>
  <c r="BY467" i="7" a="1"/>
  <c r="CT274" i="7"/>
  <c r="CS274" i="7"/>
  <c r="CN274" i="7"/>
  <c r="CR274" i="7"/>
  <c r="CO274" i="7"/>
  <c r="BX194" i="7"/>
  <c r="BY194" i="7" a="1"/>
  <c r="BX433" i="7"/>
  <c r="BY433" i="7" a="1"/>
  <c r="BT209" i="7"/>
  <c r="BX53" i="7"/>
  <c r="BY53" i="7" a="1"/>
  <c r="BM695" i="7"/>
  <c r="BO695" i="7"/>
  <c r="BN739" i="7"/>
  <c r="CE320" i="7"/>
  <c r="CG320" i="7"/>
  <c r="BZ239" i="7"/>
  <c r="CE615" i="7"/>
  <c r="BX135" i="7"/>
  <c r="BY135" i="7" a="1"/>
  <c r="CH135" i="7"/>
  <c r="CG757" i="7"/>
  <c r="BY574" i="7"/>
  <c r="CJ574" i="7"/>
  <c r="BY585" i="7"/>
  <c r="CK585" i="7"/>
  <c r="CC585" i="7"/>
  <c r="CB146" i="7"/>
  <c r="CE146" i="7"/>
  <c r="BF243" i="7"/>
  <c r="BX523" i="7"/>
  <c r="BY523" i="7" a="1"/>
  <c r="CD523" i="7"/>
  <c r="BX81" i="7"/>
  <c r="BY81" i="7" a="1"/>
  <c r="CH81" i="7"/>
  <c r="BF237" i="7"/>
  <c r="BF122" i="7"/>
  <c r="AO226" i="7"/>
  <c r="AV226" i="7"/>
  <c r="BY553" i="7"/>
  <c r="CD553" i="7"/>
  <c r="AR341" i="7"/>
  <c r="AP341" i="7"/>
  <c r="BI132" i="7"/>
  <c r="BO132" i="7"/>
  <c r="BT202" i="7"/>
  <c r="BV202" i="7"/>
  <c r="BW202" i="7"/>
  <c r="BU209" i="7"/>
  <c r="BD72" i="7"/>
  <c r="BF72" i="7"/>
  <c r="BV72" i="7"/>
  <c r="BU72" i="7"/>
  <c r="BW72" i="7"/>
  <c r="BD95" i="7"/>
  <c r="BF95" i="7"/>
  <c r="CD184" i="7"/>
  <c r="CH184" i="7"/>
  <c r="CA32" i="7"/>
  <c r="CG32" i="7"/>
  <c r="CH32" i="7"/>
  <c r="BZ32" i="7"/>
  <c r="CI32" i="7"/>
  <c r="CD32" i="7"/>
  <c r="CE32" i="7"/>
  <c r="CF32" i="7"/>
  <c r="CB32" i="7"/>
  <c r="BY32" i="7"/>
  <c r="CK32" i="7"/>
  <c r="CK365" i="7"/>
  <c r="BQ108" i="7"/>
  <c r="BN108" i="7"/>
  <c r="BI108" i="7"/>
  <c r="BL108" i="7"/>
  <c r="BM108" i="7"/>
  <c r="BG108" i="7"/>
  <c r="BJ108" i="7"/>
  <c r="BO108" i="7"/>
  <c r="BH108" i="7"/>
  <c r="BK108" i="7"/>
  <c r="BP108" i="7"/>
  <c r="BJ298" i="7"/>
  <c r="BG298" i="7"/>
  <c r="CK298" i="7"/>
  <c r="BI298" i="7"/>
  <c r="BK298" i="7"/>
  <c r="BH298" i="7"/>
  <c r="BL298" i="7"/>
  <c r="BO298" i="7"/>
  <c r="BQ298" i="7"/>
  <c r="BM298" i="7"/>
  <c r="BP298" i="7"/>
  <c r="BN298" i="7"/>
  <c r="BQ188" i="7"/>
  <c r="BO188" i="7"/>
  <c r="BH188" i="7"/>
  <c r="BN188" i="7"/>
  <c r="BK188" i="7"/>
  <c r="BL188" i="7"/>
  <c r="BM188" i="7"/>
  <c r="BI188" i="7"/>
  <c r="BG188" i="7"/>
  <c r="BJ188" i="7"/>
  <c r="BP188" i="7"/>
  <c r="BG260" i="7"/>
  <c r="BN260" i="7"/>
  <c r="BO260" i="7"/>
  <c r="BI260" i="7"/>
  <c r="BH260" i="7"/>
  <c r="BM260" i="7"/>
  <c r="BP260" i="7"/>
  <c r="BK260" i="7"/>
  <c r="BL260" i="7"/>
  <c r="BQ260" i="7"/>
  <c r="BJ260" i="7"/>
  <c r="BP167" i="7"/>
  <c r="BG167" i="7"/>
  <c r="BJ167" i="7"/>
  <c r="BM167" i="7"/>
  <c r="BQ167" i="7"/>
  <c r="BH167" i="7"/>
  <c r="BI167" i="7"/>
  <c r="BL167" i="7"/>
  <c r="BO167" i="7"/>
  <c r="BK167" i="7"/>
  <c r="BN167" i="7"/>
  <c r="BN320" i="7"/>
  <c r="BH320" i="7"/>
  <c r="BQ320" i="7"/>
  <c r="BK320" i="7"/>
  <c r="BG320" i="7"/>
  <c r="BM320" i="7"/>
  <c r="BJ320" i="7"/>
  <c r="BL320" i="7"/>
  <c r="BP320" i="7"/>
  <c r="BO320" i="7"/>
  <c r="BI320" i="7"/>
  <c r="CE427" i="7"/>
  <c r="CG427" i="7"/>
  <c r="CH427" i="7"/>
  <c r="CF427" i="7"/>
  <c r="BZ427" i="7"/>
  <c r="CD427" i="7"/>
  <c r="CC427" i="7"/>
  <c r="CB427" i="7"/>
  <c r="CA427" i="7"/>
  <c r="CI427" i="7"/>
  <c r="BY427" i="7"/>
  <c r="CP179" i="7"/>
  <c r="CE129" i="7"/>
  <c r="CB129" i="7"/>
  <c r="CD129" i="7"/>
  <c r="CI129" i="7"/>
  <c r="CC129" i="7"/>
  <c r="CF129" i="7"/>
  <c r="CG129" i="7"/>
  <c r="CA129" i="7"/>
  <c r="BY129" i="7"/>
  <c r="CK129" i="7"/>
  <c r="BZ129" i="7"/>
  <c r="CH129" i="7"/>
  <c r="AV4" i="7"/>
  <c r="AO4" i="7"/>
  <c r="AR4" i="7"/>
  <c r="AT4" i="7"/>
  <c r="AS4" i="7"/>
  <c r="AX4" i="7"/>
  <c r="AW4" i="7"/>
  <c r="AU4" i="7"/>
  <c r="AQ4" i="7"/>
  <c r="AP4" i="7"/>
  <c r="AY4" i="7"/>
  <c r="CG428" i="7"/>
  <c r="CE428" i="7"/>
  <c r="CD428" i="7"/>
  <c r="CI428" i="7"/>
  <c r="CH428" i="7"/>
  <c r="CA428" i="7"/>
  <c r="CC428" i="7"/>
  <c r="BZ428" i="7"/>
  <c r="CB428" i="7"/>
  <c r="BY428" i="7"/>
  <c r="CF428" i="7"/>
  <c r="BJ512" i="7"/>
  <c r="BK512" i="7"/>
  <c r="BM512" i="7"/>
  <c r="BO512" i="7"/>
  <c r="BL512" i="7"/>
  <c r="BI512" i="7"/>
  <c r="BQ512" i="7"/>
  <c r="BN512" i="7"/>
  <c r="BP512" i="7"/>
  <c r="BG512" i="7"/>
  <c r="BH512" i="7"/>
  <c r="BQ409" i="7"/>
  <c r="BG409" i="7"/>
  <c r="BJ409" i="7"/>
  <c r="BO409" i="7"/>
  <c r="BM409" i="7"/>
  <c r="BL409" i="7"/>
  <c r="BH409" i="7"/>
  <c r="BI409" i="7"/>
  <c r="BN409" i="7"/>
  <c r="BK409" i="7"/>
  <c r="BP409" i="7"/>
  <c r="CH557" i="7"/>
  <c r="CI557" i="7"/>
  <c r="CC557" i="7"/>
  <c r="BZ557" i="7"/>
  <c r="CA557" i="7"/>
  <c r="CB557" i="7"/>
  <c r="CF557" i="7"/>
  <c r="CE557" i="7"/>
  <c r="CD557" i="7"/>
  <c r="CG557" i="7"/>
  <c r="BY557" i="7"/>
  <c r="BX422" i="7"/>
  <c r="BY422" i="7" a="1"/>
  <c r="BU170" i="7"/>
  <c r="BV170" i="7"/>
  <c r="BW170" i="7"/>
  <c r="BL535" i="7"/>
  <c r="BO535" i="7"/>
  <c r="BG535" i="7"/>
  <c r="BH535" i="7"/>
  <c r="BN535" i="7"/>
  <c r="BK535" i="7"/>
  <c r="BI535" i="7"/>
  <c r="BM535" i="7"/>
  <c r="BP535" i="7"/>
  <c r="BJ535" i="7"/>
  <c r="BQ535" i="7"/>
  <c r="AR122" i="7"/>
  <c r="AX122" i="7"/>
  <c r="AQ122" i="7"/>
  <c r="AT122" i="7"/>
  <c r="AV122" i="7"/>
  <c r="AW122" i="7"/>
  <c r="AS122" i="7"/>
  <c r="AU122" i="7"/>
  <c r="AY122" i="7"/>
  <c r="AP122" i="7"/>
  <c r="AO122" i="7"/>
  <c r="AQ86" i="7"/>
  <c r="AS86" i="7"/>
  <c r="AX86" i="7"/>
  <c r="AT86" i="7"/>
  <c r="AR86" i="7"/>
  <c r="AP86" i="7"/>
  <c r="AW86" i="7"/>
  <c r="AV86" i="7"/>
  <c r="AO86" i="7"/>
  <c r="AU86" i="7"/>
  <c r="AY86" i="7"/>
  <c r="BW157" i="7"/>
  <c r="BV157" i="7"/>
  <c r="AP95" i="7"/>
  <c r="AT95" i="7"/>
  <c r="AR95" i="7"/>
  <c r="AV95" i="7"/>
  <c r="AO95" i="7"/>
  <c r="AW95" i="7"/>
  <c r="AX95" i="7"/>
  <c r="AY95" i="7"/>
  <c r="AU95" i="7"/>
  <c r="AS95" i="7"/>
  <c r="AQ95" i="7"/>
  <c r="AU187" i="7"/>
  <c r="AQ187" i="7"/>
  <c r="AY187" i="7"/>
  <c r="AW187" i="7"/>
  <c r="AS187" i="7"/>
  <c r="AT187" i="7"/>
  <c r="AO187" i="7"/>
  <c r="AV187" i="7"/>
  <c r="AX187" i="7"/>
  <c r="AR187" i="7"/>
  <c r="AP187" i="7"/>
  <c r="BV92" i="7"/>
  <c r="BW92" i="7"/>
  <c r="BG503" i="7"/>
  <c r="BJ503" i="7"/>
  <c r="BK503" i="7"/>
  <c r="BM503" i="7"/>
  <c r="BQ503" i="7"/>
  <c r="BN503" i="7"/>
  <c r="BI503" i="7"/>
  <c r="BH503" i="7"/>
  <c r="BL503" i="7"/>
  <c r="BP503" i="7"/>
  <c r="BO503" i="7"/>
  <c r="CK667" i="7"/>
  <c r="CJ667" i="7"/>
  <c r="BY582" i="7"/>
  <c r="CF582" i="7"/>
  <c r="CE582" i="7"/>
  <c r="CH582" i="7"/>
  <c r="CC582" i="7"/>
  <c r="CA582" i="7"/>
  <c r="CI582" i="7"/>
  <c r="BZ582" i="7"/>
  <c r="CG582" i="7"/>
  <c r="CD582" i="7"/>
  <c r="CB582" i="7"/>
  <c r="BU171" i="7"/>
  <c r="BV171" i="7"/>
  <c r="BW171" i="7"/>
  <c r="BX414" i="7"/>
  <c r="BY414" i="7" a="1"/>
  <c r="CI184" i="7"/>
  <c r="CE184" i="7"/>
  <c r="BZ540" i="7"/>
  <c r="CC540" i="7"/>
  <c r="CG540" i="7"/>
  <c r="CG666" i="7"/>
  <c r="BY666" i="7"/>
  <c r="CK666" i="7"/>
  <c r="CH585" i="7"/>
  <c r="CF585" i="7"/>
  <c r="CE566" i="7"/>
  <c r="CB566" i="7"/>
  <c r="CD566" i="7"/>
  <c r="BX108" i="7"/>
  <c r="BY108" i="7" a="1"/>
  <c r="CD108" i="7"/>
  <c r="BU321" i="7"/>
  <c r="AY269" i="7"/>
  <c r="AS269" i="7"/>
  <c r="AP269" i="7"/>
  <c r="AO269" i="7"/>
  <c r="AR269" i="7"/>
  <c r="AW269" i="7"/>
  <c r="AU269" i="7"/>
  <c r="AX269" i="7"/>
  <c r="AT269" i="7"/>
  <c r="AV269" i="7"/>
  <c r="AQ269" i="7"/>
  <c r="CF444" i="7"/>
  <c r="CC444" i="7"/>
  <c r="CE444" i="7"/>
  <c r="CG444" i="7"/>
  <c r="CA444" i="7"/>
  <c r="BZ444" i="7"/>
  <c r="CB444" i="7"/>
  <c r="BY444" i="7"/>
  <c r="CK444" i="7"/>
  <c r="CD444" i="7"/>
  <c r="CI444" i="7"/>
  <c r="CH444" i="7"/>
  <c r="BO447" i="7"/>
  <c r="BL447" i="7"/>
  <c r="BQ447" i="7"/>
  <c r="BJ447" i="7"/>
  <c r="BI447" i="7"/>
  <c r="BM447" i="7"/>
  <c r="BP447" i="7"/>
  <c r="BX409" i="7"/>
  <c r="BY409" i="7" a="1"/>
  <c r="AO321" i="7"/>
  <c r="AY321" i="7"/>
  <c r="AW321" i="7"/>
  <c r="AT321" i="7"/>
  <c r="AP321" i="7"/>
  <c r="AV321" i="7"/>
  <c r="AR321" i="7"/>
  <c r="AQ321" i="7"/>
  <c r="AU321" i="7"/>
  <c r="AS321" i="7"/>
  <c r="AX321" i="7"/>
  <c r="CK412" i="7"/>
  <c r="CJ412" i="7"/>
  <c r="BW341" i="7"/>
  <c r="BV341" i="7"/>
  <c r="CN59" i="7"/>
  <c r="CS5" i="7"/>
  <c r="CQ5" i="7"/>
  <c r="CP5" i="7"/>
  <c r="CR5" i="7"/>
  <c r="CM5" i="7"/>
  <c r="CT5" i="7"/>
  <c r="CN5" i="7"/>
  <c r="CO5" i="7"/>
  <c r="BF141" i="7"/>
  <c r="BG141" i="7" a="1"/>
  <c r="CF534" i="7"/>
  <c r="CH534" i="7"/>
  <c r="CB534" i="7"/>
  <c r="CE534" i="7"/>
  <c r="BZ534" i="7"/>
  <c r="CD534" i="7"/>
  <c r="CG534" i="7"/>
  <c r="CA534" i="7"/>
  <c r="CC534" i="7"/>
  <c r="CI534" i="7"/>
  <c r="BY534" i="7"/>
  <c r="BW141" i="7"/>
  <c r="BV141" i="7"/>
  <c r="CC235" i="7"/>
  <c r="CB235" i="7"/>
  <c r="CD235" i="7"/>
  <c r="CI235" i="7"/>
  <c r="CA235" i="7"/>
  <c r="BY235" i="7"/>
  <c r="CK235" i="7"/>
  <c r="CE235" i="7"/>
  <c r="CG235" i="7"/>
  <c r="BZ235" i="7"/>
  <c r="CH235" i="7"/>
  <c r="CF235" i="7"/>
  <c r="BX260" i="7"/>
  <c r="BY260" i="7" a="1"/>
  <c r="BF92" i="7"/>
  <c r="BW68" i="7"/>
  <c r="BV68" i="7"/>
  <c r="CA184" i="7"/>
  <c r="CG184" i="7"/>
  <c r="BZ184" i="7"/>
  <c r="CB540" i="7"/>
  <c r="CI540" i="7"/>
  <c r="BX387" i="7"/>
  <c r="BY387" i="7" a="1"/>
  <c r="CC387" i="7"/>
  <c r="CH566" i="7"/>
  <c r="BY566" i="7"/>
  <c r="CJ566" i="7"/>
  <c r="BX200" i="7"/>
  <c r="BY200" i="7" a="1"/>
  <c r="CF200" i="7"/>
  <c r="BU122" i="7"/>
  <c r="BW69" i="7"/>
  <c r="BT95" i="7"/>
  <c r="BV95" i="7"/>
  <c r="BU223" i="7"/>
  <c r="BV223" i="7"/>
  <c r="BW223" i="7"/>
  <c r="BX512" i="7"/>
  <c r="BY512" i="7" a="1"/>
  <c r="BT170" i="7"/>
  <c r="BT361" i="7"/>
  <c r="BV361" i="7"/>
  <c r="BW361" i="7"/>
  <c r="BV590" i="7"/>
  <c r="BX590" i="7"/>
  <c r="BY590" i="7" a="1"/>
  <c r="CC586" i="7"/>
  <c r="CI586" i="7"/>
  <c r="CG586" i="7"/>
  <c r="BZ586" i="7"/>
  <c r="CA586" i="7"/>
  <c r="CB586" i="7"/>
  <c r="CH586" i="7"/>
  <c r="BY586" i="7"/>
  <c r="CK586" i="7"/>
  <c r="CF586" i="7"/>
  <c r="CE586" i="7"/>
  <c r="CD586" i="7"/>
  <c r="BM491" i="7"/>
  <c r="BI491" i="7"/>
  <c r="BO491" i="7"/>
  <c r="BN491" i="7"/>
  <c r="BP491" i="7"/>
  <c r="BL491" i="7"/>
  <c r="BG491" i="7"/>
  <c r="BK491" i="7"/>
  <c r="BQ491" i="7"/>
  <c r="BJ491" i="7"/>
  <c r="BH491" i="7"/>
  <c r="BW269" i="7"/>
  <c r="BV269" i="7"/>
  <c r="BT157" i="7"/>
  <c r="BP414" i="7"/>
  <c r="BO414" i="7"/>
  <c r="BG414" i="7"/>
  <c r="BH414" i="7"/>
  <c r="BQ414" i="7"/>
  <c r="BK414" i="7"/>
  <c r="BI414" i="7"/>
  <c r="BN414" i="7"/>
  <c r="BJ414" i="7"/>
  <c r="BL414" i="7"/>
  <c r="BM414" i="7"/>
  <c r="BF281" i="7"/>
  <c r="BX167" i="7"/>
  <c r="BY167" i="7" a="1"/>
  <c r="BO590" i="7"/>
  <c r="BL590" i="7"/>
  <c r="BK590" i="7"/>
  <c r="BQ590" i="7"/>
  <c r="BI590" i="7"/>
  <c r="BG590" i="7"/>
  <c r="BH590" i="7"/>
  <c r="BJ590" i="7"/>
  <c r="BP590" i="7"/>
  <c r="BN590" i="7"/>
  <c r="BM590" i="7"/>
  <c r="BX502" i="7"/>
  <c r="BY502" i="7" a="1"/>
  <c r="BU226" i="7"/>
  <c r="BW226" i="7"/>
  <c r="BU237" i="7"/>
  <c r="BW237" i="7"/>
  <c r="BV237" i="7"/>
  <c r="BU92" i="7"/>
  <c r="BH466" i="7"/>
  <c r="BG466" i="7"/>
  <c r="BK466" i="7"/>
  <c r="BN466" i="7"/>
  <c r="BI466" i="7"/>
  <c r="BM466" i="7"/>
  <c r="BP466" i="7"/>
  <c r="BO466" i="7"/>
  <c r="BL466" i="7"/>
  <c r="BJ466" i="7"/>
  <c r="BQ466" i="7"/>
  <c r="AR157" i="7"/>
  <c r="AT157" i="7"/>
  <c r="AX157" i="7"/>
  <c r="AY157" i="7"/>
  <c r="AW157" i="7"/>
  <c r="AO157" i="7"/>
  <c r="AU157" i="7"/>
  <c r="AP157" i="7"/>
  <c r="AS157" i="7"/>
  <c r="AQ157" i="7"/>
  <c r="AV157" i="7"/>
  <c r="BF170" i="7"/>
  <c r="BX466" i="7"/>
  <c r="BY466" i="7" a="1"/>
  <c r="BX598" i="7"/>
  <c r="BY598" i="7" a="1"/>
  <c r="CC184" i="7"/>
  <c r="CB184" i="7"/>
  <c r="CF540" i="7"/>
  <c r="CA540" i="7"/>
  <c r="CH666" i="7"/>
  <c r="CB666" i="7"/>
  <c r="BZ566" i="7"/>
  <c r="CC566" i="7"/>
  <c r="BX112" i="7"/>
  <c r="BY112" i="7" a="1"/>
  <c r="CG112" i="7"/>
  <c r="BF86" i="7"/>
  <c r="BX432" i="7"/>
  <c r="BY432" i="7" a="1"/>
  <c r="BX491" i="7"/>
  <c r="BY491" i="7" a="1"/>
  <c r="CB491" i="7"/>
  <c r="BF126" i="7"/>
  <c r="BP488" i="7"/>
  <c r="BO488" i="7"/>
  <c r="BH488" i="7"/>
  <c r="BL488" i="7"/>
  <c r="BI488" i="7"/>
  <c r="BN488" i="7"/>
  <c r="BK488" i="7"/>
  <c r="BQ488" i="7"/>
  <c r="BM488" i="7"/>
  <c r="BJ488" i="7"/>
  <c r="BG488" i="7"/>
  <c r="AS141" i="7"/>
  <c r="AT141" i="7"/>
  <c r="AV141" i="7"/>
  <c r="AX141" i="7"/>
  <c r="AQ141" i="7"/>
  <c r="AW141" i="7"/>
  <c r="AR141" i="7"/>
  <c r="AO141" i="7"/>
  <c r="AU141" i="7"/>
  <c r="AY141" i="7"/>
  <c r="AP141" i="7"/>
  <c r="BQ432" i="7"/>
  <c r="BM432" i="7"/>
  <c r="BI432" i="7"/>
  <c r="BO432" i="7"/>
  <c r="BL432" i="7"/>
  <c r="BK432" i="7"/>
  <c r="BN432" i="7"/>
  <c r="BJ432" i="7"/>
  <c r="BP432" i="7"/>
  <c r="BH432" i="7"/>
  <c r="BG432" i="7"/>
  <c r="BL422" i="7"/>
  <c r="BQ422" i="7"/>
  <c r="BP422" i="7"/>
  <c r="BO422" i="7"/>
  <c r="BM422" i="7"/>
  <c r="BJ422" i="7"/>
  <c r="BK422" i="7"/>
  <c r="BN422" i="7"/>
  <c r="BG422" i="7"/>
  <c r="BI422" i="7"/>
  <c r="BH422" i="7"/>
  <c r="AQ126" i="7"/>
  <c r="AO126" i="7"/>
  <c r="AV126" i="7"/>
  <c r="AP126" i="7"/>
  <c r="AR126" i="7"/>
  <c r="AW126" i="7"/>
  <c r="AS126" i="7"/>
  <c r="AX126" i="7"/>
  <c r="AU126" i="7"/>
  <c r="AY126" i="7"/>
  <c r="AT126" i="7"/>
  <c r="BT290" i="7"/>
  <c r="BV290" i="7"/>
  <c r="BW290" i="7"/>
  <c r="CT211" i="7"/>
  <c r="CO211" i="7"/>
  <c r="CN211" i="7"/>
  <c r="CS211" i="7"/>
  <c r="CP211" i="7"/>
  <c r="CQ211" i="7"/>
  <c r="BF178" i="7"/>
  <c r="BU157" i="7"/>
  <c r="CQ312" i="7"/>
  <c r="CM312" i="7"/>
  <c r="CS312" i="7"/>
  <c r="CN312" i="7"/>
  <c r="CW543" i="7"/>
  <c r="BF269" i="7"/>
  <c r="BT141" i="7"/>
  <c r="BX488" i="7"/>
  <c r="BY488" i="7" a="1"/>
  <c r="BT92" i="7"/>
  <c r="BU4" i="7"/>
  <c r="BW4" i="7"/>
  <c r="BV4" i="7"/>
  <c r="BF223" i="7"/>
  <c r="BT171" i="7"/>
  <c r="BX503" i="7"/>
  <c r="BY503" i="7" a="1"/>
  <c r="BU68" i="7"/>
  <c r="BT86" i="7"/>
  <c r="BV86" i="7"/>
  <c r="BW86" i="7"/>
  <c r="BT243" i="7"/>
  <c r="BV243" i="7"/>
  <c r="BW243" i="7"/>
  <c r="BV122" i="7"/>
  <c r="BW122" i="7"/>
  <c r="BT126" i="7"/>
  <c r="BV126" i="7"/>
  <c r="BW126" i="7"/>
  <c r="BU187" i="7"/>
  <c r="BV187" i="7"/>
  <c r="BW187" i="7"/>
  <c r="BT178" i="7"/>
  <c r="BV178" i="7"/>
  <c r="BW178" i="7"/>
  <c r="BU281" i="7"/>
  <c r="BW281" i="7"/>
  <c r="BV281" i="7"/>
  <c r="BT97" i="7"/>
  <c r="BW97" i="7"/>
  <c r="BV97" i="7"/>
  <c r="BW95" i="7"/>
  <c r="CH349" i="7"/>
  <c r="CC349" i="7"/>
  <c r="CB349" i="7"/>
  <c r="CA349" i="7"/>
  <c r="BZ349" i="7"/>
  <c r="CD349" i="7"/>
  <c r="CF349" i="7"/>
  <c r="CE349" i="7"/>
  <c r="CG349" i="7"/>
  <c r="BY349" i="7"/>
  <c r="CK349" i="7"/>
  <c r="CI349" i="7"/>
  <c r="BJ33" i="7"/>
  <c r="BI33" i="7"/>
  <c r="BO33" i="7"/>
  <c r="BP33" i="7"/>
  <c r="BM33" i="7"/>
  <c r="BL33" i="7"/>
  <c r="BG33" i="7"/>
  <c r="BH33" i="7"/>
  <c r="BK33" i="7"/>
  <c r="BQ33" i="7"/>
  <c r="BN33" i="7"/>
  <c r="BL200" i="7"/>
  <c r="BM200" i="7"/>
  <c r="BK200" i="7"/>
  <c r="BI200" i="7"/>
  <c r="BQ200" i="7"/>
  <c r="BH200" i="7"/>
  <c r="BO200" i="7"/>
  <c r="BP200" i="7"/>
  <c r="BG200" i="7"/>
  <c r="BJ200" i="7"/>
  <c r="BN200" i="7"/>
  <c r="BK91" i="7"/>
  <c r="BL91" i="7"/>
  <c r="BP91" i="7"/>
  <c r="BN91" i="7"/>
  <c r="BI91" i="7"/>
  <c r="BM91" i="7"/>
  <c r="BH91" i="7"/>
  <c r="BJ91" i="7"/>
  <c r="BO91" i="7"/>
  <c r="BG91" i="7"/>
  <c r="BQ91" i="7"/>
  <c r="BN385" i="7"/>
  <c r="BO385" i="7"/>
  <c r="BL385" i="7"/>
  <c r="BH385" i="7"/>
  <c r="BM385" i="7"/>
  <c r="BQ385" i="7"/>
  <c r="BK385" i="7"/>
  <c r="BJ385" i="7"/>
  <c r="BP385" i="7"/>
  <c r="BG385" i="7"/>
  <c r="BI385" i="7"/>
  <c r="CO996" i="7"/>
  <c r="CV424" i="7"/>
  <c r="CN231" i="7"/>
  <c r="CP231" i="7"/>
  <c r="CO231" i="7"/>
  <c r="CS231" i="7"/>
  <c r="CV805" i="7"/>
  <c r="CT551" i="7"/>
  <c r="BX352" i="7"/>
  <c r="BY352" i="7" a="1"/>
  <c r="CF352" i="7"/>
  <c r="CV795" i="7"/>
  <c r="CL664" i="7"/>
  <c r="CQ664" i="7"/>
  <c r="CO664" i="7"/>
  <c r="CN664" i="7"/>
  <c r="CR664" i="7"/>
  <c r="CS664" i="7"/>
  <c r="CP664" i="7"/>
  <c r="CM664" i="7"/>
  <c r="CT664" i="7"/>
  <c r="CU805" i="7"/>
  <c r="BX331" i="7"/>
  <c r="BY331" i="7" a="1"/>
  <c r="CI331" i="7"/>
  <c r="CK34" i="7"/>
  <c r="CC34" i="7"/>
  <c r="CF34" i="7"/>
  <c r="CD34" i="7"/>
  <c r="CB34" i="7"/>
  <c r="CI34" i="7"/>
  <c r="CA34" i="7"/>
  <c r="BZ34" i="7"/>
  <c r="CH34" i="7"/>
  <c r="CE34" i="7"/>
  <c r="CG34" i="7"/>
  <c r="CS551" i="7"/>
  <c r="CQ295" i="7"/>
  <c r="CT295" i="7"/>
  <c r="CN295" i="7"/>
  <c r="CP295" i="7"/>
  <c r="CO295" i="7"/>
  <c r="CS295" i="7"/>
  <c r="CR295" i="7"/>
  <c r="CM295" i="7"/>
  <c r="CV731" i="7"/>
  <c r="BX71" i="7"/>
  <c r="BY71" i="7" a="1"/>
  <c r="CI71" i="7"/>
  <c r="CN470" i="7"/>
  <c r="CR470" i="7"/>
  <c r="CT470" i="7"/>
  <c r="CS470" i="7"/>
  <c r="CO470" i="7"/>
  <c r="CL470" i="7"/>
  <c r="CQ470" i="7"/>
  <c r="CP470" i="7"/>
  <c r="CM470" i="7"/>
  <c r="CN570" i="7"/>
  <c r="CP570" i="7"/>
  <c r="CM570" i="7"/>
  <c r="CQ570" i="7"/>
  <c r="CO570" i="7"/>
  <c r="CS570" i="7"/>
  <c r="CT570" i="7"/>
  <c r="CL570" i="7"/>
  <c r="CR570" i="7"/>
  <c r="CQ477" i="7"/>
  <c r="CM477" i="7"/>
  <c r="CR477" i="7"/>
  <c r="CS477" i="7"/>
  <c r="CP477" i="7"/>
  <c r="CO477" i="7"/>
  <c r="CT477" i="7"/>
  <c r="CN477" i="7"/>
  <c r="CL477" i="7"/>
  <c r="CM267" i="7"/>
  <c r="CN267" i="7"/>
  <c r="CP267" i="7"/>
  <c r="CO267" i="7"/>
  <c r="CQ267" i="7"/>
  <c r="CT267" i="7"/>
  <c r="CR267" i="7"/>
  <c r="CS267" i="7"/>
  <c r="CK386" i="7"/>
  <c r="CJ386" i="7"/>
  <c r="CJ370" i="7"/>
  <c r="CK370" i="7"/>
  <c r="CJ114" i="7"/>
  <c r="CK324" i="7"/>
  <c r="CJ324" i="7"/>
  <c r="CT195" i="7"/>
  <c r="CN195" i="7"/>
  <c r="CR195" i="7"/>
  <c r="CS195" i="7"/>
  <c r="CO195" i="7"/>
  <c r="CM195" i="7"/>
  <c r="CL195" i="7"/>
  <c r="CP195" i="7"/>
  <c r="CQ195" i="7"/>
  <c r="CK87" i="7"/>
  <c r="CJ87" i="7"/>
  <c r="CR371" i="7"/>
  <c r="CO371" i="7"/>
  <c r="CN371" i="7"/>
  <c r="CT371" i="7"/>
  <c r="CP371" i="7"/>
  <c r="CS371" i="7"/>
  <c r="CQ371" i="7"/>
  <c r="CM371" i="7"/>
  <c r="BI392" i="7"/>
  <c r="BG392" i="7"/>
  <c r="BQ392" i="7"/>
  <c r="BJ392" i="7"/>
  <c r="BM392" i="7"/>
  <c r="BH392" i="7"/>
  <c r="BP392" i="7"/>
  <c r="BN392" i="7"/>
  <c r="BL392" i="7"/>
  <c r="BK392" i="7"/>
  <c r="BO392" i="7"/>
  <c r="BP71" i="7"/>
  <c r="BN71" i="7"/>
  <c r="BO71" i="7"/>
  <c r="BG71" i="7"/>
  <c r="BL71" i="7"/>
  <c r="BI71" i="7"/>
  <c r="BJ71" i="7"/>
  <c r="BQ71" i="7"/>
  <c r="BM71" i="7"/>
  <c r="BK71" i="7"/>
  <c r="BH71" i="7"/>
  <c r="BO387" i="7"/>
  <c r="BH387" i="7"/>
  <c r="BG387" i="7"/>
  <c r="BL387" i="7"/>
  <c r="BQ387" i="7"/>
  <c r="BN387" i="7"/>
  <c r="BM387" i="7"/>
  <c r="BI387" i="7"/>
  <c r="BP387" i="7"/>
  <c r="BK387" i="7"/>
  <c r="BJ387" i="7"/>
  <c r="CK951" i="7"/>
  <c r="CJ951" i="7"/>
  <c r="CK939" i="7"/>
  <c r="BM22" i="7"/>
  <c r="BO22" i="7"/>
  <c r="BL22" i="7"/>
  <c r="BN22" i="7"/>
  <c r="BH22" i="7"/>
  <c r="BK22" i="7"/>
  <c r="BG22" i="7"/>
  <c r="BI22" i="7"/>
  <c r="BQ22" i="7"/>
  <c r="BP22" i="7"/>
  <c r="BJ22" i="7"/>
  <c r="CP740" i="7"/>
  <c r="CN740" i="7"/>
  <c r="CM740" i="7"/>
  <c r="CO740" i="7"/>
  <c r="CQ740" i="7"/>
  <c r="CS740" i="7"/>
  <c r="CL740" i="7"/>
  <c r="CT740" i="7"/>
  <c r="CR740" i="7"/>
  <c r="CV771" i="7"/>
  <c r="BZ732" i="7"/>
  <c r="CE732" i="7"/>
  <c r="CF732" i="7"/>
  <c r="CC732" i="7"/>
  <c r="CA732" i="7"/>
  <c r="CI732" i="7"/>
  <c r="CD732" i="7"/>
  <c r="BY732" i="7"/>
  <c r="CB732" i="7"/>
  <c r="CG732" i="7"/>
  <c r="CH732" i="7"/>
  <c r="CN148" i="7"/>
  <c r="CP148" i="7"/>
  <c r="CQ148" i="7"/>
  <c r="CS148" i="7"/>
  <c r="CM148" i="7"/>
  <c r="CL148" i="7"/>
  <c r="CT148" i="7"/>
  <c r="CO148" i="7"/>
  <c r="CR148" i="7"/>
  <c r="BX755" i="7"/>
  <c r="BY755" i="7" a="1"/>
  <c r="CI755" i="7"/>
  <c r="BX208" i="7"/>
  <c r="BY208" i="7" a="1"/>
  <c r="CF208" i="7"/>
  <c r="CI967" i="7"/>
  <c r="BY967" i="7"/>
  <c r="CK967" i="7"/>
  <c r="CG967" i="7"/>
  <c r="CU795" i="7"/>
  <c r="CW923" i="7"/>
  <c r="BY749" i="7"/>
  <c r="CD749" i="7"/>
  <c r="CC749" i="7"/>
  <c r="CG749" i="7"/>
  <c r="CF749" i="7"/>
  <c r="CI749" i="7"/>
  <c r="CB749" i="7"/>
  <c r="CA749" i="7"/>
  <c r="BZ749" i="7"/>
  <c r="CH749" i="7"/>
  <c r="CE749" i="7"/>
  <c r="CE479" i="7"/>
  <c r="CH479" i="7"/>
  <c r="CA479" i="7"/>
  <c r="CF479" i="7"/>
  <c r="BZ479" i="7"/>
  <c r="CB479" i="7"/>
  <c r="CD479" i="7"/>
  <c r="CG479" i="7"/>
  <c r="CC479" i="7"/>
  <c r="CI479" i="7"/>
  <c r="BY479" i="7"/>
  <c r="CJ757" i="7"/>
  <c r="CC967" i="7"/>
  <c r="CA967" i="7"/>
  <c r="CW424" i="7"/>
  <c r="CL82" i="7"/>
  <c r="CN31" i="7"/>
  <c r="CR31" i="7"/>
  <c r="CT31" i="7"/>
  <c r="CM31" i="7"/>
  <c r="CO31" i="7"/>
  <c r="CP31" i="7"/>
  <c r="CS31" i="7"/>
  <c r="CQ31" i="7"/>
  <c r="CA908" i="7"/>
  <c r="CH908" i="7"/>
  <c r="CG908" i="7"/>
  <c r="BY908" i="7"/>
  <c r="CI908" i="7"/>
  <c r="CD908" i="7"/>
  <c r="CB908" i="7"/>
  <c r="CE908" i="7"/>
  <c r="BZ908" i="7"/>
  <c r="CC908" i="7"/>
  <c r="CF908" i="7"/>
  <c r="BY581" i="7"/>
  <c r="CB581" i="7"/>
  <c r="CA581" i="7"/>
  <c r="CC581" i="7"/>
  <c r="CH581" i="7"/>
  <c r="CF581" i="7"/>
  <c r="CD581" i="7"/>
  <c r="BZ581" i="7"/>
  <c r="CG581" i="7"/>
  <c r="CI581" i="7"/>
  <c r="CE581" i="7"/>
  <c r="CC572" i="7"/>
  <c r="BZ572" i="7"/>
  <c r="CG572" i="7"/>
  <c r="CF572" i="7"/>
  <c r="CE572" i="7"/>
  <c r="BY572" i="7"/>
  <c r="CI572" i="7"/>
  <c r="CB572" i="7"/>
  <c r="CD572" i="7"/>
  <c r="CH572" i="7"/>
  <c r="CA572" i="7"/>
  <c r="CB967" i="7"/>
  <c r="BZ967" i="7"/>
  <c r="CU424" i="7"/>
  <c r="CT728" i="7"/>
  <c r="CP728" i="7"/>
  <c r="CM728" i="7"/>
  <c r="CO728" i="7"/>
  <c r="CR728" i="7"/>
  <c r="CS728" i="7"/>
  <c r="CL728" i="7"/>
  <c r="CQ728" i="7"/>
  <c r="CN728" i="7"/>
  <c r="BX22" i="7"/>
  <c r="BY22" i="7" a="1"/>
  <c r="BZ597" i="7"/>
  <c r="CF597" i="7"/>
  <c r="CI597" i="7"/>
  <c r="CE597" i="7"/>
  <c r="CA597" i="7"/>
  <c r="BY597" i="7"/>
  <c r="CK597" i="7"/>
  <c r="CB597" i="7"/>
  <c r="CD597" i="7"/>
  <c r="CC597" i="7"/>
  <c r="CH597" i="7"/>
  <c r="CG597" i="7"/>
  <c r="CV218" i="7"/>
  <c r="CC729" i="7"/>
  <c r="CA729" i="7"/>
  <c r="CF729" i="7"/>
  <c r="BZ729" i="7"/>
  <c r="CG729" i="7"/>
  <c r="BY729" i="7"/>
  <c r="CE729" i="7"/>
  <c r="CD729" i="7"/>
  <c r="CH729" i="7"/>
  <c r="CB729" i="7"/>
  <c r="CI729" i="7"/>
  <c r="AO389" i="7"/>
  <c r="AT389" i="7"/>
  <c r="AQ389" i="7"/>
  <c r="AY389" i="7"/>
  <c r="AR389" i="7"/>
  <c r="AU389" i="7"/>
  <c r="AW389" i="7"/>
  <c r="AX389" i="7"/>
  <c r="AP389" i="7"/>
  <c r="AS389" i="7"/>
  <c r="CW795" i="7"/>
  <c r="CW607" i="7"/>
  <c r="CP996" i="7"/>
  <c r="CM996" i="7"/>
  <c r="CQ996" i="7"/>
  <c r="CL996" i="7"/>
  <c r="CR996" i="7"/>
  <c r="CN996" i="7"/>
  <c r="CS996" i="7"/>
  <c r="CT996" i="7"/>
  <c r="BX91" i="7"/>
  <c r="BY91" i="7" a="1"/>
  <c r="CB91" i="7"/>
  <c r="BX33" i="7"/>
  <c r="BY33" i="7" a="1"/>
  <c r="CA33" i="7"/>
  <c r="CF967" i="7"/>
  <c r="CU968" i="7"/>
  <c r="CV607" i="7"/>
  <c r="BX125" i="7"/>
  <c r="BY125" i="7" a="1"/>
  <c r="CB125" i="7"/>
  <c r="CW968" i="7"/>
  <c r="CU607" i="7"/>
  <c r="BK330" i="7"/>
  <c r="BN330" i="7"/>
  <c r="BM330" i="7"/>
  <c r="BL330" i="7"/>
  <c r="BI330" i="7"/>
  <c r="BG330" i="7"/>
  <c r="BJ330" i="7"/>
  <c r="BP330" i="7"/>
  <c r="BQ330" i="7"/>
  <c r="BH330" i="7"/>
  <c r="BO330" i="7"/>
  <c r="CW511" i="7"/>
  <c r="BX401" i="7"/>
  <c r="BY401" i="7" a="1"/>
  <c r="CH401" i="7"/>
  <c r="CW731" i="7"/>
  <c r="BU332" i="7"/>
  <c r="BT389" i="7"/>
  <c r="BV389" i="7"/>
  <c r="BX355" i="7"/>
  <c r="BY355" i="7" a="1"/>
  <c r="CI355" i="7"/>
  <c r="BT332" i="7"/>
  <c r="BF332" i="7"/>
  <c r="BG332" i="7" a="1"/>
  <c r="CN474" i="7"/>
  <c r="CT474" i="7"/>
  <c r="CM474" i="7"/>
  <c r="CQ474" i="7"/>
  <c r="CO474" i="7"/>
  <c r="CS474" i="7"/>
  <c r="CR474" i="7"/>
  <c r="CP474" i="7"/>
  <c r="CL474" i="7"/>
  <c r="AR332" i="7"/>
  <c r="AW332" i="7"/>
  <c r="AV332" i="7"/>
  <c r="AS332" i="7"/>
  <c r="AX332" i="7"/>
  <c r="AQ332" i="7"/>
  <c r="AY332" i="7"/>
  <c r="AU332" i="7"/>
  <c r="AP332" i="7"/>
  <c r="AO332" i="7"/>
  <c r="AT332" i="7"/>
  <c r="BO288" i="7"/>
  <c r="BN288" i="7"/>
  <c r="BQ288" i="7"/>
  <c r="BH288" i="7"/>
  <c r="BL288" i="7"/>
  <c r="BK288" i="7"/>
  <c r="BG288" i="7"/>
  <c r="BP288" i="7"/>
  <c r="BI288" i="7"/>
  <c r="BJ288" i="7"/>
  <c r="BM288" i="7"/>
  <c r="BX288" i="7"/>
  <c r="BY288" i="7" a="1"/>
  <c r="CB377" i="7"/>
  <c r="BY377" i="7"/>
  <c r="CG377" i="7"/>
  <c r="CF377" i="7"/>
  <c r="BZ377" i="7"/>
  <c r="CI377" i="7"/>
  <c r="CD377" i="7"/>
  <c r="CE377" i="7"/>
  <c r="CH377" i="7"/>
  <c r="CC377" i="7"/>
  <c r="CA377" i="7"/>
  <c r="BZ103" i="7"/>
  <c r="CA103" i="7"/>
  <c r="CC103" i="7"/>
  <c r="CB103" i="7"/>
  <c r="CF103" i="7"/>
  <c r="CG103" i="7"/>
  <c r="CI103" i="7"/>
  <c r="CD103" i="7"/>
  <c r="CE103" i="7"/>
  <c r="CH103" i="7"/>
  <c r="BY103" i="7"/>
  <c r="CK103" i="7"/>
  <c r="BG125" i="7"/>
  <c r="BJ125" i="7"/>
  <c r="BI125" i="7"/>
  <c r="BK125" i="7"/>
  <c r="BH125" i="7"/>
  <c r="BM125" i="7"/>
  <c r="BP125" i="7"/>
  <c r="BQ125" i="7"/>
  <c r="BL125" i="7"/>
  <c r="BN125" i="7"/>
  <c r="BO125" i="7"/>
  <c r="BL401" i="7"/>
  <c r="BI401" i="7"/>
  <c r="BO401" i="7"/>
  <c r="BN401" i="7"/>
  <c r="BJ401" i="7"/>
  <c r="BH401" i="7"/>
  <c r="BQ401" i="7"/>
  <c r="BP401" i="7"/>
  <c r="BK401" i="7"/>
  <c r="BG401" i="7"/>
  <c r="BM401" i="7"/>
  <c r="BX382" i="7"/>
  <c r="BY382" i="7" a="1"/>
  <c r="BP382" i="7"/>
  <c r="BJ382" i="7"/>
  <c r="BL382" i="7"/>
  <c r="BG382" i="7"/>
  <c r="BO382" i="7"/>
  <c r="BM382" i="7"/>
  <c r="BH382" i="7"/>
  <c r="BQ382" i="7"/>
  <c r="BK382" i="7"/>
  <c r="BN382" i="7"/>
  <c r="BI382" i="7"/>
  <c r="BH156" i="7"/>
  <c r="BK156" i="7"/>
  <c r="BQ156" i="7"/>
  <c r="BP156" i="7"/>
  <c r="BO156" i="7"/>
  <c r="BJ156" i="7"/>
  <c r="BL156" i="7"/>
  <c r="BN156" i="7"/>
  <c r="BI156" i="7"/>
  <c r="BG156" i="7"/>
  <c r="BM156" i="7"/>
  <c r="BX156" i="7"/>
  <c r="BY156" i="7" a="1"/>
  <c r="BM208" i="7"/>
  <c r="BO208" i="7"/>
  <c r="BP208" i="7"/>
  <c r="BN208" i="7"/>
  <c r="BK208" i="7"/>
  <c r="BG208" i="7"/>
  <c r="BJ208" i="7"/>
  <c r="BL208" i="7"/>
  <c r="BQ208" i="7"/>
  <c r="BI208" i="7"/>
  <c r="BH208" i="7"/>
  <c r="BI355" i="7"/>
  <c r="BH355" i="7"/>
  <c r="BK355" i="7"/>
  <c r="BJ355" i="7"/>
  <c r="BQ355" i="7"/>
  <c r="BM355" i="7"/>
  <c r="BN355" i="7"/>
  <c r="BO355" i="7"/>
  <c r="BP355" i="7"/>
  <c r="BL355" i="7"/>
  <c r="BG355" i="7"/>
  <c r="BW389" i="7"/>
  <c r="BF389" i="7"/>
  <c r="BG389" i="7" a="1"/>
  <c r="BG347" i="7"/>
  <c r="BP347" i="7"/>
  <c r="BQ347" i="7"/>
  <c r="BH347" i="7"/>
  <c r="BN347" i="7"/>
  <c r="BJ347" i="7"/>
  <c r="BK347" i="7"/>
  <c r="BL347" i="7"/>
  <c r="BO347" i="7"/>
  <c r="BM347" i="7"/>
  <c r="BI347" i="7"/>
  <c r="BU347" i="7"/>
  <c r="CC381" i="7"/>
  <c r="CE381" i="7"/>
  <c r="BZ381" i="7"/>
  <c r="CG381" i="7"/>
  <c r="CH381" i="7"/>
  <c r="CF381" i="7"/>
  <c r="BY381" i="7"/>
  <c r="CA381" i="7"/>
  <c r="CB381" i="7"/>
  <c r="CI381" i="7"/>
  <c r="CD381" i="7"/>
  <c r="CB390" i="7"/>
  <c r="CI390" i="7"/>
  <c r="CD390" i="7"/>
  <c r="CE390" i="7"/>
  <c r="BY390" i="7"/>
  <c r="CK390" i="7"/>
  <c r="CA390" i="7"/>
  <c r="BZ390" i="7"/>
  <c r="CF390" i="7"/>
  <c r="CC390" i="7"/>
  <c r="CG390" i="7"/>
  <c r="CH390" i="7"/>
  <c r="BX330" i="7"/>
  <c r="BY330" i="7" a="1"/>
  <c r="BY395" i="7"/>
  <c r="CK395" i="7"/>
  <c r="CE395" i="7"/>
  <c r="CH395" i="7"/>
  <c r="CG395" i="7"/>
  <c r="CA395" i="7"/>
  <c r="CB395" i="7"/>
  <c r="CC395" i="7"/>
  <c r="BZ395" i="7"/>
  <c r="CI395" i="7"/>
  <c r="CF395" i="7"/>
  <c r="CD395" i="7"/>
  <c r="BI352" i="7"/>
  <c r="BH352" i="7"/>
  <c r="BQ352" i="7"/>
  <c r="BM352" i="7"/>
  <c r="BL352" i="7"/>
  <c r="BK352" i="7"/>
  <c r="BJ352" i="7"/>
  <c r="BP352" i="7"/>
  <c r="BN352" i="7"/>
  <c r="BO352" i="7"/>
  <c r="BG352" i="7"/>
  <c r="BM325" i="7"/>
  <c r="BJ325" i="7"/>
  <c r="BL325" i="7"/>
  <c r="BK325" i="7"/>
  <c r="BO325" i="7"/>
  <c r="BN325" i="7"/>
  <c r="BI325" i="7"/>
  <c r="BG325" i="7"/>
  <c r="BQ325" i="7"/>
  <c r="BH325" i="7"/>
  <c r="BP325" i="7"/>
  <c r="CV811" i="7"/>
  <c r="CS612" i="7"/>
  <c r="CN612" i="7"/>
  <c r="CT612" i="7"/>
  <c r="CP612" i="7"/>
  <c r="CM612" i="7"/>
  <c r="P34" i="10"/>
  <c r="P41" i="10"/>
  <c r="P31" i="10"/>
  <c r="P172" i="10"/>
  <c r="P48" i="10"/>
  <c r="P78" i="10"/>
  <c r="P146" i="10"/>
  <c r="P86" i="10"/>
  <c r="P166" i="10"/>
  <c r="P15" i="10"/>
  <c r="P153" i="10"/>
  <c r="P28" i="10"/>
  <c r="P221" i="10"/>
  <c r="P204" i="10"/>
  <c r="P231" i="10"/>
  <c r="P100" i="10"/>
  <c r="P235" i="10"/>
  <c r="P120" i="10"/>
  <c r="P219" i="10"/>
  <c r="P55" i="10"/>
  <c r="P251" i="10"/>
  <c r="P12" i="10"/>
  <c r="P177" i="10"/>
  <c r="P206" i="10"/>
  <c r="P155" i="10"/>
  <c r="P117" i="10"/>
  <c r="P236" i="10"/>
  <c r="P202" i="10"/>
  <c r="P110" i="10"/>
  <c r="P122" i="10"/>
  <c r="P149" i="10"/>
  <c r="P69" i="10"/>
  <c r="P138" i="10"/>
  <c r="P160" i="10"/>
  <c r="P128" i="10"/>
  <c r="P161" i="10"/>
  <c r="P171" i="10"/>
  <c r="P187" i="10"/>
  <c r="P127" i="10"/>
  <c r="P209" i="10"/>
  <c r="P232" i="10"/>
  <c r="P27" i="10"/>
  <c r="P109" i="10"/>
  <c r="P74" i="10"/>
  <c r="P115" i="10"/>
  <c r="P198" i="10"/>
  <c r="P217" i="10"/>
  <c r="P112" i="10"/>
  <c r="P227" i="10"/>
  <c r="P147" i="10"/>
  <c r="P225" i="10"/>
  <c r="P11" i="10"/>
  <c r="P103" i="10"/>
  <c r="P168" i="10"/>
  <c r="P134" i="10"/>
  <c r="P229" i="10"/>
  <c r="P203" i="10"/>
  <c r="P132" i="10"/>
  <c r="P192" i="10"/>
  <c r="P70" i="10"/>
  <c r="P143" i="10"/>
  <c r="P59" i="10"/>
  <c r="P94" i="10"/>
  <c r="P21" i="10"/>
  <c r="P49" i="10"/>
  <c r="P33" i="10"/>
  <c r="P88" i="10"/>
  <c r="P106" i="10"/>
  <c r="P111" i="10"/>
  <c r="P81" i="10"/>
  <c r="P245" i="10"/>
  <c r="P249" i="10"/>
  <c r="P228" i="10"/>
  <c r="P179" i="10"/>
  <c r="P205" i="10"/>
  <c r="P148" i="10"/>
  <c r="P90" i="10"/>
  <c r="P83" i="10"/>
  <c r="P190" i="10"/>
  <c r="P25" i="10"/>
  <c r="P91" i="10"/>
  <c r="P63" i="10"/>
  <c r="P211" i="10"/>
  <c r="P98" i="10"/>
  <c r="P216" i="10"/>
  <c r="P213" i="10"/>
  <c r="P89" i="10"/>
  <c r="P169" i="10"/>
  <c r="P43" i="10"/>
  <c r="P208" i="10"/>
  <c r="P38" i="10"/>
  <c r="P96" i="10"/>
  <c r="P136" i="10"/>
  <c r="P165" i="10"/>
  <c r="P108" i="10"/>
  <c r="P17" i="10"/>
  <c r="P195" i="10"/>
  <c r="P121" i="10"/>
  <c r="P210" i="10"/>
  <c r="P130" i="10"/>
  <c r="P137" i="10"/>
  <c r="P152" i="10"/>
  <c r="P176" i="10"/>
  <c r="P62" i="10"/>
  <c r="P10" i="10"/>
  <c r="P67" i="10"/>
  <c r="P145" i="10"/>
  <c r="P180" i="10"/>
  <c r="P238" i="10"/>
  <c r="P233" i="10"/>
  <c r="P19" i="10"/>
  <c r="P220" i="10"/>
  <c r="P207" i="10"/>
  <c r="P9" i="10"/>
  <c r="P5" i="10"/>
  <c r="P183" i="10"/>
  <c r="P45" i="10"/>
  <c r="P243" i="10"/>
  <c r="P85" i="10"/>
  <c r="P218" i="10"/>
  <c r="P51" i="10"/>
  <c r="P39" i="10"/>
  <c r="P42" i="10"/>
  <c r="P157" i="10"/>
  <c r="P95" i="10"/>
  <c r="P22" i="10"/>
  <c r="P37" i="10"/>
  <c r="P104" i="10"/>
  <c r="P118" i="10"/>
  <c r="P30" i="10"/>
  <c r="P164" i="10"/>
  <c r="P199" i="10"/>
  <c r="P242" i="10"/>
  <c r="P135" i="10"/>
  <c r="P246" i="10"/>
  <c r="P14" i="10"/>
  <c r="P92" i="10"/>
  <c r="P24" i="10"/>
  <c r="P189" i="10"/>
  <c r="P141" i="10"/>
  <c r="P99" i="10"/>
  <c r="P237" i="10"/>
  <c r="P194" i="10"/>
  <c r="P144" i="10"/>
  <c r="P234" i="10"/>
  <c r="P68" i="10"/>
  <c r="P93" i="10"/>
  <c r="P191" i="10"/>
  <c r="P58" i="10"/>
  <c r="P129" i="10"/>
  <c r="P16" i="10"/>
  <c r="P102" i="10"/>
  <c r="P44" i="10"/>
  <c r="P72" i="10"/>
  <c r="P6" i="10"/>
  <c r="P61" i="10"/>
  <c r="P26" i="10"/>
  <c r="P13" i="10"/>
  <c r="P53" i="10"/>
  <c r="P131" i="10"/>
  <c r="P4" i="10"/>
  <c r="P222" i="10"/>
  <c r="P158" i="10"/>
  <c r="P40" i="10"/>
  <c r="P197" i="10"/>
  <c r="P156" i="10"/>
  <c r="P154" i="10"/>
  <c r="P186" i="10"/>
  <c r="P201" i="10"/>
  <c r="P173" i="10"/>
  <c r="P230" i="10"/>
  <c r="P105" i="10"/>
  <c r="P65" i="10"/>
  <c r="P212" i="10"/>
  <c r="P226" i="10"/>
  <c r="P84" i="10"/>
  <c r="P46" i="10"/>
  <c r="P36" i="10"/>
  <c r="P77" i="10"/>
  <c r="P32" i="10"/>
  <c r="P184" i="10"/>
  <c r="P215" i="10"/>
  <c r="P159" i="10"/>
  <c r="P193" i="10"/>
  <c r="P170" i="10"/>
  <c r="P167" i="10"/>
  <c r="P123" i="10"/>
  <c r="P35" i="10"/>
  <c r="P50" i="10"/>
  <c r="P133" i="10"/>
  <c r="P142" i="10"/>
  <c r="P241" i="10"/>
  <c r="P18" i="10"/>
  <c r="P196" i="10"/>
  <c r="P87" i="10"/>
  <c r="P140" i="10"/>
  <c r="P224" i="10"/>
  <c r="P175" i="10"/>
  <c r="P185" i="10"/>
  <c r="P247" i="10"/>
  <c r="P248" i="10"/>
  <c r="P23" i="10"/>
  <c r="P54" i="10"/>
  <c r="P7" i="10"/>
  <c r="P126" i="10"/>
  <c r="P113" i="10"/>
  <c r="P253" i="10"/>
  <c r="P3" i="10"/>
  <c r="P124" i="10"/>
  <c r="P101" i="10"/>
  <c r="P163" i="10"/>
  <c r="P188" i="10"/>
  <c r="P71" i="10"/>
  <c r="P182" i="10"/>
  <c r="P162" i="10"/>
  <c r="P80" i="10"/>
  <c r="P181" i="10"/>
  <c r="P214" i="10"/>
  <c r="P47" i="10"/>
  <c r="P29" i="10"/>
  <c r="P64" i="10"/>
  <c r="P20" i="10"/>
  <c r="P150" i="10"/>
  <c r="P82" i="10"/>
  <c r="P73" i="10"/>
  <c r="P116" i="10"/>
  <c r="P200" i="10"/>
  <c r="P139" i="10"/>
  <c r="P75" i="10"/>
  <c r="P240" i="10"/>
  <c r="P66" i="10"/>
  <c r="P79" i="10"/>
  <c r="P151" i="10"/>
  <c r="P107" i="10"/>
  <c r="P244" i="10"/>
  <c r="P60" i="10"/>
  <c r="P125" i="10"/>
  <c r="P178" i="10"/>
  <c r="P250" i="10"/>
  <c r="P56" i="10"/>
  <c r="P119" i="10"/>
  <c r="P114" i="10"/>
  <c r="P57" i="10"/>
  <c r="P252" i="10"/>
  <c r="P174" i="10"/>
  <c r="P52" i="10"/>
  <c r="P8" i="10"/>
  <c r="P239" i="10"/>
  <c r="P76" i="10"/>
  <c r="P223" i="10"/>
  <c r="P97" i="10"/>
  <c r="BY643" i="7"/>
  <c r="CH643" i="7"/>
  <c r="CE643" i="7"/>
  <c r="CA643" i="7"/>
  <c r="BZ643" i="7"/>
  <c r="CD643" i="7"/>
  <c r="CF643" i="7"/>
  <c r="CC643" i="7"/>
  <c r="CB643" i="7"/>
  <c r="CI643" i="7"/>
  <c r="CG643" i="7"/>
  <c r="CV443" i="7"/>
  <c r="CL142" i="7"/>
  <c r="CK327" i="7"/>
  <c r="CU811" i="7"/>
  <c r="Q1" i="10"/>
  <c r="R2" i="10"/>
  <c r="BX739" i="7"/>
  <c r="BY739" i="7" a="1"/>
  <c r="BX695" i="7"/>
  <c r="BY695" i="7" a="1"/>
  <c r="CP250" i="7"/>
  <c r="CR250" i="7"/>
  <c r="CS57" i="7"/>
  <c r="CR776" i="7"/>
  <c r="CN776" i="7"/>
  <c r="CP776" i="7"/>
  <c r="CL776" i="7"/>
  <c r="CO776" i="7"/>
  <c r="CM776" i="7"/>
  <c r="CQ776" i="7"/>
  <c r="CT776" i="7"/>
  <c r="CS776" i="7"/>
  <c r="CV511" i="7"/>
  <c r="CU443" i="7"/>
  <c r="CW480" i="7"/>
  <c r="CV480" i="7"/>
  <c r="CS449" i="7"/>
  <c r="CR449" i="7"/>
  <c r="CQ449" i="7"/>
  <c r="CN449" i="7"/>
  <c r="CT449" i="7"/>
  <c r="CP449" i="7"/>
  <c r="CM449" i="7"/>
  <c r="CO449" i="7"/>
  <c r="CL449" i="7"/>
  <c r="CM438" i="7"/>
  <c r="CN438" i="7"/>
  <c r="CP438" i="7"/>
  <c r="CQ438" i="7"/>
  <c r="CO438" i="7"/>
  <c r="CS438" i="7"/>
  <c r="CL438" i="7"/>
  <c r="CT438" i="7"/>
  <c r="CR438" i="7"/>
  <c r="CW443" i="7"/>
  <c r="CU480" i="7"/>
  <c r="CU511" i="7"/>
  <c r="CW142" i="7"/>
  <c r="BG334" i="7" a="1"/>
  <c r="BG317" i="7" a="1"/>
  <c r="BG193" i="7" a="1"/>
  <c r="BG314" i="7" a="1"/>
  <c r="BG301" i="7" a="1"/>
  <c r="BG245" i="7" a="1"/>
  <c r="BG224" i="7" a="1"/>
  <c r="BG169" i="7" a="1"/>
  <c r="BG69" i="7" a="1"/>
  <c r="BG178" i="7" a="1"/>
  <c r="BG187" i="7" a="1"/>
  <c r="BG281" i="7" a="1"/>
  <c r="BG150" i="7" a="1"/>
  <c r="BG104" i="7" a="1"/>
  <c r="BG219" i="7" a="1"/>
  <c r="BG16" i="7" a="1"/>
  <c r="BG86" i="7" a="1"/>
  <c r="BG237" i="7" a="1"/>
  <c r="BG68" i="7" a="1"/>
  <c r="BG155" i="7" a="1"/>
  <c r="BG58" i="7" a="1"/>
  <c r="BG95" i="7" a="1"/>
  <c r="BG202" i="7" a="1"/>
  <c r="BG126" i="7" a="1"/>
  <c r="BG24" i="7" a="1"/>
  <c r="BG140" i="7" a="1"/>
  <c r="BG97" i="7" a="1"/>
  <c r="BG290" i="7" a="1"/>
  <c r="BG243" i="7" a="1"/>
  <c r="BG180" i="7" a="1"/>
  <c r="BY191" i="7" a="1"/>
  <c r="BG209" i="7" a="1"/>
  <c r="BG249" i="7" a="1"/>
  <c r="BG171" i="7" a="1"/>
  <c r="BY168" i="7" a="1"/>
  <c r="BG182" i="7" a="1"/>
  <c r="BG84" i="7" a="1"/>
  <c r="BG130" i="7" a="1"/>
  <c r="BG226" i="7" a="1"/>
  <c r="BG176" i="7" a="1"/>
  <c r="BG77" i="7" a="1"/>
  <c r="BG4" i="7" a="1"/>
  <c r="BG92" i="7" a="1"/>
  <c r="BG170" i="7" a="1"/>
  <c r="BG100" i="7" a="1"/>
  <c r="BG38" i="7" a="1"/>
  <c r="BG37" i="7" a="1"/>
  <c r="BG278" i="7" a="1"/>
  <c r="BG284" i="7" a="1"/>
  <c r="BG280" i="7" a="1"/>
  <c r="BG269" i="7" a="1"/>
  <c r="BG122" i="7" a="1"/>
  <c r="BG223" i="7" a="1"/>
  <c r="BG102" i="7" a="1"/>
  <c r="BG8" i="7" a="1"/>
  <c r="BG214" i="7" a="1"/>
  <c r="BG154" i="7" a="1"/>
  <c r="BG286" i="7" a="1"/>
  <c r="BG44" i="7" a="1"/>
  <c r="BG115" i="7" a="1"/>
  <c r="BG161" i="7" a="1"/>
  <c r="BG275" i="7" a="1"/>
  <c r="BG72" i="7" a="1"/>
  <c r="Q255" i="10"/>
  <c r="Q257" i="10"/>
  <c r="Q259" i="10"/>
  <c r="Q261" i="10"/>
  <c r="Q263" i="10"/>
  <c r="Q256" i="10"/>
  <c r="Q264" i="10"/>
  <c r="Q266" i="10"/>
  <c r="Q268" i="10"/>
  <c r="Q270" i="10"/>
  <c r="Q272" i="10"/>
  <c r="Q254" i="10"/>
  <c r="Q262" i="10"/>
  <c r="Q260" i="10"/>
  <c r="Q267" i="10"/>
  <c r="Q269" i="10"/>
  <c r="Q271" i="10"/>
  <c r="Q273" i="10"/>
  <c r="Q275" i="10"/>
  <c r="Q277" i="10"/>
  <c r="Q279" i="10"/>
  <c r="Q281" i="10"/>
  <c r="Q265" i="10"/>
  <c r="Q274" i="10"/>
  <c r="Q276" i="10"/>
  <c r="Q278" i="10"/>
  <c r="Q280" i="10"/>
  <c r="Q282" i="10"/>
  <c r="Q284" i="10"/>
  <c r="Q286" i="10"/>
  <c r="Q288" i="10"/>
  <c r="Q290" i="10"/>
  <c r="Q292" i="10"/>
  <c r="Q294" i="10"/>
  <c r="Q296" i="10"/>
  <c r="Q298" i="10"/>
  <c r="Q300" i="10"/>
  <c r="Q258" i="10"/>
  <c r="Q283" i="10"/>
  <c r="Q285" i="10"/>
  <c r="Q287" i="10"/>
  <c r="Q289" i="10"/>
  <c r="Q291" i="10"/>
  <c r="Q293" i="10"/>
  <c r="Q295" i="10"/>
  <c r="Q297" i="10"/>
  <c r="Q299" i="10"/>
  <c r="Q301" i="10"/>
  <c r="Q303" i="10"/>
  <c r="Q305" i="10"/>
  <c r="Q307" i="10"/>
  <c r="Q309" i="10"/>
  <c r="Q311" i="10"/>
  <c r="Q313" i="10"/>
  <c r="Q315" i="10"/>
  <c r="Q317" i="10"/>
  <c r="Q302" i="10"/>
  <c r="Q319" i="10"/>
  <c r="Q321" i="10"/>
  <c r="Q323" i="10"/>
  <c r="Q325" i="10"/>
  <c r="Q306" i="10"/>
  <c r="Q310" i="10"/>
  <c r="Q314" i="10"/>
  <c r="Q318" i="10"/>
  <c r="Q320" i="10"/>
  <c r="Q322" i="10"/>
  <c r="Q324" i="10"/>
  <c r="Q326" i="10"/>
  <c r="Q328" i="10"/>
  <c r="Q330" i="10"/>
  <c r="Q332" i="10"/>
  <c r="Q312" i="10"/>
  <c r="Q327" i="10"/>
  <c r="Q334" i="10"/>
  <c r="Q336" i="10"/>
  <c r="Q338" i="10"/>
  <c r="Q340" i="10"/>
  <c r="Q342" i="10"/>
  <c r="Q344" i="10"/>
  <c r="Q346" i="10"/>
  <c r="Q348" i="10"/>
  <c r="Q350" i="10"/>
  <c r="Q352" i="10"/>
  <c r="Q354" i="10"/>
  <c r="Q356" i="10"/>
  <c r="Q358" i="10"/>
  <c r="Q360" i="10"/>
  <c r="Q362" i="10"/>
  <c r="Q364" i="10"/>
  <c r="Q366" i="10"/>
  <c r="Q368" i="10"/>
  <c r="Q308" i="10"/>
  <c r="Q329" i="10"/>
  <c r="Q304" i="10"/>
  <c r="Q331" i="10"/>
  <c r="Q333" i="10"/>
  <c r="Q335" i="10"/>
  <c r="Q337" i="10"/>
  <c r="Q339" i="10"/>
  <c r="Q341" i="10"/>
  <c r="Q343" i="10"/>
  <c r="Q345" i="10"/>
  <c r="Q347" i="10"/>
  <c r="Q349" i="10"/>
  <c r="Q351" i="10"/>
  <c r="Q353" i="10"/>
  <c r="Q355" i="10"/>
  <c r="Q357" i="10"/>
  <c r="Q359" i="10"/>
  <c r="Q361" i="10"/>
  <c r="Q363" i="10"/>
  <c r="Q365" i="10"/>
  <c r="Q367" i="10"/>
  <c r="Q372" i="10"/>
  <c r="Q386" i="10"/>
  <c r="Q388" i="10"/>
  <c r="Q369" i="10"/>
  <c r="Q371" i="10"/>
  <c r="Q373" i="10"/>
  <c r="Q375" i="10"/>
  <c r="Q377" i="10"/>
  <c r="Q379" i="10"/>
  <c r="Q381" i="10"/>
  <c r="Q383" i="10"/>
  <c r="Q385" i="10"/>
  <c r="Q387" i="10"/>
  <c r="Q370" i="10"/>
  <c r="Q374" i="10"/>
  <c r="Q316" i="10"/>
  <c r="Q376" i="10"/>
  <c r="Q378" i="10"/>
  <c r="Q380" i="10"/>
  <c r="Q382" i="10"/>
  <c r="Q384" i="10"/>
  <c r="CK489" i="7"/>
  <c r="CK709" i="7"/>
  <c r="CM595" i="7"/>
  <c r="CP595" i="7"/>
  <c r="CS595" i="7"/>
  <c r="CQ595" i="7"/>
  <c r="CU639" i="7"/>
  <c r="CL42" i="7"/>
  <c r="CU258" i="7"/>
  <c r="CV212" i="7"/>
  <c r="CW259" i="7"/>
  <c r="CU41" i="7"/>
  <c r="CW640" i="7"/>
  <c r="CM775" i="7"/>
  <c r="CT775" i="7"/>
  <c r="CL775" i="7"/>
  <c r="CQ775" i="7"/>
  <c r="CP775" i="7"/>
  <c r="CU775" i="7"/>
  <c r="CR775" i="7"/>
  <c r="CS775" i="7"/>
  <c r="CS464" i="7"/>
  <c r="CO464" i="7"/>
  <c r="CR464" i="7"/>
  <c r="CT464" i="7"/>
  <c r="CP464" i="7"/>
  <c r="CQ464" i="7"/>
  <c r="CV464" i="7"/>
  <c r="CM464" i="7"/>
  <c r="CN464" i="7"/>
  <c r="CL464" i="7"/>
  <c r="CS268" i="7"/>
  <c r="CP949" i="7"/>
  <c r="CP836" i="7"/>
  <c r="CU526" i="7"/>
  <c r="CQ836" i="7"/>
  <c r="CV836" i="7"/>
  <c r="CM19" i="7"/>
  <c r="CN179" i="7"/>
  <c r="CN836" i="7"/>
  <c r="CM836" i="7"/>
  <c r="CL836" i="7"/>
  <c r="CS179" i="7"/>
  <c r="CR198" i="7"/>
  <c r="CR131" i="7"/>
  <c r="CN440" i="7"/>
  <c r="CR709" i="7"/>
  <c r="CR933" i="7"/>
  <c r="CN933" i="7"/>
  <c r="CL604" i="7"/>
  <c r="CM604" i="7"/>
  <c r="CM253" i="7"/>
  <c r="CS564" i="7"/>
  <c r="CL564" i="7"/>
  <c r="CQ898" i="7"/>
  <c r="CN898" i="7"/>
  <c r="BY674" i="7"/>
  <c r="CK674" i="7"/>
  <c r="BZ674" i="7"/>
  <c r="CC674" i="7"/>
  <c r="CK210" i="7"/>
  <c r="CS210" i="7"/>
  <c r="CR268" i="7"/>
  <c r="CP268" i="7"/>
  <c r="CM62" i="7"/>
  <c r="CM721" i="7"/>
  <c r="CL612" i="7"/>
  <c r="CO612" i="7"/>
  <c r="BX347" i="7"/>
  <c r="BY347" i="7" a="1"/>
  <c r="CK99" i="7"/>
  <c r="CO179" i="7"/>
  <c r="CU179" i="7"/>
  <c r="CS131" i="7"/>
  <c r="CO268" i="7"/>
  <c r="CN268" i="7"/>
  <c r="CP440" i="7"/>
  <c r="CO440" i="7"/>
  <c r="CL709" i="7"/>
  <c r="CO709" i="7"/>
  <c r="CS721" i="7"/>
  <c r="CN721" i="7"/>
  <c r="CO933" i="7"/>
  <c r="CS933" i="7"/>
  <c r="CM49" i="7"/>
  <c r="CL49" i="7"/>
  <c r="CS604" i="7"/>
  <c r="CN604" i="7"/>
  <c r="CM40" i="7"/>
  <c r="CR253" i="7"/>
  <c r="CK907" i="7"/>
  <c r="CR564" i="7"/>
  <c r="CP564" i="7"/>
  <c r="CU564" i="7"/>
  <c r="CN564" i="7"/>
  <c r="CT898" i="7"/>
  <c r="CM898" i="7"/>
  <c r="CS88" i="7"/>
  <c r="CW88" i="7"/>
  <c r="CA284" i="7"/>
  <c r="BY284" i="7"/>
  <c r="CA674" i="7"/>
  <c r="CD674" i="7"/>
  <c r="CG674" i="7"/>
  <c r="CC814" i="7"/>
  <c r="BZ814" i="7"/>
  <c r="CT147" i="7"/>
  <c r="CS836" i="7"/>
  <c r="CO836" i="7"/>
  <c r="CQ709" i="7"/>
  <c r="CT721" i="7"/>
  <c r="CQ612" i="7"/>
  <c r="CV612" i="7"/>
  <c r="CQ131" i="7"/>
  <c r="CT268" i="7"/>
  <c r="CT304" i="7"/>
  <c r="CS440" i="7"/>
  <c r="CP131" i="7"/>
  <c r="CM709" i="7"/>
  <c r="CP709" i="7"/>
  <c r="CQ721" i="7"/>
  <c r="CV721" i="7"/>
  <c r="CV82" i="7"/>
  <c r="CO337" i="7"/>
  <c r="CT933" i="7"/>
  <c r="CQ933" i="7"/>
  <c r="CQ604" i="7"/>
  <c r="CV604" i="7"/>
  <c r="CO604" i="7"/>
  <c r="CP948" i="7"/>
  <c r="CT891" i="7"/>
  <c r="CW891" i="7"/>
  <c r="CQ564" i="7"/>
  <c r="CR898" i="7"/>
  <c r="CO898" i="7"/>
  <c r="CR88" i="7"/>
  <c r="CB284" i="7"/>
  <c r="CB674" i="7"/>
  <c r="CE814" i="7"/>
  <c r="CF814" i="7"/>
  <c r="CU42" i="7"/>
  <c r="CS319" i="7"/>
  <c r="CP404" i="7"/>
  <c r="CW82" i="7"/>
  <c r="CR179" i="7"/>
  <c r="CT836" i="7"/>
  <c r="CM619" i="7"/>
  <c r="CT619" i="7"/>
  <c r="CN619" i="7"/>
  <c r="CQ57" i="7"/>
  <c r="CT181" i="7"/>
  <c r="CO181" i="7"/>
  <c r="CK652" i="7"/>
  <c r="CJ652" i="7"/>
  <c r="CU602" i="7"/>
  <c r="CL619" i="7"/>
  <c r="CR619" i="7"/>
  <c r="CK35" i="7"/>
  <c r="CN35" i="7"/>
  <c r="CJ978" i="7"/>
  <c r="CP978" i="7"/>
  <c r="CW723" i="7"/>
  <c r="CR893" i="7"/>
  <c r="CR181" i="7"/>
  <c r="CS619" i="7"/>
  <c r="CN893" i="7"/>
  <c r="CM181" i="7"/>
  <c r="CR59" i="7"/>
  <c r="CV845" i="7"/>
  <c r="CR404" i="7"/>
  <c r="CT174" i="7"/>
  <c r="CS974" i="7"/>
  <c r="CW974" i="7"/>
  <c r="CM974" i="7"/>
  <c r="CN974" i="7"/>
  <c r="CM965" i="7"/>
  <c r="CL965" i="7"/>
  <c r="CQ965" i="7"/>
  <c r="CN891" i="7"/>
  <c r="CT537" i="7"/>
  <c r="CM526" i="7"/>
  <c r="CN526" i="7"/>
  <c r="CQ266" i="7"/>
  <c r="CI24" i="7"/>
  <c r="CE24" i="7"/>
  <c r="CF24" i="7"/>
  <c r="BY24" i="7"/>
  <c r="CV788" i="7"/>
  <c r="CS54" i="7"/>
  <c r="CV640" i="7"/>
  <c r="CL595" i="7"/>
  <c r="CM231" i="7"/>
  <c r="CQ231" i="7"/>
  <c r="CP312" i="7"/>
  <c r="CT312" i="7"/>
  <c r="CT404" i="7"/>
  <c r="CS304" i="7"/>
  <c r="CQ304" i="7"/>
  <c r="CO595" i="7"/>
  <c r="CU595" i="7"/>
  <c r="CQ974" i="7"/>
  <c r="CL974" i="7"/>
  <c r="CT965" i="7"/>
  <c r="CS965" i="7"/>
  <c r="CO891" i="7"/>
  <c r="CR891" i="7"/>
  <c r="CV891" i="7"/>
  <c r="CQ526" i="7"/>
  <c r="CS526" i="7"/>
  <c r="CQ181" i="7"/>
  <c r="CG24" i="7"/>
  <c r="CD24" i="7"/>
  <c r="CH24" i="7"/>
  <c r="CH754" i="7"/>
  <c r="CS192" i="7"/>
  <c r="CP304" i="7"/>
  <c r="CN304" i="7"/>
  <c r="CT231" i="7"/>
  <c r="CO312" i="7"/>
  <c r="CM404" i="7"/>
  <c r="CL404" i="7"/>
  <c r="CT192" i="7"/>
  <c r="CO304" i="7"/>
  <c r="CR304" i="7"/>
  <c r="CN595" i="7"/>
  <c r="CR595" i="7"/>
  <c r="CV595" i="7"/>
  <c r="CT595" i="7"/>
  <c r="CO974" i="7"/>
  <c r="CR965" i="7"/>
  <c r="CM891" i="7"/>
  <c r="CP891" i="7"/>
  <c r="CT526" i="7"/>
  <c r="CR526" i="7"/>
  <c r="CC24" i="7"/>
  <c r="CM489" i="7"/>
  <c r="CS489" i="7"/>
  <c r="CP489" i="7"/>
  <c r="CR489" i="7"/>
  <c r="CT489" i="7"/>
  <c r="CN489" i="7"/>
  <c r="CO489" i="7"/>
  <c r="CU489" i="7"/>
  <c r="CQ489" i="7"/>
  <c r="CV489" i="7"/>
  <c r="CL489" i="7"/>
  <c r="CP898" i="7"/>
  <c r="CL767" i="7"/>
  <c r="CC754" i="7"/>
  <c r="BZ754" i="7"/>
  <c r="BY754" i="7"/>
  <c r="CK754" i="7"/>
  <c r="CB754" i="7"/>
  <c r="CI754" i="7"/>
  <c r="CG754" i="7"/>
  <c r="CE754" i="7"/>
  <c r="CF754" i="7"/>
  <c r="CJ320" i="7"/>
  <c r="CP373" i="7"/>
  <c r="CV772" i="7"/>
  <c r="BK86" i="7"/>
  <c r="CJ247" i="7"/>
  <c r="CQ247" i="7"/>
  <c r="CO30" i="7"/>
  <c r="CP30" i="7"/>
  <c r="CT266" i="7"/>
  <c r="CH286" i="7"/>
  <c r="CN147" i="7"/>
  <c r="CR30" i="7"/>
  <c r="CQ30" i="7"/>
  <c r="CQ174" i="7"/>
  <c r="CS418" i="7"/>
  <c r="CS266" i="7"/>
  <c r="CS737" i="7"/>
  <c r="CS166" i="7"/>
  <c r="CI286" i="7"/>
  <c r="CR147" i="7"/>
  <c r="CV147" i="7"/>
  <c r="CM147" i="7"/>
  <c r="CL147" i="7"/>
  <c r="CV929" i="7"/>
  <c r="CT59" i="7"/>
  <c r="CT30" i="7"/>
  <c r="CS30" i="7"/>
  <c r="CK815" i="7"/>
  <c r="CM815" i="7"/>
  <c r="CR266" i="7"/>
  <c r="CO147" i="7"/>
  <c r="CM30" i="7"/>
  <c r="CL30" i="7"/>
  <c r="CT250" i="7"/>
  <c r="CQ250" i="7"/>
  <c r="CO250" i="7"/>
  <c r="CU250" i="7"/>
  <c r="CS250" i="7"/>
  <c r="CN250" i="7"/>
  <c r="CG284" i="7"/>
  <c r="CW929" i="7"/>
  <c r="CP147" i="7"/>
  <c r="CS147" i="7"/>
  <c r="BL20" i="7"/>
  <c r="BO20" i="7"/>
  <c r="CK20" i="7"/>
  <c r="BH20" i="7"/>
  <c r="BQ20" i="7"/>
  <c r="BI20" i="7"/>
  <c r="BM20" i="7"/>
  <c r="BN20" i="7"/>
  <c r="BK20" i="7"/>
  <c r="BP20" i="7"/>
  <c r="BJ20" i="7"/>
  <c r="CJ83" i="7"/>
  <c r="CW211" i="7"/>
  <c r="CD239" i="7"/>
  <c r="CN737" i="7"/>
  <c r="CN40" i="7"/>
  <c r="CT49" i="7"/>
  <c r="CS49" i="7"/>
  <c r="CP893" i="7"/>
  <c r="CS40" i="7"/>
  <c r="CO418" i="7"/>
  <c r="CL537" i="7"/>
  <c r="CN266" i="7"/>
  <c r="CM266" i="7"/>
  <c r="CM88" i="7"/>
  <c r="CL88" i="7"/>
  <c r="CQ88" i="7"/>
  <c r="CU74" i="7"/>
  <c r="CQ54" i="7"/>
  <c r="CM54" i="7"/>
  <c r="CL54" i="7"/>
  <c r="CW788" i="7"/>
  <c r="CQ648" i="7"/>
  <c r="CT40" i="7"/>
  <c r="CJ766" i="7"/>
  <c r="CL440" i="7"/>
  <c r="CP49" i="7"/>
  <c r="CU49" i="7"/>
  <c r="CT440" i="7"/>
  <c r="CP537" i="7"/>
  <c r="CP266" i="7"/>
  <c r="CU266" i="7"/>
  <c r="CO88" i="7"/>
  <c r="CU88" i="7"/>
  <c r="CJ285" i="7"/>
  <c r="CJ213" i="7"/>
  <c r="CJ225" i="7"/>
  <c r="CN225" i="7"/>
  <c r="CJ32" i="7"/>
  <c r="CJ129" i="7"/>
  <c r="CM129" i="7"/>
  <c r="CK29" i="7"/>
  <c r="CJ29" i="7"/>
  <c r="CO57" i="7"/>
  <c r="CJ76" i="7"/>
  <c r="CS76" i="7"/>
  <c r="CJ571" i="7"/>
  <c r="CP571" i="7"/>
  <c r="CR174" i="7"/>
  <c r="CS174" i="7"/>
  <c r="CW174" i="7"/>
  <c r="BY252" i="7"/>
  <c r="CJ252" i="7"/>
  <c r="CQ737" i="7"/>
  <c r="CT737" i="7"/>
  <c r="BY159" i="7"/>
  <c r="CJ159" i="7"/>
  <c r="CM418" i="7"/>
  <c r="CN418" i="7"/>
  <c r="CQ418" i="7"/>
  <c r="CN253" i="7"/>
  <c r="CL253" i="7"/>
  <c r="CO253" i="7"/>
  <c r="CU253" i="7"/>
  <c r="CK127" i="7"/>
  <c r="CJ127" i="7"/>
  <c r="CG286" i="7"/>
  <c r="CB286" i="7"/>
  <c r="CK63" i="7"/>
  <c r="CJ217" i="7"/>
  <c r="CR217" i="7"/>
  <c r="CJ11" i="7"/>
  <c r="CT11" i="7"/>
  <c r="CJ64" i="7"/>
  <c r="CN64" i="7"/>
  <c r="CJ201" i="7"/>
  <c r="CO201" i="7"/>
  <c r="CJ257" i="7"/>
  <c r="CT257" i="7"/>
  <c r="CP57" i="7"/>
  <c r="CJ184" i="7"/>
  <c r="CR184" i="7"/>
  <c r="CM551" i="7"/>
  <c r="CN551" i="7"/>
  <c r="CL551" i="7"/>
  <c r="CM211" i="7"/>
  <c r="CL211" i="7"/>
  <c r="CQ179" i="7"/>
  <c r="CT179" i="7"/>
  <c r="CW179" i="7"/>
  <c r="CK162" i="7"/>
  <c r="CJ162" i="7"/>
  <c r="CS404" i="7"/>
  <c r="CQ404" i="7"/>
  <c r="CO192" i="7"/>
  <c r="CU192" i="7"/>
  <c r="CR192" i="7"/>
  <c r="CO174" i="7"/>
  <c r="CM174" i="7"/>
  <c r="CL174" i="7"/>
  <c r="CP737" i="7"/>
  <c r="CR737" i="7"/>
  <c r="CO737" i="7"/>
  <c r="CP257" i="7"/>
  <c r="CK185" i="7"/>
  <c r="CJ185" i="7"/>
  <c r="CM648" i="7"/>
  <c r="CP418" i="7"/>
  <c r="CR418" i="7"/>
  <c r="CS253" i="7"/>
  <c r="CT253" i="7"/>
  <c r="CD286" i="7"/>
  <c r="CE286" i="7"/>
  <c r="CC286" i="7"/>
  <c r="CJ12" i="7"/>
  <c r="CQ12" i="7"/>
  <c r="CJ10" i="7"/>
  <c r="CR10" i="7"/>
  <c r="CJ221" i="7"/>
  <c r="CP221" i="7"/>
  <c r="CJ146" i="7"/>
  <c r="CR146" i="7"/>
  <c r="BV241" i="7"/>
  <c r="BX241" i="7"/>
  <c r="BY241" i="7" a="1"/>
  <c r="CJ133" i="7"/>
  <c r="CQ133" i="7"/>
  <c r="CT54" i="7"/>
  <c r="CO54" i="7"/>
  <c r="CR54" i="7"/>
  <c r="CP54" i="7"/>
  <c r="CJ233" i="7"/>
  <c r="CS233" i="7"/>
  <c r="CJ235" i="7"/>
  <c r="CO235" i="7"/>
  <c r="CK248" i="7"/>
  <c r="CJ248" i="7"/>
  <c r="CM57" i="7"/>
  <c r="CO551" i="7"/>
  <c r="CP551" i="7"/>
  <c r="CQ551" i="7"/>
  <c r="CV551" i="7"/>
  <c r="CM179" i="7"/>
  <c r="CN404" i="7"/>
  <c r="CM192" i="7"/>
  <c r="CL192" i="7"/>
  <c r="CQ192" i="7"/>
  <c r="CP852" i="7"/>
  <c r="CJ565" i="7"/>
  <c r="CS565" i="7"/>
  <c r="CP174" i="7"/>
  <c r="CU174" i="7"/>
  <c r="CM737" i="7"/>
  <c r="CT418" i="7"/>
  <c r="CW418" i="7"/>
  <c r="CQ253" i="7"/>
  <c r="CK203" i="7"/>
  <c r="CJ203" i="7"/>
  <c r="CQ36" i="7"/>
  <c r="CA286" i="7"/>
  <c r="BZ286" i="7"/>
  <c r="CJ85" i="7"/>
  <c r="CP85" i="7"/>
  <c r="BY286" i="7"/>
  <c r="CJ326" i="7"/>
  <c r="CR326" i="7"/>
  <c r="CL648" i="7"/>
  <c r="CJ137" i="7"/>
  <c r="CM137" i="7"/>
  <c r="CJ271" i="7"/>
  <c r="CT271" i="7"/>
  <c r="CJ121" i="7"/>
  <c r="CT121" i="7"/>
  <c r="CJ103" i="7"/>
  <c r="CN103" i="7"/>
  <c r="CJ189" i="7"/>
  <c r="CQ189" i="7"/>
  <c r="CJ136" i="7"/>
  <c r="CO136" i="7"/>
  <c r="CJ232" i="7"/>
  <c r="CP232" i="7"/>
  <c r="CJ287" i="7"/>
  <c r="CN287" i="7"/>
  <c r="CK932" i="7"/>
  <c r="CT932" i="7"/>
  <c r="CP568" i="7"/>
  <c r="CK746" i="7"/>
  <c r="CQ746" i="7"/>
  <c r="CG296" i="7"/>
  <c r="CK718" i="7"/>
  <c r="CJ899" i="7"/>
  <c r="CO899" i="7"/>
  <c r="CJ993" i="7"/>
  <c r="CL993" i="7"/>
  <c r="CB296" i="7"/>
  <c r="CA296" i="7"/>
  <c r="CA854" i="7"/>
  <c r="CB854" i="7"/>
  <c r="CI854" i="7"/>
  <c r="CE854" i="7"/>
  <c r="CC854" i="7"/>
  <c r="CD854" i="7"/>
  <c r="CF854" i="7"/>
  <c r="BY854" i="7"/>
  <c r="CG854" i="7"/>
  <c r="CH854" i="7"/>
  <c r="BZ854" i="7"/>
  <c r="CH284" i="7"/>
  <c r="CF284" i="7"/>
  <c r="CE284" i="7"/>
  <c r="CI284" i="7"/>
  <c r="CD284" i="7"/>
  <c r="BM292" i="7"/>
  <c r="BO292" i="7"/>
  <c r="BI292" i="7"/>
  <c r="BL292" i="7"/>
  <c r="BK292" i="7"/>
  <c r="BP292" i="7"/>
  <c r="BH292" i="7"/>
  <c r="BQ292" i="7"/>
  <c r="BJ292" i="7"/>
  <c r="BG292" i="7"/>
  <c r="CK292" i="7"/>
  <c r="BN292" i="7"/>
  <c r="BZ296" i="7"/>
  <c r="CI296" i="7"/>
  <c r="CD296" i="7"/>
  <c r="CH296" i="7"/>
  <c r="CE296" i="7"/>
  <c r="BY296" i="7"/>
  <c r="CO309" i="7"/>
  <c r="CC296" i="7"/>
  <c r="BL314" i="7"/>
  <c r="CN309" i="7"/>
  <c r="CM309" i="7"/>
  <c r="CR309" i="7"/>
  <c r="CQ309" i="7"/>
  <c r="CP309" i="7"/>
  <c r="CT309" i="7"/>
  <c r="CW309" i="7"/>
  <c r="BM104" i="7"/>
  <c r="BN44" i="7"/>
  <c r="BZ191" i="7"/>
  <c r="CK17" i="7"/>
  <c r="CJ17" i="7"/>
  <c r="CS348" i="7"/>
  <c r="CJ323" i="7"/>
  <c r="CO323" i="7"/>
  <c r="CK322" i="7"/>
  <c r="CJ322" i="7"/>
  <c r="CU736" i="7"/>
  <c r="CJ693" i="7"/>
  <c r="CQ693" i="7"/>
  <c r="CL74" i="7"/>
  <c r="CV42" i="7"/>
  <c r="CW212" i="7"/>
  <c r="CK106" i="7"/>
  <c r="CJ106" i="7"/>
  <c r="CM863" i="7"/>
  <c r="CR928" i="7"/>
  <c r="CK669" i="7"/>
  <c r="CN669" i="7"/>
  <c r="CK796" i="7"/>
  <c r="CO796" i="7"/>
  <c r="CR900" i="7"/>
  <c r="CJ911" i="7"/>
  <c r="CL911" i="7"/>
  <c r="CN120" i="7"/>
  <c r="CJ524" i="7"/>
  <c r="CS524" i="7"/>
  <c r="CK952" i="7"/>
  <c r="CM952" i="7"/>
  <c r="CK760" i="7"/>
  <c r="CM304" i="7"/>
  <c r="CL893" i="7"/>
  <c r="CO948" i="7"/>
  <c r="CR537" i="7"/>
  <c r="CQ537" i="7"/>
  <c r="CK714" i="7"/>
  <c r="CP714" i="7"/>
  <c r="CK213" i="7"/>
  <c r="CV440" i="7"/>
  <c r="CE254" i="7"/>
  <c r="CQ893" i="7"/>
  <c r="CV893" i="7"/>
  <c r="CS537" i="7"/>
  <c r="CW537" i="7"/>
  <c r="CO537" i="7"/>
  <c r="BX398" i="7"/>
  <c r="BY398" i="7" a="1"/>
  <c r="CC398" i="7"/>
  <c r="CK318" i="7"/>
  <c r="CP318" i="7"/>
  <c r="BP100" i="7"/>
  <c r="BN100" i="7"/>
  <c r="BL100" i="7"/>
  <c r="BM100" i="7"/>
  <c r="BG100" i="7"/>
  <c r="CK100" i="7"/>
  <c r="BJ100" i="7"/>
  <c r="BI100" i="7"/>
  <c r="BH100" i="7"/>
  <c r="BK100" i="7"/>
  <c r="BO100" i="7"/>
  <c r="BQ100" i="7"/>
  <c r="CV736" i="7"/>
  <c r="CT90" i="7"/>
  <c r="CQ487" i="7"/>
  <c r="CV487" i="7"/>
  <c r="CU772" i="7"/>
  <c r="CV723" i="7"/>
  <c r="CG906" i="7"/>
  <c r="CC906" i="7"/>
  <c r="CA906" i="7"/>
  <c r="CH906" i="7"/>
  <c r="CE906" i="7"/>
  <c r="CI906" i="7"/>
  <c r="BY906" i="7"/>
  <c r="BZ906" i="7"/>
  <c r="CF906" i="7"/>
  <c r="CD906" i="7"/>
  <c r="CB906" i="7"/>
  <c r="CV687" i="7"/>
  <c r="CW687" i="7"/>
  <c r="CQ21" i="7"/>
  <c r="CR21" i="7"/>
  <c r="CM21" i="7"/>
  <c r="CP21" i="7"/>
  <c r="CT21" i="7"/>
  <c r="CN21" i="7"/>
  <c r="CS21" i="7"/>
  <c r="BY751" i="7"/>
  <c r="CE751" i="7"/>
  <c r="CI751" i="7"/>
  <c r="CG751" i="7"/>
  <c r="CB751" i="7"/>
  <c r="CA751" i="7"/>
  <c r="CH751" i="7"/>
  <c r="CD751" i="7"/>
  <c r="CC751" i="7"/>
  <c r="BZ751" i="7"/>
  <c r="CF751" i="7"/>
  <c r="CO21" i="7"/>
  <c r="CF763" i="7"/>
  <c r="CH763" i="7"/>
  <c r="CB763" i="7"/>
  <c r="CA763" i="7"/>
  <c r="BY763" i="7"/>
  <c r="CD763" i="7"/>
  <c r="CC763" i="7"/>
  <c r="CE763" i="7"/>
  <c r="CI763" i="7"/>
  <c r="BZ763" i="7"/>
  <c r="CG763" i="7"/>
  <c r="CJ803" i="7"/>
  <c r="CP803" i="7"/>
  <c r="CJ515" i="7"/>
  <c r="CL515" i="7"/>
  <c r="CJ916" i="7"/>
  <c r="CP337" i="7"/>
  <c r="CU337" i="7"/>
  <c r="CR337" i="7"/>
  <c r="CN948" i="7"/>
  <c r="CL948" i="7"/>
  <c r="CE747" i="7"/>
  <c r="CB747" i="7"/>
  <c r="CI747" i="7"/>
  <c r="CC747" i="7"/>
  <c r="CD747" i="7"/>
  <c r="BZ747" i="7"/>
  <c r="CG747" i="7"/>
  <c r="CA747" i="7"/>
  <c r="CH747" i="7"/>
  <c r="BY747" i="7"/>
  <c r="CF747" i="7"/>
  <c r="CK872" i="7"/>
  <c r="CQ872" i="7"/>
  <c r="CJ844" i="7"/>
  <c r="CR844" i="7"/>
  <c r="CN337" i="7"/>
  <c r="CQ337" i="7"/>
  <c r="CT948" i="7"/>
  <c r="CD634" i="7"/>
  <c r="CB634" i="7"/>
  <c r="CH634" i="7"/>
  <c r="CC634" i="7"/>
  <c r="CF634" i="7"/>
  <c r="CA634" i="7"/>
  <c r="CG634" i="7"/>
  <c r="CI634" i="7"/>
  <c r="BY634" i="7"/>
  <c r="BZ634" i="7"/>
  <c r="CE634" i="7"/>
  <c r="CK770" i="7"/>
  <c r="CO770" i="7"/>
  <c r="CS337" i="7"/>
  <c r="CW337" i="7"/>
  <c r="CS948" i="7"/>
  <c r="CQ948" i="7"/>
  <c r="CV948" i="7"/>
  <c r="CK165" i="7"/>
  <c r="BZ894" i="7"/>
  <c r="CA894" i="7"/>
  <c r="CN227" i="7"/>
  <c r="CD894" i="7"/>
  <c r="CB894" i="7"/>
  <c r="CI894" i="7"/>
  <c r="CG894" i="7"/>
  <c r="CE894" i="7"/>
  <c r="CH894" i="7"/>
  <c r="CF894" i="7"/>
  <c r="BY894" i="7"/>
  <c r="CJ894" i="7"/>
  <c r="CJ165" i="7"/>
  <c r="CM165" i="7"/>
  <c r="CP19" i="7"/>
  <c r="BY436" i="7"/>
  <c r="CG436" i="7"/>
  <c r="CI436" i="7"/>
  <c r="CE436" i="7"/>
  <c r="CD436" i="7"/>
  <c r="CH436" i="7"/>
  <c r="CA436" i="7"/>
  <c r="CC436" i="7"/>
  <c r="CF436" i="7"/>
  <c r="CB436" i="7"/>
  <c r="BZ436" i="7"/>
  <c r="CW74" i="7"/>
  <c r="CT487" i="7"/>
  <c r="CU113" i="7"/>
  <c r="CL212" i="7"/>
  <c r="CU723" i="7"/>
  <c r="CM487" i="7"/>
  <c r="CW736" i="7"/>
  <c r="CN487" i="7"/>
  <c r="CU687" i="7"/>
  <c r="CV923" i="7"/>
  <c r="CW772" i="7"/>
  <c r="CR348" i="7"/>
  <c r="CJ359" i="7"/>
  <c r="CR359" i="7"/>
  <c r="CR319" i="7"/>
  <c r="CM59" i="7"/>
  <c r="CP59" i="7"/>
  <c r="CN319" i="7"/>
  <c r="CQ319" i="7"/>
  <c r="CV319" i="7"/>
  <c r="CR568" i="7"/>
  <c r="CM827" i="7"/>
  <c r="CN648" i="7"/>
  <c r="CO648" i="7"/>
  <c r="CT648" i="7"/>
  <c r="CS270" i="7"/>
  <c r="CN917" i="7"/>
  <c r="CL917" i="7"/>
  <c r="CM917" i="7"/>
  <c r="CT917" i="7"/>
  <c r="CQ917" i="7"/>
  <c r="CS917" i="7"/>
  <c r="CR917" i="7"/>
  <c r="CP917" i="7"/>
  <c r="CO917" i="7"/>
  <c r="CQ59" i="7"/>
  <c r="CS59" i="7"/>
  <c r="CW59" i="7"/>
  <c r="CM319" i="7"/>
  <c r="CL319" i="7"/>
  <c r="CO319" i="7"/>
  <c r="CT319" i="7"/>
  <c r="CW319" i="7"/>
  <c r="CJ943" i="7"/>
  <c r="CT943" i="7"/>
  <c r="CR827" i="7"/>
  <c r="CS949" i="7"/>
  <c r="CP648" i="7"/>
  <c r="CR648" i="7"/>
  <c r="CO59" i="7"/>
  <c r="CP319" i="7"/>
  <c r="CA159" i="7"/>
  <c r="CM949" i="7"/>
  <c r="CS648" i="7"/>
  <c r="CS487" i="7"/>
  <c r="CO487" i="7"/>
  <c r="CP487" i="7"/>
  <c r="CL487" i="7"/>
  <c r="CQ348" i="7"/>
  <c r="CN348" i="7"/>
  <c r="CO348" i="7"/>
  <c r="CM348" i="7"/>
  <c r="CT348" i="7"/>
  <c r="CP348" i="7"/>
  <c r="CD838" i="7"/>
  <c r="CC838" i="7"/>
  <c r="CI838" i="7"/>
  <c r="CA838" i="7"/>
  <c r="CH838" i="7"/>
  <c r="CB838" i="7"/>
  <c r="CF838" i="7"/>
  <c r="CE838" i="7"/>
  <c r="BY838" i="7"/>
  <c r="CG838" i="7"/>
  <c r="BZ838" i="7"/>
  <c r="CJ336" i="7"/>
  <c r="CN336" i="7"/>
  <c r="CK175" i="7"/>
  <c r="CJ175" i="7"/>
  <c r="CJ349" i="7"/>
  <c r="CP349" i="7"/>
  <c r="CJ240" i="7"/>
  <c r="CM240" i="7"/>
  <c r="CJ340" i="7"/>
  <c r="CP340" i="7"/>
  <c r="CK27" i="7"/>
  <c r="CJ27" i="7"/>
  <c r="CJ298" i="7"/>
  <c r="CR298" i="7"/>
  <c r="CJ754" i="7"/>
  <c r="CN635" i="7"/>
  <c r="CS372" i="7"/>
  <c r="CT372" i="7"/>
  <c r="CQ372" i="7"/>
  <c r="CO372" i="7"/>
  <c r="CM372" i="7"/>
  <c r="CP372" i="7"/>
  <c r="CN372" i="7"/>
  <c r="CR372" i="7"/>
  <c r="CJ986" i="7"/>
  <c r="CR986" i="7"/>
  <c r="CP262" i="7"/>
  <c r="CM262" i="7"/>
  <c r="CR262" i="7"/>
  <c r="CQ262" i="7"/>
  <c r="CS262" i="7"/>
  <c r="CN262" i="7"/>
  <c r="CJ313" i="7"/>
  <c r="CP313" i="7"/>
  <c r="CN863" i="7"/>
  <c r="CK808" i="7"/>
  <c r="CT808" i="7"/>
  <c r="CO863" i="7"/>
  <c r="CR229" i="7"/>
  <c r="CS863" i="7"/>
  <c r="CM948" i="7"/>
  <c r="CN229" i="7"/>
  <c r="CN350" i="7"/>
  <c r="CK65" i="7"/>
  <c r="CJ65" i="7"/>
  <c r="CJ222" i="7"/>
  <c r="CT222" i="7"/>
  <c r="CK381" i="7"/>
  <c r="CK734" i="7"/>
  <c r="CM734" i="7"/>
  <c r="CN90" i="7"/>
  <c r="CL250" i="7"/>
  <c r="CH239" i="7"/>
  <c r="CB239" i="7"/>
  <c r="CM90" i="7"/>
  <c r="CL90" i="7"/>
  <c r="CP90" i="7"/>
  <c r="CE239" i="7"/>
  <c r="CT852" i="7"/>
  <c r="CM852" i="7"/>
  <c r="CU393" i="7"/>
  <c r="CK981" i="7"/>
  <c r="CN981" i="7"/>
  <c r="CS568" i="7"/>
  <c r="CT568" i="7"/>
  <c r="CO568" i="7"/>
  <c r="CK527" i="7"/>
  <c r="CM527" i="7"/>
  <c r="CJ980" i="7"/>
  <c r="CL980" i="7"/>
  <c r="CO949" i="7"/>
  <c r="CU949" i="7"/>
  <c r="CR949" i="7"/>
  <c r="CT949" i="7"/>
  <c r="CM887" i="7"/>
  <c r="CF239" i="7"/>
  <c r="CC239" i="7"/>
  <c r="CM303" i="7"/>
  <c r="CR90" i="7"/>
  <c r="CS303" i="7"/>
  <c r="CQ303" i="7"/>
  <c r="CR303" i="7"/>
  <c r="CO293" i="7"/>
  <c r="CJ645" i="7"/>
  <c r="CS645" i="7"/>
  <c r="CQ852" i="7"/>
  <c r="CV852" i="7"/>
  <c r="CS852" i="7"/>
  <c r="CO852" i="7"/>
  <c r="CJ843" i="7"/>
  <c r="CM843" i="7"/>
  <c r="CN568" i="7"/>
  <c r="CM568" i="7"/>
  <c r="CC254" i="7"/>
  <c r="CL949" i="7"/>
  <c r="CN949" i="7"/>
  <c r="CT256" i="7"/>
  <c r="CK608" i="7"/>
  <c r="CM608" i="7"/>
  <c r="CV658" i="7"/>
  <c r="CS90" i="7"/>
  <c r="CQ90" i="7"/>
  <c r="CM257" i="7"/>
  <c r="CQ887" i="7"/>
  <c r="CG239" i="7"/>
  <c r="CA239" i="7"/>
  <c r="CN303" i="7"/>
  <c r="CP303" i="7"/>
  <c r="CU303" i="7"/>
  <c r="CT303" i="7"/>
  <c r="CL852" i="7"/>
  <c r="CQ568" i="7"/>
  <c r="CH254" i="7"/>
  <c r="CQ949" i="7"/>
  <c r="CN3" i="7"/>
  <c r="CL93" i="7"/>
  <c r="CS635" i="7"/>
  <c r="CO893" i="7"/>
  <c r="CM893" i="7"/>
  <c r="CP229" i="7"/>
  <c r="CO229" i="7"/>
  <c r="CV25" i="7"/>
  <c r="CK769" i="7"/>
  <c r="CQ769" i="7"/>
  <c r="CK661" i="7"/>
  <c r="CT229" i="7"/>
  <c r="CW229" i="7"/>
  <c r="CQ229" i="7"/>
  <c r="CS893" i="7"/>
  <c r="CW893" i="7"/>
  <c r="CP120" i="7"/>
  <c r="CJ816" i="7"/>
  <c r="CM816" i="7"/>
  <c r="CM229" i="7"/>
  <c r="CL900" i="7"/>
  <c r="CL891" i="7"/>
  <c r="CO120" i="7"/>
  <c r="CT120" i="7"/>
  <c r="CJ820" i="7"/>
  <c r="CO820" i="7"/>
  <c r="CS120" i="7"/>
  <c r="CM120" i="7"/>
  <c r="CO90" i="7"/>
  <c r="CJ814" i="7"/>
  <c r="CN814" i="7"/>
  <c r="CQ900" i="7"/>
  <c r="CR120" i="7"/>
  <c r="CV120" i="7"/>
  <c r="CK277" i="7"/>
  <c r="CJ277" i="7"/>
  <c r="CJ242" i="7"/>
  <c r="CN242" i="7"/>
  <c r="CP863" i="7"/>
  <c r="CT863" i="7"/>
  <c r="CL863" i="7"/>
  <c r="CB311" i="7"/>
  <c r="CH63" i="7"/>
  <c r="CR641" i="7"/>
  <c r="CQ641" i="7"/>
  <c r="CM641" i="7"/>
  <c r="CL641" i="7"/>
  <c r="CP641" i="7"/>
  <c r="CT641" i="7"/>
  <c r="CN641" i="7"/>
  <c r="CO641" i="7"/>
  <c r="CS641" i="7"/>
  <c r="CD63" i="7"/>
  <c r="BZ63" i="7"/>
  <c r="CK302" i="7"/>
  <c r="CJ302" i="7"/>
  <c r="CB63" i="7"/>
  <c r="CE63" i="7"/>
  <c r="BP226" i="7"/>
  <c r="CL957" i="7"/>
  <c r="CN272" i="7"/>
  <c r="CO111" i="7"/>
  <c r="CT111" i="7"/>
  <c r="CQ350" i="7"/>
  <c r="CN111" i="7"/>
  <c r="CG63" i="7"/>
  <c r="CC63" i="7"/>
  <c r="CA63" i="7"/>
  <c r="CP588" i="7"/>
  <c r="CT588" i="7"/>
  <c r="CQ588" i="7"/>
  <c r="CM588" i="7"/>
  <c r="CS588" i="7"/>
  <c r="CR588" i="7"/>
  <c r="CN588" i="7"/>
  <c r="CL588" i="7"/>
  <c r="CO588" i="7"/>
  <c r="CU588" i="7"/>
  <c r="CI63" i="7"/>
  <c r="CF63" i="7"/>
  <c r="CJ66" i="7"/>
  <c r="CK66" i="7"/>
  <c r="CM9" i="7"/>
  <c r="CS9" i="7"/>
  <c r="CT9" i="7"/>
  <c r="CO9" i="7"/>
  <c r="CU9" i="7"/>
  <c r="CR9" i="7"/>
  <c r="CQ9" i="7"/>
  <c r="CN9" i="7"/>
  <c r="CK206" i="7"/>
  <c r="CJ206" i="7"/>
  <c r="CK199" i="7"/>
  <c r="CJ199" i="7"/>
  <c r="CJ354" i="7"/>
  <c r="CR354" i="7"/>
  <c r="CK89" i="7"/>
  <c r="CJ89" i="7"/>
  <c r="CJ890" i="7"/>
  <c r="CP890" i="7"/>
  <c r="CT350" i="7"/>
  <c r="CR350" i="7"/>
  <c r="CO350" i="7"/>
  <c r="CW474" i="7"/>
  <c r="CP350" i="7"/>
  <c r="CM350" i="7"/>
  <c r="CM969" i="7"/>
  <c r="CT969" i="7"/>
  <c r="CR969" i="7"/>
  <c r="CS969" i="7"/>
  <c r="CQ969" i="7"/>
  <c r="CO969" i="7"/>
  <c r="CL969" i="7"/>
  <c r="CP969" i="7"/>
  <c r="CN969" i="7"/>
  <c r="CG593" i="7"/>
  <c r="CE593" i="7"/>
  <c r="CC593" i="7"/>
  <c r="CA593" i="7"/>
  <c r="BZ593" i="7"/>
  <c r="CD593" i="7"/>
  <c r="CF593" i="7"/>
  <c r="CH593" i="7"/>
  <c r="BY593" i="7"/>
  <c r="CB593" i="7"/>
  <c r="CI593" i="7"/>
  <c r="CM862" i="7"/>
  <c r="CN862" i="7"/>
  <c r="CO862" i="7"/>
  <c r="CP862" i="7"/>
  <c r="CS862" i="7"/>
  <c r="CQ862" i="7"/>
  <c r="CR862" i="7"/>
  <c r="CL862" i="7"/>
  <c r="CT862" i="7"/>
  <c r="CQ890" i="7"/>
  <c r="CQ863" i="7"/>
  <c r="CV863" i="7"/>
  <c r="CS350" i="7"/>
  <c r="CQ876" i="7"/>
  <c r="CR876" i="7"/>
  <c r="CS876" i="7"/>
  <c r="CN876" i="7"/>
  <c r="CP876" i="7"/>
  <c r="CO876" i="7"/>
  <c r="CL876" i="7"/>
  <c r="CM876" i="7"/>
  <c r="CT876" i="7"/>
  <c r="CK163" i="7"/>
  <c r="CJ163" i="7"/>
  <c r="CK377" i="7"/>
  <c r="CJ377" i="7"/>
  <c r="CJ50" i="7"/>
  <c r="CM50" i="7"/>
  <c r="CJ381" i="7"/>
  <c r="CJ390" i="7"/>
  <c r="CM928" i="7"/>
  <c r="CI738" i="7"/>
  <c r="CS849" i="7"/>
  <c r="CP849" i="7"/>
  <c r="CQ849" i="7"/>
  <c r="CN849" i="7"/>
  <c r="CR849" i="7"/>
  <c r="CO849" i="7"/>
  <c r="CU849" i="7"/>
  <c r="CT849" i="7"/>
  <c r="CM849" i="7"/>
  <c r="CL849" i="7"/>
  <c r="CB738" i="7"/>
  <c r="CR3" i="7"/>
  <c r="CH738" i="7"/>
  <c r="CE738" i="7"/>
  <c r="CK910" i="7"/>
  <c r="CP910" i="7"/>
  <c r="CK297" i="7"/>
  <c r="CT297" i="7"/>
  <c r="BY738" i="7"/>
  <c r="CK738" i="7"/>
  <c r="CP111" i="7"/>
  <c r="CQ111" i="7"/>
  <c r="CJ722" i="7"/>
  <c r="CP722" i="7"/>
  <c r="CS111" i="7"/>
  <c r="CM111" i="7"/>
  <c r="CJ445" i="7"/>
  <c r="CM445" i="7"/>
  <c r="CO977" i="7"/>
  <c r="CK799" i="7"/>
  <c r="CL799" i="7"/>
  <c r="CK610" i="7"/>
  <c r="CR610" i="7"/>
  <c r="CD738" i="7"/>
  <c r="CG738" i="7"/>
  <c r="CA738" i="7"/>
  <c r="CU251" i="7"/>
  <c r="CJ507" i="7"/>
  <c r="CT507" i="7"/>
  <c r="CC83" i="7"/>
  <c r="CS373" i="7"/>
  <c r="CR111" i="7"/>
  <c r="CL118" i="7"/>
  <c r="BZ738" i="7"/>
  <c r="CC738" i="7"/>
  <c r="BJ16" i="7"/>
  <c r="BM16" i="7"/>
  <c r="BI16" i="7"/>
  <c r="BH16" i="7"/>
  <c r="BP16" i="7"/>
  <c r="BK16" i="7"/>
  <c r="BL16" i="7"/>
  <c r="BG16" i="7"/>
  <c r="BN16" i="7"/>
  <c r="BQ16" i="7"/>
  <c r="BO16" i="7"/>
  <c r="BX16" i="7"/>
  <c r="BY16" i="7" a="1"/>
  <c r="CR907" i="7"/>
  <c r="CW426" i="7"/>
  <c r="CW658" i="7"/>
  <c r="CC918" i="7"/>
  <c r="CP887" i="7"/>
  <c r="CR887" i="7"/>
  <c r="CR35" i="7"/>
  <c r="CC328" i="7"/>
  <c r="CM483" i="7"/>
  <c r="CS19" i="7"/>
  <c r="CK979" i="7"/>
  <c r="CO979" i="7"/>
  <c r="CR977" i="7"/>
  <c r="CF83" i="7"/>
  <c r="CG311" i="7"/>
  <c r="CK680" i="7"/>
  <c r="CO680" i="7"/>
  <c r="CQ373" i="7"/>
  <c r="CB918" i="7"/>
  <c r="CT887" i="7"/>
  <c r="CL887" i="7"/>
  <c r="CR483" i="7"/>
  <c r="CP483" i="7"/>
  <c r="CT19" i="7"/>
  <c r="CK599" i="7"/>
  <c r="CM599" i="7"/>
  <c r="CJ742" i="7"/>
  <c r="CL742" i="7"/>
  <c r="CD83" i="7"/>
  <c r="CK685" i="7"/>
  <c r="CQ685" i="7"/>
  <c r="CF311" i="7"/>
  <c r="CR373" i="7"/>
  <c r="CC78" i="7"/>
  <c r="CS887" i="7"/>
  <c r="CO887" i="7"/>
  <c r="CS483" i="7"/>
  <c r="CO483" i="7"/>
  <c r="CN19" i="7"/>
  <c r="CL19" i="7"/>
  <c r="CJ647" i="7"/>
  <c r="CN647" i="7"/>
  <c r="CK476" i="7"/>
  <c r="CJ924" i="7"/>
  <c r="CT924" i="7"/>
  <c r="CT373" i="7"/>
  <c r="CK207" i="7"/>
  <c r="CM207" i="7"/>
  <c r="CB750" i="7"/>
  <c r="CL25" i="7"/>
  <c r="CM635" i="7"/>
  <c r="CV393" i="7"/>
  <c r="CM28" i="7"/>
  <c r="CN257" i="7"/>
  <c r="CS900" i="7"/>
  <c r="CN900" i="7"/>
  <c r="CJ730" i="7"/>
  <c r="CL730" i="7"/>
  <c r="CF78" i="7"/>
  <c r="CV399" i="7"/>
  <c r="CE918" i="7"/>
  <c r="CI918" i="7"/>
  <c r="CJ670" i="7"/>
  <c r="CO670" i="7"/>
  <c r="CJ589" i="7"/>
  <c r="CR589" i="7"/>
  <c r="CK858" i="7"/>
  <c r="CQ858" i="7"/>
  <c r="CJ678" i="7"/>
  <c r="CL678" i="7"/>
  <c r="CP900" i="7"/>
  <c r="CU900" i="7"/>
  <c r="CM900" i="7"/>
  <c r="CB191" i="7"/>
  <c r="CJ702" i="7"/>
  <c r="CQ702" i="7"/>
  <c r="CJ897" i="7"/>
  <c r="CL897" i="7"/>
  <c r="CB18" i="7"/>
  <c r="CE78" i="7"/>
  <c r="CF918" i="7"/>
  <c r="CA918" i="7"/>
  <c r="CG750" i="7"/>
  <c r="BP157" i="7"/>
  <c r="CJ423" i="7"/>
  <c r="CM423" i="7"/>
  <c r="CR626" i="7"/>
  <c r="CT900" i="7"/>
  <c r="CK833" i="7"/>
  <c r="CQ833" i="7"/>
  <c r="CV40" i="7"/>
  <c r="CE18" i="7"/>
  <c r="CD918" i="7"/>
  <c r="CH918" i="7"/>
  <c r="CR57" i="7"/>
  <c r="CN57" i="7"/>
  <c r="CK606" i="7"/>
  <c r="CR606" i="7"/>
  <c r="CO19" i="7"/>
  <c r="CQ19" i="7"/>
  <c r="CU80" i="7"/>
  <c r="CP635" i="7"/>
  <c r="CR635" i="7"/>
  <c r="CL977" i="7"/>
  <c r="CQ977" i="7"/>
  <c r="CT985" i="7"/>
  <c r="CJ879" i="7"/>
  <c r="CM879" i="7"/>
  <c r="CH18" i="7"/>
  <c r="CA18" i="7"/>
  <c r="CD18" i="7"/>
  <c r="BZ78" i="7"/>
  <c r="CG78" i="7"/>
  <c r="CB78" i="7"/>
  <c r="CT57" i="7"/>
  <c r="CT483" i="7"/>
  <c r="CQ483" i="7"/>
  <c r="CO28" i="7"/>
  <c r="CR19" i="7"/>
  <c r="CJ495" i="7"/>
  <c r="CT495" i="7"/>
  <c r="CW595" i="7"/>
  <c r="CT635" i="7"/>
  <c r="CO635" i="7"/>
  <c r="CL635" i="7"/>
  <c r="CN977" i="7"/>
  <c r="CP977" i="7"/>
  <c r="CJ790" i="7"/>
  <c r="CN790" i="7"/>
  <c r="CI18" i="7"/>
  <c r="BY18" i="7"/>
  <c r="CK18" i="7"/>
  <c r="CF18" i="7"/>
  <c r="CI78" i="7"/>
  <c r="CA78" i="7"/>
  <c r="BY78" i="7"/>
  <c r="CK78" i="7"/>
  <c r="CP227" i="7"/>
  <c r="CQ635" i="7"/>
  <c r="CS977" i="7"/>
  <c r="CT977" i="7"/>
  <c r="BH314" i="7"/>
  <c r="CK285" i="7"/>
  <c r="CC18" i="7"/>
  <c r="CG18" i="7"/>
  <c r="CH78" i="7"/>
  <c r="CU118" i="7"/>
  <c r="CG188" i="7"/>
  <c r="CK421" i="7"/>
  <c r="CO421" i="7"/>
  <c r="CC476" i="7"/>
  <c r="CQ985" i="7"/>
  <c r="CD254" i="7"/>
  <c r="CA254" i="7"/>
  <c r="BZ254" i="7"/>
  <c r="CD311" i="7"/>
  <c r="CE311" i="7"/>
  <c r="CT3" i="7"/>
  <c r="CC191" i="7"/>
  <c r="CU426" i="7"/>
  <c r="CP270" i="7"/>
  <c r="CO3" i="7"/>
  <c r="BZ23" i="7"/>
  <c r="CA750" i="7"/>
  <c r="BZ750" i="7"/>
  <c r="CK801" i="7"/>
  <c r="CT801" i="7"/>
  <c r="CJ774" i="7"/>
  <c r="CT774" i="7"/>
  <c r="CK632" i="7"/>
  <c r="CS632" i="7"/>
  <c r="BY254" i="7"/>
  <c r="CJ254" i="7"/>
  <c r="CG254" i="7"/>
  <c r="CI254" i="7"/>
  <c r="CJ663" i="7"/>
  <c r="CO663" i="7"/>
  <c r="CA311" i="7"/>
  <c r="CI311" i="7"/>
  <c r="BZ311" i="7"/>
  <c r="CQ3" i="7"/>
  <c r="CV898" i="7"/>
  <c r="CQ270" i="7"/>
  <c r="CR957" i="7"/>
  <c r="CR272" i="7"/>
  <c r="CB521" i="7"/>
  <c r="BY918" i="7"/>
  <c r="CJ918" i="7"/>
  <c r="CG918" i="7"/>
  <c r="CE750" i="7"/>
  <c r="CC750" i="7"/>
  <c r="CJ469" i="7"/>
  <c r="CR469" i="7"/>
  <c r="CU40" i="7"/>
  <c r="CU131" i="7"/>
  <c r="CK573" i="7"/>
  <c r="CS573" i="7"/>
  <c r="CP256" i="7"/>
  <c r="CB254" i="7"/>
  <c r="BY311" i="7"/>
  <c r="CH311" i="7"/>
  <c r="CG191" i="7"/>
  <c r="CF750" i="7"/>
  <c r="CH750" i="7"/>
  <c r="CL80" i="7"/>
  <c r="CJ913" i="7"/>
  <c r="CS913" i="7"/>
  <c r="CJ945" i="7"/>
  <c r="CT945" i="7"/>
  <c r="CJ613" i="7"/>
  <c r="CN613" i="7"/>
  <c r="CK617" i="7"/>
  <c r="CL617" i="7"/>
  <c r="CK880" i="7"/>
  <c r="CP880" i="7"/>
  <c r="CN928" i="7"/>
  <c r="CS928" i="7"/>
  <c r="CQ928" i="7"/>
  <c r="CQ272" i="7"/>
  <c r="CL827" i="7"/>
  <c r="CS827" i="7"/>
  <c r="CJ927" i="7"/>
  <c r="CN927" i="7"/>
  <c r="CO270" i="7"/>
  <c r="CT270" i="7"/>
  <c r="CJ454" i="7"/>
  <c r="CR454" i="7"/>
  <c r="CC521" i="7"/>
  <c r="BP44" i="7"/>
  <c r="CD750" i="7"/>
  <c r="BY750" i="7"/>
  <c r="CK750" i="7"/>
  <c r="CK441" i="7"/>
  <c r="CT441" i="7"/>
  <c r="CH159" i="7"/>
  <c r="CO928" i="7"/>
  <c r="CP928" i="7"/>
  <c r="CJ649" i="7"/>
  <c r="CL649" i="7"/>
  <c r="CJ563" i="7"/>
  <c r="CS563" i="7"/>
  <c r="CS272" i="7"/>
  <c r="CJ846" i="7"/>
  <c r="CO846" i="7"/>
  <c r="CK997" i="7"/>
  <c r="CT997" i="7"/>
  <c r="CP827" i="7"/>
  <c r="CU827" i="7"/>
  <c r="CT827" i="7"/>
  <c r="CN827" i="7"/>
  <c r="CH499" i="7"/>
  <c r="CK698" i="7"/>
  <c r="CO698" i="7"/>
  <c r="CN270" i="7"/>
  <c r="CM270" i="7"/>
  <c r="CE521" i="7"/>
  <c r="BL44" i="7"/>
  <c r="CI159" i="7"/>
  <c r="CT928" i="7"/>
  <c r="CQ827" i="7"/>
  <c r="BH104" i="7"/>
  <c r="CR270" i="7"/>
  <c r="BI44" i="7"/>
  <c r="CN767" i="7"/>
  <c r="CR12" i="7"/>
  <c r="CG706" i="7"/>
  <c r="CF706" i="7"/>
  <c r="CB706" i="7"/>
  <c r="CH706" i="7"/>
  <c r="CA706" i="7"/>
  <c r="CD706" i="7"/>
  <c r="CE706" i="7"/>
  <c r="CC706" i="7"/>
  <c r="BY706" i="7"/>
  <c r="CI706" i="7"/>
  <c r="BZ706" i="7"/>
  <c r="CA966" i="7"/>
  <c r="CH966" i="7"/>
  <c r="CB966" i="7"/>
  <c r="CG966" i="7"/>
  <c r="BY966" i="7"/>
  <c r="CE966" i="7"/>
  <c r="BZ966" i="7"/>
  <c r="CD966" i="7"/>
  <c r="CC966" i="7"/>
  <c r="CF966" i="7"/>
  <c r="CI966" i="7"/>
  <c r="CI762" i="7"/>
  <c r="CB762" i="7"/>
  <c r="CE762" i="7"/>
  <c r="CD762" i="7"/>
  <c r="CA762" i="7"/>
  <c r="BZ762" i="7"/>
  <c r="BY762" i="7"/>
  <c r="CC762" i="7"/>
  <c r="CG762" i="7"/>
  <c r="CF762" i="7"/>
  <c r="CH762" i="7"/>
  <c r="CE662" i="7"/>
  <c r="CD662" i="7"/>
  <c r="CA662" i="7"/>
  <c r="CB662" i="7"/>
  <c r="CC662" i="7"/>
  <c r="CG662" i="7"/>
  <c r="BZ662" i="7"/>
  <c r="BY662" i="7"/>
  <c r="CI662" i="7"/>
  <c r="CF662" i="7"/>
  <c r="CH662" i="7"/>
  <c r="CV274" i="7"/>
  <c r="CN626" i="7"/>
  <c r="CN36" i="7"/>
  <c r="CH353" i="7"/>
  <c r="CI694" i="7"/>
  <c r="CB694" i="7"/>
  <c r="CD694" i="7"/>
  <c r="BZ694" i="7"/>
  <c r="CG694" i="7"/>
  <c r="CF694" i="7"/>
  <c r="CH694" i="7"/>
  <c r="CC694" i="7"/>
  <c r="BY694" i="7"/>
  <c r="CE694" i="7"/>
  <c r="CA694" i="7"/>
  <c r="CA802" i="7"/>
  <c r="CF802" i="7"/>
  <c r="CD802" i="7"/>
  <c r="CB802" i="7"/>
  <c r="CH802" i="7"/>
  <c r="CC802" i="7"/>
  <c r="CI802" i="7"/>
  <c r="CG802" i="7"/>
  <c r="BY802" i="7"/>
  <c r="CK802" i="7"/>
  <c r="CE802" i="7"/>
  <c r="BZ802" i="7"/>
  <c r="CD13" i="7"/>
  <c r="CS36" i="7"/>
  <c r="CF353" i="7"/>
  <c r="CS541" i="7"/>
  <c r="CL541" i="7"/>
  <c r="CT541" i="7"/>
  <c r="CQ541" i="7"/>
  <c r="CO541" i="7"/>
  <c r="CN541" i="7"/>
  <c r="CM541" i="7"/>
  <c r="CP541" i="7"/>
  <c r="CR541" i="7"/>
  <c r="CA946" i="7"/>
  <c r="CI946" i="7"/>
  <c r="BY946" i="7"/>
  <c r="CE946" i="7"/>
  <c r="BZ946" i="7"/>
  <c r="CF946" i="7"/>
  <c r="CC946" i="7"/>
  <c r="CG946" i="7"/>
  <c r="CD946" i="7"/>
  <c r="CH946" i="7"/>
  <c r="CB946" i="7"/>
  <c r="CW31" i="7"/>
  <c r="CC392" i="7"/>
  <c r="BZ13" i="7"/>
  <c r="CQ957" i="7"/>
  <c r="CP591" i="7"/>
  <c r="CN591" i="7"/>
  <c r="CO591" i="7"/>
  <c r="CL591" i="7"/>
  <c r="CR591" i="7"/>
  <c r="CS591" i="7"/>
  <c r="CM591" i="7"/>
  <c r="CT591" i="7"/>
  <c r="CQ591" i="7"/>
  <c r="CV591" i="7"/>
  <c r="CM800" i="7"/>
  <c r="CP800" i="7"/>
  <c r="CN800" i="7"/>
  <c r="CS800" i="7"/>
  <c r="CL800" i="7"/>
  <c r="CR800" i="7"/>
  <c r="CO800" i="7"/>
  <c r="CT800" i="7"/>
  <c r="CW800" i="7"/>
  <c r="CB499" i="7"/>
  <c r="CF23" i="7"/>
  <c r="CT767" i="7"/>
  <c r="CM198" i="7"/>
  <c r="CQ638" i="7"/>
  <c r="CL638" i="7"/>
  <c r="CR638" i="7"/>
  <c r="CN638" i="7"/>
  <c r="CM638" i="7"/>
  <c r="CS638" i="7"/>
  <c r="CP638" i="7"/>
  <c r="CT638" i="7"/>
  <c r="CO638" i="7"/>
  <c r="CK710" i="7"/>
  <c r="CM710" i="7"/>
  <c r="BQ104" i="7"/>
  <c r="CF499" i="7"/>
  <c r="BY138" i="7"/>
  <c r="CK138" i="7"/>
  <c r="BX406" i="7"/>
  <c r="BY406" i="7" a="1"/>
  <c r="CD406" i="7"/>
  <c r="BY23" i="7"/>
  <c r="CK23" i="7"/>
  <c r="CJ942" i="7"/>
  <c r="CK942" i="7"/>
  <c r="CQ800" i="7"/>
  <c r="CS205" i="7"/>
  <c r="CI191" i="7"/>
  <c r="CH191" i="7"/>
  <c r="BY191" i="7"/>
  <c r="CK191" i="7"/>
  <c r="CF485" i="7"/>
  <c r="BY521" i="7"/>
  <c r="CK521" i="7"/>
  <c r="CF521" i="7"/>
  <c r="BZ521" i="7"/>
  <c r="BX44" i="7"/>
  <c r="BY44" i="7" a="1"/>
  <c r="CA44" i="7"/>
  <c r="BX180" i="7"/>
  <c r="BY180" i="7" a="1"/>
  <c r="CB180" i="7"/>
  <c r="CD353" i="7"/>
  <c r="BZ353" i="7"/>
  <c r="CE353" i="7"/>
  <c r="CF191" i="7"/>
  <c r="CD191" i="7"/>
  <c r="CE191" i="7"/>
  <c r="CC79" i="7"/>
  <c r="CG485" i="7"/>
  <c r="CJ699" i="7"/>
  <c r="CR699" i="7"/>
  <c r="CT692" i="7"/>
  <c r="CI521" i="7"/>
  <c r="CH521" i="7"/>
  <c r="CG521" i="7"/>
  <c r="BY353" i="7"/>
  <c r="CK353" i="7"/>
  <c r="CI353" i="7"/>
  <c r="CA353" i="7"/>
  <c r="BZ510" i="7"/>
  <c r="CC291" i="7"/>
  <c r="CA191" i="7"/>
  <c r="CK976" i="7"/>
  <c r="CM976" i="7"/>
  <c r="CP272" i="7"/>
  <c r="CA521" i="7"/>
  <c r="CC353" i="7"/>
  <c r="CG353" i="7"/>
  <c r="CF294" i="7"/>
  <c r="BY291" i="7"/>
  <c r="CK291" i="7"/>
  <c r="CJ930" i="7"/>
  <c r="CO930" i="7"/>
  <c r="CR28" i="7"/>
  <c r="CM3" i="7"/>
  <c r="CS3" i="7"/>
  <c r="CT272" i="7"/>
  <c r="BY345" i="7"/>
  <c r="CK345" i="7"/>
  <c r="BK104" i="7"/>
  <c r="BO104" i="7"/>
  <c r="BP104" i="7"/>
  <c r="CC485" i="7"/>
  <c r="CA499" i="7"/>
  <c r="BY499" i="7"/>
  <c r="CK499" i="7"/>
  <c r="CT907" i="7"/>
  <c r="CT36" i="7"/>
  <c r="CM36" i="7"/>
  <c r="CO957" i="7"/>
  <c r="CT957" i="7"/>
  <c r="CM217" i="7"/>
  <c r="CK305" i="7"/>
  <c r="CD23" i="7"/>
  <c r="CA23" i="7"/>
  <c r="CM767" i="7"/>
  <c r="CR767" i="7"/>
  <c r="CW118" i="7"/>
  <c r="CQ459" i="7"/>
  <c r="CC108" i="7"/>
  <c r="CA70" i="7"/>
  <c r="CN198" i="7"/>
  <c r="CC369" i="7"/>
  <c r="CH197" i="7"/>
  <c r="CJ437" i="7"/>
  <c r="CM437" i="7"/>
  <c r="BO314" i="7"/>
  <c r="CK904" i="7"/>
  <c r="CL904" i="7"/>
  <c r="BZ79" i="7"/>
  <c r="BI104" i="7"/>
  <c r="BJ104" i="7"/>
  <c r="BN104" i="7"/>
  <c r="CI504" i="7"/>
  <c r="CO36" i="7"/>
  <c r="CR36" i="7"/>
  <c r="CN957" i="7"/>
  <c r="CS957" i="7"/>
  <c r="CC23" i="7"/>
  <c r="CB23" i="7"/>
  <c r="CG23" i="7"/>
  <c r="CQ767" i="7"/>
  <c r="BY510" i="7"/>
  <c r="CK510" i="7"/>
  <c r="CV118" i="7"/>
  <c r="CJ486" i="7"/>
  <c r="CN486" i="7"/>
  <c r="CJ701" i="7"/>
  <c r="CL701" i="7"/>
  <c r="CJ559" i="7"/>
  <c r="CN559" i="7"/>
  <c r="BI314" i="7"/>
  <c r="CP3" i="7"/>
  <c r="CM272" i="7"/>
  <c r="CO272" i="7"/>
  <c r="CI79" i="7"/>
  <c r="BG104" i="7"/>
  <c r="BL104" i="7"/>
  <c r="CE485" i="7"/>
  <c r="CE499" i="7"/>
  <c r="CK889" i="7"/>
  <c r="CL889" i="7"/>
  <c r="CJ629" i="7"/>
  <c r="CQ629" i="7"/>
  <c r="CC13" i="7"/>
  <c r="CP36" i="7"/>
  <c r="CP957" i="7"/>
  <c r="CM957" i="7"/>
  <c r="CI23" i="7"/>
  <c r="CE23" i="7"/>
  <c r="CP767" i="7"/>
  <c r="CG510" i="7"/>
  <c r="BK301" i="7"/>
  <c r="BM301" i="7"/>
  <c r="BP301" i="7"/>
  <c r="BJ301" i="7"/>
  <c r="BN301" i="7"/>
  <c r="BL301" i="7"/>
  <c r="BO301" i="7"/>
  <c r="BQ301" i="7"/>
  <c r="BH301" i="7"/>
  <c r="BG301" i="7"/>
  <c r="BI301" i="7"/>
  <c r="BX301" i="7"/>
  <c r="BY301" i="7" a="1"/>
  <c r="CG301" i="7"/>
  <c r="CN43" i="7"/>
  <c r="CQ43" i="7"/>
  <c r="CJ778" i="7"/>
  <c r="CL778" i="7"/>
  <c r="CJ540" i="7"/>
  <c r="CM540" i="7"/>
  <c r="CE510" i="7"/>
  <c r="CB510" i="7"/>
  <c r="CF510" i="7"/>
  <c r="CM459" i="7"/>
  <c r="CB485" i="7"/>
  <c r="CD510" i="7"/>
  <c r="CI510" i="7"/>
  <c r="CC510" i="7"/>
  <c r="CP459" i="7"/>
  <c r="CA510" i="7"/>
  <c r="CL785" i="7"/>
  <c r="CT785" i="7"/>
  <c r="CR785" i="7"/>
  <c r="CQ785" i="7"/>
  <c r="CN785" i="7"/>
  <c r="CO785" i="7"/>
  <c r="CP785" i="7"/>
  <c r="CS785" i="7"/>
  <c r="CM785" i="7"/>
  <c r="CJ674" i="7"/>
  <c r="BX176" i="7"/>
  <c r="BY176" i="7" a="1"/>
  <c r="CA176" i="7"/>
  <c r="BJ44" i="7"/>
  <c r="CJ596" i="7"/>
  <c r="CO596" i="7"/>
  <c r="BO44" i="7"/>
  <c r="BJ383" i="7"/>
  <c r="BQ383" i="7"/>
  <c r="BN383" i="7"/>
  <c r="BM383" i="7"/>
  <c r="BH383" i="7"/>
  <c r="BK383" i="7"/>
  <c r="BG383" i="7"/>
  <c r="BP383" i="7"/>
  <c r="BL383" i="7"/>
  <c r="BO383" i="7"/>
  <c r="BI383" i="7"/>
  <c r="BX161" i="7"/>
  <c r="BY161" i="7" a="1"/>
  <c r="CG161" i="7"/>
  <c r="CO767" i="7"/>
  <c r="CS767" i="7"/>
  <c r="BI226" i="7"/>
  <c r="CA448" i="7"/>
  <c r="BH44" i="7"/>
  <c r="BM44" i="7"/>
  <c r="CJ636" i="7"/>
  <c r="CO636" i="7"/>
  <c r="CK110" i="7"/>
  <c r="CJ110" i="7"/>
  <c r="BI406" i="7"/>
  <c r="BQ406" i="7"/>
  <c r="BL406" i="7"/>
  <c r="BJ406" i="7"/>
  <c r="BP406" i="7"/>
  <c r="BG406" i="7"/>
  <c r="BO406" i="7"/>
  <c r="BN406" i="7"/>
  <c r="BK406" i="7"/>
  <c r="BM406" i="7"/>
  <c r="BH406" i="7"/>
  <c r="CP420" i="7"/>
  <c r="CS420" i="7"/>
  <c r="CO420" i="7"/>
  <c r="CM420" i="7"/>
  <c r="CL420" i="7"/>
  <c r="CR420" i="7"/>
  <c r="CT420" i="7"/>
  <c r="CN420" i="7"/>
  <c r="CQ420" i="7"/>
  <c r="CL153" i="7"/>
  <c r="CB294" i="7"/>
  <c r="CD476" i="7"/>
  <c r="CH476" i="7"/>
  <c r="CI291" i="7"/>
  <c r="BZ291" i="7"/>
  <c r="CG291" i="7"/>
  <c r="BP314" i="7"/>
  <c r="BG314" i="7"/>
  <c r="BQ314" i="7"/>
  <c r="CH83" i="7"/>
  <c r="CE83" i="7"/>
  <c r="CS256" i="7"/>
  <c r="CN256" i="7"/>
  <c r="CA116" i="7"/>
  <c r="CI196" i="7"/>
  <c r="CA294" i="7"/>
  <c r="CF476" i="7"/>
  <c r="CA476" i="7"/>
  <c r="CH291" i="7"/>
  <c r="CF291" i="7"/>
  <c r="CD291" i="7"/>
  <c r="BM314" i="7"/>
  <c r="BK314" i="7"/>
  <c r="BN314" i="7"/>
  <c r="CB83" i="7"/>
  <c r="CA83" i="7"/>
  <c r="BZ83" i="7"/>
  <c r="CM256" i="7"/>
  <c r="CG116" i="7"/>
  <c r="CR256" i="7"/>
  <c r="CL907" i="7"/>
  <c r="CV181" i="7"/>
  <c r="CW131" i="7"/>
  <c r="BY294" i="7"/>
  <c r="CJ294" i="7"/>
  <c r="CI476" i="7"/>
  <c r="CB291" i="7"/>
  <c r="CA291" i="7"/>
  <c r="BJ314" i="7"/>
  <c r="CI83" i="7"/>
  <c r="CG83" i="7"/>
  <c r="CD116" i="7"/>
  <c r="CG345" i="7"/>
  <c r="CP907" i="7"/>
  <c r="BX169" i="7"/>
  <c r="BY169" i="7" a="1"/>
  <c r="CB169" i="7"/>
  <c r="BN249" i="7"/>
  <c r="BL249" i="7"/>
  <c r="BO249" i="7"/>
  <c r="BJ249" i="7"/>
  <c r="BM249" i="7"/>
  <c r="BQ249" i="7"/>
  <c r="BG249" i="7"/>
  <c r="BP249" i="7"/>
  <c r="BI249" i="7"/>
  <c r="BH249" i="7"/>
  <c r="BK249" i="7"/>
  <c r="BL278" i="7"/>
  <c r="BM278" i="7"/>
  <c r="BP278" i="7"/>
  <c r="BN278" i="7"/>
  <c r="BK278" i="7"/>
  <c r="BG278" i="7"/>
  <c r="BO278" i="7"/>
  <c r="BJ278" i="7"/>
  <c r="BQ278" i="7"/>
  <c r="BH278" i="7"/>
  <c r="BI278" i="7"/>
  <c r="BX278" i="7"/>
  <c r="BY278" i="7" a="1"/>
  <c r="CB278" i="7"/>
  <c r="BQ44" i="7"/>
  <c r="BK44" i="7"/>
  <c r="BG44" i="7"/>
  <c r="BX383" i="7"/>
  <c r="BY383" i="7" a="1"/>
  <c r="CI383" i="7"/>
  <c r="CQ10" i="7"/>
  <c r="CJ786" i="7"/>
  <c r="CO786" i="7"/>
  <c r="BM397" i="7"/>
  <c r="BK397" i="7"/>
  <c r="BH397" i="7"/>
  <c r="BL397" i="7"/>
  <c r="BI397" i="7"/>
  <c r="BP397" i="7"/>
  <c r="BN397" i="7"/>
  <c r="BQ397" i="7"/>
  <c r="BJ397" i="7"/>
  <c r="BO397" i="7"/>
  <c r="BG397" i="7"/>
  <c r="CF316" i="7"/>
  <c r="BQ8" i="7"/>
  <c r="BH8" i="7"/>
  <c r="BM8" i="7"/>
  <c r="BN8" i="7"/>
  <c r="BJ8" i="7"/>
  <c r="BO8" i="7"/>
  <c r="BP8" i="7"/>
  <c r="BI8" i="7"/>
  <c r="BK8" i="7"/>
  <c r="BL8" i="7"/>
  <c r="BG8" i="7"/>
  <c r="BH150" i="7"/>
  <c r="BO150" i="7"/>
  <c r="BP150" i="7"/>
  <c r="BN150" i="7"/>
  <c r="BJ150" i="7"/>
  <c r="BK150" i="7"/>
  <c r="BM150" i="7"/>
  <c r="BG150" i="7"/>
  <c r="BL150" i="7"/>
  <c r="BI150" i="7"/>
  <c r="BQ150" i="7"/>
  <c r="BI245" i="7"/>
  <c r="BP245" i="7"/>
  <c r="BM245" i="7"/>
  <c r="BN245" i="7"/>
  <c r="BL245" i="7"/>
  <c r="BJ245" i="7"/>
  <c r="BO245" i="7"/>
  <c r="BG245" i="7"/>
  <c r="BK245" i="7"/>
  <c r="BH245" i="7"/>
  <c r="BQ245" i="7"/>
  <c r="BN169" i="7"/>
  <c r="BP169" i="7"/>
  <c r="BG169" i="7"/>
  <c r="BJ169" i="7"/>
  <c r="BM169" i="7"/>
  <c r="BQ169" i="7"/>
  <c r="BL169" i="7"/>
  <c r="BH169" i="7"/>
  <c r="BI169" i="7"/>
  <c r="BK169" i="7"/>
  <c r="BO169" i="7"/>
  <c r="BO180" i="7"/>
  <c r="BK180" i="7"/>
  <c r="BI180" i="7"/>
  <c r="BG180" i="7"/>
  <c r="BJ180" i="7"/>
  <c r="BL180" i="7"/>
  <c r="BH180" i="7"/>
  <c r="BP180" i="7"/>
  <c r="BM180" i="7"/>
  <c r="BQ180" i="7"/>
  <c r="BN180" i="7"/>
  <c r="BX140" i="7"/>
  <c r="BY140" i="7" a="1"/>
  <c r="CF140" i="7"/>
  <c r="CI108" i="7"/>
  <c r="CL181" i="7"/>
  <c r="BX249" i="7"/>
  <c r="BY249" i="7" a="1"/>
  <c r="BZ249" i="7"/>
  <c r="BX245" i="7"/>
  <c r="BY245" i="7" a="1"/>
  <c r="CE245" i="7"/>
  <c r="BX150" i="7"/>
  <c r="BY150" i="7" a="1"/>
  <c r="CE150" i="7"/>
  <c r="CN15" i="7"/>
  <c r="CR15" i="7"/>
  <c r="CQ15" i="7"/>
  <c r="CT15" i="7"/>
  <c r="CM15" i="7"/>
  <c r="CO15" i="7"/>
  <c r="CP15" i="7"/>
  <c r="CS15" i="7"/>
  <c r="CW15" i="7"/>
  <c r="CE108" i="7"/>
  <c r="CW80" i="7"/>
  <c r="CR166" i="7"/>
  <c r="CQ166" i="7"/>
  <c r="CM166" i="7"/>
  <c r="CP166" i="7"/>
  <c r="CO166" i="7"/>
  <c r="CT166" i="7"/>
  <c r="CN166" i="7"/>
  <c r="BG161" i="7"/>
  <c r="BI161" i="7"/>
  <c r="BL161" i="7"/>
  <c r="BK161" i="7"/>
  <c r="BP161" i="7"/>
  <c r="BH161" i="7"/>
  <c r="BQ161" i="7"/>
  <c r="BN161" i="7"/>
  <c r="BO161" i="7"/>
  <c r="BJ161" i="7"/>
  <c r="BM161" i="7"/>
  <c r="BH284" i="7"/>
  <c r="BM284" i="7"/>
  <c r="BK284" i="7"/>
  <c r="BQ284" i="7"/>
  <c r="BJ284" i="7"/>
  <c r="BO284" i="7"/>
  <c r="BI284" i="7"/>
  <c r="BL284" i="7"/>
  <c r="BG284" i="7"/>
  <c r="CK284" i="7"/>
  <c r="BN284" i="7"/>
  <c r="BP284" i="7"/>
  <c r="BL286" i="7"/>
  <c r="BH286" i="7"/>
  <c r="BK286" i="7"/>
  <c r="BG286" i="7"/>
  <c r="BO286" i="7"/>
  <c r="BJ286" i="7"/>
  <c r="BN286" i="7"/>
  <c r="BM286" i="7"/>
  <c r="BP286" i="7"/>
  <c r="BI286" i="7"/>
  <c r="BQ286" i="7"/>
  <c r="BP176" i="7"/>
  <c r="BG176" i="7"/>
  <c r="BI176" i="7"/>
  <c r="BQ176" i="7"/>
  <c r="BM176" i="7"/>
  <c r="BN176" i="7"/>
  <c r="BH176" i="7"/>
  <c r="BK176" i="7"/>
  <c r="BL176" i="7"/>
  <c r="BJ176" i="7"/>
  <c r="BO176" i="7"/>
  <c r="BN37" i="7"/>
  <c r="BJ37" i="7"/>
  <c r="BH37" i="7"/>
  <c r="BK37" i="7"/>
  <c r="BG37" i="7"/>
  <c r="CJ37" i="7"/>
  <c r="BQ37" i="7"/>
  <c r="BP37" i="7"/>
  <c r="BO37" i="7"/>
  <c r="BL37" i="7"/>
  <c r="BI37" i="7"/>
  <c r="BM37" i="7"/>
  <c r="BJ24" i="7"/>
  <c r="BM24" i="7"/>
  <c r="BK24" i="7"/>
  <c r="BG24" i="7"/>
  <c r="CJ24" i="7"/>
  <c r="BI24" i="7"/>
  <c r="BH24" i="7"/>
  <c r="BN24" i="7"/>
  <c r="BL24" i="7"/>
  <c r="BP24" i="7"/>
  <c r="BQ24" i="7"/>
  <c r="BO24" i="7"/>
  <c r="BQ334" i="7"/>
  <c r="BO334" i="7"/>
  <c r="BP334" i="7"/>
  <c r="BJ334" i="7"/>
  <c r="BH334" i="7"/>
  <c r="BI334" i="7"/>
  <c r="BN334" i="7"/>
  <c r="BG334" i="7"/>
  <c r="BL334" i="7"/>
  <c r="BK334" i="7"/>
  <c r="BM334" i="7"/>
  <c r="BL140" i="7"/>
  <c r="BH140" i="7"/>
  <c r="BN140" i="7"/>
  <c r="BG140" i="7"/>
  <c r="BO140" i="7"/>
  <c r="BP140" i="7"/>
  <c r="BQ140" i="7"/>
  <c r="BK140" i="7"/>
  <c r="BI140" i="7"/>
  <c r="BM140" i="7"/>
  <c r="BJ140" i="7"/>
  <c r="BG102" i="7"/>
  <c r="BO102" i="7"/>
  <c r="BM102" i="7"/>
  <c r="BL102" i="7"/>
  <c r="BJ102" i="7"/>
  <c r="BP102" i="7"/>
  <c r="BQ102" i="7"/>
  <c r="BN102" i="7"/>
  <c r="BI102" i="7"/>
  <c r="BH102" i="7"/>
  <c r="BK102" i="7"/>
  <c r="CG435" i="7"/>
  <c r="CF435" i="7"/>
  <c r="BZ435" i="7"/>
  <c r="CC435" i="7"/>
  <c r="CI435" i="7"/>
  <c r="CD435" i="7"/>
  <c r="BY435" i="7"/>
  <c r="CK435" i="7"/>
  <c r="CE435" i="7"/>
  <c r="CH435" i="7"/>
  <c r="CA435" i="7"/>
  <c r="CB435" i="7"/>
  <c r="BY542" i="7"/>
  <c r="CK542" i="7"/>
  <c r="CB542" i="7"/>
  <c r="CF542" i="7"/>
  <c r="CI542" i="7"/>
  <c r="CG542" i="7"/>
  <c r="CA542" i="7"/>
  <c r="CD542" i="7"/>
  <c r="BZ542" i="7"/>
  <c r="CH542" i="7"/>
  <c r="CE542" i="7"/>
  <c r="CC542" i="7"/>
  <c r="CG385" i="7"/>
  <c r="BZ159" i="7"/>
  <c r="CB159" i="7"/>
  <c r="CG159" i="7"/>
  <c r="CK983" i="7"/>
  <c r="CR983" i="7"/>
  <c r="CC234" i="7"/>
  <c r="CQ217" i="7"/>
  <c r="CC504" i="7"/>
  <c r="CJ832" i="7"/>
  <c r="CR832" i="7"/>
  <c r="BV334" i="7"/>
  <c r="BX334" i="7"/>
  <c r="BY334" i="7" a="1"/>
  <c r="CG539" i="7"/>
  <c r="CD539" i="7"/>
  <c r="CE539" i="7"/>
  <c r="CC539" i="7"/>
  <c r="CH539" i="7"/>
  <c r="CI539" i="7"/>
  <c r="BY539" i="7"/>
  <c r="CK539" i="7"/>
  <c r="CB539" i="7"/>
  <c r="CA539" i="7"/>
  <c r="CF539" i="7"/>
  <c r="BZ539" i="7"/>
  <c r="CB465" i="7"/>
  <c r="CA465" i="7"/>
  <c r="BY465" i="7"/>
  <c r="CK465" i="7"/>
  <c r="CH465" i="7"/>
  <c r="CF465" i="7"/>
  <c r="CG465" i="7"/>
  <c r="CD465" i="7"/>
  <c r="CI465" i="7"/>
  <c r="CC465" i="7"/>
  <c r="CE465" i="7"/>
  <c r="BZ465" i="7"/>
  <c r="CD518" i="7"/>
  <c r="CC518" i="7"/>
  <c r="CF518" i="7"/>
  <c r="CE518" i="7"/>
  <c r="CA518" i="7"/>
  <c r="CB518" i="7"/>
  <c r="BZ518" i="7"/>
  <c r="BY518" i="7"/>
  <c r="CI518" i="7"/>
  <c r="CG518" i="7"/>
  <c r="CH518" i="7"/>
  <c r="CP688" i="7"/>
  <c r="CR688" i="7"/>
  <c r="CT688" i="7"/>
  <c r="CN688" i="7"/>
  <c r="CO688" i="7"/>
  <c r="CU688" i="7"/>
  <c r="CL688" i="7"/>
  <c r="CQ688" i="7"/>
  <c r="CS688" i="7"/>
  <c r="CM688" i="7"/>
  <c r="BX8" i="7"/>
  <c r="BY8" i="7" a="1"/>
  <c r="BZ325" i="7"/>
  <c r="CA385" i="7"/>
  <c r="BY108" i="7"/>
  <c r="CK108" i="7"/>
  <c r="CG535" i="7"/>
  <c r="CG230" i="7"/>
  <c r="BZ364" i="7"/>
  <c r="CK592" i="7"/>
  <c r="CP592" i="7"/>
  <c r="CK583" i="7"/>
  <c r="CR583" i="7"/>
  <c r="CE476" i="7"/>
  <c r="CG476" i="7"/>
  <c r="BZ476" i="7"/>
  <c r="BI144" i="7"/>
  <c r="CJ826" i="7"/>
  <c r="CN826" i="7"/>
  <c r="CM693" i="7"/>
  <c r="BY538" i="7"/>
  <c r="CK538" i="7"/>
  <c r="CE159" i="7"/>
  <c r="CC159" i="7"/>
  <c r="CD159" i="7"/>
  <c r="CK748" i="7"/>
  <c r="CM748" i="7"/>
  <c r="CW25" i="7"/>
  <c r="CG234" i="7"/>
  <c r="CG499" i="7"/>
  <c r="CC499" i="7"/>
  <c r="CJ514" i="7"/>
  <c r="CT514" i="7"/>
  <c r="CF138" i="7"/>
  <c r="CO373" i="7"/>
  <c r="CU373" i="7"/>
  <c r="CM373" i="7"/>
  <c r="BX102" i="7"/>
  <c r="BY102" i="7" a="1"/>
  <c r="CJ380" i="7"/>
  <c r="CK380" i="7"/>
  <c r="CG325" i="7"/>
  <c r="CE385" i="7"/>
  <c r="CG108" i="7"/>
  <c r="CB172" i="7"/>
  <c r="CE364" i="7"/>
  <c r="CB476" i="7"/>
  <c r="CK159" i="7"/>
  <c r="CN12" i="7"/>
  <c r="BZ234" i="7"/>
  <c r="CE504" i="7"/>
  <c r="BZ499" i="7"/>
  <c r="CI499" i="7"/>
  <c r="CB138" i="7"/>
  <c r="CN217" i="7"/>
  <c r="CN373" i="7"/>
  <c r="CF544" i="7"/>
  <c r="CG544" i="7"/>
  <c r="CH544" i="7"/>
  <c r="CB544" i="7"/>
  <c r="CI544" i="7"/>
  <c r="CE544" i="7"/>
  <c r="BZ544" i="7"/>
  <c r="BY544" i="7"/>
  <c r="CD544" i="7"/>
  <c r="CC544" i="7"/>
  <c r="CA544" i="7"/>
  <c r="CK75" i="7"/>
  <c r="CJ75" i="7"/>
  <c r="CP282" i="7"/>
  <c r="CN282" i="7"/>
  <c r="CT282" i="7"/>
  <c r="CM282" i="7"/>
  <c r="CQ282" i="7"/>
  <c r="CR282" i="7"/>
  <c r="CS282" i="7"/>
  <c r="CW282" i="7"/>
  <c r="CO282" i="7"/>
  <c r="CI532" i="7"/>
  <c r="CA532" i="7"/>
  <c r="BZ532" i="7"/>
  <c r="CF532" i="7"/>
  <c r="CG532" i="7"/>
  <c r="BY532" i="7"/>
  <c r="CK532" i="7"/>
  <c r="CE532" i="7"/>
  <c r="CB532" i="7"/>
  <c r="CC532" i="7"/>
  <c r="CD532" i="7"/>
  <c r="CH532" i="7"/>
  <c r="CL779" i="7"/>
  <c r="CP779" i="7"/>
  <c r="CQ779" i="7"/>
  <c r="CN779" i="7"/>
  <c r="CM779" i="7"/>
  <c r="CR779" i="7"/>
  <c r="CO779" i="7"/>
  <c r="CT779" i="7"/>
  <c r="CS779" i="7"/>
  <c r="CJ719" i="7"/>
  <c r="CP719" i="7"/>
  <c r="CL860" i="7"/>
  <c r="CN860" i="7"/>
  <c r="CR860" i="7"/>
  <c r="CO860" i="7"/>
  <c r="CP860" i="7"/>
  <c r="CT860" i="7"/>
  <c r="CQ860" i="7"/>
  <c r="CV860" i="7"/>
  <c r="CM860" i="7"/>
  <c r="CS860" i="7"/>
  <c r="BK226" i="7"/>
  <c r="BH226" i="7"/>
  <c r="CH172" i="7"/>
  <c r="CD172" i="7"/>
  <c r="BY478" i="7"/>
  <c r="CK478" i="7"/>
  <c r="CE128" i="7"/>
  <c r="BJ226" i="7"/>
  <c r="BY172" i="7"/>
  <c r="CK172" i="7"/>
  <c r="BZ448" i="7"/>
  <c r="CF478" i="7"/>
  <c r="BQ226" i="7"/>
  <c r="CC172" i="7"/>
  <c r="CB448" i="7"/>
  <c r="CD408" i="7"/>
  <c r="CQ62" i="7"/>
  <c r="CR358" i="7"/>
  <c r="CN28" i="7"/>
  <c r="CT28" i="7"/>
  <c r="CQ28" i="7"/>
  <c r="CP28" i="7"/>
  <c r="CS28" i="7"/>
  <c r="CW393" i="7"/>
  <c r="CW295" i="7"/>
  <c r="CO62" i="7"/>
  <c r="CJ481" i="7"/>
  <c r="CT481" i="7"/>
  <c r="CF128" i="7"/>
  <c r="CR985" i="7"/>
  <c r="CS985" i="7"/>
  <c r="CM626" i="7"/>
  <c r="CP626" i="7"/>
  <c r="CK228" i="7"/>
  <c r="CM228" i="7"/>
  <c r="CJ471" i="7"/>
  <c r="CM471" i="7"/>
  <c r="BY504" i="7"/>
  <c r="CJ504" i="7"/>
  <c r="CF504" i="7"/>
  <c r="CA504" i="7"/>
  <c r="CJ955" i="7"/>
  <c r="CQ955" i="7"/>
  <c r="CK789" i="7"/>
  <c r="CQ789" i="7"/>
  <c r="CA138" i="7"/>
  <c r="CG138" i="7"/>
  <c r="CC138" i="7"/>
  <c r="CH208" i="7"/>
  <c r="CF109" i="7"/>
  <c r="CP985" i="7"/>
  <c r="CO985" i="7"/>
  <c r="CM985" i="7"/>
  <c r="CK768" i="7"/>
  <c r="CN768" i="7"/>
  <c r="CO626" i="7"/>
  <c r="CT626" i="7"/>
  <c r="CW626" i="7"/>
  <c r="CD504" i="7"/>
  <c r="BZ504" i="7"/>
  <c r="CK809" i="7"/>
  <c r="CR809" i="7"/>
  <c r="CH138" i="7"/>
  <c r="CI138" i="7"/>
  <c r="CJ627" i="7"/>
  <c r="CD208" i="7"/>
  <c r="CD200" i="7"/>
  <c r="CC128" i="7"/>
  <c r="CN985" i="7"/>
  <c r="CL626" i="7"/>
  <c r="CQ626" i="7"/>
  <c r="CN403" i="7"/>
  <c r="BX58" i="7"/>
  <c r="BY58" i="7" a="1"/>
  <c r="BZ58" i="7"/>
  <c r="CB504" i="7"/>
  <c r="CG504" i="7"/>
  <c r="CE138" i="7"/>
  <c r="BZ138" i="7"/>
  <c r="CK821" i="7"/>
  <c r="CJ821" i="7"/>
  <c r="CV871" i="7"/>
  <c r="CO657" i="7"/>
  <c r="CP657" i="7"/>
  <c r="CR657" i="7"/>
  <c r="CL657" i="7"/>
  <c r="CS657" i="7"/>
  <c r="CM657" i="7"/>
  <c r="CQ657" i="7"/>
  <c r="CN657" i="7"/>
  <c r="CT657" i="7"/>
  <c r="CQ798" i="7"/>
  <c r="CP798" i="7"/>
  <c r="CT798" i="7"/>
  <c r="CM798" i="7"/>
  <c r="CR798" i="7"/>
  <c r="CL798" i="7"/>
  <c r="CS798" i="7"/>
  <c r="CW798" i="7"/>
  <c r="CO798" i="7"/>
  <c r="CN798" i="7"/>
  <c r="CU492" i="7"/>
  <c r="BH157" i="7"/>
  <c r="CD369" i="7"/>
  <c r="CF230" i="7"/>
  <c r="CE538" i="7"/>
  <c r="CH116" i="7"/>
  <c r="CC116" i="7"/>
  <c r="CJ963" i="7"/>
  <c r="CN963" i="7"/>
  <c r="CE345" i="7"/>
  <c r="CF345" i="7"/>
  <c r="CH345" i="7"/>
  <c r="CG79" i="7"/>
  <c r="BY79" i="7"/>
  <c r="CK79" i="7"/>
  <c r="CE79" i="7"/>
  <c r="CA234" i="7"/>
  <c r="CF234" i="7"/>
  <c r="CH234" i="7"/>
  <c r="BX104" i="7"/>
  <c r="BY104" i="7" a="1"/>
  <c r="CC104" i="7"/>
  <c r="CO907" i="7"/>
  <c r="CM907" i="7"/>
  <c r="CJ679" i="7"/>
  <c r="CO679" i="7"/>
  <c r="CF13" i="7"/>
  <c r="BY13" i="7"/>
  <c r="CK13" i="7"/>
  <c r="CE13" i="7"/>
  <c r="CU658" i="7"/>
  <c r="BZ132" i="7"/>
  <c r="CF369" i="7"/>
  <c r="CE230" i="7"/>
  <c r="CF149" i="7"/>
  <c r="CD252" i="7"/>
  <c r="CK618" i="7"/>
  <c r="CS618" i="7"/>
  <c r="CJ931" i="7"/>
  <c r="CR931" i="7"/>
  <c r="CF538" i="7"/>
  <c r="CK83" i="7"/>
  <c r="BY116" i="7"/>
  <c r="CI116" i="7"/>
  <c r="CB116" i="7"/>
  <c r="CI345" i="7"/>
  <c r="BZ345" i="7"/>
  <c r="CA345" i="7"/>
  <c r="CD79" i="7"/>
  <c r="CH79" i="7"/>
  <c r="CF79" i="7"/>
  <c r="BY234" i="7"/>
  <c r="CK234" i="7"/>
  <c r="CD234" i="7"/>
  <c r="CI234" i="7"/>
  <c r="CW604" i="7"/>
  <c r="CN907" i="7"/>
  <c r="CS907" i="7"/>
  <c r="CJ624" i="7"/>
  <c r="CT624" i="7"/>
  <c r="CJ646" i="7"/>
  <c r="CN646" i="7"/>
  <c r="CH13" i="7"/>
  <c r="CI13" i="7"/>
  <c r="CE523" i="7"/>
  <c r="BY535" i="7"/>
  <c r="CK535" i="7"/>
  <c r="BY283" i="7"/>
  <c r="CJ283" i="7"/>
  <c r="CG196" i="7"/>
  <c r="CI230" i="7"/>
  <c r="CD149" i="7"/>
  <c r="CR300" i="7"/>
  <c r="CF116" i="7"/>
  <c r="BZ116" i="7"/>
  <c r="CK870" i="7"/>
  <c r="CR870" i="7"/>
  <c r="CB345" i="7"/>
  <c r="CD345" i="7"/>
  <c r="CA79" i="7"/>
  <c r="CB234" i="7"/>
  <c r="CU604" i="7"/>
  <c r="BX115" i="7"/>
  <c r="CQ907" i="7"/>
  <c r="CJ642" i="7"/>
  <c r="CL642" i="7"/>
  <c r="CA13" i="7"/>
  <c r="CB13" i="7"/>
  <c r="CQ577" i="7"/>
  <c r="CP577" i="7"/>
  <c r="CN577" i="7"/>
  <c r="CL577" i="7"/>
  <c r="CR577" i="7"/>
  <c r="CT577" i="7"/>
  <c r="CM577" i="7"/>
  <c r="CS577" i="7"/>
  <c r="CO577" i="7"/>
  <c r="CM472" i="7"/>
  <c r="CM85" i="7"/>
  <c r="CS29" i="7"/>
  <c r="CV564" i="7"/>
  <c r="CT85" i="7"/>
  <c r="CP146" i="7"/>
  <c r="CS85" i="7"/>
  <c r="CU871" i="7"/>
  <c r="CO971" i="7"/>
  <c r="CR971" i="7"/>
  <c r="CN971" i="7"/>
  <c r="CT971" i="7"/>
  <c r="CQ971" i="7"/>
  <c r="CS971" i="7"/>
  <c r="CM971" i="7"/>
  <c r="CL971" i="7"/>
  <c r="CP971" i="7"/>
  <c r="CQ810" i="7"/>
  <c r="CP810" i="7"/>
  <c r="CL810" i="7"/>
  <c r="CS810" i="7"/>
  <c r="CN810" i="7"/>
  <c r="CO810" i="7"/>
  <c r="CU810" i="7"/>
  <c r="CM810" i="7"/>
  <c r="CT810" i="7"/>
  <c r="CR810" i="7"/>
  <c r="CQ85" i="7"/>
  <c r="CF325" i="7"/>
  <c r="CI325" i="7"/>
  <c r="CB325" i="7"/>
  <c r="BZ208" i="7"/>
  <c r="CN146" i="7"/>
  <c r="CB392" i="7"/>
  <c r="CR210" i="7"/>
  <c r="CN459" i="7"/>
  <c r="CF523" i="7"/>
  <c r="BN226" i="7"/>
  <c r="BM226" i="7"/>
  <c r="CD535" i="7"/>
  <c r="CB535" i="7"/>
  <c r="CE448" i="7"/>
  <c r="CC188" i="7"/>
  <c r="BY109" i="7"/>
  <c r="CK109" i="7"/>
  <c r="CS198" i="7"/>
  <c r="CP198" i="7"/>
  <c r="CP62" i="7"/>
  <c r="CG216" i="7"/>
  <c r="CH128" i="7"/>
  <c r="CA128" i="7"/>
  <c r="CL576" i="7"/>
  <c r="CD48" i="7"/>
  <c r="CK252" i="7"/>
  <c r="CH538" i="7"/>
  <c r="CI538" i="7"/>
  <c r="CC531" i="7"/>
  <c r="CV492" i="7"/>
  <c r="CW492" i="7"/>
  <c r="CC325" i="7"/>
  <c r="CH325" i="7"/>
  <c r="BY325" i="7"/>
  <c r="CK325" i="7"/>
  <c r="CQ210" i="7"/>
  <c r="CA535" i="7"/>
  <c r="CO198" i="7"/>
  <c r="CQ198" i="7"/>
  <c r="CM576" i="7"/>
  <c r="CA525" i="7"/>
  <c r="CA197" i="7"/>
  <c r="CC538" i="7"/>
  <c r="CD538" i="7"/>
  <c r="CA538" i="7"/>
  <c r="CS146" i="7"/>
  <c r="CA392" i="7"/>
  <c r="CE392" i="7"/>
  <c r="CD325" i="7"/>
  <c r="CE325" i="7"/>
  <c r="CG71" i="7"/>
  <c r="CH392" i="7"/>
  <c r="CF392" i="7"/>
  <c r="CM210" i="7"/>
  <c r="CS459" i="7"/>
  <c r="CW459" i="7"/>
  <c r="BL226" i="7"/>
  <c r="BO226" i="7"/>
  <c r="BG226" i="7"/>
  <c r="CF328" i="7"/>
  <c r="CC535" i="7"/>
  <c r="CE132" i="7"/>
  <c r="CI448" i="7"/>
  <c r="CF448" i="7"/>
  <c r="CT198" i="7"/>
  <c r="CR62" i="7"/>
  <c r="BZ128" i="7"/>
  <c r="CE164" i="7"/>
  <c r="CD294" i="7"/>
  <c r="CE294" i="7"/>
  <c r="CI197" i="7"/>
  <c r="CE252" i="7"/>
  <c r="CG538" i="7"/>
  <c r="BZ538" i="7"/>
  <c r="CR888" i="7"/>
  <c r="CU974" i="7"/>
  <c r="CO137" i="7"/>
  <c r="CS137" i="7"/>
  <c r="CQ64" i="7"/>
  <c r="CP64" i="7"/>
  <c r="CO189" i="7"/>
  <c r="CP189" i="7"/>
  <c r="CU891" i="7"/>
  <c r="CJ631" i="7"/>
  <c r="CL631" i="7"/>
  <c r="CO513" i="7"/>
  <c r="CN513" i="7"/>
  <c r="CQ513" i="7"/>
  <c r="CT513" i="7"/>
  <c r="CP513" i="7"/>
  <c r="CL513" i="7"/>
  <c r="CM513" i="7"/>
  <c r="CR513" i="7"/>
  <c r="CS513" i="7"/>
  <c r="CR753" i="7"/>
  <c r="CN753" i="7"/>
  <c r="CO753" i="7"/>
  <c r="CQ753" i="7"/>
  <c r="CT753" i="7"/>
  <c r="CP753" i="7"/>
  <c r="CL753" i="7"/>
  <c r="CM753" i="7"/>
  <c r="CS753" i="7"/>
  <c r="CM668" i="7"/>
  <c r="CS668" i="7"/>
  <c r="CR668" i="7"/>
  <c r="CL668" i="7"/>
  <c r="CP668" i="7"/>
  <c r="CT668" i="7"/>
  <c r="CQ668" i="7"/>
  <c r="CV668" i="7"/>
  <c r="CN668" i="7"/>
  <c r="CO668" i="7"/>
  <c r="CU668" i="7"/>
  <c r="CW871" i="7"/>
  <c r="CM962" i="7"/>
  <c r="CT962" i="7"/>
  <c r="CN962" i="7"/>
  <c r="CP962" i="7"/>
  <c r="CR962" i="7"/>
  <c r="CQ962" i="7"/>
  <c r="CS962" i="7"/>
  <c r="CO962" i="7"/>
  <c r="CU962" i="7"/>
  <c r="CL962" i="7"/>
  <c r="CQ791" i="7"/>
  <c r="CM791" i="7"/>
  <c r="CR791" i="7"/>
  <c r="CP791" i="7"/>
  <c r="CO791" i="7"/>
  <c r="CT791" i="7"/>
  <c r="CS791" i="7"/>
  <c r="CN791" i="7"/>
  <c r="CL791" i="7"/>
  <c r="CW564" i="7"/>
  <c r="CW898" i="7"/>
  <c r="CV39" i="7"/>
  <c r="CJ782" i="7"/>
  <c r="CN782" i="7"/>
  <c r="CW181" i="7"/>
  <c r="CS56" i="7"/>
  <c r="CP56" i="7"/>
  <c r="CO56" i="7"/>
  <c r="CR56" i="7"/>
  <c r="CT56" i="7"/>
  <c r="CW56" i="7"/>
  <c r="CQ56" i="7"/>
  <c r="CN56" i="7"/>
  <c r="CM56" i="7"/>
  <c r="CK520" i="7"/>
  <c r="CJ520" i="7"/>
  <c r="CS10" i="7"/>
  <c r="CV965" i="7"/>
  <c r="CO804" i="7"/>
  <c r="CT804" i="7"/>
  <c r="CS804" i="7"/>
  <c r="CL804" i="7"/>
  <c r="CR804" i="7"/>
  <c r="CQ804" i="7"/>
  <c r="CM804" i="7"/>
  <c r="CN804" i="7"/>
  <c r="CP804" i="7"/>
  <c r="CN472" i="7"/>
  <c r="CR722" i="7"/>
  <c r="CL722" i="7"/>
  <c r="CS722" i="7"/>
  <c r="CS533" i="7"/>
  <c r="CR533" i="7"/>
  <c r="CN533" i="7"/>
  <c r="CT533" i="7"/>
  <c r="CQ533" i="7"/>
  <c r="CP533" i="7"/>
  <c r="CL533" i="7"/>
  <c r="CM533" i="7"/>
  <c r="CO533" i="7"/>
  <c r="CS63" i="7"/>
  <c r="CK566" i="7"/>
  <c r="CN566" i="7"/>
  <c r="CV959" i="7"/>
  <c r="CS840" i="7"/>
  <c r="CT840" i="7"/>
  <c r="CO840" i="7"/>
  <c r="CR840" i="7"/>
  <c r="CM840" i="7"/>
  <c r="CL840" i="7"/>
  <c r="CQ840" i="7"/>
  <c r="CN840" i="7"/>
  <c r="CP840" i="7"/>
  <c r="CK902" i="7"/>
  <c r="CJ902" i="7"/>
  <c r="CU959" i="7"/>
  <c r="CK439" i="7"/>
  <c r="CJ439" i="7"/>
  <c r="CJ620" i="7"/>
  <c r="CU181" i="7"/>
  <c r="BO58" i="7"/>
  <c r="BK58" i="7"/>
  <c r="BL58" i="7"/>
  <c r="BP58" i="7"/>
  <c r="BN58" i="7"/>
  <c r="BI58" i="7"/>
  <c r="BG58" i="7"/>
  <c r="BJ58" i="7"/>
  <c r="BH58" i="7"/>
  <c r="BM58" i="7"/>
  <c r="BQ58" i="7"/>
  <c r="BY168" i="7"/>
  <c r="CK168" i="7"/>
  <c r="CB168" i="7"/>
  <c r="CD168" i="7"/>
  <c r="CG168" i="7"/>
  <c r="CE168" i="7"/>
  <c r="CC168" i="7"/>
  <c r="CA168" i="7"/>
  <c r="BZ168" i="7"/>
  <c r="CI168" i="7"/>
  <c r="CF168" i="7"/>
  <c r="CH168" i="7"/>
  <c r="CN402" i="7"/>
  <c r="CJ622" i="7"/>
  <c r="CK622" i="7"/>
  <c r="CK708" i="7"/>
  <c r="CJ708" i="7"/>
  <c r="CN692" i="7"/>
  <c r="CR692" i="7"/>
  <c r="CL692" i="7"/>
  <c r="CW959" i="7"/>
  <c r="CU637" i="7"/>
  <c r="CO461" i="7"/>
  <c r="CQ461" i="7"/>
  <c r="CR461" i="7"/>
  <c r="CS461" i="7"/>
  <c r="CN461" i="7"/>
  <c r="CP461" i="7"/>
  <c r="CL461" i="7"/>
  <c r="CM461" i="7"/>
  <c r="CT461" i="7"/>
  <c r="CP878" i="7"/>
  <c r="CL878" i="7"/>
  <c r="CS878" i="7"/>
  <c r="CR878" i="7"/>
  <c r="CO878" i="7"/>
  <c r="CU878" i="7"/>
  <c r="CN878" i="7"/>
  <c r="CQ878" i="7"/>
  <c r="CM878" i="7"/>
  <c r="CT878" i="7"/>
  <c r="CJ807" i="7"/>
  <c r="CS817" i="7"/>
  <c r="CP817" i="7"/>
  <c r="CQ817" i="7"/>
  <c r="CN817" i="7"/>
  <c r="CT817" i="7"/>
  <c r="CO817" i="7"/>
  <c r="CU817" i="7"/>
  <c r="CL817" i="7"/>
  <c r="CR817" i="7"/>
  <c r="CM817" i="7"/>
  <c r="CS692" i="7"/>
  <c r="CQ692" i="7"/>
  <c r="CW489" i="7"/>
  <c r="CK711" i="7"/>
  <c r="CJ711" i="7"/>
  <c r="CL113" i="7"/>
  <c r="CM146" i="7"/>
  <c r="CJ630" i="7"/>
  <c r="CS630" i="7"/>
  <c r="CO683" i="7"/>
  <c r="CT683" i="7"/>
  <c r="CN683" i="7"/>
  <c r="CQ683" i="7"/>
  <c r="CM683" i="7"/>
  <c r="CP683" i="7"/>
  <c r="CS683" i="7"/>
  <c r="CR683" i="7"/>
  <c r="CL683" i="7"/>
  <c r="CU965" i="7"/>
  <c r="CK850" i="7"/>
  <c r="CJ850" i="7"/>
  <c r="CO692" i="7"/>
  <c r="CM692" i="7"/>
  <c r="CW113" i="7"/>
  <c r="CJ712" i="7"/>
  <c r="CL131" i="7"/>
  <c r="CU994" i="7"/>
  <c r="CQ256" i="7"/>
  <c r="CO256" i="7"/>
  <c r="CT462" i="7"/>
  <c r="CN462" i="7"/>
  <c r="CR462" i="7"/>
  <c r="CL462" i="7"/>
  <c r="CS462" i="7"/>
  <c r="CW462" i="7"/>
  <c r="CP462" i="7"/>
  <c r="CO462" i="7"/>
  <c r="CM462" i="7"/>
  <c r="CQ462" i="7"/>
  <c r="CP692" i="7"/>
  <c r="CJ987" i="7"/>
  <c r="CP866" i="7"/>
  <c r="CT866" i="7"/>
  <c r="CN866" i="7"/>
  <c r="CL866" i="7"/>
  <c r="CM866" i="7"/>
  <c r="CO866" i="7"/>
  <c r="CR866" i="7"/>
  <c r="CS866" i="7"/>
  <c r="CQ866" i="7"/>
  <c r="CE188" i="7"/>
  <c r="CA188" i="7"/>
  <c r="CI188" i="7"/>
  <c r="CH188" i="7"/>
  <c r="CF183" i="7"/>
  <c r="BJ317" i="7"/>
  <c r="BH317" i="7"/>
  <c r="BI317" i="7"/>
  <c r="BK317" i="7"/>
  <c r="BP317" i="7"/>
  <c r="BN317" i="7"/>
  <c r="BM317" i="7"/>
  <c r="BQ317" i="7"/>
  <c r="BG317" i="7"/>
  <c r="BO317" i="7"/>
  <c r="BL317" i="7"/>
  <c r="BJ115" i="7"/>
  <c r="BN115" i="7"/>
  <c r="BQ115" i="7"/>
  <c r="BM115" i="7"/>
  <c r="BO115" i="7"/>
  <c r="BI115" i="7"/>
  <c r="BH115" i="7"/>
  <c r="BG115" i="7"/>
  <c r="BP115" i="7"/>
  <c r="BK115" i="7"/>
  <c r="BL115" i="7"/>
  <c r="CT978" i="7"/>
  <c r="CO978" i="7"/>
  <c r="CM650" i="7"/>
  <c r="CR650" i="7"/>
  <c r="CN650" i="7"/>
  <c r="CL650" i="7"/>
  <c r="CP650" i="7"/>
  <c r="CT650" i="7"/>
  <c r="CQ650" i="7"/>
  <c r="CF468" i="7"/>
  <c r="CG468" i="7"/>
  <c r="BY468" i="7"/>
  <c r="CK468" i="7"/>
  <c r="BZ468" i="7"/>
  <c r="CB468" i="7"/>
  <c r="CC468" i="7"/>
  <c r="CI468" i="7"/>
  <c r="CH468" i="7"/>
  <c r="BY385" i="7"/>
  <c r="CJ385" i="7"/>
  <c r="CF525" i="7"/>
  <c r="CG525" i="7"/>
  <c r="BN144" i="7"/>
  <c r="BG144" i="7"/>
  <c r="CI385" i="7"/>
  <c r="CS43" i="7"/>
  <c r="CE346" i="7"/>
  <c r="BX214" i="7"/>
  <c r="BY214" i="7" a="1"/>
  <c r="BZ214" i="7"/>
  <c r="CR327" i="7"/>
  <c r="CI208" i="7"/>
  <c r="CG208" i="7"/>
  <c r="CO146" i="7"/>
  <c r="CK574" i="7"/>
  <c r="CR574" i="7"/>
  <c r="BY392" i="7"/>
  <c r="CK392" i="7"/>
  <c r="BZ392" i="7"/>
  <c r="CD392" i="7"/>
  <c r="CA200" i="7"/>
  <c r="CC385" i="7"/>
  <c r="CB385" i="7"/>
  <c r="CF385" i="7"/>
  <c r="CM227" i="7"/>
  <c r="CJ444" i="7"/>
  <c r="CQ444" i="7"/>
  <c r="CM43" i="7"/>
  <c r="BX397" i="7"/>
  <c r="BY397" i="7" a="1"/>
  <c r="CA397" i="7"/>
  <c r="CI283" i="7"/>
  <c r="CS402" i="7"/>
  <c r="CP576" i="7"/>
  <c r="BZ230" i="7"/>
  <c r="CC230" i="7"/>
  <c r="CH230" i="7"/>
  <c r="CA183" i="7"/>
  <c r="CB149" i="7"/>
  <c r="BZ149" i="7"/>
  <c r="CO472" i="7"/>
  <c r="CH346" i="7"/>
  <c r="BZ48" i="7"/>
  <c r="CU244" i="7"/>
  <c r="BY525" i="7"/>
  <c r="CJ525" i="7"/>
  <c r="BO144" i="7"/>
  <c r="CD468" i="7"/>
  <c r="CO650" i="7"/>
  <c r="CK600" i="7"/>
  <c r="CJ600" i="7"/>
  <c r="CL484" i="7"/>
  <c r="CN484" i="7"/>
  <c r="CM484" i="7"/>
  <c r="CS484" i="7"/>
  <c r="CQ484" i="7"/>
  <c r="CP484" i="7"/>
  <c r="CR484" i="7"/>
  <c r="CO484" i="7"/>
  <c r="CT484" i="7"/>
  <c r="CJ690" i="7"/>
  <c r="CK552" i="7"/>
  <c r="CR552" i="7"/>
  <c r="CG200" i="7"/>
  <c r="CH385" i="7"/>
  <c r="CB208" i="7"/>
  <c r="CJ666" i="7"/>
  <c r="CO666" i="7"/>
  <c r="CG392" i="7"/>
  <c r="BZ385" i="7"/>
  <c r="CR227" i="7"/>
  <c r="CP43" i="7"/>
  <c r="CH328" i="7"/>
  <c r="CB360" i="7"/>
  <c r="BX384" i="7"/>
  <c r="BY384" i="7" a="1"/>
  <c r="CI384" i="7"/>
  <c r="CD283" i="7"/>
  <c r="CK378" i="7"/>
  <c r="CO378" i="7"/>
  <c r="CA196" i="7"/>
  <c r="CS576" i="7"/>
  <c r="CA230" i="7"/>
  <c r="CB230" i="7"/>
  <c r="BY230" i="7"/>
  <c r="CK230" i="7"/>
  <c r="CC183" i="7"/>
  <c r="CH149" i="7"/>
  <c r="CI149" i="7"/>
  <c r="BY522" i="7"/>
  <c r="CK522" i="7"/>
  <c r="CV244" i="7"/>
  <c r="CI525" i="7"/>
  <c r="BQ144" i="7"/>
  <c r="CK905" i="7"/>
  <c r="CQ905" i="7"/>
  <c r="CA468" i="7"/>
  <c r="CS650" i="7"/>
  <c r="CM910" i="7"/>
  <c r="CA411" i="7"/>
  <c r="BZ411" i="7"/>
  <c r="CR133" i="7"/>
  <c r="CS655" i="7"/>
  <c r="CN655" i="7"/>
  <c r="CT655" i="7"/>
  <c r="CP655" i="7"/>
  <c r="CQ655" i="7"/>
  <c r="CL655" i="7"/>
  <c r="CM655" i="7"/>
  <c r="CR655" i="7"/>
  <c r="CO655" i="7"/>
  <c r="CK982" i="7"/>
  <c r="CJ982" i="7"/>
  <c r="CK956" i="7"/>
  <c r="CJ956" i="7"/>
  <c r="CV831" i="7"/>
  <c r="CK938" i="7"/>
  <c r="CJ938" i="7"/>
  <c r="CQ941" i="7"/>
  <c r="CM941" i="7"/>
  <c r="CP941" i="7"/>
  <c r="CT941" i="7"/>
  <c r="CO941" i="7"/>
  <c r="CS941" i="7"/>
  <c r="CR941" i="7"/>
  <c r="CL941" i="7"/>
  <c r="CN941" i="7"/>
  <c r="CK781" i="7"/>
  <c r="CJ781" i="7"/>
  <c r="CS11" i="7"/>
  <c r="CU39" i="7"/>
  <c r="CL869" i="7"/>
  <c r="CO869" i="7"/>
  <c r="CS869" i="7"/>
  <c r="CN869" i="7"/>
  <c r="CQ869" i="7"/>
  <c r="CR869" i="7"/>
  <c r="CT869" i="7"/>
  <c r="CP869" i="7"/>
  <c r="CM869" i="7"/>
  <c r="CS937" i="7"/>
  <c r="CP937" i="7"/>
  <c r="CO937" i="7"/>
  <c r="CN937" i="7"/>
  <c r="CL937" i="7"/>
  <c r="CM937" i="7"/>
  <c r="CQ937" i="7"/>
  <c r="CT937" i="7"/>
  <c r="CR937" i="7"/>
  <c r="CK901" i="7"/>
  <c r="CJ901" i="7"/>
  <c r="CK940" i="7"/>
  <c r="CJ940" i="7"/>
  <c r="CK953" i="7"/>
  <c r="CJ953" i="7"/>
  <c r="CW39" i="7"/>
  <c r="CV972" i="7"/>
  <c r="CW831" i="7"/>
  <c r="CN792" i="7"/>
  <c r="CS792" i="7"/>
  <c r="CP792" i="7"/>
  <c r="CO792" i="7"/>
  <c r="CR792" i="7"/>
  <c r="CM792" i="7"/>
  <c r="CL792" i="7"/>
  <c r="CT792" i="7"/>
  <c r="CQ792" i="7"/>
  <c r="CV792" i="7"/>
  <c r="CH485" i="7"/>
  <c r="CA485" i="7"/>
  <c r="CD485" i="7"/>
  <c r="CJ975" i="7"/>
  <c r="CJ651" i="7"/>
  <c r="CN651" i="7"/>
  <c r="CV49" i="7"/>
  <c r="CS973" i="7"/>
  <c r="CL973" i="7"/>
  <c r="CM973" i="7"/>
  <c r="CP973" i="7"/>
  <c r="CR973" i="7"/>
  <c r="CO973" i="7"/>
  <c r="CT973" i="7"/>
  <c r="CN973" i="7"/>
  <c r="CQ973" i="7"/>
  <c r="CV973" i="7"/>
  <c r="CU831" i="7"/>
  <c r="BY485" i="7"/>
  <c r="BZ485" i="7"/>
  <c r="CV974" i="7"/>
  <c r="CK855" i="7"/>
  <c r="CJ855" i="7"/>
  <c r="CJ720" i="7"/>
  <c r="CM221" i="7"/>
  <c r="CJ609" i="7"/>
  <c r="CK609" i="7"/>
  <c r="CT561" i="7"/>
  <c r="CM561" i="7"/>
  <c r="CS561" i="7"/>
  <c r="CO561" i="7"/>
  <c r="CR561" i="7"/>
  <c r="CQ561" i="7"/>
  <c r="CP561" i="7"/>
  <c r="CN561" i="7"/>
  <c r="CL561" i="7"/>
  <c r="CK134" i="7"/>
  <c r="CJ134" i="7"/>
  <c r="CA236" i="7"/>
  <c r="CD236" i="7"/>
  <c r="CG236" i="7"/>
  <c r="CE236" i="7"/>
  <c r="CH236" i="7"/>
  <c r="CI236" i="7"/>
  <c r="CC236" i="7"/>
  <c r="BZ236" i="7"/>
  <c r="BY236" i="7"/>
  <c r="CK236" i="7"/>
  <c r="CB236" i="7"/>
  <c r="CF236" i="7"/>
  <c r="CN875" i="7"/>
  <c r="CQ875" i="7"/>
  <c r="CS875" i="7"/>
  <c r="CL875" i="7"/>
  <c r="CP875" i="7"/>
  <c r="CR875" i="7"/>
  <c r="CO875" i="7"/>
  <c r="CM875" i="7"/>
  <c r="CT875" i="7"/>
  <c r="CR819" i="7"/>
  <c r="CS819" i="7"/>
  <c r="CL819" i="7"/>
  <c r="CM819" i="7"/>
  <c r="CQ819" i="7"/>
  <c r="CV819" i="7"/>
  <c r="CT819" i="7"/>
  <c r="CO819" i="7"/>
  <c r="CN819" i="7"/>
  <c r="CP819" i="7"/>
  <c r="CS947" i="7"/>
  <c r="CQ947" i="7"/>
  <c r="CR947" i="7"/>
  <c r="CT947" i="7"/>
  <c r="CP947" i="7"/>
  <c r="CN947" i="7"/>
  <c r="CM947" i="7"/>
  <c r="CL947" i="7"/>
  <c r="CO947" i="7"/>
  <c r="CU947" i="7"/>
  <c r="CT888" i="7"/>
  <c r="CN888" i="7"/>
  <c r="CQ888" i="7"/>
  <c r="CL888" i="7"/>
  <c r="CS888" i="7"/>
  <c r="CW888" i="7"/>
  <c r="CP888" i="7"/>
  <c r="CO888" i="7"/>
  <c r="CM888" i="7"/>
  <c r="CO780" i="7"/>
  <c r="CS780" i="7"/>
  <c r="CL780" i="7"/>
  <c r="CR780" i="7"/>
  <c r="CT780" i="7"/>
  <c r="CQ780" i="7"/>
  <c r="CP780" i="7"/>
  <c r="CN780" i="7"/>
  <c r="CM780" i="7"/>
  <c r="CL861" i="7"/>
  <c r="CR861" i="7"/>
  <c r="CQ861" i="7"/>
  <c r="CS861" i="7"/>
  <c r="CM861" i="7"/>
  <c r="CP861" i="7"/>
  <c r="CT861" i="7"/>
  <c r="CN861" i="7"/>
  <c r="CO861" i="7"/>
  <c r="CQ932" i="7"/>
  <c r="CN671" i="7"/>
  <c r="CT671" i="7"/>
  <c r="CL671" i="7"/>
  <c r="CM671" i="7"/>
  <c r="CQ671" i="7"/>
  <c r="CO671" i="7"/>
  <c r="CR671" i="7"/>
  <c r="CS671" i="7"/>
  <c r="CP671" i="7"/>
  <c r="CN911" i="7"/>
  <c r="CO911" i="7"/>
  <c r="CR911" i="7"/>
  <c r="CT911" i="7"/>
  <c r="CQ911" i="7"/>
  <c r="CP911" i="7"/>
  <c r="CM911" i="7"/>
  <c r="CS911" i="7"/>
  <c r="CW911" i="7"/>
  <c r="CJ998" i="7"/>
  <c r="CT52" i="7"/>
  <c r="CR52" i="7"/>
  <c r="CS52" i="7"/>
  <c r="CM52" i="7"/>
  <c r="CN52" i="7"/>
  <c r="CP52" i="7"/>
  <c r="CQ52" i="7"/>
  <c r="CO52" i="7"/>
  <c r="CJ726" i="7"/>
  <c r="CK726" i="7"/>
  <c r="CM834" i="7"/>
  <c r="CR834" i="7"/>
  <c r="CO834" i="7"/>
  <c r="CN834" i="7"/>
  <c r="CQ834" i="7"/>
  <c r="CT834" i="7"/>
  <c r="CP834" i="7"/>
  <c r="CL834" i="7"/>
  <c r="CS834" i="7"/>
  <c r="CR932" i="7"/>
  <c r="CV529" i="7"/>
  <c r="CM833" i="7"/>
  <c r="CM873" i="7"/>
  <c r="CL873" i="7"/>
  <c r="CT873" i="7"/>
  <c r="CO873" i="7"/>
  <c r="CN873" i="7"/>
  <c r="CP873" i="7"/>
  <c r="CR873" i="7"/>
  <c r="CQ873" i="7"/>
  <c r="CS873" i="7"/>
  <c r="CU972" i="7"/>
  <c r="CJ991" i="7"/>
  <c r="CK856" i="7"/>
  <c r="CJ856" i="7"/>
  <c r="BP311" i="7"/>
  <c r="BM311" i="7"/>
  <c r="BK311" i="7"/>
  <c r="BQ311" i="7"/>
  <c r="BO311" i="7"/>
  <c r="BI311" i="7"/>
  <c r="BL311" i="7"/>
  <c r="BJ311" i="7"/>
  <c r="BG311" i="7"/>
  <c r="CJ311" i="7"/>
  <c r="BH311" i="7"/>
  <c r="BN311" i="7"/>
  <c r="CR475" i="7"/>
  <c r="CM475" i="7"/>
  <c r="CL475" i="7"/>
  <c r="CN475" i="7"/>
  <c r="CT475" i="7"/>
  <c r="CP475" i="7"/>
  <c r="CO475" i="7"/>
  <c r="CQ475" i="7"/>
  <c r="CS475" i="7"/>
  <c r="CW475" i="7"/>
  <c r="CP419" i="7"/>
  <c r="CO419" i="7"/>
  <c r="CS419" i="7"/>
  <c r="CQ419" i="7"/>
  <c r="CM419" i="7"/>
  <c r="CL419" i="7"/>
  <c r="CR419" i="7"/>
  <c r="CT419" i="7"/>
  <c r="CN419" i="7"/>
  <c r="CJ752" i="7"/>
  <c r="CK752" i="7"/>
  <c r="CP601" i="7"/>
  <c r="CQ601" i="7"/>
  <c r="CL601" i="7"/>
  <c r="CT601" i="7"/>
  <c r="CM601" i="7"/>
  <c r="CR601" i="7"/>
  <c r="CO601" i="7"/>
  <c r="CN601" i="7"/>
  <c r="CS601" i="7"/>
  <c r="CU529" i="7"/>
  <c r="CU158" i="7"/>
  <c r="CI119" i="7"/>
  <c r="CF119" i="7"/>
  <c r="CH119" i="7"/>
  <c r="BZ119" i="7"/>
  <c r="BY119" i="7"/>
  <c r="CK119" i="7"/>
  <c r="CE119" i="7"/>
  <c r="CG119" i="7"/>
  <c r="CA119" i="7"/>
  <c r="CB119" i="7"/>
  <c r="CC119" i="7"/>
  <c r="CD119" i="7"/>
  <c r="CN686" i="7"/>
  <c r="CP686" i="7"/>
  <c r="CT686" i="7"/>
  <c r="CW686" i="7"/>
  <c r="CR686" i="7"/>
  <c r="CL686" i="7"/>
  <c r="CQ686" i="7"/>
  <c r="CM686" i="7"/>
  <c r="CO686" i="7"/>
  <c r="CS152" i="7"/>
  <c r="CN152" i="7"/>
  <c r="CO152" i="7"/>
  <c r="CR152" i="7"/>
  <c r="CQ152" i="7"/>
  <c r="CP152" i="7"/>
  <c r="CT152" i="7"/>
  <c r="CM152" i="7"/>
  <c r="CJ848" i="7"/>
  <c r="CK848" i="7"/>
  <c r="CK431" i="7"/>
  <c r="CJ431" i="7"/>
  <c r="CJ715" i="7"/>
  <c r="CK715" i="7"/>
  <c r="CL337" i="7"/>
  <c r="CU933" i="7"/>
  <c r="CW933" i="7"/>
  <c r="CW529" i="7"/>
  <c r="CO34" i="7"/>
  <c r="CO718" i="7"/>
  <c r="CK830" i="7"/>
  <c r="CJ830" i="7"/>
  <c r="CS98" i="7"/>
  <c r="CT98" i="7"/>
  <c r="CN98" i="7"/>
  <c r="CP98" i="7"/>
  <c r="CO98" i="7"/>
  <c r="CR98" i="7"/>
  <c r="CQ98" i="7"/>
  <c r="CM98" i="7"/>
  <c r="CL509" i="7"/>
  <c r="CO509" i="7"/>
  <c r="CP509" i="7"/>
  <c r="CM509" i="7"/>
  <c r="CT509" i="7"/>
  <c r="CN509" i="7"/>
  <c r="CR509" i="7"/>
  <c r="CS509" i="7"/>
  <c r="CQ509" i="7"/>
  <c r="CM498" i="7"/>
  <c r="CO498" i="7"/>
  <c r="CT498" i="7"/>
  <c r="CN498" i="7"/>
  <c r="CP498" i="7"/>
  <c r="CS498" i="7"/>
  <c r="CL498" i="7"/>
  <c r="CQ498" i="7"/>
  <c r="CR498" i="7"/>
  <c r="CN358" i="7"/>
  <c r="CW220" i="7"/>
  <c r="CT403" i="7"/>
  <c r="CP403" i="7"/>
  <c r="CR403" i="7"/>
  <c r="CO403" i="7"/>
  <c r="CS403" i="7"/>
  <c r="CW403" i="7"/>
  <c r="CM403" i="7"/>
  <c r="CL403" i="7"/>
  <c r="CQ403" i="7"/>
  <c r="CK704" i="7"/>
  <c r="CJ704" i="7"/>
  <c r="CL39" i="7"/>
  <c r="CK758" i="7"/>
  <c r="CJ758" i="7"/>
  <c r="CN205" i="7"/>
  <c r="BO77" i="7"/>
  <c r="BK77" i="7"/>
  <c r="BI77" i="7"/>
  <c r="BG77" i="7"/>
  <c r="BL77" i="7"/>
  <c r="BQ77" i="7"/>
  <c r="BM77" i="7"/>
  <c r="BP77" i="7"/>
  <c r="BJ77" i="7"/>
  <c r="BH77" i="7"/>
  <c r="BN77" i="7"/>
  <c r="CK716" i="7"/>
  <c r="CJ716" i="7"/>
  <c r="CQ904" i="7"/>
  <c r="CJ882" i="7"/>
  <c r="CK882" i="7"/>
  <c r="CP815" i="7"/>
  <c r="CB135" i="7"/>
  <c r="BZ200" i="7"/>
  <c r="CH200" i="7"/>
  <c r="CM205" i="7"/>
  <c r="BX379" i="7"/>
  <c r="BY379" i="7" a="1"/>
  <c r="CD379" i="7"/>
  <c r="CF132" i="7"/>
  <c r="CD132" i="7"/>
  <c r="CD70" i="7"/>
  <c r="CA408" i="7"/>
  <c r="BX193" i="7"/>
  <c r="BY193" i="7" a="1"/>
  <c r="CD193" i="7"/>
  <c r="CS358" i="7"/>
  <c r="CB283" i="7"/>
  <c r="CC283" i="7"/>
  <c r="CF283" i="7"/>
  <c r="CJ556" i="7"/>
  <c r="CA364" i="7"/>
  <c r="CG183" i="7"/>
  <c r="CH183" i="7"/>
  <c r="CP472" i="7"/>
  <c r="CR472" i="7"/>
  <c r="CS472" i="7"/>
  <c r="CI45" i="7"/>
  <c r="CM358" i="7"/>
  <c r="CF522" i="7"/>
  <c r="BZ197" i="7"/>
  <c r="CC197" i="7"/>
  <c r="CC252" i="7"/>
  <c r="CA252" i="7"/>
  <c r="CR678" i="7"/>
  <c r="CS910" i="7"/>
  <c r="CJ806" i="7"/>
  <c r="CR806" i="7"/>
  <c r="CV994" i="7"/>
  <c r="CJ569" i="7"/>
  <c r="CK569" i="7"/>
  <c r="BY200" i="7"/>
  <c r="CK200" i="7"/>
  <c r="CC200" i="7"/>
  <c r="CB200" i="7"/>
  <c r="CT205" i="7"/>
  <c r="CH132" i="7"/>
  <c r="CE70" i="7"/>
  <c r="CT358" i="7"/>
  <c r="CE283" i="7"/>
  <c r="CG283" i="7"/>
  <c r="BZ283" i="7"/>
  <c r="CB364" i="7"/>
  <c r="CE183" i="7"/>
  <c r="CB183" i="7"/>
  <c r="CI183" i="7"/>
  <c r="CQ472" i="7"/>
  <c r="CL472" i="7"/>
  <c r="CA45" i="7"/>
  <c r="CA522" i="7"/>
  <c r="CJ673" i="7"/>
  <c r="CO673" i="7"/>
  <c r="CG151" i="7"/>
  <c r="CD197" i="7"/>
  <c r="BY197" i="7"/>
  <c r="CK197" i="7"/>
  <c r="CB197" i="7"/>
  <c r="CI252" i="7"/>
  <c r="CB252" i="7"/>
  <c r="CH252" i="7"/>
  <c r="CN910" i="7"/>
  <c r="CE200" i="7"/>
  <c r="CI200" i="7"/>
  <c r="CM99" i="7"/>
  <c r="BY132" i="7"/>
  <c r="CK132" i="7"/>
  <c r="CQ358" i="7"/>
  <c r="CA283" i="7"/>
  <c r="CH216" i="7"/>
  <c r="CH364" i="7"/>
  <c r="CD183" i="7"/>
  <c r="BY183" i="7"/>
  <c r="CK183" i="7"/>
  <c r="CD364" i="7"/>
  <c r="CL46" i="7"/>
  <c r="CT472" i="7"/>
  <c r="BZ45" i="7"/>
  <c r="CJ394" i="7"/>
  <c r="CM394" i="7"/>
  <c r="BZ522" i="7"/>
  <c r="CF151" i="7"/>
  <c r="CF197" i="7"/>
  <c r="CG197" i="7"/>
  <c r="BZ252" i="7"/>
  <c r="CF252" i="7"/>
  <c r="CW251" i="7"/>
  <c r="CV787" i="7"/>
  <c r="BX38" i="7"/>
  <c r="BY38" i="7" a="1"/>
  <c r="CA38" i="7"/>
  <c r="CJ765" i="7"/>
  <c r="CJ936" i="7"/>
  <c r="CK936" i="7"/>
  <c r="CW994" i="7"/>
  <c r="CI411" i="7"/>
  <c r="CG411" i="7"/>
  <c r="CF411" i="7"/>
  <c r="CD411" i="7"/>
  <c r="CC411" i="7"/>
  <c r="CH411" i="7"/>
  <c r="CB411" i="7"/>
  <c r="BY411" i="7"/>
  <c r="CK411" i="7"/>
  <c r="BM38" i="7"/>
  <c r="BO38" i="7"/>
  <c r="BK38" i="7"/>
  <c r="BG38" i="7"/>
  <c r="BQ38" i="7"/>
  <c r="BN38" i="7"/>
  <c r="BP38" i="7"/>
  <c r="BJ38" i="7"/>
  <c r="BI38" i="7"/>
  <c r="BH38" i="7"/>
  <c r="BL38" i="7"/>
  <c r="CG149" i="7"/>
  <c r="CE149" i="7"/>
  <c r="CK519" i="7"/>
  <c r="CP519" i="7"/>
  <c r="CK263" i="7"/>
  <c r="BP144" i="7"/>
  <c r="BL144" i="7"/>
  <c r="CM11" i="7"/>
  <c r="BX77" i="7"/>
  <c r="BY77" i="7" a="1"/>
  <c r="BZ77" i="7"/>
  <c r="BY531" i="7"/>
  <c r="CK531" i="7"/>
  <c r="CD531" i="7"/>
  <c r="CO808" i="7"/>
  <c r="CR808" i="7"/>
  <c r="CP808" i="7"/>
  <c r="CQ808" i="7"/>
  <c r="CK915" i="7"/>
  <c r="CJ915" i="7"/>
  <c r="CQ603" i="7"/>
  <c r="CO603" i="7"/>
  <c r="CS603" i="7"/>
  <c r="CT603" i="7"/>
  <c r="CL603" i="7"/>
  <c r="CR603" i="7"/>
  <c r="CN603" i="7"/>
  <c r="CM603" i="7"/>
  <c r="CP603" i="7"/>
  <c r="CK713" i="7"/>
  <c r="CJ713" i="7"/>
  <c r="CJ853" i="7"/>
  <c r="CJ877" i="7"/>
  <c r="CJ964" i="7"/>
  <c r="CK644" i="7"/>
  <c r="CJ644" i="7"/>
  <c r="CW919" i="7"/>
  <c r="CL839" i="7"/>
  <c r="CQ839" i="7"/>
  <c r="CM839" i="7"/>
  <c r="CT839" i="7"/>
  <c r="CP839" i="7"/>
  <c r="CR839" i="7"/>
  <c r="CO839" i="7"/>
  <c r="CS839" i="7"/>
  <c r="CW839" i="7"/>
  <c r="CN839" i="7"/>
  <c r="CP724" i="7"/>
  <c r="CL724" i="7"/>
  <c r="CM724" i="7"/>
  <c r="CQ724" i="7"/>
  <c r="CT724" i="7"/>
  <c r="CS724" i="7"/>
  <c r="CR724" i="7"/>
  <c r="CO724" i="7"/>
  <c r="CN724" i="7"/>
  <c r="CJ926" i="7"/>
  <c r="CL101" i="7"/>
  <c r="BK144" i="7"/>
  <c r="CE531" i="7"/>
  <c r="CA531" i="7"/>
  <c r="CK517" i="7"/>
  <c r="CJ517" i="7"/>
  <c r="CL594" i="7"/>
  <c r="CQ594" i="7"/>
  <c r="CS594" i="7"/>
  <c r="CR594" i="7"/>
  <c r="CM594" i="7"/>
  <c r="CO594" i="7"/>
  <c r="CP594" i="7"/>
  <c r="CT594" i="7"/>
  <c r="CN594" i="7"/>
  <c r="CK579" i="7"/>
  <c r="CJ579" i="7"/>
  <c r="CK922" i="7"/>
  <c r="CJ922" i="7"/>
  <c r="CK616" i="7"/>
  <c r="CJ616" i="7"/>
  <c r="CJ988" i="7"/>
  <c r="CK988" i="7"/>
  <c r="CB190" i="7"/>
  <c r="BY190" i="7"/>
  <c r="CK190" i="7"/>
  <c r="CA190" i="7"/>
  <c r="CC190" i="7"/>
  <c r="CE190" i="7"/>
  <c r="CD190" i="7"/>
  <c r="CG190" i="7"/>
  <c r="CH190" i="7"/>
  <c r="CF190" i="7"/>
  <c r="CI190" i="7"/>
  <c r="BZ190" i="7"/>
  <c r="CJ705" i="7"/>
  <c r="CJ584" i="7"/>
  <c r="CK584" i="7"/>
  <c r="CJ958" i="7"/>
  <c r="CN247" i="7"/>
  <c r="CO363" i="7"/>
  <c r="CS909" i="7"/>
  <c r="CM909" i="7"/>
  <c r="CP909" i="7"/>
  <c r="CL909" i="7"/>
  <c r="CT909" i="7"/>
  <c r="CN909" i="7"/>
  <c r="CQ909" i="7"/>
  <c r="CO909" i="7"/>
  <c r="CR909" i="7"/>
  <c r="CN558" i="7"/>
  <c r="CM558" i="7"/>
  <c r="CL558" i="7"/>
  <c r="CS558" i="7"/>
  <c r="CT558" i="7"/>
  <c r="CP558" i="7"/>
  <c r="CO558" i="7"/>
  <c r="CQ558" i="7"/>
  <c r="CR558" i="7"/>
  <c r="CJ717" i="7"/>
  <c r="CK717" i="7"/>
  <c r="CT885" i="7"/>
  <c r="CP885" i="7"/>
  <c r="CQ885" i="7"/>
  <c r="CR885" i="7"/>
  <c r="CS885" i="7"/>
  <c r="CW885" i="7"/>
  <c r="CL885" i="7"/>
  <c r="CM885" i="7"/>
  <c r="CN885" i="7"/>
  <c r="CO885" i="7"/>
  <c r="CJ725" i="7"/>
  <c r="CK725" i="7"/>
  <c r="CP665" i="7"/>
  <c r="CM665" i="7"/>
  <c r="CQ665" i="7"/>
  <c r="CN665" i="7"/>
  <c r="CS665" i="7"/>
  <c r="CO665" i="7"/>
  <c r="CT665" i="7"/>
  <c r="CR665" i="7"/>
  <c r="CL665" i="7"/>
  <c r="CN916" i="7"/>
  <c r="CP916" i="7"/>
  <c r="CR916" i="7"/>
  <c r="CT916" i="7"/>
  <c r="CL916" i="7"/>
  <c r="CQ916" i="7"/>
  <c r="CM916" i="7"/>
  <c r="CS916" i="7"/>
  <c r="CW916" i="7"/>
  <c r="CO916" i="7"/>
  <c r="CU919" i="7"/>
  <c r="CT766" i="7"/>
  <c r="CL766" i="7"/>
  <c r="CR766" i="7"/>
  <c r="CM766" i="7"/>
  <c r="CN766" i="7"/>
  <c r="CO766" i="7"/>
  <c r="CS766" i="7"/>
  <c r="CQ766" i="7"/>
  <c r="CP766" i="7"/>
  <c r="BY149" i="7"/>
  <c r="CK149" i="7"/>
  <c r="CA149" i="7"/>
  <c r="CS396" i="7"/>
  <c r="CN718" i="7"/>
  <c r="CJ823" i="7"/>
  <c r="CN823" i="7"/>
  <c r="CP497" i="7"/>
  <c r="CQ497" i="7"/>
  <c r="CS497" i="7"/>
  <c r="CM497" i="7"/>
  <c r="CL497" i="7"/>
  <c r="CO497" i="7"/>
  <c r="CR497" i="7"/>
  <c r="CT497" i="7"/>
  <c r="CN497" i="7"/>
  <c r="CK546" i="7"/>
  <c r="CJ546" i="7"/>
  <c r="CL808" i="7"/>
  <c r="CT496" i="7"/>
  <c r="CQ496" i="7"/>
  <c r="CN496" i="7"/>
  <c r="CS496" i="7"/>
  <c r="CM496" i="7"/>
  <c r="CL496" i="7"/>
  <c r="CO496" i="7"/>
  <c r="CP496" i="7"/>
  <c r="CR496" i="7"/>
  <c r="CJ961" i="7"/>
  <c r="CJ954" i="7"/>
  <c r="CL669" i="7"/>
  <c r="CS748" i="7"/>
  <c r="CM930" i="7"/>
  <c r="CL930" i="7"/>
  <c r="CK682" i="7"/>
  <c r="CJ682" i="7"/>
  <c r="CJ707" i="7"/>
  <c r="CR247" i="7"/>
  <c r="BP214" i="7"/>
  <c r="BQ214" i="7"/>
  <c r="BK214" i="7"/>
  <c r="BO214" i="7"/>
  <c r="BJ214" i="7"/>
  <c r="BI214" i="7"/>
  <c r="BL214" i="7"/>
  <c r="BG214" i="7"/>
  <c r="BH214" i="7"/>
  <c r="BN214" i="7"/>
  <c r="BM214" i="7"/>
  <c r="BZ425" i="7"/>
  <c r="CB425" i="7"/>
  <c r="CE425" i="7"/>
  <c r="CH425" i="7"/>
  <c r="CF425" i="7"/>
  <c r="CA425" i="7"/>
  <c r="CC425" i="7"/>
  <c r="CD425" i="7"/>
  <c r="CG425" i="7"/>
  <c r="BY425" i="7"/>
  <c r="CI425" i="7"/>
  <c r="CA208" i="7"/>
  <c r="BY208" i="7"/>
  <c r="CK208" i="7"/>
  <c r="CE208" i="7"/>
  <c r="CL459" i="7"/>
  <c r="CO459" i="7"/>
  <c r="CA108" i="7"/>
  <c r="CF108" i="7"/>
  <c r="CH108" i="7"/>
  <c r="CQ227" i="7"/>
  <c r="CT227" i="7"/>
  <c r="CH523" i="7"/>
  <c r="CT43" i="7"/>
  <c r="CO43" i="7"/>
  <c r="CH535" i="7"/>
  <c r="CF535" i="7"/>
  <c r="CB132" i="7"/>
  <c r="CG132" i="7"/>
  <c r="CG172" i="7"/>
  <c r="CF172" i="7"/>
  <c r="BZ172" i="7"/>
  <c r="BY448" i="7"/>
  <c r="CK448" i="7"/>
  <c r="CG448" i="7"/>
  <c r="CF188" i="7"/>
  <c r="CB188" i="7"/>
  <c r="BY188" i="7"/>
  <c r="CJ188" i="7"/>
  <c r="CS62" i="7"/>
  <c r="CT62" i="7"/>
  <c r="CP358" i="7"/>
  <c r="CO358" i="7"/>
  <c r="CD128" i="7"/>
  <c r="CI128" i="7"/>
  <c r="CT576" i="7"/>
  <c r="CQ576" i="7"/>
  <c r="CF364" i="7"/>
  <c r="CG364" i="7"/>
  <c r="BY364" i="7"/>
  <c r="CK364" i="7"/>
  <c r="CI346" i="7"/>
  <c r="CI294" i="7"/>
  <c r="CG294" i="7"/>
  <c r="CC525" i="7"/>
  <c r="CE525" i="7"/>
  <c r="BZ525" i="7"/>
  <c r="CL7" i="7"/>
  <c r="CN841" i="7"/>
  <c r="CN932" i="7"/>
  <c r="CO932" i="7"/>
  <c r="CV251" i="7"/>
  <c r="CW787" i="7"/>
  <c r="CW501" i="7"/>
  <c r="CI26" i="7"/>
  <c r="BZ26" i="7"/>
  <c r="CG26" i="7"/>
  <c r="CA26" i="7"/>
  <c r="CH26" i="7"/>
  <c r="BY26" i="7"/>
  <c r="CK26" i="7"/>
  <c r="CE26" i="7"/>
  <c r="CF26" i="7"/>
  <c r="CB26" i="7"/>
  <c r="CC26" i="7"/>
  <c r="CD26" i="7"/>
  <c r="CP777" i="7"/>
  <c r="CL777" i="7"/>
  <c r="CN777" i="7"/>
  <c r="CS777" i="7"/>
  <c r="CM777" i="7"/>
  <c r="CT777" i="7"/>
  <c r="CO777" i="7"/>
  <c r="CR777" i="7"/>
  <c r="CQ777" i="7"/>
  <c r="CH516" i="7"/>
  <c r="CB516" i="7"/>
  <c r="CD516" i="7"/>
  <c r="CC516" i="7"/>
  <c r="CF516" i="7"/>
  <c r="CG516" i="7"/>
  <c r="CA516" i="7"/>
  <c r="BZ516" i="7"/>
  <c r="BY516" i="7"/>
  <c r="CE516" i="7"/>
  <c r="CI516" i="7"/>
  <c r="CJ868" i="7"/>
  <c r="CK868" i="7"/>
  <c r="CT872" i="7"/>
  <c r="CS872" i="7"/>
  <c r="CK883" i="7"/>
  <c r="CJ883" i="7"/>
  <c r="CC415" i="7"/>
  <c r="CI415" i="7"/>
  <c r="CB415" i="7"/>
  <c r="BY415" i="7"/>
  <c r="CK415" i="7"/>
  <c r="CA415" i="7"/>
  <c r="CD415" i="7"/>
  <c r="CE415" i="7"/>
  <c r="CF415" i="7"/>
  <c r="CH415" i="7"/>
  <c r="CP914" i="7"/>
  <c r="CL914" i="7"/>
  <c r="CM914" i="7"/>
  <c r="CQ914" i="7"/>
  <c r="CN914" i="7"/>
  <c r="CT914" i="7"/>
  <c r="CR914" i="7"/>
  <c r="CO914" i="7"/>
  <c r="CS914" i="7"/>
  <c r="CO874" i="7"/>
  <c r="CL874" i="7"/>
  <c r="CS874" i="7"/>
  <c r="CN874" i="7"/>
  <c r="CM874" i="7"/>
  <c r="CP874" i="7"/>
  <c r="CQ874" i="7"/>
  <c r="CT874" i="7"/>
  <c r="CR874" i="7"/>
  <c r="BZ96" i="7"/>
  <c r="CG96" i="7"/>
  <c r="CF96" i="7"/>
  <c r="BY96" i="7"/>
  <c r="CK96" i="7"/>
  <c r="CA96" i="7"/>
  <c r="CC96" i="7"/>
  <c r="CI96" i="7"/>
  <c r="CD96" i="7"/>
  <c r="CH96" i="7"/>
  <c r="CB96" i="7"/>
  <c r="CE96" i="7"/>
  <c r="BY14" i="7"/>
  <c r="CK14" i="7"/>
  <c r="CD14" i="7"/>
  <c r="CG14" i="7"/>
  <c r="CC14" i="7"/>
  <c r="CH14" i="7"/>
  <c r="CF14" i="7"/>
  <c r="BZ14" i="7"/>
  <c r="CA14" i="7"/>
  <c r="CE14" i="7"/>
  <c r="CI14" i="7"/>
  <c r="CB14" i="7"/>
  <c r="CC208" i="7"/>
  <c r="CR459" i="7"/>
  <c r="BZ108" i="7"/>
  <c r="CB108" i="7"/>
  <c r="CS227" i="7"/>
  <c r="CO227" i="7"/>
  <c r="CR43" i="7"/>
  <c r="BX321" i="7"/>
  <c r="BY321" i="7" a="1"/>
  <c r="CD321" i="7"/>
  <c r="BZ535" i="7"/>
  <c r="CI535" i="7"/>
  <c r="CI132" i="7"/>
  <c r="CC132" i="7"/>
  <c r="CA172" i="7"/>
  <c r="CE172" i="7"/>
  <c r="CC448" i="7"/>
  <c r="CH448" i="7"/>
  <c r="CD188" i="7"/>
  <c r="CA109" i="7"/>
  <c r="CN62" i="7"/>
  <c r="CL62" i="7"/>
  <c r="BY128" i="7"/>
  <c r="CK128" i="7"/>
  <c r="CB128" i="7"/>
  <c r="CO576" i="7"/>
  <c r="CR576" i="7"/>
  <c r="CI364" i="7"/>
  <c r="CF351" i="7"/>
  <c r="BZ294" i="7"/>
  <c r="CH294" i="7"/>
  <c r="CH525" i="7"/>
  <c r="CB525" i="7"/>
  <c r="BH144" i="7"/>
  <c r="BJ144" i="7"/>
  <c r="CE151" i="7"/>
  <c r="CU580" i="7"/>
  <c r="CV611" i="7"/>
  <c r="CU611" i="7"/>
  <c r="CM932" i="7"/>
  <c r="CS932" i="7"/>
  <c r="CU835" i="7"/>
  <c r="CV637" i="7"/>
  <c r="CW637" i="7"/>
  <c r="CU689" i="7"/>
  <c r="CG415" i="7"/>
  <c r="CT628" i="7"/>
  <c r="CR628" i="7"/>
  <c r="CL628" i="7"/>
  <c r="CS628" i="7"/>
  <c r="CM628" i="7"/>
  <c r="CQ628" i="7"/>
  <c r="CV628" i="7"/>
  <c r="CN628" i="7"/>
  <c r="CP628" i="7"/>
  <c r="CO628" i="7"/>
  <c r="CN451" i="7"/>
  <c r="CR451" i="7"/>
  <c r="CT451" i="7"/>
  <c r="CL451" i="7"/>
  <c r="CS451" i="7"/>
  <c r="CM451" i="7"/>
  <c r="CO451" i="7"/>
  <c r="CP451" i="7"/>
  <c r="CQ451" i="7"/>
  <c r="BY160" i="7"/>
  <c r="CK160" i="7"/>
  <c r="CG160" i="7"/>
  <c r="CI160" i="7"/>
  <c r="CH160" i="7"/>
  <c r="CE160" i="7"/>
  <c r="CD160" i="7"/>
  <c r="CF160" i="7"/>
  <c r="CA160" i="7"/>
  <c r="CC160" i="7"/>
  <c r="CB160" i="7"/>
  <c r="BZ160" i="7"/>
  <c r="CJ773" i="7"/>
  <c r="CK773" i="7"/>
  <c r="CJ697" i="7"/>
  <c r="CP924" i="7"/>
  <c r="CB531" i="7"/>
  <c r="CF531" i="7"/>
  <c r="BZ531" i="7"/>
  <c r="CH531" i="7"/>
  <c r="CI531" i="7"/>
  <c r="CM842" i="7"/>
  <c r="CN842" i="7"/>
  <c r="CS842" i="7"/>
  <c r="CQ842" i="7"/>
  <c r="CL842" i="7"/>
  <c r="CR842" i="7"/>
  <c r="CO842" i="7"/>
  <c r="CP842" i="7"/>
  <c r="CT842" i="7"/>
  <c r="CK797" i="7"/>
  <c r="CJ797" i="7"/>
  <c r="CP661" i="7"/>
  <c r="CO661" i="7"/>
  <c r="CT661" i="7"/>
  <c r="CN661" i="7"/>
  <c r="CL661" i="7"/>
  <c r="CR661" i="7"/>
  <c r="CM661" i="7"/>
  <c r="CQ661" i="7"/>
  <c r="CS661" i="7"/>
  <c r="CV759" i="7"/>
  <c r="CW675" i="7"/>
  <c r="BZ415" i="7"/>
  <c r="CK935" i="7"/>
  <c r="CJ935" i="7"/>
  <c r="CI413" i="7"/>
  <c r="BY413" i="7"/>
  <c r="CD413" i="7"/>
  <c r="BZ413" i="7"/>
  <c r="CF413" i="7"/>
  <c r="CG413" i="7"/>
  <c r="CH413" i="7"/>
  <c r="CA413" i="7"/>
  <c r="CE413" i="7"/>
  <c r="CC413" i="7"/>
  <c r="CB413" i="7"/>
  <c r="CJ829" i="7"/>
  <c r="CK829" i="7"/>
  <c r="BX314" i="7"/>
  <c r="BY314" i="7" a="1"/>
  <c r="CK896" i="7"/>
  <c r="CJ896" i="7"/>
  <c r="BQ154" i="7"/>
  <c r="BN154" i="7"/>
  <c r="BL154" i="7"/>
  <c r="BP154" i="7"/>
  <c r="BI154" i="7"/>
  <c r="BJ154" i="7"/>
  <c r="BG154" i="7"/>
  <c r="BO154" i="7"/>
  <c r="BH154" i="7"/>
  <c r="BM154" i="7"/>
  <c r="BK154" i="7"/>
  <c r="CR970" i="7"/>
  <c r="CM970" i="7"/>
  <c r="CQ970" i="7"/>
  <c r="CS970" i="7"/>
  <c r="CT970" i="7"/>
  <c r="CP970" i="7"/>
  <c r="CL970" i="7"/>
  <c r="CN970" i="7"/>
  <c r="CO970" i="7"/>
  <c r="CP684" i="7"/>
  <c r="CQ684" i="7"/>
  <c r="CR684" i="7"/>
  <c r="CT684" i="7"/>
  <c r="CM684" i="7"/>
  <c r="CL684" i="7"/>
  <c r="CO684" i="7"/>
  <c r="CN684" i="7"/>
  <c r="CS684" i="7"/>
  <c r="CO560" i="7"/>
  <c r="CN560" i="7"/>
  <c r="CS560" i="7"/>
  <c r="CR560" i="7"/>
  <c r="CL560" i="7"/>
  <c r="CT560" i="7"/>
  <c r="CM560" i="7"/>
  <c r="CP560" i="7"/>
  <c r="CQ560" i="7"/>
  <c r="CK886" i="7"/>
  <c r="CJ886" i="7"/>
  <c r="CM980" i="7"/>
  <c r="CT980" i="7"/>
  <c r="CN980" i="7"/>
  <c r="CP980" i="7"/>
  <c r="CO980" i="7"/>
  <c r="CJ859" i="7"/>
  <c r="CP599" i="7"/>
  <c r="CL599" i="7"/>
  <c r="CV501" i="7"/>
  <c r="CO760" i="7"/>
  <c r="CR760" i="7"/>
  <c r="CQ760" i="7"/>
  <c r="CL760" i="7"/>
  <c r="CP760" i="7"/>
  <c r="CN760" i="7"/>
  <c r="CT760" i="7"/>
  <c r="CM760" i="7"/>
  <c r="CS760" i="7"/>
  <c r="CV675" i="7"/>
  <c r="CV689" i="7"/>
  <c r="CR696" i="7"/>
  <c r="CN696" i="7"/>
  <c r="CQ696" i="7"/>
  <c r="CS696" i="7"/>
  <c r="CT696" i="7"/>
  <c r="CP696" i="7"/>
  <c r="CL696" i="7"/>
  <c r="CM696" i="7"/>
  <c r="CO696" i="7"/>
  <c r="CK984" i="7"/>
  <c r="CJ984" i="7"/>
  <c r="CJ960" i="7"/>
  <c r="CK960" i="7"/>
  <c r="CJ903" i="7"/>
  <c r="CV80" i="7"/>
  <c r="CW580" i="7"/>
  <c r="CK458" i="7"/>
  <c r="CJ458" i="7"/>
  <c r="CT934" i="7"/>
  <c r="CS934" i="7"/>
  <c r="CR934" i="7"/>
  <c r="CO934" i="7"/>
  <c r="CP934" i="7"/>
  <c r="CQ934" i="7"/>
  <c r="CN934" i="7"/>
  <c r="CM934" i="7"/>
  <c r="CL934" i="7"/>
  <c r="CJ784" i="7"/>
  <c r="CN784" i="7"/>
  <c r="CK625" i="7"/>
  <c r="CJ625" i="7"/>
  <c r="CW835" i="7"/>
  <c r="CK482" i="7"/>
  <c r="CJ482" i="7"/>
  <c r="CN571" i="7"/>
  <c r="CQ571" i="7"/>
  <c r="CL571" i="7"/>
  <c r="CM571" i="7"/>
  <c r="CK851" i="7"/>
  <c r="CJ851" i="7"/>
  <c r="CR647" i="7"/>
  <c r="CS647" i="7"/>
  <c r="CT647" i="7"/>
  <c r="CO647" i="7"/>
  <c r="CQ647" i="7"/>
  <c r="CV647" i="7"/>
  <c r="CP647" i="7"/>
  <c r="CL647" i="7"/>
  <c r="CM647" i="7"/>
  <c r="CK653" i="7"/>
  <c r="CJ653" i="7"/>
  <c r="CR515" i="7"/>
  <c r="CP515" i="7"/>
  <c r="CQ515" i="7"/>
  <c r="CK700" i="7"/>
  <c r="CJ700" i="7"/>
  <c r="CJ550" i="7"/>
  <c r="CP742" i="7"/>
  <c r="CT742" i="7"/>
  <c r="CU619" i="7"/>
  <c r="CV619" i="7"/>
  <c r="CP368" i="7"/>
  <c r="CM718" i="7"/>
  <c r="CV580" i="7"/>
  <c r="CW611" i="7"/>
  <c r="CV835" i="7"/>
  <c r="CK944" i="7"/>
  <c r="CJ944" i="7"/>
  <c r="CV709" i="7"/>
  <c r="CU721" i="7"/>
  <c r="CJ950" i="7"/>
  <c r="CQ745" i="7"/>
  <c r="CN745" i="7"/>
  <c r="CO745" i="7"/>
  <c r="CP745" i="7"/>
  <c r="CT745" i="7"/>
  <c r="CR745" i="7"/>
  <c r="CM745" i="7"/>
  <c r="CL745" i="7"/>
  <c r="CS745" i="7"/>
  <c r="CW745" i="7"/>
  <c r="CJ920" i="7"/>
  <c r="CJ681" i="7"/>
  <c r="CJ825" i="7"/>
  <c r="CL124" i="7"/>
  <c r="CN396" i="7"/>
  <c r="CO981" i="7"/>
  <c r="CM981" i="7"/>
  <c r="CQ981" i="7"/>
  <c r="CP981" i="7"/>
  <c r="CK895" i="7"/>
  <c r="CJ895" i="7"/>
  <c r="CO445" i="7"/>
  <c r="CQ445" i="7"/>
  <c r="CU410" i="7"/>
  <c r="CU709" i="7"/>
  <c r="CL837" i="7"/>
  <c r="CS837" i="7"/>
  <c r="CO837" i="7"/>
  <c r="CM837" i="7"/>
  <c r="CP837" i="7"/>
  <c r="CN837" i="7"/>
  <c r="CR837" i="7"/>
  <c r="CT837" i="7"/>
  <c r="CQ837" i="7"/>
  <c r="CT931" i="7"/>
  <c r="CK990" i="7"/>
  <c r="CJ990" i="7"/>
  <c r="CK818" i="7"/>
  <c r="CJ818" i="7"/>
  <c r="CK857" i="7"/>
  <c r="CJ857" i="7"/>
  <c r="CK783" i="7"/>
  <c r="CJ783" i="7"/>
  <c r="CS841" i="7"/>
  <c r="CQ841" i="7"/>
  <c r="CM841" i="7"/>
  <c r="CL841" i="7"/>
  <c r="CR841" i="7"/>
  <c r="CO841" i="7"/>
  <c r="CT841" i="7"/>
  <c r="CP841" i="7"/>
  <c r="CJ921" i="7"/>
  <c r="CK921" i="7"/>
  <c r="CJ828" i="7"/>
  <c r="CK828" i="7"/>
  <c r="CK545" i="7"/>
  <c r="CJ545" i="7"/>
  <c r="CJ995" i="7"/>
  <c r="CK995" i="7"/>
  <c r="CP735" i="7"/>
  <c r="CN735" i="7"/>
  <c r="CL735" i="7"/>
  <c r="CM735" i="7"/>
  <c r="CS735" i="7"/>
  <c r="CO735" i="7"/>
  <c r="CR735" i="7"/>
  <c r="CT735" i="7"/>
  <c r="CQ735" i="7"/>
  <c r="CF491" i="7"/>
  <c r="BX335" i="7"/>
  <c r="BY335" i="7" a="1"/>
  <c r="CI335" i="7"/>
  <c r="CB408" i="7"/>
  <c r="CI408" i="7"/>
  <c r="BY408" i="7"/>
  <c r="CK408" i="7"/>
  <c r="CC109" i="7"/>
  <c r="CH109" i="7"/>
  <c r="CN368" i="7"/>
  <c r="CC216" i="7"/>
  <c r="CE216" i="7"/>
  <c r="BZ216" i="7"/>
  <c r="BZ351" i="7"/>
  <c r="CC346" i="7"/>
  <c r="BY346" i="7"/>
  <c r="CK346" i="7"/>
  <c r="CD346" i="7"/>
  <c r="CT718" i="7"/>
  <c r="CR718" i="7"/>
  <c r="CL718" i="7"/>
  <c r="CG164" i="7"/>
  <c r="CU220" i="7"/>
  <c r="BX154" i="7"/>
  <c r="BY154" i="7" a="1"/>
  <c r="CE154" i="7"/>
  <c r="CV865" i="7"/>
  <c r="CW623" i="7"/>
  <c r="CI151" i="7"/>
  <c r="CD151" i="7"/>
  <c r="CC151" i="7"/>
  <c r="CH408" i="7"/>
  <c r="BZ408" i="7"/>
  <c r="CG408" i="7"/>
  <c r="BZ109" i="7"/>
  <c r="CE109" i="7"/>
  <c r="CD109" i="7"/>
  <c r="CB216" i="7"/>
  <c r="CA216" i="7"/>
  <c r="BY216" i="7"/>
  <c r="CK216" i="7"/>
  <c r="CB351" i="7"/>
  <c r="CF346" i="7"/>
  <c r="BZ346" i="7"/>
  <c r="CA346" i="7"/>
  <c r="CQ300" i="7"/>
  <c r="CV300" i="7"/>
  <c r="CS718" i="7"/>
  <c r="CP718" i="7"/>
  <c r="CF279" i="7"/>
  <c r="CU623" i="7"/>
  <c r="CA151" i="7"/>
  <c r="BZ151" i="7"/>
  <c r="BY151" i="7"/>
  <c r="CK151" i="7"/>
  <c r="CM989" i="7"/>
  <c r="CS989" i="7"/>
  <c r="CL989" i="7"/>
  <c r="CT989" i="7"/>
  <c r="CO989" i="7"/>
  <c r="CQ989" i="7"/>
  <c r="CR989" i="7"/>
  <c r="CP989" i="7"/>
  <c r="CN989" i="7"/>
  <c r="CV7" i="7"/>
  <c r="CU7" i="7"/>
  <c r="CC408" i="7"/>
  <c r="CF408" i="7"/>
  <c r="CB109" i="7"/>
  <c r="CI109" i="7"/>
  <c r="CI216" i="7"/>
  <c r="CF216" i="7"/>
  <c r="CG346" i="7"/>
  <c r="CN300" i="7"/>
  <c r="CQ718" i="7"/>
  <c r="CI164" i="7"/>
  <c r="CA279" i="7"/>
  <c r="CB151" i="7"/>
  <c r="CW7" i="7"/>
  <c r="CC215" i="7"/>
  <c r="BY215" i="7"/>
  <c r="CK215" i="7"/>
  <c r="CE215" i="7"/>
  <c r="CI215" i="7"/>
  <c r="CB215" i="7"/>
  <c r="CD215" i="7"/>
  <c r="BZ215" i="7"/>
  <c r="CF215" i="7"/>
  <c r="CH215" i="7"/>
  <c r="CA215" i="7"/>
  <c r="BO280" i="7"/>
  <c r="BP280" i="7"/>
  <c r="BK280" i="7"/>
  <c r="BM280" i="7"/>
  <c r="BL280" i="7"/>
  <c r="BN280" i="7"/>
  <c r="BG280" i="7"/>
  <c r="BJ280" i="7"/>
  <c r="BI280" i="7"/>
  <c r="BH280" i="7"/>
  <c r="BQ280" i="7"/>
  <c r="CW621" i="7"/>
  <c r="BY71" i="7"/>
  <c r="CK71" i="7"/>
  <c r="BX374" i="7"/>
  <c r="BY374" i="7" a="1"/>
  <c r="CF374" i="7"/>
  <c r="CT613" i="7"/>
  <c r="CW865" i="7"/>
  <c r="CT61" i="7"/>
  <c r="CS61" i="7"/>
  <c r="CP61" i="7"/>
  <c r="CM61" i="7"/>
  <c r="CQ61" i="7"/>
  <c r="CO61" i="7"/>
  <c r="CR61" i="7"/>
  <c r="BN86" i="7"/>
  <c r="CS613" i="7"/>
  <c r="CL220" i="7"/>
  <c r="BX144" i="7"/>
  <c r="BY144" i="7" a="1"/>
  <c r="CH144" i="7"/>
  <c r="CW101" i="7"/>
  <c r="CN61" i="7"/>
  <c r="CS186" i="7"/>
  <c r="BQ84" i="7"/>
  <c r="BO84" i="7"/>
  <c r="BN84" i="7"/>
  <c r="BP84" i="7"/>
  <c r="BJ84" i="7"/>
  <c r="BM84" i="7"/>
  <c r="BL84" i="7"/>
  <c r="BI84" i="7"/>
  <c r="BG84" i="7"/>
  <c r="BK84" i="7"/>
  <c r="BH84" i="7"/>
  <c r="CI306" i="7"/>
  <c r="CC306" i="7"/>
  <c r="CE306" i="7"/>
  <c r="BY306" i="7"/>
  <c r="CK306" i="7"/>
  <c r="CB306" i="7"/>
  <c r="CF306" i="7"/>
  <c r="CA306" i="7"/>
  <c r="CD306" i="7"/>
  <c r="CG306" i="7"/>
  <c r="BZ306" i="7"/>
  <c r="CH306" i="7"/>
  <c r="CO925" i="7"/>
  <c r="CM925" i="7"/>
  <c r="CR925" i="7"/>
  <c r="CP925" i="7"/>
  <c r="CQ925" i="7"/>
  <c r="CN925" i="7"/>
  <c r="CS925" i="7"/>
  <c r="CL925" i="7"/>
  <c r="CT925" i="7"/>
  <c r="CK912" i="7"/>
  <c r="CJ912" i="7"/>
  <c r="CK892" i="7"/>
  <c r="CJ892" i="7"/>
  <c r="CR670" i="7"/>
  <c r="CM670" i="7"/>
  <c r="CP670" i="7"/>
  <c r="CP701" i="7"/>
  <c r="CT744" i="7"/>
  <c r="CP744" i="7"/>
  <c r="CS744" i="7"/>
  <c r="CN744" i="7"/>
  <c r="CQ744" i="7"/>
  <c r="CL744" i="7"/>
  <c r="CM744" i="7"/>
  <c r="CO744" i="7"/>
  <c r="CR744" i="7"/>
  <c r="CK660" i="7"/>
  <c r="CJ660" i="7"/>
  <c r="CP524" i="7"/>
  <c r="CO524" i="7"/>
  <c r="BH86" i="7"/>
  <c r="CI478" i="7"/>
  <c r="CF357" i="7"/>
  <c r="CA246" i="7"/>
  <c r="CK164" i="7"/>
  <c r="CE48" i="7"/>
  <c r="CI48" i="7"/>
  <c r="CG48" i="7"/>
  <c r="BX280" i="7"/>
  <c r="BY280" i="7" a="1"/>
  <c r="CU101" i="7"/>
  <c r="CW759" i="7"/>
  <c r="CH522" i="7"/>
  <c r="CG522" i="7"/>
  <c r="CD522" i="7"/>
  <c r="CC522" i="7"/>
  <c r="CB522" i="7"/>
  <c r="CE522" i="7"/>
  <c r="CO575" i="7"/>
  <c r="CM575" i="7"/>
  <c r="CQ575" i="7"/>
  <c r="CT575" i="7"/>
  <c r="CL575" i="7"/>
  <c r="CS575" i="7"/>
  <c r="CP575" i="7"/>
  <c r="CN575" i="7"/>
  <c r="CR575" i="7"/>
  <c r="CJ476" i="7"/>
  <c r="CR613" i="7"/>
  <c r="CJ813" i="7"/>
  <c r="CK813" i="7"/>
  <c r="CJ703" i="7"/>
  <c r="CV623" i="7"/>
  <c r="CJ884" i="7"/>
  <c r="CN899" i="7"/>
  <c r="CQ565" i="7"/>
  <c r="CP565" i="7"/>
  <c r="CT565" i="7"/>
  <c r="CM565" i="7"/>
  <c r="CR565" i="7"/>
  <c r="CK530" i="7"/>
  <c r="CJ530" i="7"/>
  <c r="BI86" i="7"/>
  <c r="CI357" i="7"/>
  <c r="CI246" i="7"/>
  <c r="CC48" i="7"/>
  <c r="CF48" i="7"/>
  <c r="CH48" i="7"/>
  <c r="CR656" i="7"/>
  <c r="CP656" i="7"/>
  <c r="CM656" i="7"/>
  <c r="CQ656" i="7"/>
  <c r="CS656" i="7"/>
  <c r="CT656" i="7"/>
  <c r="CL656" i="7"/>
  <c r="CN656" i="7"/>
  <c r="CO656" i="7"/>
  <c r="CP645" i="7"/>
  <c r="CR645" i="7"/>
  <c r="CT645" i="7"/>
  <c r="CQ645" i="7"/>
  <c r="CE430" i="7"/>
  <c r="CH430" i="7"/>
  <c r="BZ430" i="7"/>
  <c r="CG430" i="7"/>
  <c r="CC430" i="7"/>
  <c r="BY430" i="7"/>
  <c r="CB430" i="7"/>
  <c r="CI430" i="7"/>
  <c r="CF430" i="7"/>
  <c r="CD430" i="7"/>
  <c r="CA430" i="7"/>
  <c r="CK756" i="7"/>
  <c r="CJ756" i="7"/>
  <c r="CP555" i="7"/>
  <c r="CQ555" i="7"/>
  <c r="CL555" i="7"/>
  <c r="CS555" i="7"/>
  <c r="CO555" i="7"/>
  <c r="CN555" i="7"/>
  <c r="CR555" i="7"/>
  <c r="CM555" i="7"/>
  <c r="CT555" i="7"/>
  <c r="CM344" i="7"/>
  <c r="CR344" i="7"/>
  <c r="CT344" i="7"/>
  <c r="CP344" i="7"/>
  <c r="CS344" i="7"/>
  <c r="CO344" i="7"/>
  <c r="CN344" i="7"/>
  <c r="CQ344" i="7"/>
  <c r="CL244" i="7"/>
  <c r="BY429" i="7"/>
  <c r="CI429" i="7"/>
  <c r="CH429" i="7"/>
  <c r="CA429" i="7"/>
  <c r="CE429" i="7"/>
  <c r="CD429" i="7"/>
  <c r="CG429" i="7"/>
  <c r="CB429" i="7"/>
  <c r="CC429" i="7"/>
  <c r="BZ429" i="7"/>
  <c r="CF429" i="7"/>
  <c r="CL613" i="7"/>
  <c r="CP613" i="7"/>
  <c r="CU865" i="7"/>
  <c r="CK677" i="7"/>
  <c r="CJ677" i="7"/>
  <c r="CJ822" i="7"/>
  <c r="CA48" i="7"/>
  <c r="BY48" i="7"/>
  <c r="CK48" i="7"/>
  <c r="CR803" i="7"/>
  <c r="CU759" i="7"/>
  <c r="CO843" i="7"/>
  <c r="CT843" i="7"/>
  <c r="CN843" i="7"/>
  <c r="CR843" i="7"/>
  <c r="CQ843" i="7"/>
  <c r="CW244" i="7"/>
  <c r="BX84" i="7"/>
  <c r="BY84" i="7" a="1"/>
  <c r="CA536" i="7"/>
  <c r="CD536" i="7"/>
  <c r="CH536" i="7"/>
  <c r="CC536" i="7"/>
  <c r="CB536" i="7"/>
  <c r="CE536" i="7"/>
  <c r="CF536" i="7"/>
  <c r="CI536" i="7"/>
  <c r="CG536" i="7"/>
  <c r="BZ536" i="7"/>
  <c r="BY536" i="7"/>
  <c r="CP672" i="7"/>
  <c r="CT672" i="7"/>
  <c r="CM672" i="7"/>
  <c r="CO672" i="7"/>
  <c r="CR672" i="7"/>
  <c r="CS672" i="7"/>
  <c r="CW672" i="7"/>
  <c r="CL672" i="7"/>
  <c r="CN672" i="7"/>
  <c r="CQ672" i="7"/>
  <c r="CV672" i="7"/>
  <c r="CT761" i="7"/>
  <c r="CN761" i="7"/>
  <c r="CP761" i="7"/>
  <c r="CO761" i="7"/>
  <c r="CQ761" i="7"/>
  <c r="CS761" i="7"/>
  <c r="CR761" i="7"/>
  <c r="CL761" i="7"/>
  <c r="CM761" i="7"/>
  <c r="CJ847" i="7"/>
  <c r="CK847" i="7"/>
  <c r="CA331" i="7"/>
  <c r="CH331" i="7"/>
  <c r="CL139" i="7"/>
  <c r="CS368" i="7"/>
  <c r="CB357" i="7"/>
  <c r="BZ357" i="7"/>
  <c r="BZ246" i="7"/>
  <c r="CC246" i="7"/>
  <c r="CE81" i="7"/>
  <c r="CJ548" i="7"/>
  <c r="BY357" i="7"/>
  <c r="CC357" i="7"/>
  <c r="CH357" i="7"/>
  <c r="BY246" i="7"/>
  <c r="CK246" i="7"/>
  <c r="CF246" i="7"/>
  <c r="CB246" i="7"/>
  <c r="CE357" i="7"/>
  <c r="CD357" i="7"/>
  <c r="CA357" i="7"/>
  <c r="CE246" i="7"/>
  <c r="CD246" i="7"/>
  <c r="BY112" i="7"/>
  <c r="CK112" i="7"/>
  <c r="BX141" i="7"/>
  <c r="BY141" i="7" a="1"/>
  <c r="CD141" i="7"/>
  <c r="CF81" i="7"/>
  <c r="CG369" i="7"/>
  <c r="CB369" i="7"/>
  <c r="CF196" i="7"/>
  <c r="BZ196" i="7"/>
  <c r="BY196" i="7"/>
  <c r="CK196" i="7"/>
  <c r="CW46" i="7"/>
  <c r="CV621" i="7"/>
  <c r="CU153" i="7"/>
  <c r="BZ164" i="7"/>
  <c r="CC164" i="7"/>
  <c r="CA164" i="7"/>
  <c r="CG246" i="7"/>
  <c r="CC279" i="7"/>
  <c r="CB279" i="7"/>
  <c r="BY279" i="7"/>
  <c r="CK279" i="7"/>
  <c r="CM452" i="7"/>
  <c r="CR452" i="7"/>
  <c r="CS452" i="7"/>
  <c r="CN452" i="7"/>
  <c r="CO452" i="7"/>
  <c r="CT452" i="7"/>
  <c r="CP452" i="7"/>
  <c r="CQ452" i="7"/>
  <c r="CL452" i="7"/>
  <c r="CH112" i="7"/>
  <c r="CB81" i="7"/>
  <c r="CA81" i="7"/>
  <c r="BY369" i="7"/>
  <c r="CK369" i="7"/>
  <c r="CI369" i="7"/>
  <c r="BZ369" i="7"/>
  <c r="CE196" i="7"/>
  <c r="CD196" i="7"/>
  <c r="CC196" i="7"/>
  <c r="CD164" i="7"/>
  <c r="CF164" i="7"/>
  <c r="BZ279" i="7"/>
  <c r="CH279" i="7"/>
  <c r="CI279" i="7"/>
  <c r="CK506" i="7"/>
  <c r="CJ506" i="7"/>
  <c r="CC81" i="7"/>
  <c r="BY447" i="7"/>
  <c r="CH369" i="7"/>
  <c r="CA369" i="7"/>
  <c r="CB196" i="7"/>
  <c r="CB164" i="7"/>
  <c r="CH164" i="7"/>
  <c r="CG279" i="7"/>
  <c r="CE279" i="7"/>
  <c r="CP376" i="7"/>
  <c r="CQ376" i="7"/>
  <c r="CN376" i="7"/>
  <c r="CM376" i="7"/>
  <c r="CR376" i="7"/>
  <c r="CT376" i="7"/>
  <c r="CS376" i="7"/>
  <c r="CO376" i="7"/>
  <c r="CB71" i="7"/>
  <c r="CR363" i="7"/>
  <c r="CV455" i="7"/>
  <c r="CK547" i="7"/>
  <c r="CJ547" i="7"/>
  <c r="CK824" i="7"/>
  <c r="CJ824" i="7"/>
  <c r="CH71" i="7"/>
  <c r="CT654" i="7"/>
  <c r="CL654" i="7"/>
  <c r="CR654" i="7"/>
  <c r="CP654" i="7"/>
  <c r="CN654" i="7"/>
  <c r="CM654" i="7"/>
  <c r="CS654" i="7"/>
  <c r="CO654" i="7"/>
  <c r="CQ654" i="7"/>
  <c r="CK864" i="7"/>
  <c r="CJ864" i="7"/>
  <c r="CU621" i="7"/>
  <c r="CW153" i="7"/>
  <c r="CK605" i="7"/>
  <c r="CJ605" i="7"/>
  <c r="CF71" i="7"/>
  <c r="CR402" i="7"/>
  <c r="CR592" i="7"/>
  <c r="CK567" i="7"/>
  <c r="CJ567" i="7"/>
  <c r="CP186" i="7"/>
  <c r="CM293" i="7"/>
  <c r="CR293" i="7"/>
  <c r="CN293" i="7"/>
  <c r="CP205" i="7"/>
  <c r="CO205" i="7"/>
  <c r="CR205" i="7"/>
  <c r="CQ205" i="7"/>
  <c r="BI379" i="7"/>
  <c r="BL379" i="7"/>
  <c r="BK379" i="7"/>
  <c r="BM379" i="7"/>
  <c r="BJ379" i="7"/>
  <c r="BH379" i="7"/>
  <c r="BN379" i="7"/>
  <c r="BP379" i="7"/>
  <c r="BO379" i="7"/>
  <c r="BG379" i="7"/>
  <c r="BQ379" i="7"/>
  <c r="BM224" i="7"/>
  <c r="BK224" i="7"/>
  <c r="BH224" i="7"/>
  <c r="BN224" i="7"/>
  <c r="BL224" i="7"/>
  <c r="BO224" i="7"/>
  <c r="BG224" i="7"/>
  <c r="BJ224" i="7"/>
  <c r="BQ224" i="7"/>
  <c r="BP224" i="7"/>
  <c r="BI224" i="7"/>
  <c r="BZ91" i="7"/>
  <c r="CI387" i="7"/>
  <c r="CA491" i="7"/>
  <c r="BY328" i="7"/>
  <c r="CK328" i="7"/>
  <c r="CD328" i="7"/>
  <c r="BJ157" i="7"/>
  <c r="BO157" i="7"/>
  <c r="BG157" i="7"/>
  <c r="BZ447" i="7"/>
  <c r="CB447" i="7"/>
  <c r="CB70" i="7"/>
  <c r="CF70" i="7"/>
  <c r="BY70" i="7"/>
  <c r="CK70" i="7"/>
  <c r="CK554" i="7"/>
  <c r="CS554" i="7"/>
  <c r="CM186" i="7"/>
  <c r="CN186" i="7"/>
  <c r="CP402" i="7"/>
  <c r="CM402" i="7"/>
  <c r="CL402" i="7"/>
  <c r="BY316" i="7"/>
  <c r="CJ316" i="7"/>
  <c r="CM201" i="7"/>
  <c r="CT201" i="7"/>
  <c r="CW404" i="7"/>
  <c r="CV404" i="7"/>
  <c r="CU177" i="7"/>
  <c r="CO396" i="7"/>
  <c r="CC351" i="7"/>
  <c r="CD351" i="7"/>
  <c r="CA351" i="7"/>
  <c r="CH45" i="7"/>
  <c r="CF45" i="7"/>
  <c r="CG45" i="7"/>
  <c r="CS300" i="7"/>
  <c r="CP300" i="7"/>
  <c r="CO51" i="7"/>
  <c r="CS51" i="7"/>
  <c r="CT51" i="7"/>
  <c r="CM51" i="7"/>
  <c r="CR51" i="7"/>
  <c r="CQ51" i="7"/>
  <c r="CP51" i="7"/>
  <c r="CN51" i="7"/>
  <c r="CL51" i="7"/>
  <c r="CK549" i="7"/>
  <c r="CJ549" i="7"/>
  <c r="CB60" i="7"/>
  <c r="BZ60" i="7"/>
  <c r="CH60" i="7"/>
  <c r="CE60" i="7"/>
  <c r="CG60" i="7"/>
  <c r="CI60" i="7"/>
  <c r="BY60" i="7"/>
  <c r="CK60" i="7"/>
  <c r="CF60" i="7"/>
  <c r="CA60" i="7"/>
  <c r="CC60" i="7"/>
  <c r="CD60" i="7"/>
  <c r="CK562" i="7"/>
  <c r="CJ562" i="7"/>
  <c r="CJ794" i="7"/>
  <c r="CA387" i="7"/>
  <c r="CE135" i="7"/>
  <c r="CC491" i="7"/>
  <c r="CG328" i="7"/>
  <c r="CE328" i="7"/>
  <c r="CA328" i="7"/>
  <c r="BI157" i="7"/>
  <c r="BM157" i="7"/>
  <c r="BN157" i="7"/>
  <c r="CH447" i="7"/>
  <c r="CG70" i="7"/>
  <c r="CI70" i="7"/>
  <c r="BZ70" i="7"/>
  <c r="CR186" i="7"/>
  <c r="CO186" i="7"/>
  <c r="CT402" i="7"/>
  <c r="CO402" i="7"/>
  <c r="CB316" i="7"/>
  <c r="CI316" i="7"/>
  <c r="CN201" i="7"/>
  <c r="CL158" i="7"/>
  <c r="CU46" i="7"/>
  <c r="CH351" i="7"/>
  <c r="CE351" i="7"/>
  <c r="BY351" i="7"/>
  <c r="CK351" i="7"/>
  <c r="BY45" i="7"/>
  <c r="CK45" i="7"/>
  <c r="CC45" i="7"/>
  <c r="CD45" i="7"/>
  <c r="CP293" i="7"/>
  <c r="CS293" i="7"/>
  <c r="CO300" i="7"/>
  <c r="CM300" i="7"/>
  <c r="CM421" i="7"/>
  <c r="CU455" i="7"/>
  <c r="CW455" i="7"/>
  <c r="CJ633" i="7"/>
  <c r="CK633" i="7"/>
  <c r="BZ135" i="7"/>
  <c r="CI491" i="7"/>
  <c r="CH491" i="7"/>
  <c r="BX170" i="7"/>
  <c r="BY170" i="7" a="1"/>
  <c r="CF170" i="7"/>
  <c r="CI328" i="7"/>
  <c r="BZ328" i="7"/>
  <c r="BL157" i="7"/>
  <c r="BQ157" i="7"/>
  <c r="CF447" i="7"/>
  <c r="CH70" i="7"/>
  <c r="CU274" i="7"/>
  <c r="CA360" i="7"/>
  <c r="CQ402" i="7"/>
  <c r="CA316" i="7"/>
  <c r="CV93" i="7"/>
  <c r="CG351" i="7"/>
  <c r="CB45" i="7"/>
  <c r="CQ293" i="7"/>
  <c r="CT293" i="7"/>
  <c r="CT300" i="7"/>
  <c r="CT493" i="7"/>
  <c r="CP493" i="7"/>
  <c r="CL493" i="7"/>
  <c r="CM493" i="7"/>
  <c r="CO493" i="7"/>
  <c r="CS493" i="7"/>
  <c r="CN493" i="7"/>
  <c r="CR493" i="7"/>
  <c r="CQ493" i="7"/>
  <c r="CR396" i="7"/>
  <c r="CT396" i="7"/>
  <c r="CM396" i="7"/>
  <c r="CP396" i="7"/>
  <c r="CQ396" i="7"/>
  <c r="CN238" i="7"/>
  <c r="CS238" i="7"/>
  <c r="CO238" i="7"/>
  <c r="CP238" i="7"/>
  <c r="CM238" i="7"/>
  <c r="CL238" i="7"/>
  <c r="CT238" i="7"/>
  <c r="CR238" i="7"/>
  <c r="CQ238" i="7"/>
  <c r="CQ368" i="7"/>
  <c r="CO368" i="7"/>
  <c r="CT368" i="7"/>
  <c r="CN76" i="7"/>
  <c r="CT76" i="7"/>
  <c r="CK265" i="7"/>
  <c r="CJ265" i="7"/>
  <c r="CV124" i="7"/>
  <c r="CU261" i="7"/>
  <c r="CK494" i="7"/>
  <c r="CJ494" i="7"/>
  <c r="CO676" i="7"/>
  <c r="CP676" i="7"/>
  <c r="CM676" i="7"/>
  <c r="CN676" i="7"/>
  <c r="CR676" i="7"/>
  <c r="CQ676" i="7"/>
  <c r="CL676" i="7"/>
  <c r="CT676" i="7"/>
  <c r="CS676" i="7"/>
  <c r="CV46" i="7"/>
  <c r="CE91" i="7"/>
  <c r="CD491" i="7"/>
  <c r="CG491" i="7"/>
  <c r="CE491" i="7"/>
  <c r="BX224" i="7"/>
  <c r="BY224" i="7" a="1"/>
  <c r="CC224" i="7"/>
  <c r="CJ456" i="7"/>
  <c r="CM456" i="7"/>
  <c r="CO310" i="7"/>
  <c r="CP310" i="7"/>
  <c r="CT310" i="7"/>
  <c r="CS310" i="7"/>
  <c r="CQ310" i="7"/>
  <c r="CR310" i="7"/>
  <c r="CM310" i="7"/>
  <c r="CN310" i="7"/>
  <c r="CW158" i="7"/>
  <c r="BZ491" i="7"/>
  <c r="BY491" i="7"/>
  <c r="CK491" i="7"/>
  <c r="CL274" i="7"/>
  <c r="CS606" i="7"/>
  <c r="BY523" i="7"/>
  <c r="CK523" i="7"/>
  <c r="CJ173" i="7"/>
  <c r="CJ500" i="7"/>
  <c r="CP500" i="7"/>
  <c r="CV158" i="7"/>
  <c r="CS388" i="7"/>
  <c r="CN388" i="7"/>
  <c r="CM388" i="7"/>
  <c r="CR388" i="7"/>
  <c r="CQ388" i="7"/>
  <c r="CO388" i="7"/>
  <c r="CP388" i="7"/>
  <c r="CT388" i="7"/>
  <c r="BZ204" i="7"/>
  <c r="CG316" i="7"/>
  <c r="CE316" i="7"/>
  <c r="CD316" i="7"/>
  <c r="CC316" i="7"/>
  <c r="BZ316" i="7"/>
  <c r="CP363" i="7"/>
  <c r="CL339" i="7"/>
  <c r="CH299" i="7"/>
  <c r="BY299" i="7"/>
  <c r="CK299" i="7"/>
  <c r="CI299" i="7"/>
  <c r="CD299" i="7"/>
  <c r="CG299" i="7"/>
  <c r="CE299" i="7"/>
  <c r="CB299" i="7"/>
  <c r="CF299" i="7"/>
  <c r="BZ299" i="7"/>
  <c r="CC299" i="7"/>
  <c r="CA299" i="7"/>
  <c r="BN193" i="7"/>
  <c r="BK193" i="7"/>
  <c r="BG193" i="7"/>
  <c r="BH193" i="7"/>
  <c r="BL193" i="7"/>
  <c r="BI193" i="7"/>
  <c r="BM193" i="7"/>
  <c r="BP193" i="7"/>
  <c r="BQ193" i="7"/>
  <c r="BO193" i="7"/>
  <c r="BJ193" i="7"/>
  <c r="CN363" i="7"/>
  <c r="CT363" i="7"/>
  <c r="CW339" i="7"/>
  <c r="CM363" i="7"/>
  <c r="CQ363" i="7"/>
  <c r="CW303" i="7"/>
  <c r="CW107" i="7"/>
  <c r="CN315" i="7"/>
  <c r="CS315" i="7"/>
  <c r="CT315" i="7"/>
  <c r="CQ315" i="7"/>
  <c r="CP315" i="7"/>
  <c r="CU362" i="7"/>
  <c r="CL362" i="7"/>
  <c r="CO315" i="7"/>
  <c r="CL177" i="7"/>
  <c r="CV67" i="7"/>
  <c r="CL107" i="7"/>
  <c r="CU339" i="7"/>
  <c r="CW93" i="7"/>
  <c r="CM315" i="7"/>
  <c r="CW177" i="7"/>
  <c r="CV362" i="7"/>
  <c r="CW362" i="7"/>
  <c r="CR315" i="7"/>
  <c r="CV177" i="7"/>
  <c r="CK105" i="7"/>
  <c r="CJ105" i="7"/>
  <c r="BH182" i="7"/>
  <c r="BM182" i="7"/>
  <c r="BG182" i="7"/>
  <c r="BK182" i="7"/>
  <c r="BO182" i="7"/>
  <c r="BN182" i="7"/>
  <c r="BL182" i="7"/>
  <c r="BP182" i="7"/>
  <c r="BJ182" i="7"/>
  <c r="BI182" i="7"/>
  <c r="BQ182" i="7"/>
  <c r="BG341" i="7"/>
  <c r="BJ341" i="7"/>
  <c r="BM341" i="7"/>
  <c r="BP341" i="7"/>
  <c r="BN341" i="7"/>
  <c r="BH341" i="7"/>
  <c r="BO341" i="7"/>
  <c r="BI341" i="7"/>
  <c r="BK341" i="7"/>
  <c r="BL341" i="7"/>
  <c r="BQ341" i="7"/>
  <c r="BM335" i="7"/>
  <c r="BG335" i="7"/>
  <c r="BJ335" i="7"/>
  <c r="BP335" i="7"/>
  <c r="BK335" i="7"/>
  <c r="BN335" i="7"/>
  <c r="BH335" i="7"/>
  <c r="BQ335" i="7"/>
  <c r="BI335" i="7"/>
  <c r="BO335" i="7"/>
  <c r="BL335" i="7"/>
  <c r="BJ367" i="7"/>
  <c r="BN367" i="7"/>
  <c r="BI367" i="7"/>
  <c r="BQ367" i="7"/>
  <c r="BM367" i="7"/>
  <c r="BP367" i="7"/>
  <c r="BO367" i="7"/>
  <c r="BG367" i="7"/>
  <c r="BK367" i="7"/>
  <c r="BL367" i="7"/>
  <c r="BH367" i="7"/>
  <c r="BP69" i="7"/>
  <c r="BO69" i="7"/>
  <c r="BL69" i="7"/>
  <c r="BI69" i="7"/>
  <c r="BJ69" i="7"/>
  <c r="BM69" i="7"/>
  <c r="BG69" i="7"/>
  <c r="BN69" i="7"/>
  <c r="BK69" i="7"/>
  <c r="BQ69" i="7"/>
  <c r="BH69" i="7"/>
  <c r="CW261" i="7"/>
  <c r="CV339" i="7"/>
  <c r="CO764" i="7"/>
  <c r="CN764" i="7"/>
  <c r="CL764" i="7"/>
  <c r="CT764" i="7"/>
  <c r="CM764" i="7"/>
  <c r="CR764" i="7"/>
  <c r="CP764" i="7"/>
  <c r="CQ764" i="7"/>
  <c r="CS764" i="7"/>
  <c r="CS34" i="7"/>
  <c r="CL261" i="7"/>
  <c r="CU107" i="7"/>
  <c r="CU404" i="7"/>
  <c r="CU262" i="7"/>
  <c r="CW124" i="7"/>
  <c r="CU93" i="7"/>
  <c r="CQ146" i="7"/>
  <c r="CR225" i="7"/>
  <c r="CJ395" i="7"/>
  <c r="CS395" i="7"/>
  <c r="BN155" i="7"/>
  <c r="BL155" i="7"/>
  <c r="BM155" i="7"/>
  <c r="BI155" i="7"/>
  <c r="BJ155" i="7"/>
  <c r="BH155" i="7"/>
  <c r="BO155" i="7"/>
  <c r="BG155" i="7"/>
  <c r="BK155" i="7"/>
  <c r="BP155" i="7"/>
  <c r="BQ155" i="7"/>
  <c r="BJ219" i="7"/>
  <c r="BO219" i="7"/>
  <c r="BI219" i="7"/>
  <c r="BM219" i="7"/>
  <c r="BG219" i="7"/>
  <c r="BP219" i="7"/>
  <c r="BL219" i="7"/>
  <c r="BK219" i="7"/>
  <c r="BH219" i="7"/>
  <c r="BQ219" i="7"/>
  <c r="BN219" i="7"/>
  <c r="BH130" i="7"/>
  <c r="BK130" i="7"/>
  <c r="BL130" i="7"/>
  <c r="BI130" i="7"/>
  <c r="BO130" i="7"/>
  <c r="BM130" i="7"/>
  <c r="BJ130" i="7"/>
  <c r="BN130" i="7"/>
  <c r="BQ130" i="7"/>
  <c r="BG130" i="7"/>
  <c r="BP130" i="7"/>
  <c r="BM374" i="7"/>
  <c r="BO374" i="7"/>
  <c r="BP374" i="7"/>
  <c r="BI374" i="7"/>
  <c r="BN374" i="7"/>
  <c r="BH374" i="7"/>
  <c r="BJ374" i="7"/>
  <c r="BK374" i="7"/>
  <c r="BQ374" i="7"/>
  <c r="BG374" i="7"/>
  <c r="BL374" i="7"/>
  <c r="CR34" i="7"/>
  <c r="CQ34" i="7"/>
  <c r="CK615" i="7"/>
  <c r="CO615" i="7"/>
  <c r="CF135" i="7"/>
  <c r="CG135" i="7"/>
  <c r="CI135" i="7"/>
  <c r="CI112" i="7"/>
  <c r="CE112" i="7"/>
  <c r="CF112" i="7"/>
  <c r="BX68" i="7"/>
  <c r="BY68" i="7" a="1"/>
  <c r="CC68" i="7"/>
  <c r="CV5" i="7"/>
  <c r="CJ585" i="7"/>
  <c r="CL585" i="7"/>
  <c r="CA204" i="7"/>
  <c r="CV268" i="7"/>
  <c r="CV139" i="7"/>
  <c r="CS363" i="7"/>
  <c r="CJ450" i="7"/>
  <c r="CK450" i="7"/>
  <c r="CO289" i="7"/>
  <c r="CQ289" i="7"/>
  <c r="CT289" i="7"/>
  <c r="CP289" i="7"/>
  <c r="CS289" i="7"/>
  <c r="CN289" i="7"/>
  <c r="CM289" i="7"/>
  <c r="CR289" i="7"/>
  <c r="CM34" i="7"/>
  <c r="CT34" i="7"/>
  <c r="CU996" i="7"/>
  <c r="CJ967" i="7"/>
  <c r="CM967" i="7"/>
  <c r="BY135" i="7"/>
  <c r="CK135" i="7"/>
  <c r="CA135" i="7"/>
  <c r="CA112" i="7"/>
  <c r="CD112" i="7"/>
  <c r="CC112" i="7"/>
  <c r="BX343" i="7"/>
  <c r="BY343" i="7" a="1"/>
  <c r="CD343" i="7"/>
  <c r="BY204" i="7"/>
  <c r="CK204" i="7"/>
  <c r="CM867" i="7"/>
  <c r="CS867" i="7"/>
  <c r="CN867" i="7"/>
  <c r="CR867" i="7"/>
  <c r="CQ867" i="7"/>
  <c r="CO867" i="7"/>
  <c r="CL867" i="7"/>
  <c r="CT867" i="7"/>
  <c r="CP867" i="7"/>
  <c r="CV261" i="7"/>
  <c r="CP34" i="7"/>
  <c r="CC135" i="7"/>
  <c r="CD135" i="7"/>
  <c r="CL371" i="7"/>
  <c r="CN34" i="7"/>
  <c r="CB112" i="7"/>
  <c r="BZ112" i="7"/>
  <c r="BX171" i="7"/>
  <c r="BY171" i="7" a="1"/>
  <c r="CI171" i="7"/>
  <c r="BX269" i="7"/>
  <c r="BY269" i="7" a="1"/>
  <c r="CE269" i="7"/>
  <c r="CV179" i="7"/>
  <c r="CK320" i="7"/>
  <c r="CR320" i="7"/>
  <c r="CL307" i="7"/>
  <c r="CB204" i="7"/>
  <c r="CU67" i="7"/>
  <c r="CU268" i="7"/>
  <c r="CJ812" i="7"/>
  <c r="CK812" i="7"/>
  <c r="CV107" i="7"/>
  <c r="CK578" i="7"/>
  <c r="CJ578" i="7"/>
  <c r="CU124" i="7"/>
  <c r="CC204" i="7"/>
  <c r="CG204" i="7"/>
  <c r="CM368" i="7"/>
  <c r="CR368" i="7"/>
  <c r="CI204" i="7"/>
  <c r="CF204" i="7"/>
  <c r="CD204" i="7"/>
  <c r="CK366" i="7"/>
  <c r="CJ366" i="7"/>
  <c r="CE204" i="7"/>
  <c r="BJ68" i="7"/>
  <c r="BM68" i="7"/>
  <c r="BL68" i="7"/>
  <c r="BP68" i="7"/>
  <c r="BO68" i="7"/>
  <c r="BN68" i="7"/>
  <c r="BK68" i="7"/>
  <c r="BI68" i="7"/>
  <c r="BQ68" i="7"/>
  <c r="BH68" i="7"/>
  <c r="BG68" i="7"/>
  <c r="BM97" i="7"/>
  <c r="BQ97" i="7"/>
  <c r="BO97" i="7"/>
  <c r="BK97" i="7"/>
  <c r="BP97" i="7"/>
  <c r="BH97" i="7"/>
  <c r="BG97" i="7"/>
  <c r="BN97" i="7"/>
  <c r="BJ97" i="7"/>
  <c r="BL97" i="7"/>
  <c r="BI97" i="7"/>
  <c r="BH343" i="7"/>
  <c r="BL343" i="7"/>
  <c r="BI343" i="7"/>
  <c r="BP343" i="7"/>
  <c r="BO343" i="7"/>
  <c r="BM343" i="7"/>
  <c r="BG343" i="7"/>
  <c r="BK343" i="7"/>
  <c r="BN343" i="7"/>
  <c r="BQ343" i="7"/>
  <c r="BJ343" i="7"/>
  <c r="BX237" i="7"/>
  <c r="BY237" i="7" a="1"/>
  <c r="CA237" i="7"/>
  <c r="BX226" i="7"/>
  <c r="BY226" i="7" a="1"/>
  <c r="CG226" i="7"/>
  <c r="CA523" i="7"/>
  <c r="BZ329" i="7"/>
  <c r="BY360" i="7"/>
  <c r="CK360" i="7"/>
  <c r="CG360" i="7"/>
  <c r="CA478" i="7"/>
  <c r="CC478" i="7"/>
  <c r="BX155" i="7"/>
  <c r="BY155" i="7" a="1"/>
  <c r="BY155" i="7"/>
  <c r="CB755" i="7"/>
  <c r="CE755" i="7"/>
  <c r="CV477" i="7"/>
  <c r="CU470" i="7"/>
  <c r="CV211" i="7"/>
  <c r="CU59" i="7"/>
  <c r="CI523" i="7"/>
  <c r="CG329" i="7"/>
  <c r="CI360" i="7"/>
  <c r="BZ478" i="7"/>
  <c r="CG478" i="7"/>
  <c r="CH478" i="7"/>
  <c r="CL268" i="7"/>
  <c r="CL659" i="7"/>
  <c r="CM659" i="7"/>
  <c r="CO659" i="7"/>
  <c r="CN659" i="7"/>
  <c r="CR659" i="7"/>
  <c r="CP659" i="7"/>
  <c r="CS659" i="7"/>
  <c r="CQ659" i="7"/>
  <c r="CT659" i="7"/>
  <c r="CU139" i="7"/>
  <c r="CW139" i="7"/>
  <c r="BY755" i="7"/>
  <c r="CJ755" i="7"/>
  <c r="CD755" i="7"/>
  <c r="CH755" i="7"/>
  <c r="CG755" i="7"/>
  <c r="BZ755" i="7"/>
  <c r="CF755" i="7"/>
  <c r="CU31" i="7"/>
  <c r="CC755" i="7"/>
  <c r="CA755" i="7"/>
  <c r="CV31" i="7"/>
  <c r="CC523" i="7"/>
  <c r="CH329" i="7"/>
  <c r="BX182" i="7"/>
  <c r="BY182" i="7" a="1"/>
  <c r="CH182" i="7"/>
  <c r="CC360" i="7"/>
  <c r="CE360" i="7"/>
  <c r="CH360" i="7"/>
  <c r="BX356" i="7"/>
  <c r="BY356" i="7" a="1"/>
  <c r="CB356" i="7"/>
  <c r="CE478" i="7"/>
  <c r="CD478" i="7"/>
  <c r="CL304" i="7"/>
  <c r="BX130" i="7"/>
  <c r="BY130" i="7" a="1"/>
  <c r="CC130" i="7"/>
  <c r="CO338" i="7"/>
  <c r="CS338" i="7"/>
  <c r="CR338" i="7"/>
  <c r="CM338" i="7"/>
  <c r="CQ338" i="7"/>
  <c r="CP338" i="7"/>
  <c r="CN338" i="7"/>
  <c r="CT338" i="7"/>
  <c r="CQ186" i="7"/>
  <c r="CT186" i="7"/>
  <c r="BI400" i="7"/>
  <c r="BO400" i="7"/>
  <c r="BQ400" i="7"/>
  <c r="BG400" i="7"/>
  <c r="BP400" i="7"/>
  <c r="BM400" i="7"/>
  <c r="BK400" i="7"/>
  <c r="BL400" i="7"/>
  <c r="BN400" i="7"/>
  <c r="BH400" i="7"/>
  <c r="BJ400" i="7"/>
  <c r="BJ356" i="7"/>
  <c r="BH356" i="7"/>
  <c r="BO356" i="7"/>
  <c r="BQ356" i="7"/>
  <c r="BP356" i="7"/>
  <c r="BM356" i="7"/>
  <c r="BI356" i="7"/>
  <c r="BN356" i="7"/>
  <c r="BG356" i="7"/>
  <c r="BL356" i="7"/>
  <c r="BK356" i="7"/>
  <c r="BM333" i="7"/>
  <c r="BN333" i="7"/>
  <c r="BO333" i="7"/>
  <c r="BI333" i="7"/>
  <c r="BL333" i="7"/>
  <c r="BK333" i="7"/>
  <c r="BG333" i="7"/>
  <c r="BJ333" i="7"/>
  <c r="BQ333" i="7"/>
  <c r="BP333" i="7"/>
  <c r="BH333" i="7"/>
  <c r="BN275" i="7"/>
  <c r="BQ275" i="7"/>
  <c r="BL275" i="7"/>
  <c r="BK275" i="7"/>
  <c r="BG275" i="7"/>
  <c r="BP275" i="7"/>
  <c r="BJ275" i="7"/>
  <c r="BO275" i="7"/>
  <c r="BM275" i="7"/>
  <c r="BI275" i="7"/>
  <c r="BH275" i="7"/>
  <c r="BI239" i="7"/>
  <c r="BN239" i="7"/>
  <c r="BM239" i="7"/>
  <c r="BK239" i="7"/>
  <c r="BL239" i="7"/>
  <c r="BJ239" i="7"/>
  <c r="BQ239" i="7"/>
  <c r="BO239" i="7"/>
  <c r="BH239" i="7"/>
  <c r="BG239" i="7"/>
  <c r="BP239" i="7"/>
  <c r="CE355" i="7"/>
  <c r="BZ71" i="7"/>
  <c r="CD71" i="7"/>
  <c r="CC71" i="7"/>
  <c r="BP86" i="7"/>
  <c r="CG81" i="7"/>
  <c r="BZ81" i="7"/>
  <c r="CI81" i="7"/>
  <c r="CE447" i="7"/>
  <c r="CC447" i="7"/>
  <c r="CI447" i="7"/>
  <c r="CB523" i="7"/>
  <c r="CG523" i="7"/>
  <c r="BX202" i="7"/>
  <c r="BY202" i="7" a="1"/>
  <c r="CE202" i="7"/>
  <c r="CE329" i="7"/>
  <c r="CV483" i="7"/>
  <c r="CQ94" i="7"/>
  <c r="CN94" i="7"/>
  <c r="CO94" i="7"/>
  <c r="CM94" i="7"/>
  <c r="CT94" i="7"/>
  <c r="CR94" i="7"/>
  <c r="CP94" i="7"/>
  <c r="CS94" i="7"/>
  <c r="CL312" i="7"/>
  <c r="CE123" i="7"/>
  <c r="CB123" i="7"/>
  <c r="CH123" i="7"/>
  <c r="BY123" i="7"/>
  <c r="CK123" i="7"/>
  <c r="CG123" i="7"/>
  <c r="BZ123" i="7"/>
  <c r="CD123" i="7"/>
  <c r="CI123" i="7"/>
  <c r="CC123" i="7"/>
  <c r="CF123" i="7"/>
  <c r="CA123" i="7"/>
  <c r="CM481" i="7"/>
  <c r="CU304" i="7"/>
  <c r="CW67" i="7"/>
  <c r="CF73" i="7"/>
  <c r="CD73" i="7"/>
  <c r="CB73" i="7"/>
  <c r="CH73" i="7"/>
  <c r="CE73" i="7"/>
  <c r="BZ73" i="7"/>
  <c r="BY73" i="7"/>
  <c r="CK73" i="7"/>
  <c r="CC73" i="7"/>
  <c r="CA73" i="7"/>
  <c r="CI73" i="7"/>
  <c r="CG73" i="7"/>
  <c r="CB355" i="7"/>
  <c r="CF91" i="7"/>
  <c r="CE71" i="7"/>
  <c r="CA71" i="7"/>
  <c r="BX187" i="7"/>
  <c r="BY187" i="7" a="1"/>
  <c r="CB187" i="7"/>
  <c r="CD81" i="7"/>
  <c r="BY81" i="7"/>
  <c r="CK81" i="7"/>
  <c r="CA447" i="7"/>
  <c r="CD447" i="7"/>
  <c r="BZ523" i="7"/>
  <c r="BY329" i="7"/>
  <c r="CK329" i="7"/>
  <c r="CW307" i="7"/>
  <c r="CW262" i="7"/>
  <c r="CL67" i="7"/>
  <c r="CW268" i="7"/>
  <c r="BX275" i="7"/>
  <c r="BY275" i="7" a="1"/>
  <c r="CT143" i="7"/>
  <c r="CN143" i="7"/>
  <c r="CM143" i="7"/>
  <c r="CO143" i="7"/>
  <c r="CQ143" i="7"/>
  <c r="CS143" i="7"/>
  <c r="CP143" i="7"/>
  <c r="CR143" i="7"/>
  <c r="BX367" i="7"/>
  <c r="BY367" i="7" a="1"/>
  <c r="CF367" i="7"/>
  <c r="BX219" i="7"/>
  <c r="BY219" i="7" a="1"/>
  <c r="CI219" i="7"/>
  <c r="CI407" i="7"/>
  <c r="CE407" i="7"/>
  <c r="CD407" i="7"/>
  <c r="CG407" i="7"/>
  <c r="CC407" i="7"/>
  <c r="CF407" i="7"/>
  <c r="CB407" i="7"/>
  <c r="BZ407" i="7"/>
  <c r="CH407" i="7"/>
  <c r="BY407" i="7"/>
  <c r="CK407" i="7"/>
  <c r="CA407" i="7"/>
  <c r="CB308" i="7"/>
  <c r="CH308" i="7"/>
  <c r="CC308" i="7"/>
  <c r="CI308" i="7"/>
  <c r="CD308" i="7"/>
  <c r="CA308" i="7"/>
  <c r="CE308" i="7"/>
  <c r="CG308" i="7"/>
  <c r="BZ308" i="7"/>
  <c r="CF308" i="7"/>
  <c r="BY308" i="7"/>
  <c r="BZ360" i="7"/>
  <c r="CF360" i="7"/>
  <c r="BV333" i="7"/>
  <c r="BX333" i="7"/>
  <c r="BY333" i="7" a="1"/>
  <c r="BL384" i="7"/>
  <c r="BQ384" i="7"/>
  <c r="BJ384" i="7"/>
  <c r="BG384" i="7"/>
  <c r="BO384" i="7"/>
  <c r="BM384" i="7"/>
  <c r="BK384" i="7"/>
  <c r="BH384" i="7"/>
  <c r="BN384" i="7"/>
  <c r="BI384" i="7"/>
  <c r="BP384" i="7"/>
  <c r="CG276" i="7"/>
  <c r="CC276" i="7"/>
  <c r="CE276" i="7"/>
  <c r="BY276" i="7"/>
  <c r="CK276" i="7"/>
  <c r="CD276" i="7"/>
  <c r="CB276" i="7"/>
  <c r="CH276" i="7"/>
  <c r="CF276" i="7"/>
  <c r="CA276" i="7"/>
  <c r="CI276" i="7"/>
  <c r="BZ276" i="7"/>
  <c r="CG264" i="7"/>
  <c r="CH264" i="7"/>
  <c r="CI264" i="7"/>
  <c r="CE264" i="7"/>
  <c r="CC264" i="7"/>
  <c r="CF264" i="7"/>
  <c r="BY264" i="7"/>
  <c r="CK264" i="7"/>
  <c r="BZ264" i="7"/>
  <c r="CB264" i="7"/>
  <c r="CA264" i="7"/>
  <c r="CD264" i="7"/>
  <c r="CC405" i="7"/>
  <c r="CI405" i="7"/>
  <c r="CH405" i="7"/>
  <c r="CA405" i="7"/>
  <c r="CE405" i="7"/>
  <c r="CG405" i="7"/>
  <c r="BZ405" i="7"/>
  <c r="CB405" i="7"/>
  <c r="CF405" i="7"/>
  <c r="BY405" i="7"/>
  <c r="CK405" i="7"/>
  <c r="CD405" i="7"/>
  <c r="CF145" i="7"/>
  <c r="CA145" i="7"/>
  <c r="CD145" i="7"/>
  <c r="CG145" i="7"/>
  <c r="CE145" i="7"/>
  <c r="BZ145" i="7"/>
  <c r="CB145" i="7"/>
  <c r="CC145" i="7"/>
  <c r="CH145" i="7"/>
  <c r="BY145" i="7"/>
  <c r="CI145" i="7"/>
  <c r="BX400" i="7"/>
  <c r="BY400" i="7" a="1"/>
  <c r="CU307" i="7"/>
  <c r="CV307" i="7"/>
  <c r="CI117" i="7"/>
  <c r="CG117" i="7"/>
  <c r="CC117" i="7"/>
  <c r="CB117" i="7"/>
  <c r="BY117" i="7"/>
  <c r="CK117" i="7"/>
  <c r="CD117" i="7"/>
  <c r="CA117" i="7"/>
  <c r="BZ117" i="7"/>
  <c r="CF117" i="7"/>
  <c r="CH117" i="7"/>
  <c r="CE117" i="7"/>
  <c r="CD329" i="7"/>
  <c r="CI329" i="7"/>
  <c r="CB329" i="7"/>
  <c r="CF329" i="7"/>
  <c r="CA329" i="7"/>
  <c r="CA47" i="7"/>
  <c r="BY47" i="7"/>
  <c r="CK47" i="7"/>
  <c r="CI47" i="7"/>
  <c r="CD47" i="7"/>
  <c r="CF47" i="7"/>
  <c r="CC47" i="7"/>
  <c r="CH47" i="7"/>
  <c r="BZ47" i="7"/>
  <c r="CG47" i="7"/>
  <c r="CB47" i="7"/>
  <c r="CE47" i="7"/>
  <c r="CA375" i="7"/>
  <c r="CD375" i="7"/>
  <c r="BZ375" i="7"/>
  <c r="CG375" i="7"/>
  <c r="BY375" i="7"/>
  <c r="CK375" i="7"/>
  <c r="CI375" i="7"/>
  <c r="CH375" i="7"/>
  <c r="CC375" i="7"/>
  <c r="CB375" i="7"/>
  <c r="CE375" i="7"/>
  <c r="CF375" i="7"/>
  <c r="CC342" i="7"/>
  <c r="CH342" i="7"/>
  <c r="CE342" i="7"/>
  <c r="CD342" i="7"/>
  <c r="CI342" i="7"/>
  <c r="CF342" i="7"/>
  <c r="CB342" i="7"/>
  <c r="BY342" i="7"/>
  <c r="CK342" i="7"/>
  <c r="CG342" i="7"/>
  <c r="BZ342" i="7"/>
  <c r="CA342" i="7"/>
  <c r="BQ237" i="7"/>
  <c r="BO237" i="7"/>
  <c r="BM237" i="7"/>
  <c r="BL237" i="7"/>
  <c r="BP237" i="7"/>
  <c r="BI237" i="7"/>
  <c r="BK237" i="7"/>
  <c r="BH237" i="7"/>
  <c r="BN237" i="7"/>
  <c r="BG237" i="7"/>
  <c r="BJ237" i="7"/>
  <c r="BK361" i="7"/>
  <c r="BO361" i="7"/>
  <c r="BL361" i="7"/>
  <c r="BP361" i="7"/>
  <c r="BQ361" i="7"/>
  <c r="BJ361" i="7"/>
  <c r="BI361" i="7"/>
  <c r="BN361" i="7"/>
  <c r="BM361" i="7"/>
  <c r="BG361" i="7"/>
  <c r="BH361" i="7"/>
  <c r="BP321" i="7"/>
  <c r="BH321" i="7"/>
  <c r="BK321" i="7"/>
  <c r="BI321" i="7"/>
  <c r="BJ321" i="7"/>
  <c r="BN321" i="7"/>
  <c r="BQ321" i="7"/>
  <c r="BM321" i="7"/>
  <c r="BL321" i="7"/>
  <c r="BO321" i="7"/>
  <c r="BG321" i="7"/>
  <c r="BH243" i="7"/>
  <c r="BN243" i="7"/>
  <c r="BK243" i="7"/>
  <c r="BJ243" i="7"/>
  <c r="BQ243" i="7"/>
  <c r="BL243" i="7"/>
  <c r="BM243" i="7"/>
  <c r="BO243" i="7"/>
  <c r="BG243" i="7"/>
  <c r="BP243" i="7"/>
  <c r="BI243" i="7"/>
  <c r="BK202" i="7"/>
  <c r="BI202" i="7"/>
  <c r="BH202" i="7"/>
  <c r="BP202" i="7"/>
  <c r="BM202" i="7"/>
  <c r="BL202" i="7"/>
  <c r="BN202" i="7"/>
  <c r="BO202" i="7"/>
  <c r="BG202" i="7"/>
  <c r="BQ202" i="7"/>
  <c r="BJ202" i="7"/>
  <c r="BQ4" i="7"/>
  <c r="BK4" i="7"/>
  <c r="BP4" i="7"/>
  <c r="BO4" i="7"/>
  <c r="BI4" i="7"/>
  <c r="BM4" i="7"/>
  <c r="BJ4" i="7"/>
  <c r="BL4" i="7"/>
  <c r="BN4" i="7"/>
  <c r="BG4" i="7"/>
  <c r="BH4" i="7"/>
  <c r="BL171" i="7"/>
  <c r="BG171" i="7"/>
  <c r="BP171" i="7"/>
  <c r="BK171" i="7"/>
  <c r="BH171" i="7"/>
  <c r="BM171" i="7"/>
  <c r="BO171" i="7"/>
  <c r="BI171" i="7"/>
  <c r="BJ171" i="7"/>
  <c r="BQ171" i="7"/>
  <c r="BN171" i="7"/>
  <c r="BH209" i="7"/>
  <c r="BG209" i="7"/>
  <c r="BJ209" i="7"/>
  <c r="BN209" i="7"/>
  <c r="BI209" i="7"/>
  <c r="BQ209" i="7"/>
  <c r="BK209" i="7"/>
  <c r="BO209" i="7"/>
  <c r="BM209" i="7"/>
  <c r="BL209" i="7"/>
  <c r="BP209" i="7"/>
  <c r="BJ290" i="7"/>
  <c r="BH290" i="7"/>
  <c r="BO290" i="7"/>
  <c r="BK290" i="7"/>
  <c r="BI290" i="7"/>
  <c r="BQ290" i="7"/>
  <c r="BM290" i="7"/>
  <c r="BP290" i="7"/>
  <c r="BN290" i="7"/>
  <c r="BG290" i="7"/>
  <c r="BL290" i="7"/>
  <c r="BJ122" i="7"/>
  <c r="BN122" i="7"/>
  <c r="BL122" i="7"/>
  <c r="BI122" i="7"/>
  <c r="BG122" i="7"/>
  <c r="BK122" i="7"/>
  <c r="BM122" i="7"/>
  <c r="BH122" i="7"/>
  <c r="BP122" i="7"/>
  <c r="BO122" i="7"/>
  <c r="BQ122" i="7"/>
  <c r="BQ187" i="7"/>
  <c r="BI187" i="7"/>
  <c r="BK187" i="7"/>
  <c r="BL187" i="7"/>
  <c r="BO187" i="7"/>
  <c r="BH187" i="7"/>
  <c r="BG187" i="7"/>
  <c r="BM187" i="7"/>
  <c r="BN187" i="7"/>
  <c r="BJ187" i="7"/>
  <c r="BP187" i="7"/>
  <c r="CU728" i="7"/>
  <c r="BX281" i="7"/>
  <c r="BY281" i="7" a="1"/>
  <c r="CH281" i="7"/>
  <c r="BX341" i="7"/>
  <c r="BY341" i="7" a="1"/>
  <c r="CC341" i="7"/>
  <c r="CL179" i="7"/>
  <c r="BX209" i="7"/>
  <c r="BY209" i="7" a="1"/>
  <c r="CK434" i="7"/>
  <c r="CJ434" i="7"/>
  <c r="CW57" i="7"/>
  <c r="BZ355" i="7"/>
  <c r="CH355" i="7"/>
  <c r="CH91" i="7"/>
  <c r="CL267" i="7"/>
  <c r="CL231" i="7"/>
  <c r="BX223" i="7"/>
  <c r="BY223" i="7" a="1"/>
  <c r="CF223" i="7"/>
  <c r="BX72" i="7"/>
  <c r="BY72" i="7" a="1"/>
  <c r="CF72" i="7"/>
  <c r="CI194" i="7"/>
  <c r="BY194" i="7"/>
  <c r="CK194" i="7"/>
  <c r="CC194" i="7"/>
  <c r="CB194" i="7"/>
  <c r="CD194" i="7"/>
  <c r="CE194" i="7"/>
  <c r="CF194" i="7"/>
  <c r="BZ194" i="7"/>
  <c r="CH194" i="7"/>
  <c r="CA194" i="7"/>
  <c r="CG194" i="7"/>
  <c r="CW274" i="7"/>
  <c r="CO507" i="7"/>
  <c r="CQ507" i="7"/>
  <c r="CP507" i="7"/>
  <c r="CK553" i="7"/>
  <c r="CJ553" i="7"/>
  <c r="CK528" i="7"/>
  <c r="CJ528" i="7"/>
  <c r="CG355" i="7"/>
  <c r="BY91" i="7"/>
  <c r="CK91" i="7"/>
  <c r="CC91" i="7"/>
  <c r="CP324" i="7"/>
  <c r="CL295" i="7"/>
  <c r="BX4" i="7"/>
  <c r="BY4" i="7" a="1"/>
  <c r="CG4" i="7"/>
  <c r="BX122" i="7"/>
  <c r="BY122" i="7" a="1"/>
  <c r="CI122" i="7"/>
  <c r="CA53" i="7"/>
  <c r="CF53" i="7"/>
  <c r="CI53" i="7"/>
  <c r="BY53" i="7"/>
  <c r="CK53" i="7"/>
  <c r="CH53" i="7"/>
  <c r="CD53" i="7"/>
  <c r="CG53" i="7"/>
  <c r="CB53" i="7"/>
  <c r="CE53" i="7"/>
  <c r="CC53" i="7"/>
  <c r="BZ53" i="7"/>
  <c r="BZ433" i="7"/>
  <c r="CH433" i="7"/>
  <c r="CE433" i="7"/>
  <c r="CG433" i="7"/>
  <c r="CA433" i="7"/>
  <c r="CF433" i="7"/>
  <c r="CB433" i="7"/>
  <c r="BY433" i="7"/>
  <c r="CK433" i="7"/>
  <c r="CC433" i="7"/>
  <c r="CD433" i="7"/>
  <c r="CI433" i="7"/>
  <c r="CA467" i="7"/>
  <c r="CG467" i="7"/>
  <c r="CD467" i="7"/>
  <c r="CF467" i="7"/>
  <c r="CE467" i="7"/>
  <c r="CI467" i="7"/>
  <c r="BY467" i="7"/>
  <c r="BZ467" i="7"/>
  <c r="CH467" i="7"/>
  <c r="CC467" i="7"/>
  <c r="CB467" i="7"/>
  <c r="CA352" i="7"/>
  <c r="BG72" i="7"/>
  <c r="BO72" i="7"/>
  <c r="BH72" i="7"/>
  <c r="BM72" i="7"/>
  <c r="BJ72" i="7"/>
  <c r="BI72" i="7"/>
  <c r="BQ72" i="7"/>
  <c r="BN72" i="7"/>
  <c r="BP72" i="7"/>
  <c r="BL72" i="7"/>
  <c r="BK72" i="7"/>
  <c r="BP95" i="7"/>
  <c r="BG95" i="7"/>
  <c r="BK95" i="7"/>
  <c r="BL95" i="7"/>
  <c r="BH95" i="7"/>
  <c r="BQ95" i="7"/>
  <c r="BI95" i="7"/>
  <c r="BO95" i="7"/>
  <c r="BM95" i="7"/>
  <c r="BN95" i="7"/>
  <c r="BJ95" i="7"/>
  <c r="CP32" i="7"/>
  <c r="CS32" i="7"/>
  <c r="CR32" i="7"/>
  <c r="CQ32" i="7"/>
  <c r="CN32" i="7"/>
  <c r="CM32" i="7"/>
  <c r="CO32" i="7"/>
  <c r="CT32" i="7"/>
  <c r="CQ324" i="7"/>
  <c r="CR324" i="7"/>
  <c r="CS324" i="7"/>
  <c r="CN324" i="7"/>
  <c r="CT324" i="7"/>
  <c r="CO324" i="7"/>
  <c r="CM324" i="7"/>
  <c r="CB387" i="7"/>
  <c r="CG387" i="7"/>
  <c r="BZ387" i="7"/>
  <c r="CE387" i="7"/>
  <c r="CF387" i="7"/>
  <c r="BY387" i="7"/>
  <c r="CJ387" i="7"/>
  <c r="CH387" i="7"/>
  <c r="CD387" i="7"/>
  <c r="CT365" i="7"/>
  <c r="CQ365" i="7"/>
  <c r="CR365" i="7"/>
  <c r="CP365" i="7"/>
  <c r="CM365" i="7"/>
  <c r="CN365" i="7"/>
  <c r="CS365" i="7"/>
  <c r="CO365" i="7"/>
  <c r="BK281" i="7"/>
  <c r="BI281" i="7"/>
  <c r="BQ281" i="7"/>
  <c r="BH281" i="7"/>
  <c r="BO281" i="7"/>
  <c r="BM281" i="7"/>
  <c r="BG281" i="7"/>
  <c r="BP281" i="7"/>
  <c r="BJ281" i="7"/>
  <c r="BN281" i="7"/>
  <c r="BL281" i="7"/>
  <c r="BG126" i="7"/>
  <c r="BI126" i="7"/>
  <c r="BQ126" i="7"/>
  <c r="BH126" i="7"/>
  <c r="BK126" i="7"/>
  <c r="BO126" i="7"/>
  <c r="BP126" i="7"/>
  <c r="BJ126" i="7"/>
  <c r="BM126" i="7"/>
  <c r="BN126" i="7"/>
  <c r="BL126" i="7"/>
  <c r="BJ170" i="7"/>
  <c r="BM170" i="7"/>
  <c r="BO170" i="7"/>
  <c r="BH170" i="7"/>
  <c r="BK170" i="7"/>
  <c r="BG170" i="7"/>
  <c r="BL170" i="7"/>
  <c r="BQ170" i="7"/>
  <c r="BI170" i="7"/>
  <c r="BP170" i="7"/>
  <c r="BN170" i="7"/>
  <c r="BP223" i="7"/>
  <c r="BG223" i="7"/>
  <c r="BJ223" i="7"/>
  <c r="BL223" i="7"/>
  <c r="BO223" i="7"/>
  <c r="BQ223" i="7"/>
  <c r="BN223" i="7"/>
  <c r="BI223" i="7"/>
  <c r="BM223" i="7"/>
  <c r="BH223" i="7"/>
  <c r="BK223" i="7"/>
  <c r="BJ269" i="7"/>
  <c r="BO269" i="7"/>
  <c r="BI269" i="7"/>
  <c r="BK269" i="7"/>
  <c r="BM269" i="7"/>
  <c r="BG269" i="7"/>
  <c r="BL269" i="7"/>
  <c r="BN269" i="7"/>
  <c r="BP269" i="7"/>
  <c r="BQ269" i="7"/>
  <c r="BH269" i="7"/>
  <c r="BK92" i="7"/>
  <c r="BM92" i="7"/>
  <c r="BG92" i="7"/>
  <c r="BL92" i="7"/>
  <c r="BP92" i="7"/>
  <c r="BI92" i="7"/>
  <c r="BQ92" i="7"/>
  <c r="BN92" i="7"/>
  <c r="BJ92" i="7"/>
  <c r="BH92" i="7"/>
  <c r="BO92" i="7"/>
  <c r="BY590" i="7"/>
  <c r="CD590" i="7"/>
  <c r="CE590" i="7"/>
  <c r="CI590" i="7"/>
  <c r="CB590" i="7"/>
  <c r="BZ590" i="7"/>
  <c r="CA590" i="7"/>
  <c r="CG590" i="7"/>
  <c r="CC590" i="7"/>
  <c r="CH590" i="7"/>
  <c r="CF590" i="7"/>
  <c r="CD503" i="7"/>
  <c r="CF503" i="7"/>
  <c r="CG503" i="7"/>
  <c r="CC503" i="7"/>
  <c r="CH503" i="7"/>
  <c r="BY503" i="7"/>
  <c r="CA503" i="7"/>
  <c r="BZ503" i="7"/>
  <c r="CE503" i="7"/>
  <c r="CB503" i="7"/>
  <c r="CI503" i="7"/>
  <c r="BZ488" i="7"/>
  <c r="BY488" i="7"/>
  <c r="CK488" i="7"/>
  <c r="CD488" i="7"/>
  <c r="CH488" i="7"/>
  <c r="CI488" i="7"/>
  <c r="CC488" i="7"/>
  <c r="CE488" i="7"/>
  <c r="CB488" i="7"/>
  <c r="CF488" i="7"/>
  <c r="CA488" i="7"/>
  <c r="CG488" i="7"/>
  <c r="BL178" i="7"/>
  <c r="BH178" i="7"/>
  <c r="BI178" i="7"/>
  <c r="BM178" i="7"/>
  <c r="BG178" i="7"/>
  <c r="BJ178" i="7"/>
  <c r="BP178" i="7"/>
  <c r="BO178" i="7"/>
  <c r="BN178" i="7"/>
  <c r="BQ178" i="7"/>
  <c r="BK178" i="7"/>
  <c r="CG55" i="7"/>
  <c r="CB55" i="7"/>
  <c r="CC55" i="7"/>
  <c r="CD55" i="7"/>
  <c r="CA55" i="7"/>
  <c r="CE55" i="7"/>
  <c r="CI55" i="7"/>
  <c r="CH55" i="7"/>
  <c r="CF55" i="7"/>
  <c r="CK55" i="7"/>
  <c r="BZ55" i="7"/>
  <c r="BG86" i="7"/>
  <c r="BJ86" i="7"/>
  <c r="CB466" i="7"/>
  <c r="CC466" i="7"/>
  <c r="CA466" i="7"/>
  <c r="CF466" i="7"/>
  <c r="CI466" i="7"/>
  <c r="BZ466" i="7"/>
  <c r="CD466" i="7"/>
  <c r="CG466" i="7"/>
  <c r="BY466" i="7"/>
  <c r="CK466" i="7"/>
  <c r="CE466" i="7"/>
  <c r="CH466" i="7"/>
  <c r="CH414" i="7"/>
  <c r="CC414" i="7"/>
  <c r="CG414" i="7"/>
  <c r="CE414" i="7"/>
  <c r="BY414" i="7"/>
  <c r="CK414" i="7"/>
  <c r="CF414" i="7"/>
  <c r="CA414" i="7"/>
  <c r="BZ414" i="7"/>
  <c r="CB414" i="7"/>
  <c r="CI414" i="7"/>
  <c r="CD414" i="7"/>
  <c r="CK428" i="7"/>
  <c r="CJ428" i="7"/>
  <c r="CN129" i="7"/>
  <c r="CQ129" i="7"/>
  <c r="CS129" i="7"/>
  <c r="CO129" i="7"/>
  <c r="CK427" i="7"/>
  <c r="CJ427" i="7"/>
  <c r="CN298" i="7"/>
  <c r="CP298" i="7"/>
  <c r="CB331" i="7"/>
  <c r="CD331" i="7"/>
  <c r="CE331" i="7"/>
  <c r="CU570" i="7"/>
  <c r="CW231" i="7"/>
  <c r="BX97" i="7"/>
  <c r="BY97" i="7" a="1"/>
  <c r="BX126" i="7"/>
  <c r="BY126" i="7" a="1"/>
  <c r="BX157" i="7"/>
  <c r="BY157" i="7" a="1"/>
  <c r="BZ512" i="7"/>
  <c r="CF512" i="7"/>
  <c r="CH512" i="7"/>
  <c r="BY512" i="7"/>
  <c r="CK512" i="7"/>
  <c r="CE512" i="7"/>
  <c r="CB512" i="7"/>
  <c r="CA512" i="7"/>
  <c r="CI512" i="7"/>
  <c r="CC512" i="7"/>
  <c r="CG512" i="7"/>
  <c r="CD512" i="7"/>
  <c r="BX95" i="7"/>
  <c r="BY95" i="7" a="1"/>
  <c r="CB260" i="7"/>
  <c r="BZ260" i="7"/>
  <c r="CC260" i="7"/>
  <c r="BY260" i="7"/>
  <c r="CK260" i="7"/>
  <c r="CF260" i="7"/>
  <c r="CH260" i="7"/>
  <c r="CD260" i="7"/>
  <c r="CA260" i="7"/>
  <c r="CG260" i="7"/>
  <c r="CE260" i="7"/>
  <c r="CI260" i="7"/>
  <c r="BQ141" i="7"/>
  <c r="BJ141" i="7"/>
  <c r="BH141" i="7"/>
  <c r="BO141" i="7"/>
  <c r="BM141" i="7"/>
  <c r="BI141" i="7"/>
  <c r="BG141" i="7"/>
  <c r="BN141" i="7"/>
  <c r="BP141" i="7"/>
  <c r="BL141" i="7"/>
  <c r="BK141" i="7"/>
  <c r="CI409" i="7"/>
  <c r="CG409" i="7"/>
  <c r="CH409" i="7"/>
  <c r="BY409" i="7"/>
  <c r="CC409" i="7"/>
  <c r="CD409" i="7"/>
  <c r="CF409" i="7"/>
  <c r="CB409" i="7"/>
  <c r="BZ409" i="7"/>
  <c r="CA409" i="7"/>
  <c r="CE409" i="7"/>
  <c r="CK582" i="7"/>
  <c r="CJ582" i="7"/>
  <c r="CI422" i="7"/>
  <c r="CF422" i="7"/>
  <c r="BY422" i="7"/>
  <c r="CK422" i="7"/>
  <c r="CH422" i="7"/>
  <c r="CG422" i="7"/>
  <c r="CA422" i="7"/>
  <c r="CB422" i="7"/>
  <c r="CE422" i="7"/>
  <c r="CD422" i="7"/>
  <c r="BZ422" i="7"/>
  <c r="CC422" i="7"/>
  <c r="CV776" i="7"/>
  <c r="CD91" i="7"/>
  <c r="CI91" i="7"/>
  <c r="CC331" i="7"/>
  <c r="BY331" i="7"/>
  <c r="CK331" i="7"/>
  <c r="BZ331" i="7"/>
  <c r="CU231" i="7"/>
  <c r="BL86" i="7"/>
  <c r="BQ86" i="7"/>
  <c r="CK273" i="7"/>
  <c r="CI273" i="7"/>
  <c r="CG273" i="7"/>
  <c r="CC273" i="7"/>
  <c r="CA273" i="7"/>
  <c r="CH273" i="7"/>
  <c r="BZ273" i="7"/>
  <c r="CB273" i="7"/>
  <c r="CF273" i="7"/>
  <c r="CE273" i="7"/>
  <c r="CD273" i="7"/>
  <c r="CU211" i="7"/>
  <c r="CO469" i="7"/>
  <c r="CM235" i="7"/>
  <c r="CN235" i="7"/>
  <c r="CS235" i="7"/>
  <c r="CP235" i="7"/>
  <c r="CJ534" i="7"/>
  <c r="CK534" i="7"/>
  <c r="CL5" i="7"/>
  <c r="CW5" i="7"/>
  <c r="CL59" i="7"/>
  <c r="CR667" i="7"/>
  <c r="CO667" i="7"/>
  <c r="CT667" i="7"/>
  <c r="CL667" i="7"/>
  <c r="CP667" i="7"/>
  <c r="CS667" i="7"/>
  <c r="CN667" i="7"/>
  <c r="CQ667" i="7"/>
  <c r="CM667" i="7"/>
  <c r="CJ586" i="7"/>
  <c r="CE397" i="7"/>
  <c r="CG397" i="7"/>
  <c r="CK557" i="7"/>
  <c r="CJ557" i="7"/>
  <c r="CO390" i="7"/>
  <c r="CA91" i="7"/>
  <c r="CG91" i="7"/>
  <c r="CL31" i="7"/>
  <c r="CG331" i="7"/>
  <c r="CF331" i="7"/>
  <c r="CV470" i="7"/>
  <c r="CV231" i="7"/>
  <c r="BX178" i="7"/>
  <c r="BY178" i="7" a="1"/>
  <c r="BX243" i="7"/>
  <c r="BY243" i="7" a="1"/>
  <c r="BM86" i="7"/>
  <c r="BO86" i="7"/>
  <c r="BX86" i="7"/>
  <c r="BY86" i="7" a="1"/>
  <c r="BX92" i="7"/>
  <c r="BY92" i="7" a="1"/>
  <c r="CW312" i="7"/>
  <c r="CV312" i="7"/>
  <c r="BX290" i="7"/>
  <c r="BY290" i="7" a="1"/>
  <c r="CI432" i="7"/>
  <c r="CH432" i="7"/>
  <c r="CE432" i="7"/>
  <c r="BZ432" i="7"/>
  <c r="BY432" i="7"/>
  <c r="CG432" i="7"/>
  <c r="CD432" i="7"/>
  <c r="CB432" i="7"/>
  <c r="CF432" i="7"/>
  <c r="CC432" i="7"/>
  <c r="CA432" i="7"/>
  <c r="CD598" i="7"/>
  <c r="BZ598" i="7"/>
  <c r="CB598" i="7"/>
  <c r="CF598" i="7"/>
  <c r="BY598" i="7"/>
  <c r="CC598" i="7"/>
  <c r="CI598" i="7"/>
  <c r="CG598" i="7"/>
  <c r="CA598" i="7"/>
  <c r="CE598" i="7"/>
  <c r="CH598" i="7"/>
  <c r="BY502" i="7"/>
  <c r="CA502" i="7"/>
  <c r="BZ502" i="7"/>
  <c r="CF502" i="7"/>
  <c r="CG502" i="7"/>
  <c r="CH502" i="7"/>
  <c r="CE502" i="7"/>
  <c r="CC502" i="7"/>
  <c r="CD502" i="7"/>
  <c r="CI502" i="7"/>
  <c r="CB502" i="7"/>
  <c r="CE167" i="7"/>
  <c r="BY167" i="7"/>
  <c r="CK167" i="7"/>
  <c r="CB167" i="7"/>
  <c r="CA167" i="7"/>
  <c r="CF167" i="7"/>
  <c r="CI167" i="7"/>
  <c r="CG167" i="7"/>
  <c r="CC167" i="7"/>
  <c r="CD167" i="7"/>
  <c r="BZ167" i="7"/>
  <c r="CH167" i="7"/>
  <c r="BX361" i="7"/>
  <c r="BY361" i="7" a="1"/>
  <c r="BX69" i="7"/>
  <c r="BY69" i="7" a="1"/>
  <c r="CU5" i="7"/>
  <c r="CV59" i="7"/>
  <c r="CO412" i="7"/>
  <c r="CS412" i="7"/>
  <c r="CQ412" i="7"/>
  <c r="CT412" i="7"/>
  <c r="CM412" i="7"/>
  <c r="CR412" i="7"/>
  <c r="CN412" i="7"/>
  <c r="CP412" i="7"/>
  <c r="CL412" i="7"/>
  <c r="CJ535" i="7"/>
  <c r="CT349" i="7"/>
  <c r="CN349" i="7"/>
  <c r="BZ401" i="7"/>
  <c r="CA401" i="7"/>
  <c r="CF401" i="7"/>
  <c r="CD352" i="7"/>
  <c r="CG352" i="7"/>
  <c r="BZ352" i="7"/>
  <c r="CC352" i="7"/>
  <c r="CH352" i="7"/>
  <c r="CI352" i="7"/>
  <c r="CE352" i="7"/>
  <c r="CB352" i="7"/>
  <c r="BY352" i="7"/>
  <c r="CK352" i="7"/>
  <c r="CW195" i="7"/>
  <c r="CG33" i="7"/>
  <c r="CD33" i="7"/>
  <c r="CW148" i="7"/>
  <c r="CU740" i="7"/>
  <c r="CV371" i="7"/>
  <c r="CW664" i="7"/>
  <c r="CV664" i="7"/>
  <c r="CR99" i="7"/>
  <c r="CQ99" i="7"/>
  <c r="CU148" i="7"/>
  <c r="CW371" i="7"/>
  <c r="CU477" i="7"/>
  <c r="CW570" i="7"/>
  <c r="CT99" i="7"/>
  <c r="CN99" i="7"/>
  <c r="CW551" i="7"/>
  <c r="CW996" i="7"/>
  <c r="CJ215" i="7"/>
  <c r="CS99" i="7"/>
  <c r="CW267" i="7"/>
  <c r="CU267" i="7"/>
  <c r="CW477" i="7"/>
  <c r="CV570" i="7"/>
  <c r="CW470" i="7"/>
  <c r="CU295" i="7"/>
  <c r="CV295" i="7"/>
  <c r="CU664" i="7"/>
  <c r="CO99" i="7"/>
  <c r="CP99" i="7"/>
  <c r="CN184" i="7"/>
  <c r="CQ184" i="7"/>
  <c r="CS184" i="7"/>
  <c r="CT184" i="7"/>
  <c r="CV267" i="7"/>
  <c r="CT386" i="7"/>
  <c r="CP386" i="7"/>
  <c r="CS386" i="7"/>
  <c r="CQ386" i="7"/>
  <c r="CO386" i="7"/>
  <c r="CM386" i="7"/>
  <c r="CR386" i="7"/>
  <c r="CN386" i="7"/>
  <c r="CC401" i="7"/>
  <c r="CD401" i="7"/>
  <c r="CG401" i="7"/>
  <c r="CB401" i="7"/>
  <c r="CE401" i="7"/>
  <c r="CI401" i="7"/>
  <c r="BY401" i="7"/>
  <c r="CJ401" i="7"/>
  <c r="CN370" i="7"/>
  <c r="CP370" i="7"/>
  <c r="CM370" i="7"/>
  <c r="CO370" i="7"/>
  <c r="CS370" i="7"/>
  <c r="CQ370" i="7"/>
  <c r="CT370" i="7"/>
  <c r="CR370" i="7"/>
  <c r="BY125" i="7"/>
  <c r="CK125" i="7"/>
  <c r="CA125" i="7"/>
  <c r="CD125" i="7"/>
  <c r="CE125" i="7"/>
  <c r="CH125" i="7"/>
  <c r="CG125" i="7"/>
  <c r="CF125" i="7"/>
  <c r="CI125" i="7"/>
  <c r="CC125" i="7"/>
  <c r="BZ125" i="7"/>
  <c r="CF355" i="7"/>
  <c r="BY355" i="7"/>
  <c r="CK355" i="7"/>
  <c r="CD355" i="7"/>
  <c r="CC355" i="7"/>
  <c r="CA355" i="7"/>
  <c r="CO114" i="7"/>
  <c r="CS114" i="7"/>
  <c r="CT114" i="7"/>
  <c r="CR114" i="7"/>
  <c r="CN114" i="7"/>
  <c r="CM114" i="7"/>
  <c r="CQ114" i="7"/>
  <c r="CP114" i="7"/>
  <c r="BZ33" i="7"/>
  <c r="CF33" i="7"/>
  <c r="CI33" i="7"/>
  <c r="CB33" i="7"/>
  <c r="CC33" i="7"/>
  <c r="CE33" i="7"/>
  <c r="CH33" i="7"/>
  <c r="BY33" i="7"/>
  <c r="CM103" i="7"/>
  <c r="CU195" i="7"/>
  <c r="CV195" i="7"/>
  <c r="CQ87" i="7"/>
  <c r="CO87" i="7"/>
  <c r="CR87" i="7"/>
  <c r="CT87" i="7"/>
  <c r="CP87" i="7"/>
  <c r="CM87" i="7"/>
  <c r="CN87" i="7"/>
  <c r="CS87" i="7"/>
  <c r="CU371" i="7"/>
  <c r="CK729" i="7"/>
  <c r="CJ729" i="7"/>
  <c r="CK479" i="7"/>
  <c r="CJ479" i="7"/>
  <c r="CR423" i="7"/>
  <c r="CV148" i="7"/>
  <c r="CR566" i="7"/>
  <c r="CR951" i="7"/>
  <c r="CN951" i="7"/>
  <c r="CT951" i="7"/>
  <c r="CS951" i="7"/>
  <c r="CL951" i="7"/>
  <c r="CO951" i="7"/>
  <c r="CP951" i="7"/>
  <c r="CM951" i="7"/>
  <c r="CQ951" i="7"/>
  <c r="CW776" i="7"/>
  <c r="CW728" i="7"/>
  <c r="CK749" i="7"/>
  <c r="CJ749" i="7"/>
  <c r="CW740" i="7"/>
  <c r="CN390" i="7"/>
  <c r="CV996" i="7"/>
  <c r="CK572" i="7"/>
  <c r="CJ572" i="7"/>
  <c r="CP423" i="7"/>
  <c r="CV740" i="7"/>
  <c r="CR939" i="7"/>
  <c r="CA22" i="7"/>
  <c r="BZ22" i="7"/>
  <c r="CF22" i="7"/>
  <c r="CC22" i="7"/>
  <c r="CH22" i="7"/>
  <c r="CG22" i="7"/>
  <c r="CB22" i="7"/>
  <c r="CI22" i="7"/>
  <c r="BY22" i="7"/>
  <c r="CK22" i="7"/>
  <c r="CD22" i="7"/>
  <c r="CE22" i="7"/>
  <c r="CV728" i="7"/>
  <c r="CK581" i="7"/>
  <c r="CJ581" i="7"/>
  <c r="CJ908" i="7"/>
  <c r="CK908" i="7"/>
  <c r="CM757" i="7"/>
  <c r="CO757" i="7"/>
  <c r="CN757" i="7"/>
  <c r="CQ757" i="7"/>
  <c r="CR757" i="7"/>
  <c r="CL757" i="7"/>
  <c r="CP757" i="7"/>
  <c r="CT757" i="7"/>
  <c r="CS757" i="7"/>
  <c r="CL423" i="7"/>
  <c r="CK732" i="7"/>
  <c r="CJ732" i="7"/>
  <c r="CP939" i="7"/>
  <c r="CO939" i="7"/>
  <c r="CL939" i="7"/>
  <c r="CN939" i="7"/>
  <c r="CS939" i="7"/>
  <c r="CM939" i="7"/>
  <c r="CT939" i="7"/>
  <c r="CQ939" i="7"/>
  <c r="CJ597" i="7"/>
  <c r="CS390" i="7"/>
  <c r="CN801" i="7"/>
  <c r="CS801" i="7"/>
  <c r="CR734" i="7"/>
  <c r="CQ734" i="7"/>
  <c r="CO801" i="7"/>
  <c r="CM390" i="7"/>
  <c r="CR377" i="7"/>
  <c r="CU474" i="7"/>
  <c r="CQ801" i="7"/>
  <c r="BL332" i="7"/>
  <c r="BH332" i="7"/>
  <c r="BG332" i="7"/>
  <c r="BM332" i="7"/>
  <c r="BN332" i="7"/>
  <c r="BP332" i="7"/>
  <c r="BO332" i="7"/>
  <c r="BJ332" i="7"/>
  <c r="BK332" i="7"/>
  <c r="BI332" i="7"/>
  <c r="BQ332" i="7"/>
  <c r="CP390" i="7"/>
  <c r="CQ390" i="7"/>
  <c r="BX389" i="7"/>
  <c r="BY389" i="7" a="1"/>
  <c r="CH389" i="7"/>
  <c r="CT377" i="7"/>
  <c r="CV474" i="7"/>
  <c r="BV332" i="7"/>
  <c r="BX332" i="7"/>
  <c r="BY332" i="7" a="1"/>
  <c r="CW250" i="7"/>
  <c r="CR390" i="7"/>
  <c r="CU57" i="7"/>
  <c r="CM377" i="7"/>
  <c r="CD288" i="7"/>
  <c r="CG288" i="7"/>
  <c r="CE288" i="7"/>
  <c r="CB288" i="7"/>
  <c r="BY288" i="7"/>
  <c r="CK288" i="7"/>
  <c r="CH288" i="7"/>
  <c r="CI288" i="7"/>
  <c r="CC288" i="7"/>
  <c r="BZ288" i="7"/>
  <c r="CA288" i="7"/>
  <c r="CF288" i="7"/>
  <c r="CS377" i="7"/>
  <c r="CP377" i="7"/>
  <c r="CO377" i="7"/>
  <c r="CQ377" i="7"/>
  <c r="CN377" i="7"/>
  <c r="CP103" i="7"/>
  <c r="CR103" i="7"/>
  <c r="CE382" i="7"/>
  <c r="BY382" i="7"/>
  <c r="CB382" i="7"/>
  <c r="CF382" i="7"/>
  <c r="BZ382" i="7"/>
  <c r="CG382" i="7"/>
  <c r="CI382" i="7"/>
  <c r="CD382" i="7"/>
  <c r="CC382" i="7"/>
  <c r="CH382" i="7"/>
  <c r="CA382" i="7"/>
  <c r="CC156" i="7"/>
  <c r="CI156" i="7"/>
  <c r="BY156" i="7"/>
  <c r="BZ156" i="7"/>
  <c r="CE156" i="7"/>
  <c r="CA156" i="7"/>
  <c r="CH156" i="7"/>
  <c r="CF156" i="7"/>
  <c r="CB156" i="7"/>
  <c r="CG156" i="7"/>
  <c r="CD156" i="7"/>
  <c r="BM389" i="7"/>
  <c r="BK389" i="7"/>
  <c r="BP389" i="7"/>
  <c r="BL389" i="7"/>
  <c r="BJ389" i="7"/>
  <c r="BN389" i="7"/>
  <c r="BG389" i="7"/>
  <c r="BI389" i="7"/>
  <c r="BO389" i="7"/>
  <c r="BQ389" i="7"/>
  <c r="BH389" i="7"/>
  <c r="CG347" i="7"/>
  <c r="CE347" i="7"/>
  <c r="BY347" i="7"/>
  <c r="CK347" i="7"/>
  <c r="CC347" i="7"/>
  <c r="BZ347" i="7"/>
  <c r="CF347" i="7"/>
  <c r="CB347" i="7"/>
  <c r="CI347" i="7"/>
  <c r="CD347" i="7"/>
  <c r="CH347" i="7"/>
  <c r="CA347" i="7"/>
  <c r="CQ381" i="7"/>
  <c r="CO381" i="7"/>
  <c r="CT390" i="7"/>
  <c r="CC330" i="7"/>
  <c r="CE330" i="7"/>
  <c r="CA330" i="7"/>
  <c r="CH330" i="7"/>
  <c r="BY330" i="7"/>
  <c r="CB330" i="7"/>
  <c r="CI330" i="7"/>
  <c r="CG330" i="7"/>
  <c r="CF330" i="7"/>
  <c r="CD330" i="7"/>
  <c r="BZ330" i="7"/>
  <c r="CO327" i="7"/>
  <c r="CT327" i="7"/>
  <c r="CP327" i="7"/>
  <c r="CN327" i="7"/>
  <c r="CQ327" i="7"/>
  <c r="CS327" i="7"/>
  <c r="CW327" i="7"/>
  <c r="CM327" i="7"/>
  <c r="CU776" i="7"/>
  <c r="CU612" i="7"/>
  <c r="CU438" i="7"/>
  <c r="S2" i="10"/>
  <c r="R1" i="10"/>
  <c r="CV250" i="7"/>
  <c r="Q120" i="10"/>
  <c r="Q77" i="10"/>
  <c r="Q142" i="10"/>
  <c r="Q231" i="10"/>
  <c r="Q224" i="10"/>
  <c r="Q181" i="10"/>
  <c r="Q190" i="10"/>
  <c r="Q234" i="10"/>
  <c r="Q137" i="10"/>
  <c r="Q48" i="10"/>
  <c r="Q200" i="10"/>
  <c r="Q214" i="10"/>
  <c r="Q51" i="10"/>
  <c r="Q76" i="10"/>
  <c r="Q84" i="10"/>
  <c r="Q160" i="10"/>
  <c r="Q209" i="10"/>
  <c r="Q246" i="10"/>
  <c r="Q24" i="10"/>
  <c r="Q156" i="10"/>
  <c r="Q232" i="10"/>
  <c r="Q114" i="10"/>
  <c r="Q17" i="10"/>
  <c r="Q28" i="10"/>
  <c r="Q180" i="10"/>
  <c r="Q197" i="10"/>
  <c r="Q177" i="10"/>
  <c r="Q182" i="10"/>
  <c r="Q218" i="10"/>
  <c r="Q240" i="10"/>
  <c r="Q71" i="10"/>
  <c r="Q175" i="10"/>
  <c r="Q210" i="10"/>
  <c r="Q179" i="10"/>
  <c r="Q88" i="10"/>
  <c r="Q247" i="10"/>
  <c r="Q13" i="10"/>
  <c r="Q103" i="10"/>
  <c r="Q99" i="10"/>
  <c r="Q138" i="10"/>
  <c r="Q252" i="10"/>
  <c r="Q69" i="10"/>
  <c r="Q72" i="10"/>
  <c r="Q127" i="10"/>
  <c r="Q148" i="10"/>
  <c r="Q32" i="10"/>
  <c r="Q195" i="10"/>
  <c r="Q228" i="10"/>
  <c r="Q5" i="10"/>
  <c r="Q37" i="10"/>
  <c r="Q57" i="10"/>
  <c r="Q110" i="10"/>
  <c r="Q215" i="10"/>
  <c r="Q22" i="10"/>
  <c r="Q87" i="10"/>
  <c r="Q59" i="10"/>
  <c r="Q111" i="10"/>
  <c r="Q238" i="10"/>
  <c r="Q162" i="10"/>
  <c r="Q94" i="10"/>
  <c r="Q93" i="10"/>
  <c r="Q4" i="10"/>
  <c r="Q225" i="10"/>
  <c r="Q86" i="10"/>
  <c r="Q131" i="10"/>
  <c r="Q172" i="10"/>
  <c r="Q164" i="10"/>
  <c r="Q235" i="10"/>
  <c r="Q219" i="10"/>
  <c r="Q194" i="10"/>
  <c r="Q236" i="10"/>
  <c r="Q79" i="10"/>
  <c r="Q115" i="10"/>
  <c r="Q154" i="10"/>
  <c r="Q241" i="10"/>
  <c r="Q30" i="10"/>
  <c r="Q116" i="10"/>
  <c r="Q199" i="10"/>
  <c r="Q112" i="10"/>
  <c r="Q169" i="10"/>
  <c r="Q250" i="10"/>
  <c r="Q18" i="10"/>
  <c r="Q211" i="10"/>
  <c r="Q203" i="10"/>
  <c r="Q242" i="10"/>
  <c r="Q233" i="10"/>
  <c r="Q68" i="10"/>
  <c r="Q128" i="10"/>
  <c r="Q82" i="10"/>
  <c r="Q101" i="10"/>
  <c r="Q221" i="10"/>
  <c r="Q155" i="10"/>
  <c r="Q10" i="10"/>
  <c r="Q31" i="10"/>
  <c r="Q244" i="10"/>
  <c r="Q145" i="10"/>
  <c r="Q186" i="10"/>
  <c r="Q75" i="10"/>
  <c r="Q33" i="10"/>
  <c r="Q6" i="10"/>
  <c r="Q135" i="10"/>
  <c r="Q98" i="10"/>
  <c r="Q176" i="10"/>
  <c r="Q39" i="10"/>
  <c r="Q123" i="10"/>
  <c r="Q104" i="10"/>
  <c r="Q105" i="10"/>
  <c r="Q144" i="10"/>
  <c r="Q121" i="10"/>
  <c r="Q141" i="10"/>
  <c r="Q249" i="10"/>
  <c r="Q27" i="10"/>
  <c r="Q107" i="10"/>
  <c r="Q91" i="10"/>
  <c r="Q117" i="10"/>
  <c r="Q134" i="10"/>
  <c r="Q41" i="10"/>
  <c r="Q109" i="10"/>
  <c r="Q100" i="10"/>
  <c r="Q149" i="10"/>
  <c r="Q11" i="10"/>
  <c r="Q45" i="10"/>
  <c r="Q143" i="10"/>
  <c r="Q208" i="10"/>
  <c r="Q170" i="10"/>
  <c r="Q70" i="10"/>
  <c r="Q52" i="10"/>
  <c r="Q54" i="10"/>
  <c r="Q171" i="10"/>
  <c r="Q167" i="10"/>
  <c r="Q168" i="10"/>
  <c r="Q124" i="10"/>
  <c r="Q202" i="10"/>
  <c r="Q237" i="10"/>
  <c r="Q108" i="10"/>
  <c r="Q212" i="10"/>
  <c r="Q85" i="10"/>
  <c r="Q16" i="10"/>
  <c r="Q26" i="10"/>
  <c r="Q29" i="10"/>
  <c r="Q183" i="10"/>
  <c r="Q102" i="10"/>
  <c r="Q184" i="10"/>
  <c r="Q35" i="10"/>
  <c r="Q38" i="10"/>
  <c r="Q9" i="10"/>
  <c r="Q166" i="10"/>
  <c r="Q223" i="10"/>
  <c r="Q132" i="10"/>
  <c r="Q89" i="10"/>
  <c r="Q245" i="10"/>
  <c r="Q185" i="10"/>
  <c r="Q146" i="10"/>
  <c r="Q157" i="10"/>
  <c r="Q188" i="10"/>
  <c r="Q73" i="10"/>
  <c r="Q19" i="10"/>
  <c r="Q47" i="10"/>
  <c r="Q253" i="10"/>
  <c r="Q140" i="10"/>
  <c r="Q65" i="10"/>
  <c r="Q55" i="10"/>
  <c r="Q3" i="10"/>
  <c r="Q56" i="10"/>
  <c r="Q122" i="10"/>
  <c r="Q251" i="10"/>
  <c r="Q58" i="10"/>
  <c r="Q50" i="10"/>
  <c r="Q42" i="10"/>
  <c r="Q92" i="10"/>
  <c r="Q217" i="10"/>
  <c r="Q239" i="10"/>
  <c r="Q96" i="10"/>
  <c r="Q248" i="10"/>
  <c r="Q23" i="10"/>
  <c r="Q125" i="10"/>
  <c r="Q133" i="10"/>
  <c r="Q129" i="10"/>
  <c r="Q159" i="10"/>
  <c r="Q83" i="10"/>
  <c r="Q130" i="10"/>
  <c r="Q40" i="10"/>
  <c r="Q229" i="10"/>
  <c r="Q53" i="10"/>
  <c r="Q147" i="10"/>
  <c r="Q113" i="10"/>
  <c r="Q198" i="10"/>
  <c r="Q213" i="10"/>
  <c r="Q95" i="10"/>
  <c r="Q64" i="10"/>
  <c r="Q158" i="10"/>
  <c r="Q206" i="10"/>
  <c r="Q66" i="10"/>
  <c r="Q46" i="10"/>
  <c r="Q205" i="10"/>
  <c r="Q216" i="10"/>
  <c r="Q14" i="10"/>
  <c r="Q62" i="10"/>
  <c r="Q119" i="10"/>
  <c r="Q174" i="10"/>
  <c r="Q207" i="10"/>
  <c r="Q80" i="10"/>
  <c r="Q36" i="10"/>
  <c r="Q118" i="10"/>
  <c r="Q151" i="10"/>
  <c r="Q189" i="10"/>
  <c r="Q226" i="10"/>
  <c r="Q153" i="10"/>
  <c r="Q227" i="10"/>
  <c r="Q61" i="10"/>
  <c r="Q150" i="10"/>
  <c r="Q187" i="10"/>
  <c r="Q60" i="10"/>
  <c r="Q8" i="10"/>
  <c r="Q165" i="10"/>
  <c r="Q106" i="10"/>
  <c r="Q201" i="10"/>
  <c r="Q81" i="10"/>
  <c r="Q7" i="10"/>
  <c r="Q63" i="10"/>
  <c r="Q191" i="10"/>
  <c r="Q161" i="10"/>
  <c r="Q74" i="10"/>
  <c r="Q230" i="10"/>
  <c r="Q20" i="10"/>
  <c r="Q192" i="10"/>
  <c r="Q163" i="10"/>
  <c r="Q12" i="10"/>
  <c r="Q25" i="10"/>
  <c r="Q178" i="10"/>
  <c r="Q139" i="10"/>
  <c r="Q15" i="10"/>
  <c r="Q222" i="10"/>
  <c r="Q136" i="10"/>
  <c r="Q90" i="10"/>
  <c r="Q78" i="10"/>
  <c r="Q196" i="10"/>
  <c r="Q126" i="10"/>
  <c r="Q49" i="10"/>
  <c r="Q204" i="10"/>
  <c r="Q21" i="10"/>
  <c r="Q152" i="10"/>
  <c r="Q220" i="10"/>
  <c r="Q97" i="10"/>
  <c r="Q44" i="10"/>
  <c r="Q43" i="10"/>
  <c r="Q193" i="10"/>
  <c r="Q34" i="10"/>
  <c r="Q67" i="10"/>
  <c r="Q243" i="10"/>
  <c r="Q173" i="10"/>
  <c r="CW612" i="7"/>
  <c r="CB695" i="7"/>
  <c r="BY695" i="7"/>
  <c r="CA695" i="7"/>
  <c r="BZ695" i="7"/>
  <c r="CH695" i="7"/>
  <c r="CC695" i="7"/>
  <c r="CF695" i="7"/>
  <c r="CG695" i="7"/>
  <c r="CI695" i="7"/>
  <c r="CE695" i="7"/>
  <c r="CD695" i="7"/>
  <c r="CB739" i="7"/>
  <c r="CI739" i="7"/>
  <c r="CC739" i="7"/>
  <c r="CE739" i="7"/>
  <c r="CH739" i="7"/>
  <c r="CD739" i="7"/>
  <c r="CF739" i="7"/>
  <c r="BY739" i="7"/>
  <c r="CG739" i="7"/>
  <c r="BZ739" i="7"/>
  <c r="CA739" i="7"/>
  <c r="CK643" i="7"/>
  <c r="CJ643" i="7"/>
  <c r="CW438" i="7"/>
  <c r="CU449" i="7"/>
  <c r="CV449" i="7"/>
  <c r="CV438" i="7"/>
  <c r="CW449" i="7"/>
  <c r="BY115" i="7" a="1"/>
  <c r="R254" i="10"/>
  <c r="R256" i="10"/>
  <c r="R258" i="10"/>
  <c r="R260" i="10"/>
  <c r="R262" i="10"/>
  <c r="R264" i="10"/>
  <c r="R255" i="10"/>
  <c r="R257" i="10"/>
  <c r="R259" i="10"/>
  <c r="R261" i="10"/>
  <c r="R263" i="10"/>
  <c r="R265" i="10"/>
  <c r="R266" i="10"/>
  <c r="R268" i="10"/>
  <c r="R270" i="10"/>
  <c r="R272" i="10"/>
  <c r="R267" i="10"/>
  <c r="R273" i="10"/>
  <c r="R275" i="10"/>
  <c r="R277" i="10"/>
  <c r="R279" i="10"/>
  <c r="R281" i="10"/>
  <c r="R271" i="10"/>
  <c r="R269" i="10"/>
  <c r="R276" i="10"/>
  <c r="R274" i="10"/>
  <c r="R284" i="10"/>
  <c r="R286" i="10"/>
  <c r="R288" i="10"/>
  <c r="R290" i="10"/>
  <c r="R292" i="10"/>
  <c r="R294" i="10"/>
  <c r="R296" i="10"/>
  <c r="R298" i="10"/>
  <c r="R300" i="10"/>
  <c r="R280" i="10"/>
  <c r="R282" i="10"/>
  <c r="R283" i="10"/>
  <c r="R291" i="10"/>
  <c r="R299" i="10"/>
  <c r="R278" i="10"/>
  <c r="R289" i="10"/>
  <c r="R297" i="10"/>
  <c r="R303" i="10"/>
  <c r="R305" i="10"/>
  <c r="R307" i="10"/>
  <c r="R309" i="10"/>
  <c r="R311" i="10"/>
  <c r="R313" i="10"/>
  <c r="R315" i="10"/>
  <c r="R317" i="10"/>
  <c r="R287" i="10"/>
  <c r="R295" i="10"/>
  <c r="R301" i="10"/>
  <c r="R302" i="10"/>
  <c r="R304" i="10"/>
  <c r="R308" i="10"/>
  <c r="R312" i="10"/>
  <c r="R316" i="10"/>
  <c r="R293" i="10"/>
  <c r="R319" i="10"/>
  <c r="R321" i="10"/>
  <c r="R323" i="10"/>
  <c r="R325" i="10"/>
  <c r="R285" i="10"/>
  <c r="R306" i="10"/>
  <c r="R310" i="10"/>
  <c r="R314" i="10"/>
  <c r="R318" i="10"/>
  <c r="R330" i="10"/>
  <c r="R324" i="10"/>
  <c r="R327" i="10"/>
  <c r="R332" i="10"/>
  <c r="R334" i="10"/>
  <c r="R336" i="10"/>
  <c r="R338" i="10"/>
  <c r="R340" i="10"/>
  <c r="R342" i="10"/>
  <c r="R344" i="10"/>
  <c r="R346" i="10"/>
  <c r="R348" i="10"/>
  <c r="R350" i="10"/>
  <c r="R352" i="10"/>
  <c r="R354" i="10"/>
  <c r="R356" i="10"/>
  <c r="R358" i="10"/>
  <c r="R360" i="10"/>
  <c r="R362" i="10"/>
  <c r="R364" i="10"/>
  <c r="R366" i="10"/>
  <c r="R368" i="10"/>
  <c r="R322" i="10"/>
  <c r="R326" i="10"/>
  <c r="R329" i="10"/>
  <c r="R333" i="10"/>
  <c r="R341" i="10"/>
  <c r="R349" i="10"/>
  <c r="R357" i="10"/>
  <c r="R365" i="10"/>
  <c r="R370" i="10"/>
  <c r="R372" i="10"/>
  <c r="R374" i="10"/>
  <c r="R376" i="10"/>
  <c r="R378" i="10"/>
  <c r="R380" i="10"/>
  <c r="R382" i="10"/>
  <c r="R384" i="10"/>
  <c r="R386" i="10"/>
  <c r="R388" i="10"/>
  <c r="R339" i="10"/>
  <c r="R347" i="10"/>
  <c r="R355" i="10"/>
  <c r="R363" i="10"/>
  <c r="R320" i="10"/>
  <c r="R351" i="10"/>
  <c r="R359" i="10"/>
  <c r="R367" i="10"/>
  <c r="R328" i="10"/>
  <c r="R337" i="10"/>
  <c r="R345" i="10"/>
  <c r="R353" i="10"/>
  <c r="R361" i="10"/>
  <c r="R369" i="10"/>
  <c r="R371" i="10"/>
  <c r="R373" i="10"/>
  <c r="R375" i="10"/>
  <c r="R377" i="10"/>
  <c r="R379" i="10"/>
  <c r="R381" i="10"/>
  <c r="R383" i="10"/>
  <c r="R385" i="10"/>
  <c r="R387" i="10"/>
  <c r="R331" i="10"/>
  <c r="R335" i="10"/>
  <c r="R343" i="10"/>
  <c r="CU440" i="7"/>
  <c r="CN709" i="7"/>
  <c r="CS709" i="7"/>
  <c r="CT709" i="7"/>
  <c r="CW775" i="7"/>
  <c r="CQ774" i="7"/>
  <c r="CS189" i="7"/>
  <c r="CT189" i="7"/>
  <c r="CP137" i="7"/>
  <c r="CT137" i="7"/>
  <c r="CN85" i="7"/>
  <c r="CM770" i="7"/>
  <c r="CP932" i="7"/>
  <c r="CU932" i="7"/>
  <c r="CV43" i="7"/>
  <c r="CR774" i="7"/>
  <c r="CM189" i="7"/>
  <c r="CR189" i="7"/>
  <c r="CR137" i="7"/>
  <c r="CN137" i="7"/>
  <c r="CL932" i="7"/>
  <c r="CR770" i="7"/>
  <c r="CO85" i="7"/>
  <c r="CN189" i="7"/>
  <c r="CQ137" i="7"/>
  <c r="CR85" i="7"/>
  <c r="CU464" i="7"/>
  <c r="CV418" i="7"/>
  <c r="CW464" i="7"/>
  <c r="CV775" i="7"/>
  <c r="CJ328" i="7"/>
  <c r="CM559" i="7"/>
  <c r="CQ913" i="7"/>
  <c r="CM880" i="7"/>
  <c r="CS527" i="7"/>
  <c r="CT527" i="7"/>
  <c r="CO11" i="7"/>
  <c r="CQ11" i="7"/>
  <c r="CS978" i="7"/>
  <c r="CR978" i="7"/>
  <c r="CQ136" i="7"/>
  <c r="CT210" i="7"/>
  <c r="CW210" i="7"/>
  <c r="CV198" i="7"/>
  <c r="CP820" i="7"/>
  <c r="CN323" i="7"/>
  <c r="CU568" i="7"/>
  <c r="CU898" i="7"/>
  <c r="CV304" i="7"/>
  <c r="CU312" i="7"/>
  <c r="CW304" i="7"/>
  <c r="CP527" i="7"/>
  <c r="CM978" i="7"/>
  <c r="CQ978" i="7"/>
  <c r="CQ233" i="7"/>
  <c r="CP210" i="7"/>
  <c r="CP233" i="7"/>
  <c r="CU948" i="7"/>
  <c r="CP248" i="7"/>
  <c r="CU836" i="7"/>
  <c r="CQ649" i="7"/>
  <c r="CL978" i="7"/>
  <c r="CN978" i="7"/>
  <c r="CN210" i="7"/>
  <c r="CL210" i="7"/>
  <c r="CO527" i="7"/>
  <c r="CO210" i="7"/>
  <c r="CL40" i="7"/>
  <c r="CW147" i="7"/>
  <c r="CW965" i="7"/>
  <c r="CW619" i="7"/>
  <c r="CV933" i="7"/>
  <c r="CW836" i="7"/>
  <c r="CW721" i="7"/>
  <c r="CV266" i="7"/>
  <c r="CV131" i="7"/>
  <c r="CU863" i="7"/>
  <c r="CL262" i="7"/>
  <c r="CN469" i="7"/>
  <c r="CT469" i="7"/>
  <c r="CS421" i="7"/>
  <c r="CM899" i="7"/>
  <c r="CL559" i="7"/>
  <c r="CT437" i="7"/>
  <c r="CO913" i="7"/>
  <c r="CQ742" i="7"/>
  <c r="CN742" i="7"/>
  <c r="CP669" i="7"/>
  <c r="CN880" i="7"/>
  <c r="CL636" i="7"/>
  <c r="CO247" i="7"/>
  <c r="CS247" i="7"/>
  <c r="CO815" i="7"/>
  <c r="CO221" i="7"/>
  <c r="CT233" i="7"/>
  <c r="CR233" i="7"/>
  <c r="CV233" i="7"/>
  <c r="CN136" i="7"/>
  <c r="CT699" i="7"/>
  <c r="CO233" i="7"/>
  <c r="CT693" i="7"/>
  <c r="CR271" i="7"/>
  <c r="CR693" i="7"/>
  <c r="CV693" i="7"/>
  <c r="CL57" i="7"/>
  <c r="CS540" i="7"/>
  <c r="CP540" i="7"/>
  <c r="CR801" i="7"/>
  <c r="CL469" i="7"/>
  <c r="CQ469" i="7"/>
  <c r="CT421" i="7"/>
  <c r="CP899" i="7"/>
  <c r="CT559" i="7"/>
  <c r="CS596" i="7"/>
  <c r="CN913" i="7"/>
  <c r="CO742" i="7"/>
  <c r="CR742" i="7"/>
  <c r="CV742" i="7"/>
  <c r="CM742" i="7"/>
  <c r="CT669" i="7"/>
  <c r="CQ880" i="7"/>
  <c r="CP247" i="7"/>
  <c r="CU247" i="7"/>
  <c r="CT247" i="7"/>
  <c r="CR221" i="7"/>
  <c r="CM233" i="7"/>
  <c r="CN233" i="7"/>
  <c r="CP11" i="7"/>
  <c r="CR11" i="7"/>
  <c r="CR136" i="7"/>
  <c r="CO271" i="7"/>
  <c r="CQ271" i="7"/>
  <c r="CV271" i="7"/>
  <c r="CP693" i="7"/>
  <c r="CU852" i="7"/>
  <c r="CU737" i="7"/>
  <c r="CV88" i="7"/>
  <c r="CW526" i="7"/>
  <c r="CW192" i="7"/>
  <c r="CV57" i="7"/>
  <c r="CU555" i="7"/>
  <c r="CT540" i="7"/>
  <c r="CL540" i="7"/>
  <c r="CS469" i="7"/>
  <c r="CP469" i="7"/>
  <c r="CU469" i="7"/>
  <c r="CP801" i="7"/>
  <c r="CN421" i="7"/>
  <c r="CM592" i="7"/>
  <c r="CS899" i="7"/>
  <c r="CO559" i="7"/>
  <c r="CM913" i="7"/>
  <c r="CS742" i="7"/>
  <c r="CW742" i="7"/>
  <c r="CN11" i="7"/>
  <c r="CL11" i="7"/>
  <c r="CR669" i="7"/>
  <c r="CO669" i="7"/>
  <c r="CS880" i="7"/>
  <c r="CM247" i="7"/>
  <c r="CS815" i="7"/>
  <c r="CP649" i="7"/>
  <c r="CR997" i="7"/>
  <c r="CN221" i="7"/>
  <c r="CP136" i="7"/>
  <c r="CN693" i="7"/>
  <c r="CV36" i="7"/>
  <c r="CV253" i="7"/>
  <c r="CU551" i="7"/>
  <c r="CP185" i="7"/>
  <c r="CN162" i="7"/>
  <c r="CW440" i="7"/>
  <c r="CN20" i="7"/>
  <c r="CL15" i="7"/>
  <c r="CL666" i="7"/>
  <c r="CP184" i="7"/>
  <c r="CQ235" i="7"/>
  <c r="CR235" i="7"/>
  <c r="CM469" i="7"/>
  <c r="CR129" i="7"/>
  <c r="CV129" i="7"/>
  <c r="CT129" i="7"/>
  <c r="CN606" i="7"/>
  <c r="CT162" i="7"/>
  <c r="CQ76" i="7"/>
  <c r="CQ421" i="7"/>
  <c r="CR421" i="7"/>
  <c r="CO592" i="7"/>
  <c r="CP573" i="7"/>
  <c r="CO565" i="7"/>
  <c r="CL565" i="7"/>
  <c r="CR899" i="7"/>
  <c r="CT899" i="7"/>
  <c r="CL899" i="7"/>
  <c r="CT913" i="7"/>
  <c r="CW913" i="7"/>
  <c r="CP913" i="7"/>
  <c r="CR924" i="7"/>
  <c r="CO184" i="7"/>
  <c r="CQ930" i="7"/>
  <c r="CP930" i="7"/>
  <c r="CU930" i="7"/>
  <c r="CM669" i="7"/>
  <c r="CS669" i="7"/>
  <c r="CO880" i="7"/>
  <c r="CR880" i="7"/>
  <c r="CT880" i="7"/>
  <c r="CN844" i="7"/>
  <c r="CO185" i="7"/>
  <c r="CU185" i="7"/>
  <c r="CS136" i="7"/>
  <c r="CT136" i="7"/>
  <c r="CM786" i="7"/>
  <c r="CM64" i="7"/>
  <c r="CL64" i="7"/>
  <c r="CM271" i="7"/>
  <c r="CV977" i="7"/>
  <c r="CO35" i="7"/>
  <c r="CS35" i="7"/>
  <c r="CL120" i="7"/>
  <c r="CP35" i="7"/>
  <c r="CQ35" i="7"/>
  <c r="CV35" i="7"/>
  <c r="CW54" i="7"/>
  <c r="CR652" i="7"/>
  <c r="CS652" i="7"/>
  <c r="CL652" i="7"/>
  <c r="CO652" i="7"/>
  <c r="CM652" i="7"/>
  <c r="CP652" i="7"/>
  <c r="CT652" i="7"/>
  <c r="CN652" i="7"/>
  <c r="CQ652" i="7"/>
  <c r="CV652" i="7"/>
  <c r="CM184" i="7"/>
  <c r="CL184" i="7"/>
  <c r="CT235" i="7"/>
  <c r="CP129" i="7"/>
  <c r="CU129" i="7"/>
  <c r="CP76" i="7"/>
  <c r="CL421" i="7"/>
  <c r="CP421" i="7"/>
  <c r="CS592" i="7"/>
  <c r="CE398" i="7"/>
  <c r="CN565" i="7"/>
  <c r="CQ899" i="7"/>
  <c r="CQ931" i="7"/>
  <c r="CO617" i="7"/>
  <c r="CT799" i="7"/>
  <c r="CL913" i="7"/>
  <c r="CR913" i="7"/>
  <c r="CU459" i="7"/>
  <c r="CR930" i="7"/>
  <c r="CQ669" i="7"/>
  <c r="CL880" i="7"/>
  <c r="CL844" i="7"/>
  <c r="CT146" i="7"/>
  <c r="CW146" i="7"/>
  <c r="CO746" i="7"/>
  <c r="CM136" i="7"/>
  <c r="CO64" i="7"/>
  <c r="CP943" i="7"/>
  <c r="CL693" i="7"/>
  <c r="CP271" i="7"/>
  <c r="CN271" i="7"/>
  <c r="CT323" i="7"/>
  <c r="CT35" i="7"/>
  <c r="CU418" i="7"/>
  <c r="CS693" i="7"/>
  <c r="CS271" i="7"/>
  <c r="CW271" i="7"/>
  <c r="CO693" i="7"/>
  <c r="CM35" i="7"/>
  <c r="CL35" i="7"/>
  <c r="CR323" i="7"/>
  <c r="CW49" i="7"/>
  <c r="CR20" i="7"/>
  <c r="CW266" i="7"/>
  <c r="CV526" i="7"/>
  <c r="CT701" i="7"/>
  <c r="CN437" i="7"/>
  <c r="CM799" i="7"/>
  <c r="CQ945" i="7"/>
  <c r="CU227" i="7"/>
  <c r="CP774" i="7"/>
  <c r="CN774" i="7"/>
  <c r="CN993" i="7"/>
  <c r="CP796" i="7"/>
  <c r="CU796" i="7"/>
  <c r="CS359" i="7"/>
  <c r="CN746" i="7"/>
  <c r="CS678" i="7"/>
  <c r="CS12" i="7"/>
  <c r="CT12" i="7"/>
  <c r="CR701" i="7"/>
  <c r="CQ670" i="7"/>
  <c r="CV670" i="7"/>
  <c r="CP359" i="7"/>
  <c r="CT359" i="7"/>
  <c r="CL774" i="7"/>
  <c r="CT993" i="7"/>
  <c r="CO326" i="7"/>
  <c r="CM12" i="7"/>
  <c r="CP12" i="7"/>
  <c r="CS701" i="7"/>
  <c r="CQ701" i="7"/>
  <c r="CS670" i="7"/>
  <c r="CO437" i="7"/>
  <c r="CO774" i="7"/>
  <c r="CS774" i="7"/>
  <c r="CW774" i="7"/>
  <c r="CP993" i="7"/>
  <c r="CS121" i="7"/>
  <c r="CW121" i="7"/>
  <c r="CO12" i="7"/>
  <c r="CQ232" i="7"/>
  <c r="CU537" i="7"/>
  <c r="CN666" i="7"/>
  <c r="BZ397" i="7"/>
  <c r="CB397" i="7"/>
  <c r="CH397" i="7"/>
  <c r="CI397" i="7"/>
  <c r="BY397" i="7"/>
  <c r="CK397" i="7"/>
  <c r="CD397" i="7"/>
  <c r="CK283" i="7"/>
  <c r="CU30" i="7"/>
  <c r="CV515" i="7"/>
  <c r="CU111" i="7"/>
  <c r="CM381" i="7"/>
  <c r="CP213" i="7"/>
  <c r="CW737" i="7"/>
  <c r="CV734" i="7"/>
  <c r="CQ65" i="7"/>
  <c r="CO203" i="7"/>
  <c r="CN127" i="7"/>
  <c r="CO29" i="7"/>
  <c r="CL266" i="7"/>
  <c r="CU507" i="7"/>
  <c r="CU319" i="7"/>
  <c r="CU648" i="7"/>
  <c r="CQ17" i="7"/>
  <c r="CS248" i="7"/>
  <c r="CM20" i="7"/>
  <c r="CL20" i="7"/>
  <c r="CV174" i="7"/>
  <c r="CV111" i="7"/>
  <c r="CN17" i="7"/>
  <c r="CS734" i="7"/>
  <c r="CM349" i="7"/>
  <c r="CR349" i="7"/>
  <c r="CL507" i="7"/>
  <c r="CP790" i="7"/>
  <c r="CT815" i="7"/>
  <c r="CW815" i="7"/>
  <c r="CQ815" i="7"/>
  <c r="CS833" i="7"/>
  <c r="CO133" i="7"/>
  <c r="CM10" i="7"/>
  <c r="CO127" i="7"/>
  <c r="CP287" i="7"/>
  <c r="CQ820" i="7"/>
  <c r="CO217" i="7"/>
  <c r="CT217" i="7"/>
  <c r="CW166" i="7"/>
  <c r="CP217" i="7"/>
  <c r="CR257" i="7"/>
  <c r="CU893" i="7"/>
  <c r="CT381" i="7"/>
  <c r="CL445" i="7"/>
  <c r="CS445" i="7"/>
  <c r="CT445" i="7"/>
  <c r="CM515" i="7"/>
  <c r="CS515" i="7"/>
  <c r="CL952" i="7"/>
  <c r="CS381" i="7"/>
  <c r="CQ103" i="7"/>
  <c r="CV103" i="7"/>
  <c r="CS103" i="7"/>
  <c r="CO734" i="7"/>
  <c r="CP734" i="7"/>
  <c r="CN423" i="7"/>
  <c r="CO423" i="7"/>
  <c r="CU423" i="7"/>
  <c r="CS349" i="7"/>
  <c r="CO349" i="7"/>
  <c r="CR507" i="7"/>
  <c r="CV507" i="7"/>
  <c r="CM507" i="7"/>
  <c r="CO225" i="7"/>
  <c r="CN952" i="7"/>
  <c r="CR445" i="7"/>
  <c r="CV445" i="7"/>
  <c r="CP445" i="7"/>
  <c r="CU445" i="7"/>
  <c r="CN515" i="7"/>
  <c r="CO515" i="7"/>
  <c r="CU515" i="7"/>
  <c r="CQ29" i="7"/>
  <c r="CM287" i="7"/>
  <c r="CR815" i="7"/>
  <c r="CN815" i="7"/>
  <c r="CR833" i="7"/>
  <c r="CV833" i="7"/>
  <c r="CM699" i="7"/>
  <c r="CN608" i="7"/>
  <c r="CT786" i="7"/>
  <c r="CV985" i="7"/>
  <c r="CS217" i="7"/>
  <c r="CP203" i="7"/>
  <c r="CS17" i="7"/>
  <c r="CQ203" i="7"/>
  <c r="CO257" i="7"/>
  <c r="CU257" i="7"/>
  <c r="CU887" i="7"/>
  <c r="CS257" i="7"/>
  <c r="CW257" i="7"/>
  <c r="CQ257" i="7"/>
  <c r="CP381" i="7"/>
  <c r="CT103" i="7"/>
  <c r="CN734" i="7"/>
  <c r="CT734" i="7"/>
  <c r="CS507" i="7"/>
  <c r="CW507" i="7"/>
  <c r="CQ225" i="7"/>
  <c r="CR381" i="7"/>
  <c r="CO103" i="7"/>
  <c r="CU103" i="7"/>
  <c r="CL734" i="7"/>
  <c r="CQ423" i="7"/>
  <c r="CV423" i="7"/>
  <c r="CS423" i="7"/>
  <c r="CT423" i="7"/>
  <c r="CQ349" i="7"/>
  <c r="CN507" i="7"/>
  <c r="CS481" i="7"/>
  <c r="CW481" i="7"/>
  <c r="CP225" i="7"/>
  <c r="CQ495" i="7"/>
  <c r="CN445" i="7"/>
  <c r="CT515" i="7"/>
  <c r="CT287" i="7"/>
  <c r="CL815" i="7"/>
  <c r="CS904" i="7"/>
  <c r="CP133" i="7"/>
  <c r="CL833" i="7"/>
  <c r="CM133" i="7"/>
  <c r="CP608" i="7"/>
  <c r="CN10" i="7"/>
  <c r="CQ748" i="7"/>
  <c r="CJ499" i="7"/>
  <c r="CS499" i="7"/>
  <c r="CQ248" i="7"/>
  <c r="CO20" i="7"/>
  <c r="CU147" i="7"/>
  <c r="CW30" i="7"/>
  <c r="CV30" i="7"/>
  <c r="CL309" i="7"/>
  <c r="CU654" i="7"/>
  <c r="CV648" i="7"/>
  <c r="CN185" i="7"/>
  <c r="CO162" i="7"/>
  <c r="CT63" i="7"/>
  <c r="CW63" i="7"/>
  <c r="CM127" i="7"/>
  <c r="CV808" i="7"/>
  <c r="CS225" i="7"/>
  <c r="CV645" i="7"/>
  <c r="CN699" i="7"/>
  <c r="CW198" i="7"/>
  <c r="CV887" i="7"/>
  <c r="CL257" i="7"/>
  <c r="CV900" i="7"/>
  <c r="CV192" i="7"/>
  <c r="CR248" i="7"/>
  <c r="CP27" i="7"/>
  <c r="CV337" i="7"/>
  <c r="CP699" i="7"/>
  <c r="CU483" i="7"/>
  <c r="CW887" i="7"/>
  <c r="CV737" i="7"/>
  <c r="CR29" i="7"/>
  <c r="CW40" i="7"/>
  <c r="CV657" i="7"/>
  <c r="CM248" i="7"/>
  <c r="CV54" i="7"/>
  <c r="CT185" i="7"/>
  <c r="CN381" i="7"/>
  <c r="CL381" i="7"/>
  <c r="CQ540" i="7"/>
  <c r="CO540" i="7"/>
  <c r="CN540" i="7"/>
  <c r="CM801" i="7"/>
  <c r="CL801" i="7"/>
  <c r="CQ566" i="7"/>
  <c r="CV566" i="7"/>
  <c r="CQ162" i="7"/>
  <c r="CP162" i="7"/>
  <c r="CM225" i="7"/>
  <c r="CV146" i="7"/>
  <c r="CM162" i="7"/>
  <c r="CR76" i="7"/>
  <c r="CM76" i="7"/>
  <c r="CL76" i="7"/>
  <c r="CT225" i="7"/>
  <c r="CU293" i="7"/>
  <c r="CL592" i="7"/>
  <c r="CQ592" i="7"/>
  <c r="CV592" i="7"/>
  <c r="CT592" i="7"/>
  <c r="CQ27" i="7"/>
  <c r="CO613" i="7"/>
  <c r="CU613" i="7"/>
  <c r="CP843" i="7"/>
  <c r="CS843" i="7"/>
  <c r="CW843" i="7"/>
  <c r="CN803" i="7"/>
  <c r="CO573" i="7"/>
  <c r="CQ589" i="7"/>
  <c r="CV589" i="7"/>
  <c r="CL645" i="7"/>
  <c r="CN645" i="7"/>
  <c r="CM645" i="7"/>
  <c r="CP596" i="7"/>
  <c r="CU596" i="7"/>
  <c r="CN670" i="7"/>
  <c r="CT670" i="7"/>
  <c r="CQ437" i="7"/>
  <c r="CT981" i="7"/>
  <c r="CS981" i="7"/>
  <c r="CR981" i="7"/>
  <c r="CP952" i="7"/>
  <c r="CN799" i="7"/>
  <c r="CO799" i="7"/>
  <c r="CO571" i="7"/>
  <c r="CT571" i="7"/>
  <c r="CS571" i="7"/>
  <c r="CN599" i="7"/>
  <c r="CT952" i="7"/>
  <c r="CS844" i="7"/>
  <c r="CL527" i="7"/>
  <c r="CS993" i="7"/>
  <c r="CQ287" i="7"/>
  <c r="CN29" i="7"/>
  <c r="CO952" i="7"/>
  <c r="CT29" i="7"/>
  <c r="CW29" i="7"/>
  <c r="CR904" i="7"/>
  <c r="CP29" i="7"/>
  <c r="CT133" i="7"/>
  <c r="CT983" i="7"/>
  <c r="CR185" i="7"/>
  <c r="CS221" i="7"/>
  <c r="CQ221" i="7"/>
  <c r="CV221" i="7"/>
  <c r="CT746" i="7"/>
  <c r="CS133" i="7"/>
  <c r="CR121" i="7"/>
  <c r="CQ608" i="7"/>
  <c r="CQ714" i="7"/>
  <c r="CN63" i="7"/>
  <c r="CP127" i="7"/>
  <c r="CS64" i="7"/>
  <c r="CR64" i="7"/>
  <c r="CV64" i="7"/>
  <c r="CR287" i="7"/>
  <c r="CR820" i="7"/>
  <c r="CO10" i="7"/>
  <c r="CQ527" i="7"/>
  <c r="CR527" i="7"/>
  <c r="CS287" i="7"/>
  <c r="CV635" i="7"/>
  <c r="CT20" i="7"/>
  <c r="CP20" i="7"/>
  <c r="CO232" i="7"/>
  <c r="CU232" i="7"/>
  <c r="CQ63" i="7"/>
  <c r="CT326" i="7"/>
  <c r="CU54" i="7"/>
  <c r="CR540" i="7"/>
  <c r="CO566" i="7"/>
  <c r="CP566" i="7"/>
  <c r="CR162" i="7"/>
  <c r="CS162" i="7"/>
  <c r="CO76" i="7"/>
  <c r="CP201" i="7"/>
  <c r="CU201" i="7"/>
  <c r="CR201" i="7"/>
  <c r="CN592" i="7"/>
  <c r="CT486" i="7"/>
  <c r="CN27" i="7"/>
  <c r="CL843" i="7"/>
  <c r="CD398" i="7"/>
  <c r="CO589" i="7"/>
  <c r="CO645" i="7"/>
  <c r="CU645" i="7"/>
  <c r="CM613" i="7"/>
  <c r="CL670" i="7"/>
  <c r="CQ613" i="7"/>
  <c r="CV613" i="7"/>
  <c r="CR437" i="7"/>
  <c r="CQ952" i="7"/>
  <c r="CL981" i="7"/>
  <c r="CR952" i="7"/>
  <c r="CS799" i="7"/>
  <c r="CP799" i="7"/>
  <c r="CS952" i="7"/>
  <c r="CR571" i="7"/>
  <c r="CV571" i="7"/>
  <c r="CO599" i="7"/>
  <c r="CN527" i="7"/>
  <c r="CO287" i="7"/>
  <c r="CN678" i="7"/>
  <c r="CM29" i="7"/>
  <c r="CQ201" i="7"/>
  <c r="CV201" i="7"/>
  <c r="CT904" i="7"/>
  <c r="CL796" i="7"/>
  <c r="CT221" i="7"/>
  <c r="CP746" i="7"/>
  <c r="CU746" i="7"/>
  <c r="CN133" i="7"/>
  <c r="CN121" i="7"/>
  <c r="CT608" i="7"/>
  <c r="CQ20" i="7"/>
  <c r="CV20" i="7"/>
  <c r="CM714" i="7"/>
  <c r="CP10" i="7"/>
  <c r="CT64" i="7"/>
  <c r="CN454" i="7"/>
  <c r="CN820" i="7"/>
  <c r="CT10" i="7"/>
  <c r="CW10" i="7"/>
  <c r="CW985" i="7"/>
  <c r="CM326" i="7"/>
  <c r="CQ213" i="7"/>
  <c r="CS20" i="7"/>
  <c r="CT203" i="7"/>
  <c r="CS127" i="7"/>
  <c r="CJ125" i="7"/>
  <c r="CR125" i="7"/>
  <c r="CH241" i="7"/>
  <c r="CG241" i="7"/>
  <c r="CD241" i="7"/>
  <c r="BZ241" i="7"/>
  <c r="CI241" i="7"/>
  <c r="CB241" i="7"/>
  <c r="CF241" i="7"/>
  <c r="CA241" i="7"/>
  <c r="BY241" i="7"/>
  <c r="CE241" i="7"/>
  <c r="CC241" i="7"/>
  <c r="CJ81" i="7"/>
  <c r="CM81" i="7"/>
  <c r="CJ246" i="7"/>
  <c r="CP246" i="7"/>
  <c r="CJ128" i="7"/>
  <c r="CR128" i="7"/>
  <c r="CJ60" i="7"/>
  <c r="CJ208" i="7"/>
  <c r="CQ208" i="7"/>
  <c r="CR846" i="7"/>
  <c r="CL943" i="7"/>
  <c r="CT770" i="7"/>
  <c r="CS203" i="7"/>
  <c r="CO993" i="7"/>
  <c r="CU993" i="7"/>
  <c r="CT248" i="7"/>
  <c r="CP770" i="7"/>
  <c r="CU770" i="7"/>
  <c r="CS746" i="7"/>
  <c r="CN232" i="7"/>
  <c r="CR203" i="7"/>
  <c r="CT232" i="7"/>
  <c r="CM232" i="7"/>
  <c r="CR63" i="7"/>
  <c r="CP63" i="7"/>
  <c r="CO248" i="7"/>
  <c r="CK296" i="7"/>
  <c r="CJ296" i="7"/>
  <c r="CJ23" i="7"/>
  <c r="CS23" i="7"/>
  <c r="CN203" i="7"/>
  <c r="CJ119" i="7"/>
  <c r="CQ119" i="7"/>
  <c r="CJ197" i="7"/>
  <c r="CT197" i="7"/>
  <c r="CJ230" i="7"/>
  <c r="CP230" i="7"/>
  <c r="CJ109" i="7"/>
  <c r="CN109" i="7"/>
  <c r="CW253" i="7"/>
  <c r="CJ53" i="7"/>
  <c r="CT53" i="7"/>
  <c r="CJ71" i="7"/>
  <c r="CT71" i="7"/>
  <c r="CJ291" i="7"/>
  <c r="CN291" i="7"/>
  <c r="CJ48" i="7"/>
  <c r="CR48" i="7"/>
  <c r="CJ70" i="7"/>
  <c r="CQ70" i="7"/>
  <c r="CJ14" i="7"/>
  <c r="CS14" i="7"/>
  <c r="CJ78" i="7"/>
  <c r="CS78" i="7"/>
  <c r="CJ26" i="7"/>
  <c r="CQ26" i="7"/>
  <c r="CP444" i="7"/>
  <c r="CN583" i="7"/>
  <c r="CS617" i="7"/>
  <c r="CQ799" i="7"/>
  <c r="CR799" i="7"/>
  <c r="CR599" i="7"/>
  <c r="CQ599" i="7"/>
  <c r="CN808" i="7"/>
  <c r="CM808" i="7"/>
  <c r="CR993" i="7"/>
  <c r="CM746" i="7"/>
  <c r="CQ185" i="7"/>
  <c r="CS185" i="7"/>
  <c r="CW185" i="7"/>
  <c r="CP121" i="7"/>
  <c r="CQ121" i="7"/>
  <c r="CO121" i="7"/>
  <c r="CR127" i="7"/>
  <c r="CT127" i="7"/>
  <c r="CS201" i="7"/>
  <c r="CW201" i="7"/>
  <c r="CR746" i="7"/>
  <c r="CV746" i="7"/>
  <c r="CL770" i="7"/>
  <c r="CK116" i="7"/>
  <c r="CJ116" i="7"/>
  <c r="CS770" i="7"/>
  <c r="CL746" i="7"/>
  <c r="CT165" i="7"/>
  <c r="CS326" i="7"/>
  <c r="CW270" i="7"/>
  <c r="CM203" i="7"/>
  <c r="CN248" i="7"/>
  <c r="CM993" i="7"/>
  <c r="CM63" i="7"/>
  <c r="CO63" i="7"/>
  <c r="CJ284" i="7"/>
  <c r="CP284" i="7"/>
  <c r="CJ138" i="7"/>
  <c r="CS138" i="7"/>
  <c r="CJ73" i="7"/>
  <c r="CO73" i="7"/>
  <c r="CJ108" i="7"/>
  <c r="CR108" i="7"/>
  <c r="CJ96" i="7"/>
  <c r="CJ151" i="7"/>
  <c r="CR151" i="7"/>
  <c r="CJ112" i="7"/>
  <c r="CO112" i="7"/>
  <c r="CJ260" i="7"/>
  <c r="CN260" i="7"/>
  <c r="CJ135" i="7"/>
  <c r="CM135" i="7"/>
  <c r="CJ168" i="7"/>
  <c r="CR168" i="7"/>
  <c r="CJ155" i="7"/>
  <c r="CS583" i="7"/>
  <c r="CT599" i="7"/>
  <c r="CS599" i="7"/>
  <c r="CS808" i="7"/>
  <c r="CW808" i="7"/>
  <c r="CQ993" i="7"/>
  <c r="CM185" i="7"/>
  <c r="CM121" i="7"/>
  <c r="CQ127" i="7"/>
  <c r="CN770" i="7"/>
  <c r="CP326" i="7"/>
  <c r="CQ770" i="7"/>
  <c r="CV770" i="7"/>
  <c r="CQ326" i="7"/>
  <c r="CV326" i="7"/>
  <c r="CN326" i="7"/>
  <c r="CO285" i="7"/>
  <c r="CU635" i="7"/>
  <c r="CR232" i="7"/>
  <c r="CW863" i="7"/>
  <c r="CS232" i="7"/>
  <c r="CW90" i="7"/>
  <c r="CO175" i="7"/>
  <c r="CJ292" i="7"/>
  <c r="CS292" i="7"/>
  <c r="CJ172" i="7"/>
  <c r="CT172" i="7"/>
  <c r="CJ79" i="7"/>
  <c r="CS79" i="7"/>
  <c r="CJ190" i="7"/>
  <c r="CN190" i="7"/>
  <c r="CJ160" i="7"/>
  <c r="CT160" i="7"/>
  <c r="CJ45" i="7"/>
  <c r="CS45" i="7"/>
  <c r="CJ149" i="7"/>
  <c r="CN149" i="7"/>
  <c r="CJ325" i="7"/>
  <c r="CP325" i="7"/>
  <c r="CJ13" i="7"/>
  <c r="CT13" i="7"/>
  <c r="CW928" i="7"/>
  <c r="CU524" i="7"/>
  <c r="CK854" i="7"/>
  <c r="CJ854" i="7"/>
  <c r="CU19" i="7"/>
  <c r="CM322" i="7"/>
  <c r="CO17" i="7"/>
  <c r="CO606" i="7"/>
  <c r="CT606" i="7"/>
  <c r="CL606" i="7"/>
  <c r="CS27" i="7"/>
  <c r="CO27" i="7"/>
  <c r="BZ398" i="7"/>
  <c r="BY398" i="7"/>
  <c r="CA398" i="7"/>
  <c r="CS495" i="7"/>
  <c r="CW495" i="7"/>
  <c r="CO495" i="7"/>
  <c r="CN573" i="7"/>
  <c r="CS589" i="7"/>
  <c r="CP589" i="7"/>
  <c r="CU589" i="7"/>
  <c r="CL589" i="7"/>
  <c r="CM583" i="7"/>
  <c r="CQ583" i="7"/>
  <c r="CV583" i="7"/>
  <c r="CM524" i="7"/>
  <c r="CR524" i="7"/>
  <c r="CN524" i="7"/>
  <c r="CN441" i="7"/>
  <c r="CR617" i="7"/>
  <c r="CM617" i="7"/>
  <c r="CQ924" i="7"/>
  <c r="CS924" i="7"/>
  <c r="CW924" i="7"/>
  <c r="CR790" i="7"/>
  <c r="CP844" i="7"/>
  <c r="CO844" i="7"/>
  <c r="CO359" i="7"/>
  <c r="CS796" i="7"/>
  <c r="CR796" i="7"/>
  <c r="CR714" i="7"/>
  <c r="CO714" i="7"/>
  <c r="CU714" i="7"/>
  <c r="CS714" i="7"/>
  <c r="CN722" i="7"/>
  <c r="CQ722" i="7"/>
  <c r="CV722" i="7"/>
  <c r="CT322" i="7"/>
  <c r="CT796" i="7"/>
  <c r="CP606" i="7"/>
  <c r="CM606" i="7"/>
  <c r="CM27" i="7"/>
  <c r="CT27" i="7"/>
  <c r="CO441" i="7"/>
  <c r="CI398" i="7"/>
  <c r="CB398" i="7"/>
  <c r="CF398" i="7"/>
  <c r="CL495" i="7"/>
  <c r="CP495" i="7"/>
  <c r="CQ573" i="7"/>
  <c r="CL573" i="7"/>
  <c r="CQ441" i="7"/>
  <c r="CT589" i="7"/>
  <c r="CM589" i="7"/>
  <c r="CO583" i="7"/>
  <c r="CL583" i="7"/>
  <c r="CM441" i="7"/>
  <c r="CQ524" i="7"/>
  <c r="CT524" i="7"/>
  <c r="CW524" i="7"/>
  <c r="CL618" i="7"/>
  <c r="CO924" i="7"/>
  <c r="CU924" i="7"/>
  <c r="CM924" i="7"/>
  <c r="CQ790" i="7"/>
  <c r="CV790" i="7"/>
  <c r="CT844" i="7"/>
  <c r="CM844" i="7"/>
  <c r="CT285" i="7"/>
  <c r="CR285" i="7"/>
  <c r="CM359" i="7"/>
  <c r="CM796" i="7"/>
  <c r="CN796" i="7"/>
  <c r="CQ796" i="7"/>
  <c r="CL714" i="7"/>
  <c r="CT714" i="7"/>
  <c r="CO722" i="7"/>
  <c r="CU722" i="7"/>
  <c r="CT722" i="7"/>
  <c r="CW722" i="7"/>
  <c r="CT17" i="7"/>
  <c r="CW256" i="7"/>
  <c r="CM17" i="7"/>
  <c r="CL17" i="7"/>
  <c r="CR17" i="7"/>
  <c r="CQ606" i="7"/>
  <c r="CV606" i="7"/>
  <c r="CR27" i="7"/>
  <c r="CR441" i="7"/>
  <c r="CG398" i="7"/>
  <c r="CH398" i="7"/>
  <c r="CR495" i="7"/>
  <c r="CN495" i="7"/>
  <c r="CM573" i="7"/>
  <c r="CT573" i="7"/>
  <c r="CW573" i="7"/>
  <c r="CN589" i="7"/>
  <c r="CT583" i="7"/>
  <c r="CP583" i="7"/>
  <c r="CP441" i="7"/>
  <c r="CL524" i="7"/>
  <c r="CN359" i="7"/>
  <c r="CN924" i="7"/>
  <c r="CL924" i="7"/>
  <c r="CQ359" i="7"/>
  <c r="CV359" i="7"/>
  <c r="CT790" i="7"/>
  <c r="CL790" i="7"/>
  <c r="CQ844" i="7"/>
  <c r="CV844" i="7"/>
  <c r="CL910" i="7"/>
  <c r="CQ910" i="7"/>
  <c r="CT910" i="7"/>
  <c r="CW910" i="7"/>
  <c r="CN285" i="7"/>
  <c r="CS846" i="7"/>
  <c r="CR910" i="7"/>
  <c r="CN714" i="7"/>
  <c r="CM722" i="7"/>
  <c r="CL927" i="7"/>
  <c r="CV827" i="7"/>
  <c r="CQ240" i="7"/>
  <c r="CO240" i="7"/>
  <c r="CU309" i="7"/>
  <c r="CR213" i="7"/>
  <c r="CM213" i="7"/>
  <c r="CO213" i="7"/>
  <c r="CM318" i="7"/>
  <c r="CM820" i="7"/>
  <c r="CT820" i="7"/>
  <c r="CS213" i="7"/>
  <c r="CN213" i="7"/>
  <c r="CN318" i="7"/>
  <c r="CT213" i="7"/>
  <c r="CS820" i="7"/>
  <c r="CL820" i="7"/>
  <c r="CO222" i="7"/>
  <c r="CW635" i="7"/>
  <c r="CP17" i="7"/>
  <c r="CV309" i="7"/>
  <c r="CM323" i="7"/>
  <c r="CL323" i="7"/>
  <c r="CP323" i="7"/>
  <c r="CU323" i="7"/>
  <c r="BZ115" i="7"/>
  <c r="CL348" i="7"/>
  <c r="CW348" i="7"/>
  <c r="CJ191" i="7"/>
  <c r="CT191" i="7"/>
  <c r="CM552" i="7"/>
  <c r="CJ100" i="7"/>
  <c r="CN100" i="7"/>
  <c r="CV348" i="7"/>
  <c r="CV210" i="7"/>
  <c r="CS323" i="7"/>
  <c r="CU62" i="7"/>
  <c r="CP83" i="7"/>
  <c r="CQ323" i="7"/>
  <c r="CN165" i="7"/>
  <c r="CL165" i="7"/>
  <c r="CR165" i="7"/>
  <c r="CP165" i="7"/>
  <c r="CQ165" i="7"/>
  <c r="CO165" i="7"/>
  <c r="CS165" i="7"/>
  <c r="CJ132" i="7"/>
  <c r="CN132" i="7"/>
  <c r="CJ331" i="7"/>
  <c r="CT331" i="7"/>
  <c r="CS566" i="7"/>
  <c r="CT566" i="7"/>
  <c r="CL566" i="7"/>
  <c r="CM701" i="7"/>
  <c r="CN701" i="7"/>
  <c r="CM566" i="7"/>
  <c r="CO701" i="7"/>
  <c r="CU701" i="7"/>
  <c r="CQ354" i="7"/>
  <c r="CT354" i="7"/>
  <c r="CU985" i="7"/>
  <c r="CR322" i="7"/>
  <c r="CQ322" i="7"/>
  <c r="CP322" i="7"/>
  <c r="CN322" i="7"/>
  <c r="CO322" i="7"/>
  <c r="CS322" i="7"/>
  <c r="CV537" i="7"/>
  <c r="CP277" i="7"/>
  <c r="CJ18" i="7"/>
  <c r="CQ18" i="7"/>
  <c r="CW568" i="7"/>
  <c r="CP65" i="7"/>
  <c r="CW648" i="7"/>
  <c r="CV568" i="7"/>
  <c r="CW753" i="7"/>
  <c r="CL574" i="7"/>
  <c r="CR618" i="7"/>
  <c r="CQ313" i="7"/>
  <c r="CO313" i="7"/>
  <c r="CU313" i="7"/>
  <c r="CS943" i="7"/>
  <c r="CW943" i="7"/>
  <c r="CP240" i="7"/>
  <c r="CN240" i="7"/>
  <c r="CL240" i="7"/>
  <c r="CS318" i="7"/>
  <c r="CO318" i="7"/>
  <c r="CU318" i="7"/>
  <c r="CO552" i="7"/>
  <c r="CO574" i="7"/>
  <c r="CR980" i="7"/>
  <c r="CQ980" i="7"/>
  <c r="CR826" i="7"/>
  <c r="CR943" i="7"/>
  <c r="CS240" i="7"/>
  <c r="CR240" i="7"/>
  <c r="CL36" i="7"/>
  <c r="CV928" i="7"/>
  <c r="CH384" i="7"/>
  <c r="CQ618" i="7"/>
  <c r="CS980" i="7"/>
  <c r="CW980" i="7"/>
  <c r="CQ826" i="7"/>
  <c r="CP632" i="7"/>
  <c r="CQ943" i="7"/>
  <c r="CO943" i="7"/>
  <c r="CM943" i="7"/>
  <c r="CN943" i="7"/>
  <c r="CT240" i="7"/>
  <c r="CN106" i="7"/>
  <c r="CQ106" i="7"/>
  <c r="CO106" i="7"/>
  <c r="CS106" i="7"/>
  <c r="CP106" i="7"/>
  <c r="CM106" i="7"/>
  <c r="CT106" i="7"/>
  <c r="CR106" i="7"/>
  <c r="CS83" i="7"/>
  <c r="CR318" i="7"/>
  <c r="CT318" i="7"/>
  <c r="CQ318" i="7"/>
  <c r="CV262" i="7"/>
  <c r="CU198" i="7"/>
  <c r="CU210" i="7"/>
  <c r="CW3" i="7"/>
  <c r="CU977" i="7"/>
  <c r="CW483" i="7"/>
  <c r="CV949" i="7"/>
  <c r="CV90" i="7"/>
  <c r="CW852" i="7"/>
  <c r="CL303" i="7"/>
  <c r="CT175" i="7"/>
  <c r="CP786" i="7"/>
  <c r="CU786" i="7"/>
  <c r="CW111" i="7"/>
  <c r="CK906" i="7"/>
  <c r="CJ906" i="7"/>
  <c r="CW872" i="7"/>
  <c r="CV21" i="7"/>
  <c r="CK751" i="7"/>
  <c r="CJ751" i="7"/>
  <c r="CU21" i="7"/>
  <c r="CW948" i="7"/>
  <c r="CW21" i="7"/>
  <c r="CL21" i="7"/>
  <c r="CL227" i="7"/>
  <c r="CJ747" i="7"/>
  <c r="CK747" i="7"/>
  <c r="CP552" i="7"/>
  <c r="CN574" i="7"/>
  <c r="CP574" i="7"/>
  <c r="CS574" i="7"/>
  <c r="CK385" i="7"/>
  <c r="CM385" i="7"/>
  <c r="CL385" i="7"/>
  <c r="CP354" i="7"/>
  <c r="CS354" i="7"/>
  <c r="CQ340" i="7"/>
  <c r="CP486" i="7"/>
  <c r="CL803" i="7"/>
  <c r="CQ803" i="7"/>
  <c r="CV803" i="7"/>
  <c r="CR945" i="7"/>
  <c r="CM826" i="7"/>
  <c r="CP826" i="7"/>
  <c r="CM872" i="7"/>
  <c r="CN872" i="7"/>
  <c r="CR872" i="7"/>
  <c r="CV872" i="7"/>
  <c r="CT663" i="7"/>
  <c r="CL769" i="7"/>
  <c r="CL610" i="7"/>
  <c r="CO983" i="7"/>
  <c r="CM889" i="7"/>
  <c r="CN222" i="7"/>
  <c r="CQ222" i="7"/>
  <c r="CL272" i="7"/>
  <c r="CQ552" i="7"/>
  <c r="CV552" i="7"/>
  <c r="CN552" i="7"/>
  <c r="CS552" i="7"/>
  <c r="CT574" i="7"/>
  <c r="CM574" i="7"/>
  <c r="CO354" i="7"/>
  <c r="CN354" i="7"/>
  <c r="CJ478" i="7"/>
  <c r="CN478" i="7"/>
  <c r="CN340" i="7"/>
  <c r="CL979" i="7"/>
  <c r="CS803" i="7"/>
  <c r="CM803" i="7"/>
  <c r="CT803" i="7"/>
  <c r="CT858" i="7"/>
  <c r="CO826" i="7"/>
  <c r="CL826" i="7"/>
  <c r="CO872" i="7"/>
  <c r="CP872" i="7"/>
  <c r="CJ538" i="7"/>
  <c r="CN538" i="7"/>
  <c r="CQ663" i="7"/>
  <c r="CL963" i="7"/>
  <c r="CS685" i="7"/>
  <c r="CP702" i="7"/>
  <c r="CQ563" i="7"/>
  <c r="CV327" i="7"/>
  <c r="CT552" i="7"/>
  <c r="CL552" i="7"/>
  <c r="CQ574" i="7"/>
  <c r="CV574" i="7"/>
  <c r="CM354" i="7"/>
  <c r="CL354" i="7"/>
  <c r="CE384" i="7"/>
  <c r="CR486" i="7"/>
  <c r="CM979" i="7"/>
  <c r="CO803" i="7"/>
  <c r="CU803" i="7"/>
  <c r="CO858" i="7"/>
  <c r="CS826" i="7"/>
  <c r="CT826" i="7"/>
  <c r="CL872" i="7"/>
  <c r="CQ963" i="7"/>
  <c r="CO685" i="7"/>
  <c r="CO632" i="7"/>
  <c r="CM702" i="7"/>
  <c r="CO563" i="7"/>
  <c r="CS680" i="7"/>
  <c r="CK634" i="7"/>
  <c r="CJ634" i="7"/>
  <c r="CJ763" i="7"/>
  <c r="CK763" i="7"/>
  <c r="CM242" i="7"/>
  <c r="CL242" i="7"/>
  <c r="CS242" i="7"/>
  <c r="CL146" i="7"/>
  <c r="CV62" i="7"/>
  <c r="CO748" i="7"/>
  <c r="CS649" i="7"/>
  <c r="CO997" i="7"/>
  <c r="CP678" i="7"/>
  <c r="CT748" i="7"/>
  <c r="CW748" i="7"/>
  <c r="CQ997" i="7"/>
  <c r="CJ279" i="7"/>
  <c r="CO279" i="7"/>
  <c r="CK894" i="7"/>
  <c r="CT894" i="7"/>
  <c r="CK918" i="7"/>
  <c r="CN918" i="7"/>
  <c r="CW19" i="7"/>
  <c r="CV303" i="7"/>
  <c r="CL256" i="7"/>
  <c r="CL983" i="7"/>
  <c r="CN983" i="7"/>
  <c r="CT252" i="7"/>
  <c r="CM983" i="7"/>
  <c r="CW487" i="7"/>
  <c r="CJ436" i="7"/>
  <c r="CK436" i="7"/>
  <c r="CV12" i="7"/>
  <c r="CR175" i="7"/>
  <c r="CW917" i="7"/>
  <c r="CJ194" i="7"/>
  <c r="CO194" i="7"/>
  <c r="CU917" i="7"/>
  <c r="CO252" i="7"/>
  <c r="CV19" i="7"/>
  <c r="CW949" i="7"/>
  <c r="CM666" i="7"/>
  <c r="CP666" i="7"/>
  <c r="CR666" i="7"/>
  <c r="CS444" i="7"/>
  <c r="CN481" i="7"/>
  <c r="CL481" i="7"/>
  <c r="CR481" i="7"/>
  <c r="CO242" i="7"/>
  <c r="CT242" i="7"/>
  <c r="CS340" i="7"/>
  <c r="CT340" i="7"/>
  <c r="CL486" i="7"/>
  <c r="CO486" i="7"/>
  <c r="CS979" i="7"/>
  <c r="CQ979" i="7"/>
  <c r="CN979" i="7"/>
  <c r="CQ596" i="7"/>
  <c r="CT596" i="7"/>
  <c r="CR596" i="7"/>
  <c r="CL858" i="7"/>
  <c r="CS858" i="7"/>
  <c r="CN945" i="7"/>
  <c r="CM945" i="7"/>
  <c r="CL945" i="7"/>
  <c r="CV459" i="7"/>
  <c r="CW43" i="7"/>
  <c r="CT636" i="7"/>
  <c r="CM636" i="7"/>
  <c r="CR663" i="7"/>
  <c r="CL663" i="7"/>
  <c r="CP663" i="7"/>
  <c r="CU663" i="7"/>
  <c r="CT685" i="7"/>
  <c r="CP685" i="7"/>
  <c r="CN685" i="7"/>
  <c r="CR702" i="7"/>
  <c r="CV702" i="7"/>
  <c r="CL632" i="7"/>
  <c r="CT632" i="7"/>
  <c r="CW632" i="7"/>
  <c r="CR632" i="7"/>
  <c r="CT702" i="7"/>
  <c r="CN563" i="7"/>
  <c r="CM563" i="7"/>
  <c r="CT563" i="7"/>
  <c r="CW563" i="7"/>
  <c r="CP769" i="7"/>
  <c r="CN610" i="7"/>
  <c r="CM680" i="7"/>
  <c r="CM222" i="7"/>
  <c r="CS222" i="7"/>
  <c r="CW222" i="7"/>
  <c r="CV626" i="7"/>
  <c r="CM175" i="7"/>
  <c r="CS175" i="7"/>
  <c r="CP816" i="7"/>
  <c r="CO769" i="7"/>
  <c r="CT816" i="7"/>
  <c r="CV229" i="7"/>
  <c r="CU487" i="7"/>
  <c r="CT666" i="7"/>
  <c r="CS666" i="7"/>
  <c r="CT444" i="7"/>
  <c r="CQ481" i="7"/>
  <c r="CV481" i="7"/>
  <c r="CP481" i="7"/>
  <c r="CQ242" i="7"/>
  <c r="CR242" i="7"/>
  <c r="CO340" i="7"/>
  <c r="CU340" i="7"/>
  <c r="CR340" i="7"/>
  <c r="CQ486" i="7"/>
  <c r="CM486" i="7"/>
  <c r="CP979" i="7"/>
  <c r="CU979" i="7"/>
  <c r="CT979" i="7"/>
  <c r="CL596" i="7"/>
  <c r="CM596" i="7"/>
  <c r="CR858" i="7"/>
  <c r="CV858" i="7"/>
  <c r="CM858" i="7"/>
  <c r="CP945" i="7"/>
  <c r="CO945" i="7"/>
  <c r="CQ636" i="7"/>
  <c r="CL702" i="7"/>
  <c r="CM663" i="7"/>
  <c r="CN663" i="7"/>
  <c r="CR685" i="7"/>
  <c r="CV685" i="7"/>
  <c r="CM685" i="7"/>
  <c r="CO702" i="7"/>
  <c r="CN632" i="7"/>
  <c r="CQ632" i="7"/>
  <c r="CM769" i="7"/>
  <c r="CP563" i="7"/>
  <c r="CL563" i="7"/>
  <c r="CR769" i="7"/>
  <c r="CV769" i="7"/>
  <c r="CS610" i="7"/>
  <c r="CO610" i="7"/>
  <c r="CP610" i="7"/>
  <c r="CQ610" i="7"/>
  <c r="CV610" i="7"/>
  <c r="CQ680" i="7"/>
  <c r="CU146" i="7"/>
  <c r="CQ976" i="7"/>
  <c r="CP222" i="7"/>
  <c r="CN175" i="7"/>
  <c r="CP175" i="7"/>
  <c r="CS816" i="7"/>
  <c r="CL816" i="7"/>
  <c r="CR816" i="7"/>
  <c r="CT986" i="7"/>
  <c r="CV917" i="7"/>
  <c r="CQ666" i="7"/>
  <c r="CJ392" i="7"/>
  <c r="CT392" i="7"/>
  <c r="CL444" i="7"/>
  <c r="CN444" i="7"/>
  <c r="CO481" i="7"/>
  <c r="CP242" i="7"/>
  <c r="CM340" i="7"/>
  <c r="CS486" i="7"/>
  <c r="CR979" i="7"/>
  <c r="CN596" i="7"/>
  <c r="CP858" i="7"/>
  <c r="CN858" i="7"/>
  <c r="CS945" i="7"/>
  <c r="CW945" i="7"/>
  <c r="CV247" i="7"/>
  <c r="CP636" i="7"/>
  <c r="CU636" i="7"/>
  <c r="CS702" i="7"/>
  <c r="CS663" i="7"/>
  <c r="CL685" i="7"/>
  <c r="CN702" i="7"/>
  <c r="CM632" i="7"/>
  <c r="CR563" i="7"/>
  <c r="CN769" i="7"/>
  <c r="CS769" i="7"/>
  <c r="CK294" i="7"/>
  <c r="CS294" i="7"/>
  <c r="CT610" i="7"/>
  <c r="CM610" i="7"/>
  <c r="CT769" i="7"/>
  <c r="CQ175" i="7"/>
  <c r="CO816" i="7"/>
  <c r="CN986" i="7"/>
  <c r="CN206" i="7"/>
  <c r="CQ298" i="7"/>
  <c r="CV298" i="7"/>
  <c r="CT298" i="7"/>
  <c r="CM298" i="7"/>
  <c r="CS298" i="7"/>
  <c r="CO298" i="7"/>
  <c r="CU348" i="7"/>
  <c r="CR336" i="7"/>
  <c r="CP336" i="7"/>
  <c r="CK838" i="7"/>
  <c r="CJ838" i="7"/>
  <c r="CJ360" i="7"/>
  <c r="CM360" i="7"/>
  <c r="CJ236" i="7"/>
  <c r="CS236" i="7"/>
  <c r="CJ369" i="7"/>
  <c r="CQ369" i="7"/>
  <c r="CJ329" i="7"/>
  <c r="CN329" i="7"/>
  <c r="CJ355" i="7"/>
  <c r="CO355" i="7"/>
  <c r="CO336" i="7"/>
  <c r="CQ336" i="7"/>
  <c r="CT336" i="7"/>
  <c r="CS336" i="7"/>
  <c r="CM336" i="7"/>
  <c r="CL336" i="7"/>
  <c r="CJ234" i="7"/>
  <c r="CT234" i="7"/>
  <c r="CK357" i="7"/>
  <c r="CJ357" i="7"/>
  <c r="CJ351" i="7"/>
  <c r="CR351" i="7"/>
  <c r="CK317" i="7"/>
  <c r="CJ317" i="7"/>
  <c r="CJ364" i="7"/>
  <c r="CQ364" i="7"/>
  <c r="CJ347" i="7"/>
  <c r="CP347" i="7"/>
  <c r="CU120" i="7"/>
  <c r="CM754" i="7"/>
  <c r="CN754" i="7"/>
  <c r="CT754" i="7"/>
  <c r="CL754" i="7"/>
  <c r="CP754" i="7"/>
  <c r="CQ754" i="7"/>
  <c r="CS754" i="7"/>
  <c r="CW754" i="7"/>
  <c r="CR754" i="7"/>
  <c r="CO754" i="7"/>
  <c r="CU754" i="7"/>
  <c r="CQ394" i="7"/>
  <c r="CQ559" i="7"/>
  <c r="CS559" i="7"/>
  <c r="CW559" i="7"/>
  <c r="CS441" i="7"/>
  <c r="CW441" i="7"/>
  <c r="CP437" i="7"/>
  <c r="CL437" i="7"/>
  <c r="CN617" i="7"/>
  <c r="CP617" i="7"/>
  <c r="CT617" i="7"/>
  <c r="CM790" i="7"/>
  <c r="CO790" i="7"/>
  <c r="CO678" i="7"/>
  <c r="CM285" i="7"/>
  <c r="CT846" i="7"/>
  <c r="CN833" i="7"/>
  <c r="CT833" i="7"/>
  <c r="CO890" i="7"/>
  <c r="CU890" i="7"/>
  <c r="CR222" i="7"/>
  <c r="CP986" i="7"/>
  <c r="CO986" i="7"/>
  <c r="CQ986" i="7"/>
  <c r="CV986" i="7"/>
  <c r="CT890" i="7"/>
  <c r="CM986" i="7"/>
  <c r="CL986" i="7"/>
  <c r="CV3" i="7"/>
  <c r="CC397" i="7"/>
  <c r="CF397" i="7"/>
  <c r="CM495" i="7"/>
  <c r="CR573" i="7"/>
  <c r="CL441" i="7"/>
  <c r="CR559" i="7"/>
  <c r="CP559" i="7"/>
  <c r="CS437" i="7"/>
  <c r="CQ617" i="7"/>
  <c r="CS790" i="7"/>
  <c r="CQ678" i="7"/>
  <c r="CV678" i="7"/>
  <c r="CS285" i="7"/>
  <c r="CT678" i="7"/>
  <c r="CW678" i="7"/>
  <c r="CM846" i="7"/>
  <c r="CO833" i="7"/>
  <c r="CP833" i="7"/>
  <c r="BY58" i="7"/>
  <c r="CK58" i="7"/>
  <c r="CN890" i="7"/>
  <c r="CM890" i="7"/>
  <c r="CS629" i="7"/>
  <c r="CP285" i="7"/>
  <c r="CS927" i="7"/>
  <c r="CS986" i="7"/>
  <c r="CP698" i="7"/>
  <c r="CU698" i="7"/>
  <c r="CJ352" i="7"/>
  <c r="CO352" i="7"/>
  <c r="CQ983" i="7"/>
  <c r="CV983" i="7"/>
  <c r="CP983" i="7"/>
  <c r="CW28" i="7"/>
  <c r="CL12" i="7"/>
  <c r="CC406" i="7"/>
  <c r="CS983" i="7"/>
  <c r="CL9" i="7"/>
  <c r="CL28" i="7"/>
  <c r="CS207" i="7"/>
  <c r="CL372" i="7"/>
  <c r="CH44" i="7"/>
  <c r="CQ816" i="7"/>
  <c r="CN313" i="7"/>
  <c r="CS313" i="7"/>
  <c r="CM313" i="7"/>
  <c r="CT313" i="7"/>
  <c r="CR313" i="7"/>
  <c r="CI193" i="7"/>
  <c r="CG193" i="7"/>
  <c r="CA193" i="7"/>
  <c r="CU34" i="7"/>
  <c r="CO83" i="7"/>
  <c r="CP846" i="7"/>
  <c r="CU846" i="7"/>
  <c r="CL846" i="7"/>
  <c r="CW372" i="7"/>
  <c r="CN83" i="7"/>
  <c r="CQ846" i="7"/>
  <c r="CN846" i="7"/>
  <c r="CQ710" i="7"/>
  <c r="CP710" i="7"/>
  <c r="CQ927" i="7"/>
  <c r="CT629" i="7"/>
  <c r="CW36" i="7"/>
  <c r="CT927" i="7"/>
  <c r="CL111" i="7"/>
  <c r="CU372" i="7"/>
  <c r="CT710" i="7"/>
  <c r="CN629" i="7"/>
  <c r="CU90" i="7"/>
  <c r="CW120" i="7"/>
  <c r="CL229" i="7"/>
  <c r="CV372" i="7"/>
  <c r="CU270" i="7"/>
  <c r="CT698" i="7"/>
  <c r="CJ196" i="7"/>
  <c r="CM196" i="7"/>
  <c r="CJ345" i="7"/>
  <c r="CM345" i="7"/>
  <c r="CJ306" i="7"/>
  <c r="CT306" i="7"/>
  <c r="CJ353" i="7"/>
  <c r="CP353" i="7"/>
  <c r="CT50" i="7"/>
  <c r="CO50" i="7"/>
  <c r="CQ206" i="7"/>
  <c r="CL350" i="7"/>
  <c r="CT206" i="7"/>
  <c r="CP206" i="7"/>
  <c r="CS65" i="7"/>
  <c r="CN65" i="7"/>
  <c r="CM65" i="7"/>
  <c r="CT65" i="7"/>
  <c r="CO65" i="7"/>
  <c r="CR65" i="7"/>
  <c r="CP163" i="7"/>
  <c r="CS823" i="7"/>
  <c r="CS206" i="7"/>
  <c r="CO931" i="7"/>
  <c r="CL931" i="7"/>
  <c r="CS930" i="7"/>
  <c r="CT930" i="7"/>
  <c r="CR748" i="7"/>
  <c r="CN748" i="7"/>
  <c r="CN636" i="7"/>
  <c r="CS636" i="7"/>
  <c r="CP904" i="7"/>
  <c r="CN649" i="7"/>
  <c r="CT649" i="7"/>
  <c r="CL997" i="7"/>
  <c r="CM997" i="7"/>
  <c r="CL710" i="7"/>
  <c r="CN710" i="7"/>
  <c r="CO910" i="7"/>
  <c r="CU910" i="7"/>
  <c r="CU256" i="7"/>
  <c r="CT976" i="7"/>
  <c r="CS608" i="7"/>
  <c r="CL608" i="7"/>
  <c r="CR608" i="7"/>
  <c r="CM206" i="7"/>
  <c r="CO206" i="7"/>
  <c r="CR730" i="7"/>
  <c r="CL3" i="7"/>
  <c r="CJ738" i="7"/>
  <c r="CT738" i="7"/>
  <c r="CM378" i="7"/>
  <c r="CR976" i="7"/>
  <c r="CS789" i="7"/>
  <c r="CV907" i="7"/>
  <c r="CS730" i="7"/>
  <c r="CM730" i="7"/>
  <c r="CP931" i="7"/>
  <c r="CN930" i="7"/>
  <c r="CP748" i="7"/>
  <c r="CL748" i="7"/>
  <c r="CR636" i="7"/>
  <c r="CM774" i="7"/>
  <c r="CN904" i="7"/>
  <c r="CM904" i="7"/>
  <c r="CR649" i="7"/>
  <c r="CV649" i="7"/>
  <c r="CM649" i="7"/>
  <c r="CS710" i="7"/>
  <c r="CN997" i="7"/>
  <c r="CP976" i="7"/>
  <c r="CS976" i="7"/>
  <c r="CO608" i="7"/>
  <c r="CN778" i="7"/>
  <c r="CR206" i="7"/>
  <c r="CL454" i="7"/>
  <c r="CR890" i="7"/>
  <c r="CV890" i="7"/>
  <c r="CL890" i="7"/>
  <c r="CS890" i="7"/>
  <c r="CR814" i="7"/>
  <c r="CQ814" i="7"/>
  <c r="CL814" i="7"/>
  <c r="CR163" i="7"/>
  <c r="CS814" i="7"/>
  <c r="CO814" i="7"/>
  <c r="CP814" i="7"/>
  <c r="CM814" i="7"/>
  <c r="CT207" i="7"/>
  <c r="CP207" i="7"/>
  <c r="CS163" i="7"/>
  <c r="CQ50" i="7"/>
  <c r="CN207" i="7"/>
  <c r="CL207" i="7"/>
  <c r="CT163" i="7"/>
  <c r="CN816" i="7"/>
  <c r="CW350" i="7"/>
  <c r="CU229" i="7"/>
  <c r="CW588" i="7"/>
  <c r="CT814" i="7"/>
  <c r="CO159" i="7"/>
  <c r="CP50" i="7"/>
  <c r="CM927" i="7"/>
  <c r="CQ870" i="7"/>
  <c r="CV870" i="7"/>
  <c r="CL976" i="7"/>
  <c r="CO976" i="7"/>
  <c r="CQ889" i="7"/>
  <c r="CR778" i="7"/>
  <c r="CS879" i="7"/>
  <c r="CV272" i="7"/>
  <c r="CR277" i="7"/>
  <c r="CS277" i="7"/>
  <c r="CQ277" i="7"/>
  <c r="CM277" i="7"/>
  <c r="CN277" i="7"/>
  <c r="CT277" i="7"/>
  <c r="CO277" i="7"/>
  <c r="CU350" i="7"/>
  <c r="CQ199" i="7"/>
  <c r="CS302" i="7"/>
  <c r="CS786" i="7"/>
  <c r="CN786" i="7"/>
  <c r="CW205" i="7"/>
  <c r="CO904" i="7"/>
  <c r="CO649" i="7"/>
  <c r="CU649" i="7"/>
  <c r="CS997" i="7"/>
  <c r="CW997" i="7"/>
  <c r="CP997" i="7"/>
  <c r="CR710" i="7"/>
  <c r="CO710" i="7"/>
  <c r="CT680" i="7"/>
  <c r="CG104" i="7"/>
  <c r="CN976" i="7"/>
  <c r="CO699" i="7"/>
  <c r="CQ699" i="7"/>
  <c r="CV699" i="7"/>
  <c r="CL786" i="7"/>
  <c r="CR786" i="7"/>
  <c r="CL879" i="7"/>
  <c r="CP927" i="7"/>
  <c r="CB406" i="7"/>
  <c r="CR927" i="7"/>
  <c r="CQ207" i="7"/>
  <c r="CO207" i="7"/>
  <c r="CP297" i="7"/>
  <c r="CO297" i="7"/>
  <c r="CW373" i="7"/>
  <c r="CW641" i="7"/>
  <c r="CN471" i="7"/>
  <c r="CQ285" i="7"/>
  <c r="CK254" i="7"/>
  <c r="CQ254" i="7"/>
  <c r="CL699" i="7"/>
  <c r="CS699" i="7"/>
  <c r="CW699" i="7"/>
  <c r="CQ786" i="7"/>
  <c r="CP879" i="7"/>
  <c r="CL217" i="7"/>
  <c r="BY406" i="7"/>
  <c r="CK406" i="7"/>
  <c r="CM678" i="7"/>
  <c r="CR207" i="7"/>
  <c r="CS199" i="7"/>
  <c r="CT199" i="7"/>
  <c r="CM199" i="7"/>
  <c r="CN199" i="7"/>
  <c r="CU36" i="7"/>
  <c r="CV350" i="7"/>
  <c r="CW272" i="7"/>
  <c r="CU641" i="7"/>
  <c r="CJ183" i="7"/>
  <c r="CP183" i="7"/>
  <c r="CR963" i="7"/>
  <c r="CM963" i="7"/>
  <c r="CT963" i="7"/>
  <c r="CL471" i="7"/>
  <c r="CT889" i="7"/>
  <c r="CN889" i="7"/>
  <c r="CP889" i="7"/>
  <c r="CO778" i="7"/>
  <c r="CT778" i="7"/>
  <c r="CO514" i="7"/>
  <c r="CP454" i="7"/>
  <c r="CM454" i="7"/>
  <c r="CO454" i="7"/>
  <c r="CF180" i="7"/>
  <c r="CS698" i="7"/>
  <c r="CQ698" i="7"/>
  <c r="CR297" i="7"/>
  <c r="CV641" i="7"/>
  <c r="CA374" i="7"/>
  <c r="CO963" i="7"/>
  <c r="CS963" i="7"/>
  <c r="CP471" i="7"/>
  <c r="CS889" i="7"/>
  <c r="CR889" i="7"/>
  <c r="CP778" i="7"/>
  <c r="CQ778" i="7"/>
  <c r="CM778" i="7"/>
  <c r="CL514" i="7"/>
  <c r="CS454" i="7"/>
  <c r="CT454" i="7"/>
  <c r="CN297" i="7"/>
  <c r="CL698" i="7"/>
  <c r="CM297" i="7"/>
  <c r="CL270" i="7"/>
  <c r="CS297" i="7"/>
  <c r="CW297" i="7"/>
  <c r="CE374" i="7"/>
  <c r="CP963" i="7"/>
  <c r="CL870" i="7"/>
  <c r="CS471" i="7"/>
  <c r="CO889" i="7"/>
  <c r="CS778" i="7"/>
  <c r="CR955" i="7"/>
  <c r="CV955" i="7"/>
  <c r="CQ454" i="7"/>
  <c r="CV454" i="7"/>
  <c r="CW907" i="7"/>
  <c r="CJ521" i="7"/>
  <c r="CN521" i="7"/>
  <c r="CP199" i="7"/>
  <c r="CN698" i="7"/>
  <c r="CR698" i="7"/>
  <c r="CJ750" i="7"/>
  <c r="CQ750" i="7"/>
  <c r="CQ297" i="7"/>
  <c r="CR199" i="7"/>
  <c r="CD224" i="7"/>
  <c r="CM302" i="7"/>
  <c r="CN302" i="7"/>
  <c r="CR302" i="7"/>
  <c r="CO302" i="7"/>
  <c r="CP302" i="7"/>
  <c r="CQ302" i="7"/>
  <c r="CT302" i="7"/>
  <c r="CT89" i="7"/>
  <c r="CV588" i="7"/>
  <c r="CP89" i="7"/>
  <c r="CQ89" i="7"/>
  <c r="CU969" i="7"/>
  <c r="CS679" i="7"/>
  <c r="CM629" i="7"/>
  <c r="CV876" i="7"/>
  <c r="CV969" i="7"/>
  <c r="CO89" i="7"/>
  <c r="CO199" i="7"/>
  <c r="CV9" i="7"/>
  <c r="CR66" i="7"/>
  <c r="CO66" i="7"/>
  <c r="CN66" i="7"/>
  <c r="CP66" i="7"/>
  <c r="CQ66" i="7"/>
  <c r="CV66" i="7"/>
  <c r="CS66" i="7"/>
  <c r="CT66" i="7"/>
  <c r="CM66" i="7"/>
  <c r="CW9" i="7"/>
  <c r="CJ167" i="7"/>
  <c r="CQ167" i="7"/>
  <c r="CJ346" i="7"/>
  <c r="CQ346" i="7"/>
  <c r="CV373" i="7"/>
  <c r="CJ123" i="7"/>
  <c r="CR123" i="7"/>
  <c r="CV256" i="7"/>
  <c r="CJ216" i="7"/>
  <c r="CO216" i="7"/>
  <c r="CJ91" i="7"/>
  <c r="CP91" i="7"/>
  <c r="CR89" i="7"/>
  <c r="CN89" i="7"/>
  <c r="CM89" i="7"/>
  <c r="CS89" i="7"/>
  <c r="CV957" i="7"/>
  <c r="CW969" i="7"/>
  <c r="CJ539" i="7"/>
  <c r="CP539" i="7"/>
  <c r="CW862" i="7"/>
  <c r="CA180" i="7"/>
  <c r="CU3" i="7"/>
  <c r="CL205" i="7"/>
  <c r="CO471" i="7"/>
  <c r="CR471" i="7"/>
  <c r="CS646" i="7"/>
  <c r="BY176" i="7"/>
  <c r="CK176" i="7"/>
  <c r="BZ180" i="7"/>
  <c r="CH180" i="7"/>
  <c r="CO927" i="7"/>
  <c r="CU862" i="7"/>
  <c r="CQ471" i="7"/>
  <c r="CT471" i="7"/>
  <c r="CO642" i="7"/>
  <c r="CD161" i="7"/>
  <c r="BY180" i="7"/>
  <c r="CK180" i="7"/>
  <c r="CC44" i="7"/>
  <c r="CM698" i="7"/>
  <c r="CV849" i="7"/>
  <c r="CN163" i="7"/>
  <c r="CV862" i="7"/>
  <c r="CK593" i="7"/>
  <c r="CJ593" i="7"/>
  <c r="CW876" i="7"/>
  <c r="CU876" i="7"/>
  <c r="CU957" i="7"/>
  <c r="CJ299" i="7"/>
  <c r="CQ299" i="7"/>
  <c r="CQ163" i="7"/>
  <c r="CO163" i="7"/>
  <c r="CM163" i="7"/>
  <c r="CW900" i="7"/>
  <c r="CS50" i="7"/>
  <c r="CN50" i="7"/>
  <c r="CL50" i="7"/>
  <c r="CJ375" i="7"/>
  <c r="CM375" i="7"/>
  <c r="CR50" i="7"/>
  <c r="CO870" i="7"/>
  <c r="CQ646" i="7"/>
  <c r="BZ161" i="7"/>
  <c r="BZ44" i="7"/>
  <c r="CB44" i="7"/>
  <c r="BY44" i="7"/>
  <c r="CK44" i="7"/>
  <c r="CT870" i="7"/>
  <c r="CM870" i="7"/>
  <c r="CS719" i="7"/>
  <c r="CC161" i="7"/>
  <c r="CG44" i="7"/>
  <c r="CF44" i="7"/>
  <c r="CI44" i="7"/>
  <c r="CP870" i="7"/>
  <c r="CN870" i="7"/>
  <c r="CR646" i="7"/>
  <c r="CW692" i="7"/>
  <c r="CL629" i="7"/>
  <c r="CO629" i="7"/>
  <c r="CA161" i="7"/>
  <c r="CE44" i="7"/>
  <c r="CD44" i="7"/>
  <c r="CL326" i="7"/>
  <c r="CV270" i="7"/>
  <c r="CW827" i="7"/>
  <c r="CO897" i="7"/>
  <c r="CW849" i="7"/>
  <c r="CW650" i="7"/>
  <c r="CL198" i="7"/>
  <c r="CB16" i="7"/>
  <c r="BZ16" i="7"/>
  <c r="CE16" i="7"/>
  <c r="BY16" i="7"/>
  <c r="CK16" i="7"/>
  <c r="CG16" i="7"/>
  <c r="CH16" i="7"/>
  <c r="CD16" i="7"/>
  <c r="CA16" i="7"/>
  <c r="CF16" i="7"/>
  <c r="CI16" i="7"/>
  <c r="CC16" i="7"/>
  <c r="CL318" i="7"/>
  <c r="CS394" i="7"/>
  <c r="CJ468" i="7"/>
  <c r="CT468" i="7"/>
  <c r="CW233" i="7"/>
  <c r="CF58" i="7"/>
  <c r="CC115" i="7"/>
  <c r="CO955" i="7"/>
  <c r="CQ730" i="7"/>
  <c r="CN879" i="7"/>
  <c r="BZ169" i="7"/>
  <c r="CA406" i="7"/>
  <c r="CH406" i="7"/>
  <c r="CF406" i="7"/>
  <c r="CC176" i="7"/>
  <c r="CT730" i="7"/>
  <c r="CA321" i="7"/>
  <c r="CR394" i="7"/>
  <c r="CK525" i="7"/>
  <c r="CM525" i="7"/>
  <c r="CG214" i="7"/>
  <c r="CN931" i="7"/>
  <c r="CM931" i="7"/>
  <c r="CS832" i="7"/>
  <c r="CL680" i="7"/>
  <c r="CP680" i="7"/>
  <c r="CU680" i="7"/>
  <c r="CR680" i="7"/>
  <c r="CF104" i="7"/>
  <c r="CL43" i="7"/>
  <c r="CF115" i="7"/>
  <c r="CO646" i="7"/>
  <c r="CN679" i="7"/>
  <c r="CP730" i="7"/>
  <c r="CP629" i="7"/>
  <c r="CR629" i="7"/>
  <c r="CV629" i="7"/>
  <c r="CF383" i="7"/>
  <c r="CA169" i="7"/>
  <c r="BZ406" i="7"/>
  <c r="CI406" i="7"/>
  <c r="CG406" i="7"/>
  <c r="CB161" i="7"/>
  <c r="BY161" i="7"/>
  <c r="CK161" i="7"/>
  <c r="CE161" i="7"/>
  <c r="CD180" i="7"/>
  <c r="CC180" i="7"/>
  <c r="CI180" i="7"/>
  <c r="CT879" i="7"/>
  <c r="CJ802" i="7"/>
  <c r="CT802" i="7"/>
  <c r="CP897" i="7"/>
  <c r="CT897" i="7"/>
  <c r="CN897" i="7"/>
  <c r="CF321" i="7"/>
  <c r="CO394" i="7"/>
  <c r="CH214" i="7"/>
  <c r="CS931" i="7"/>
  <c r="CW931" i="7"/>
  <c r="CR768" i="7"/>
  <c r="CN680" i="7"/>
  <c r="CM646" i="7"/>
  <c r="CP624" i="7"/>
  <c r="CN730" i="7"/>
  <c r="CR879" i="7"/>
  <c r="CU907" i="7"/>
  <c r="CO730" i="7"/>
  <c r="CO879" i="7"/>
  <c r="CK24" i="7"/>
  <c r="CQ24" i="7"/>
  <c r="CH169" i="7"/>
  <c r="CE406" i="7"/>
  <c r="CF176" i="7"/>
  <c r="CF161" i="7"/>
  <c r="CI161" i="7"/>
  <c r="CH161" i="7"/>
  <c r="CE180" i="7"/>
  <c r="CG180" i="7"/>
  <c r="CQ879" i="7"/>
  <c r="CW767" i="7"/>
  <c r="CH150" i="7"/>
  <c r="CV28" i="7"/>
  <c r="CU28" i="7"/>
  <c r="CI150" i="7"/>
  <c r="CR897" i="7"/>
  <c r="CS897" i="7"/>
  <c r="CM897" i="7"/>
  <c r="CQ897" i="7"/>
  <c r="CC150" i="7"/>
  <c r="CV217" i="7"/>
  <c r="CJ523" i="7"/>
  <c r="CR523" i="7"/>
  <c r="CW977" i="7"/>
  <c r="CH176" i="7"/>
  <c r="CB176" i="7"/>
  <c r="CD176" i="7"/>
  <c r="CV541" i="7"/>
  <c r="CI176" i="7"/>
  <c r="BZ176" i="7"/>
  <c r="CE176" i="7"/>
  <c r="CV472" i="7"/>
  <c r="CG176" i="7"/>
  <c r="CA249" i="7"/>
  <c r="CJ200" i="7"/>
  <c r="CS200" i="7"/>
  <c r="CU638" i="7"/>
  <c r="CV638" i="7"/>
  <c r="CU272" i="7"/>
  <c r="CW957" i="7"/>
  <c r="CU800" i="7"/>
  <c r="CU591" i="7"/>
  <c r="CU928" i="7"/>
  <c r="CF278" i="7"/>
  <c r="CW591" i="7"/>
  <c r="CK694" i="7"/>
  <c r="CJ694" i="7"/>
  <c r="CG383" i="7"/>
  <c r="BY278" i="7"/>
  <c r="CK278" i="7"/>
  <c r="CU541" i="7"/>
  <c r="CW541" i="7"/>
  <c r="CK662" i="7"/>
  <c r="CJ662" i="7"/>
  <c r="CJ762" i="7"/>
  <c r="CK762" i="7"/>
  <c r="BZ383" i="7"/>
  <c r="BZ278" i="7"/>
  <c r="CJ946" i="7"/>
  <c r="CK946" i="7"/>
  <c r="CJ966" i="7"/>
  <c r="CK966" i="7"/>
  <c r="CJ706" i="7"/>
  <c r="CK706" i="7"/>
  <c r="CW718" i="7"/>
  <c r="CC169" i="7"/>
  <c r="CE169" i="7"/>
  <c r="CI169" i="7"/>
  <c r="CJ435" i="7"/>
  <c r="CS435" i="7"/>
  <c r="CD150" i="7"/>
  <c r="CF150" i="7"/>
  <c r="BZ150" i="7"/>
  <c r="CP942" i="7"/>
  <c r="CR942" i="7"/>
  <c r="CQ942" i="7"/>
  <c r="CM942" i="7"/>
  <c r="CN942" i="7"/>
  <c r="CL942" i="7"/>
  <c r="CT942" i="7"/>
  <c r="CS942" i="7"/>
  <c r="CO942" i="7"/>
  <c r="CG169" i="7"/>
  <c r="CD169" i="7"/>
  <c r="CG150" i="7"/>
  <c r="BY150" i="7"/>
  <c r="CK150" i="7"/>
  <c r="CU767" i="7"/>
  <c r="CV800" i="7"/>
  <c r="CF169" i="7"/>
  <c r="BY169" i="7"/>
  <c r="CK169" i="7"/>
  <c r="CB150" i="7"/>
  <c r="CA150" i="7"/>
  <c r="CW638" i="7"/>
  <c r="CO600" i="7"/>
  <c r="CJ510" i="7"/>
  <c r="CV767" i="7"/>
  <c r="CH140" i="7"/>
  <c r="CK37" i="7"/>
  <c r="CC383" i="7"/>
  <c r="CB383" i="7"/>
  <c r="CH383" i="7"/>
  <c r="CD140" i="7"/>
  <c r="CH278" i="7"/>
  <c r="CI278" i="7"/>
  <c r="CC278" i="7"/>
  <c r="CC245" i="7"/>
  <c r="CQ305" i="7"/>
  <c r="CR305" i="7"/>
  <c r="CO305" i="7"/>
  <c r="CN305" i="7"/>
  <c r="CT305" i="7"/>
  <c r="CM305" i="7"/>
  <c r="CS305" i="7"/>
  <c r="CP305" i="7"/>
  <c r="CD383" i="7"/>
  <c r="BY383" i="7"/>
  <c r="CK383" i="7"/>
  <c r="CE383" i="7"/>
  <c r="CG278" i="7"/>
  <c r="CE278" i="7"/>
  <c r="CD245" i="7"/>
  <c r="CU420" i="7"/>
  <c r="CW785" i="7"/>
  <c r="CM781" i="7"/>
  <c r="CL373" i="7"/>
  <c r="CA383" i="7"/>
  <c r="CC140" i="7"/>
  <c r="CD278" i="7"/>
  <c r="CA278" i="7"/>
  <c r="CH301" i="7"/>
  <c r="CF301" i="7"/>
  <c r="BY301" i="7"/>
  <c r="CK301" i="7"/>
  <c r="CA301" i="7"/>
  <c r="CD301" i="7"/>
  <c r="CE301" i="7"/>
  <c r="CC301" i="7"/>
  <c r="CB301" i="7"/>
  <c r="BZ301" i="7"/>
  <c r="CI301" i="7"/>
  <c r="CH335" i="7"/>
  <c r="CT615" i="7"/>
  <c r="CL630" i="7"/>
  <c r="CE104" i="7"/>
  <c r="CD115" i="7"/>
  <c r="CB115" i="7"/>
  <c r="CO624" i="7"/>
  <c r="CN615" i="7"/>
  <c r="CL300" i="7"/>
  <c r="CW576" i="7"/>
  <c r="CV358" i="7"/>
  <c r="CH115" i="7"/>
  <c r="CO630" i="7"/>
  <c r="CA104" i="7"/>
  <c r="CI115" i="7"/>
  <c r="CG115" i="7"/>
  <c r="CR631" i="7"/>
  <c r="CL789" i="7"/>
  <c r="CM615" i="7"/>
  <c r="BY104" i="7"/>
  <c r="CK104" i="7"/>
  <c r="CI104" i="7"/>
  <c r="CE115" i="7"/>
  <c r="BY115" i="7"/>
  <c r="CK115" i="7"/>
  <c r="CA115" i="7"/>
  <c r="CS624" i="7"/>
  <c r="CW624" i="7"/>
  <c r="CT719" i="7"/>
  <c r="CV166" i="7"/>
  <c r="CV785" i="7"/>
  <c r="CS674" i="7"/>
  <c r="CL674" i="7"/>
  <c r="CO674" i="7"/>
  <c r="CM674" i="7"/>
  <c r="CP674" i="7"/>
  <c r="CN674" i="7"/>
  <c r="CQ674" i="7"/>
  <c r="CR674" i="7"/>
  <c r="CT674" i="7"/>
  <c r="CU785" i="7"/>
  <c r="CQ600" i="7"/>
  <c r="CV420" i="7"/>
  <c r="CW137" i="7"/>
  <c r="CO110" i="7"/>
  <c r="CQ110" i="7"/>
  <c r="CT110" i="7"/>
  <c r="CN110" i="7"/>
  <c r="CR110" i="7"/>
  <c r="CP110" i="7"/>
  <c r="CM110" i="7"/>
  <c r="CS110" i="7"/>
  <c r="CQ673" i="7"/>
  <c r="CF249" i="7"/>
  <c r="CL967" i="7"/>
  <c r="CL99" i="7"/>
  <c r="CT673" i="7"/>
  <c r="BY249" i="7"/>
  <c r="CK249" i="7"/>
  <c r="CV10" i="7"/>
  <c r="CW420" i="7"/>
  <c r="CR967" i="7"/>
  <c r="CS967" i="7"/>
  <c r="CL519" i="7"/>
  <c r="CF38" i="7"/>
  <c r="CK311" i="7"/>
  <c r="CQ311" i="7"/>
  <c r="CT83" i="7"/>
  <c r="CM514" i="7"/>
  <c r="CS514" i="7"/>
  <c r="CW514" i="7"/>
  <c r="CW860" i="7"/>
  <c r="BY140" i="7"/>
  <c r="CK140" i="7"/>
  <c r="CI140" i="7"/>
  <c r="CE140" i="7"/>
  <c r="CG249" i="7"/>
  <c r="CD249" i="7"/>
  <c r="CH249" i="7"/>
  <c r="CA77" i="7"/>
  <c r="CS159" i="7"/>
  <c r="CN514" i="7"/>
  <c r="CP514" i="7"/>
  <c r="CU860" i="7"/>
  <c r="CV282" i="7"/>
  <c r="CG140" i="7"/>
  <c r="CA140" i="7"/>
  <c r="CB140" i="7"/>
  <c r="CE249" i="7"/>
  <c r="CB249" i="7"/>
  <c r="CC249" i="7"/>
  <c r="CI77" i="7"/>
  <c r="CL358" i="7"/>
  <c r="CQ514" i="7"/>
  <c r="CR514" i="7"/>
  <c r="CL282" i="7"/>
  <c r="CV688" i="7"/>
  <c r="BZ140" i="7"/>
  <c r="CI249" i="7"/>
  <c r="CV15" i="7"/>
  <c r="CU233" i="7"/>
  <c r="CL396" i="7"/>
  <c r="CK755" i="7"/>
  <c r="CM755" i="7"/>
  <c r="CI269" i="7"/>
  <c r="CL823" i="7"/>
  <c r="CC38" i="7"/>
  <c r="CQ83" i="7"/>
  <c r="CM83" i="7"/>
  <c r="CM806" i="7"/>
  <c r="CP651" i="7"/>
  <c r="CD58" i="7"/>
  <c r="CB58" i="7"/>
  <c r="CS600" i="7"/>
  <c r="CS631" i="7"/>
  <c r="CS955" i="7"/>
  <c r="CT955" i="7"/>
  <c r="CT642" i="7"/>
  <c r="CM719" i="7"/>
  <c r="CN719" i="7"/>
  <c r="CM78" i="7"/>
  <c r="CG245" i="7"/>
  <c r="CA245" i="7"/>
  <c r="BZ245" i="7"/>
  <c r="CP832" i="7"/>
  <c r="CL166" i="7"/>
  <c r="CU15" i="7"/>
  <c r="CC223" i="7"/>
  <c r="CP673" i="7"/>
  <c r="CU673" i="7"/>
  <c r="CR673" i="7"/>
  <c r="CO823" i="7"/>
  <c r="CR83" i="7"/>
  <c r="CP806" i="7"/>
  <c r="CS768" i="7"/>
  <c r="CM832" i="7"/>
  <c r="CV98" i="7"/>
  <c r="CQ832" i="7"/>
  <c r="CV832" i="7"/>
  <c r="CL832" i="7"/>
  <c r="CS651" i="7"/>
  <c r="CK504" i="7"/>
  <c r="CS504" i="7"/>
  <c r="CG58" i="7"/>
  <c r="CH58" i="7"/>
  <c r="CM809" i="7"/>
  <c r="CP631" i="7"/>
  <c r="CT809" i="7"/>
  <c r="CP955" i="7"/>
  <c r="CM955" i="7"/>
  <c r="CQ719" i="7"/>
  <c r="CO719" i="7"/>
  <c r="CU719" i="7"/>
  <c r="CR719" i="7"/>
  <c r="CF245" i="7"/>
  <c r="CB245" i="7"/>
  <c r="CI245" i="7"/>
  <c r="CW358" i="7"/>
  <c r="CO832" i="7"/>
  <c r="CT832" i="7"/>
  <c r="CN832" i="7"/>
  <c r="CE58" i="7"/>
  <c r="CA58" i="7"/>
  <c r="CO809" i="7"/>
  <c r="CQ631" i="7"/>
  <c r="CL955" i="7"/>
  <c r="CN955" i="7"/>
  <c r="CL719" i="7"/>
  <c r="CU779" i="7"/>
  <c r="CV779" i="7"/>
  <c r="CW688" i="7"/>
  <c r="CH245" i="7"/>
  <c r="BY245" i="7"/>
  <c r="CK245" i="7"/>
  <c r="CU166" i="7"/>
  <c r="CJ407" i="7"/>
  <c r="CT407" i="7"/>
  <c r="CK518" i="7"/>
  <c r="CJ518" i="7"/>
  <c r="CM284" i="7"/>
  <c r="CW34" i="7"/>
  <c r="CC58" i="7"/>
  <c r="CQ809" i="7"/>
  <c r="CV809" i="7"/>
  <c r="CU282" i="7"/>
  <c r="CJ532" i="7"/>
  <c r="CM532" i="7"/>
  <c r="CL782" i="7"/>
  <c r="CI58" i="7"/>
  <c r="CW971" i="7"/>
  <c r="CW779" i="7"/>
  <c r="CS75" i="7"/>
  <c r="CR75" i="7"/>
  <c r="CP75" i="7"/>
  <c r="CN75" i="7"/>
  <c r="CQ75" i="7"/>
  <c r="CM75" i="7"/>
  <c r="CT75" i="7"/>
  <c r="CO75" i="7"/>
  <c r="CK544" i="7"/>
  <c r="CJ544" i="7"/>
  <c r="CP380" i="7"/>
  <c r="CQ380" i="7"/>
  <c r="CN380" i="7"/>
  <c r="CT380" i="7"/>
  <c r="CM380" i="7"/>
  <c r="CO380" i="7"/>
  <c r="CR380" i="7"/>
  <c r="CS380" i="7"/>
  <c r="CW380" i="7"/>
  <c r="CC102" i="7"/>
  <c r="BZ102" i="7"/>
  <c r="CG102" i="7"/>
  <c r="CA102" i="7"/>
  <c r="CF102" i="7"/>
  <c r="BY102" i="7"/>
  <c r="CK102" i="7"/>
  <c r="CD102" i="7"/>
  <c r="CE102" i="7"/>
  <c r="CI102" i="7"/>
  <c r="CB102" i="7"/>
  <c r="CH102" i="7"/>
  <c r="CF8" i="7"/>
  <c r="CI8" i="7"/>
  <c r="CD8" i="7"/>
  <c r="CA8" i="7"/>
  <c r="CG8" i="7"/>
  <c r="CE8" i="7"/>
  <c r="CC8" i="7"/>
  <c r="CB8" i="7"/>
  <c r="BZ8" i="7"/>
  <c r="BY8" i="7"/>
  <c r="CK8" i="7"/>
  <c r="CH8" i="7"/>
  <c r="BZ334" i="7"/>
  <c r="CB334" i="7"/>
  <c r="CI334" i="7"/>
  <c r="CA334" i="7"/>
  <c r="CD334" i="7"/>
  <c r="CH334" i="7"/>
  <c r="BY334" i="7"/>
  <c r="CK334" i="7"/>
  <c r="CC334" i="7"/>
  <c r="CE334" i="7"/>
  <c r="CG334" i="7"/>
  <c r="CF334" i="7"/>
  <c r="CJ542" i="7"/>
  <c r="CJ286" i="7"/>
  <c r="CK286" i="7"/>
  <c r="CU655" i="7"/>
  <c r="CV655" i="7"/>
  <c r="CM782" i="7"/>
  <c r="CW513" i="7"/>
  <c r="CU85" i="7"/>
  <c r="CU626" i="7"/>
  <c r="CJ465" i="7"/>
  <c r="CI321" i="7"/>
  <c r="BZ321" i="7"/>
  <c r="CQ615" i="7"/>
  <c r="CR615" i="7"/>
  <c r="CE321" i="7"/>
  <c r="CG321" i="7"/>
  <c r="CS615" i="7"/>
  <c r="CP615" i="7"/>
  <c r="CU615" i="7"/>
  <c r="CH321" i="7"/>
  <c r="CB321" i="7"/>
  <c r="CL615" i="7"/>
  <c r="CR781" i="7"/>
  <c r="CW577" i="7"/>
  <c r="CV650" i="7"/>
  <c r="CP252" i="7"/>
  <c r="CG335" i="7"/>
  <c r="CB214" i="7"/>
  <c r="CE214" i="7"/>
  <c r="BY214" i="7"/>
  <c r="CK214" i="7"/>
  <c r="CM905" i="7"/>
  <c r="CR252" i="7"/>
  <c r="CP618" i="7"/>
  <c r="CO618" i="7"/>
  <c r="CL359" i="7"/>
  <c r="CU358" i="7"/>
  <c r="CL768" i="7"/>
  <c r="CT768" i="7"/>
  <c r="CN252" i="7"/>
  <c r="CL52" i="7"/>
  <c r="CV978" i="7"/>
  <c r="CQ624" i="7"/>
  <c r="CR624" i="7"/>
  <c r="CN642" i="7"/>
  <c r="CP642" i="7"/>
  <c r="CM642" i="7"/>
  <c r="CM679" i="7"/>
  <c r="CL679" i="7"/>
  <c r="CO789" i="7"/>
  <c r="CT789" i="7"/>
  <c r="CM789" i="7"/>
  <c r="CL809" i="7"/>
  <c r="CU798" i="7"/>
  <c r="CO627" i="7"/>
  <c r="CT627" i="7"/>
  <c r="CN627" i="7"/>
  <c r="CS627" i="7"/>
  <c r="CL627" i="7"/>
  <c r="CP627" i="7"/>
  <c r="CM627" i="7"/>
  <c r="CR627" i="7"/>
  <c r="CQ627" i="7"/>
  <c r="CN228" i="7"/>
  <c r="CL228" i="7"/>
  <c r="CE335" i="7"/>
  <c r="CC226" i="7"/>
  <c r="CJ448" i="7"/>
  <c r="CN448" i="7"/>
  <c r="CD214" i="7"/>
  <c r="CF214" i="7"/>
  <c r="CI214" i="7"/>
  <c r="CJ522" i="7"/>
  <c r="CO522" i="7"/>
  <c r="CM618" i="7"/>
  <c r="CN618" i="7"/>
  <c r="CV576" i="7"/>
  <c r="CM768" i="7"/>
  <c r="CO768" i="7"/>
  <c r="CQ252" i="7"/>
  <c r="CS252" i="7"/>
  <c r="CP228" i="7"/>
  <c r="CQ228" i="7"/>
  <c r="CL624" i="7"/>
  <c r="CM624" i="7"/>
  <c r="CQ642" i="7"/>
  <c r="CR642" i="7"/>
  <c r="CT679" i="7"/>
  <c r="CR679" i="7"/>
  <c r="CP789" i="7"/>
  <c r="CR789" i="7"/>
  <c r="CV789" i="7"/>
  <c r="CN809" i="7"/>
  <c r="CP809" i="7"/>
  <c r="CS228" i="7"/>
  <c r="CK188" i="7"/>
  <c r="CN188" i="7"/>
  <c r="CC214" i="7"/>
  <c r="CA214" i="7"/>
  <c r="CT618" i="7"/>
  <c r="CW618" i="7"/>
  <c r="CJ531" i="7"/>
  <c r="CN531" i="7"/>
  <c r="CW932" i="7"/>
  <c r="CU576" i="7"/>
  <c r="CW227" i="7"/>
  <c r="CT378" i="7"/>
  <c r="CQ768" i="7"/>
  <c r="CP768" i="7"/>
  <c r="CM252" i="7"/>
  <c r="CV888" i="7"/>
  <c r="CM134" i="7"/>
  <c r="CT228" i="7"/>
  <c r="CW978" i="7"/>
  <c r="CS809" i="7"/>
  <c r="CN624" i="7"/>
  <c r="CS642" i="7"/>
  <c r="CP679" i="7"/>
  <c r="CU679" i="7"/>
  <c r="CQ679" i="7"/>
  <c r="CN789" i="7"/>
  <c r="CO228" i="7"/>
  <c r="CU820" i="7"/>
  <c r="CN821" i="7"/>
  <c r="CS821" i="7"/>
  <c r="CR821" i="7"/>
  <c r="CM821" i="7"/>
  <c r="CT821" i="7"/>
  <c r="CQ821" i="7"/>
  <c r="CP821" i="7"/>
  <c r="CL821" i="7"/>
  <c r="CO821" i="7"/>
  <c r="CR228" i="7"/>
  <c r="CO781" i="7"/>
  <c r="CB374" i="7"/>
  <c r="CG374" i="7"/>
  <c r="CH374" i="7"/>
  <c r="CE224" i="7"/>
  <c r="CQ112" i="7"/>
  <c r="CC374" i="7"/>
  <c r="BY374" i="7"/>
  <c r="CK374" i="7"/>
  <c r="CD374" i="7"/>
  <c r="CE171" i="7"/>
  <c r="CA224" i="7"/>
  <c r="CF224" i="7"/>
  <c r="CV932" i="7"/>
  <c r="CV798" i="7"/>
  <c r="CU657" i="7"/>
  <c r="CI374" i="7"/>
  <c r="BZ374" i="7"/>
  <c r="CH224" i="7"/>
  <c r="CV227" i="7"/>
  <c r="CU650" i="7"/>
  <c r="CW657" i="7"/>
  <c r="CN967" i="7"/>
  <c r="CT967" i="7"/>
  <c r="CC193" i="7"/>
  <c r="CB193" i="7"/>
  <c r="BZ193" i="7"/>
  <c r="CF335" i="7"/>
  <c r="BY335" i="7"/>
  <c r="CK335" i="7"/>
  <c r="CC335" i="7"/>
  <c r="BY171" i="7"/>
  <c r="CK171" i="7"/>
  <c r="CO444" i="7"/>
  <c r="CR444" i="7"/>
  <c r="CV444" i="7"/>
  <c r="CB202" i="7"/>
  <c r="CD384" i="7"/>
  <c r="CF384" i="7"/>
  <c r="CA384" i="7"/>
  <c r="CT823" i="7"/>
  <c r="CL781" i="7"/>
  <c r="CT781" i="7"/>
  <c r="CO806" i="7"/>
  <c r="CP600" i="7"/>
  <c r="CW472" i="7"/>
  <c r="CS870" i="7"/>
  <c r="CW52" i="7"/>
  <c r="CR651" i="7"/>
  <c r="CQ134" i="7"/>
  <c r="CB104" i="7"/>
  <c r="CH104" i="7"/>
  <c r="CW683" i="7"/>
  <c r="CW11" i="7"/>
  <c r="CO631" i="7"/>
  <c r="CT631" i="7"/>
  <c r="CP646" i="7"/>
  <c r="CL646" i="7"/>
  <c r="CW962" i="7"/>
  <c r="CG144" i="7"/>
  <c r="CB171" i="7"/>
  <c r="CA202" i="7"/>
  <c r="CP781" i="7"/>
  <c r="CN781" i="7"/>
  <c r="CS781" i="7"/>
  <c r="CM600" i="7"/>
  <c r="CQ395" i="7"/>
  <c r="BY193" i="7"/>
  <c r="CK193" i="7"/>
  <c r="CE193" i="7"/>
  <c r="CB335" i="7"/>
  <c r="BZ335" i="7"/>
  <c r="CD335" i="7"/>
  <c r="CH171" i="7"/>
  <c r="BZ384" i="7"/>
  <c r="CO519" i="7"/>
  <c r="CU519" i="7"/>
  <c r="CO395" i="7"/>
  <c r="CP967" i="7"/>
  <c r="CO967" i="7"/>
  <c r="CQ967" i="7"/>
  <c r="CF193" i="7"/>
  <c r="CH193" i="7"/>
  <c r="CA335" i="7"/>
  <c r="CA171" i="7"/>
  <c r="CF171" i="7"/>
  <c r="CM444" i="7"/>
  <c r="CB223" i="7"/>
  <c r="CB384" i="7"/>
  <c r="BY384" i="7"/>
  <c r="CJ384" i="7"/>
  <c r="CU718" i="7"/>
  <c r="CW359" i="7"/>
  <c r="CW62" i="7"/>
  <c r="CQ781" i="7"/>
  <c r="CN806" i="7"/>
  <c r="CT806" i="7"/>
  <c r="CU43" i="7"/>
  <c r="CM79" i="7"/>
  <c r="CD104" i="7"/>
  <c r="BZ104" i="7"/>
  <c r="CM631" i="7"/>
  <c r="CN631" i="7"/>
  <c r="CT646" i="7"/>
  <c r="CV137" i="7"/>
  <c r="CL137" i="7"/>
  <c r="CU577" i="7"/>
  <c r="CV577" i="7"/>
  <c r="CR600" i="7"/>
  <c r="CN600" i="7"/>
  <c r="CT600" i="7"/>
  <c r="CL600" i="7"/>
  <c r="CH379" i="7"/>
  <c r="CA379" i="7"/>
  <c r="CR164" i="7"/>
  <c r="CP164" i="7"/>
  <c r="CR519" i="7"/>
  <c r="CS519" i="7"/>
  <c r="CQ519" i="7"/>
  <c r="CM519" i="7"/>
  <c r="CT519" i="7"/>
  <c r="CN519" i="7"/>
  <c r="CW810" i="7"/>
  <c r="CL85" i="7"/>
  <c r="CM784" i="7"/>
  <c r="CL784" i="7"/>
  <c r="CS784" i="7"/>
  <c r="CD171" i="7"/>
  <c r="CG171" i="7"/>
  <c r="CC171" i="7"/>
  <c r="CI170" i="7"/>
  <c r="CF379" i="7"/>
  <c r="CB379" i="7"/>
  <c r="BZ379" i="7"/>
  <c r="CQ554" i="7"/>
  <c r="CQ784" i="7"/>
  <c r="CG38" i="7"/>
  <c r="CH38" i="7"/>
  <c r="CI38" i="7"/>
  <c r="BZ38" i="7"/>
  <c r="CM673" i="7"/>
  <c r="CL673" i="7"/>
  <c r="CS673" i="7"/>
  <c r="CN673" i="7"/>
  <c r="CN159" i="7"/>
  <c r="CT159" i="7"/>
  <c r="CR159" i="7"/>
  <c r="CM630" i="7"/>
  <c r="CP630" i="7"/>
  <c r="CT630" i="7"/>
  <c r="CW630" i="7"/>
  <c r="CN630" i="7"/>
  <c r="CQ630" i="7"/>
  <c r="CT782" i="7"/>
  <c r="CP782" i="7"/>
  <c r="CQ782" i="7"/>
  <c r="CR782" i="7"/>
  <c r="CO782" i="7"/>
  <c r="CE379" i="7"/>
  <c r="CQ585" i="7"/>
  <c r="CI379" i="7"/>
  <c r="CG379" i="7"/>
  <c r="BZ171" i="7"/>
  <c r="BZ170" i="7"/>
  <c r="CC379" i="7"/>
  <c r="BY379" i="7"/>
  <c r="CK379" i="7"/>
  <c r="CG224" i="7"/>
  <c r="BZ224" i="7"/>
  <c r="CI224" i="7"/>
  <c r="BY224" i="7"/>
  <c r="CK224" i="7"/>
  <c r="CB224" i="7"/>
  <c r="CQ823" i="7"/>
  <c r="CM823" i="7"/>
  <c r="CP823" i="7"/>
  <c r="CR823" i="7"/>
  <c r="CC77" i="7"/>
  <c r="CE77" i="7"/>
  <c r="BY77" i="7"/>
  <c r="CK77" i="7"/>
  <c r="CB77" i="7"/>
  <c r="CL651" i="7"/>
  <c r="CO651" i="7"/>
  <c r="CT651" i="7"/>
  <c r="CQ651" i="7"/>
  <c r="CM651" i="7"/>
  <c r="CO905" i="7"/>
  <c r="CT905" i="7"/>
  <c r="CL905" i="7"/>
  <c r="CS905" i="7"/>
  <c r="CP905" i="7"/>
  <c r="CU905" i="7"/>
  <c r="CQ378" i="7"/>
  <c r="CP378" i="7"/>
  <c r="CU378" i="7"/>
  <c r="CS378" i="7"/>
  <c r="CR378" i="7"/>
  <c r="CN378" i="7"/>
  <c r="CL378" i="7"/>
  <c r="CU472" i="7"/>
  <c r="CW402" i="7"/>
  <c r="CR630" i="7"/>
  <c r="CU978" i="7"/>
  <c r="CS782" i="7"/>
  <c r="CV189" i="7"/>
  <c r="CV971" i="7"/>
  <c r="CU971" i="7"/>
  <c r="CW613" i="7"/>
  <c r="CW669" i="7"/>
  <c r="CL247" i="7"/>
  <c r="CV403" i="7"/>
  <c r="CU98" i="7"/>
  <c r="CW98" i="7"/>
  <c r="CV475" i="7"/>
  <c r="CW671" i="7"/>
  <c r="CV780" i="7"/>
  <c r="CS134" i="7"/>
  <c r="CU792" i="7"/>
  <c r="CL136" i="7"/>
  <c r="CV513" i="7"/>
  <c r="CV85" i="7"/>
  <c r="CL368" i="7"/>
  <c r="CW396" i="7"/>
  <c r="CL344" i="7"/>
  <c r="CV133" i="7"/>
  <c r="CV804" i="7"/>
  <c r="CL56" i="7"/>
  <c r="CV56" i="7"/>
  <c r="CW791" i="7"/>
  <c r="CV810" i="7"/>
  <c r="CW85" i="7"/>
  <c r="CV840" i="7"/>
  <c r="CU56" i="7"/>
  <c r="CL189" i="7"/>
  <c r="CU64" i="7"/>
  <c r="CU137" i="7"/>
  <c r="CV791" i="7"/>
  <c r="CU533" i="7"/>
  <c r="CV533" i="7"/>
  <c r="CW533" i="7"/>
  <c r="CW804" i="7"/>
  <c r="CV962" i="7"/>
  <c r="CU189" i="7"/>
  <c r="CT134" i="7"/>
  <c r="CR134" i="7"/>
  <c r="CO134" i="7"/>
  <c r="CP134" i="7"/>
  <c r="CN134" i="7"/>
  <c r="CU475" i="7"/>
  <c r="CW668" i="7"/>
  <c r="CV753" i="7"/>
  <c r="CU513" i="7"/>
  <c r="CW509" i="7"/>
  <c r="CT520" i="7"/>
  <c r="CP520" i="7"/>
  <c r="CQ520" i="7"/>
  <c r="CM520" i="7"/>
  <c r="CL520" i="7"/>
  <c r="CO520" i="7"/>
  <c r="CR520" i="7"/>
  <c r="CN520" i="7"/>
  <c r="CS520" i="7"/>
  <c r="CW520" i="7"/>
  <c r="CU753" i="7"/>
  <c r="CW780" i="7"/>
  <c r="CU888" i="7"/>
  <c r="CV947" i="7"/>
  <c r="CU791" i="7"/>
  <c r="CR620" i="7"/>
  <c r="CS620" i="7"/>
  <c r="CQ620" i="7"/>
  <c r="CT620" i="7"/>
  <c r="CN620" i="7"/>
  <c r="CM620" i="7"/>
  <c r="CL620" i="7"/>
  <c r="CO620" i="7"/>
  <c r="CP620" i="7"/>
  <c r="CM439" i="7"/>
  <c r="CR439" i="7"/>
  <c r="CS439" i="7"/>
  <c r="CO439" i="7"/>
  <c r="CP439" i="7"/>
  <c r="CN439" i="7"/>
  <c r="CQ439" i="7"/>
  <c r="CT439" i="7"/>
  <c r="CL439" i="7"/>
  <c r="CU873" i="7"/>
  <c r="CW937" i="7"/>
  <c r="CV869" i="7"/>
  <c r="CW941" i="7"/>
  <c r="CU462" i="7"/>
  <c r="CU683" i="7"/>
  <c r="CV461" i="7"/>
  <c r="CW840" i="7"/>
  <c r="CW655" i="7"/>
  <c r="CU484" i="7"/>
  <c r="CW484" i="7"/>
  <c r="CU866" i="7"/>
  <c r="CL902" i="7"/>
  <c r="CR902" i="7"/>
  <c r="CP902" i="7"/>
  <c r="CS902" i="7"/>
  <c r="CQ902" i="7"/>
  <c r="CN902" i="7"/>
  <c r="CT902" i="7"/>
  <c r="CO902" i="7"/>
  <c r="CM902" i="7"/>
  <c r="CU840" i="7"/>
  <c r="CU804" i="7"/>
  <c r="CN850" i="7"/>
  <c r="CL850" i="7"/>
  <c r="CS850" i="7"/>
  <c r="CT850" i="7"/>
  <c r="CR850" i="7"/>
  <c r="CM850" i="7"/>
  <c r="CP850" i="7"/>
  <c r="CO850" i="7"/>
  <c r="CQ850" i="7"/>
  <c r="CV850" i="7"/>
  <c r="CQ708" i="7"/>
  <c r="CO708" i="7"/>
  <c r="CL708" i="7"/>
  <c r="CS708" i="7"/>
  <c r="CM708" i="7"/>
  <c r="CN708" i="7"/>
  <c r="CR708" i="7"/>
  <c r="CP708" i="7"/>
  <c r="CT708" i="7"/>
  <c r="CP622" i="7"/>
  <c r="CM622" i="7"/>
  <c r="CN622" i="7"/>
  <c r="CL622" i="7"/>
  <c r="CR622" i="7"/>
  <c r="CS622" i="7"/>
  <c r="CQ622" i="7"/>
  <c r="CT622" i="7"/>
  <c r="CO622" i="7"/>
  <c r="CU622" i="7"/>
  <c r="CU152" i="7"/>
  <c r="CU861" i="7"/>
  <c r="CW561" i="7"/>
  <c r="CL221" i="7"/>
  <c r="CV866" i="7"/>
  <c r="CV683" i="7"/>
  <c r="CW817" i="7"/>
  <c r="CV878" i="7"/>
  <c r="CW878" i="7"/>
  <c r="CU461" i="7"/>
  <c r="CV561" i="7"/>
  <c r="CU973" i="7"/>
  <c r="CV937" i="7"/>
  <c r="CU869" i="7"/>
  <c r="CV941" i="7"/>
  <c r="CW866" i="7"/>
  <c r="CM987" i="7"/>
  <c r="CT987" i="7"/>
  <c r="CP987" i="7"/>
  <c r="CS987" i="7"/>
  <c r="CN987" i="7"/>
  <c r="CL987" i="7"/>
  <c r="CR987" i="7"/>
  <c r="CO987" i="7"/>
  <c r="CQ987" i="7"/>
  <c r="CV462" i="7"/>
  <c r="CP711" i="7"/>
  <c r="CN711" i="7"/>
  <c r="CM711" i="7"/>
  <c r="CO711" i="7"/>
  <c r="CQ711" i="7"/>
  <c r="CR711" i="7"/>
  <c r="CS711" i="7"/>
  <c r="CT711" i="7"/>
  <c r="CL711" i="7"/>
  <c r="CV692" i="7"/>
  <c r="CM807" i="7"/>
  <c r="CQ807" i="7"/>
  <c r="CO807" i="7"/>
  <c r="CN807" i="7"/>
  <c r="CT807" i="7"/>
  <c r="CR807" i="7"/>
  <c r="CP807" i="7"/>
  <c r="CL807" i="7"/>
  <c r="CS807" i="7"/>
  <c r="CW807" i="7"/>
  <c r="CW461" i="7"/>
  <c r="BZ223" i="7"/>
  <c r="CU419" i="7"/>
  <c r="CV873" i="7"/>
  <c r="CV861" i="7"/>
  <c r="CU136" i="7"/>
  <c r="CL712" i="7"/>
  <c r="CS712" i="7"/>
  <c r="CT712" i="7"/>
  <c r="CQ712" i="7"/>
  <c r="CP712" i="7"/>
  <c r="CN712" i="7"/>
  <c r="CR712" i="7"/>
  <c r="CO712" i="7"/>
  <c r="CM712" i="7"/>
  <c r="CU692" i="7"/>
  <c r="CV817" i="7"/>
  <c r="CL98" i="7"/>
  <c r="CC269" i="7"/>
  <c r="CG68" i="7"/>
  <c r="CM975" i="7"/>
  <c r="CN975" i="7"/>
  <c r="CS975" i="7"/>
  <c r="CO975" i="7"/>
  <c r="CR975" i="7"/>
  <c r="CP975" i="7"/>
  <c r="CQ975" i="7"/>
  <c r="CL975" i="7"/>
  <c r="CT975" i="7"/>
  <c r="CO953" i="7"/>
  <c r="CN953" i="7"/>
  <c r="CR953" i="7"/>
  <c r="CL953" i="7"/>
  <c r="CP953" i="7"/>
  <c r="CS953" i="7"/>
  <c r="CM953" i="7"/>
  <c r="CQ953" i="7"/>
  <c r="CT953" i="7"/>
  <c r="CM982" i="7"/>
  <c r="CT982" i="7"/>
  <c r="CS982" i="7"/>
  <c r="CN982" i="7"/>
  <c r="CQ982" i="7"/>
  <c r="CO982" i="7"/>
  <c r="CL982" i="7"/>
  <c r="CP982" i="7"/>
  <c r="CR982" i="7"/>
  <c r="CG384" i="7"/>
  <c r="CC384" i="7"/>
  <c r="CO690" i="7"/>
  <c r="CS690" i="7"/>
  <c r="CR690" i="7"/>
  <c r="CL690" i="7"/>
  <c r="CQ690" i="7"/>
  <c r="CP690" i="7"/>
  <c r="CN690" i="7"/>
  <c r="CM690" i="7"/>
  <c r="CT690" i="7"/>
  <c r="BZ269" i="7"/>
  <c r="CW498" i="7"/>
  <c r="CQ855" i="7"/>
  <c r="CS855" i="7"/>
  <c r="CN855" i="7"/>
  <c r="CL855" i="7"/>
  <c r="CM855" i="7"/>
  <c r="CO855" i="7"/>
  <c r="CT855" i="7"/>
  <c r="CP855" i="7"/>
  <c r="CR855" i="7"/>
  <c r="CK485" i="7"/>
  <c r="CJ485" i="7"/>
  <c r="CS901" i="7"/>
  <c r="CO901" i="7"/>
  <c r="CM901" i="7"/>
  <c r="CP901" i="7"/>
  <c r="CT901" i="7"/>
  <c r="CQ901" i="7"/>
  <c r="CR901" i="7"/>
  <c r="CL901" i="7"/>
  <c r="CN901" i="7"/>
  <c r="CU937" i="7"/>
  <c r="CU941" i="7"/>
  <c r="CU509" i="7"/>
  <c r="CU52" i="7"/>
  <c r="CW973" i="7"/>
  <c r="CW792" i="7"/>
  <c r="CW869" i="7"/>
  <c r="CQ938" i="7"/>
  <c r="CS938" i="7"/>
  <c r="CT938" i="7"/>
  <c r="CN938" i="7"/>
  <c r="CL938" i="7"/>
  <c r="CO938" i="7"/>
  <c r="CR938" i="7"/>
  <c r="CP938" i="7"/>
  <c r="CM938" i="7"/>
  <c r="CR956" i="7"/>
  <c r="CT956" i="7"/>
  <c r="CS956" i="7"/>
  <c r="CP956" i="7"/>
  <c r="CO956" i="7"/>
  <c r="CN956" i="7"/>
  <c r="CL956" i="7"/>
  <c r="CQ956" i="7"/>
  <c r="CM956" i="7"/>
  <c r="CN905" i="7"/>
  <c r="CR905" i="7"/>
  <c r="CV905" i="7"/>
  <c r="CV509" i="7"/>
  <c r="CW873" i="7"/>
  <c r="CW834" i="7"/>
  <c r="CV834" i="7"/>
  <c r="CV52" i="7"/>
  <c r="CU561" i="7"/>
  <c r="CU221" i="7"/>
  <c r="CQ720" i="7"/>
  <c r="CP720" i="7"/>
  <c r="CM720" i="7"/>
  <c r="CL720" i="7"/>
  <c r="CS720" i="7"/>
  <c r="CO720" i="7"/>
  <c r="CT720" i="7"/>
  <c r="CN720" i="7"/>
  <c r="CR720" i="7"/>
  <c r="CR940" i="7"/>
  <c r="CP940" i="7"/>
  <c r="CN940" i="7"/>
  <c r="CQ940" i="7"/>
  <c r="CT940" i="7"/>
  <c r="CM940" i="7"/>
  <c r="CS940" i="7"/>
  <c r="CO940" i="7"/>
  <c r="CL940" i="7"/>
  <c r="CV484" i="7"/>
  <c r="CO609" i="7"/>
  <c r="CQ609" i="7"/>
  <c r="CN609" i="7"/>
  <c r="CR609" i="7"/>
  <c r="CM609" i="7"/>
  <c r="CT609" i="7"/>
  <c r="CP609" i="7"/>
  <c r="CL609" i="7"/>
  <c r="CS609" i="7"/>
  <c r="CU834" i="7"/>
  <c r="CS726" i="7"/>
  <c r="CL726" i="7"/>
  <c r="CR726" i="7"/>
  <c r="CQ726" i="7"/>
  <c r="CP726" i="7"/>
  <c r="CN726" i="7"/>
  <c r="CO726" i="7"/>
  <c r="CM726" i="7"/>
  <c r="CT726" i="7"/>
  <c r="CU819" i="7"/>
  <c r="CU875" i="7"/>
  <c r="CN320" i="7"/>
  <c r="CS456" i="7"/>
  <c r="CJ408" i="7"/>
  <c r="CL408" i="7"/>
  <c r="CP784" i="7"/>
  <c r="CO784" i="7"/>
  <c r="CT784" i="7"/>
  <c r="CN991" i="7"/>
  <c r="CS991" i="7"/>
  <c r="CR991" i="7"/>
  <c r="CO991" i="7"/>
  <c r="CT991" i="7"/>
  <c r="CQ991" i="7"/>
  <c r="CL991" i="7"/>
  <c r="CP991" i="7"/>
  <c r="CM991" i="7"/>
  <c r="CU911" i="7"/>
  <c r="CV671" i="7"/>
  <c r="CW861" i="7"/>
  <c r="CU780" i="7"/>
  <c r="CW819" i="7"/>
  <c r="CI187" i="7"/>
  <c r="CN456" i="7"/>
  <c r="CU402" i="7"/>
  <c r="CR784" i="7"/>
  <c r="CU880" i="7"/>
  <c r="CU497" i="7"/>
  <c r="CL152" i="7"/>
  <c r="CU686" i="7"/>
  <c r="CW601" i="7"/>
  <c r="CP998" i="7"/>
  <c r="CT998" i="7"/>
  <c r="CL998" i="7"/>
  <c r="CR998" i="7"/>
  <c r="CQ998" i="7"/>
  <c r="CM998" i="7"/>
  <c r="CN998" i="7"/>
  <c r="CO998" i="7"/>
  <c r="CS998" i="7"/>
  <c r="CV911" i="7"/>
  <c r="CU671" i="7"/>
  <c r="CW947" i="7"/>
  <c r="CW875" i="7"/>
  <c r="CT856" i="7"/>
  <c r="CP856" i="7"/>
  <c r="CR856" i="7"/>
  <c r="CL856" i="7"/>
  <c r="CN856" i="7"/>
  <c r="CO856" i="7"/>
  <c r="CU856" i="7"/>
  <c r="CS856" i="7"/>
  <c r="CQ856" i="7"/>
  <c r="CM856" i="7"/>
  <c r="CV875" i="7"/>
  <c r="CG122" i="7"/>
  <c r="CH187" i="7"/>
  <c r="CO554" i="7"/>
  <c r="CV363" i="7"/>
  <c r="CT164" i="7"/>
  <c r="CW696" i="7"/>
  <c r="CU980" i="7"/>
  <c r="CU970" i="7"/>
  <c r="CU498" i="7"/>
  <c r="CV686" i="7"/>
  <c r="CU601" i="7"/>
  <c r="CQ71" i="7"/>
  <c r="CV718" i="7"/>
  <c r="CU837" i="7"/>
  <c r="CU684" i="7"/>
  <c r="CO715" i="7"/>
  <c r="CS715" i="7"/>
  <c r="CM715" i="7"/>
  <c r="CR715" i="7"/>
  <c r="CQ715" i="7"/>
  <c r="CL715" i="7"/>
  <c r="CN715" i="7"/>
  <c r="CT715" i="7"/>
  <c r="CP715" i="7"/>
  <c r="CL848" i="7"/>
  <c r="CM848" i="7"/>
  <c r="CN848" i="7"/>
  <c r="CT848" i="7"/>
  <c r="CO848" i="7"/>
  <c r="CS848" i="7"/>
  <c r="CP848" i="7"/>
  <c r="CR848" i="7"/>
  <c r="CQ848" i="7"/>
  <c r="CV152" i="7"/>
  <c r="CW152" i="7"/>
  <c r="CV601" i="7"/>
  <c r="CV419" i="7"/>
  <c r="CJ466" i="7"/>
  <c r="CR466" i="7"/>
  <c r="CE341" i="7"/>
  <c r="CH226" i="7"/>
  <c r="BZ187" i="7"/>
  <c r="CV560" i="7"/>
  <c r="CJ411" i="7"/>
  <c r="CP411" i="7"/>
  <c r="CL287" i="7"/>
  <c r="CV498" i="7"/>
  <c r="CR830" i="7"/>
  <c r="CL830" i="7"/>
  <c r="CQ830" i="7"/>
  <c r="CS830" i="7"/>
  <c r="CT830" i="7"/>
  <c r="CN830" i="7"/>
  <c r="CM830" i="7"/>
  <c r="CO830" i="7"/>
  <c r="CP830" i="7"/>
  <c r="CT431" i="7"/>
  <c r="CO431" i="7"/>
  <c r="CR431" i="7"/>
  <c r="CS431" i="7"/>
  <c r="CL431" i="7"/>
  <c r="CP431" i="7"/>
  <c r="CN431" i="7"/>
  <c r="CM431" i="7"/>
  <c r="CQ431" i="7"/>
  <c r="CW419" i="7"/>
  <c r="CB4" i="7"/>
  <c r="CP554" i="7"/>
  <c r="CS164" i="7"/>
  <c r="CV761" i="7"/>
  <c r="CW496" i="7"/>
  <c r="CU724" i="7"/>
  <c r="CS758" i="7"/>
  <c r="CM758" i="7"/>
  <c r="CT758" i="7"/>
  <c r="CQ758" i="7"/>
  <c r="CP758" i="7"/>
  <c r="CL758" i="7"/>
  <c r="CO758" i="7"/>
  <c r="CN758" i="7"/>
  <c r="CR758" i="7"/>
  <c r="CT704" i="7"/>
  <c r="CL704" i="7"/>
  <c r="CS704" i="7"/>
  <c r="CP704" i="7"/>
  <c r="CO704" i="7"/>
  <c r="CR704" i="7"/>
  <c r="CN704" i="7"/>
  <c r="CQ704" i="7"/>
  <c r="CM704" i="7"/>
  <c r="CU403" i="7"/>
  <c r="CS752" i="7"/>
  <c r="CT752" i="7"/>
  <c r="CN752" i="7"/>
  <c r="CM752" i="7"/>
  <c r="CO752" i="7"/>
  <c r="CQ752" i="7"/>
  <c r="CP752" i="7"/>
  <c r="CR752" i="7"/>
  <c r="CL752" i="7"/>
  <c r="CN265" i="7"/>
  <c r="CU558" i="7"/>
  <c r="CU909" i="7"/>
  <c r="CV774" i="7"/>
  <c r="CR936" i="7"/>
  <c r="CO936" i="7"/>
  <c r="CS936" i="7"/>
  <c r="CM936" i="7"/>
  <c r="CP936" i="7"/>
  <c r="CL936" i="7"/>
  <c r="CQ936" i="7"/>
  <c r="CN936" i="7"/>
  <c r="CT936" i="7"/>
  <c r="CW527" i="7"/>
  <c r="CJ491" i="7"/>
  <c r="CS491" i="7"/>
  <c r="BY144" i="7"/>
  <c r="CK144" i="7"/>
  <c r="CT765" i="7"/>
  <c r="CR765" i="7"/>
  <c r="CO765" i="7"/>
  <c r="CQ765" i="7"/>
  <c r="CN765" i="7"/>
  <c r="CL765" i="7"/>
  <c r="CP765" i="7"/>
  <c r="CS765" i="7"/>
  <c r="CM765" i="7"/>
  <c r="CU815" i="7"/>
  <c r="CV904" i="7"/>
  <c r="CT456" i="7"/>
  <c r="BY321" i="7"/>
  <c r="CK321" i="7"/>
  <c r="CC321" i="7"/>
  <c r="BY141" i="7"/>
  <c r="CK141" i="7"/>
  <c r="CF4" i="7"/>
  <c r="CF68" i="7"/>
  <c r="CG202" i="7"/>
  <c r="CM554" i="7"/>
  <c r="CC155" i="7"/>
  <c r="CL554" i="7"/>
  <c r="CN500" i="7"/>
  <c r="CV368" i="7"/>
  <c r="CO456" i="7"/>
  <c r="CW162" i="7"/>
  <c r="CS109" i="7"/>
  <c r="CN554" i="7"/>
  <c r="CT554" i="7"/>
  <c r="CW554" i="7"/>
  <c r="CW368" i="7"/>
  <c r="CU396" i="7"/>
  <c r="CN394" i="7"/>
  <c r="CL394" i="7"/>
  <c r="CT394" i="7"/>
  <c r="CW300" i="7"/>
  <c r="CN164" i="7"/>
  <c r="CQ164" i="7"/>
  <c r="CW344" i="7"/>
  <c r="CP151" i="7"/>
  <c r="BZ144" i="7"/>
  <c r="CA144" i="7"/>
  <c r="CV661" i="7"/>
  <c r="CW842" i="7"/>
  <c r="CU914" i="7"/>
  <c r="CD77" i="7"/>
  <c r="CF77" i="7"/>
  <c r="CE38" i="7"/>
  <c r="CB38" i="7"/>
  <c r="CD38" i="7"/>
  <c r="CV766" i="7"/>
  <c r="CU916" i="7"/>
  <c r="CU665" i="7"/>
  <c r="CS806" i="7"/>
  <c r="CL806" i="7"/>
  <c r="CV558" i="7"/>
  <c r="CW558" i="7"/>
  <c r="CP159" i="7"/>
  <c r="CU774" i="7"/>
  <c r="CV724" i="7"/>
  <c r="CW603" i="7"/>
  <c r="CV815" i="7"/>
  <c r="CS500" i="7"/>
  <c r="CP456" i="7"/>
  <c r="CB141" i="7"/>
  <c r="CE4" i="7"/>
  <c r="CI68" i="7"/>
  <c r="CR554" i="7"/>
  <c r="CW186" i="7"/>
  <c r="CL456" i="7"/>
  <c r="CU363" i="7"/>
  <c r="CP394" i="7"/>
  <c r="CO164" i="7"/>
  <c r="CB144" i="7"/>
  <c r="CE144" i="7"/>
  <c r="CV61" i="7"/>
  <c r="CH77" i="7"/>
  <c r="CG77" i="7"/>
  <c r="CU777" i="7"/>
  <c r="BY38" i="7"/>
  <c r="CK38" i="7"/>
  <c r="CQ806" i="7"/>
  <c r="CV806" i="7"/>
  <c r="CQ159" i="7"/>
  <c r="CM159" i="7"/>
  <c r="CV909" i="7"/>
  <c r="CU594" i="7"/>
  <c r="CW724" i="7"/>
  <c r="CU603" i="7"/>
  <c r="CL569" i="7"/>
  <c r="CT569" i="7"/>
  <c r="CN569" i="7"/>
  <c r="CQ569" i="7"/>
  <c r="CR569" i="7"/>
  <c r="CS569" i="7"/>
  <c r="CW569" i="7"/>
  <c r="CP569" i="7"/>
  <c r="CM569" i="7"/>
  <c r="CO569" i="7"/>
  <c r="CT556" i="7"/>
  <c r="CS556" i="7"/>
  <c r="CR556" i="7"/>
  <c r="CP556" i="7"/>
  <c r="CL556" i="7"/>
  <c r="CQ556" i="7"/>
  <c r="CO556" i="7"/>
  <c r="CN556" i="7"/>
  <c r="CM556" i="7"/>
  <c r="CO882" i="7"/>
  <c r="CN882" i="7"/>
  <c r="CR882" i="7"/>
  <c r="CQ882" i="7"/>
  <c r="CS882" i="7"/>
  <c r="CL882" i="7"/>
  <c r="CP882" i="7"/>
  <c r="CT882" i="7"/>
  <c r="CM882" i="7"/>
  <c r="CQ716" i="7"/>
  <c r="CM716" i="7"/>
  <c r="CS716" i="7"/>
  <c r="CN716" i="7"/>
  <c r="CL716" i="7"/>
  <c r="CP716" i="7"/>
  <c r="CO716" i="7"/>
  <c r="CT716" i="7"/>
  <c r="CR716" i="7"/>
  <c r="CL201" i="7"/>
  <c r="CU565" i="7"/>
  <c r="CU575" i="7"/>
  <c r="CW628" i="7"/>
  <c r="CW874" i="7"/>
  <c r="CV914" i="7"/>
  <c r="CJ415" i="7"/>
  <c r="CL415" i="7"/>
  <c r="CR954" i="7"/>
  <c r="CP954" i="7"/>
  <c r="CT954" i="7"/>
  <c r="CL954" i="7"/>
  <c r="CS954" i="7"/>
  <c r="CM954" i="7"/>
  <c r="CN954" i="7"/>
  <c r="CO954" i="7"/>
  <c r="CQ954" i="7"/>
  <c r="CV954" i="7"/>
  <c r="CV880" i="7"/>
  <c r="CT546" i="7"/>
  <c r="CO546" i="7"/>
  <c r="CR546" i="7"/>
  <c r="CQ546" i="7"/>
  <c r="CN546" i="7"/>
  <c r="CM546" i="7"/>
  <c r="CL546" i="7"/>
  <c r="CS546" i="7"/>
  <c r="CP546" i="7"/>
  <c r="CW497" i="7"/>
  <c r="CW909" i="7"/>
  <c r="CO958" i="7"/>
  <c r="CQ958" i="7"/>
  <c r="CP958" i="7"/>
  <c r="CR958" i="7"/>
  <c r="CS958" i="7"/>
  <c r="CT958" i="7"/>
  <c r="CN958" i="7"/>
  <c r="CM958" i="7"/>
  <c r="CL958" i="7"/>
  <c r="CM705" i="7"/>
  <c r="CP705" i="7"/>
  <c r="CR705" i="7"/>
  <c r="CQ705" i="7"/>
  <c r="CT705" i="7"/>
  <c r="CL705" i="7"/>
  <c r="CN705" i="7"/>
  <c r="CO705" i="7"/>
  <c r="CS705" i="7"/>
  <c r="CW705" i="7"/>
  <c r="CN616" i="7"/>
  <c r="CQ616" i="7"/>
  <c r="CS616" i="7"/>
  <c r="CT616" i="7"/>
  <c r="CO616" i="7"/>
  <c r="CM616" i="7"/>
  <c r="CP616" i="7"/>
  <c r="CL616" i="7"/>
  <c r="CR616" i="7"/>
  <c r="CO579" i="7"/>
  <c r="CR579" i="7"/>
  <c r="CN579" i="7"/>
  <c r="CM579" i="7"/>
  <c r="CL579" i="7"/>
  <c r="CT579" i="7"/>
  <c r="CS579" i="7"/>
  <c r="CP579" i="7"/>
  <c r="CQ579" i="7"/>
  <c r="CW594" i="7"/>
  <c r="CR877" i="7"/>
  <c r="CN877" i="7"/>
  <c r="CS877" i="7"/>
  <c r="CQ877" i="7"/>
  <c r="CT877" i="7"/>
  <c r="CL877" i="7"/>
  <c r="CO877" i="7"/>
  <c r="CP877" i="7"/>
  <c r="CM877" i="7"/>
  <c r="CO915" i="7"/>
  <c r="CR915" i="7"/>
  <c r="CS915" i="7"/>
  <c r="CN915" i="7"/>
  <c r="CM915" i="7"/>
  <c r="CL915" i="7"/>
  <c r="CT915" i="7"/>
  <c r="CP915" i="7"/>
  <c r="CQ915" i="7"/>
  <c r="CU808" i="7"/>
  <c r="CD144" i="7"/>
  <c r="CC144" i="7"/>
  <c r="CI144" i="7"/>
  <c r="CU61" i="7"/>
  <c r="CU560" i="7"/>
  <c r="CN160" i="7"/>
  <c r="CV497" i="7"/>
  <c r="CU766" i="7"/>
  <c r="CV916" i="7"/>
  <c r="CV665" i="7"/>
  <c r="CV885" i="7"/>
  <c r="CT717" i="7"/>
  <c r="CP717" i="7"/>
  <c r="CL717" i="7"/>
  <c r="CN717" i="7"/>
  <c r="CR717" i="7"/>
  <c r="CS717" i="7"/>
  <c r="CO717" i="7"/>
  <c r="CQ717" i="7"/>
  <c r="CM717" i="7"/>
  <c r="CV594" i="7"/>
  <c r="CM517" i="7"/>
  <c r="CS517" i="7"/>
  <c r="CQ517" i="7"/>
  <c r="CP517" i="7"/>
  <c r="CR517" i="7"/>
  <c r="CO517" i="7"/>
  <c r="CN517" i="7"/>
  <c r="CT517" i="7"/>
  <c r="CL517" i="7"/>
  <c r="CS926" i="7"/>
  <c r="CL926" i="7"/>
  <c r="CT926" i="7"/>
  <c r="CO926" i="7"/>
  <c r="CN926" i="7"/>
  <c r="CM926" i="7"/>
  <c r="CQ926" i="7"/>
  <c r="CP926" i="7"/>
  <c r="CR926" i="7"/>
  <c r="CU839" i="7"/>
  <c r="CP853" i="7"/>
  <c r="CM853" i="7"/>
  <c r="CN853" i="7"/>
  <c r="CL853" i="7"/>
  <c r="CQ853" i="7"/>
  <c r="CR853" i="7"/>
  <c r="CO853" i="7"/>
  <c r="CT853" i="7"/>
  <c r="CS853" i="7"/>
  <c r="CF130" i="7"/>
  <c r="CW661" i="7"/>
  <c r="CV842" i="7"/>
  <c r="CU874" i="7"/>
  <c r="CW777" i="7"/>
  <c r="CR707" i="7"/>
  <c r="CS707" i="7"/>
  <c r="CM707" i="7"/>
  <c r="CO707" i="7"/>
  <c r="CL707" i="7"/>
  <c r="CT707" i="7"/>
  <c r="CQ707" i="7"/>
  <c r="CP707" i="7"/>
  <c r="CN707" i="7"/>
  <c r="CV669" i="7"/>
  <c r="CU496" i="7"/>
  <c r="CS725" i="7"/>
  <c r="CL725" i="7"/>
  <c r="CN725" i="7"/>
  <c r="CO725" i="7"/>
  <c r="CP725" i="7"/>
  <c r="CQ725" i="7"/>
  <c r="CR725" i="7"/>
  <c r="CM725" i="7"/>
  <c r="CT725" i="7"/>
  <c r="CR584" i="7"/>
  <c r="CM584" i="7"/>
  <c r="CL584" i="7"/>
  <c r="CQ584" i="7"/>
  <c r="CT584" i="7"/>
  <c r="CN584" i="7"/>
  <c r="CO584" i="7"/>
  <c r="CS584" i="7"/>
  <c r="CP584" i="7"/>
  <c r="CR190" i="7"/>
  <c r="CN922" i="7"/>
  <c r="CQ922" i="7"/>
  <c r="CO922" i="7"/>
  <c r="CT922" i="7"/>
  <c r="CS922" i="7"/>
  <c r="CM922" i="7"/>
  <c r="CP922" i="7"/>
  <c r="CL922" i="7"/>
  <c r="CR922" i="7"/>
  <c r="CV839" i="7"/>
  <c r="CL644" i="7"/>
  <c r="CS644" i="7"/>
  <c r="CN644" i="7"/>
  <c r="CO644" i="7"/>
  <c r="CP644" i="7"/>
  <c r="CQ644" i="7"/>
  <c r="CM644" i="7"/>
  <c r="CT644" i="7"/>
  <c r="CR644" i="7"/>
  <c r="CP964" i="7"/>
  <c r="CS964" i="7"/>
  <c r="CM964" i="7"/>
  <c r="CQ964" i="7"/>
  <c r="CL964" i="7"/>
  <c r="CT964" i="7"/>
  <c r="CO964" i="7"/>
  <c r="CN964" i="7"/>
  <c r="CR964" i="7"/>
  <c r="CV603" i="7"/>
  <c r="CT263" i="7"/>
  <c r="CQ263" i="7"/>
  <c r="CN263" i="7"/>
  <c r="CS263" i="7"/>
  <c r="CM263" i="7"/>
  <c r="CR263" i="7"/>
  <c r="CP263" i="7"/>
  <c r="CO263" i="7"/>
  <c r="CL34" i="7"/>
  <c r="CF144" i="7"/>
  <c r="CL682" i="7"/>
  <c r="CQ682" i="7"/>
  <c r="CO682" i="7"/>
  <c r="CT682" i="7"/>
  <c r="CM682" i="7"/>
  <c r="CP682" i="7"/>
  <c r="CR682" i="7"/>
  <c r="CN682" i="7"/>
  <c r="CS682" i="7"/>
  <c r="CO961" i="7"/>
  <c r="CQ961" i="7"/>
  <c r="CR961" i="7"/>
  <c r="CP961" i="7"/>
  <c r="CM961" i="7"/>
  <c r="CN961" i="7"/>
  <c r="CT961" i="7"/>
  <c r="CS961" i="7"/>
  <c r="CL961" i="7"/>
  <c r="CV496" i="7"/>
  <c r="CW766" i="7"/>
  <c r="CW665" i="7"/>
  <c r="CU885" i="7"/>
  <c r="CP988" i="7"/>
  <c r="CT988" i="7"/>
  <c r="CN988" i="7"/>
  <c r="CS988" i="7"/>
  <c r="CR988" i="7"/>
  <c r="CL988" i="7"/>
  <c r="CQ988" i="7"/>
  <c r="CM988" i="7"/>
  <c r="CO988" i="7"/>
  <c r="CU988" i="7"/>
  <c r="CT713" i="7"/>
  <c r="CM713" i="7"/>
  <c r="CS713" i="7"/>
  <c r="CN713" i="7"/>
  <c r="CR713" i="7"/>
  <c r="CL713" i="7"/>
  <c r="CP713" i="7"/>
  <c r="CO713" i="7"/>
  <c r="CQ713" i="7"/>
  <c r="BZ341" i="7"/>
  <c r="CH223" i="7"/>
  <c r="CI223" i="7"/>
  <c r="BZ155" i="7"/>
  <c r="CQ456" i="7"/>
  <c r="CR456" i="7"/>
  <c r="CU368" i="7"/>
  <c r="CG154" i="7"/>
  <c r="CU735" i="7"/>
  <c r="CW841" i="7"/>
  <c r="CV931" i="7"/>
  <c r="CU934" i="7"/>
  <c r="CV696" i="7"/>
  <c r="CV760" i="7"/>
  <c r="CW970" i="7"/>
  <c r="CP829" i="7"/>
  <c r="CU842" i="7"/>
  <c r="CU451" i="7"/>
  <c r="CU628" i="7"/>
  <c r="CW914" i="7"/>
  <c r="CT395" i="7"/>
  <c r="CW395" i="7"/>
  <c r="CL103" i="7"/>
  <c r="CN395" i="7"/>
  <c r="CM395" i="7"/>
  <c r="CB341" i="7"/>
  <c r="CE122" i="7"/>
  <c r="CE223" i="7"/>
  <c r="CA223" i="7"/>
  <c r="BY223" i="7"/>
  <c r="CK223" i="7"/>
  <c r="CG155" i="7"/>
  <c r="CI155" i="7"/>
  <c r="CT320" i="7"/>
  <c r="CD154" i="7"/>
  <c r="CV970" i="7"/>
  <c r="CV874" i="7"/>
  <c r="CR395" i="7"/>
  <c r="CP395" i="7"/>
  <c r="CG237" i="7"/>
  <c r="CH141" i="7"/>
  <c r="CG223" i="7"/>
  <c r="CD223" i="7"/>
  <c r="CB155" i="7"/>
  <c r="CW670" i="7"/>
  <c r="CU925" i="7"/>
  <c r="CV981" i="7"/>
  <c r="CU981" i="7"/>
  <c r="CV913" i="7"/>
  <c r="CW934" i="7"/>
  <c r="CU696" i="7"/>
  <c r="CW684" i="7"/>
  <c r="CU661" i="7"/>
  <c r="CV451" i="7"/>
  <c r="CW451" i="7"/>
  <c r="CQ160" i="7"/>
  <c r="CV777" i="7"/>
  <c r="CS896" i="7"/>
  <c r="CP896" i="7"/>
  <c r="CT896" i="7"/>
  <c r="CN896" i="7"/>
  <c r="CO896" i="7"/>
  <c r="CM896" i="7"/>
  <c r="CL896" i="7"/>
  <c r="CR896" i="7"/>
  <c r="CQ896" i="7"/>
  <c r="CG314" i="7"/>
  <c r="CH314" i="7"/>
  <c r="CB314" i="7"/>
  <c r="BY314" i="7"/>
  <c r="CK314" i="7"/>
  <c r="BZ314" i="7"/>
  <c r="CC314" i="7"/>
  <c r="CA314" i="7"/>
  <c r="CD314" i="7"/>
  <c r="CF314" i="7"/>
  <c r="CE314" i="7"/>
  <c r="CI314" i="7"/>
  <c r="CN829" i="7"/>
  <c r="CT829" i="7"/>
  <c r="CM829" i="7"/>
  <c r="CR829" i="7"/>
  <c r="CQ829" i="7"/>
  <c r="CL829" i="7"/>
  <c r="CS829" i="7"/>
  <c r="CO829" i="7"/>
  <c r="CK413" i="7"/>
  <c r="CJ413" i="7"/>
  <c r="CL935" i="7"/>
  <c r="CN935" i="7"/>
  <c r="CP935" i="7"/>
  <c r="CQ935" i="7"/>
  <c r="CR935" i="7"/>
  <c r="CS935" i="7"/>
  <c r="CT935" i="7"/>
  <c r="CO935" i="7"/>
  <c r="CM935" i="7"/>
  <c r="CQ797" i="7"/>
  <c r="CL797" i="7"/>
  <c r="CO797" i="7"/>
  <c r="CN797" i="7"/>
  <c r="CP797" i="7"/>
  <c r="CS797" i="7"/>
  <c r="CM797" i="7"/>
  <c r="CR797" i="7"/>
  <c r="CT797" i="7"/>
  <c r="CO697" i="7"/>
  <c r="CN697" i="7"/>
  <c r="CL697" i="7"/>
  <c r="CQ697" i="7"/>
  <c r="CM697" i="7"/>
  <c r="CR697" i="7"/>
  <c r="CS697" i="7"/>
  <c r="CT697" i="7"/>
  <c r="CP697" i="7"/>
  <c r="CM773" i="7"/>
  <c r="CT773" i="7"/>
  <c r="CP773" i="7"/>
  <c r="CL773" i="7"/>
  <c r="CS773" i="7"/>
  <c r="CQ773" i="7"/>
  <c r="CN773" i="7"/>
  <c r="CO773" i="7"/>
  <c r="CR773" i="7"/>
  <c r="CM96" i="7"/>
  <c r="CO96" i="7"/>
  <c r="CP96" i="7"/>
  <c r="CS96" i="7"/>
  <c r="CN96" i="7"/>
  <c r="CT96" i="7"/>
  <c r="CR96" i="7"/>
  <c r="CQ96" i="7"/>
  <c r="CP883" i="7"/>
  <c r="CN883" i="7"/>
  <c r="CS883" i="7"/>
  <c r="CO883" i="7"/>
  <c r="CT883" i="7"/>
  <c r="CL883" i="7"/>
  <c r="CM883" i="7"/>
  <c r="CR883" i="7"/>
  <c r="CQ883" i="7"/>
  <c r="CO868" i="7"/>
  <c r="CP868" i="7"/>
  <c r="CQ868" i="7"/>
  <c r="CN868" i="7"/>
  <c r="CT868" i="7"/>
  <c r="CL868" i="7"/>
  <c r="CS868" i="7"/>
  <c r="CR868" i="7"/>
  <c r="CM868" i="7"/>
  <c r="CK516" i="7"/>
  <c r="CJ516" i="7"/>
  <c r="CK425" i="7"/>
  <c r="CJ425" i="7"/>
  <c r="CW744" i="7"/>
  <c r="CS818" i="7"/>
  <c r="CV837" i="7"/>
  <c r="CL825" i="7"/>
  <c r="CP825" i="7"/>
  <c r="CO825" i="7"/>
  <c r="CQ825" i="7"/>
  <c r="CT825" i="7"/>
  <c r="CS825" i="7"/>
  <c r="CM825" i="7"/>
  <c r="CN825" i="7"/>
  <c r="CR825" i="7"/>
  <c r="CU745" i="7"/>
  <c r="CU742" i="7"/>
  <c r="CV934" i="7"/>
  <c r="CW760" i="7"/>
  <c r="CU760" i="7"/>
  <c r="CP859" i="7"/>
  <c r="CN859" i="7"/>
  <c r="CR859" i="7"/>
  <c r="CT859" i="7"/>
  <c r="CL859" i="7"/>
  <c r="CQ859" i="7"/>
  <c r="CS859" i="7"/>
  <c r="CM859" i="7"/>
  <c r="CO859" i="7"/>
  <c r="CU859" i="7"/>
  <c r="CB122" i="7"/>
  <c r="CU841" i="7"/>
  <c r="CV841" i="7"/>
  <c r="CM857" i="7"/>
  <c r="CL857" i="7"/>
  <c r="CR857" i="7"/>
  <c r="CN857" i="7"/>
  <c r="CT857" i="7"/>
  <c r="CQ857" i="7"/>
  <c r="CO857" i="7"/>
  <c r="CS857" i="7"/>
  <c r="CP857" i="7"/>
  <c r="CO990" i="7"/>
  <c r="CQ990" i="7"/>
  <c r="CM990" i="7"/>
  <c r="CR990" i="7"/>
  <c r="CS990" i="7"/>
  <c r="CT990" i="7"/>
  <c r="CP990" i="7"/>
  <c r="CN990" i="7"/>
  <c r="CL990" i="7"/>
  <c r="CT681" i="7"/>
  <c r="CO681" i="7"/>
  <c r="CN681" i="7"/>
  <c r="CR681" i="7"/>
  <c r="CQ681" i="7"/>
  <c r="CL681" i="7"/>
  <c r="CS681" i="7"/>
  <c r="CM681" i="7"/>
  <c r="CP681" i="7"/>
  <c r="CP944" i="7"/>
  <c r="CR944" i="7"/>
  <c r="CQ944" i="7"/>
  <c r="CL944" i="7"/>
  <c r="CM944" i="7"/>
  <c r="CS944" i="7"/>
  <c r="CN944" i="7"/>
  <c r="CT944" i="7"/>
  <c r="CO944" i="7"/>
  <c r="CU944" i="7"/>
  <c r="CU913" i="7"/>
  <c r="CT550" i="7"/>
  <c r="CS550" i="7"/>
  <c r="CL550" i="7"/>
  <c r="CN550" i="7"/>
  <c r="CP550" i="7"/>
  <c r="CQ550" i="7"/>
  <c r="CR550" i="7"/>
  <c r="CO550" i="7"/>
  <c r="CM550" i="7"/>
  <c r="CU647" i="7"/>
  <c r="CM851" i="7"/>
  <c r="CN851" i="7"/>
  <c r="CP851" i="7"/>
  <c r="CO851" i="7"/>
  <c r="CR851" i="7"/>
  <c r="CQ851" i="7"/>
  <c r="CS851" i="7"/>
  <c r="CT851" i="7"/>
  <c r="CL851" i="7"/>
  <c r="CS903" i="7"/>
  <c r="CN903" i="7"/>
  <c r="CR903" i="7"/>
  <c r="CT903" i="7"/>
  <c r="CQ903" i="7"/>
  <c r="CP903" i="7"/>
  <c r="CO903" i="7"/>
  <c r="CL903" i="7"/>
  <c r="CM903" i="7"/>
  <c r="CU599" i="7"/>
  <c r="CO886" i="7"/>
  <c r="CP886" i="7"/>
  <c r="CL886" i="7"/>
  <c r="CT886" i="7"/>
  <c r="CR886" i="7"/>
  <c r="CN886" i="7"/>
  <c r="CS886" i="7"/>
  <c r="CQ886" i="7"/>
  <c r="CM886" i="7"/>
  <c r="CW560" i="7"/>
  <c r="CU764" i="7"/>
  <c r="CR995" i="7"/>
  <c r="CO995" i="7"/>
  <c r="CM995" i="7"/>
  <c r="CP995" i="7"/>
  <c r="CN995" i="7"/>
  <c r="CS995" i="7"/>
  <c r="CQ995" i="7"/>
  <c r="CT995" i="7"/>
  <c r="CL995" i="7"/>
  <c r="CO828" i="7"/>
  <c r="CT828" i="7"/>
  <c r="CL828" i="7"/>
  <c r="CS828" i="7"/>
  <c r="CN828" i="7"/>
  <c r="CQ828" i="7"/>
  <c r="CP828" i="7"/>
  <c r="CM828" i="7"/>
  <c r="CR828" i="7"/>
  <c r="CO921" i="7"/>
  <c r="CL921" i="7"/>
  <c r="CQ921" i="7"/>
  <c r="CR921" i="7"/>
  <c r="CN921" i="7"/>
  <c r="CS921" i="7"/>
  <c r="CP921" i="7"/>
  <c r="CT921" i="7"/>
  <c r="CM921" i="7"/>
  <c r="CS783" i="7"/>
  <c r="CM783" i="7"/>
  <c r="CR783" i="7"/>
  <c r="CN783" i="7"/>
  <c r="CL783" i="7"/>
  <c r="CT783" i="7"/>
  <c r="CP783" i="7"/>
  <c r="CQ783" i="7"/>
  <c r="CO783" i="7"/>
  <c r="CQ895" i="7"/>
  <c r="CR895" i="7"/>
  <c r="CN895" i="7"/>
  <c r="CM895" i="7"/>
  <c r="CL895" i="7"/>
  <c r="CO895" i="7"/>
  <c r="CS895" i="7"/>
  <c r="CT895" i="7"/>
  <c r="CP895" i="7"/>
  <c r="CM920" i="7"/>
  <c r="CR920" i="7"/>
  <c r="CS920" i="7"/>
  <c r="CP920" i="7"/>
  <c r="CN920" i="7"/>
  <c r="CQ920" i="7"/>
  <c r="CV920" i="7"/>
  <c r="CL920" i="7"/>
  <c r="CO920" i="7"/>
  <c r="CT920" i="7"/>
  <c r="CR950" i="7"/>
  <c r="CN950" i="7"/>
  <c r="CO950" i="7"/>
  <c r="CT950" i="7"/>
  <c r="CP950" i="7"/>
  <c r="CL950" i="7"/>
  <c r="CS950" i="7"/>
  <c r="CQ950" i="7"/>
  <c r="CM950" i="7"/>
  <c r="CQ700" i="7"/>
  <c r="CT700" i="7"/>
  <c r="CM700" i="7"/>
  <c r="CN700" i="7"/>
  <c r="CS700" i="7"/>
  <c r="CP700" i="7"/>
  <c r="CL700" i="7"/>
  <c r="CR700" i="7"/>
  <c r="CO700" i="7"/>
  <c r="CP653" i="7"/>
  <c r="CR653" i="7"/>
  <c r="CT653" i="7"/>
  <c r="CM653" i="7"/>
  <c r="CQ653" i="7"/>
  <c r="CO653" i="7"/>
  <c r="CL653" i="7"/>
  <c r="CN653" i="7"/>
  <c r="CS653" i="7"/>
  <c r="CU571" i="7"/>
  <c r="CR625" i="7"/>
  <c r="CS625" i="7"/>
  <c r="CO625" i="7"/>
  <c r="CQ625" i="7"/>
  <c r="CP625" i="7"/>
  <c r="CL625" i="7"/>
  <c r="CT625" i="7"/>
  <c r="CN625" i="7"/>
  <c r="CM625" i="7"/>
  <c r="CN984" i="7"/>
  <c r="CQ984" i="7"/>
  <c r="CP984" i="7"/>
  <c r="CT984" i="7"/>
  <c r="CL984" i="7"/>
  <c r="CR984" i="7"/>
  <c r="CM984" i="7"/>
  <c r="CO984" i="7"/>
  <c r="CS984" i="7"/>
  <c r="CT545" i="7"/>
  <c r="CM545" i="7"/>
  <c r="CS545" i="7"/>
  <c r="CP545" i="7"/>
  <c r="CN545" i="7"/>
  <c r="CL545" i="7"/>
  <c r="CR545" i="7"/>
  <c r="CO545" i="7"/>
  <c r="CU545" i="7"/>
  <c r="CQ545" i="7"/>
  <c r="CM818" i="7"/>
  <c r="CP818" i="7"/>
  <c r="CO818" i="7"/>
  <c r="CR818" i="7"/>
  <c r="CN818" i="7"/>
  <c r="CL818" i="7"/>
  <c r="CT818" i="7"/>
  <c r="CQ818" i="7"/>
  <c r="CV818" i="7"/>
  <c r="CW837" i="7"/>
  <c r="CV745" i="7"/>
  <c r="CW647" i="7"/>
  <c r="CO482" i="7"/>
  <c r="CL482" i="7"/>
  <c r="CT482" i="7"/>
  <c r="CR482" i="7"/>
  <c r="CS482" i="7"/>
  <c r="CM482" i="7"/>
  <c r="CP482" i="7"/>
  <c r="CN482" i="7"/>
  <c r="CQ482" i="7"/>
  <c r="CO458" i="7"/>
  <c r="CP458" i="7"/>
  <c r="CN458" i="7"/>
  <c r="CQ458" i="7"/>
  <c r="CL458" i="7"/>
  <c r="CM458" i="7"/>
  <c r="CR458" i="7"/>
  <c r="CS458" i="7"/>
  <c r="CT458" i="7"/>
  <c r="CN960" i="7"/>
  <c r="CS960" i="7"/>
  <c r="CP960" i="7"/>
  <c r="CT960" i="7"/>
  <c r="CO960" i="7"/>
  <c r="CM960" i="7"/>
  <c r="CR960" i="7"/>
  <c r="CQ960" i="7"/>
  <c r="CL960" i="7"/>
  <c r="CV684" i="7"/>
  <c r="CF155" i="7"/>
  <c r="CH155" i="7"/>
  <c r="CM164" i="7"/>
  <c r="CU672" i="7"/>
  <c r="CV843" i="7"/>
  <c r="CA154" i="7"/>
  <c r="CC154" i="7"/>
  <c r="CH154" i="7"/>
  <c r="CV989" i="7"/>
  <c r="CW989" i="7"/>
  <c r="CO149" i="7"/>
  <c r="CP149" i="7"/>
  <c r="CV344" i="7"/>
  <c r="BZ154" i="7"/>
  <c r="BY154" i="7"/>
  <c r="CK154" i="7"/>
  <c r="CI154" i="7"/>
  <c r="CU989" i="7"/>
  <c r="CV735" i="7"/>
  <c r="CW735" i="7"/>
  <c r="CM149" i="7"/>
  <c r="CL149" i="7"/>
  <c r="CW493" i="7"/>
  <c r="CB154" i="7"/>
  <c r="CF154" i="7"/>
  <c r="CV34" i="7"/>
  <c r="CW761" i="7"/>
  <c r="CW645" i="7"/>
  <c r="CW565" i="7"/>
  <c r="CL61" i="7"/>
  <c r="CU670" i="7"/>
  <c r="CW925" i="7"/>
  <c r="CW61" i="7"/>
  <c r="CV555" i="7"/>
  <c r="CU656" i="7"/>
  <c r="CT703" i="7"/>
  <c r="CQ703" i="7"/>
  <c r="CN703" i="7"/>
  <c r="CL703" i="7"/>
  <c r="CR703" i="7"/>
  <c r="CS703" i="7"/>
  <c r="CP703" i="7"/>
  <c r="CM703" i="7"/>
  <c r="CO703" i="7"/>
  <c r="CN660" i="7"/>
  <c r="CS660" i="7"/>
  <c r="CM660" i="7"/>
  <c r="CT660" i="7"/>
  <c r="CP660" i="7"/>
  <c r="CO660" i="7"/>
  <c r="CQ660" i="7"/>
  <c r="CL660" i="7"/>
  <c r="CR660" i="7"/>
  <c r="CJ301" i="7"/>
  <c r="CT912" i="7"/>
  <c r="CM912" i="7"/>
  <c r="CO912" i="7"/>
  <c r="CL912" i="7"/>
  <c r="CN912" i="7"/>
  <c r="CP912" i="7"/>
  <c r="CR912" i="7"/>
  <c r="CS912" i="7"/>
  <c r="CQ912" i="7"/>
  <c r="CJ512" i="7"/>
  <c r="CN512" i="7"/>
  <c r="CP135" i="7"/>
  <c r="CO500" i="7"/>
  <c r="CU500" i="7"/>
  <c r="CM500" i="7"/>
  <c r="CO135" i="7"/>
  <c r="CH84" i="7"/>
  <c r="CI84" i="7"/>
  <c r="CB84" i="7"/>
  <c r="BZ84" i="7"/>
  <c r="CD84" i="7"/>
  <c r="CA84" i="7"/>
  <c r="CC84" i="7"/>
  <c r="BY84" i="7"/>
  <c r="CK84" i="7"/>
  <c r="CE84" i="7"/>
  <c r="CG84" i="7"/>
  <c r="CF84" i="7"/>
  <c r="CO822" i="7"/>
  <c r="CP822" i="7"/>
  <c r="CN822" i="7"/>
  <c r="CR822" i="7"/>
  <c r="CS822" i="7"/>
  <c r="CT822" i="7"/>
  <c r="CQ822" i="7"/>
  <c r="CL822" i="7"/>
  <c r="CM822" i="7"/>
  <c r="CW656" i="7"/>
  <c r="CN530" i="7"/>
  <c r="CM530" i="7"/>
  <c r="CL530" i="7"/>
  <c r="CT530" i="7"/>
  <c r="CR530" i="7"/>
  <c r="CP530" i="7"/>
  <c r="CQ530" i="7"/>
  <c r="CO530" i="7"/>
  <c r="CS530" i="7"/>
  <c r="CF237" i="7"/>
  <c r="CQ500" i="7"/>
  <c r="CR500" i="7"/>
  <c r="CN135" i="7"/>
  <c r="CV225" i="7"/>
  <c r="CV452" i="7"/>
  <c r="CO847" i="7"/>
  <c r="CT847" i="7"/>
  <c r="CR847" i="7"/>
  <c r="CN847" i="7"/>
  <c r="CP847" i="7"/>
  <c r="CM847" i="7"/>
  <c r="CQ847" i="7"/>
  <c r="CV847" i="7"/>
  <c r="CL847" i="7"/>
  <c r="CS847" i="7"/>
  <c r="CU761" i="7"/>
  <c r="CJ398" i="7"/>
  <c r="CK398" i="7"/>
  <c r="CK429" i="7"/>
  <c r="CJ429" i="7"/>
  <c r="CW555" i="7"/>
  <c r="CQ756" i="7"/>
  <c r="CO756" i="7"/>
  <c r="CL756" i="7"/>
  <c r="CP756" i="7"/>
  <c r="CN756" i="7"/>
  <c r="CS756" i="7"/>
  <c r="CR756" i="7"/>
  <c r="CM756" i="7"/>
  <c r="CT756" i="7"/>
  <c r="CK430" i="7"/>
  <c r="CJ430" i="7"/>
  <c r="CV656" i="7"/>
  <c r="CV899" i="7"/>
  <c r="CU899" i="7"/>
  <c r="CP884" i="7"/>
  <c r="CQ884" i="7"/>
  <c r="CR884" i="7"/>
  <c r="CS884" i="7"/>
  <c r="CN884" i="7"/>
  <c r="CM884" i="7"/>
  <c r="CT884" i="7"/>
  <c r="CL884" i="7"/>
  <c r="CO884" i="7"/>
  <c r="CU884" i="7"/>
  <c r="CP813" i="7"/>
  <c r="CM813" i="7"/>
  <c r="CN813" i="7"/>
  <c r="CR813" i="7"/>
  <c r="CO813" i="7"/>
  <c r="CT813" i="7"/>
  <c r="CL813" i="7"/>
  <c r="CS813" i="7"/>
  <c r="CQ813" i="7"/>
  <c r="CV575" i="7"/>
  <c r="CV744" i="7"/>
  <c r="CM892" i="7"/>
  <c r="CN892" i="7"/>
  <c r="CT892" i="7"/>
  <c r="CS892" i="7"/>
  <c r="CR892" i="7"/>
  <c r="CO892" i="7"/>
  <c r="CP892" i="7"/>
  <c r="CQ892" i="7"/>
  <c r="CL892" i="7"/>
  <c r="CV925" i="7"/>
  <c r="CE237" i="7"/>
  <c r="CK155" i="7"/>
  <c r="CT500" i="7"/>
  <c r="CL500" i="7"/>
  <c r="CW76" i="7"/>
  <c r="CK536" i="7"/>
  <c r="CJ536" i="7"/>
  <c r="CU843" i="7"/>
  <c r="CT677" i="7"/>
  <c r="CM677" i="7"/>
  <c r="CL677" i="7"/>
  <c r="CO677" i="7"/>
  <c r="CS677" i="7"/>
  <c r="CW677" i="7"/>
  <c r="CN677" i="7"/>
  <c r="CP677" i="7"/>
  <c r="CR677" i="7"/>
  <c r="CQ677" i="7"/>
  <c r="CU344" i="7"/>
  <c r="CV565" i="7"/>
  <c r="CQ476" i="7"/>
  <c r="CM476" i="7"/>
  <c r="CT476" i="7"/>
  <c r="CO476" i="7"/>
  <c r="CN476" i="7"/>
  <c r="CP476" i="7"/>
  <c r="CS476" i="7"/>
  <c r="CW476" i="7"/>
  <c r="CR476" i="7"/>
  <c r="CL476" i="7"/>
  <c r="CW575" i="7"/>
  <c r="CB280" i="7"/>
  <c r="CH280" i="7"/>
  <c r="CF280" i="7"/>
  <c r="CG280" i="7"/>
  <c r="BY280" i="7"/>
  <c r="CK280" i="7"/>
  <c r="CI280" i="7"/>
  <c r="CD280" i="7"/>
  <c r="BZ280" i="7"/>
  <c r="CE280" i="7"/>
  <c r="CA280" i="7"/>
  <c r="CC280" i="7"/>
  <c r="CU744" i="7"/>
  <c r="CW376" i="7"/>
  <c r="CT246" i="7"/>
  <c r="CQ246" i="7"/>
  <c r="CV162" i="7"/>
  <c r="CL162" i="7"/>
  <c r="CP548" i="7"/>
  <c r="CR548" i="7"/>
  <c r="CM548" i="7"/>
  <c r="CT548" i="7"/>
  <c r="CN548" i="7"/>
  <c r="CL548" i="7"/>
  <c r="CO548" i="7"/>
  <c r="CS548" i="7"/>
  <c r="CQ548" i="7"/>
  <c r="CU376" i="7"/>
  <c r="CL376" i="7"/>
  <c r="CU186" i="7"/>
  <c r="CV205" i="7"/>
  <c r="CU452" i="7"/>
  <c r="CR246" i="7"/>
  <c r="CV27" i="7"/>
  <c r="CW654" i="7"/>
  <c r="CV376" i="7"/>
  <c r="CO283" i="7"/>
  <c r="CQ283" i="7"/>
  <c r="CM283" i="7"/>
  <c r="CS283" i="7"/>
  <c r="CT283" i="7"/>
  <c r="CR283" i="7"/>
  <c r="CP283" i="7"/>
  <c r="CL390" i="7"/>
  <c r="CR585" i="7"/>
  <c r="CM585" i="7"/>
  <c r="CH237" i="7"/>
  <c r="CB237" i="7"/>
  <c r="CE141" i="7"/>
  <c r="CG141" i="7"/>
  <c r="CF141" i="7"/>
  <c r="CC170" i="7"/>
  <c r="CE170" i="7"/>
  <c r="CG170" i="7"/>
  <c r="CD269" i="7"/>
  <c r="CH269" i="7"/>
  <c r="CD187" i="7"/>
  <c r="CC187" i="7"/>
  <c r="CE187" i="7"/>
  <c r="BY202" i="7"/>
  <c r="CK202" i="7"/>
  <c r="CC202" i="7"/>
  <c r="CF219" i="7"/>
  <c r="CM369" i="7"/>
  <c r="CB130" i="7"/>
  <c r="CO320" i="7"/>
  <c r="CQ320" i="7"/>
  <c r="CV320" i="7"/>
  <c r="CV764" i="7"/>
  <c r="CK316" i="7"/>
  <c r="CR316" i="7"/>
  <c r="CV293" i="7"/>
  <c r="CL506" i="7"/>
  <c r="CN506" i="7"/>
  <c r="CS506" i="7"/>
  <c r="CQ506" i="7"/>
  <c r="CO506" i="7"/>
  <c r="CP506" i="7"/>
  <c r="CM506" i="7"/>
  <c r="CR506" i="7"/>
  <c r="CT506" i="7"/>
  <c r="CN283" i="7"/>
  <c r="CT585" i="7"/>
  <c r="CO585" i="7"/>
  <c r="CP585" i="7"/>
  <c r="CC237" i="7"/>
  <c r="BZ237" i="7"/>
  <c r="CI237" i="7"/>
  <c r="CC141" i="7"/>
  <c r="CA141" i="7"/>
  <c r="CI141" i="7"/>
  <c r="BY170" i="7"/>
  <c r="CK170" i="7"/>
  <c r="CD170" i="7"/>
  <c r="CA170" i="7"/>
  <c r="CF269" i="7"/>
  <c r="CG269" i="7"/>
  <c r="CA269" i="7"/>
  <c r="CF187" i="7"/>
  <c r="CG187" i="7"/>
  <c r="BY187" i="7"/>
  <c r="CK187" i="7"/>
  <c r="BY281" i="7"/>
  <c r="CK281" i="7"/>
  <c r="CH202" i="7"/>
  <c r="CI202" i="7"/>
  <c r="CD202" i="7"/>
  <c r="BY219" i="7"/>
  <c r="CK219" i="7"/>
  <c r="CO369" i="7"/>
  <c r="BY130" i="7"/>
  <c r="CK130" i="7"/>
  <c r="CA155" i="7"/>
  <c r="CD155" i="7"/>
  <c r="CP320" i="7"/>
  <c r="CM320" i="7"/>
  <c r="CW363" i="7"/>
  <c r="CU676" i="7"/>
  <c r="CV654" i="7"/>
  <c r="CK447" i="7"/>
  <c r="CJ447" i="7"/>
  <c r="CW452" i="7"/>
  <c r="CT48" i="7"/>
  <c r="CN585" i="7"/>
  <c r="CS585" i="7"/>
  <c r="BY237" i="7"/>
  <c r="CK237" i="7"/>
  <c r="CD237" i="7"/>
  <c r="BZ141" i="7"/>
  <c r="CB170" i="7"/>
  <c r="CH170" i="7"/>
  <c r="BY269" i="7"/>
  <c r="CK269" i="7"/>
  <c r="CB269" i="7"/>
  <c r="CA187" i="7"/>
  <c r="BZ202" i="7"/>
  <c r="CF202" i="7"/>
  <c r="CS320" i="7"/>
  <c r="CV186" i="7"/>
  <c r="CV867" i="7"/>
  <c r="CT230" i="7"/>
  <c r="CV402" i="7"/>
  <c r="CW421" i="7"/>
  <c r="CU300" i="7"/>
  <c r="CV51" i="7"/>
  <c r="CL293" i="7"/>
  <c r="CS48" i="7"/>
  <c r="CP824" i="7"/>
  <c r="CN824" i="7"/>
  <c r="CT824" i="7"/>
  <c r="CL824" i="7"/>
  <c r="CQ824" i="7"/>
  <c r="CS824" i="7"/>
  <c r="CR824" i="7"/>
  <c r="CM824" i="7"/>
  <c r="CO824" i="7"/>
  <c r="CM265" i="7"/>
  <c r="CV493" i="7"/>
  <c r="CR567" i="7"/>
  <c r="CN567" i="7"/>
  <c r="CO567" i="7"/>
  <c r="CQ567" i="7"/>
  <c r="CL567" i="7"/>
  <c r="CS567" i="7"/>
  <c r="CT567" i="7"/>
  <c r="CP567" i="7"/>
  <c r="CM567" i="7"/>
  <c r="CT605" i="7"/>
  <c r="CS605" i="7"/>
  <c r="CN605" i="7"/>
  <c r="CP605" i="7"/>
  <c r="CR605" i="7"/>
  <c r="CM605" i="7"/>
  <c r="CO605" i="7"/>
  <c r="CL605" i="7"/>
  <c r="CM864" i="7"/>
  <c r="CO864" i="7"/>
  <c r="CS864" i="7"/>
  <c r="CR864" i="7"/>
  <c r="CL864" i="7"/>
  <c r="CN864" i="7"/>
  <c r="CT864" i="7"/>
  <c r="CP864" i="7"/>
  <c r="CQ864" i="7"/>
  <c r="CQ605" i="7"/>
  <c r="CT547" i="7"/>
  <c r="CQ547" i="7"/>
  <c r="CR547" i="7"/>
  <c r="CM547" i="7"/>
  <c r="CL547" i="7"/>
  <c r="CP547" i="7"/>
  <c r="CS547" i="7"/>
  <c r="CN547" i="7"/>
  <c r="CO547" i="7"/>
  <c r="CU592" i="7"/>
  <c r="CL338" i="7"/>
  <c r="CW293" i="7"/>
  <c r="CL186" i="7"/>
  <c r="CW310" i="7"/>
  <c r="CU205" i="7"/>
  <c r="CA219" i="7"/>
  <c r="BZ219" i="7"/>
  <c r="CD219" i="7"/>
  <c r="CE219" i="7"/>
  <c r="CC219" i="7"/>
  <c r="CB219" i="7"/>
  <c r="CT265" i="7"/>
  <c r="CU51" i="7"/>
  <c r="CU421" i="7"/>
  <c r="CT109" i="7"/>
  <c r="CM109" i="7"/>
  <c r="CP109" i="7"/>
  <c r="CR109" i="7"/>
  <c r="CQ109" i="7"/>
  <c r="CO109" i="7"/>
  <c r="CP794" i="7"/>
  <c r="CQ794" i="7"/>
  <c r="CO794" i="7"/>
  <c r="CL794" i="7"/>
  <c r="CS794" i="7"/>
  <c r="CR794" i="7"/>
  <c r="CM794" i="7"/>
  <c r="CT794" i="7"/>
  <c r="CN794" i="7"/>
  <c r="CL549" i="7"/>
  <c r="CQ549" i="7"/>
  <c r="CP549" i="7"/>
  <c r="CS549" i="7"/>
  <c r="CO549" i="7"/>
  <c r="CN549" i="7"/>
  <c r="CM549" i="7"/>
  <c r="CT549" i="7"/>
  <c r="CR549" i="7"/>
  <c r="CU493" i="7"/>
  <c r="CS149" i="7"/>
  <c r="CT149" i="7"/>
  <c r="CQ149" i="7"/>
  <c r="CS633" i="7"/>
  <c r="CP633" i="7"/>
  <c r="CM633" i="7"/>
  <c r="CR633" i="7"/>
  <c r="CT633" i="7"/>
  <c r="CL633" i="7"/>
  <c r="CQ633" i="7"/>
  <c r="CN633" i="7"/>
  <c r="CO633" i="7"/>
  <c r="CM60" i="7"/>
  <c r="CO60" i="7"/>
  <c r="CQ60" i="7"/>
  <c r="CT60" i="7"/>
  <c r="CS60" i="7"/>
  <c r="CP60" i="7"/>
  <c r="CN60" i="7"/>
  <c r="CR60" i="7"/>
  <c r="CW606" i="7"/>
  <c r="CO265" i="7"/>
  <c r="CR562" i="7"/>
  <c r="CO562" i="7"/>
  <c r="CM562" i="7"/>
  <c r="CL562" i="7"/>
  <c r="CN562" i="7"/>
  <c r="CT562" i="7"/>
  <c r="CS562" i="7"/>
  <c r="CP562" i="7"/>
  <c r="CQ562" i="7"/>
  <c r="CV562" i="7"/>
  <c r="CW51" i="7"/>
  <c r="CV396" i="7"/>
  <c r="CV238" i="7"/>
  <c r="CU238" i="7"/>
  <c r="CW238" i="7"/>
  <c r="CP366" i="7"/>
  <c r="CT366" i="7"/>
  <c r="CQ366" i="7"/>
  <c r="CH356" i="7"/>
  <c r="CR265" i="7"/>
  <c r="CP265" i="7"/>
  <c r="CS265" i="7"/>
  <c r="CQ265" i="7"/>
  <c r="CW676" i="7"/>
  <c r="CR494" i="7"/>
  <c r="CN494" i="7"/>
  <c r="CO494" i="7"/>
  <c r="CP494" i="7"/>
  <c r="CL494" i="7"/>
  <c r="CM494" i="7"/>
  <c r="CT494" i="7"/>
  <c r="CS494" i="7"/>
  <c r="CQ494" i="7"/>
  <c r="CV494" i="7"/>
  <c r="CV951" i="7"/>
  <c r="CJ414" i="7"/>
  <c r="CT414" i="7"/>
  <c r="CU315" i="7"/>
  <c r="CV388" i="7"/>
  <c r="CV676" i="7"/>
  <c r="CW315" i="7"/>
  <c r="CT173" i="7"/>
  <c r="CO173" i="7"/>
  <c r="CM173" i="7"/>
  <c r="CR173" i="7"/>
  <c r="CP173" i="7"/>
  <c r="CN173" i="7"/>
  <c r="CQ173" i="7"/>
  <c r="CS173" i="7"/>
  <c r="CV310" i="7"/>
  <c r="CU310" i="7"/>
  <c r="CL363" i="7"/>
  <c r="CU388" i="7"/>
  <c r="CL388" i="7"/>
  <c r="CL310" i="7"/>
  <c r="CW324" i="7"/>
  <c r="CU324" i="7"/>
  <c r="CL94" i="7"/>
  <c r="CW388" i="7"/>
  <c r="CH219" i="7"/>
  <c r="CG219" i="7"/>
  <c r="CF356" i="7"/>
  <c r="CE356" i="7"/>
  <c r="CH341" i="7"/>
  <c r="CF341" i="7"/>
  <c r="BY341" i="7"/>
  <c r="CK341" i="7"/>
  <c r="CA226" i="7"/>
  <c r="CB226" i="7"/>
  <c r="BY226" i="7"/>
  <c r="CK226" i="7"/>
  <c r="BZ68" i="7"/>
  <c r="CB68" i="7"/>
  <c r="CN366" i="7"/>
  <c r="CO366" i="7"/>
  <c r="CV315" i="7"/>
  <c r="CG341" i="7"/>
  <c r="CI341" i="7"/>
  <c r="CA341" i="7"/>
  <c r="CD226" i="7"/>
  <c r="BZ226" i="7"/>
  <c r="CE226" i="7"/>
  <c r="BY68" i="7"/>
  <c r="CK68" i="7"/>
  <c r="CD68" i="7"/>
  <c r="CE68" i="7"/>
  <c r="CR366" i="7"/>
  <c r="CM366" i="7"/>
  <c r="CD341" i="7"/>
  <c r="CF226" i="7"/>
  <c r="CI226" i="7"/>
  <c r="CA68" i="7"/>
  <c r="CH68" i="7"/>
  <c r="CS366" i="7"/>
  <c r="CL289" i="7"/>
  <c r="CW764" i="7"/>
  <c r="CL315" i="7"/>
  <c r="CI356" i="7"/>
  <c r="CA356" i="7"/>
  <c r="CC356" i="7"/>
  <c r="BZ356" i="7"/>
  <c r="CG356" i="7"/>
  <c r="CD356" i="7"/>
  <c r="BY356" i="7"/>
  <c r="CJ356" i="7"/>
  <c r="CK308" i="7"/>
  <c r="CJ308" i="7"/>
  <c r="CS105" i="7"/>
  <c r="CQ105" i="7"/>
  <c r="CN105" i="7"/>
  <c r="CO105" i="7"/>
  <c r="CP105" i="7"/>
  <c r="CT105" i="7"/>
  <c r="CR105" i="7"/>
  <c r="CM105" i="7"/>
  <c r="CU801" i="7"/>
  <c r="BY4" i="7"/>
  <c r="CK4" i="7"/>
  <c r="CI4" i="7"/>
  <c r="CA4" i="7"/>
  <c r="CH122" i="7"/>
  <c r="CD122" i="7"/>
  <c r="BY122" i="7"/>
  <c r="CK122" i="7"/>
  <c r="CA281" i="7"/>
  <c r="CH4" i="7"/>
  <c r="CD4" i="7"/>
  <c r="BZ4" i="7"/>
  <c r="CF122" i="7"/>
  <c r="BZ122" i="7"/>
  <c r="CL365" i="7"/>
  <c r="CW289" i="7"/>
  <c r="CU289" i="7"/>
  <c r="CL225" i="7"/>
  <c r="CC4" i="7"/>
  <c r="CC122" i="7"/>
  <c r="CA122" i="7"/>
  <c r="CB281" i="7"/>
  <c r="CU225" i="7"/>
  <c r="CC343" i="7"/>
  <c r="CA343" i="7"/>
  <c r="BZ343" i="7"/>
  <c r="CB343" i="7"/>
  <c r="BY343" i="7"/>
  <c r="CK343" i="7"/>
  <c r="CH343" i="7"/>
  <c r="CG343" i="7"/>
  <c r="CE343" i="7"/>
  <c r="CM578" i="7"/>
  <c r="CT578" i="7"/>
  <c r="CP578" i="7"/>
  <c r="CO578" i="7"/>
  <c r="CQ578" i="7"/>
  <c r="CL578" i="7"/>
  <c r="CR578" i="7"/>
  <c r="CN578" i="7"/>
  <c r="CS578" i="7"/>
  <c r="CQ172" i="7"/>
  <c r="CM172" i="7"/>
  <c r="CU867" i="7"/>
  <c r="CW867" i="7"/>
  <c r="CV289" i="7"/>
  <c r="CL143" i="7"/>
  <c r="CO812" i="7"/>
  <c r="CS812" i="7"/>
  <c r="CM812" i="7"/>
  <c r="CP812" i="7"/>
  <c r="CL812" i="7"/>
  <c r="CN812" i="7"/>
  <c r="CQ812" i="7"/>
  <c r="CT812" i="7"/>
  <c r="CR812" i="7"/>
  <c r="CI343" i="7"/>
  <c r="CF343" i="7"/>
  <c r="CR135" i="7"/>
  <c r="CT135" i="7"/>
  <c r="CW143" i="7"/>
  <c r="CV659" i="7"/>
  <c r="CJ204" i="7"/>
  <c r="CS135" i="7"/>
  <c r="CW667" i="7"/>
  <c r="CW659" i="7"/>
  <c r="CU659" i="7"/>
  <c r="CN450" i="7"/>
  <c r="CL450" i="7"/>
  <c r="CT450" i="7"/>
  <c r="CQ450" i="7"/>
  <c r="CR450" i="7"/>
  <c r="CP450" i="7"/>
  <c r="CO450" i="7"/>
  <c r="CM450" i="7"/>
  <c r="CS450" i="7"/>
  <c r="CO329" i="7"/>
  <c r="CJ47" i="7"/>
  <c r="CP47" i="7"/>
  <c r="CK145" i="7"/>
  <c r="CJ145" i="7"/>
  <c r="CJ342" i="7"/>
  <c r="CS342" i="7"/>
  <c r="BZ182" i="7"/>
  <c r="BY182" i="7"/>
  <c r="CF182" i="7"/>
  <c r="CB182" i="7"/>
  <c r="CA182" i="7"/>
  <c r="CG182" i="7"/>
  <c r="CI182" i="7"/>
  <c r="CC182" i="7"/>
  <c r="CJ276" i="7"/>
  <c r="CP276" i="7"/>
  <c r="CJ405" i="7"/>
  <c r="CP405" i="7"/>
  <c r="CB367" i="7"/>
  <c r="CG367" i="7"/>
  <c r="BZ367" i="7"/>
  <c r="CH367" i="7"/>
  <c r="CE367" i="7"/>
  <c r="CC367" i="7"/>
  <c r="BY367" i="7"/>
  <c r="CK367" i="7"/>
  <c r="CI367" i="7"/>
  <c r="CA367" i="7"/>
  <c r="CD367" i="7"/>
  <c r="CW390" i="7"/>
  <c r="CD281" i="7"/>
  <c r="CI281" i="7"/>
  <c r="CV354" i="7"/>
  <c r="CG130" i="7"/>
  <c r="BZ130" i="7"/>
  <c r="CD130" i="7"/>
  <c r="CC281" i="7"/>
  <c r="CG281" i="7"/>
  <c r="CE281" i="7"/>
  <c r="CE182" i="7"/>
  <c r="CD182" i="7"/>
  <c r="CW354" i="7"/>
  <c r="CA130" i="7"/>
  <c r="CI130" i="7"/>
  <c r="CE155" i="7"/>
  <c r="CW377" i="7"/>
  <c r="CU667" i="7"/>
  <c r="CL235" i="7"/>
  <c r="BZ281" i="7"/>
  <c r="CF281" i="7"/>
  <c r="CU143" i="7"/>
  <c r="CH130" i="7"/>
  <c r="CE130" i="7"/>
  <c r="CV338" i="7"/>
  <c r="CK239" i="7"/>
  <c r="CJ239" i="7"/>
  <c r="CW338" i="7"/>
  <c r="CU338" i="7"/>
  <c r="CJ117" i="7"/>
  <c r="CS117" i="7"/>
  <c r="CJ264" i="7"/>
  <c r="CN264" i="7"/>
  <c r="CU939" i="7"/>
  <c r="CL114" i="7"/>
  <c r="CV412" i="7"/>
  <c r="CG275" i="7"/>
  <c r="CB275" i="7"/>
  <c r="CH275" i="7"/>
  <c r="CA275" i="7"/>
  <c r="CE275" i="7"/>
  <c r="BY275" i="7"/>
  <c r="CK275" i="7"/>
  <c r="CC275" i="7"/>
  <c r="CD275" i="7"/>
  <c r="CF275" i="7"/>
  <c r="BZ275" i="7"/>
  <c r="CI275" i="7"/>
  <c r="CO81" i="7"/>
  <c r="CW235" i="7"/>
  <c r="CU298" i="7"/>
  <c r="CL324" i="7"/>
  <c r="CL129" i="7"/>
  <c r="CW94" i="7"/>
  <c r="CV94" i="7"/>
  <c r="CL298" i="7"/>
  <c r="CN73" i="7"/>
  <c r="CS73" i="7"/>
  <c r="CQ73" i="7"/>
  <c r="CP73" i="7"/>
  <c r="CU94" i="7"/>
  <c r="CV143" i="7"/>
  <c r="CD333" i="7"/>
  <c r="CG333" i="7"/>
  <c r="CI333" i="7"/>
  <c r="CE333" i="7"/>
  <c r="CB333" i="7"/>
  <c r="BY333" i="7"/>
  <c r="CF333" i="7"/>
  <c r="BZ333" i="7"/>
  <c r="CC333" i="7"/>
  <c r="CH333" i="7"/>
  <c r="CA333" i="7"/>
  <c r="CI400" i="7"/>
  <c r="CG400" i="7"/>
  <c r="CC400" i="7"/>
  <c r="CH400" i="7"/>
  <c r="CD400" i="7"/>
  <c r="CF400" i="7"/>
  <c r="BY400" i="7"/>
  <c r="CK400" i="7"/>
  <c r="BZ400" i="7"/>
  <c r="CA400" i="7"/>
  <c r="CB400" i="7"/>
  <c r="CE400" i="7"/>
  <c r="CQ375" i="7"/>
  <c r="CH72" i="7"/>
  <c r="CC72" i="7"/>
  <c r="CG72" i="7"/>
  <c r="CA72" i="7"/>
  <c r="CB72" i="7"/>
  <c r="BY72" i="7"/>
  <c r="CK72" i="7"/>
  <c r="CI72" i="7"/>
  <c r="BZ72" i="7"/>
  <c r="CD72" i="7"/>
  <c r="CE72" i="7"/>
  <c r="CW365" i="7"/>
  <c r="CV324" i="7"/>
  <c r="CO53" i="7"/>
  <c r="CN53" i="7"/>
  <c r="CM53" i="7"/>
  <c r="CS53" i="7"/>
  <c r="CT528" i="7"/>
  <c r="CO528" i="7"/>
  <c r="CS528" i="7"/>
  <c r="CP528" i="7"/>
  <c r="CQ528" i="7"/>
  <c r="CR528" i="7"/>
  <c r="CM528" i="7"/>
  <c r="CN528" i="7"/>
  <c r="CL528" i="7"/>
  <c r="CP194" i="7"/>
  <c r="CR434" i="7"/>
  <c r="CM434" i="7"/>
  <c r="CT434" i="7"/>
  <c r="CN434" i="7"/>
  <c r="CS434" i="7"/>
  <c r="CQ434" i="7"/>
  <c r="CO434" i="7"/>
  <c r="CL434" i="7"/>
  <c r="CP434" i="7"/>
  <c r="CU99" i="7"/>
  <c r="CJ433" i="7"/>
  <c r="CV939" i="7"/>
  <c r="CL370" i="7"/>
  <c r="CU377" i="7"/>
  <c r="CW757" i="7"/>
  <c r="CU390" i="7"/>
  <c r="CU32" i="7"/>
  <c r="CK467" i="7"/>
  <c r="CJ467" i="7"/>
  <c r="CP553" i="7"/>
  <c r="CM553" i="7"/>
  <c r="CT553" i="7"/>
  <c r="CL553" i="7"/>
  <c r="CR553" i="7"/>
  <c r="CN553" i="7"/>
  <c r="CQ553" i="7"/>
  <c r="CS553" i="7"/>
  <c r="CO553" i="7"/>
  <c r="CC209" i="7"/>
  <c r="BY209" i="7"/>
  <c r="CK209" i="7"/>
  <c r="CF209" i="7"/>
  <c r="CI209" i="7"/>
  <c r="CB209" i="7"/>
  <c r="CE209" i="7"/>
  <c r="CH209" i="7"/>
  <c r="BZ209" i="7"/>
  <c r="CD209" i="7"/>
  <c r="CA209" i="7"/>
  <c r="CG209" i="7"/>
  <c r="CL87" i="7"/>
  <c r="CV32" i="7"/>
  <c r="CL32" i="7"/>
  <c r="CW32" i="7"/>
  <c r="CK387" i="7"/>
  <c r="CM387" i="7"/>
  <c r="CU365" i="7"/>
  <c r="CV365" i="7"/>
  <c r="CM328" i="7"/>
  <c r="CS328" i="7"/>
  <c r="CT328" i="7"/>
  <c r="CR328" i="7"/>
  <c r="CO328" i="7"/>
  <c r="CP328" i="7"/>
  <c r="CQ328" i="7"/>
  <c r="CN328" i="7"/>
  <c r="CD92" i="7"/>
  <c r="CF92" i="7"/>
  <c r="CA92" i="7"/>
  <c r="CH92" i="7"/>
  <c r="BY92" i="7"/>
  <c r="CK92" i="7"/>
  <c r="CB92" i="7"/>
  <c r="CE92" i="7"/>
  <c r="CG92" i="7"/>
  <c r="CC92" i="7"/>
  <c r="BZ92" i="7"/>
  <c r="CI92" i="7"/>
  <c r="CK503" i="7"/>
  <c r="CJ503" i="7"/>
  <c r="CA361" i="7"/>
  <c r="BY361" i="7"/>
  <c r="CK361" i="7"/>
  <c r="CI361" i="7"/>
  <c r="CC361" i="7"/>
  <c r="CD361" i="7"/>
  <c r="CE361" i="7"/>
  <c r="CB361" i="7"/>
  <c r="BZ361" i="7"/>
  <c r="CG361" i="7"/>
  <c r="CH361" i="7"/>
  <c r="CF361" i="7"/>
  <c r="CS586" i="7"/>
  <c r="CR586" i="7"/>
  <c r="CP586" i="7"/>
  <c r="CQ586" i="7"/>
  <c r="CM586" i="7"/>
  <c r="CO586" i="7"/>
  <c r="CL586" i="7"/>
  <c r="CT586" i="7"/>
  <c r="CN586" i="7"/>
  <c r="CN534" i="7"/>
  <c r="CT534" i="7"/>
  <c r="CL534" i="7"/>
  <c r="CQ534" i="7"/>
  <c r="CP534" i="7"/>
  <c r="CS534" i="7"/>
  <c r="CR534" i="7"/>
  <c r="CO534" i="7"/>
  <c r="CM534" i="7"/>
  <c r="CC95" i="7"/>
  <c r="CH95" i="7"/>
  <c r="CI95" i="7"/>
  <c r="CD95" i="7"/>
  <c r="CB95" i="7"/>
  <c r="BY95" i="7"/>
  <c r="CK95" i="7"/>
  <c r="CA95" i="7"/>
  <c r="CF95" i="7"/>
  <c r="BZ95" i="7"/>
  <c r="CE95" i="7"/>
  <c r="CG95" i="7"/>
  <c r="CS392" i="7"/>
  <c r="CL349" i="7"/>
  <c r="CM535" i="7"/>
  <c r="CN535" i="7"/>
  <c r="CO535" i="7"/>
  <c r="CT535" i="7"/>
  <c r="CS535" i="7"/>
  <c r="CL535" i="7"/>
  <c r="CQ535" i="7"/>
  <c r="CP535" i="7"/>
  <c r="CR535" i="7"/>
  <c r="CE69" i="7"/>
  <c r="CD69" i="7"/>
  <c r="CC69" i="7"/>
  <c r="BZ69" i="7"/>
  <c r="CB69" i="7"/>
  <c r="BY69" i="7"/>
  <c r="CK69" i="7"/>
  <c r="CA69" i="7"/>
  <c r="CF69" i="7"/>
  <c r="CI69" i="7"/>
  <c r="CH69" i="7"/>
  <c r="CG69" i="7"/>
  <c r="CK432" i="7"/>
  <c r="CJ432" i="7"/>
  <c r="CC243" i="7"/>
  <c r="CH243" i="7"/>
  <c r="CD243" i="7"/>
  <c r="CG243" i="7"/>
  <c r="BZ243" i="7"/>
  <c r="CF243" i="7"/>
  <c r="CE243" i="7"/>
  <c r="BY243" i="7"/>
  <c r="CK243" i="7"/>
  <c r="CB243" i="7"/>
  <c r="CA243" i="7"/>
  <c r="CI243" i="7"/>
  <c r="CQ557" i="7"/>
  <c r="CM557" i="7"/>
  <c r="CT557" i="7"/>
  <c r="CN557" i="7"/>
  <c r="CS557" i="7"/>
  <c r="CP557" i="7"/>
  <c r="CL557" i="7"/>
  <c r="CO557" i="7"/>
  <c r="CR557" i="7"/>
  <c r="CO273" i="7"/>
  <c r="CS273" i="7"/>
  <c r="CT273" i="7"/>
  <c r="CR273" i="7"/>
  <c r="CM273" i="7"/>
  <c r="CP273" i="7"/>
  <c r="CQ273" i="7"/>
  <c r="CN273" i="7"/>
  <c r="CK409" i="7"/>
  <c r="CJ409" i="7"/>
  <c r="CH157" i="7"/>
  <c r="CG157" i="7"/>
  <c r="BY157" i="7"/>
  <c r="CK157" i="7"/>
  <c r="CD157" i="7"/>
  <c r="CE157" i="7"/>
  <c r="CF157" i="7"/>
  <c r="CI157" i="7"/>
  <c r="BZ157" i="7"/>
  <c r="CB157" i="7"/>
  <c r="CC157" i="7"/>
  <c r="CA157" i="7"/>
  <c r="CF290" i="7"/>
  <c r="CC290" i="7"/>
  <c r="CA290" i="7"/>
  <c r="CB290" i="7"/>
  <c r="CH290" i="7"/>
  <c r="CE290" i="7"/>
  <c r="CG290" i="7"/>
  <c r="BY290" i="7"/>
  <c r="CK290" i="7"/>
  <c r="BZ290" i="7"/>
  <c r="CI290" i="7"/>
  <c r="CD290" i="7"/>
  <c r="CM582" i="7"/>
  <c r="CT582" i="7"/>
  <c r="CP582" i="7"/>
  <c r="CR582" i="7"/>
  <c r="CL582" i="7"/>
  <c r="CN582" i="7"/>
  <c r="CQ582" i="7"/>
  <c r="CO582" i="7"/>
  <c r="CS582" i="7"/>
  <c r="CP908" i="7"/>
  <c r="CU370" i="7"/>
  <c r="CV99" i="7"/>
  <c r="CW349" i="7"/>
  <c r="CU349" i="7"/>
  <c r="CW412" i="7"/>
  <c r="CK598" i="7"/>
  <c r="CJ598" i="7"/>
  <c r="BY86" i="7"/>
  <c r="CK86" i="7"/>
  <c r="CB86" i="7"/>
  <c r="CH86" i="7"/>
  <c r="CF86" i="7"/>
  <c r="BZ86" i="7"/>
  <c r="CD86" i="7"/>
  <c r="CA86" i="7"/>
  <c r="CI86" i="7"/>
  <c r="CG86" i="7"/>
  <c r="CE86" i="7"/>
  <c r="CC86" i="7"/>
  <c r="BY178" i="7"/>
  <c r="CK178" i="7"/>
  <c r="BZ178" i="7"/>
  <c r="CB178" i="7"/>
  <c r="CI178" i="7"/>
  <c r="CA178" i="7"/>
  <c r="CG178" i="7"/>
  <c r="CE178" i="7"/>
  <c r="CC178" i="7"/>
  <c r="CH178" i="7"/>
  <c r="CD178" i="7"/>
  <c r="CF178" i="7"/>
  <c r="CV667" i="7"/>
  <c r="CE126" i="7"/>
  <c r="CF126" i="7"/>
  <c r="CA126" i="7"/>
  <c r="CB126" i="7"/>
  <c r="BZ126" i="7"/>
  <c r="BY126" i="7"/>
  <c r="CK126" i="7"/>
  <c r="CD126" i="7"/>
  <c r="CC126" i="7"/>
  <c r="CI126" i="7"/>
  <c r="CG126" i="7"/>
  <c r="CH126" i="7"/>
  <c r="CQ428" i="7"/>
  <c r="CR428" i="7"/>
  <c r="CT428" i="7"/>
  <c r="CL428" i="7"/>
  <c r="CP428" i="7"/>
  <c r="CN428" i="7"/>
  <c r="CS428" i="7"/>
  <c r="CO428" i="7"/>
  <c r="CM428" i="7"/>
  <c r="CN55" i="7"/>
  <c r="CR55" i="7"/>
  <c r="CP55" i="7"/>
  <c r="CM55" i="7"/>
  <c r="CS55" i="7"/>
  <c r="CT55" i="7"/>
  <c r="CO55" i="7"/>
  <c r="CQ55" i="7"/>
  <c r="CJ590" i="7"/>
  <c r="CK590" i="7"/>
  <c r="CL377" i="7"/>
  <c r="CL386" i="7"/>
  <c r="CW99" i="7"/>
  <c r="CU412" i="7"/>
  <c r="CJ502" i="7"/>
  <c r="CK502" i="7"/>
  <c r="CJ422" i="7"/>
  <c r="CU235" i="7"/>
  <c r="CJ193" i="7"/>
  <c r="CO466" i="7"/>
  <c r="CW469" i="7"/>
  <c r="CV469" i="7"/>
  <c r="CJ488" i="7"/>
  <c r="CO488" i="7"/>
  <c r="CH97" i="7"/>
  <c r="CC97" i="7"/>
  <c r="CA97" i="7"/>
  <c r="CB97" i="7"/>
  <c r="CD97" i="7"/>
  <c r="CF97" i="7"/>
  <c r="CI97" i="7"/>
  <c r="CE97" i="7"/>
  <c r="CG97" i="7"/>
  <c r="BZ97" i="7"/>
  <c r="BY97" i="7"/>
  <c r="CK97" i="7"/>
  <c r="CN427" i="7"/>
  <c r="CO427" i="7"/>
  <c r="CT427" i="7"/>
  <c r="CQ427" i="7"/>
  <c r="CR427" i="7"/>
  <c r="CM427" i="7"/>
  <c r="CL427" i="7"/>
  <c r="CP427" i="7"/>
  <c r="CS427" i="7"/>
  <c r="CW129" i="7"/>
  <c r="CK401" i="7"/>
  <c r="CP401" i="7"/>
  <c r="CQ392" i="7"/>
  <c r="CV184" i="7"/>
  <c r="CU386" i="7"/>
  <c r="CU87" i="7"/>
  <c r="CW87" i="7"/>
  <c r="CJ22" i="7"/>
  <c r="CO22" i="7"/>
  <c r="CW370" i="7"/>
  <c r="CO215" i="7"/>
  <c r="CR215" i="7"/>
  <c r="CS215" i="7"/>
  <c r="CN215" i="7"/>
  <c r="CT215" i="7"/>
  <c r="CQ215" i="7"/>
  <c r="CV215" i="7"/>
  <c r="CM215" i="7"/>
  <c r="CP215" i="7"/>
  <c r="CL327" i="7"/>
  <c r="CV540" i="7"/>
  <c r="CW939" i="7"/>
  <c r="CU951" i="7"/>
  <c r="CV87" i="7"/>
  <c r="CV114" i="7"/>
  <c r="CW386" i="7"/>
  <c r="CW184" i="7"/>
  <c r="CV386" i="7"/>
  <c r="CV370" i="7"/>
  <c r="CW114" i="7"/>
  <c r="CU114" i="7"/>
  <c r="CK33" i="7"/>
  <c r="CJ33" i="7"/>
  <c r="CJ288" i="7"/>
  <c r="CS288" i="7"/>
  <c r="CL732" i="7"/>
  <c r="CS732" i="7"/>
  <c r="CT732" i="7"/>
  <c r="CM732" i="7"/>
  <c r="CR732" i="7"/>
  <c r="CP732" i="7"/>
  <c r="CO732" i="7"/>
  <c r="CN732" i="7"/>
  <c r="CQ732" i="7"/>
  <c r="CV732" i="7"/>
  <c r="CU757" i="7"/>
  <c r="CO581" i="7"/>
  <c r="CM581" i="7"/>
  <c r="CP581" i="7"/>
  <c r="CS581" i="7"/>
  <c r="CQ581" i="7"/>
  <c r="CN581" i="7"/>
  <c r="CL581" i="7"/>
  <c r="CT581" i="7"/>
  <c r="CR581" i="7"/>
  <c r="CP749" i="7"/>
  <c r="CQ749" i="7"/>
  <c r="CS749" i="7"/>
  <c r="CT749" i="7"/>
  <c r="CL749" i="7"/>
  <c r="CO749" i="7"/>
  <c r="CN749" i="7"/>
  <c r="CM749" i="7"/>
  <c r="CR749" i="7"/>
  <c r="CW951" i="7"/>
  <c r="CN71" i="7"/>
  <c r="CO572" i="7"/>
  <c r="CS572" i="7"/>
  <c r="CT572" i="7"/>
  <c r="CM572" i="7"/>
  <c r="CN572" i="7"/>
  <c r="CP572" i="7"/>
  <c r="CL572" i="7"/>
  <c r="CQ572" i="7"/>
  <c r="CR572" i="7"/>
  <c r="CO71" i="7"/>
  <c r="CQ729" i="7"/>
  <c r="CT729" i="7"/>
  <c r="CM729" i="7"/>
  <c r="CP729" i="7"/>
  <c r="CR729" i="7"/>
  <c r="CN729" i="7"/>
  <c r="CS729" i="7"/>
  <c r="CO729" i="7"/>
  <c r="CU729" i="7"/>
  <c r="CL729" i="7"/>
  <c r="CV757" i="7"/>
  <c r="CM71" i="7"/>
  <c r="CP479" i="7"/>
  <c r="CN479" i="7"/>
  <c r="CS479" i="7"/>
  <c r="CT479" i="7"/>
  <c r="CR479" i="7"/>
  <c r="CQ479" i="7"/>
  <c r="CL479" i="7"/>
  <c r="CM479" i="7"/>
  <c r="CO479" i="7"/>
  <c r="CU479" i="7"/>
  <c r="CL597" i="7"/>
  <c r="CN597" i="7"/>
  <c r="CP597" i="7"/>
  <c r="CT597" i="7"/>
  <c r="CO597" i="7"/>
  <c r="CS597" i="7"/>
  <c r="CQ597" i="7"/>
  <c r="CM597" i="7"/>
  <c r="CR597" i="7"/>
  <c r="CU666" i="7"/>
  <c r="CT908" i="7"/>
  <c r="CQ908" i="7"/>
  <c r="CM908" i="7"/>
  <c r="CO908" i="7"/>
  <c r="CS908" i="7"/>
  <c r="CR908" i="7"/>
  <c r="CL908" i="7"/>
  <c r="CN908" i="7"/>
  <c r="CC389" i="7"/>
  <c r="CB389" i="7"/>
  <c r="CE389" i="7"/>
  <c r="CA389" i="7"/>
  <c r="CD389" i="7"/>
  <c r="BZ389" i="7"/>
  <c r="CF389" i="7"/>
  <c r="CG389" i="7"/>
  <c r="CI389" i="7"/>
  <c r="BY389" i="7"/>
  <c r="CK389" i="7"/>
  <c r="CU381" i="7"/>
  <c r="CV377" i="7"/>
  <c r="CU327" i="7"/>
  <c r="CV801" i="7"/>
  <c r="CL395" i="7"/>
  <c r="CW801" i="7"/>
  <c r="CV390" i="7"/>
  <c r="CT125" i="7"/>
  <c r="CW103" i="7"/>
  <c r="CW540" i="7"/>
  <c r="CR208" i="7"/>
  <c r="CH332" i="7"/>
  <c r="BZ332" i="7"/>
  <c r="CF332" i="7"/>
  <c r="CD332" i="7"/>
  <c r="BY332" i="7"/>
  <c r="CK332" i="7"/>
  <c r="CB332" i="7"/>
  <c r="CC332" i="7"/>
  <c r="CE332" i="7"/>
  <c r="CA332" i="7"/>
  <c r="CG332" i="7"/>
  <c r="CI332" i="7"/>
  <c r="CJ382" i="7"/>
  <c r="CK382" i="7"/>
  <c r="CK156" i="7"/>
  <c r="CJ156" i="7"/>
  <c r="CM347" i="7"/>
  <c r="CV381" i="7"/>
  <c r="CJ330" i="7"/>
  <c r="CK330" i="7"/>
  <c r="CS325" i="7"/>
  <c r="CQ325" i="7"/>
  <c r="CO643" i="7"/>
  <c r="CK739" i="7"/>
  <c r="CJ739" i="7"/>
  <c r="R47" i="10"/>
  <c r="R5" i="10"/>
  <c r="R36" i="10"/>
  <c r="R107" i="10"/>
  <c r="R80" i="10"/>
  <c r="R104" i="10"/>
  <c r="R101" i="10"/>
  <c r="R208" i="10"/>
  <c r="R122" i="10"/>
  <c r="R112" i="10"/>
  <c r="R37" i="10"/>
  <c r="R153" i="10"/>
  <c r="R23" i="10"/>
  <c r="R247" i="10"/>
  <c r="R125" i="10"/>
  <c r="R44" i="10"/>
  <c r="R165" i="10"/>
  <c r="R238" i="10"/>
  <c r="R157" i="10"/>
  <c r="R236" i="10"/>
  <c r="R72" i="10"/>
  <c r="R214" i="10"/>
  <c r="R21" i="10"/>
  <c r="R204" i="10"/>
  <c r="R96" i="10"/>
  <c r="R61" i="10"/>
  <c r="R123" i="10"/>
  <c r="R119" i="10"/>
  <c r="R117" i="10"/>
  <c r="R164" i="10"/>
  <c r="R168" i="10"/>
  <c r="R210" i="10"/>
  <c r="R211" i="10"/>
  <c r="R198" i="10"/>
  <c r="R197" i="10"/>
  <c r="R134" i="10"/>
  <c r="R62" i="10"/>
  <c r="R115" i="10"/>
  <c r="R152" i="10"/>
  <c r="R149" i="10"/>
  <c r="R154" i="10"/>
  <c r="R201" i="10"/>
  <c r="R158" i="10"/>
  <c r="R6" i="10"/>
  <c r="R52" i="10"/>
  <c r="R12" i="10"/>
  <c r="R175" i="10"/>
  <c r="R15" i="10"/>
  <c r="R81" i="10"/>
  <c r="R145" i="10"/>
  <c r="R192" i="10"/>
  <c r="R188" i="10"/>
  <c r="R55" i="10"/>
  <c r="R53" i="10"/>
  <c r="R67" i="10"/>
  <c r="R54" i="10"/>
  <c r="R171" i="10"/>
  <c r="R139" i="10"/>
  <c r="R221" i="10"/>
  <c r="R71" i="10"/>
  <c r="R230" i="10"/>
  <c r="R68" i="10"/>
  <c r="R10" i="10"/>
  <c r="R8" i="10"/>
  <c r="R64" i="10"/>
  <c r="R74" i="10"/>
  <c r="R127" i="10"/>
  <c r="R142" i="10"/>
  <c r="R94" i="10"/>
  <c r="R93" i="10"/>
  <c r="R63" i="10"/>
  <c r="R85" i="10"/>
  <c r="R124" i="10"/>
  <c r="R28" i="10"/>
  <c r="R229" i="10"/>
  <c r="R60" i="10"/>
  <c r="R40" i="10"/>
  <c r="R224" i="10"/>
  <c r="R116" i="10"/>
  <c r="R207" i="10"/>
  <c r="R66" i="10"/>
  <c r="R27" i="10"/>
  <c r="R14" i="10"/>
  <c r="R177" i="10"/>
  <c r="R233" i="10"/>
  <c r="R49" i="10"/>
  <c r="R250" i="10"/>
  <c r="R242" i="10"/>
  <c r="R78" i="10"/>
  <c r="R155" i="10"/>
  <c r="R160" i="10"/>
  <c r="R109" i="10"/>
  <c r="R195" i="10"/>
  <c r="R140" i="10"/>
  <c r="R172" i="10"/>
  <c r="R166" i="10"/>
  <c r="R151" i="10"/>
  <c r="R241" i="10"/>
  <c r="R22" i="10"/>
  <c r="R90" i="10"/>
  <c r="R106" i="10"/>
  <c r="R216" i="10"/>
  <c r="R249" i="10"/>
  <c r="R143" i="10"/>
  <c r="R136" i="10"/>
  <c r="R219" i="10"/>
  <c r="R59" i="10"/>
  <c r="R58" i="10"/>
  <c r="R176" i="10"/>
  <c r="R181" i="10"/>
  <c r="R20" i="10"/>
  <c r="R156" i="10"/>
  <c r="R209" i="10"/>
  <c r="R161" i="10"/>
  <c r="R220" i="10"/>
  <c r="R38" i="10"/>
  <c r="R41" i="10"/>
  <c r="R18" i="10"/>
  <c r="R56" i="10"/>
  <c r="R245" i="10"/>
  <c r="R148" i="10"/>
  <c r="R243" i="10"/>
  <c r="R35" i="10"/>
  <c r="R226" i="10"/>
  <c r="R129" i="10"/>
  <c r="R11" i="10"/>
  <c r="R17" i="10"/>
  <c r="R29" i="10"/>
  <c r="R76" i="10"/>
  <c r="R130" i="10"/>
  <c r="R120" i="10"/>
  <c r="R77" i="10"/>
  <c r="R169" i="10"/>
  <c r="R110" i="10"/>
  <c r="R118" i="10"/>
  <c r="R73" i="10"/>
  <c r="R103" i="10"/>
  <c r="R252" i="10"/>
  <c r="R51" i="10"/>
  <c r="R217" i="10"/>
  <c r="R147" i="10"/>
  <c r="R227" i="10"/>
  <c r="R185" i="10"/>
  <c r="R50" i="10"/>
  <c r="R24" i="10"/>
  <c r="R3" i="10"/>
  <c r="R174" i="10"/>
  <c r="R13" i="10"/>
  <c r="R141" i="10"/>
  <c r="R33" i="10"/>
  <c r="R212" i="10"/>
  <c r="R100" i="10"/>
  <c r="R105" i="10"/>
  <c r="R99" i="10"/>
  <c r="R97" i="10"/>
  <c r="R205" i="10"/>
  <c r="R173" i="10"/>
  <c r="R163" i="10"/>
  <c r="R191" i="10"/>
  <c r="R218" i="10"/>
  <c r="R248" i="10"/>
  <c r="R26" i="10"/>
  <c r="R194" i="10"/>
  <c r="R111" i="10"/>
  <c r="R128" i="10"/>
  <c r="R213" i="10"/>
  <c r="R237" i="10"/>
  <c r="R200" i="10"/>
  <c r="R240" i="10"/>
  <c r="R146" i="10"/>
  <c r="R223" i="10"/>
  <c r="R180" i="10"/>
  <c r="R215" i="10"/>
  <c r="R25" i="10"/>
  <c r="R108" i="10"/>
  <c r="R162" i="10"/>
  <c r="R202" i="10"/>
  <c r="R253" i="10"/>
  <c r="R114" i="10"/>
  <c r="R150" i="10"/>
  <c r="R132" i="10"/>
  <c r="R87" i="10"/>
  <c r="R4" i="10"/>
  <c r="R222" i="10"/>
  <c r="R251" i="10"/>
  <c r="R84" i="10"/>
  <c r="R42" i="10"/>
  <c r="R7" i="10"/>
  <c r="R31" i="10"/>
  <c r="R70" i="10"/>
  <c r="R46" i="10"/>
  <c r="R83" i="10"/>
  <c r="R57" i="10"/>
  <c r="R121" i="10"/>
  <c r="R131" i="10"/>
  <c r="R206" i="10"/>
  <c r="R98" i="10"/>
  <c r="R92" i="10"/>
  <c r="R45" i="10"/>
  <c r="R184" i="10"/>
  <c r="R199" i="10"/>
  <c r="R30" i="10"/>
  <c r="R186" i="10"/>
  <c r="R228" i="10"/>
  <c r="R170" i="10"/>
  <c r="R225" i="10"/>
  <c r="R75" i="10"/>
  <c r="R193" i="10"/>
  <c r="R235" i="10"/>
  <c r="R190" i="10"/>
  <c r="R32" i="10"/>
  <c r="R183" i="10"/>
  <c r="R231" i="10"/>
  <c r="R203" i="10"/>
  <c r="R126" i="10"/>
  <c r="R137" i="10"/>
  <c r="R91" i="10"/>
  <c r="R48" i="10"/>
  <c r="R232" i="10"/>
  <c r="R182" i="10"/>
  <c r="R178" i="10"/>
  <c r="R189" i="10"/>
  <c r="R187" i="10"/>
  <c r="R79" i="10"/>
  <c r="R9" i="10"/>
  <c r="R82" i="10"/>
  <c r="R65" i="10"/>
  <c r="R239" i="10"/>
  <c r="R144" i="10"/>
  <c r="R89" i="10"/>
  <c r="R159" i="10"/>
  <c r="R19" i="10"/>
  <c r="R69" i="10"/>
  <c r="R34" i="10"/>
  <c r="R244" i="10"/>
  <c r="R246" i="10"/>
  <c r="R88" i="10"/>
  <c r="R86" i="10"/>
  <c r="R133" i="10"/>
  <c r="R196" i="10"/>
  <c r="R16" i="10"/>
  <c r="R102" i="10"/>
  <c r="R234" i="10"/>
  <c r="R167" i="10"/>
  <c r="R138" i="10"/>
  <c r="R113" i="10"/>
  <c r="R95" i="10"/>
  <c r="R39" i="10"/>
  <c r="R135" i="10"/>
  <c r="R43" i="10"/>
  <c r="R179" i="10"/>
  <c r="CT643" i="7"/>
  <c r="CL643" i="7"/>
  <c r="CM643" i="7"/>
  <c r="CP643" i="7"/>
  <c r="CS643" i="7"/>
  <c r="CN643" i="7"/>
  <c r="CQ643" i="7"/>
  <c r="CR643" i="7"/>
  <c r="CK695" i="7"/>
  <c r="CJ695" i="7"/>
  <c r="T2" i="10"/>
  <c r="S1" i="10"/>
  <c r="S254" i="10"/>
  <c r="S256" i="10"/>
  <c r="S258" i="10"/>
  <c r="S260" i="10"/>
  <c r="S262" i="10"/>
  <c r="S264" i="10"/>
  <c r="S257" i="10"/>
  <c r="S265" i="10"/>
  <c r="S267" i="10"/>
  <c r="S269" i="10"/>
  <c r="S271" i="10"/>
  <c r="S273" i="10"/>
  <c r="S255" i="10"/>
  <c r="S263" i="10"/>
  <c r="S261" i="10"/>
  <c r="S266" i="10"/>
  <c r="S268" i="10"/>
  <c r="S270" i="10"/>
  <c r="S272" i="10"/>
  <c r="S274" i="10"/>
  <c r="S276" i="10"/>
  <c r="S278" i="10"/>
  <c r="S280" i="10"/>
  <c r="S282" i="10"/>
  <c r="S259" i="10"/>
  <c r="S275" i="10"/>
  <c r="S277" i="10"/>
  <c r="S279" i="10"/>
  <c r="S281" i="10"/>
  <c r="S283" i="10"/>
  <c r="S285" i="10"/>
  <c r="S287" i="10"/>
  <c r="S289" i="10"/>
  <c r="S291" i="10"/>
  <c r="S293" i="10"/>
  <c r="S295" i="10"/>
  <c r="S297" i="10"/>
  <c r="S299" i="10"/>
  <c r="S301" i="10"/>
  <c r="S284" i="10"/>
  <c r="S286" i="10"/>
  <c r="S288" i="10"/>
  <c r="S290" i="10"/>
  <c r="S292" i="10"/>
  <c r="S294" i="10"/>
  <c r="S296" i="10"/>
  <c r="S298" i="10"/>
  <c r="S300" i="10"/>
  <c r="S302" i="10"/>
  <c r="S304" i="10"/>
  <c r="S306" i="10"/>
  <c r="S308" i="10"/>
  <c r="S310" i="10"/>
  <c r="S312" i="10"/>
  <c r="S314" i="10"/>
  <c r="S316" i="10"/>
  <c r="S318" i="10"/>
  <c r="S303" i="10"/>
  <c r="S320" i="10"/>
  <c r="S322" i="10"/>
  <c r="S324" i="10"/>
  <c r="S307" i="10"/>
  <c r="S311" i="10"/>
  <c r="S315" i="10"/>
  <c r="S319" i="10"/>
  <c r="S321" i="10"/>
  <c r="S323" i="10"/>
  <c r="S325" i="10"/>
  <c r="S327" i="10"/>
  <c r="S329" i="10"/>
  <c r="S331" i="10"/>
  <c r="S313" i="10"/>
  <c r="S328" i="10"/>
  <c r="S333" i="10"/>
  <c r="S335" i="10"/>
  <c r="S337" i="10"/>
  <c r="S339" i="10"/>
  <c r="S341" i="10"/>
  <c r="S343" i="10"/>
  <c r="S345" i="10"/>
  <c r="S347" i="10"/>
  <c r="S349" i="10"/>
  <c r="S351" i="10"/>
  <c r="S353" i="10"/>
  <c r="S355" i="10"/>
  <c r="S357" i="10"/>
  <c r="S359" i="10"/>
  <c r="S361" i="10"/>
  <c r="S363" i="10"/>
  <c r="S365" i="10"/>
  <c r="S367" i="10"/>
  <c r="S309" i="10"/>
  <c r="S330" i="10"/>
  <c r="S305" i="10"/>
  <c r="S332" i="10"/>
  <c r="S334" i="10"/>
  <c r="S336" i="10"/>
  <c r="S338" i="10"/>
  <c r="S340" i="10"/>
  <c r="S342" i="10"/>
  <c r="S344" i="10"/>
  <c r="S346" i="10"/>
  <c r="S348" i="10"/>
  <c r="S350" i="10"/>
  <c r="S352" i="10"/>
  <c r="S354" i="10"/>
  <c r="S356" i="10"/>
  <c r="S358" i="10"/>
  <c r="S360" i="10"/>
  <c r="S362" i="10"/>
  <c r="S364" i="10"/>
  <c r="S366" i="10"/>
  <c r="S368" i="10"/>
  <c r="S317" i="10"/>
  <c r="S377" i="10"/>
  <c r="S379" i="10"/>
  <c r="S381" i="10"/>
  <c r="S385" i="10"/>
  <c r="S370" i="10"/>
  <c r="S372" i="10"/>
  <c r="S374" i="10"/>
  <c r="S376" i="10"/>
  <c r="S378" i="10"/>
  <c r="S380" i="10"/>
  <c r="S382" i="10"/>
  <c r="S384" i="10"/>
  <c r="S386" i="10"/>
  <c r="S388" i="10"/>
  <c r="S383" i="10"/>
  <c r="S387" i="10"/>
  <c r="S326" i="10"/>
  <c r="S369" i="10"/>
  <c r="S371" i="10"/>
  <c r="S373" i="10"/>
  <c r="S375" i="10"/>
  <c r="CW709" i="7"/>
  <c r="CU11" i="7"/>
  <c r="CU63" i="7"/>
  <c r="CL271" i="7"/>
  <c r="CW247" i="7"/>
  <c r="CL206" i="7"/>
  <c r="CW189" i="7"/>
  <c r="CW12" i="7"/>
  <c r="CU942" i="7"/>
  <c r="CS91" i="7"/>
  <c r="CN112" i="7"/>
  <c r="CU248" i="7"/>
  <c r="CQ352" i="7"/>
  <c r="CR352" i="7"/>
  <c r="CN26" i="7"/>
  <c r="CR119" i="7"/>
  <c r="CO504" i="7"/>
  <c r="CU617" i="7"/>
  <c r="CV997" i="7"/>
  <c r="CU631" i="7"/>
  <c r="CW596" i="7"/>
  <c r="CV323" i="7"/>
  <c r="CU76" i="7"/>
  <c r="CV11" i="7"/>
  <c r="CU527" i="7"/>
  <c r="CN466" i="7"/>
  <c r="CQ291" i="7"/>
  <c r="CW952" i="7"/>
  <c r="CU608" i="7"/>
  <c r="CU559" i="7"/>
  <c r="CV136" i="7"/>
  <c r="CW858" i="7"/>
  <c r="CU520" i="7"/>
  <c r="CU669" i="7"/>
  <c r="CW574" i="7"/>
  <c r="CW652" i="7"/>
  <c r="CW880" i="7"/>
  <c r="CW899" i="7"/>
  <c r="CU693" i="7"/>
  <c r="CQ197" i="7"/>
  <c r="CM499" i="7"/>
  <c r="CT70" i="7"/>
  <c r="CU12" i="7"/>
  <c r="CL233" i="7"/>
  <c r="CL499" i="7"/>
  <c r="CP197" i="7"/>
  <c r="CW799" i="7"/>
  <c r="CU540" i="7"/>
  <c r="CW515" i="7"/>
  <c r="CV63" i="7"/>
  <c r="CU10" i="7"/>
  <c r="CW35" i="7"/>
  <c r="CU271" i="7"/>
  <c r="CW693" i="7"/>
  <c r="CU734" i="7"/>
  <c r="CU813" i="7"/>
  <c r="CR53" i="7"/>
  <c r="CQ53" i="7"/>
  <c r="CM331" i="7"/>
  <c r="CO246" i="7"/>
  <c r="CS246" i="7"/>
  <c r="CS197" i="7"/>
  <c r="CO70" i="7"/>
  <c r="CV608" i="7"/>
  <c r="CW486" i="7"/>
  <c r="CV421" i="7"/>
  <c r="CV235" i="7"/>
  <c r="CM246" i="7"/>
  <c r="CN197" i="7"/>
  <c r="CR197" i="7"/>
  <c r="CN70" i="7"/>
  <c r="CP70" i="7"/>
  <c r="CW437" i="7"/>
  <c r="CU437" i="7"/>
  <c r="CU486" i="7"/>
  <c r="CL121" i="7"/>
  <c r="CV495" i="7"/>
  <c r="CV349" i="7"/>
  <c r="CV701" i="7"/>
  <c r="CV930" i="7"/>
  <c r="CU184" i="7"/>
  <c r="CP53" i="7"/>
  <c r="CQ478" i="7"/>
  <c r="CT385" i="7"/>
  <c r="CQ385" i="7"/>
  <c r="CR70" i="7"/>
  <c r="CM70" i="7"/>
  <c r="CL70" i="7"/>
  <c r="CN246" i="7"/>
  <c r="CO197" i="7"/>
  <c r="CS70" i="7"/>
  <c r="CM197" i="7"/>
  <c r="CO918" i="7"/>
  <c r="CU213" i="7"/>
  <c r="CW17" i="7"/>
  <c r="CW592" i="7"/>
  <c r="CW423" i="7"/>
  <c r="CW381" i="7"/>
  <c r="CS347" i="7"/>
  <c r="CO478" i="7"/>
  <c r="CP351" i="7"/>
  <c r="CS160" i="7"/>
  <c r="CQ230" i="7"/>
  <c r="CV748" i="7"/>
  <c r="CL27" i="7"/>
  <c r="CU359" i="7"/>
  <c r="CW27" i="7"/>
  <c r="CV232" i="7"/>
  <c r="CW734" i="7"/>
  <c r="CW701" i="7"/>
  <c r="CW136" i="7"/>
  <c r="CP279" i="7"/>
  <c r="CU279" i="7"/>
  <c r="CR160" i="7"/>
  <c r="CQ13" i="7"/>
  <c r="CU790" i="7"/>
  <c r="CU943" i="7"/>
  <c r="CV924" i="7"/>
  <c r="CW571" i="7"/>
  <c r="CU952" i="7"/>
  <c r="CU573" i="7"/>
  <c r="CV76" i="7"/>
  <c r="CU652" i="7"/>
  <c r="CS71" i="7"/>
  <c r="CR71" i="7"/>
  <c r="CV71" i="7"/>
  <c r="CP71" i="7"/>
  <c r="CM200" i="7"/>
  <c r="CR385" i="7"/>
  <c r="CS13" i="7"/>
  <c r="CW13" i="7"/>
  <c r="CW323" i="7"/>
  <c r="CU326" i="7"/>
  <c r="CU35" i="7"/>
  <c r="CM325" i="7"/>
  <c r="CT325" i="7"/>
  <c r="CS208" i="7"/>
  <c r="CO208" i="7"/>
  <c r="CS81" i="7"/>
  <c r="CN369" i="7"/>
  <c r="CO48" i="7"/>
  <c r="CT369" i="7"/>
  <c r="CT26" i="7"/>
  <c r="CP190" i="7"/>
  <c r="CT151" i="7"/>
  <c r="CP119" i="7"/>
  <c r="CJ180" i="7"/>
  <c r="CQ180" i="7"/>
  <c r="CP352" i="7"/>
  <c r="CR325" i="7"/>
  <c r="CO325" i="7"/>
  <c r="CU325" i="7"/>
  <c r="CN208" i="7"/>
  <c r="CP125" i="7"/>
  <c r="CM352" i="7"/>
  <c r="CS352" i="7"/>
  <c r="CJ397" i="7"/>
  <c r="CM91" i="7"/>
  <c r="CR81" i="7"/>
  <c r="CN352" i="7"/>
  <c r="CM48" i="7"/>
  <c r="CR306" i="7"/>
  <c r="CP26" i="7"/>
  <c r="CS190" i="7"/>
  <c r="CM151" i="7"/>
  <c r="CV945" i="7"/>
  <c r="CJ278" i="7"/>
  <c r="CP278" i="7"/>
  <c r="CJ122" i="7"/>
  <c r="CR122" i="7"/>
  <c r="CJ140" i="7"/>
  <c r="CJ77" i="7"/>
  <c r="CW993" i="7"/>
  <c r="CW445" i="7"/>
  <c r="CN125" i="7"/>
  <c r="CN325" i="7"/>
  <c r="CT208" i="7"/>
  <c r="CS125" i="7"/>
  <c r="CW125" i="7"/>
  <c r="CT352" i="7"/>
  <c r="CQ91" i="7"/>
  <c r="CQ81" i="7"/>
  <c r="CV81" i="7"/>
  <c r="CO125" i="7"/>
  <c r="CP369" i="7"/>
  <c r="CR26" i="7"/>
  <c r="CM190" i="7"/>
  <c r="CL190" i="7"/>
  <c r="CQ151" i="7"/>
  <c r="CV151" i="7"/>
  <c r="CS151" i="7"/>
  <c r="CJ245" i="7"/>
  <c r="CJ92" i="7"/>
  <c r="CS92" i="7"/>
  <c r="CV820" i="7"/>
  <c r="CU29" i="7"/>
  <c r="CU217" i="7"/>
  <c r="CV441" i="7"/>
  <c r="CV524" i="7"/>
  <c r="CU242" i="7"/>
  <c r="CU441" i="7"/>
  <c r="CR499" i="7"/>
  <c r="CP499" i="7"/>
  <c r="CT499" i="7"/>
  <c r="CW499" i="7"/>
  <c r="CP392" i="7"/>
  <c r="CO260" i="7"/>
  <c r="CQ45" i="7"/>
  <c r="CM14" i="7"/>
  <c r="CO499" i="7"/>
  <c r="CN499" i="7"/>
  <c r="CU699" i="7"/>
  <c r="CV240" i="7"/>
  <c r="CL133" i="7"/>
  <c r="CW904" i="7"/>
  <c r="CL10" i="7"/>
  <c r="CV257" i="7"/>
  <c r="CP260" i="7"/>
  <c r="CR45" i="7"/>
  <c r="CT14" i="7"/>
  <c r="CW14" i="7"/>
  <c r="CQ306" i="7"/>
  <c r="CQ499" i="7"/>
  <c r="CV65" i="7"/>
  <c r="CV313" i="7"/>
  <c r="CL248" i="7"/>
  <c r="CV248" i="7"/>
  <c r="CU133" i="7"/>
  <c r="CW217" i="7"/>
  <c r="CU203" i="7"/>
  <c r="CT284" i="7"/>
  <c r="CU574" i="7"/>
  <c r="CU240" i="7"/>
  <c r="CV17" i="7"/>
  <c r="CV796" i="7"/>
  <c r="CR78" i="7"/>
  <c r="CW786" i="7"/>
  <c r="CL185" i="7"/>
  <c r="CU127" i="7"/>
  <c r="CU444" i="7"/>
  <c r="CP112" i="7"/>
  <c r="CT100" i="7"/>
  <c r="CL504" i="7"/>
  <c r="CV127" i="7"/>
  <c r="CW64" i="7"/>
  <c r="CT168" i="7"/>
  <c r="CS100" i="7"/>
  <c r="CW833" i="7"/>
  <c r="CW844" i="7"/>
  <c r="CV121" i="7"/>
  <c r="CW133" i="7"/>
  <c r="CQ190" i="7"/>
  <c r="CV190" i="7"/>
  <c r="CO190" i="7"/>
  <c r="CU190" i="7"/>
  <c r="CN119" i="7"/>
  <c r="CQ168" i="7"/>
  <c r="CM208" i="7"/>
  <c r="CW248" i="7"/>
  <c r="CW221" i="7"/>
  <c r="CL29" i="7"/>
  <c r="CV437" i="7"/>
  <c r="CU566" i="7"/>
  <c r="CW981" i="7"/>
  <c r="CL127" i="7"/>
  <c r="CT190" i="7"/>
  <c r="CN151" i="7"/>
  <c r="CL151" i="7"/>
  <c r="CO151" i="7"/>
  <c r="CO119" i="7"/>
  <c r="CU119" i="7"/>
  <c r="CV213" i="7"/>
  <c r="CW225" i="7"/>
  <c r="CR292" i="7"/>
  <c r="CV952" i="7"/>
  <c r="CW714" i="7"/>
  <c r="CV846" i="7"/>
  <c r="CL63" i="7"/>
  <c r="CV287" i="7"/>
  <c r="CU162" i="7"/>
  <c r="CW287" i="7"/>
  <c r="CU287" i="7"/>
  <c r="CU20" i="7"/>
  <c r="CU720" i="7"/>
  <c r="CN91" i="7"/>
  <c r="CT91" i="7"/>
  <c r="CO91" i="7"/>
  <c r="CQ135" i="7"/>
  <c r="CV135" i="7"/>
  <c r="CS284" i="7"/>
  <c r="CQ284" i="7"/>
  <c r="CQ79" i="7"/>
  <c r="CT79" i="7"/>
  <c r="CR291" i="7"/>
  <c r="CS291" i="7"/>
  <c r="CN79" i="7"/>
  <c r="CT291" i="7"/>
  <c r="CV980" i="7"/>
  <c r="CW583" i="7"/>
  <c r="CU583" i="7"/>
  <c r="CU27" i="7"/>
  <c r="CU606" i="7"/>
  <c r="CW232" i="7"/>
  <c r="CL203" i="7"/>
  <c r="CO116" i="7"/>
  <c r="CW127" i="7"/>
  <c r="CV599" i="7"/>
  <c r="CV203" i="7"/>
  <c r="CW20" i="7"/>
  <c r="CV527" i="7"/>
  <c r="CV714" i="7"/>
  <c r="CU799" i="7"/>
  <c r="CR91" i="7"/>
  <c r="CR79" i="7"/>
  <c r="CP79" i="7"/>
  <c r="CN284" i="7"/>
  <c r="CO284" i="7"/>
  <c r="CU284" i="7"/>
  <c r="CN78" i="7"/>
  <c r="CL78" i="7"/>
  <c r="CM291" i="7"/>
  <c r="CL291" i="7"/>
  <c r="CV29" i="7"/>
  <c r="CS369" i="7"/>
  <c r="CW369" i="7"/>
  <c r="CR149" i="7"/>
  <c r="CO79" i="7"/>
  <c r="CT78" i="7"/>
  <c r="CW78" i="7"/>
  <c r="CR284" i="7"/>
  <c r="CU495" i="7"/>
  <c r="CU844" i="7"/>
  <c r="CV185" i="7"/>
  <c r="CM306" i="7"/>
  <c r="CR918" i="7"/>
  <c r="CV927" i="7"/>
  <c r="CN306" i="7"/>
  <c r="CO306" i="7"/>
  <c r="CS306" i="7"/>
  <c r="CS918" i="7"/>
  <c r="CM392" i="7"/>
  <c r="CN392" i="7"/>
  <c r="CS260" i="7"/>
  <c r="CQ260" i="7"/>
  <c r="CN375" i="7"/>
  <c r="CR375" i="7"/>
  <c r="CV375" i="7"/>
  <c r="CO172" i="7"/>
  <c r="CS172" i="7"/>
  <c r="CN45" i="7"/>
  <c r="CP45" i="7"/>
  <c r="CN230" i="7"/>
  <c r="CP14" i="7"/>
  <c r="CR14" i="7"/>
  <c r="CM128" i="7"/>
  <c r="CP128" i="7"/>
  <c r="CN504" i="7"/>
  <c r="CP504" i="7"/>
  <c r="CU504" i="7"/>
  <c r="CR392" i="7"/>
  <c r="CV392" i="7"/>
  <c r="CO392" i="7"/>
  <c r="CT260" i="7"/>
  <c r="CM260" i="7"/>
  <c r="CL260" i="7"/>
  <c r="CP375" i="7"/>
  <c r="CT375" i="7"/>
  <c r="CP172" i="7"/>
  <c r="CR172" i="7"/>
  <c r="CV172" i="7"/>
  <c r="CT45" i="7"/>
  <c r="CW45" i="7"/>
  <c r="CO45" i="7"/>
  <c r="CM230" i="7"/>
  <c r="CS230" i="7"/>
  <c r="CW230" i="7"/>
  <c r="CR360" i="7"/>
  <c r="CO14" i="7"/>
  <c r="CN14" i="7"/>
  <c r="CT128" i="7"/>
  <c r="CR504" i="7"/>
  <c r="CM504" i="7"/>
  <c r="CQ100" i="7"/>
  <c r="CR260" i="7"/>
  <c r="CV260" i="7"/>
  <c r="CO375" i="7"/>
  <c r="CU375" i="7"/>
  <c r="CN172" i="7"/>
  <c r="CM45" i="7"/>
  <c r="CO230" i="7"/>
  <c r="CU230" i="7"/>
  <c r="CQ14" i="7"/>
  <c r="CS128" i="7"/>
  <c r="CR230" i="7"/>
  <c r="CQ504" i="7"/>
  <c r="CT504" i="7"/>
  <c r="CW504" i="7"/>
  <c r="CW666" i="7"/>
  <c r="CO292" i="7"/>
  <c r="CV910" i="7"/>
  <c r="CJ335" i="7"/>
  <c r="CQ335" i="7"/>
  <c r="CL448" i="7"/>
  <c r="CW629" i="7"/>
  <c r="CS522" i="7"/>
  <c r="CN522" i="7"/>
  <c r="CT116" i="7"/>
  <c r="CJ374" i="7"/>
  <c r="CN523" i="7"/>
  <c r="CL523" i="7"/>
  <c r="CT522" i="7"/>
  <c r="CL522" i="7"/>
  <c r="CT448" i="7"/>
  <c r="CV285" i="7"/>
  <c r="CV585" i="7"/>
  <c r="CM100" i="7"/>
  <c r="CO100" i="7"/>
  <c r="CW599" i="7"/>
  <c r="CW770" i="7"/>
  <c r="CV799" i="7"/>
  <c r="CN296" i="7"/>
  <c r="CW702" i="7"/>
  <c r="CP108" i="7"/>
  <c r="CW649" i="7"/>
  <c r="CQ116" i="7"/>
  <c r="CN23" i="7"/>
  <c r="CR23" i="7"/>
  <c r="CU285" i="7"/>
  <c r="CQ108" i="7"/>
  <c r="CV108" i="7"/>
  <c r="CV559" i="7"/>
  <c r="CO108" i="7"/>
  <c r="CS108" i="7"/>
  <c r="CT108" i="7"/>
  <c r="CO200" i="7"/>
  <c r="CN345" i="7"/>
  <c r="CL345" i="7"/>
  <c r="CQ23" i="7"/>
  <c r="CP23" i="7"/>
  <c r="CO23" i="7"/>
  <c r="CT23" i="7"/>
  <c r="CW23" i="7"/>
  <c r="CU471" i="7"/>
  <c r="CM108" i="7"/>
  <c r="CN108" i="7"/>
  <c r="CL108" i="7"/>
  <c r="CL285" i="7"/>
  <c r="CU175" i="7"/>
  <c r="CW746" i="7"/>
  <c r="CW203" i="7"/>
  <c r="CR200" i="7"/>
  <c r="CS116" i="7"/>
  <c r="CM23" i="7"/>
  <c r="CL23" i="7"/>
  <c r="CW816" i="7"/>
  <c r="CU610" i="7"/>
  <c r="CV993" i="7"/>
  <c r="CN168" i="7"/>
  <c r="CV816" i="7"/>
  <c r="CW983" i="7"/>
  <c r="CW285" i="7"/>
  <c r="CW589" i="7"/>
  <c r="CW326" i="7"/>
  <c r="CS168" i="7"/>
  <c r="CQ138" i="7"/>
  <c r="CP138" i="7"/>
  <c r="CN138" i="7"/>
  <c r="CN128" i="7"/>
  <c r="CQ128" i="7"/>
  <c r="CV128" i="7"/>
  <c r="CW252" i="7"/>
  <c r="CQ539" i="7"/>
  <c r="CW608" i="7"/>
  <c r="CV617" i="7"/>
  <c r="CU858" i="7"/>
  <c r="CW566" i="7"/>
  <c r="CP296" i="7"/>
  <c r="CU121" i="7"/>
  <c r="CM168" i="7"/>
  <c r="CO168" i="7"/>
  <c r="CR138" i="7"/>
  <c r="CO128" i="7"/>
  <c r="CV573" i="7"/>
  <c r="CN357" i="7"/>
  <c r="CW685" i="7"/>
  <c r="CV222" i="7"/>
  <c r="CL232" i="7"/>
  <c r="CJ154" i="7"/>
  <c r="CM154" i="7"/>
  <c r="CR112" i="7"/>
  <c r="CV112" i="7"/>
  <c r="CJ214" i="7"/>
  <c r="CN214" i="7"/>
  <c r="CJ126" i="7"/>
  <c r="CO126" i="7"/>
  <c r="CP154" i="7"/>
  <c r="CM183" i="7"/>
  <c r="CR13" i="7"/>
  <c r="CO13" i="7"/>
  <c r="CN385" i="7"/>
  <c r="CN116" i="7"/>
  <c r="CQ894" i="7"/>
  <c r="CT292" i="7"/>
  <c r="CW292" i="7"/>
  <c r="CQ292" i="7"/>
  <c r="CV292" i="7"/>
  <c r="CS296" i="7"/>
  <c r="CJ170" i="7"/>
  <c r="CJ4" i="7"/>
  <c r="CS4" i="7"/>
  <c r="CJ58" i="7"/>
  <c r="CN58" i="7"/>
  <c r="CJ243" i="7"/>
  <c r="CR243" i="7"/>
  <c r="CJ68" i="7"/>
  <c r="CN68" i="7"/>
  <c r="CJ178" i="7"/>
  <c r="CS178" i="7"/>
  <c r="CS415" i="7"/>
  <c r="CP208" i="7"/>
  <c r="CM125" i="7"/>
  <c r="CQ125" i="7"/>
  <c r="CV125" i="7"/>
  <c r="CT73" i="7"/>
  <c r="CW73" i="7"/>
  <c r="CM73" i="7"/>
  <c r="CN81" i="7"/>
  <c r="CP81" i="7"/>
  <c r="CU81" i="7"/>
  <c r="CQ196" i="7"/>
  <c r="CM364" i="7"/>
  <c r="CQ48" i="7"/>
  <c r="CN48" i="7"/>
  <c r="CL48" i="7"/>
  <c r="CT112" i="7"/>
  <c r="CM26" i="7"/>
  <c r="CO26" i="7"/>
  <c r="CM160" i="7"/>
  <c r="CL160" i="7"/>
  <c r="CP160" i="7"/>
  <c r="CQ183" i="7"/>
  <c r="CT119" i="7"/>
  <c r="CM119" i="7"/>
  <c r="CL119" i="7"/>
  <c r="CP360" i="7"/>
  <c r="CN13" i="7"/>
  <c r="CM13" i="7"/>
  <c r="CO138" i="7"/>
  <c r="CU138" i="7"/>
  <c r="CM112" i="7"/>
  <c r="CL112" i="7"/>
  <c r="CS112" i="7"/>
  <c r="CP116" i="7"/>
  <c r="CQ78" i="7"/>
  <c r="CM116" i="7"/>
  <c r="CP291" i="7"/>
  <c r="CP78" i="7"/>
  <c r="CR116" i="7"/>
  <c r="CT138" i="7"/>
  <c r="CP100" i="7"/>
  <c r="CW986" i="7"/>
  <c r="CU833" i="7"/>
  <c r="CW617" i="7"/>
  <c r="CU563" i="7"/>
  <c r="CU945" i="7"/>
  <c r="CV486" i="7"/>
  <c r="CM292" i="7"/>
  <c r="CJ16" i="7"/>
  <c r="CJ176" i="7"/>
  <c r="CJ115" i="7"/>
  <c r="CS115" i="7"/>
  <c r="CJ275" i="7"/>
  <c r="CQ275" i="7"/>
  <c r="CJ84" i="7"/>
  <c r="CJ187" i="7"/>
  <c r="CJ249" i="7"/>
  <c r="CT249" i="7"/>
  <c r="CJ102" i="7"/>
  <c r="CM102" i="7"/>
  <c r="CJ144" i="7"/>
  <c r="CJ290" i="7"/>
  <c r="CJ130" i="7"/>
  <c r="CN130" i="7"/>
  <c r="CJ38" i="7"/>
  <c r="CQ38" i="7"/>
  <c r="CJ141" i="7"/>
  <c r="CJ157" i="7"/>
  <c r="CN194" i="7"/>
  <c r="CR73" i="7"/>
  <c r="CV73" i="7"/>
  <c r="CT81" i="7"/>
  <c r="CR196" i="7"/>
  <c r="CP385" i="7"/>
  <c r="CO385" i="7"/>
  <c r="CP48" i="7"/>
  <c r="CN196" i="7"/>
  <c r="CL196" i="7"/>
  <c r="CS26" i="7"/>
  <c r="CW26" i="7"/>
  <c r="CO160" i="7"/>
  <c r="CU160" i="7"/>
  <c r="CW394" i="7"/>
  <c r="CS119" i="7"/>
  <c r="CW119" i="7"/>
  <c r="CQ360" i="7"/>
  <c r="CV360" i="7"/>
  <c r="CP13" i="7"/>
  <c r="CP168" i="7"/>
  <c r="CM138" i="7"/>
  <c r="CW615" i="7"/>
  <c r="CO78" i="7"/>
  <c r="CO291" i="7"/>
  <c r="CV963" i="7"/>
  <c r="CW680" i="7"/>
  <c r="CR100" i="7"/>
  <c r="CW790" i="7"/>
  <c r="CU108" i="7"/>
  <c r="CP292" i="7"/>
  <c r="CU292" i="7"/>
  <c r="CW165" i="7"/>
  <c r="CN292" i="7"/>
  <c r="CL292" i="7"/>
  <c r="CJ171" i="7"/>
  <c r="CQ171" i="7"/>
  <c r="CJ280" i="7"/>
  <c r="CS280" i="7"/>
  <c r="CJ8" i="7"/>
  <c r="CN8" i="7"/>
  <c r="CO296" i="7"/>
  <c r="CQ296" i="7"/>
  <c r="CR296" i="7"/>
  <c r="CM296" i="7"/>
  <c r="CL296" i="7"/>
  <c r="CT296" i="7"/>
  <c r="CJ169" i="7"/>
  <c r="CT169" i="7"/>
  <c r="CJ269" i="7"/>
  <c r="CM269" i="7"/>
  <c r="CJ281" i="7"/>
  <c r="CQ281" i="7"/>
  <c r="CK241" i="7"/>
  <c r="CJ241" i="7"/>
  <c r="CJ104" i="7"/>
  <c r="CS104" i="7"/>
  <c r="CJ44" i="7"/>
  <c r="CN44" i="7"/>
  <c r="CJ86" i="7"/>
  <c r="CS86" i="7"/>
  <c r="CM466" i="7"/>
  <c r="CT466" i="7"/>
  <c r="CL491" i="7"/>
  <c r="CR407" i="7"/>
  <c r="CS385" i="7"/>
  <c r="CW385" i="7"/>
  <c r="CW889" i="7"/>
  <c r="CU983" i="7"/>
  <c r="CU222" i="7"/>
  <c r="CS894" i="7"/>
  <c r="CW894" i="7"/>
  <c r="CW240" i="7"/>
  <c r="CP755" i="7"/>
  <c r="CP466" i="7"/>
  <c r="CS466" i="7"/>
  <c r="CL466" i="7"/>
  <c r="CP491" i="7"/>
  <c r="CS375" i="7"/>
  <c r="CN525" i="7"/>
  <c r="CM538" i="7"/>
  <c r="CV778" i="7"/>
  <c r="CU920" i="7"/>
  <c r="CO755" i="7"/>
  <c r="CQ466" i="7"/>
  <c r="CV466" i="7"/>
  <c r="CT491" i="7"/>
  <c r="CP525" i="7"/>
  <c r="CR538" i="7"/>
  <c r="CW83" i="7"/>
  <c r="CU997" i="7"/>
  <c r="CO894" i="7"/>
  <c r="CL322" i="7"/>
  <c r="CW820" i="7"/>
  <c r="CL213" i="7"/>
  <c r="CS183" i="7"/>
  <c r="CN183" i="7"/>
  <c r="CL183" i="7"/>
  <c r="CU277" i="7"/>
  <c r="CW846" i="7"/>
  <c r="CR183" i="7"/>
  <c r="CU823" i="7"/>
  <c r="CO294" i="7"/>
  <c r="CV967" i="7"/>
  <c r="CN200" i="7"/>
  <c r="CL200" i="7"/>
  <c r="CV646" i="7"/>
  <c r="CR894" i="7"/>
  <c r="CW322" i="7"/>
  <c r="CT183" i="7"/>
  <c r="CO183" i="7"/>
  <c r="CU183" i="7"/>
  <c r="CV563" i="7"/>
  <c r="CU17" i="7"/>
  <c r="CR854" i="7"/>
  <c r="CQ854" i="7"/>
  <c r="CL854" i="7"/>
  <c r="CP854" i="7"/>
  <c r="CM854" i="7"/>
  <c r="CS854" i="7"/>
  <c r="CN854" i="7"/>
  <c r="CT854" i="7"/>
  <c r="CO854" i="7"/>
  <c r="CT194" i="7"/>
  <c r="CQ194" i="7"/>
  <c r="CM194" i="7"/>
  <c r="CS194" i="7"/>
  <c r="CR194" i="7"/>
  <c r="CU963" i="7"/>
  <c r="CU931" i="7"/>
  <c r="CW610" i="7"/>
  <c r="CW636" i="7"/>
  <c r="CV471" i="7"/>
  <c r="CW796" i="7"/>
  <c r="CO491" i="7"/>
  <c r="CN491" i="7"/>
  <c r="CM407" i="7"/>
  <c r="CT200" i="7"/>
  <c r="CW200" i="7"/>
  <c r="CQ200" i="7"/>
  <c r="CP531" i="7"/>
  <c r="CT345" i="7"/>
  <c r="CQ345" i="7"/>
  <c r="CR369" i="7"/>
  <c r="CV369" i="7"/>
  <c r="CM491" i="7"/>
  <c r="CQ491" i="7"/>
  <c r="CR345" i="7"/>
  <c r="CW789" i="7"/>
  <c r="CV680" i="7"/>
  <c r="CU904" i="7"/>
  <c r="CR491" i="7"/>
  <c r="CP200" i="7"/>
  <c r="CS345" i="7"/>
  <c r="CO345" i="7"/>
  <c r="CT18" i="7"/>
  <c r="CL83" i="7"/>
  <c r="CU816" i="7"/>
  <c r="CT415" i="7"/>
  <c r="CN415" i="7"/>
  <c r="CR415" i="7"/>
  <c r="CJ367" i="7"/>
  <c r="CM367" i="7"/>
  <c r="CM415" i="7"/>
  <c r="CW519" i="7"/>
  <c r="CU967" i="7"/>
  <c r="CV83" i="7"/>
  <c r="CU632" i="7"/>
  <c r="CU552" i="7"/>
  <c r="CU165" i="7"/>
  <c r="CW213" i="7"/>
  <c r="CW242" i="7"/>
  <c r="CN234" i="7"/>
  <c r="CO234" i="7"/>
  <c r="CR234" i="7"/>
  <c r="CQ234" i="7"/>
  <c r="CP234" i="7"/>
  <c r="CM234" i="7"/>
  <c r="CS234" i="7"/>
  <c r="CW234" i="7"/>
  <c r="CU83" i="7"/>
  <c r="CT196" i="7"/>
  <c r="CS196" i="7"/>
  <c r="CO196" i="7"/>
  <c r="CS351" i="7"/>
  <c r="CQ279" i="7"/>
  <c r="CN279" i="7"/>
  <c r="CT279" i="7"/>
  <c r="CL531" i="7"/>
  <c r="CT531" i="7"/>
  <c r="CR279" i="7"/>
  <c r="CW70" i="7"/>
  <c r="CR132" i="7"/>
  <c r="CU514" i="7"/>
  <c r="CW769" i="7"/>
  <c r="CL340" i="7"/>
  <c r="CV636" i="7"/>
  <c r="CL175" i="7"/>
  <c r="CU748" i="7"/>
  <c r="CV663" i="7"/>
  <c r="CW663" i="7"/>
  <c r="CU354" i="7"/>
  <c r="CV826" i="7"/>
  <c r="CJ379" i="7"/>
  <c r="CM379" i="7"/>
  <c r="CS279" i="7"/>
  <c r="CP196" i="7"/>
  <c r="CM279" i="7"/>
  <c r="CM531" i="7"/>
  <c r="CQ531" i="7"/>
  <c r="CR531" i="7"/>
  <c r="CV531" i="7"/>
  <c r="CV395" i="7"/>
  <c r="CW548" i="7"/>
  <c r="CO531" i="7"/>
  <c r="CW806" i="7"/>
  <c r="CR236" i="7"/>
  <c r="CP18" i="7"/>
  <c r="CW927" i="7"/>
  <c r="CP306" i="7"/>
  <c r="CQ357" i="7"/>
  <c r="CP357" i="7"/>
  <c r="CW318" i="7"/>
  <c r="CV175" i="7"/>
  <c r="CU206" i="7"/>
  <c r="CL109" i="7"/>
  <c r="CT755" i="7"/>
  <c r="CR755" i="7"/>
  <c r="CL755" i="7"/>
  <c r="CR355" i="7"/>
  <c r="CO407" i="7"/>
  <c r="CP407" i="7"/>
  <c r="CP478" i="7"/>
  <c r="CT478" i="7"/>
  <c r="CM478" i="7"/>
  <c r="CR525" i="7"/>
  <c r="CL525" i="7"/>
  <c r="CM357" i="7"/>
  <c r="CL357" i="7"/>
  <c r="CN360" i="7"/>
  <c r="CL360" i="7"/>
  <c r="CT360" i="7"/>
  <c r="CW823" i="7"/>
  <c r="CM523" i="7"/>
  <c r="CN18" i="7"/>
  <c r="CO18" i="7"/>
  <c r="CT132" i="7"/>
  <c r="CP132" i="7"/>
  <c r="CN407" i="7"/>
  <c r="CQ407" i="7"/>
  <c r="CS478" i="7"/>
  <c r="CL478" i="7"/>
  <c r="CP364" i="7"/>
  <c r="CT523" i="7"/>
  <c r="CO525" i="7"/>
  <c r="CQ525" i="7"/>
  <c r="CS525" i="7"/>
  <c r="CS357" i="7"/>
  <c r="CT357" i="7"/>
  <c r="CO132" i="7"/>
  <c r="CS132" i="7"/>
  <c r="CM18" i="7"/>
  <c r="CS18" i="7"/>
  <c r="CU710" i="7"/>
  <c r="CV943" i="7"/>
  <c r="CV618" i="7"/>
  <c r="CN755" i="7"/>
  <c r="CQ755" i="7"/>
  <c r="CS355" i="7"/>
  <c r="CQ355" i="7"/>
  <c r="CS755" i="7"/>
  <c r="CS407" i="7"/>
  <c r="CW407" i="7"/>
  <c r="CR478" i="7"/>
  <c r="CO364" i="7"/>
  <c r="CS523" i="7"/>
  <c r="CO523" i="7"/>
  <c r="CQ523" i="7"/>
  <c r="CV523" i="7"/>
  <c r="CT525" i="7"/>
  <c r="CO357" i="7"/>
  <c r="CN468" i="7"/>
  <c r="CM468" i="7"/>
  <c r="CW631" i="7"/>
  <c r="CW967" i="7"/>
  <c r="CP523" i="7"/>
  <c r="CR18" i="7"/>
  <c r="CV18" i="7"/>
  <c r="CV976" i="7"/>
  <c r="CN191" i="7"/>
  <c r="CO191" i="7"/>
  <c r="CR191" i="7"/>
  <c r="CQ191" i="7"/>
  <c r="CS191" i="7"/>
  <c r="CW191" i="7"/>
  <c r="CP191" i="7"/>
  <c r="CM191" i="7"/>
  <c r="CP329" i="7"/>
  <c r="CU329" i="7"/>
  <c r="CS329" i="7"/>
  <c r="CQ329" i="7"/>
  <c r="CM329" i="7"/>
  <c r="CL329" i="7"/>
  <c r="CR329" i="7"/>
  <c r="CT329" i="7"/>
  <c r="CV134" i="7"/>
  <c r="CR448" i="7"/>
  <c r="CS448" i="7"/>
  <c r="CS360" i="7"/>
  <c r="CU65" i="7"/>
  <c r="CT188" i="7"/>
  <c r="CR522" i="7"/>
  <c r="CO415" i="7"/>
  <c r="CP448" i="7"/>
  <c r="CO188" i="7"/>
  <c r="CM448" i="7"/>
  <c r="CO360" i="7"/>
  <c r="CM750" i="7"/>
  <c r="CW730" i="7"/>
  <c r="CM894" i="7"/>
  <c r="CP894" i="7"/>
  <c r="CU826" i="7"/>
  <c r="CV165" i="7"/>
  <c r="CU809" i="7"/>
  <c r="CQ521" i="7"/>
  <c r="CW719" i="7"/>
  <c r="CW879" i="7"/>
  <c r="CV666" i="7"/>
  <c r="CW979" i="7"/>
  <c r="CW175" i="7"/>
  <c r="CL894" i="7"/>
  <c r="CN894" i="7"/>
  <c r="CV318" i="7"/>
  <c r="CW50" i="7"/>
  <c r="CU897" i="7"/>
  <c r="CL163" i="7"/>
  <c r="CU778" i="7"/>
  <c r="CW199" i="7"/>
  <c r="CV297" i="7"/>
  <c r="CS353" i="7"/>
  <c r="CP331" i="7"/>
  <c r="CR331" i="7"/>
  <c r="CS331" i="7"/>
  <c r="CW331" i="7"/>
  <c r="CO331" i="7"/>
  <c r="CQ331" i="7"/>
  <c r="CN331" i="7"/>
  <c r="CL331" i="7"/>
  <c r="CQ132" i="7"/>
  <c r="CM132" i="7"/>
  <c r="CL132" i="7"/>
  <c r="CW963" i="7"/>
  <c r="CU889" i="7"/>
  <c r="CP236" i="7"/>
  <c r="CK182" i="7"/>
  <c r="CJ182" i="7"/>
  <c r="CW100" i="7"/>
  <c r="CV242" i="7"/>
  <c r="CP355" i="7"/>
  <c r="CU355" i="7"/>
  <c r="CT355" i="7"/>
  <c r="CN355" i="7"/>
  <c r="CM355" i="7"/>
  <c r="CQ294" i="7"/>
  <c r="CR294" i="7"/>
  <c r="CL106" i="7"/>
  <c r="CJ341" i="7"/>
  <c r="CO341" i="7"/>
  <c r="CJ161" i="7"/>
  <c r="CS161" i="7"/>
  <c r="CV322" i="7"/>
  <c r="CU322" i="7"/>
  <c r="CW206" i="7"/>
  <c r="CW428" i="7"/>
  <c r="CU678" i="7"/>
  <c r="CW976" i="7"/>
  <c r="CU986" i="7"/>
  <c r="CP345" i="7"/>
  <c r="CN435" i="7"/>
  <c r="CL79" i="7"/>
  <c r="CU454" i="7"/>
  <c r="CW890" i="7"/>
  <c r="CW298" i="7"/>
  <c r="CV340" i="7"/>
  <c r="CL222" i="7"/>
  <c r="CU252" i="7"/>
  <c r="CR539" i="7"/>
  <c r="CV394" i="7"/>
  <c r="CV106" i="7"/>
  <c r="CW106" i="7"/>
  <c r="CU106" i="7"/>
  <c r="CW826" i="7"/>
  <c r="CU618" i="7"/>
  <c r="CN738" i="7"/>
  <c r="CT353" i="7"/>
  <c r="CW809" i="7"/>
  <c r="CS346" i="7"/>
  <c r="CR317" i="7"/>
  <c r="CR906" i="7"/>
  <c r="CM906" i="7"/>
  <c r="CO906" i="7"/>
  <c r="CN906" i="7"/>
  <c r="CS906" i="7"/>
  <c r="CL906" i="7"/>
  <c r="CP906" i="7"/>
  <c r="CQ906" i="7"/>
  <c r="CT906" i="7"/>
  <c r="CU872" i="7"/>
  <c r="CL100" i="7"/>
  <c r="CU481" i="7"/>
  <c r="CV632" i="7"/>
  <c r="CV979" i="7"/>
  <c r="CW444" i="7"/>
  <c r="CU685" i="7"/>
  <c r="CU702" i="7"/>
  <c r="CW803" i="7"/>
  <c r="CW552" i="7"/>
  <c r="CU870" i="7"/>
  <c r="CP751" i="7"/>
  <c r="CS751" i="7"/>
  <c r="CN751" i="7"/>
  <c r="CO751" i="7"/>
  <c r="CT751" i="7"/>
  <c r="CL751" i="7"/>
  <c r="CQ751" i="7"/>
  <c r="CR751" i="7"/>
  <c r="CM751" i="7"/>
  <c r="CO347" i="7"/>
  <c r="CU347" i="7"/>
  <c r="CR347" i="7"/>
  <c r="CO351" i="7"/>
  <c r="CU351" i="7"/>
  <c r="CN351" i="7"/>
  <c r="CQ538" i="7"/>
  <c r="CP538" i="7"/>
  <c r="CT236" i="7"/>
  <c r="CW236" i="7"/>
  <c r="CO236" i="7"/>
  <c r="CM294" i="7"/>
  <c r="CT521" i="7"/>
  <c r="CQ918" i="7"/>
  <c r="CP738" i="7"/>
  <c r="CS750" i="7"/>
  <c r="CT918" i="7"/>
  <c r="CW918" i="7"/>
  <c r="CL918" i="7"/>
  <c r="CP918" i="7"/>
  <c r="CU918" i="7"/>
  <c r="CQ763" i="7"/>
  <c r="CN763" i="7"/>
  <c r="CL763" i="7"/>
  <c r="CM763" i="7"/>
  <c r="CP763" i="7"/>
  <c r="CO763" i="7"/>
  <c r="CS763" i="7"/>
  <c r="CR763" i="7"/>
  <c r="CT763" i="7"/>
  <c r="CN347" i="7"/>
  <c r="CL347" i="7"/>
  <c r="CT347" i="7"/>
  <c r="CW347" i="7"/>
  <c r="CN167" i="7"/>
  <c r="CQ351" i="7"/>
  <c r="CV351" i="7"/>
  <c r="CM351" i="7"/>
  <c r="CO538" i="7"/>
  <c r="CT538" i="7"/>
  <c r="CU164" i="7"/>
  <c r="CN294" i="7"/>
  <c r="CM236" i="7"/>
  <c r="CN236" i="7"/>
  <c r="CQ468" i="7"/>
  <c r="CW870" i="7"/>
  <c r="CS521" i="7"/>
  <c r="CM918" i="7"/>
  <c r="CR634" i="7"/>
  <c r="CS634" i="7"/>
  <c r="CO634" i="7"/>
  <c r="CP634" i="7"/>
  <c r="CM634" i="7"/>
  <c r="CQ634" i="7"/>
  <c r="CT634" i="7"/>
  <c r="CN634" i="7"/>
  <c r="CL634" i="7"/>
  <c r="CQ347" i="7"/>
  <c r="CT351" i="7"/>
  <c r="CL538" i="7"/>
  <c r="CS538" i="7"/>
  <c r="CS468" i="7"/>
  <c r="CW468" i="7"/>
  <c r="CT294" i="7"/>
  <c r="CW294" i="7"/>
  <c r="CW456" i="7"/>
  <c r="CQ236" i="7"/>
  <c r="CP294" i="7"/>
  <c r="CP468" i="7"/>
  <c r="CS747" i="7"/>
  <c r="CL747" i="7"/>
  <c r="CM747" i="7"/>
  <c r="CT747" i="7"/>
  <c r="CR747" i="7"/>
  <c r="CP747" i="7"/>
  <c r="CQ747" i="7"/>
  <c r="CN747" i="7"/>
  <c r="CO747" i="7"/>
  <c r="CW500" i="7"/>
  <c r="CU814" i="7"/>
  <c r="CR357" i="7"/>
  <c r="CQ436" i="7"/>
  <c r="CN436" i="7"/>
  <c r="CT436" i="7"/>
  <c r="CP436" i="7"/>
  <c r="CS436" i="7"/>
  <c r="CO436" i="7"/>
  <c r="CM436" i="7"/>
  <c r="CL436" i="7"/>
  <c r="CR436" i="7"/>
  <c r="CW65" i="7"/>
  <c r="CT140" i="7"/>
  <c r="CM317" i="7"/>
  <c r="CS317" i="7"/>
  <c r="CN317" i="7"/>
  <c r="CQ317" i="7"/>
  <c r="CV596" i="7"/>
  <c r="CW340" i="7"/>
  <c r="CU976" i="7"/>
  <c r="CU769" i="7"/>
  <c r="CR364" i="7"/>
  <c r="CV364" i="7"/>
  <c r="CN364" i="7"/>
  <c r="CT364" i="7"/>
  <c r="CS364" i="7"/>
  <c r="CN346" i="7"/>
  <c r="CW302" i="7"/>
  <c r="CV336" i="7"/>
  <c r="CU336" i="7"/>
  <c r="CV754" i="7"/>
  <c r="CS838" i="7"/>
  <c r="CN838" i="7"/>
  <c r="CO838" i="7"/>
  <c r="CM838" i="7"/>
  <c r="CP838" i="7"/>
  <c r="CT838" i="7"/>
  <c r="CR838" i="7"/>
  <c r="CL838" i="7"/>
  <c r="CQ838" i="7"/>
  <c r="CU624" i="7"/>
  <c r="CV206" i="7"/>
  <c r="CV710" i="7"/>
  <c r="CW159" i="7"/>
  <c r="CW673" i="7"/>
  <c r="CW336" i="7"/>
  <c r="CK384" i="7"/>
  <c r="CT384" i="7"/>
  <c r="CM311" i="7"/>
  <c r="CU159" i="7"/>
  <c r="CU646" i="7"/>
  <c r="CL252" i="7"/>
  <c r="CV768" i="7"/>
  <c r="CM539" i="7"/>
  <c r="CL539" i="7"/>
  <c r="CO738" i="7"/>
  <c r="CR738" i="7"/>
  <c r="CO353" i="7"/>
  <c r="CU353" i="7"/>
  <c r="CR353" i="7"/>
  <c r="CM353" i="7"/>
  <c r="CN353" i="7"/>
  <c r="CV163" i="7"/>
  <c r="CQ353" i="7"/>
  <c r="CU927" i="7"/>
  <c r="CW197" i="7"/>
  <c r="CW138" i="7"/>
  <c r="CS254" i="7"/>
  <c r="CN539" i="7"/>
  <c r="CS539" i="7"/>
  <c r="CM738" i="7"/>
  <c r="CL738" i="7"/>
  <c r="CU879" i="7"/>
  <c r="CW710" i="7"/>
  <c r="CU100" i="7"/>
  <c r="CU553" i="7"/>
  <c r="CL135" i="7"/>
  <c r="CU394" i="7"/>
  <c r="CS311" i="7"/>
  <c r="CU642" i="7"/>
  <c r="CT539" i="7"/>
  <c r="CO539" i="7"/>
  <c r="CU539" i="7"/>
  <c r="CO278" i="7"/>
  <c r="CO24" i="7"/>
  <c r="CM24" i="7"/>
  <c r="CQ738" i="7"/>
  <c r="CV738" i="7"/>
  <c r="CS738" i="7"/>
  <c r="CW738" i="7"/>
  <c r="CW698" i="7"/>
  <c r="CW207" i="7"/>
  <c r="CJ224" i="7"/>
  <c r="CQ224" i="7"/>
  <c r="CJ332" i="7"/>
  <c r="CT332" i="7"/>
  <c r="CJ150" i="7"/>
  <c r="CM150" i="7"/>
  <c r="CP317" i="7"/>
  <c r="CT317" i="7"/>
  <c r="CO317" i="7"/>
  <c r="CJ314" i="7"/>
  <c r="CP314" i="7"/>
  <c r="CJ202" i="7"/>
  <c r="CM202" i="7"/>
  <c r="CL65" i="7"/>
  <c r="CW778" i="7"/>
  <c r="CV730" i="7"/>
  <c r="CL313" i="7"/>
  <c r="CW679" i="7"/>
  <c r="CO521" i="7"/>
  <c r="CL521" i="7"/>
  <c r="CJ406" i="7"/>
  <c r="CS406" i="7"/>
  <c r="CW832" i="7"/>
  <c r="CO750" i="7"/>
  <c r="CL750" i="7"/>
  <c r="CU50" i="7"/>
  <c r="CU70" i="7"/>
  <c r="CP521" i="7"/>
  <c r="CR521" i="7"/>
  <c r="CR750" i="7"/>
  <c r="CV750" i="7"/>
  <c r="CN750" i="7"/>
  <c r="CW897" i="7"/>
  <c r="CW471" i="7"/>
  <c r="CP188" i="7"/>
  <c r="CU630" i="7"/>
  <c r="CM521" i="7"/>
  <c r="CP750" i="7"/>
  <c r="CT750" i="7"/>
  <c r="CV823" i="7"/>
  <c r="CR299" i="7"/>
  <c r="CV299" i="7"/>
  <c r="CP299" i="7"/>
  <c r="CW134" i="7"/>
  <c r="CU806" i="7"/>
  <c r="CR532" i="7"/>
  <c r="CV651" i="7"/>
  <c r="CT77" i="7"/>
  <c r="CS531" i="7"/>
  <c r="CP311" i="7"/>
  <c r="CT311" i="7"/>
  <c r="CW313" i="7"/>
  <c r="CR414" i="7"/>
  <c r="CQ415" i="7"/>
  <c r="CL66" i="7"/>
  <c r="CJ209" i="7"/>
  <c r="CN209" i="7"/>
  <c r="CT167" i="7"/>
  <c r="CO167" i="7"/>
  <c r="CS167" i="7"/>
  <c r="CP167" i="7"/>
  <c r="CR167" i="7"/>
  <c r="CV167" i="7"/>
  <c r="CM167" i="7"/>
  <c r="CJ361" i="7"/>
  <c r="CO361" i="7"/>
  <c r="CV50" i="7"/>
  <c r="CV786" i="7"/>
  <c r="CL297" i="7"/>
  <c r="CW814" i="7"/>
  <c r="CV814" i="7"/>
  <c r="CM254" i="7"/>
  <c r="CR254" i="7"/>
  <c r="CV254" i="7"/>
  <c r="CT254" i="7"/>
  <c r="CO254" i="7"/>
  <c r="CN254" i="7"/>
  <c r="CU163" i="7"/>
  <c r="CP254" i="7"/>
  <c r="CO299" i="7"/>
  <c r="CN299" i="7"/>
  <c r="CM299" i="7"/>
  <c r="CS299" i="7"/>
  <c r="CT299" i="7"/>
  <c r="CW781" i="7"/>
  <c r="CW930" i="7"/>
  <c r="CP140" i="7"/>
  <c r="CU768" i="7"/>
  <c r="CQ532" i="7"/>
  <c r="CV631" i="7"/>
  <c r="CV199" i="7"/>
  <c r="CU781" i="7"/>
  <c r="CT38" i="7"/>
  <c r="CV889" i="7"/>
  <c r="CM245" i="7"/>
  <c r="CV879" i="7"/>
  <c r="CP346" i="7"/>
  <c r="CM346" i="7"/>
  <c r="CT346" i="7"/>
  <c r="CR346" i="7"/>
  <c r="CV346" i="7"/>
  <c r="CO346" i="7"/>
  <c r="CU346" i="7"/>
  <c r="CN311" i="7"/>
  <c r="CO468" i="7"/>
  <c r="CN155" i="7"/>
  <c r="CO311" i="7"/>
  <c r="CR311" i="7"/>
  <c r="CV311" i="7"/>
  <c r="CW646" i="7"/>
  <c r="CL468" i="7"/>
  <c r="CR468" i="7"/>
  <c r="CV468" i="7"/>
  <c r="CV679" i="7"/>
  <c r="CN278" i="7"/>
  <c r="CW643" i="7"/>
  <c r="CV159" i="7"/>
  <c r="CO140" i="7"/>
  <c r="CO802" i="7"/>
  <c r="CU207" i="7"/>
  <c r="CO123" i="7"/>
  <c r="CS123" i="7"/>
  <c r="CM123" i="7"/>
  <c r="CQ123" i="7"/>
  <c r="CV123" i="7"/>
  <c r="CV277" i="7"/>
  <c r="CL277" i="7"/>
  <c r="CW277" i="7"/>
  <c r="CU55" i="7"/>
  <c r="CL414" i="7"/>
  <c r="CW163" i="7"/>
  <c r="CU199" i="7"/>
  <c r="CU297" i="7"/>
  <c r="CN316" i="7"/>
  <c r="CT216" i="7"/>
  <c r="CR216" i="7"/>
  <c r="CP216" i="7"/>
  <c r="CU216" i="7"/>
  <c r="CS216" i="7"/>
  <c r="CM216" i="7"/>
  <c r="CN216" i="7"/>
  <c r="CQ216" i="7"/>
  <c r="CU89" i="7"/>
  <c r="CW89" i="7"/>
  <c r="CW454" i="7"/>
  <c r="CV207" i="7"/>
  <c r="CL199" i="7"/>
  <c r="CU832" i="7"/>
  <c r="CL802" i="7"/>
  <c r="CW66" i="7"/>
  <c r="CV698" i="7"/>
  <c r="CP144" i="7"/>
  <c r="CV149" i="7"/>
  <c r="CO316" i="7"/>
  <c r="CW109" i="7"/>
  <c r="CR435" i="7"/>
  <c r="CW79" i="7"/>
  <c r="CM435" i="7"/>
  <c r="CU955" i="7"/>
  <c r="CR802" i="7"/>
  <c r="CT316" i="7"/>
  <c r="CV246" i="7"/>
  <c r="CP415" i="7"/>
  <c r="CL411" i="7"/>
  <c r="CV79" i="7"/>
  <c r="CQ316" i="7"/>
  <c r="CV316" i="7"/>
  <c r="CW320" i="7"/>
  <c r="CT123" i="7"/>
  <c r="CN123" i="7"/>
  <c r="CP123" i="7"/>
  <c r="CV302" i="7"/>
  <c r="CL302" i="7"/>
  <c r="CU302" i="7"/>
  <c r="CV89" i="7"/>
  <c r="CL89" i="7"/>
  <c r="CU66" i="7"/>
  <c r="CS245" i="7"/>
  <c r="CJ223" i="7"/>
  <c r="CP223" i="7"/>
  <c r="CJ343" i="7"/>
  <c r="CO343" i="7"/>
  <c r="CJ237" i="7"/>
  <c r="CR237" i="7"/>
  <c r="CJ97" i="7"/>
  <c r="CT97" i="7"/>
  <c r="CJ226" i="7"/>
  <c r="CR226" i="7"/>
  <c r="CM411" i="7"/>
  <c r="CV781" i="7"/>
  <c r="CT532" i="7"/>
  <c r="CN532" i="7"/>
  <c r="CL435" i="7"/>
  <c r="CR44" i="7"/>
  <c r="CP245" i="7"/>
  <c r="CS802" i="7"/>
  <c r="CW802" i="7"/>
  <c r="CM802" i="7"/>
  <c r="CO532" i="7"/>
  <c r="CS532" i="7"/>
  <c r="CO245" i="7"/>
  <c r="CQ245" i="7"/>
  <c r="CP802" i="7"/>
  <c r="CQ802" i="7"/>
  <c r="CW306" i="7"/>
  <c r="CL532" i="7"/>
  <c r="CP532" i="7"/>
  <c r="CM176" i="7"/>
  <c r="CN802" i="7"/>
  <c r="CN593" i="7"/>
  <c r="CR593" i="7"/>
  <c r="CS593" i="7"/>
  <c r="CP593" i="7"/>
  <c r="CO593" i="7"/>
  <c r="CQ593" i="7"/>
  <c r="CV593" i="7"/>
  <c r="CM593" i="7"/>
  <c r="CT593" i="7"/>
  <c r="CL593" i="7"/>
  <c r="CU730" i="7"/>
  <c r="CU629" i="7"/>
  <c r="CM44" i="7"/>
  <c r="CJ334" i="7"/>
  <c r="CM334" i="7"/>
  <c r="CJ389" i="7"/>
  <c r="CS389" i="7"/>
  <c r="CW366" i="7"/>
  <c r="CW651" i="7"/>
  <c r="CW642" i="7"/>
  <c r="CS140" i="7"/>
  <c r="CN24" i="7"/>
  <c r="CU651" i="7"/>
  <c r="CW600" i="7"/>
  <c r="CQ140" i="7"/>
  <c r="CT24" i="7"/>
  <c r="CS24" i="7"/>
  <c r="CP24" i="7"/>
  <c r="CR140" i="7"/>
  <c r="CR24" i="7"/>
  <c r="CV24" i="7"/>
  <c r="CL110" i="7"/>
  <c r="CJ383" i="7"/>
  <c r="CL383" i="7"/>
  <c r="CJ69" i="7"/>
  <c r="CS69" i="7"/>
  <c r="CJ321" i="7"/>
  <c r="CN321" i="7"/>
  <c r="CR16" i="7"/>
  <c r="CM16" i="7"/>
  <c r="CS16" i="7"/>
  <c r="CT16" i="7"/>
  <c r="CN16" i="7"/>
  <c r="CO16" i="7"/>
  <c r="CQ16" i="7"/>
  <c r="CP16" i="7"/>
  <c r="CT245" i="7"/>
  <c r="CM140" i="7"/>
  <c r="CO187" i="7"/>
  <c r="CU829" i="7"/>
  <c r="CS77" i="7"/>
  <c r="CM38" i="7"/>
  <c r="CU456" i="7"/>
  <c r="CR245" i="7"/>
  <c r="CV291" i="7"/>
  <c r="CV673" i="7"/>
  <c r="CN140" i="7"/>
  <c r="CN245" i="7"/>
  <c r="CU600" i="7"/>
  <c r="CN414" i="7"/>
  <c r="CP414" i="7"/>
  <c r="CQ414" i="7"/>
  <c r="CS414" i="7"/>
  <c r="CW414" i="7"/>
  <c r="CP84" i="7"/>
  <c r="CL320" i="7"/>
  <c r="CV554" i="7"/>
  <c r="CU395" i="7"/>
  <c r="CU91" i="7"/>
  <c r="CM414" i="7"/>
  <c r="CO414" i="7"/>
  <c r="CW160" i="7"/>
  <c r="CV897" i="7"/>
  <c r="CL208" i="7"/>
  <c r="CU908" i="7"/>
  <c r="CJ72" i="7"/>
  <c r="CP72" i="7"/>
  <c r="CS188" i="7"/>
  <c r="CQ188" i="7"/>
  <c r="CQ77" i="7"/>
  <c r="CR77" i="7"/>
  <c r="CU554" i="7"/>
  <c r="CP77" i="7"/>
  <c r="CW784" i="7"/>
  <c r="CV918" i="7"/>
  <c r="CP170" i="7"/>
  <c r="CM188" i="7"/>
  <c r="CL188" i="7"/>
  <c r="CL164" i="7"/>
  <c r="CO77" i="7"/>
  <c r="CT144" i="7"/>
  <c r="CM77" i="7"/>
  <c r="CV630" i="7"/>
  <c r="CV600" i="7"/>
  <c r="CU112" i="7"/>
  <c r="CR188" i="7"/>
  <c r="CM408" i="7"/>
  <c r="CU789" i="7"/>
  <c r="CW768" i="7"/>
  <c r="CV252" i="7"/>
  <c r="CT171" i="7"/>
  <c r="CR155" i="7"/>
  <c r="CQ144" i="7"/>
  <c r="CN144" i="7"/>
  <c r="CL159" i="7"/>
  <c r="CO448" i="7"/>
  <c r="CW164" i="7"/>
  <c r="CM522" i="7"/>
  <c r="CQ522" i="7"/>
  <c r="CS144" i="7"/>
  <c r="CR144" i="7"/>
  <c r="CL311" i="7"/>
  <c r="CS387" i="7"/>
  <c r="CP171" i="7"/>
  <c r="CO144" i="7"/>
  <c r="CU149" i="7"/>
  <c r="CW995" i="7"/>
  <c r="CV903" i="7"/>
  <c r="CL14" i="7"/>
  <c r="CQ448" i="7"/>
  <c r="CM144" i="7"/>
  <c r="CP522" i="7"/>
  <c r="CU522" i="7"/>
  <c r="CV713" i="7"/>
  <c r="CV48" i="7"/>
  <c r="CQ68" i="7"/>
  <c r="CL369" i="7"/>
  <c r="CV942" i="7"/>
  <c r="CR706" i="7"/>
  <c r="CN706" i="7"/>
  <c r="CM706" i="7"/>
  <c r="CS706" i="7"/>
  <c r="CL706" i="7"/>
  <c r="CP706" i="7"/>
  <c r="CT706" i="7"/>
  <c r="CO706" i="7"/>
  <c r="CQ706" i="7"/>
  <c r="CV706" i="7"/>
  <c r="CW585" i="7"/>
  <c r="CP694" i="7"/>
  <c r="CS694" i="7"/>
  <c r="CT694" i="7"/>
  <c r="CL694" i="7"/>
  <c r="CO694" i="7"/>
  <c r="CU694" i="7"/>
  <c r="CQ694" i="7"/>
  <c r="CR694" i="7"/>
  <c r="CM694" i="7"/>
  <c r="CN694" i="7"/>
  <c r="CM946" i="7"/>
  <c r="CN946" i="7"/>
  <c r="CL946" i="7"/>
  <c r="CS946" i="7"/>
  <c r="CT946" i="7"/>
  <c r="CR946" i="7"/>
  <c r="CO946" i="7"/>
  <c r="CP946" i="7"/>
  <c r="CQ946" i="7"/>
  <c r="CS762" i="7"/>
  <c r="CN762" i="7"/>
  <c r="CO762" i="7"/>
  <c r="CR762" i="7"/>
  <c r="CT762" i="7"/>
  <c r="CL762" i="7"/>
  <c r="CQ762" i="7"/>
  <c r="CM762" i="7"/>
  <c r="CP762" i="7"/>
  <c r="CS966" i="7"/>
  <c r="CM966" i="7"/>
  <c r="CR966" i="7"/>
  <c r="CN966" i="7"/>
  <c r="CL966" i="7"/>
  <c r="CQ966" i="7"/>
  <c r="CP966" i="7"/>
  <c r="CO966" i="7"/>
  <c r="CT966" i="7"/>
  <c r="CT662" i="7"/>
  <c r="CQ662" i="7"/>
  <c r="CP662" i="7"/>
  <c r="CR662" i="7"/>
  <c r="CM662" i="7"/>
  <c r="CS662" i="7"/>
  <c r="CN662" i="7"/>
  <c r="CL662" i="7"/>
  <c r="CO662" i="7"/>
  <c r="CU912" i="7"/>
  <c r="CW886" i="7"/>
  <c r="CP38" i="7"/>
  <c r="CL284" i="7"/>
  <c r="CW942" i="7"/>
  <c r="CU75" i="7"/>
  <c r="CT435" i="7"/>
  <c r="CW435" i="7"/>
  <c r="CQ435" i="7"/>
  <c r="CO435" i="7"/>
  <c r="CP435" i="7"/>
  <c r="CT387" i="7"/>
  <c r="CP387" i="7"/>
  <c r="CS512" i="7"/>
  <c r="CQ187" i="7"/>
  <c r="CW151" i="7"/>
  <c r="CQ411" i="7"/>
  <c r="CR411" i="7"/>
  <c r="CO169" i="7"/>
  <c r="CW305" i="7"/>
  <c r="CQ387" i="7"/>
  <c r="CR387" i="7"/>
  <c r="CT512" i="7"/>
  <c r="CW545" i="7"/>
  <c r="CV160" i="7"/>
  <c r="CO411" i="7"/>
  <c r="CU411" i="7"/>
  <c r="CT411" i="7"/>
  <c r="CS411" i="7"/>
  <c r="CV784" i="7"/>
  <c r="CO387" i="7"/>
  <c r="CQ122" i="7"/>
  <c r="CV279" i="7"/>
  <c r="CU320" i="7"/>
  <c r="CN411" i="7"/>
  <c r="CM510" i="7"/>
  <c r="CO510" i="7"/>
  <c r="CR510" i="7"/>
  <c r="CP510" i="7"/>
  <c r="CL510" i="7"/>
  <c r="CN510" i="7"/>
  <c r="CQ510" i="7"/>
  <c r="CV510" i="7"/>
  <c r="CS510" i="7"/>
  <c r="CT510" i="7"/>
  <c r="CV674" i="7"/>
  <c r="CU305" i="7"/>
  <c r="CL305" i="7"/>
  <c r="CU380" i="7"/>
  <c r="CV305" i="7"/>
  <c r="CM37" i="7"/>
  <c r="CR37" i="7"/>
  <c r="CQ37" i="7"/>
  <c r="CS37" i="7"/>
  <c r="CP37" i="7"/>
  <c r="CN37" i="7"/>
  <c r="CO37" i="7"/>
  <c r="CT37" i="7"/>
  <c r="CW228" i="7"/>
  <c r="CW110" i="7"/>
  <c r="CU674" i="7"/>
  <c r="CW674" i="7"/>
  <c r="CW905" i="7"/>
  <c r="CV110" i="7"/>
  <c r="CU110" i="7"/>
  <c r="CS47" i="7"/>
  <c r="CT176" i="7"/>
  <c r="CS176" i="7"/>
  <c r="CP176" i="7"/>
  <c r="CQ176" i="7"/>
  <c r="CO176" i="7"/>
  <c r="CN176" i="7"/>
  <c r="CR176" i="7"/>
  <c r="CU848" i="7"/>
  <c r="CV719" i="7"/>
  <c r="CL75" i="7"/>
  <c r="CV514" i="7"/>
  <c r="CS316" i="7"/>
  <c r="CP316" i="7"/>
  <c r="CM316" i="7"/>
  <c r="CL316" i="7"/>
  <c r="CV681" i="7"/>
  <c r="CU782" i="7"/>
  <c r="CP169" i="7"/>
  <c r="CP180" i="7"/>
  <c r="CN169" i="7"/>
  <c r="CQ169" i="7"/>
  <c r="CS180" i="7"/>
  <c r="CW851" i="7"/>
  <c r="CV75" i="7"/>
  <c r="CM169" i="7"/>
  <c r="CS169" i="7"/>
  <c r="CW955" i="7"/>
  <c r="CR180" i="7"/>
  <c r="CL380" i="7"/>
  <c r="CR169" i="7"/>
  <c r="CO180" i="7"/>
  <c r="CU180" i="7"/>
  <c r="CU151" i="7"/>
  <c r="CW183" i="7"/>
  <c r="CS465" i="7"/>
  <c r="CT465" i="7"/>
  <c r="CR465" i="7"/>
  <c r="CP465" i="7"/>
  <c r="CQ465" i="7"/>
  <c r="CM465" i="7"/>
  <c r="CN465" i="7"/>
  <c r="CL465" i="7"/>
  <c r="CO465" i="7"/>
  <c r="CP286" i="7"/>
  <c r="CN286" i="7"/>
  <c r="CS286" i="7"/>
  <c r="CQ286" i="7"/>
  <c r="CO286" i="7"/>
  <c r="CM286" i="7"/>
  <c r="CL286" i="7"/>
  <c r="CT286" i="7"/>
  <c r="CW75" i="7"/>
  <c r="CL306" i="7"/>
  <c r="CV230" i="7"/>
  <c r="CQ542" i="7"/>
  <c r="CM542" i="7"/>
  <c r="CO542" i="7"/>
  <c r="CR542" i="7"/>
  <c r="CT542" i="7"/>
  <c r="CN542" i="7"/>
  <c r="CL542" i="7"/>
  <c r="CS542" i="7"/>
  <c r="CP542" i="7"/>
  <c r="CP102" i="7"/>
  <c r="CQ102" i="7"/>
  <c r="CL544" i="7"/>
  <c r="CQ544" i="7"/>
  <c r="CS544" i="7"/>
  <c r="CP544" i="7"/>
  <c r="CO544" i="7"/>
  <c r="CT544" i="7"/>
  <c r="CR544" i="7"/>
  <c r="CM544" i="7"/>
  <c r="CN544" i="7"/>
  <c r="CW857" i="7"/>
  <c r="CR8" i="7"/>
  <c r="CT8" i="7"/>
  <c r="CU784" i="7"/>
  <c r="CW782" i="7"/>
  <c r="CV164" i="7"/>
  <c r="CL134" i="7"/>
  <c r="CR286" i="7"/>
  <c r="CV380" i="7"/>
  <c r="CQ518" i="7"/>
  <c r="CO518" i="7"/>
  <c r="CR518" i="7"/>
  <c r="CL518" i="7"/>
  <c r="CP518" i="7"/>
  <c r="CT518" i="7"/>
  <c r="CM518" i="7"/>
  <c r="CN518" i="7"/>
  <c r="CS518" i="7"/>
  <c r="CP512" i="7"/>
  <c r="CQ512" i="7"/>
  <c r="CM512" i="7"/>
  <c r="CV91" i="7"/>
  <c r="CU369" i="7"/>
  <c r="CL246" i="7"/>
  <c r="CV615" i="7"/>
  <c r="CR512" i="7"/>
  <c r="CL512" i="7"/>
  <c r="CV70" i="7"/>
  <c r="CU197" i="7"/>
  <c r="CV704" i="7"/>
  <c r="CW758" i="7"/>
  <c r="CW378" i="7"/>
  <c r="CW627" i="7"/>
  <c r="CO512" i="7"/>
  <c r="CO155" i="7"/>
  <c r="CS171" i="7"/>
  <c r="CV306" i="7"/>
  <c r="CV856" i="7"/>
  <c r="CV821" i="7"/>
  <c r="CW821" i="7"/>
  <c r="CV642" i="7"/>
  <c r="CV624" i="7"/>
  <c r="CU135" i="7"/>
  <c r="CV705" i="7"/>
  <c r="CN77" i="7"/>
  <c r="CV782" i="7"/>
  <c r="CV228" i="7"/>
  <c r="CV627" i="7"/>
  <c r="CU627" i="7"/>
  <c r="CU228" i="7"/>
  <c r="CU960" i="7"/>
  <c r="CW653" i="7"/>
  <c r="CV990" i="7"/>
  <c r="CU821" i="7"/>
  <c r="CV960" i="7"/>
  <c r="CU984" i="7"/>
  <c r="CW954" i="7"/>
  <c r="CU569" i="7"/>
  <c r="CU998" i="7"/>
  <c r="CL352" i="7"/>
  <c r="CW91" i="7"/>
  <c r="CT155" i="7"/>
  <c r="CW48" i="7"/>
  <c r="CP408" i="7"/>
  <c r="CR68" i="7"/>
  <c r="CS155" i="7"/>
  <c r="CM155" i="7"/>
  <c r="CP155" i="7"/>
  <c r="CV936" i="7"/>
  <c r="CW704" i="7"/>
  <c r="CV987" i="7"/>
  <c r="CV519" i="7"/>
  <c r="CP68" i="7"/>
  <c r="CQ47" i="7"/>
  <c r="CQ155" i="7"/>
  <c r="CO68" i="7"/>
  <c r="CW938" i="7"/>
  <c r="CU982" i="7"/>
  <c r="CU975" i="7"/>
  <c r="CV622" i="7"/>
  <c r="CU525" i="7"/>
  <c r="CV938" i="7"/>
  <c r="CU901" i="7"/>
  <c r="CL234" i="7"/>
  <c r="CU234" i="7"/>
  <c r="CW720" i="7"/>
  <c r="CW956" i="7"/>
  <c r="CW853" i="7"/>
  <c r="CU711" i="7"/>
  <c r="CV439" i="7"/>
  <c r="CU620" i="7"/>
  <c r="CV197" i="7"/>
  <c r="CW987" i="7"/>
  <c r="CU850" i="7"/>
  <c r="CV378" i="7"/>
  <c r="CR58" i="7"/>
  <c r="CU712" i="7"/>
  <c r="CV712" i="7"/>
  <c r="CU987" i="7"/>
  <c r="CV168" i="7"/>
  <c r="CW712" i="7"/>
  <c r="CV711" i="7"/>
  <c r="CU134" i="7"/>
  <c r="CL265" i="7"/>
  <c r="CW609" i="7"/>
  <c r="CV956" i="7"/>
  <c r="CV901" i="7"/>
  <c r="CV620" i="7"/>
  <c r="CL168" i="7"/>
  <c r="CV902" i="7"/>
  <c r="CW620" i="7"/>
  <c r="CU995" i="7"/>
  <c r="CU902" i="7"/>
  <c r="CV520" i="7"/>
  <c r="CW439" i="7"/>
  <c r="CW622" i="7"/>
  <c r="CW850" i="7"/>
  <c r="CV725" i="7"/>
  <c r="CV853" i="7"/>
  <c r="CV926" i="7"/>
  <c r="CV717" i="7"/>
  <c r="CV877" i="7"/>
  <c r="CW616" i="7"/>
  <c r="CU705" i="7"/>
  <c r="CW958" i="7"/>
  <c r="CU954" i="7"/>
  <c r="CV830" i="7"/>
  <c r="CW856" i="7"/>
  <c r="CW902" i="7"/>
  <c r="CU439" i="7"/>
  <c r="CW711" i="7"/>
  <c r="CV708" i="7"/>
  <c r="CU830" i="7"/>
  <c r="CW830" i="7"/>
  <c r="CW855" i="7"/>
  <c r="CV13" i="7"/>
  <c r="CW708" i="7"/>
  <c r="CU807" i="7"/>
  <c r="CW168" i="7"/>
  <c r="CL13" i="7"/>
  <c r="CV807" i="7"/>
  <c r="CU168" i="7"/>
  <c r="CU708" i="7"/>
  <c r="CV726" i="7"/>
  <c r="CV609" i="7"/>
  <c r="CU940" i="7"/>
  <c r="CV940" i="7"/>
  <c r="CV690" i="7"/>
  <c r="CU690" i="7"/>
  <c r="CU953" i="7"/>
  <c r="CT187" i="7"/>
  <c r="CU556" i="7"/>
  <c r="CV715" i="7"/>
  <c r="CU609" i="7"/>
  <c r="CW940" i="7"/>
  <c r="CU956" i="7"/>
  <c r="CU938" i="7"/>
  <c r="CS485" i="7"/>
  <c r="CT485" i="7"/>
  <c r="CP485" i="7"/>
  <c r="CQ485" i="7"/>
  <c r="CO485" i="7"/>
  <c r="CL485" i="7"/>
  <c r="CN485" i="7"/>
  <c r="CM485" i="7"/>
  <c r="CR485" i="7"/>
  <c r="CW982" i="7"/>
  <c r="CV953" i="7"/>
  <c r="CP187" i="7"/>
  <c r="CV366" i="7"/>
  <c r="CV720" i="7"/>
  <c r="CU855" i="7"/>
  <c r="CS187" i="7"/>
  <c r="CN187" i="7"/>
  <c r="CM187" i="7"/>
  <c r="CV60" i="7"/>
  <c r="CW901" i="7"/>
  <c r="CV855" i="7"/>
  <c r="CW690" i="7"/>
  <c r="CV982" i="7"/>
  <c r="CW953" i="7"/>
  <c r="CV975" i="7"/>
  <c r="CW975" i="7"/>
  <c r="CU991" i="7"/>
  <c r="CU726" i="7"/>
  <c r="CW752" i="7"/>
  <c r="CW431" i="7"/>
  <c r="CV848" i="7"/>
  <c r="CW715" i="7"/>
  <c r="CW998" i="7"/>
  <c r="CV998" i="7"/>
  <c r="CV991" i="7"/>
  <c r="CW991" i="7"/>
  <c r="CW726" i="7"/>
  <c r="CN408" i="7"/>
  <c r="CT408" i="7"/>
  <c r="CS408" i="7"/>
  <c r="CQ408" i="7"/>
  <c r="CO408" i="7"/>
  <c r="CR408" i="7"/>
  <c r="CV26" i="7"/>
  <c r="CV758" i="7"/>
  <c r="CU431" i="7"/>
  <c r="CW883" i="7"/>
  <c r="CU713" i="7"/>
  <c r="CW717" i="7"/>
  <c r="CV882" i="7"/>
  <c r="CV765" i="7"/>
  <c r="CV752" i="7"/>
  <c r="CV119" i="7"/>
  <c r="CU758" i="7"/>
  <c r="CV431" i="7"/>
  <c r="CW848" i="7"/>
  <c r="CU752" i="7"/>
  <c r="CU704" i="7"/>
  <c r="CW895" i="7"/>
  <c r="CV569" i="7"/>
  <c r="CU715" i="7"/>
  <c r="CU883" i="7"/>
  <c r="CV96" i="7"/>
  <c r="CU14" i="7"/>
  <c r="CW829" i="7"/>
  <c r="CW682" i="7"/>
  <c r="CV964" i="7"/>
  <c r="CU717" i="7"/>
  <c r="CW877" i="7"/>
  <c r="CV546" i="7"/>
  <c r="CU716" i="7"/>
  <c r="CW716" i="7"/>
  <c r="CW882" i="7"/>
  <c r="CU882" i="7"/>
  <c r="CV556" i="7"/>
  <c r="CW556" i="7"/>
  <c r="CW828" i="7"/>
  <c r="CL263" i="7"/>
  <c r="CU964" i="7"/>
  <c r="CW936" i="7"/>
  <c r="CW922" i="7"/>
  <c r="CV716" i="7"/>
  <c r="CW765" i="7"/>
  <c r="CU936" i="7"/>
  <c r="CU765" i="7"/>
  <c r="CR187" i="7"/>
  <c r="CU585" i="7"/>
  <c r="CU896" i="7"/>
  <c r="CV456" i="7"/>
  <c r="CW713" i="7"/>
  <c r="CW988" i="7"/>
  <c r="CU961" i="7"/>
  <c r="CU682" i="7"/>
  <c r="CU263" i="7"/>
  <c r="CW263" i="7"/>
  <c r="CW964" i="7"/>
  <c r="CV922" i="7"/>
  <c r="CU584" i="7"/>
  <c r="CU725" i="7"/>
  <c r="CU707" i="7"/>
  <c r="CU853" i="7"/>
  <c r="CW926" i="7"/>
  <c r="CV517" i="7"/>
  <c r="CV915" i="7"/>
  <c r="CU915" i="7"/>
  <c r="CU616" i="7"/>
  <c r="CU958" i="7"/>
  <c r="CL283" i="7"/>
  <c r="CV773" i="7"/>
  <c r="CW697" i="7"/>
  <c r="CV797" i="7"/>
  <c r="CW935" i="7"/>
  <c r="CV988" i="7"/>
  <c r="CW961" i="7"/>
  <c r="CV682" i="7"/>
  <c r="CV644" i="7"/>
  <c r="CW644" i="7"/>
  <c r="CV707" i="7"/>
  <c r="CU926" i="7"/>
  <c r="CU517" i="7"/>
  <c r="CW517" i="7"/>
  <c r="CW579" i="7"/>
  <c r="CV958" i="7"/>
  <c r="CU546" i="7"/>
  <c r="CV385" i="7"/>
  <c r="CU265" i="7"/>
  <c r="CW96" i="7"/>
  <c r="CV263" i="7"/>
  <c r="CU922" i="7"/>
  <c r="CW707" i="7"/>
  <c r="CW915" i="7"/>
  <c r="CU773" i="7"/>
  <c r="CV961" i="7"/>
  <c r="CU644" i="7"/>
  <c r="CW584" i="7"/>
  <c r="CV584" i="7"/>
  <c r="CW725" i="7"/>
  <c r="CU877" i="7"/>
  <c r="CV579" i="7"/>
  <c r="CU579" i="7"/>
  <c r="CV616" i="7"/>
  <c r="CW546" i="7"/>
  <c r="CU458" i="7"/>
  <c r="CW950" i="7"/>
  <c r="CV895" i="7"/>
  <c r="CV921" i="7"/>
  <c r="CU886" i="7"/>
  <c r="CW990" i="7"/>
  <c r="CV857" i="7"/>
  <c r="CW859" i="7"/>
  <c r="CW825" i="7"/>
  <c r="CU868" i="7"/>
  <c r="CW773" i="7"/>
  <c r="CT68" i="7"/>
  <c r="CS68" i="7"/>
  <c r="CW528" i="7"/>
  <c r="CM47" i="7"/>
  <c r="CT405" i="7"/>
  <c r="CU366" i="7"/>
  <c r="CW265" i="7"/>
  <c r="CW482" i="7"/>
  <c r="CU783" i="7"/>
  <c r="CU96" i="7"/>
  <c r="CU697" i="7"/>
  <c r="CU797" i="7"/>
  <c r="CU935" i="7"/>
  <c r="CV935" i="7"/>
  <c r="CL55" i="7"/>
  <c r="CM68" i="7"/>
  <c r="CO47" i="7"/>
  <c r="CU47" i="7"/>
  <c r="CU703" i="7"/>
  <c r="CU653" i="7"/>
  <c r="CV783" i="7"/>
  <c r="CV828" i="7"/>
  <c r="CW681" i="7"/>
  <c r="CU825" i="7"/>
  <c r="CL26" i="7"/>
  <c r="CW868" i="7"/>
  <c r="CV868" i="7"/>
  <c r="CV883" i="7"/>
  <c r="CL96" i="7"/>
  <c r="CV697" i="7"/>
  <c r="CW797" i="7"/>
  <c r="CV829" i="7"/>
  <c r="CV896" i="7"/>
  <c r="CW896" i="7"/>
  <c r="CM425" i="7"/>
  <c r="CN425" i="7"/>
  <c r="CS425" i="7"/>
  <c r="CP425" i="7"/>
  <c r="CO425" i="7"/>
  <c r="CL425" i="7"/>
  <c r="CT425" i="7"/>
  <c r="CQ425" i="7"/>
  <c r="CR425" i="7"/>
  <c r="CN516" i="7"/>
  <c r="CL516" i="7"/>
  <c r="CM516" i="7"/>
  <c r="CQ516" i="7"/>
  <c r="CT516" i="7"/>
  <c r="CP516" i="7"/>
  <c r="CR516" i="7"/>
  <c r="CO516" i="7"/>
  <c r="CS516" i="7"/>
  <c r="CW516" i="7"/>
  <c r="CP413" i="7"/>
  <c r="CM413" i="7"/>
  <c r="CT413" i="7"/>
  <c r="CL413" i="7"/>
  <c r="CS413" i="7"/>
  <c r="CO413" i="7"/>
  <c r="CR413" i="7"/>
  <c r="CN413" i="7"/>
  <c r="CQ413" i="7"/>
  <c r="CN314" i="7"/>
  <c r="CV813" i="7"/>
  <c r="CV756" i="7"/>
  <c r="CW912" i="7"/>
  <c r="CW984" i="7"/>
  <c r="CW625" i="7"/>
  <c r="CV653" i="7"/>
  <c r="CV950" i="7"/>
  <c r="CU895" i="7"/>
  <c r="CU828" i="7"/>
  <c r="CW903" i="7"/>
  <c r="CV851" i="7"/>
  <c r="CV550" i="7"/>
  <c r="CW550" i="7"/>
  <c r="CU681" i="7"/>
  <c r="CU857" i="7"/>
  <c r="CU950" i="7"/>
  <c r="CV995" i="7"/>
  <c r="CU990" i="7"/>
  <c r="CW818" i="7"/>
  <c r="CW458" i="7"/>
  <c r="CV458" i="7"/>
  <c r="CV482" i="7"/>
  <c r="CU482" i="7"/>
  <c r="CU818" i="7"/>
  <c r="CV625" i="7"/>
  <c r="CU700" i="7"/>
  <c r="CW700" i="7"/>
  <c r="CV700" i="7"/>
  <c r="CW920" i="7"/>
  <c r="CW783" i="7"/>
  <c r="CW921" i="7"/>
  <c r="CV886" i="7"/>
  <c r="CU903" i="7"/>
  <c r="CU851" i="7"/>
  <c r="CU550" i="7"/>
  <c r="CV944" i="7"/>
  <c r="CV859" i="7"/>
  <c r="CV825" i="7"/>
  <c r="CW960" i="7"/>
  <c r="CV545" i="7"/>
  <c r="CV984" i="7"/>
  <c r="CU625" i="7"/>
  <c r="CU921" i="7"/>
  <c r="CW944" i="7"/>
  <c r="CW547" i="7"/>
  <c r="CV605" i="7"/>
  <c r="CQ154" i="7"/>
  <c r="CN154" i="7"/>
  <c r="CV912" i="7"/>
  <c r="CV884" i="7"/>
  <c r="CU633" i="7"/>
  <c r="CU45" i="7"/>
  <c r="CV476" i="7"/>
  <c r="CV892" i="7"/>
  <c r="CW892" i="7"/>
  <c r="CW813" i="7"/>
  <c r="CU530" i="7"/>
  <c r="CV822" i="7"/>
  <c r="CL45" i="7"/>
  <c r="CW884" i="7"/>
  <c r="CL230" i="7"/>
  <c r="CJ219" i="7"/>
  <c r="CR219" i="7"/>
  <c r="CU494" i="7"/>
  <c r="CV633" i="7"/>
  <c r="CU246" i="7"/>
  <c r="CU476" i="7"/>
  <c r="CO430" i="7"/>
  <c r="CT430" i="7"/>
  <c r="CP430" i="7"/>
  <c r="CR430" i="7"/>
  <c r="CQ430" i="7"/>
  <c r="CN430" i="7"/>
  <c r="CM430" i="7"/>
  <c r="CS430" i="7"/>
  <c r="CL430" i="7"/>
  <c r="CL429" i="7"/>
  <c r="CP429" i="7"/>
  <c r="CR429" i="7"/>
  <c r="CS429" i="7"/>
  <c r="CT429" i="7"/>
  <c r="CM429" i="7"/>
  <c r="CN429" i="7"/>
  <c r="CQ429" i="7"/>
  <c r="CO429" i="7"/>
  <c r="CW847" i="7"/>
  <c r="CU847" i="7"/>
  <c r="CV500" i="7"/>
  <c r="CV530" i="7"/>
  <c r="CU660" i="7"/>
  <c r="CW660" i="7"/>
  <c r="CQ84" i="7"/>
  <c r="CT84" i="7"/>
  <c r="CW450" i="7"/>
  <c r="CU548" i="7"/>
  <c r="CV677" i="7"/>
  <c r="CU892" i="7"/>
  <c r="CW756" i="7"/>
  <c r="CU756" i="7"/>
  <c r="CW822" i="7"/>
  <c r="CU822" i="7"/>
  <c r="CV660" i="7"/>
  <c r="CW703" i="7"/>
  <c r="CV703" i="7"/>
  <c r="CN84" i="7"/>
  <c r="CM84" i="7"/>
  <c r="CU677" i="7"/>
  <c r="CW530" i="7"/>
  <c r="CS84" i="7"/>
  <c r="CR84" i="7"/>
  <c r="CQ536" i="7"/>
  <c r="CT536" i="7"/>
  <c r="CP536" i="7"/>
  <c r="CR536" i="7"/>
  <c r="CL536" i="7"/>
  <c r="CO536" i="7"/>
  <c r="CM536" i="7"/>
  <c r="CN536" i="7"/>
  <c r="CS536" i="7"/>
  <c r="CT398" i="7"/>
  <c r="CN398" i="7"/>
  <c r="CP398" i="7"/>
  <c r="CM398" i="7"/>
  <c r="CR398" i="7"/>
  <c r="CQ398" i="7"/>
  <c r="CO398" i="7"/>
  <c r="CS398" i="7"/>
  <c r="CM301" i="7"/>
  <c r="CQ301" i="7"/>
  <c r="CO301" i="7"/>
  <c r="CS301" i="7"/>
  <c r="CT301" i="7"/>
  <c r="CN301" i="7"/>
  <c r="CR301" i="7"/>
  <c r="CP301" i="7"/>
  <c r="CO84" i="7"/>
  <c r="CV548" i="7"/>
  <c r="CW246" i="7"/>
  <c r="CV547" i="7"/>
  <c r="CU864" i="7"/>
  <c r="CW605" i="7"/>
  <c r="CU567" i="7"/>
  <c r="CW824" i="7"/>
  <c r="CV506" i="7"/>
  <c r="CV824" i="7"/>
  <c r="CU48" i="7"/>
  <c r="CL279" i="7"/>
  <c r="CW506" i="7"/>
  <c r="CV283" i="7"/>
  <c r="CQ447" i="7"/>
  <c r="CS447" i="7"/>
  <c r="CR447" i="7"/>
  <c r="CL447" i="7"/>
  <c r="CO447" i="7"/>
  <c r="CM447" i="7"/>
  <c r="CN447" i="7"/>
  <c r="CT447" i="7"/>
  <c r="CP447" i="7"/>
  <c r="CU283" i="7"/>
  <c r="CU506" i="7"/>
  <c r="CW283" i="7"/>
  <c r="CL351" i="7"/>
  <c r="CW794" i="7"/>
  <c r="CW864" i="7"/>
  <c r="CU605" i="7"/>
  <c r="CV567" i="7"/>
  <c r="CU578" i="7"/>
  <c r="CW173" i="7"/>
  <c r="CL60" i="7"/>
  <c r="CW149" i="7"/>
  <c r="CU547" i="7"/>
  <c r="CV864" i="7"/>
  <c r="CW567" i="7"/>
  <c r="CU824" i="7"/>
  <c r="CK356" i="7"/>
  <c r="CT356" i="7"/>
  <c r="CQ276" i="7"/>
  <c r="CL366" i="7"/>
  <c r="CU562" i="7"/>
  <c r="CW60" i="7"/>
  <c r="CW633" i="7"/>
  <c r="CW549" i="7"/>
  <c r="CV794" i="7"/>
  <c r="CU60" i="7"/>
  <c r="CV549" i="7"/>
  <c r="CU109" i="7"/>
  <c r="CW562" i="7"/>
  <c r="CU549" i="7"/>
  <c r="CU794" i="7"/>
  <c r="CV109" i="7"/>
  <c r="CO276" i="7"/>
  <c r="CU276" i="7"/>
  <c r="CR276" i="7"/>
  <c r="CM276" i="7"/>
  <c r="CN276" i="7"/>
  <c r="CT276" i="7"/>
  <c r="CS276" i="7"/>
  <c r="CV265" i="7"/>
  <c r="CL105" i="7"/>
  <c r="CU172" i="7"/>
  <c r="CU173" i="7"/>
  <c r="CW494" i="7"/>
  <c r="CL194" i="7"/>
  <c r="CV173" i="7"/>
  <c r="CL173" i="7"/>
  <c r="CU812" i="7"/>
  <c r="CO122" i="7"/>
  <c r="CM308" i="7"/>
  <c r="CR145" i="7"/>
  <c r="CO264" i="7"/>
  <c r="CQ264" i="7"/>
  <c r="CQ145" i="7"/>
  <c r="CM145" i="7"/>
  <c r="CS145" i="7"/>
  <c r="CO145" i="7"/>
  <c r="CN145" i="7"/>
  <c r="CT145" i="7"/>
  <c r="CP145" i="7"/>
  <c r="CQ405" i="7"/>
  <c r="CR405" i="7"/>
  <c r="CO405" i="7"/>
  <c r="CU405" i="7"/>
  <c r="CL364" i="7"/>
  <c r="CR264" i="7"/>
  <c r="CM264" i="7"/>
  <c r="CL264" i="7"/>
  <c r="CS264" i="7"/>
  <c r="CQ117" i="7"/>
  <c r="CP117" i="7"/>
  <c r="CP264" i="7"/>
  <c r="CT264" i="7"/>
  <c r="CR342" i="7"/>
  <c r="CL407" i="7"/>
  <c r="CW812" i="7"/>
  <c r="CU105" i="7"/>
  <c r="CR171" i="7"/>
  <c r="CS308" i="7"/>
  <c r="CO171" i="7"/>
  <c r="CL73" i="7"/>
  <c r="CW105" i="7"/>
  <c r="CV105" i="7"/>
  <c r="CN171" i="7"/>
  <c r="CM171" i="7"/>
  <c r="CQ308" i="7"/>
  <c r="CR308" i="7"/>
  <c r="CO308" i="7"/>
  <c r="CT308" i="7"/>
  <c r="CP308" i="7"/>
  <c r="CN308" i="7"/>
  <c r="CU749" i="7"/>
  <c r="CL215" i="7"/>
  <c r="CV352" i="7"/>
  <c r="CV427" i="7"/>
  <c r="CV428" i="7"/>
  <c r="CO209" i="7"/>
  <c r="CR4" i="7"/>
  <c r="CM342" i="7"/>
  <c r="CW135" i="7"/>
  <c r="CL172" i="7"/>
  <c r="CT4" i="7"/>
  <c r="CN342" i="7"/>
  <c r="CW578" i="7"/>
  <c r="CU557" i="7"/>
  <c r="CQ342" i="7"/>
  <c r="CO4" i="7"/>
  <c r="CL273" i="7"/>
  <c r="CW557" i="7"/>
  <c r="CL53" i="7"/>
  <c r="CN204" i="7"/>
  <c r="CS204" i="7"/>
  <c r="CQ204" i="7"/>
  <c r="CP204" i="7"/>
  <c r="CO204" i="7"/>
  <c r="CT204" i="7"/>
  <c r="CM204" i="7"/>
  <c r="CR204" i="7"/>
  <c r="CW172" i="7"/>
  <c r="CU528" i="7"/>
  <c r="CW375" i="7"/>
  <c r="CV450" i="7"/>
  <c r="CV578" i="7"/>
  <c r="CU450" i="7"/>
  <c r="CV812" i="7"/>
  <c r="CK333" i="7"/>
  <c r="CJ333" i="7"/>
  <c r="CR47" i="7"/>
  <c r="CN47" i="7"/>
  <c r="CT47" i="7"/>
  <c r="CP342" i="7"/>
  <c r="CT342" i="7"/>
  <c r="CW342" i="7"/>
  <c r="CO342" i="7"/>
  <c r="CS405" i="7"/>
  <c r="CM405" i="7"/>
  <c r="CN405" i="7"/>
  <c r="CL328" i="7"/>
  <c r="CV553" i="7"/>
  <c r="CU194" i="7"/>
  <c r="CM117" i="7"/>
  <c r="CR117" i="7"/>
  <c r="CW908" i="7"/>
  <c r="CU597" i="7"/>
  <c r="CV572" i="7"/>
  <c r="CW732" i="7"/>
  <c r="CT117" i="7"/>
  <c r="CW117" i="7"/>
  <c r="CO117" i="7"/>
  <c r="CJ400" i="7"/>
  <c r="CS400" i="7"/>
  <c r="CV434" i="7"/>
  <c r="CW53" i="7"/>
  <c r="CN117" i="7"/>
  <c r="CL81" i="7"/>
  <c r="CP239" i="7"/>
  <c r="CS239" i="7"/>
  <c r="CO239" i="7"/>
  <c r="CT239" i="7"/>
  <c r="CR239" i="7"/>
  <c r="CQ239" i="7"/>
  <c r="CM239" i="7"/>
  <c r="CN239" i="7"/>
  <c r="CL375" i="7"/>
  <c r="CU73" i="7"/>
  <c r="CU215" i="7"/>
  <c r="CW194" i="7"/>
  <c r="CL392" i="7"/>
  <c r="CV273" i="7"/>
  <c r="CU535" i="7"/>
  <c r="CU434" i="7"/>
  <c r="CT275" i="7"/>
  <c r="CM275" i="7"/>
  <c r="CR467" i="7"/>
  <c r="CM467" i="7"/>
  <c r="CL467" i="7"/>
  <c r="CQ467" i="7"/>
  <c r="CP467" i="7"/>
  <c r="CO467" i="7"/>
  <c r="CT467" i="7"/>
  <c r="CN467" i="7"/>
  <c r="CW328" i="7"/>
  <c r="CS467" i="7"/>
  <c r="CP433" i="7"/>
  <c r="CQ433" i="7"/>
  <c r="CR433" i="7"/>
  <c r="CM433" i="7"/>
  <c r="CN433" i="7"/>
  <c r="CT433" i="7"/>
  <c r="CL433" i="7"/>
  <c r="CS433" i="7"/>
  <c r="CO433" i="7"/>
  <c r="CU433" i="7"/>
  <c r="CQ367" i="7"/>
  <c r="CN367" i="7"/>
  <c r="CU428" i="7"/>
  <c r="CV582" i="7"/>
  <c r="CW572" i="7"/>
  <c r="CV749" i="7"/>
  <c r="CW392" i="7"/>
  <c r="CW427" i="7"/>
  <c r="CU466" i="7"/>
  <c r="CU328" i="7"/>
  <c r="CV528" i="7"/>
  <c r="CU53" i="7"/>
  <c r="CW273" i="7"/>
  <c r="CV586" i="7"/>
  <c r="CW553" i="7"/>
  <c r="CW434" i="7"/>
  <c r="CV53" i="7"/>
  <c r="CJ95" i="7"/>
  <c r="CR95" i="7"/>
  <c r="CN401" i="7"/>
  <c r="CS401" i="7"/>
  <c r="CR401" i="7"/>
  <c r="CQ401" i="7"/>
  <c r="CT401" i="7"/>
  <c r="CU392" i="7"/>
  <c r="CN387" i="7"/>
  <c r="CL387" i="7"/>
  <c r="CL71" i="7"/>
  <c r="CW215" i="7"/>
  <c r="CN374" i="7"/>
  <c r="CV55" i="7"/>
  <c r="CW260" i="7"/>
  <c r="CW582" i="7"/>
  <c r="CQ290" i="7"/>
  <c r="CO290" i="7"/>
  <c r="CM290" i="7"/>
  <c r="CN290" i="7"/>
  <c r="CR290" i="7"/>
  <c r="CS290" i="7"/>
  <c r="CP290" i="7"/>
  <c r="CT290" i="7"/>
  <c r="CU273" i="7"/>
  <c r="CR432" i="7"/>
  <c r="CL432" i="7"/>
  <c r="CO432" i="7"/>
  <c r="CP432" i="7"/>
  <c r="CQ432" i="7"/>
  <c r="CM432" i="7"/>
  <c r="CS432" i="7"/>
  <c r="CN432" i="7"/>
  <c r="CT432" i="7"/>
  <c r="CU534" i="7"/>
  <c r="CV534" i="7"/>
  <c r="CW586" i="7"/>
  <c r="CT170" i="7"/>
  <c r="CV328" i="7"/>
  <c r="CU352" i="7"/>
  <c r="CU427" i="7"/>
  <c r="CO374" i="7"/>
  <c r="CQ374" i="7"/>
  <c r="CS374" i="7"/>
  <c r="CR374" i="7"/>
  <c r="CP374" i="7"/>
  <c r="CM374" i="7"/>
  <c r="CL374" i="7"/>
  <c r="CT374" i="7"/>
  <c r="CQ193" i="7"/>
  <c r="CO193" i="7"/>
  <c r="CT193" i="7"/>
  <c r="CN193" i="7"/>
  <c r="CP193" i="7"/>
  <c r="CR193" i="7"/>
  <c r="CM193" i="7"/>
  <c r="CS193" i="7"/>
  <c r="CO397" i="7"/>
  <c r="CM397" i="7"/>
  <c r="CT397" i="7"/>
  <c r="CQ397" i="7"/>
  <c r="CR397" i="7"/>
  <c r="CN397" i="7"/>
  <c r="CS397" i="7"/>
  <c r="CP397" i="7"/>
  <c r="CL502" i="7"/>
  <c r="CM502" i="7"/>
  <c r="CO502" i="7"/>
  <c r="CR502" i="7"/>
  <c r="CP502" i="7"/>
  <c r="CS502" i="7"/>
  <c r="CQ502" i="7"/>
  <c r="CT502" i="7"/>
  <c r="CN502" i="7"/>
  <c r="CN590" i="7"/>
  <c r="CM590" i="7"/>
  <c r="CS590" i="7"/>
  <c r="CP590" i="7"/>
  <c r="CT590" i="7"/>
  <c r="CL590" i="7"/>
  <c r="CR590" i="7"/>
  <c r="CO590" i="7"/>
  <c r="CU590" i="7"/>
  <c r="CQ590" i="7"/>
  <c r="CQ126" i="7"/>
  <c r="CM126" i="7"/>
  <c r="CN126" i="7"/>
  <c r="CT126" i="7"/>
  <c r="CQ141" i="7"/>
  <c r="CP141" i="7"/>
  <c r="CO141" i="7"/>
  <c r="CN141" i="7"/>
  <c r="CS141" i="7"/>
  <c r="CR141" i="7"/>
  <c r="CT141" i="7"/>
  <c r="CM141" i="7"/>
  <c r="CL141" i="7"/>
  <c r="CN86" i="7"/>
  <c r="CO86" i="7"/>
  <c r="CU582" i="7"/>
  <c r="CW491" i="7"/>
  <c r="CW535" i="7"/>
  <c r="CQ170" i="7"/>
  <c r="CS170" i="7"/>
  <c r="CS335" i="7"/>
  <c r="CN335" i="7"/>
  <c r="CQ178" i="7"/>
  <c r="CP178" i="7"/>
  <c r="CN178" i="7"/>
  <c r="CR178" i="7"/>
  <c r="CQ598" i="7"/>
  <c r="CS598" i="7"/>
  <c r="CN598" i="7"/>
  <c r="CP598" i="7"/>
  <c r="CO598" i="7"/>
  <c r="CR598" i="7"/>
  <c r="CM598" i="7"/>
  <c r="CL598" i="7"/>
  <c r="CT598" i="7"/>
  <c r="CQ409" i="7"/>
  <c r="CR409" i="7"/>
  <c r="CT409" i="7"/>
  <c r="CM409" i="7"/>
  <c r="CP409" i="7"/>
  <c r="CO409" i="7"/>
  <c r="CL409" i="7"/>
  <c r="CN409" i="7"/>
  <c r="CS409" i="7"/>
  <c r="CV557" i="7"/>
  <c r="CW534" i="7"/>
  <c r="CR170" i="7"/>
  <c r="CN170" i="7"/>
  <c r="CS503" i="7"/>
  <c r="CO503" i="7"/>
  <c r="CT503" i="7"/>
  <c r="CN503" i="7"/>
  <c r="CM503" i="7"/>
  <c r="CP503" i="7"/>
  <c r="CQ503" i="7"/>
  <c r="CR503" i="7"/>
  <c r="CL503" i="7"/>
  <c r="CT488" i="7"/>
  <c r="CM488" i="7"/>
  <c r="CS488" i="7"/>
  <c r="CP488" i="7"/>
  <c r="CU488" i="7"/>
  <c r="CL488" i="7"/>
  <c r="CN488" i="7"/>
  <c r="CR488" i="7"/>
  <c r="CQ488" i="7"/>
  <c r="CP422" i="7"/>
  <c r="CN422" i="7"/>
  <c r="CT422" i="7"/>
  <c r="CM422" i="7"/>
  <c r="CL422" i="7"/>
  <c r="CS422" i="7"/>
  <c r="CR422" i="7"/>
  <c r="CO422" i="7"/>
  <c r="CQ422" i="7"/>
  <c r="CW55" i="7"/>
  <c r="CT157" i="7"/>
  <c r="CQ157" i="7"/>
  <c r="CN157" i="7"/>
  <c r="CR157" i="7"/>
  <c r="CO157" i="7"/>
  <c r="CS157" i="7"/>
  <c r="CM157" i="7"/>
  <c r="CP157" i="7"/>
  <c r="CP243" i="7"/>
  <c r="CO243" i="7"/>
  <c r="CV535" i="7"/>
  <c r="CU586" i="7"/>
  <c r="CM170" i="7"/>
  <c r="CO170" i="7"/>
  <c r="CM401" i="7"/>
  <c r="CO401" i="7"/>
  <c r="CU401" i="7"/>
  <c r="CP288" i="7"/>
  <c r="CM22" i="7"/>
  <c r="CN22" i="7"/>
  <c r="CR22" i="7"/>
  <c r="CT22" i="7"/>
  <c r="CQ22" i="7"/>
  <c r="CS22" i="7"/>
  <c r="CP22" i="7"/>
  <c r="CU22" i="7"/>
  <c r="CM288" i="7"/>
  <c r="CW597" i="7"/>
  <c r="CM33" i="7"/>
  <c r="CO33" i="7"/>
  <c r="CS33" i="7"/>
  <c r="CP33" i="7"/>
  <c r="CQ33" i="7"/>
  <c r="CN33" i="7"/>
  <c r="CT33" i="7"/>
  <c r="CR33" i="7"/>
  <c r="CT288" i="7"/>
  <c r="CW288" i="7"/>
  <c r="CN288" i="7"/>
  <c r="CQ288" i="7"/>
  <c r="CR288" i="7"/>
  <c r="CO288" i="7"/>
  <c r="CV597" i="7"/>
  <c r="CW479" i="7"/>
  <c r="CV729" i="7"/>
  <c r="CW749" i="7"/>
  <c r="CV581" i="7"/>
  <c r="CU581" i="7"/>
  <c r="CW71" i="7"/>
  <c r="CV908" i="7"/>
  <c r="CV479" i="7"/>
  <c r="CW729" i="7"/>
  <c r="CU71" i="7"/>
  <c r="CU572" i="7"/>
  <c r="CW581" i="7"/>
  <c r="CU732" i="7"/>
  <c r="CV325" i="7"/>
  <c r="CW325" i="7"/>
  <c r="CL325" i="7"/>
  <c r="CV208" i="7"/>
  <c r="CO382" i="7"/>
  <c r="CQ382" i="7"/>
  <c r="CP382" i="7"/>
  <c r="CN382" i="7"/>
  <c r="CR382" i="7"/>
  <c r="CT382" i="7"/>
  <c r="CM382" i="7"/>
  <c r="CS382" i="7"/>
  <c r="CO156" i="7"/>
  <c r="CM156" i="7"/>
  <c r="CR156" i="7"/>
  <c r="CQ156" i="7"/>
  <c r="CN156" i="7"/>
  <c r="CP156" i="7"/>
  <c r="CT156" i="7"/>
  <c r="CS156" i="7"/>
  <c r="CW355" i="7"/>
  <c r="CT330" i="7"/>
  <c r="CP330" i="7"/>
  <c r="CN330" i="7"/>
  <c r="CM330" i="7"/>
  <c r="CS330" i="7"/>
  <c r="CW330" i="7"/>
  <c r="CO330" i="7"/>
  <c r="CU330" i="7"/>
  <c r="CQ330" i="7"/>
  <c r="CR330" i="7"/>
  <c r="CV643" i="7"/>
  <c r="CQ739" i="7"/>
  <c r="CP739" i="7"/>
  <c r="CN739" i="7"/>
  <c r="CL739" i="7"/>
  <c r="CM739" i="7"/>
  <c r="CS739" i="7"/>
  <c r="CT739" i="7"/>
  <c r="CR739" i="7"/>
  <c r="CO739" i="7"/>
  <c r="CS695" i="7"/>
  <c r="CQ695" i="7"/>
  <c r="CM695" i="7"/>
  <c r="CP695" i="7"/>
  <c r="CT695" i="7"/>
  <c r="CL695" i="7"/>
  <c r="CR695" i="7"/>
  <c r="CO695" i="7"/>
  <c r="CN695" i="7"/>
  <c r="S166" i="10"/>
  <c r="S243" i="10"/>
  <c r="S132" i="10"/>
  <c r="S220" i="10"/>
  <c r="S218" i="10"/>
  <c r="S63" i="10"/>
  <c r="S33" i="10"/>
  <c r="S84" i="10"/>
  <c r="S239" i="10"/>
  <c r="S59" i="10"/>
  <c r="S206" i="10"/>
  <c r="S237" i="10"/>
  <c r="S24" i="10"/>
  <c r="S98" i="10"/>
  <c r="S100" i="10"/>
  <c r="S135" i="10"/>
  <c r="S110" i="10"/>
  <c r="S94" i="10"/>
  <c r="S174" i="10"/>
  <c r="S20" i="10"/>
  <c r="S39" i="10"/>
  <c r="S87" i="10"/>
  <c r="S198" i="10"/>
  <c r="S219" i="10"/>
  <c r="S187" i="10"/>
  <c r="S53" i="10"/>
  <c r="S229" i="10"/>
  <c r="S42" i="10"/>
  <c r="S10" i="10"/>
  <c r="S41" i="10"/>
  <c r="S78" i="10"/>
  <c r="S85" i="10"/>
  <c r="S96" i="10"/>
  <c r="S134" i="10"/>
  <c r="S133" i="10"/>
  <c r="S227" i="10"/>
  <c r="S210" i="10"/>
  <c r="S17" i="10"/>
  <c r="S140" i="10"/>
  <c r="S156" i="10"/>
  <c r="S137" i="10"/>
  <c r="S57" i="10"/>
  <c r="S161" i="10"/>
  <c r="S226" i="10"/>
  <c r="S103" i="10"/>
  <c r="S99" i="10"/>
  <c r="S178" i="10"/>
  <c r="S147" i="10"/>
  <c r="S154" i="10"/>
  <c r="S47" i="10"/>
  <c r="S44" i="10"/>
  <c r="S182" i="10"/>
  <c r="S158" i="10"/>
  <c r="S7" i="10"/>
  <c r="S153" i="10"/>
  <c r="S64" i="10"/>
  <c r="S222" i="10"/>
  <c r="S107" i="10"/>
  <c r="S168" i="10"/>
  <c r="S151" i="10"/>
  <c r="S250" i="10"/>
  <c r="S68" i="10"/>
  <c r="S221" i="10"/>
  <c r="S200" i="10"/>
  <c r="S136" i="10"/>
  <c r="S190" i="10"/>
  <c r="S245" i="10"/>
  <c r="S4" i="10"/>
  <c r="S31" i="10"/>
  <c r="S25" i="10"/>
  <c r="S88" i="10"/>
  <c r="S241" i="10"/>
  <c r="S45" i="10"/>
  <c r="S194" i="10"/>
  <c r="S74" i="10"/>
  <c r="S6" i="10"/>
  <c r="S131" i="10"/>
  <c r="S56" i="10"/>
  <c r="S172" i="10"/>
  <c r="S117" i="10"/>
  <c r="S116" i="10"/>
  <c r="S213" i="10"/>
  <c r="S235" i="10"/>
  <c r="S91" i="10"/>
  <c r="S106" i="10"/>
  <c r="S215" i="10"/>
  <c r="S247" i="10"/>
  <c r="S66" i="10"/>
  <c r="S77" i="10"/>
  <c r="S238" i="10"/>
  <c r="S32" i="10"/>
  <c r="S35" i="10"/>
  <c r="S71" i="10"/>
  <c r="S52" i="10"/>
  <c r="S80" i="10"/>
  <c r="S83" i="10"/>
  <c r="S48" i="10"/>
  <c r="S89" i="10"/>
  <c r="S155" i="10"/>
  <c r="S138" i="10"/>
  <c r="S129" i="10"/>
  <c r="S159" i="10"/>
  <c r="S67" i="10"/>
  <c r="S162" i="10"/>
  <c r="S142" i="10"/>
  <c r="S181" i="10"/>
  <c r="S19" i="10"/>
  <c r="S26" i="10"/>
  <c r="S167" i="10"/>
  <c r="S148" i="10"/>
  <c r="S186" i="10"/>
  <c r="S81" i="10"/>
  <c r="S150" i="10"/>
  <c r="S101" i="10"/>
  <c r="S191" i="10"/>
  <c r="S90" i="10"/>
  <c r="S14" i="10"/>
  <c r="S61" i="10"/>
  <c r="S208" i="10"/>
  <c r="S203" i="10"/>
  <c r="S205" i="10"/>
  <c r="S193" i="10"/>
  <c r="S173" i="10"/>
  <c r="S102" i="10"/>
  <c r="S65" i="10"/>
  <c r="S149" i="10"/>
  <c r="S179" i="10"/>
  <c r="S189" i="10"/>
  <c r="S199" i="10"/>
  <c r="S246" i="10"/>
  <c r="S54" i="10"/>
  <c r="S21" i="10"/>
  <c r="S46" i="10"/>
  <c r="S170" i="10"/>
  <c r="S16" i="10"/>
  <c r="S30" i="10"/>
  <c r="S126" i="10"/>
  <c r="S73" i="10"/>
  <c r="S51" i="10"/>
  <c r="S216" i="10"/>
  <c r="S164" i="10"/>
  <c r="S22" i="10"/>
  <c r="S122" i="10"/>
  <c r="S95" i="10"/>
  <c r="S169" i="10"/>
  <c r="S105" i="10"/>
  <c r="S163" i="10"/>
  <c r="S109" i="10"/>
  <c r="S228" i="10"/>
  <c r="S104" i="10"/>
  <c r="S165" i="10"/>
  <c r="S207" i="10"/>
  <c r="S249" i="10"/>
  <c r="S50" i="10"/>
  <c r="S27" i="10"/>
  <c r="S79" i="10"/>
  <c r="S114" i="10"/>
  <c r="S145" i="10"/>
  <c r="S60" i="10"/>
  <c r="S115" i="10"/>
  <c r="S119" i="10"/>
  <c r="S202" i="10"/>
  <c r="S92" i="10"/>
  <c r="S196" i="10"/>
  <c r="S230" i="10"/>
  <c r="S23" i="10"/>
  <c r="S236" i="10"/>
  <c r="S75" i="10"/>
  <c r="S184" i="10"/>
  <c r="S37" i="10"/>
  <c r="S28" i="10"/>
  <c r="S144" i="10"/>
  <c r="S240" i="10"/>
  <c r="S248" i="10"/>
  <c r="S11" i="10"/>
  <c r="S69" i="10"/>
  <c r="S176" i="10"/>
  <c r="S244" i="10"/>
  <c r="S13" i="10"/>
  <c r="S192" i="10"/>
  <c r="S112" i="10"/>
  <c r="S125" i="10"/>
  <c r="S251" i="10"/>
  <c r="S120" i="10"/>
  <c r="S3" i="10"/>
  <c r="S143" i="10"/>
  <c r="S40" i="10"/>
  <c r="S183" i="10"/>
  <c r="S121" i="10"/>
  <c r="S214" i="10"/>
  <c r="S231" i="10"/>
  <c r="S224" i="10"/>
  <c r="S252" i="10"/>
  <c r="S18" i="10"/>
  <c r="S36" i="10"/>
  <c r="S58" i="10"/>
  <c r="S185" i="10"/>
  <c r="S8" i="10"/>
  <c r="S175" i="10"/>
  <c r="S118" i="10"/>
  <c r="S70" i="10"/>
  <c r="S86" i="10"/>
  <c r="S62" i="10"/>
  <c r="S223" i="10"/>
  <c r="S49" i="10"/>
  <c r="S72" i="10"/>
  <c r="S209" i="10"/>
  <c r="S234" i="10"/>
  <c r="S43" i="10"/>
  <c r="S139" i="10"/>
  <c r="S97" i="10"/>
  <c r="S242" i="10"/>
  <c r="S128" i="10"/>
  <c r="S232" i="10"/>
  <c r="S253" i="10"/>
  <c r="S34" i="10"/>
  <c r="S15" i="10"/>
  <c r="S29" i="10"/>
  <c r="S76" i="10"/>
  <c r="S130" i="10"/>
  <c r="S160" i="10"/>
  <c r="S127" i="10"/>
  <c r="S108" i="10"/>
  <c r="S195" i="10"/>
  <c r="S211" i="10"/>
  <c r="S233" i="10"/>
  <c r="S197" i="10"/>
  <c r="S171" i="10"/>
  <c r="S141" i="10"/>
  <c r="S55" i="10"/>
  <c r="S123" i="10"/>
  <c r="S217" i="10"/>
  <c r="S124" i="10"/>
  <c r="S111" i="10"/>
  <c r="S177" i="10"/>
  <c r="S146" i="10"/>
  <c r="S212" i="10"/>
  <c r="S38" i="10"/>
  <c r="S157" i="10"/>
  <c r="S225" i="10"/>
  <c r="S5" i="10"/>
  <c r="S9" i="10"/>
  <c r="S93" i="10"/>
  <c r="S113" i="10"/>
  <c r="S188" i="10"/>
  <c r="S152" i="10"/>
  <c r="S82" i="10"/>
  <c r="S204" i="10"/>
  <c r="S180" i="10"/>
  <c r="S12" i="10"/>
  <c r="S201" i="10"/>
  <c r="U2" i="10"/>
  <c r="T1" i="10"/>
  <c r="CU643" i="7"/>
  <c r="T255" i="10"/>
  <c r="T257" i="10"/>
  <c r="T259" i="10"/>
  <c r="T261" i="10"/>
  <c r="T263" i="10"/>
  <c r="T254" i="10"/>
  <c r="T256" i="10"/>
  <c r="T258" i="10"/>
  <c r="T260" i="10"/>
  <c r="T262" i="10"/>
  <c r="T264" i="10"/>
  <c r="T265" i="10"/>
  <c r="T267" i="10"/>
  <c r="T269" i="10"/>
  <c r="T271" i="10"/>
  <c r="T273" i="10"/>
  <c r="T268" i="10"/>
  <c r="T266" i="10"/>
  <c r="T274" i="10"/>
  <c r="T276" i="10"/>
  <c r="T278" i="10"/>
  <c r="T280" i="10"/>
  <c r="T272" i="10"/>
  <c r="T277" i="10"/>
  <c r="T275" i="10"/>
  <c r="T283" i="10"/>
  <c r="T285" i="10"/>
  <c r="T287" i="10"/>
  <c r="T289" i="10"/>
  <c r="T291" i="10"/>
  <c r="T293" i="10"/>
  <c r="T295" i="10"/>
  <c r="T297" i="10"/>
  <c r="T299" i="10"/>
  <c r="T301" i="10"/>
  <c r="T270" i="10"/>
  <c r="T281" i="10"/>
  <c r="T284" i="10"/>
  <c r="T292" i="10"/>
  <c r="T300" i="10"/>
  <c r="T282" i="10"/>
  <c r="T290" i="10"/>
  <c r="T298" i="10"/>
  <c r="T302" i="10"/>
  <c r="T304" i="10"/>
  <c r="T306" i="10"/>
  <c r="T308" i="10"/>
  <c r="T310" i="10"/>
  <c r="T312" i="10"/>
  <c r="T314" i="10"/>
  <c r="T316" i="10"/>
  <c r="T318" i="10"/>
  <c r="T288" i="10"/>
  <c r="T296" i="10"/>
  <c r="T286" i="10"/>
  <c r="T303" i="10"/>
  <c r="T305" i="10"/>
  <c r="T309" i="10"/>
  <c r="T313" i="10"/>
  <c r="T317" i="10"/>
  <c r="T320" i="10"/>
  <c r="T322" i="10"/>
  <c r="T324" i="10"/>
  <c r="T307" i="10"/>
  <c r="T311" i="10"/>
  <c r="T315" i="10"/>
  <c r="T279" i="10"/>
  <c r="T319" i="10"/>
  <c r="T326" i="10"/>
  <c r="T331" i="10"/>
  <c r="T325" i="10"/>
  <c r="T328" i="10"/>
  <c r="T333" i="10"/>
  <c r="T335" i="10"/>
  <c r="T337" i="10"/>
  <c r="T339" i="10"/>
  <c r="T341" i="10"/>
  <c r="T343" i="10"/>
  <c r="T345" i="10"/>
  <c r="T347" i="10"/>
  <c r="T349" i="10"/>
  <c r="T351" i="10"/>
  <c r="T353" i="10"/>
  <c r="T355" i="10"/>
  <c r="T357" i="10"/>
  <c r="T359" i="10"/>
  <c r="T361" i="10"/>
  <c r="T363" i="10"/>
  <c r="T365" i="10"/>
  <c r="T367" i="10"/>
  <c r="T294" i="10"/>
  <c r="T323" i="10"/>
  <c r="T327" i="10"/>
  <c r="T330" i="10"/>
  <c r="T329" i="10"/>
  <c r="T334" i="10"/>
  <c r="T342" i="10"/>
  <c r="T350" i="10"/>
  <c r="T358" i="10"/>
  <c r="T366" i="10"/>
  <c r="T369" i="10"/>
  <c r="T371" i="10"/>
  <c r="T373" i="10"/>
  <c r="T375" i="10"/>
  <c r="T377" i="10"/>
  <c r="T379" i="10"/>
  <c r="T381" i="10"/>
  <c r="T383" i="10"/>
  <c r="T385" i="10"/>
  <c r="T387" i="10"/>
  <c r="T344" i="10"/>
  <c r="T360" i="10"/>
  <c r="T368" i="10"/>
  <c r="T321" i="10"/>
  <c r="T332" i="10"/>
  <c r="T340" i="10"/>
  <c r="T348" i="10"/>
  <c r="T356" i="10"/>
  <c r="T364" i="10"/>
  <c r="T336" i="10"/>
  <c r="T338" i="10"/>
  <c r="T346" i="10"/>
  <c r="T354" i="10"/>
  <c r="T362" i="10"/>
  <c r="T370" i="10"/>
  <c r="T372" i="10"/>
  <c r="T374" i="10"/>
  <c r="T376" i="10"/>
  <c r="T378" i="10"/>
  <c r="T380" i="10"/>
  <c r="T382" i="10"/>
  <c r="T384" i="10"/>
  <c r="T386" i="10"/>
  <c r="T388" i="10"/>
  <c r="T352" i="10"/>
  <c r="CT178" i="7"/>
  <c r="CM178" i="7"/>
  <c r="CP126" i="7"/>
  <c r="CR126" i="7"/>
  <c r="CP4" i="7"/>
  <c r="CQ4" i="7"/>
  <c r="CM4" i="7"/>
  <c r="CO178" i="7"/>
  <c r="CS126" i="7"/>
  <c r="CT280" i="7"/>
  <c r="CN4" i="7"/>
  <c r="CW311" i="7"/>
  <c r="CW448" i="7"/>
  <c r="CT314" i="7"/>
  <c r="CV522" i="7"/>
  <c r="CW284" i="7"/>
  <c r="CL91" i="7"/>
  <c r="CU125" i="7"/>
  <c r="CL197" i="7"/>
  <c r="CU78" i="7"/>
  <c r="CU13" i="7"/>
  <c r="CL116" i="7"/>
  <c r="CV284" i="7"/>
  <c r="CW208" i="7"/>
  <c r="CL155" i="7"/>
  <c r="CP224" i="7"/>
  <c r="CV45" i="7"/>
  <c r="CU499" i="7"/>
  <c r="CU260" i="7"/>
  <c r="CW755" i="7"/>
  <c r="CL167" i="7"/>
  <c r="CV512" i="7"/>
  <c r="CW521" i="7"/>
  <c r="CU538" i="7"/>
  <c r="CW190" i="7"/>
  <c r="CW352" i="7"/>
  <c r="CW81" i="7"/>
  <c r="CV478" i="7"/>
  <c r="CV539" i="7"/>
  <c r="CL128" i="7"/>
  <c r="CM335" i="7"/>
  <c r="CT269" i="7"/>
  <c r="CO269" i="7"/>
  <c r="CO280" i="7"/>
  <c r="CS154" i="7"/>
  <c r="CO154" i="7"/>
  <c r="CU154" i="7"/>
  <c r="CP122" i="7"/>
  <c r="CT180" i="7"/>
  <c r="CM122" i="7"/>
  <c r="CR269" i="7"/>
  <c r="CO249" i="7"/>
  <c r="CQ58" i="7"/>
  <c r="CV58" i="7"/>
  <c r="CM104" i="7"/>
  <c r="CW279" i="7"/>
  <c r="CV194" i="7"/>
  <c r="CW466" i="7"/>
  <c r="CL138" i="7"/>
  <c r="CU23" i="7"/>
  <c r="CW522" i="7"/>
  <c r="CV504" i="7"/>
  <c r="CW128" i="7"/>
  <c r="CV14" i="7"/>
  <c r="CW291" i="7"/>
  <c r="CO335" i="7"/>
  <c r="CM97" i="7"/>
  <c r="CT335" i="7"/>
  <c r="CR335" i="7"/>
  <c r="CW405" i="7"/>
  <c r="CT154" i="7"/>
  <c r="CR154" i="7"/>
  <c r="CS122" i="7"/>
  <c r="CR130" i="7"/>
  <c r="CN180" i="7"/>
  <c r="CU478" i="7"/>
  <c r="CV200" i="7"/>
  <c r="CU296" i="7"/>
  <c r="CW116" i="7"/>
  <c r="CV23" i="7"/>
  <c r="CP335" i="7"/>
  <c r="CL384" i="7"/>
  <c r="CN122" i="7"/>
  <c r="CN384" i="7"/>
  <c r="CM180" i="7"/>
  <c r="CP249" i="7"/>
  <c r="CN249" i="7"/>
  <c r="CT122" i="7"/>
  <c r="CQ115" i="7"/>
  <c r="CT115" i="7"/>
  <c r="CW115" i="7"/>
  <c r="CL18" i="7"/>
  <c r="CU306" i="7"/>
  <c r="CU385" i="7"/>
  <c r="CU243" i="7"/>
  <c r="CU357" i="7"/>
  <c r="CV138" i="7"/>
  <c r="CU531" i="7"/>
  <c r="CU116" i="7"/>
  <c r="CV499" i="7"/>
  <c r="CU26" i="7"/>
  <c r="CU208" i="7"/>
  <c r="CP367" i="7"/>
  <c r="CR275" i="7"/>
  <c r="CQ92" i="7"/>
  <c r="CT92" i="7"/>
  <c r="CW92" i="7"/>
  <c r="CN92" i="7"/>
  <c r="CS269" i="7"/>
  <c r="CP280" i="7"/>
  <c r="CR280" i="7"/>
  <c r="CP92" i="7"/>
  <c r="CN406" i="7"/>
  <c r="CS102" i="7"/>
  <c r="CT102" i="7"/>
  <c r="CV122" i="7"/>
  <c r="CO38" i="7"/>
  <c r="CQ278" i="7"/>
  <c r="CS278" i="7"/>
  <c r="CT104" i="7"/>
  <c r="CW104" i="7"/>
  <c r="CO104" i="7"/>
  <c r="CS38" i="7"/>
  <c r="CV116" i="7"/>
  <c r="CV78" i="7"/>
  <c r="CO367" i="7"/>
  <c r="CN275" i="7"/>
  <c r="CQ269" i="7"/>
  <c r="CR92" i="7"/>
  <c r="CV92" i="7"/>
  <c r="CO102" i="7"/>
  <c r="CR102" i="7"/>
  <c r="CT278" i="7"/>
  <c r="CR278" i="7"/>
  <c r="CV278" i="7"/>
  <c r="CV538" i="7"/>
  <c r="CU360" i="7"/>
  <c r="CM278" i="7"/>
  <c r="CL278" i="7"/>
  <c r="CW38" i="7"/>
  <c r="CM243" i="7"/>
  <c r="CQ243" i="7"/>
  <c r="CN243" i="7"/>
  <c r="CS243" i="7"/>
  <c r="CT379" i="7"/>
  <c r="CT367" i="7"/>
  <c r="CR367" i="7"/>
  <c r="CV367" i="7"/>
  <c r="CS275" i="7"/>
  <c r="CW275" i="7"/>
  <c r="CO275" i="7"/>
  <c r="CM92" i="7"/>
  <c r="CO92" i="7"/>
  <c r="CN269" i="7"/>
  <c r="CM280" i="7"/>
  <c r="CN280" i="7"/>
  <c r="CT243" i="7"/>
  <c r="CR379" i="7"/>
  <c r="CS367" i="7"/>
  <c r="CP275" i="7"/>
  <c r="CP269" i="7"/>
  <c r="CU269" i="7"/>
  <c r="CQ280" i="7"/>
  <c r="CS341" i="7"/>
  <c r="CN102" i="7"/>
  <c r="CR384" i="7"/>
  <c r="CV448" i="7"/>
  <c r="CU448" i="7"/>
  <c r="CR38" i="7"/>
  <c r="CP104" i="7"/>
  <c r="CU104" i="7"/>
  <c r="CU415" i="7"/>
  <c r="CU236" i="7"/>
  <c r="CN38" i="7"/>
  <c r="CL38" i="7"/>
  <c r="CW360" i="7"/>
  <c r="CW523" i="7"/>
  <c r="CW18" i="7"/>
  <c r="CV100" i="7"/>
  <c r="CL125" i="7"/>
  <c r="CU128" i="7"/>
  <c r="CL191" i="7"/>
  <c r="CU18" i="7"/>
  <c r="CW345" i="7"/>
  <c r="CW329" i="7"/>
  <c r="CQ314" i="7"/>
  <c r="CO314" i="7"/>
  <c r="CV491" i="7"/>
  <c r="CU84" i="7"/>
  <c r="CR314" i="7"/>
  <c r="CM314" i="7"/>
  <c r="CU468" i="7"/>
  <c r="CS314" i="7"/>
  <c r="CV521" i="7"/>
  <c r="CU491" i="7"/>
  <c r="CU68" i="7"/>
  <c r="CM214" i="7"/>
  <c r="CL214" i="7"/>
  <c r="CO214" i="7"/>
  <c r="CR214" i="7"/>
  <c r="CS214" i="7"/>
  <c r="CT214" i="7"/>
  <c r="CP214" i="7"/>
  <c r="CQ214" i="7"/>
  <c r="CV214" i="7"/>
  <c r="CW196" i="7"/>
  <c r="CT150" i="7"/>
  <c r="CV38" i="7"/>
  <c r="CU196" i="7"/>
  <c r="CM86" i="7"/>
  <c r="CT86" i="7"/>
  <c r="CR86" i="7"/>
  <c r="CQ86" i="7"/>
  <c r="CP86" i="7"/>
  <c r="CU86" i="7"/>
  <c r="CN202" i="7"/>
  <c r="CL202" i="7"/>
  <c r="CR202" i="7"/>
  <c r="CU755" i="7"/>
  <c r="CV183" i="7"/>
  <c r="CU79" i="7"/>
  <c r="CU894" i="7"/>
  <c r="CL68" i="7"/>
  <c r="CL245" i="7"/>
  <c r="CU345" i="7"/>
  <c r="CW122" i="7"/>
  <c r="CQ384" i="7"/>
  <c r="CU200" i="7"/>
  <c r="CV894" i="7"/>
  <c r="CU291" i="7"/>
  <c r="CW132" i="7"/>
  <c r="CV234" i="7"/>
  <c r="CV345" i="7"/>
  <c r="CV525" i="7"/>
  <c r="CU854" i="7"/>
  <c r="CW108" i="7"/>
  <c r="CU188" i="7"/>
  <c r="CV191" i="7"/>
  <c r="CV296" i="7"/>
  <c r="CW167" i="7"/>
  <c r="CV196" i="7"/>
  <c r="CW415" i="7"/>
  <c r="CV236" i="7"/>
  <c r="CW351" i="7"/>
  <c r="CN361" i="7"/>
  <c r="CS379" i="7"/>
  <c r="CN379" i="7"/>
  <c r="CN341" i="7"/>
  <c r="CT58" i="7"/>
  <c r="CP115" i="7"/>
  <c r="CM281" i="7"/>
  <c r="CM130" i="7"/>
  <c r="CS281" i="7"/>
  <c r="CP8" i="7"/>
  <c r="CQ8" i="7"/>
  <c r="CQ249" i="7"/>
  <c r="CS249" i="7"/>
  <c r="CW249" i="7"/>
  <c r="CQ44" i="7"/>
  <c r="CT130" i="7"/>
  <c r="CS44" i="7"/>
  <c r="CS130" i="7"/>
  <c r="CW539" i="7"/>
  <c r="CM249" i="7"/>
  <c r="CM58" i="7"/>
  <c r="CT44" i="7"/>
  <c r="CN104" i="7"/>
  <c r="CL104" i="7"/>
  <c r="CQ104" i="7"/>
  <c r="CR104" i="7"/>
  <c r="CQ341" i="7"/>
  <c r="CS58" i="7"/>
  <c r="CO115" i="7"/>
  <c r="CR281" i="7"/>
  <c r="CV281" i="7"/>
  <c r="CO281" i="7"/>
  <c r="CN281" i="7"/>
  <c r="CM8" i="7"/>
  <c r="CS8" i="7"/>
  <c r="CW8" i="7"/>
  <c r="CT281" i="7"/>
  <c r="CR249" i="7"/>
  <c r="CR115" i="7"/>
  <c r="CO44" i="7"/>
  <c r="CO130" i="7"/>
  <c r="CP130" i="7"/>
  <c r="CV532" i="7"/>
  <c r="CQ130" i="7"/>
  <c r="CN115" i="7"/>
  <c r="CR241" i="7"/>
  <c r="CT241" i="7"/>
  <c r="CN241" i="7"/>
  <c r="CS241" i="7"/>
  <c r="CP241" i="7"/>
  <c r="CO241" i="7"/>
  <c r="CQ241" i="7"/>
  <c r="CQ379" i="7"/>
  <c r="CV379" i="7"/>
  <c r="CP379" i="7"/>
  <c r="CO379" i="7"/>
  <c r="CP341" i="7"/>
  <c r="CU341" i="7"/>
  <c r="CP58" i="7"/>
  <c r="CO58" i="7"/>
  <c r="CL58" i="7"/>
  <c r="CM115" i="7"/>
  <c r="CP281" i="7"/>
  <c r="CO8" i="7"/>
  <c r="CT341" i="7"/>
  <c r="CM341" i="7"/>
  <c r="CS224" i="7"/>
  <c r="CP44" i="7"/>
  <c r="CU311" i="7"/>
  <c r="CM241" i="7"/>
  <c r="CW112" i="7"/>
  <c r="CW296" i="7"/>
  <c r="CR341" i="7"/>
  <c r="CW188" i="7"/>
  <c r="CN150" i="7"/>
  <c r="CV415" i="7"/>
  <c r="CW531" i="7"/>
  <c r="CU738" i="7"/>
  <c r="CU294" i="7"/>
  <c r="CV755" i="7"/>
  <c r="CV407" i="7"/>
  <c r="CW854" i="7"/>
  <c r="CV854" i="7"/>
  <c r="CL294" i="7"/>
  <c r="CV132" i="7"/>
  <c r="CW317" i="7"/>
  <c r="CW357" i="7"/>
  <c r="CV347" i="7"/>
  <c r="CT224" i="7"/>
  <c r="CN224" i="7"/>
  <c r="CM224" i="7"/>
  <c r="CO224" i="7"/>
  <c r="CU224" i="7"/>
  <c r="CR224" i="7"/>
  <c r="CV224" i="7"/>
  <c r="CU407" i="7"/>
  <c r="CL249" i="7"/>
  <c r="CW538" i="7"/>
  <c r="CW525" i="7"/>
  <c r="CU364" i="7"/>
  <c r="CW478" i="7"/>
  <c r="CV355" i="7"/>
  <c r="CL355" i="7"/>
  <c r="CV414" i="7"/>
  <c r="CS361" i="7"/>
  <c r="CV357" i="7"/>
  <c r="CV47" i="7"/>
  <c r="CM361" i="7"/>
  <c r="CP361" i="7"/>
  <c r="CU361" i="7"/>
  <c r="CT361" i="7"/>
  <c r="CQ361" i="7"/>
  <c r="CR361" i="7"/>
  <c r="CU132" i="7"/>
  <c r="CV331" i="7"/>
  <c r="CW364" i="7"/>
  <c r="CV44" i="7"/>
  <c r="CT209" i="7"/>
  <c r="CR209" i="7"/>
  <c r="CO202" i="7"/>
  <c r="CS202" i="7"/>
  <c r="CQ202" i="7"/>
  <c r="CU214" i="7"/>
  <c r="CM161" i="7"/>
  <c r="CW140" i="7"/>
  <c r="CO161" i="7"/>
  <c r="CM209" i="7"/>
  <c r="CV171" i="7"/>
  <c r="CT202" i="7"/>
  <c r="CO406" i="7"/>
  <c r="CP384" i="7"/>
  <c r="CR161" i="7"/>
  <c r="CL24" i="7"/>
  <c r="CN161" i="7"/>
  <c r="CQ161" i="7"/>
  <c r="CP161" i="7"/>
  <c r="CW353" i="7"/>
  <c r="CV329" i="7"/>
  <c r="CU191" i="7"/>
  <c r="CU523" i="7"/>
  <c r="CL341" i="7"/>
  <c r="CP202" i="7"/>
  <c r="CS384" i="7"/>
  <c r="CM384" i="7"/>
  <c r="CT406" i="7"/>
  <c r="CW406" i="7"/>
  <c r="CO384" i="7"/>
  <c r="CT161" i="7"/>
  <c r="CW750" i="7"/>
  <c r="CU331" i="7"/>
  <c r="CU751" i="7"/>
  <c r="CM332" i="7"/>
  <c r="CT182" i="7"/>
  <c r="CM182" i="7"/>
  <c r="CN182" i="7"/>
  <c r="CQ182" i="7"/>
  <c r="CO182" i="7"/>
  <c r="CR182" i="7"/>
  <c r="CP182" i="7"/>
  <c r="CL236" i="7"/>
  <c r="CV294" i="7"/>
  <c r="CS182" i="7"/>
  <c r="CR72" i="7"/>
  <c r="CW346" i="7"/>
  <c r="CW747" i="7"/>
  <c r="CU747" i="7"/>
  <c r="CW751" i="7"/>
  <c r="CW906" i="7"/>
  <c r="CV751" i="7"/>
  <c r="CV906" i="7"/>
  <c r="CV115" i="7"/>
  <c r="CV317" i="7"/>
  <c r="CU634" i="7"/>
  <c r="CV763" i="7"/>
  <c r="CU906" i="7"/>
  <c r="CU436" i="7"/>
  <c r="CV634" i="7"/>
  <c r="CW634" i="7"/>
  <c r="CW763" i="7"/>
  <c r="CU763" i="7"/>
  <c r="CV747" i="7"/>
  <c r="CU316" i="7"/>
  <c r="CL353" i="7"/>
  <c r="CW436" i="7"/>
  <c r="CV436" i="7"/>
  <c r="CU802" i="7"/>
  <c r="CW299" i="7"/>
  <c r="CL317" i="7"/>
  <c r="CQ150" i="7"/>
  <c r="CR150" i="7"/>
  <c r="CO150" i="7"/>
  <c r="CU140" i="7"/>
  <c r="CP150" i="7"/>
  <c r="CS150" i="7"/>
  <c r="CW150" i="7"/>
  <c r="CU24" i="7"/>
  <c r="CL44" i="7"/>
  <c r="CU299" i="7"/>
  <c r="CU750" i="7"/>
  <c r="CU521" i="7"/>
  <c r="CU278" i="7"/>
  <c r="CV249" i="7"/>
  <c r="CW254" i="7"/>
  <c r="CO332" i="7"/>
  <c r="CP332" i="7"/>
  <c r="CS332" i="7"/>
  <c r="CW332" i="7"/>
  <c r="CP209" i="7"/>
  <c r="CW169" i="7"/>
  <c r="CW77" i="7"/>
  <c r="CN332" i="7"/>
  <c r="CL332" i="7"/>
  <c r="CR332" i="7"/>
  <c r="CQ209" i="7"/>
  <c r="CV209" i="7"/>
  <c r="CL180" i="7"/>
  <c r="CW123" i="7"/>
  <c r="CL346" i="7"/>
  <c r="CQ332" i="7"/>
  <c r="CS209" i="7"/>
  <c r="CU123" i="7"/>
  <c r="CU838" i="7"/>
  <c r="CU532" i="7"/>
  <c r="CV838" i="7"/>
  <c r="CW838" i="7"/>
  <c r="CU317" i="7"/>
  <c r="CW161" i="7"/>
  <c r="CW384" i="7"/>
  <c r="CV245" i="7"/>
  <c r="CL130" i="7"/>
  <c r="CV144" i="7"/>
  <c r="CV353" i="7"/>
  <c r="CL47" i="7"/>
  <c r="CL406" i="7"/>
  <c r="CP406" i="7"/>
  <c r="CQ406" i="7"/>
  <c r="CM406" i="7"/>
  <c r="CV802" i="7"/>
  <c r="CR406" i="7"/>
  <c r="CU254" i="7"/>
  <c r="CN334" i="7"/>
  <c r="CS334" i="7"/>
  <c r="CQ334" i="7"/>
  <c r="CP334" i="7"/>
  <c r="CO334" i="7"/>
  <c r="CR334" i="7"/>
  <c r="CT334" i="7"/>
  <c r="CL299" i="7"/>
  <c r="CT343" i="7"/>
  <c r="CM343" i="7"/>
  <c r="CP343" i="7"/>
  <c r="CN343" i="7"/>
  <c r="CS343" i="7"/>
  <c r="CW343" i="7"/>
  <c r="CR343" i="7"/>
  <c r="CU167" i="7"/>
  <c r="CM69" i="7"/>
  <c r="CR223" i="7"/>
  <c r="CL150" i="7"/>
  <c r="CW155" i="7"/>
  <c r="CL254" i="7"/>
  <c r="CM321" i="7"/>
  <c r="CL321" i="7"/>
  <c r="CR321" i="7"/>
  <c r="CT321" i="7"/>
  <c r="CP321" i="7"/>
  <c r="CQ321" i="7"/>
  <c r="CO321" i="7"/>
  <c r="CS321" i="7"/>
  <c r="CQ343" i="7"/>
  <c r="CM389" i="7"/>
  <c r="CL288" i="7"/>
  <c r="CV269" i="7"/>
  <c r="CQ389" i="7"/>
  <c r="CW264" i="7"/>
  <c r="CV155" i="7"/>
  <c r="CU144" i="7"/>
  <c r="CO97" i="7"/>
  <c r="CW341" i="7"/>
  <c r="CW316" i="7"/>
  <c r="CQ223" i="7"/>
  <c r="CW47" i="7"/>
  <c r="CO226" i="7"/>
  <c r="CL176" i="7"/>
  <c r="CU398" i="7"/>
  <c r="CW187" i="7"/>
  <c r="CQ69" i="7"/>
  <c r="CT226" i="7"/>
  <c r="CV77" i="7"/>
  <c r="CU414" i="7"/>
  <c r="CL123" i="7"/>
  <c r="CW144" i="7"/>
  <c r="CU44" i="7"/>
  <c r="CV216" i="7"/>
  <c r="CR69" i="7"/>
  <c r="CP69" i="7"/>
  <c r="CS223" i="7"/>
  <c r="CN223" i="7"/>
  <c r="CN226" i="7"/>
  <c r="CQ226" i="7"/>
  <c r="CV226" i="7"/>
  <c r="CN69" i="7"/>
  <c r="CO69" i="7"/>
  <c r="CO223" i="7"/>
  <c r="CU223" i="7"/>
  <c r="CM226" i="7"/>
  <c r="CT69" i="7"/>
  <c r="CW69" i="7"/>
  <c r="CM223" i="7"/>
  <c r="CT223" i="7"/>
  <c r="CU408" i="7"/>
  <c r="CP226" i="7"/>
  <c r="CV435" i="7"/>
  <c r="CL144" i="7"/>
  <c r="CW387" i="7"/>
  <c r="CL122" i="7"/>
  <c r="CU384" i="7"/>
  <c r="CO389" i="7"/>
  <c r="CN97" i="7"/>
  <c r="CP97" i="7"/>
  <c r="CW216" i="7"/>
  <c r="CN389" i="7"/>
  <c r="CT389" i="7"/>
  <c r="CW389" i="7"/>
  <c r="CQ97" i="7"/>
  <c r="CS97" i="7"/>
  <c r="CW97" i="7"/>
  <c r="CU187" i="7"/>
  <c r="CR389" i="7"/>
  <c r="CP389" i="7"/>
  <c r="CR97" i="7"/>
  <c r="CS72" i="7"/>
  <c r="CW245" i="7"/>
  <c r="CN237" i="7"/>
  <c r="CT237" i="7"/>
  <c r="CM237" i="7"/>
  <c r="CL216" i="7"/>
  <c r="CO237" i="7"/>
  <c r="CQ237" i="7"/>
  <c r="CV237" i="7"/>
  <c r="CS237" i="7"/>
  <c r="CW532" i="7"/>
  <c r="CU245" i="7"/>
  <c r="CW68" i="7"/>
  <c r="CS226" i="7"/>
  <c r="CU169" i="7"/>
  <c r="CV188" i="7"/>
  <c r="CV140" i="7"/>
  <c r="CW411" i="7"/>
  <c r="CL269" i="7"/>
  <c r="CU593" i="7"/>
  <c r="CU343" i="7"/>
  <c r="CP237" i="7"/>
  <c r="CU8" i="7"/>
  <c r="CW593" i="7"/>
  <c r="CV102" i="7"/>
  <c r="CW24" i="7"/>
  <c r="CS383" i="7"/>
  <c r="CM383" i="7"/>
  <c r="CR383" i="7"/>
  <c r="CO383" i="7"/>
  <c r="CP383" i="7"/>
  <c r="CT383" i="7"/>
  <c r="CQ383" i="7"/>
  <c r="CV383" i="7"/>
  <c r="CL16" i="7"/>
  <c r="CN383" i="7"/>
  <c r="CW16" i="7"/>
  <c r="CL140" i="7"/>
  <c r="CU512" i="7"/>
  <c r="CV16" i="7"/>
  <c r="CU77" i="7"/>
  <c r="CU16" i="7"/>
  <c r="CV68" i="7"/>
  <c r="CW171" i="7"/>
  <c r="CU38" i="7"/>
  <c r="CL281" i="7"/>
  <c r="CU387" i="7"/>
  <c r="CO72" i="7"/>
  <c r="CU72" i="7"/>
  <c r="CM72" i="7"/>
  <c r="CU170" i="7"/>
  <c r="CQ72" i="7"/>
  <c r="CN72" i="7"/>
  <c r="CL4" i="7"/>
  <c r="CU171" i="7"/>
  <c r="CV465" i="7"/>
  <c r="CT72" i="7"/>
  <c r="CL77" i="7"/>
  <c r="CV37" i="7"/>
  <c r="CW662" i="7"/>
  <c r="CW176" i="7"/>
  <c r="CV387" i="7"/>
  <c r="CW512" i="7"/>
  <c r="CV762" i="7"/>
  <c r="CU155" i="7"/>
  <c r="CU122" i="7"/>
  <c r="CV187" i="7"/>
  <c r="CV966" i="7"/>
  <c r="CU37" i="7"/>
  <c r="CW510" i="7"/>
  <c r="CU662" i="7"/>
  <c r="CU706" i="7"/>
  <c r="CW706" i="7"/>
  <c r="CU946" i="7"/>
  <c r="CW966" i="7"/>
  <c r="CU762" i="7"/>
  <c r="CW946" i="7"/>
  <c r="CV694" i="7"/>
  <c r="CW694" i="7"/>
  <c r="CU966" i="7"/>
  <c r="CV662" i="7"/>
  <c r="CW762" i="7"/>
  <c r="CV946" i="7"/>
  <c r="CV411" i="7"/>
  <c r="CU435" i="7"/>
  <c r="CU510" i="7"/>
  <c r="CW37" i="7"/>
  <c r="CL37" i="7"/>
  <c r="CV176" i="7"/>
  <c r="CW544" i="7"/>
  <c r="CL169" i="7"/>
  <c r="CU176" i="7"/>
  <c r="CL301" i="7"/>
  <c r="CW4" i="7"/>
  <c r="CU117" i="7"/>
  <c r="CL398" i="7"/>
  <c r="CL8" i="7"/>
  <c r="CV542" i="7"/>
  <c r="CU465" i="7"/>
  <c r="CV180" i="7"/>
  <c r="CW518" i="7"/>
  <c r="CV518" i="7"/>
  <c r="CW180" i="7"/>
  <c r="CW465" i="7"/>
  <c r="CV169" i="7"/>
  <c r="CP219" i="7"/>
  <c r="CM219" i="7"/>
  <c r="CT219" i="7"/>
  <c r="CO219" i="7"/>
  <c r="CS219" i="7"/>
  <c r="CQ219" i="7"/>
  <c r="CV219" i="7"/>
  <c r="CL334" i="7"/>
  <c r="CV544" i="7"/>
  <c r="CU542" i="7"/>
  <c r="CV8" i="7"/>
  <c r="CU544" i="7"/>
  <c r="CU102" i="7"/>
  <c r="CU286" i="7"/>
  <c r="CU518" i="7"/>
  <c r="CL102" i="7"/>
  <c r="CV286" i="7"/>
  <c r="CW542" i="7"/>
  <c r="CW286" i="7"/>
  <c r="CU115" i="7"/>
  <c r="CV408" i="7"/>
  <c r="CL204" i="7"/>
  <c r="CU485" i="7"/>
  <c r="CL401" i="7"/>
  <c r="CN219" i="7"/>
  <c r="CL187" i="7"/>
  <c r="CL314" i="7"/>
  <c r="CU209" i="7"/>
  <c r="CL308" i="7"/>
  <c r="CW485" i="7"/>
  <c r="CV154" i="7"/>
  <c r="CV314" i="7"/>
  <c r="CU516" i="7"/>
  <c r="CV485" i="7"/>
  <c r="CU413" i="7"/>
  <c r="CW408" i="7"/>
  <c r="CL276" i="7"/>
  <c r="CW409" i="7"/>
  <c r="CW430" i="7"/>
  <c r="CW314" i="7"/>
  <c r="CL84" i="7"/>
  <c r="CU425" i="7"/>
  <c r="CW276" i="7"/>
  <c r="CV276" i="7"/>
  <c r="CL145" i="7"/>
  <c r="CU4" i="7"/>
  <c r="CV117" i="7"/>
  <c r="CW145" i="7"/>
  <c r="CV429" i="7"/>
  <c r="CV430" i="7"/>
  <c r="CU314" i="7"/>
  <c r="CV432" i="7"/>
  <c r="CV413" i="7"/>
  <c r="CW413" i="7"/>
  <c r="CW425" i="7"/>
  <c r="CV342" i="7"/>
  <c r="CV243" i="7"/>
  <c r="CU301" i="7"/>
  <c r="CU430" i="7"/>
  <c r="CV516" i="7"/>
  <c r="CV425" i="7"/>
  <c r="CW154" i="7"/>
  <c r="CL154" i="7"/>
  <c r="CW429" i="7"/>
  <c r="CV301" i="7"/>
  <c r="CV398" i="7"/>
  <c r="CW84" i="7"/>
  <c r="CU429" i="7"/>
  <c r="CL335" i="7"/>
  <c r="CU141" i="7"/>
  <c r="CV4" i="7"/>
  <c r="CW301" i="7"/>
  <c r="CW398" i="7"/>
  <c r="CW536" i="7"/>
  <c r="CN356" i="7"/>
  <c r="CP356" i="7"/>
  <c r="CQ356" i="7"/>
  <c r="CM356" i="7"/>
  <c r="CR356" i="7"/>
  <c r="CO356" i="7"/>
  <c r="CS356" i="7"/>
  <c r="CW356" i="7"/>
  <c r="CV145" i="7"/>
  <c r="CU536" i="7"/>
  <c r="CV536" i="7"/>
  <c r="CW280" i="7"/>
  <c r="CV84" i="7"/>
  <c r="CW447" i="7"/>
  <c r="CW269" i="7"/>
  <c r="CU447" i="7"/>
  <c r="CV447" i="7"/>
  <c r="CL171" i="7"/>
  <c r="CV264" i="7"/>
  <c r="CU264" i="7"/>
  <c r="CL342" i="7"/>
  <c r="CL117" i="7"/>
  <c r="CV275" i="7"/>
  <c r="CL405" i="7"/>
  <c r="CL397" i="7"/>
  <c r="CL239" i="7"/>
  <c r="CP333" i="7"/>
  <c r="CU145" i="7"/>
  <c r="CL290" i="7"/>
  <c r="CV405" i="7"/>
  <c r="CT333" i="7"/>
  <c r="CV308" i="7"/>
  <c r="CV239" i="7"/>
  <c r="CO400" i="7"/>
  <c r="CM400" i="7"/>
  <c r="CQ400" i="7"/>
  <c r="CP400" i="7"/>
  <c r="CR400" i="7"/>
  <c r="CN400" i="7"/>
  <c r="CT400" i="7"/>
  <c r="CW400" i="7"/>
  <c r="CW401" i="7"/>
  <c r="CU342" i="7"/>
  <c r="CW157" i="7"/>
  <c r="CU598" i="7"/>
  <c r="CU178" i="7"/>
  <c r="CL209" i="7"/>
  <c r="CW308" i="7"/>
  <c r="CU409" i="7"/>
  <c r="CU379" i="7"/>
  <c r="CS333" i="7"/>
  <c r="CL275" i="7"/>
  <c r="CU204" i="7"/>
  <c r="CU308" i="7"/>
  <c r="CL193" i="7"/>
  <c r="CQ333" i="7"/>
  <c r="CM333" i="7"/>
  <c r="CN333" i="7"/>
  <c r="CO333" i="7"/>
  <c r="CW170" i="7"/>
  <c r="CR333" i="7"/>
  <c r="CV204" i="7"/>
  <c r="CW204" i="7"/>
  <c r="CL367" i="7"/>
  <c r="CL379" i="7"/>
  <c r="CV467" i="7"/>
  <c r="CW239" i="7"/>
  <c r="CU239" i="7"/>
  <c r="CV409" i="7"/>
  <c r="CV178" i="7"/>
  <c r="CV290" i="7"/>
  <c r="CU275" i="7"/>
  <c r="CW467" i="7"/>
  <c r="CL126" i="7"/>
  <c r="CW397" i="7"/>
  <c r="CU467" i="7"/>
  <c r="CN95" i="7"/>
  <c r="CP95" i="7"/>
  <c r="CW367" i="7"/>
  <c r="CW379" i="7"/>
  <c r="CQ95" i="7"/>
  <c r="CV95" i="7"/>
  <c r="CT95" i="7"/>
  <c r="CO95" i="7"/>
  <c r="CM95" i="7"/>
  <c r="CS95" i="7"/>
  <c r="CL170" i="7"/>
  <c r="CW422" i="7"/>
  <c r="CL97" i="7"/>
  <c r="CW598" i="7"/>
  <c r="CV433" i="7"/>
  <c r="CL243" i="7"/>
  <c r="CV422" i="7"/>
  <c r="CW335" i="7"/>
  <c r="CW126" i="7"/>
  <c r="CU126" i="7"/>
  <c r="CW590" i="7"/>
  <c r="CU502" i="7"/>
  <c r="CU157" i="7"/>
  <c r="CV488" i="7"/>
  <c r="CW86" i="7"/>
  <c r="CW433" i="7"/>
  <c r="CV401" i="7"/>
  <c r="CU422" i="7"/>
  <c r="CU503" i="7"/>
  <c r="CL361" i="7"/>
  <c r="CV598" i="7"/>
  <c r="CW178" i="7"/>
  <c r="CL86" i="7"/>
  <c r="CV590" i="7"/>
  <c r="CV502" i="7"/>
  <c r="CW193" i="7"/>
  <c r="CV193" i="7"/>
  <c r="CV374" i="7"/>
  <c r="CW290" i="7"/>
  <c r="CU288" i="7"/>
  <c r="CV33" i="7"/>
  <c r="CL33" i="7"/>
  <c r="CV157" i="7"/>
  <c r="CW488" i="7"/>
  <c r="CW503" i="7"/>
  <c r="CV170" i="7"/>
  <c r="CW141" i="7"/>
  <c r="CV141" i="7"/>
  <c r="CV126" i="7"/>
  <c r="CW502" i="7"/>
  <c r="CW374" i="7"/>
  <c r="CW432" i="7"/>
  <c r="CU432" i="7"/>
  <c r="CU290" i="7"/>
  <c r="CU695" i="7"/>
  <c r="CL157" i="7"/>
  <c r="CV503" i="7"/>
  <c r="CL178" i="7"/>
  <c r="CV335" i="7"/>
  <c r="CV397" i="7"/>
  <c r="CU397" i="7"/>
  <c r="CU193" i="7"/>
  <c r="CU374" i="7"/>
  <c r="CL382" i="7"/>
  <c r="CL22" i="7"/>
  <c r="CW22" i="7"/>
  <c r="CV22" i="7"/>
  <c r="CU33" i="7"/>
  <c r="CV288" i="7"/>
  <c r="CL156" i="7"/>
  <c r="CW33" i="7"/>
  <c r="CL330" i="7"/>
  <c r="CL389" i="7"/>
  <c r="CW739" i="7"/>
  <c r="CU382" i="7"/>
  <c r="CV382" i="7"/>
  <c r="CW382" i="7"/>
  <c r="CW156" i="7"/>
  <c r="CV156" i="7"/>
  <c r="CU156" i="7"/>
  <c r="CV330" i="7"/>
  <c r="T252" i="10"/>
  <c r="T6" i="10"/>
  <c r="T15" i="10"/>
  <c r="T71" i="10"/>
  <c r="T57" i="10"/>
  <c r="T61" i="10"/>
  <c r="T94" i="10"/>
  <c r="T117" i="10"/>
  <c r="T86" i="10"/>
  <c r="T115" i="10"/>
  <c r="T208" i="10"/>
  <c r="T143" i="10"/>
  <c r="T84" i="10"/>
  <c r="T200" i="10"/>
  <c r="T8" i="10"/>
  <c r="T121" i="10"/>
  <c r="T13" i="10"/>
  <c r="T185" i="10"/>
  <c r="T216" i="10"/>
  <c r="T110" i="10"/>
  <c r="T56" i="10"/>
  <c r="T114" i="10"/>
  <c r="T142" i="10"/>
  <c r="T87" i="10"/>
  <c r="T95" i="10"/>
  <c r="T212" i="10"/>
  <c r="T175" i="10"/>
  <c r="T172" i="10"/>
  <c r="T202" i="10"/>
  <c r="T223" i="10"/>
  <c r="T233" i="10"/>
  <c r="T152" i="10"/>
  <c r="T238" i="10"/>
  <c r="T81" i="10"/>
  <c r="T26" i="10"/>
  <c r="T183" i="10"/>
  <c r="T18" i="10"/>
  <c r="T243" i="10"/>
  <c r="T253" i="10"/>
  <c r="T76" i="10"/>
  <c r="T101" i="10"/>
  <c r="T196" i="10"/>
  <c r="T155" i="10"/>
  <c r="T218" i="10"/>
  <c r="T153" i="10"/>
  <c r="T215" i="10"/>
  <c r="T16" i="10"/>
  <c r="T11" i="10"/>
  <c r="T128" i="10"/>
  <c r="T54" i="10"/>
  <c r="T177" i="10"/>
  <c r="T82" i="10"/>
  <c r="T53" i="10"/>
  <c r="T69" i="10"/>
  <c r="T79" i="10"/>
  <c r="T170" i="10"/>
  <c r="T25" i="10"/>
  <c r="T250" i="10"/>
  <c r="T19" i="10"/>
  <c r="T67" i="10"/>
  <c r="T64" i="10"/>
  <c r="T126" i="10"/>
  <c r="T145" i="10"/>
  <c r="T100" i="10"/>
  <c r="T24" i="10"/>
  <c r="T98" i="10"/>
  <c r="T217" i="10"/>
  <c r="T179" i="10"/>
  <c r="T131" i="10"/>
  <c r="T107" i="10"/>
  <c r="T74" i="10"/>
  <c r="T21" i="10"/>
  <c r="T214" i="10"/>
  <c r="T70" i="10"/>
  <c r="T188" i="10"/>
  <c r="T156" i="10"/>
  <c r="T22" i="10"/>
  <c r="T92" i="10"/>
  <c r="T130" i="10"/>
  <c r="T140" i="10"/>
  <c r="T116" i="10"/>
  <c r="T132" i="10"/>
  <c r="T207" i="10"/>
  <c r="T178" i="10"/>
  <c r="T205" i="10"/>
  <c r="T125" i="10"/>
  <c r="T225" i="10"/>
  <c r="T198" i="10"/>
  <c r="T242" i="10"/>
  <c r="T244" i="10"/>
  <c r="T106" i="10"/>
  <c r="T45" i="10"/>
  <c r="T171" i="10"/>
  <c r="T31" i="10"/>
  <c r="T204" i="10"/>
  <c r="T63" i="10"/>
  <c r="T83" i="10"/>
  <c r="T80" i="10"/>
  <c r="T209" i="10"/>
  <c r="T159" i="10"/>
  <c r="T164" i="10"/>
  <c r="T167" i="10"/>
  <c r="T241" i="10"/>
  <c r="T66" i="10"/>
  <c r="T55" i="10"/>
  <c r="T137" i="10"/>
  <c r="T201" i="10"/>
  <c r="T154" i="10"/>
  <c r="T160" i="10"/>
  <c r="T165" i="10"/>
  <c r="T3" i="10"/>
  <c r="T139" i="10"/>
  <c r="T237" i="10"/>
  <c r="T104" i="10"/>
  <c r="T234" i="10"/>
  <c r="T4" i="10"/>
  <c r="T34" i="10"/>
  <c r="T29" i="10"/>
  <c r="T99" i="10"/>
  <c r="T138" i="10"/>
  <c r="T157" i="10"/>
  <c r="T133" i="10"/>
  <c r="T14" i="10"/>
  <c r="T122" i="10"/>
  <c r="T246" i="10"/>
  <c r="T124" i="10"/>
  <c r="T52" i="10"/>
  <c r="T89" i="10"/>
  <c r="T23" i="10"/>
  <c r="T51" i="10"/>
  <c r="T231" i="10"/>
  <c r="T37" i="10"/>
  <c r="T210" i="10"/>
  <c r="T7" i="10"/>
  <c r="T27" i="10"/>
  <c r="T96" i="10"/>
  <c r="T144" i="10"/>
  <c r="T60" i="10"/>
  <c r="T123" i="10"/>
  <c r="T163" i="10"/>
  <c r="T245" i="10"/>
  <c r="T213" i="10"/>
  <c r="T174" i="10"/>
  <c r="T161" i="10"/>
  <c r="T135" i="10"/>
  <c r="T166" i="10"/>
  <c r="T187" i="10"/>
  <c r="T42" i="10"/>
  <c r="T97" i="10"/>
  <c r="T36" i="10"/>
  <c r="T191" i="10"/>
  <c r="T72" i="10"/>
  <c r="T148" i="10"/>
  <c r="T39" i="10"/>
  <c r="T77" i="10"/>
  <c r="T119" i="10"/>
  <c r="T199" i="10"/>
  <c r="T186" i="10"/>
  <c r="T192" i="10"/>
  <c r="T194" i="10"/>
  <c r="T236" i="10"/>
  <c r="T9" i="10"/>
  <c r="T91" i="10"/>
  <c r="T190" i="10"/>
  <c r="T113" i="10"/>
  <c r="T111" i="10"/>
  <c r="T103" i="10"/>
  <c r="T102" i="10"/>
  <c r="T50" i="10"/>
  <c r="T176" i="10"/>
  <c r="T48" i="10"/>
  <c r="T249" i="10"/>
  <c r="T73" i="10"/>
  <c r="T5" i="10"/>
  <c r="T41" i="10"/>
  <c r="T108" i="10"/>
  <c r="T40" i="10"/>
  <c r="T68" i="10"/>
  <c r="T134" i="10"/>
  <c r="T62" i="10"/>
  <c r="T85" i="10"/>
  <c r="T20" i="10"/>
  <c r="T219" i="10"/>
  <c r="T118" i="10"/>
  <c r="T129" i="10"/>
  <c r="T169" i="10"/>
  <c r="T90" i="10"/>
  <c r="T226" i="10"/>
  <c r="T58" i="10"/>
  <c r="T251" i="10"/>
  <c r="T65" i="10"/>
  <c r="T49" i="10"/>
  <c r="T112" i="10"/>
  <c r="T105" i="10"/>
  <c r="T88" i="10"/>
  <c r="T93" i="10"/>
  <c r="T195" i="10"/>
  <c r="T158" i="10"/>
  <c r="T228" i="10"/>
  <c r="T184" i="10"/>
  <c r="T180" i="10"/>
  <c r="T30" i="10"/>
  <c r="T230" i="10"/>
  <c r="T224" i="10"/>
  <c r="T17" i="10"/>
  <c r="T12" i="10"/>
  <c r="T141" i="10"/>
  <c r="T240" i="10"/>
  <c r="T227" i="10"/>
  <c r="T193" i="10"/>
  <c r="T44" i="10"/>
  <c r="T147" i="10"/>
  <c r="T151" i="10"/>
  <c r="T239" i="10"/>
  <c r="T197" i="10"/>
  <c r="T229" i="10"/>
  <c r="T221" i="10"/>
  <c r="T235" i="10"/>
  <c r="T35" i="10"/>
  <c r="T150" i="10"/>
  <c r="T248" i="10"/>
  <c r="T222" i="10"/>
  <c r="T146" i="10"/>
  <c r="T127" i="10"/>
  <c r="T75" i="10"/>
  <c r="T47" i="10"/>
  <c r="T136" i="10"/>
  <c r="T10" i="10"/>
  <c r="T206" i="10"/>
  <c r="T120" i="10"/>
  <c r="T247" i="10"/>
  <c r="T78" i="10"/>
  <c r="T189" i="10"/>
  <c r="T173" i="10"/>
  <c r="T220" i="10"/>
  <c r="T181" i="10"/>
  <c r="T43" i="10"/>
  <c r="T232" i="10"/>
  <c r="T32" i="10"/>
  <c r="T162" i="10"/>
  <c r="T109" i="10"/>
  <c r="T168" i="10"/>
  <c r="T38" i="10"/>
  <c r="T33" i="10"/>
  <c r="T149" i="10"/>
  <c r="T203" i="10"/>
  <c r="T59" i="10"/>
  <c r="T211" i="10"/>
  <c r="T46" i="10"/>
  <c r="T182" i="10"/>
  <c r="T28" i="10"/>
  <c r="CV695" i="7"/>
  <c r="V2" i="10"/>
  <c r="U1" i="10"/>
  <c r="CW695" i="7"/>
  <c r="CU739" i="7"/>
  <c r="CV739" i="7"/>
  <c r="U255" i="10"/>
  <c r="U257" i="10"/>
  <c r="U259" i="10"/>
  <c r="U261" i="10"/>
  <c r="U263" i="10"/>
  <c r="U258" i="10"/>
  <c r="U266" i="10"/>
  <c r="U268" i="10"/>
  <c r="U270" i="10"/>
  <c r="U272" i="10"/>
  <c r="U256" i="10"/>
  <c r="U264" i="10"/>
  <c r="U254" i="10"/>
  <c r="U262" i="10"/>
  <c r="U265" i="10"/>
  <c r="U267" i="10"/>
  <c r="U269" i="10"/>
  <c r="U271" i="10"/>
  <c r="U273" i="10"/>
  <c r="U275" i="10"/>
  <c r="U277" i="10"/>
  <c r="U279" i="10"/>
  <c r="U281" i="10"/>
  <c r="U274" i="10"/>
  <c r="U276" i="10"/>
  <c r="U278" i="10"/>
  <c r="U280" i="10"/>
  <c r="U282" i="10"/>
  <c r="U284" i="10"/>
  <c r="U286" i="10"/>
  <c r="U288" i="10"/>
  <c r="U290" i="10"/>
  <c r="U292" i="10"/>
  <c r="U294" i="10"/>
  <c r="U296" i="10"/>
  <c r="U298" i="10"/>
  <c r="U300" i="10"/>
  <c r="U260" i="10"/>
  <c r="U283" i="10"/>
  <c r="U285" i="10"/>
  <c r="U287" i="10"/>
  <c r="U289" i="10"/>
  <c r="U291" i="10"/>
  <c r="U293" i="10"/>
  <c r="U295" i="10"/>
  <c r="U297" i="10"/>
  <c r="U299" i="10"/>
  <c r="U301" i="10"/>
  <c r="U303" i="10"/>
  <c r="U305" i="10"/>
  <c r="U307" i="10"/>
  <c r="U309" i="10"/>
  <c r="U311" i="10"/>
  <c r="U313" i="10"/>
  <c r="U315" i="10"/>
  <c r="U317" i="10"/>
  <c r="U302" i="10"/>
  <c r="U319" i="10"/>
  <c r="U321" i="10"/>
  <c r="U323" i="10"/>
  <c r="U325" i="10"/>
  <c r="U304" i="10"/>
  <c r="U308" i="10"/>
  <c r="U312" i="10"/>
  <c r="U316" i="10"/>
  <c r="U320" i="10"/>
  <c r="U322" i="10"/>
  <c r="U324" i="10"/>
  <c r="U326" i="10"/>
  <c r="U328" i="10"/>
  <c r="U330" i="10"/>
  <c r="U314" i="10"/>
  <c r="U329" i="10"/>
  <c r="U332" i="10"/>
  <c r="U334" i="10"/>
  <c r="U336" i="10"/>
  <c r="U338" i="10"/>
  <c r="U340" i="10"/>
  <c r="U342" i="10"/>
  <c r="U344" i="10"/>
  <c r="U346" i="10"/>
  <c r="U348" i="10"/>
  <c r="U350" i="10"/>
  <c r="U352" i="10"/>
  <c r="U354" i="10"/>
  <c r="U356" i="10"/>
  <c r="U358" i="10"/>
  <c r="U360" i="10"/>
  <c r="U362" i="10"/>
  <c r="U364" i="10"/>
  <c r="U366" i="10"/>
  <c r="U368" i="10"/>
  <c r="U310" i="10"/>
  <c r="U331" i="10"/>
  <c r="U306" i="10"/>
  <c r="U333" i="10"/>
  <c r="U335" i="10"/>
  <c r="U337" i="10"/>
  <c r="U339" i="10"/>
  <c r="U341" i="10"/>
  <c r="U343" i="10"/>
  <c r="U345" i="10"/>
  <c r="U347" i="10"/>
  <c r="U349" i="10"/>
  <c r="U351" i="10"/>
  <c r="U353" i="10"/>
  <c r="U355" i="10"/>
  <c r="U357" i="10"/>
  <c r="U359" i="10"/>
  <c r="U361" i="10"/>
  <c r="U363" i="10"/>
  <c r="U365" i="10"/>
  <c r="U367" i="10"/>
  <c r="U318" i="10"/>
  <c r="U370" i="10"/>
  <c r="U374" i="10"/>
  <c r="U327" i="10"/>
  <c r="U369" i="10"/>
  <c r="U371" i="10"/>
  <c r="U373" i="10"/>
  <c r="U375" i="10"/>
  <c r="U377" i="10"/>
  <c r="U379" i="10"/>
  <c r="U381" i="10"/>
  <c r="U383" i="10"/>
  <c r="U385" i="10"/>
  <c r="U387" i="10"/>
  <c r="U372" i="10"/>
  <c r="U376" i="10"/>
  <c r="U378" i="10"/>
  <c r="U380" i="10"/>
  <c r="U382" i="10"/>
  <c r="U384" i="10"/>
  <c r="U386" i="10"/>
  <c r="U388" i="10"/>
  <c r="CV86" i="7"/>
  <c r="CU58" i="7"/>
  <c r="CU249" i="7"/>
  <c r="CL161" i="7"/>
  <c r="CW361" i="7"/>
  <c r="CU281" i="7"/>
  <c r="CW281" i="7"/>
  <c r="CW58" i="7"/>
  <c r="CL92" i="7"/>
  <c r="CU367" i="7"/>
  <c r="CU335" i="7"/>
  <c r="CU280" i="7"/>
  <c r="CV72" i="7"/>
  <c r="CV130" i="7"/>
  <c r="CW243" i="7"/>
  <c r="CU92" i="7"/>
  <c r="CW209" i="7"/>
  <c r="CW224" i="7"/>
  <c r="CV341" i="7"/>
  <c r="CU406" i="7"/>
  <c r="CL280" i="7"/>
  <c r="CV384" i="7"/>
  <c r="CW278" i="7"/>
  <c r="CV280" i="7"/>
  <c r="CW102" i="7"/>
  <c r="CW214" i="7"/>
  <c r="CV202" i="7"/>
  <c r="CU202" i="7"/>
  <c r="CL182" i="7"/>
  <c r="CU161" i="7"/>
  <c r="CL115" i="7"/>
  <c r="CV241" i="7"/>
  <c r="CU241" i="7"/>
  <c r="CL241" i="7"/>
  <c r="CL224" i="7"/>
  <c r="CW241" i="7"/>
  <c r="CU130" i="7"/>
  <c r="CV104" i="7"/>
  <c r="CW130" i="7"/>
  <c r="CW44" i="7"/>
  <c r="CV182" i="7"/>
  <c r="CW202" i="7"/>
  <c r="CU182" i="7"/>
  <c r="CV161" i="7"/>
  <c r="CW182" i="7"/>
  <c r="CV361" i="7"/>
  <c r="CW226" i="7"/>
  <c r="CV332" i="7"/>
  <c r="CU150" i="7"/>
  <c r="CU356" i="7"/>
  <c r="CU389" i="7"/>
  <c r="CU226" i="7"/>
  <c r="CU332" i="7"/>
  <c r="CW72" i="7"/>
  <c r="CV389" i="7"/>
  <c r="CV150" i="7"/>
  <c r="CV97" i="7"/>
  <c r="CV406" i="7"/>
  <c r="CW223" i="7"/>
  <c r="CU97" i="7"/>
  <c r="CV223" i="7"/>
  <c r="CL343" i="7"/>
  <c r="CL69" i="7"/>
  <c r="CV334" i="7"/>
  <c r="CU334" i="7"/>
  <c r="CW334" i="7"/>
  <c r="CL223" i="7"/>
  <c r="CV343" i="7"/>
  <c r="CV321" i="7"/>
  <c r="CW321" i="7"/>
  <c r="CU321" i="7"/>
  <c r="CU69" i="7"/>
  <c r="CV69" i="7"/>
  <c r="CL219" i="7"/>
  <c r="CL237" i="7"/>
  <c r="CL226" i="7"/>
  <c r="CW237" i="7"/>
  <c r="CU237" i="7"/>
  <c r="CW219" i="7"/>
  <c r="CU383" i="7"/>
  <c r="CW383" i="7"/>
  <c r="CL72" i="7"/>
  <c r="CU219" i="7"/>
  <c r="CL356" i="7"/>
  <c r="CV356" i="7"/>
  <c r="CU333" i="7"/>
  <c r="CL333" i="7"/>
  <c r="CL400" i="7"/>
  <c r="CV333" i="7"/>
  <c r="CW333" i="7"/>
  <c r="CV400" i="7"/>
  <c r="CU400" i="7"/>
  <c r="CU95" i="7"/>
  <c r="CW95" i="7"/>
  <c r="CL95" i="7"/>
  <c r="U118" i="10"/>
  <c r="U83" i="10"/>
  <c r="U194" i="10"/>
  <c r="U243" i="10"/>
  <c r="U133" i="10"/>
  <c r="U203" i="10"/>
  <c r="U7" i="10"/>
  <c r="U68" i="10"/>
  <c r="U73" i="10"/>
  <c r="U15" i="10"/>
  <c r="U25" i="10"/>
  <c r="U81" i="10"/>
  <c r="U198" i="10"/>
  <c r="U219" i="10"/>
  <c r="U149" i="10"/>
  <c r="U245" i="10"/>
  <c r="U211" i="10"/>
  <c r="U239" i="10"/>
  <c r="U99" i="10"/>
  <c r="U54" i="10"/>
  <c r="U206" i="10"/>
  <c r="U212" i="10"/>
  <c r="U137" i="10"/>
  <c r="U123" i="10"/>
  <c r="U163" i="10"/>
  <c r="U14" i="10"/>
  <c r="U131" i="10"/>
  <c r="U213" i="10"/>
  <c r="U240" i="10"/>
  <c r="U86" i="10"/>
  <c r="U27" i="10"/>
  <c r="U62" i="10"/>
  <c r="U128" i="10"/>
  <c r="U34" i="10"/>
  <c r="U94" i="10"/>
  <c r="U170" i="10"/>
  <c r="U6" i="10"/>
  <c r="U187" i="10"/>
  <c r="U84" i="10"/>
  <c r="U166" i="10"/>
  <c r="U107" i="10"/>
  <c r="U165" i="10"/>
  <c r="U29" i="10"/>
  <c r="U48" i="10"/>
  <c r="U87" i="10"/>
  <c r="U241" i="10"/>
  <c r="U126" i="10"/>
  <c r="U142" i="10"/>
  <c r="U71" i="10"/>
  <c r="U49" i="10"/>
  <c r="U147" i="10"/>
  <c r="U248" i="10"/>
  <c r="U209" i="10"/>
  <c r="U12" i="10"/>
  <c r="U35" i="10"/>
  <c r="U16" i="10"/>
  <c r="U43" i="10"/>
  <c r="U110" i="10"/>
  <c r="U235" i="10"/>
  <c r="U231" i="10"/>
  <c r="U21" i="10"/>
  <c r="U40" i="10"/>
  <c r="U199" i="10"/>
  <c r="U108" i="10"/>
  <c r="U188" i="10"/>
  <c r="U37" i="10"/>
  <c r="U162" i="10"/>
  <c r="U69" i="10"/>
  <c r="U178" i="10"/>
  <c r="U89" i="10"/>
  <c r="U138" i="10"/>
  <c r="U136" i="10"/>
  <c r="U3" i="10"/>
  <c r="U196" i="10"/>
  <c r="U226" i="10"/>
  <c r="U90" i="10"/>
  <c r="U121" i="10"/>
  <c r="U119" i="10"/>
  <c r="U19" i="10"/>
  <c r="U18" i="10"/>
  <c r="U101" i="10"/>
  <c r="U22" i="10"/>
  <c r="U168" i="10"/>
  <c r="U174" i="10"/>
  <c r="U117" i="10"/>
  <c r="U214" i="10"/>
  <c r="U164" i="10"/>
  <c r="U236" i="10"/>
  <c r="U227" i="10"/>
  <c r="U52" i="10"/>
  <c r="U202" i="10"/>
  <c r="U74" i="10"/>
  <c r="U158" i="10"/>
  <c r="U65" i="10"/>
  <c r="U159" i="10"/>
  <c r="U124" i="10"/>
  <c r="U171" i="10"/>
  <c r="U127" i="10"/>
  <c r="U80" i="10"/>
  <c r="U55" i="10"/>
  <c r="U140" i="10"/>
  <c r="U111" i="10"/>
  <c r="U167" i="10"/>
  <c r="U88" i="10"/>
  <c r="U50" i="10"/>
  <c r="U36" i="10"/>
  <c r="U59" i="10"/>
  <c r="U100" i="10"/>
  <c r="U64" i="10"/>
  <c r="U66" i="10"/>
  <c r="U98" i="10"/>
  <c r="U146" i="10"/>
  <c r="U60" i="10"/>
  <c r="U154" i="10"/>
  <c r="U217" i="10"/>
  <c r="U195" i="10"/>
  <c r="U30" i="10"/>
  <c r="U141" i="10"/>
  <c r="U144" i="10"/>
  <c r="U114" i="10"/>
  <c r="U104" i="10"/>
  <c r="U10" i="10"/>
  <c r="U221" i="10"/>
  <c r="U183" i="10"/>
  <c r="U24" i="10"/>
  <c r="U189" i="10"/>
  <c r="U155" i="10"/>
  <c r="U28" i="10"/>
  <c r="U143" i="10"/>
  <c r="U113" i="10"/>
  <c r="U151" i="10"/>
  <c r="U153" i="10"/>
  <c r="U77" i="10"/>
  <c r="U223" i="10"/>
  <c r="U20" i="10"/>
  <c r="U179" i="10"/>
  <c r="U17" i="10"/>
  <c r="U175" i="10"/>
  <c r="U135" i="10"/>
  <c r="U95" i="10"/>
  <c r="U46" i="10"/>
  <c r="U39" i="10"/>
  <c r="U132" i="10"/>
  <c r="U44" i="10"/>
  <c r="U246" i="10"/>
  <c r="U207" i="10"/>
  <c r="U112" i="10"/>
  <c r="U31" i="10"/>
  <c r="U230" i="10"/>
  <c r="U204" i="10"/>
  <c r="U224" i="10"/>
  <c r="U130" i="10"/>
  <c r="U150" i="10"/>
  <c r="U139" i="10"/>
  <c r="U120" i="10"/>
  <c r="U247" i="10"/>
  <c r="U182" i="10"/>
  <c r="U45" i="10"/>
  <c r="U148" i="10"/>
  <c r="U160" i="10"/>
  <c r="U205" i="10"/>
  <c r="U193" i="10"/>
  <c r="U56" i="10"/>
  <c r="U172" i="10"/>
  <c r="U233" i="10"/>
  <c r="U92" i="10"/>
  <c r="U129" i="10"/>
  <c r="U180" i="10"/>
  <c r="U200" i="10"/>
  <c r="U222" i="10"/>
  <c r="U61" i="10"/>
  <c r="U252" i="10"/>
  <c r="U192" i="10"/>
  <c r="U185" i="10"/>
  <c r="U26" i="10"/>
  <c r="U78" i="10"/>
  <c r="U8" i="10"/>
  <c r="U244" i="10"/>
  <c r="U210" i="10"/>
  <c r="U38" i="10"/>
  <c r="U186" i="10"/>
  <c r="U220" i="10"/>
  <c r="U102" i="10"/>
  <c r="U134" i="10"/>
  <c r="U201" i="10"/>
  <c r="U53" i="10"/>
  <c r="U91" i="10"/>
  <c r="U225" i="10"/>
  <c r="U242" i="10"/>
  <c r="U197" i="10"/>
  <c r="U169" i="10"/>
  <c r="U58" i="10"/>
  <c r="U249" i="10"/>
  <c r="U156" i="10"/>
  <c r="U42" i="10"/>
  <c r="U41" i="10"/>
  <c r="U82" i="10"/>
  <c r="U75" i="10"/>
  <c r="U67" i="10"/>
  <c r="U234" i="10"/>
  <c r="U122" i="10"/>
  <c r="U157" i="10"/>
  <c r="U105" i="10"/>
  <c r="U238" i="10"/>
  <c r="U33" i="10"/>
  <c r="U47" i="10"/>
  <c r="U173" i="10"/>
  <c r="U51" i="10"/>
  <c r="U176" i="10"/>
  <c r="U32" i="10"/>
  <c r="U216" i="10"/>
  <c r="U251" i="10"/>
  <c r="U103" i="10"/>
  <c r="U57" i="10"/>
  <c r="U9" i="10"/>
  <c r="U79" i="10"/>
  <c r="U96" i="10"/>
  <c r="U191" i="10"/>
  <c r="U190" i="10"/>
  <c r="U76" i="10"/>
  <c r="U253" i="10"/>
  <c r="U70" i="10"/>
  <c r="U109" i="10"/>
  <c r="U63" i="10"/>
  <c r="U177" i="10"/>
  <c r="U93" i="10"/>
  <c r="U106" i="10"/>
  <c r="U232" i="10"/>
  <c r="U97" i="10"/>
  <c r="U116" i="10"/>
  <c r="U85" i="10"/>
  <c r="U5" i="10"/>
  <c r="U161" i="10"/>
  <c r="U152" i="10"/>
  <c r="U145" i="10"/>
  <c r="U208" i="10"/>
  <c r="U115" i="10"/>
  <c r="U13" i="10"/>
  <c r="U125" i="10"/>
  <c r="U250" i="10"/>
  <c r="U237" i="10"/>
  <c r="U181" i="10"/>
  <c r="U218" i="10"/>
  <c r="U184" i="10"/>
  <c r="U11" i="10"/>
  <c r="U4" i="10"/>
  <c r="U215" i="10"/>
  <c r="U72" i="10"/>
  <c r="U228" i="10"/>
  <c r="U23" i="10"/>
  <c r="U229" i="10"/>
  <c r="W2" i="10"/>
  <c r="V1" i="10"/>
  <c r="V254" i="10"/>
  <c r="V256" i="10"/>
  <c r="V258" i="10"/>
  <c r="V260" i="10"/>
  <c r="V262" i="10"/>
  <c r="V264" i="10"/>
  <c r="V255" i="10"/>
  <c r="V257" i="10"/>
  <c r="V259" i="10"/>
  <c r="V261" i="10"/>
  <c r="V263" i="10"/>
  <c r="V266" i="10"/>
  <c r="V268" i="10"/>
  <c r="V270" i="10"/>
  <c r="V272" i="10"/>
  <c r="V269" i="10"/>
  <c r="V267" i="10"/>
  <c r="V275" i="10"/>
  <c r="V277" i="10"/>
  <c r="V279" i="10"/>
  <c r="V281" i="10"/>
  <c r="V265" i="10"/>
  <c r="V273" i="10"/>
  <c r="V271" i="10"/>
  <c r="V278" i="10"/>
  <c r="V276" i="10"/>
  <c r="V282" i="10"/>
  <c r="V284" i="10"/>
  <c r="V286" i="10"/>
  <c r="V288" i="10"/>
  <c r="V290" i="10"/>
  <c r="V292" i="10"/>
  <c r="V294" i="10"/>
  <c r="V296" i="10"/>
  <c r="V298" i="10"/>
  <c r="V300" i="10"/>
  <c r="V274" i="10"/>
  <c r="V285" i="10"/>
  <c r="V293" i="10"/>
  <c r="V301" i="10"/>
  <c r="V280" i="10"/>
  <c r="V283" i="10"/>
  <c r="V291" i="10"/>
  <c r="V299" i="10"/>
  <c r="V303" i="10"/>
  <c r="V305" i="10"/>
  <c r="V307" i="10"/>
  <c r="V309" i="10"/>
  <c r="V311" i="10"/>
  <c r="V313" i="10"/>
  <c r="V315" i="10"/>
  <c r="V317" i="10"/>
  <c r="V289" i="10"/>
  <c r="V297" i="10"/>
  <c r="V306" i="10"/>
  <c r="V310" i="10"/>
  <c r="V314" i="10"/>
  <c r="V318" i="10"/>
  <c r="V295" i="10"/>
  <c r="V302" i="10"/>
  <c r="V319" i="10"/>
  <c r="V321" i="10"/>
  <c r="V323" i="10"/>
  <c r="V325" i="10"/>
  <c r="V287" i="10"/>
  <c r="V304" i="10"/>
  <c r="V308" i="10"/>
  <c r="V312" i="10"/>
  <c r="V316" i="10"/>
  <c r="V320" i="10"/>
  <c r="V327" i="10"/>
  <c r="V326" i="10"/>
  <c r="V329" i="10"/>
  <c r="V332" i="10"/>
  <c r="V334" i="10"/>
  <c r="V336" i="10"/>
  <c r="V338" i="10"/>
  <c r="V340" i="10"/>
  <c r="V342" i="10"/>
  <c r="V344" i="10"/>
  <c r="V346" i="10"/>
  <c r="V348" i="10"/>
  <c r="V350" i="10"/>
  <c r="V352" i="10"/>
  <c r="V354" i="10"/>
  <c r="V356" i="10"/>
  <c r="V358" i="10"/>
  <c r="V360" i="10"/>
  <c r="V362" i="10"/>
  <c r="V364" i="10"/>
  <c r="V366" i="10"/>
  <c r="V368" i="10"/>
  <c r="V324" i="10"/>
  <c r="V328" i="10"/>
  <c r="V331" i="10"/>
  <c r="V335" i="10"/>
  <c r="V343" i="10"/>
  <c r="V351" i="10"/>
  <c r="V359" i="10"/>
  <c r="V367" i="10"/>
  <c r="V370" i="10"/>
  <c r="V372" i="10"/>
  <c r="V374" i="10"/>
  <c r="V376" i="10"/>
  <c r="V378" i="10"/>
  <c r="V380" i="10"/>
  <c r="V382" i="10"/>
  <c r="V384" i="10"/>
  <c r="V386" i="10"/>
  <c r="V388" i="10"/>
  <c r="V345" i="10"/>
  <c r="V333" i="10"/>
  <c r="V341" i="10"/>
  <c r="V349" i="10"/>
  <c r="V357" i="10"/>
  <c r="V365" i="10"/>
  <c r="V337" i="10"/>
  <c r="V330" i="10"/>
  <c r="V339" i="10"/>
  <c r="V347" i="10"/>
  <c r="V355" i="10"/>
  <c r="V363" i="10"/>
  <c r="V369" i="10"/>
  <c r="V371" i="10"/>
  <c r="V373" i="10"/>
  <c r="V375" i="10"/>
  <c r="V377" i="10"/>
  <c r="V379" i="10"/>
  <c r="V381" i="10"/>
  <c r="V383" i="10"/>
  <c r="V385" i="10"/>
  <c r="V387" i="10"/>
  <c r="V322" i="10"/>
  <c r="V353" i="10"/>
  <c r="V361" i="10"/>
  <c r="W1" i="10"/>
  <c r="X2" i="10"/>
  <c r="V222" i="10"/>
  <c r="V224" i="10"/>
  <c r="V50" i="10"/>
  <c r="V126" i="10"/>
  <c r="V221" i="10"/>
  <c r="V176" i="10"/>
  <c r="V10" i="10"/>
  <c r="V153" i="10"/>
  <c r="V114" i="10"/>
  <c r="V183" i="10"/>
  <c r="V212" i="10"/>
  <c r="V106" i="10"/>
  <c r="V233" i="10"/>
  <c r="V214" i="10"/>
  <c r="V82" i="10"/>
  <c r="V204" i="10"/>
  <c r="V25" i="10"/>
  <c r="V110" i="10"/>
  <c r="V54" i="10"/>
  <c r="V85" i="10"/>
  <c r="V201" i="10"/>
  <c r="V139" i="10"/>
  <c r="V26" i="10"/>
  <c r="V93" i="10"/>
  <c r="V107" i="10"/>
  <c r="V14" i="10"/>
  <c r="V15" i="10"/>
  <c r="V156" i="10"/>
  <c r="V20" i="10"/>
  <c r="V249" i="10"/>
  <c r="V193" i="10"/>
  <c r="V125" i="10"/>
  <c r="V200" i="10"/>
  <c r="V115" i="10"/>
  <c r="V234" i="10"/>
  <c r="V67" i="10"/>
  <c r="V202" i="10"/>
  <c r="V235" i="10"/>
  <c r="V218" i="10"/>
  <c r="V217" i="10"/>
  <c r="V188" i="10"/>
  <c r="V119" i="10"/>
  <c r="V111" i="10"/>
  <c r="V75" i="10"/>
  <c r="V22" i="10"/>
  <c r="V167" i="10"/>
  <c r="V60" i="10"/>
  <c r="V238" i="10"/>
  <c r="V64" i="10"/>
  <c r="V102" i="10"/>
  <c r="V166" i="10"/>
  <c r="V53" i="10"/>
  <c r="V181" i="10"/>
  <c r="V133" i="10"/>
  <c r="V97" i="10"/>
  <c r="V71" i="10"/>
  <c r="V225" i="10"/>
  <c r="V179" i="10"/>
  <c r="V128" i="10"/>
  <c r="V70" i="10"/>
  <c r="V73" i="10"/>
  <c r="V205" i="10"/>
  <c r="V247" i="10"/>
  <c r="V219" i="10"/>
  <c r="V123" i="10"/>
  <c r="V117" i="10"/>
  <c r="V7" i="10"/>
  <c r="V122" i="10"/>
  <c r="V77" i="10"/>
  <c r="V152" i="10"/>
  <c r="V197" i="10"/>
  <c r="V92" i="10"/>
  <c r="V27" i="10"/>
  <c r="V172" i="10"/>
  <c r="V206" i="10"/>
  <c r="V173" i="10"/>
  <c r="V108" i="10"/>
  <c r="V35" i="10"/>
  <c r="V199" i="10"/>
  <c r="V49" i="10"/>
  <c r="V94" i="10"/>
  <c r="V251" i="10"/>
  <c r="V101" i="10"/>
  <c r="V52" i="10"/>
  <c r="V84" i="10"/>
  <c r="V36" i="10"/>
  <c r="V51" i="10"/>
  <c r="V175" i="10"/>
  <c r="V163" i="10"/>
  <c r="V182" i="10"/>
  <c r="V38" i="10"/>
  <c r="V231" i="10"/>
  <c r="V244" i="10"/>
  <c r="V127" i="10"/>
  <c r="V223" i="10"/>
  <c r="V31" i="10"/>
  <c r="V210" i="10"/>
  <c r="V103" i="10"/>
  <c r="V129" i="10"/>
  <c r="V138" i="10"/>
  <c r="V120" i="10"/>
  <c r="V81" i="10"/>
  <c r="V42" i="10"/>
  <c r="V47" i="10"/>
  <c r="V178" i="10"/>
  <c r="V159" i="10"/>
  <c r="V56" i="10"/>
  <c r="V145" i="10"/>
  <c r="V11" i="10"/>
  <c r="V170" i="10"/>
  <c r="V148" i="10"/>
  <c r="V248" i="10"/>
  <c r="V45" i="10"/>
  <c r="V158" i="10"/>
  <c r="V16" i="10"/>
  <c r="V132" i="10"/>
  <c r="V24" i="10"/>
  <c r="V37" i="10"/>
  <c r="V227" i="10"/>
  <c r="V169" i="10"/>
  <c r="V39" i="10"/>
  <c r="V190" i="10"/>
  <c r="V185" i="10"/>
  <c r="V239" i="10"/>
  <c r="V88" i="10"/>
  <c r="V134" i="10"/>
  <c r="V29" i="10"/>
  <c r="V121" i="10"/>
  <c r="V191" i="10"/>
  <c r="V160" i="10"/>
  <c r="V5" i="10"/>
  <c r="V43" i="10"/>
  <c r="V91" i="10"/>
  <c r="V186" i="10"/>
  <c r="V44" i="10"/>
  <c r="V157" i="10"/>
  <c r="V216" i="10"/>
  <c r="V140" i="10"/>
  <c r="V4" i="10"/>
  <c r="V131" i="10"/>
  <c r="V66" i="10"/>
  <c r="V187" i="10"/>
  <c r="V18" i="10"/>
  <c r="V3" i="10"/>
  <c r="V135" i="10"/>
  <c r="V76" i="10"/>
  <c r="V207" i="10"/>
  <c r="V12" i="10"/>
  <c r="V208" i="10"/>
  <c r="V253" i="10"/>
  <c r="V246" i="10"/>
  <c r="V118" i="10"/>
  <c r="V124" i="10"/>
  <c r="V203" i="10"/>
  <c r="V162" i="10"/>
  <c r="V109" i="10"/>
  <c r="V154" i="10"/>
  <c r="V180" i="10"/>
  <c r="V86" i="10"/>
  <c r="V240" i="10"/>
  <c r="V229" i="10"/>
  <c r="V144" i="10"/>
  <c r="V105" i="10"/>
  <c r="V99" i="10"/>
  <c r="V74" i="10"/>
  <c r="V95" i="10"/>
  <c r="V68" i="10"/>
  <c r="V245" i="10"/>
  <c r="V19" i="10"/>
  <c r="V80" i="10"/>
  <c r="V171" i="10"/>
  <c r="V228" i="10"/>
  <c r="V59" i="10"/>
  <c r="V57" i="10"/>
  <c r="V198" i="10"/>
  <c r="V90" i="10"/>
  <c r="V33" i="10"/>
  <c r="V177" i="10"/>
  <c r="V164" i="10"/>
  <c r="V136" i="10"/>
  <c r="V69" i="10"/>
  <c r="V61" i="10"/>
  <c r="V112" i="10"/>
  <c r="V46" i="10"/>
  <c r="V237" i="10"/>
  <c r="V141" i="10"/>
  <c r="V209" i="10"/>
  <c r="V150" i="10"/>
  <c r="V23" i="10"/>
  <c r="V147" i="10"/>
  <c r="V142" i="10"/>
  <c r="V130" i="10"/>
  <c r="V165" i="10"/>
  <c r="V143" i="10"/>
  <c r="V155" i="10"/>
  <c r="V149" i="10"/>
  <c r="V195" i="10"/>
  <c r="V215" i="10"/>
  <c r="V8" i="10"/>
  <c r="V79" i="10"/>
  <c r="V226" i="10"/>
  <c r="V65" i="10"/>
  <c r="V116" i="10"/>
  <c r="V21" i="10"/>
  <c r="V146" i="10"/>
  <c r="V89" i="10"/>
  <c r="V83" i="10"/>
  <c r="V241" i="10"/>
  <c r="V30" i="10"/>
  <c r="V252" i="10"/>
  <c r="V32" i="10"/>
  <c r="V243" i="10"/>
  <c r="V98" i="10"/>
  <c r="V104" i="10"/>
  <c r="V242" i="10"/>
  <c r="V213" i="10"/>
  <c r="V78" i="10"/>
  <c r="V34" i="10"/>
  <c r="V58" i="10"/>
  <c r="V151" i="10"/>
  <c r="V174" i="10"/>
  <c r="V196" i="10"/>
  <c r="V184" i="10"/>
  <c r="V137" i="10"/>
  <c r="V40" i="10"/>
  <c r="V9" i="10"/>
  <c r="V113" i="10"/>
  <c r="V63" i="10"/>
  <c r="V250" i="10"/>
  <c r="V194" i="10"/>
  <c r="V161" i="10"/>
  <c r="V232" i="10"/>
  <c r="V72" i="10"/>
  <c r="V55" i="10"/>
  <c r="V230" i="10"/>
  <c r="V211" i="10"/>
  <c r="V96" i="10"/>
  <c r="V28" i="10"/>
  <c r="V17" i="10"/>
  <c r="V41" i="10"/>
  <c r="V13" i="10"/>
  <c r="V48" i="10"/>
  <c r="V189" i="10"/>
  <c r="V220" i="10"/>
  <c r="V192" i="10"/>
  <c r="V87" i="10"/>
  <c r="V100" i="10"/>
  <c r="V6" i="10"/>
  <c r="V236" i="10"/>
  <c r="V62" i="10"/>
  <c r="V168" i="10"/>
  <c r="W254" i="10"/>
  <c r="W256" i="10"/>
  <c r="W258" i="10"/>
  <c r="W260" i="10"/>
  <c r="W262" i="10"/>
  <c r="W264" i="10"/>
  <c r="W259" i="10"/>
  <c r="W265" i="10"/>
  <c r="W267" i="10"/>
  <c r="W269" i="10"/>
  <c r="W271" i="10"/>
  <c r="W273" i="10"/>
  <c r="W257" i="10"/>
  <c r="W255" i="10"/>
  <c r="W263" i="10"/>
  <c r="W266" i="10"/>
  <c r="W268" i="10"/>
  <c r="W270" i="10"/>
  <c r="W272" i="10"/>
  <c r="W274" i="10"/>
  <c r="W276" i="10"/>
  <c r="W278" i="10"/>
  <c r="W280" i="10"/>
  <c r="W261" i="10"/>
  <c r="W275" i="10"/>
  <c r="W277" i="10"/>
  <c r="W279" i="10"/>
  <c r="W281" i="10"/>
  <c r="W283" i="10"/>
  <c r="W285" i="10"/>
  <c r="W287" i="10"/>
  <c r="W289" i="10"/>
  <c r="W291" i="10"/>
  <c r="W293" i="10"/>
  <c r="W295" i="10"/>
  <c r="W297" i="10"/>
  <c r="W299" i="10"/>
  <c r="W301" i="10"/>
  <c r="W282" i="10"/>
  <c r="W284" i="10"/>
  <c r="W286" i="10"/>
  <c r="W288" i="10"/>
  <c r="W290" i="10"/>
  <c r="W292" i="10"/>
  <c r="W294" i="10"/>
  <c r="W296" i="10"/>
  <c r="W298" i="10"/>
  <c r="W300" i="10"/>
  <c r="W302" i="10"/>
  <c r="W304" i="10"/>
  <c r="W306" i="10"/>
  <c r="W308" i="10"/>
  <c r="W310" i="10"/>
  <c r="W312" i="10"/>
  <c r="W314" i="10"/>
  <c r="W316" i="10"/>
  <c r="W318" i="10"/>
  <c r="W303" i="10"/>
  <c r="W320" i="10"/>
  <c r="W322" i="10"/>
  <c r="W324" i="10"/>
  <c r="W305" i="10"/>
  <c r="W309" i="10"/>
  <c r="W313" i="10"/>
  <c r="W317" i="10"/>
  <c r="W319" i="10"/>
  <c r="W321" i="10"/>
  <c r="W323" i="10"/>
  <c r="W325" i="10"/>
  <c r="W327" i="10"/>
  <c r="W329" i="10"/>
  <c r="W331" i="10"/>
  <c r="W315" i="10"/>
  <c r="W330" i="10"/>
  <c r="W333" i="10"/>
  <c r="W335" i="10"/>
  <c r="W337" i="10"/>
  <c r="W339" i="10"/>
  <c r="W341" i="10"/>
  <c r="W343" i="10"/>
  <c r="W345" i="10"/>
  <c r="W347" i="10"/>
  <c r="W349" i="10"/>
  <c r="W351" i="10"/>
  <c r="W353" i="10"/>
  <c r="W355" i="10"/>
  <c r="W357" i="10"/>
  <c r="W359" i="10"/>
  <c r="W361" i="10"/>
  <c r="W363" i="10"/>
  <c r="W365" i="10"/>
  <c r="W367" i="10"/>
  <c r="W311" i="10"/>
  <c r="W307" i="10"/>
  <c r="W326" i="10"/>
  <c r="W332" i="10"/>
  <c r="W334" i="10"/>
  <c r="W336" i="10"/>
  <c r="W338" i="10"/>
  <c r="W340" i="10"/>
  <c r="W342" i="10"/>
  <c r="W344" i="10"/>
  <c r="W346" i="10"/>
  <c r="W348" i="10"/>
  <c r="W350" i="10"/>
  <c r="W352" i="10"/>
  <c r="W354" i="10"/>
  <c r="W356" i="10"/>
  <c r="W358" i="10"/>
  <c r="W360" i="10"/>
  <c r="W362" i="10"/>
  <c r="W364" i="10"/>
  <c r="W366" i="10"/>
  <c r="W368" i="10"/>
  <c r="W369" i="10"/>
  <c r="W371" i="10"/>
  <c r="W373" i="10"/>
  <c r="W387" i="10"/>
  <c r="W370" i="10"/>
  <c r="W372" i="10"/>
  <c r="W374" i="10"/>
  <c r="W376" i="10"/>
  <c r="W378" i="10"/>
  <c r="W380" i="10"/>
  <c r="W382" i="10"/>
  <c r="W384" i="10"/>
  <c r="W386" i="10"/>
  <c r="W388" i="10"/>
  <c r="W328" i="10"/>
  <c r="W375" i="10"/>
  <c r="W377" i="10"/>
  <c r="W379" i="10"/>
  <c r="W381" i="10"/>
  <c r="W383" i="10"/>
  <c r="W385" i="10"/>
  <c r="Y2" i="10"/>
  <c r="X1" i="10"/>
  <c r="W172" i="10"/>
  <c r="W224" i="10"/>
  <c r="W78" i="10"/>
  <c r="W166" i="10"/>
  <c r="W251" i="10"/>
  <c r="W69" i="10"/>
  <c r="W102" i="10"/>
  <c r="W162" i="10"/>
  <c r="W197" i="10"/>
  <c r="W190" i="10"/>
  <c r="W72" i="10"/>
  <c r="W77" i="10"/>
  <c r="W115" i="10"/>
  <c r="W248" i="10"/>
  <c r="W133" i="10"/>
  <c r="W76" i="10"/>
  <c r="W165" i="10"/>
  <c r="W16" i="10"/>
  <c r="W97" i="10"/>
  <c r="W116" i="10"/>
  <c r="W142" i="10"/>
  <c r="W219" i="10"/>
  <c r="W74" i="10"/>
  <c r="W101" i="10"/>
  <c r="W5" i="10"/>
  <c r="W252" i="10"/>
  <c r="W68" i="10"/>
  <c r="W154" i="10"/>
  <c r="W30" i="10"/>
  <c r="W225" i="10"/>
  <c r="W49" i="10"/>
  <c r="W20" i="10"/>
  <c r="W31" i="10"/>
  <c r="W63" i="10"/>
  <c r="W148" i="10"/>
  <c r="W139" i="10"/>
  <c r="W221" i="10"/>
  <c r="W250" i="10"/>
  <c r="W202" i="10"/>
  <c r="W98" i="10"/>
  <c r="W95" i="10"/>
  <c r="W6" i="10"/>
  <c r="W150" i="10"/>
  <c r="W193" i="10"/>
  <c r="W135" i="10"/>
  <c r="W157" i="10"/>
  <c r="W229" i="10"/>
  <c r="W56" i="10"/>
  <c r="W182" i="10"/>
  <c r="W23" i="10"/>
  <c r="W201" i="10"/>
  <c r="W80" i="10"/>
  <c r="W64" i="10"/>
  <c r="W104" i="10"/>
  <c r="W232" i="10"/>
  <c r="W109" i="10"/>
  <c r="W228" i="10"/>
  <c r="W100" i="10"/>
  <c r="W19" i="10"/>
  <c r="W242" i="10"/>
  <c r="W227" i="10"/>
  <c r="W185" i="10"/>
  <c r="W173" i="10"/>
  <c r="W156" i="10"/>
  <c r="W184" i="10"/>
  <c r="W164" i="10"/>
  <c r="W89" i="10"/>
  <c r="W7" i="10"/>
  <c r="W243" i="10"/>
  <c r="W41" i="10"/>
  <c r="W134" i="10"/>
  <c r="W246" i="10"/>
  <c r="W199" i="10"/>
  <c r="W83" i="10"/>
  <c r="W214" i="10"/>
  <c r="W58" i="10"/>
  <c r="W237" i="10"/>
  <c r="W10" i="10"/>
  <c r="W54" i="10"/>
  <c r="W127" i="10"/>
  <c r="W34" i="10"/>
  <c r="W124" i="10"/>
  <c r="W170" i="10"/>
  <c r="W93" i="10"/>
  <c r="W203" i="10"/>
  <c r="W57" i="10"/>
  <c r="W84" i="10"/>
  <c r="W81" i="10"/>
  <c r="W231" i="10"/>
  <c r="W73" i="10"/>
  <c r="W44" i="10"/>
  <c r="W52" i="10"/>
  <c r="W96" i="10"/>
  <c r="W110" i="10"/>
  <c r="W51" i="10"/>
  <c r="W235" i="10"/>
  <c r="W126" i="10"/>
  <c r="W217" i="10"/>
  <c r="W111" i="10"/>
  <c r="W191" i="10"/>
  <c r="W27" i="10"/>
  <c r="W212" i="10"/>
  <c r="W3" i="10"/>
  <c r="W86" i="10"/>
  <c r="W244" i="10"/>
  <c r="W192" i="10"/>
  <c r="W90" i="10"/>
  <c r="W12" i="10"/>
  <c r="W230" i="10"/>
  <c r="W187" i="10"/>
  <c r="W186" i="10"/>
  <c r="W123" i="10"/>
  <c r="W14" i="10"/>
  <c r="W79" i="10"/>
  <c r="W159" i="10"/>
  <c r="W114" i="10"/>
  <c r="W47" i="10"/>
  <c r="W152" i="10"/>
  <c r="W153" i="10"/>
  <c r="W105" i="10"/>
  <c r="W4" i="10"/>
  <c r="W240" i="10"/>
  <c r="W122" i="10"/>
  <c r="W22" i="10"/>
  <c r="W61" i="10"/>
  <c r="W50" i="10"/>
  <c r="W188" i="10"/>
  <c r="W55" i="10"/>
  <c r="W218" i="10"/>
  <c r="W215" i="10"/>
  <c r="W113" i="10"/>
  <c r="W136" i="10"/>
  <c r="W94" i="10"/>
  <c r="W163" i="10"/>
  <c r="W38" i="10"/>
  <c r="W236" i="10"/>
  <c r="W120" i="10"/>
  <c r="W207" i="10"/>
  <c r="W169" i="10"/>
  <c r="W118" i="10"/>
  <c r="W205" i="10"/>
  <c r="W21" i="10"/>
  <c r="W223" i="10"/>
  <c r="W88" i="10"/>
  <c r="W106" i="10"/>
  <c r="W140" i="10"/>
  <c r="W121" i="10"/>
  <c r="W36" i="10"/>
  <c r="W168" i="10"/>
  <c r="W26" i="10"/>
  <c r="W200" i="10"/>
  <c r="W32" i="10"/>
  <c r="W13" i="10"/>
  <c r="W141" i="10"/>
  <c r="W42" i="10"/>
  <c r="W28" i="10"/>
  <c r="W70" i="10"/>
  <c r="W177" i="10"/>
  <c r="W144" i="10"/>
  <c r="W155" i="10"/>
  <c r="W91" i="10"/>
  <c r="W209" i="10"/>
  <c r="W29" i="10"/>
  <c r="W67" i="10"/>
  <c r="W43" i="10"/>
  <c r="W211" i="10"/>
  <c r="W239" i="10"/>
  <c r="W99" i="10"/>
  <c r="W82" i="10"/>
  <c r="W103" i="10"/>
  <c r="W35" i="10"/>
  <c r="W195" i="10"/>
  <c r="W45" i="10"/>
  <c r="W233" i="10"/>
  <c r="W234" i="10"/>
  <c r="W151" i="10"/>
  <c r="W15" i="10"/>
  <c r="W75" i="10"/>
  <c r="W249" i="10"/>
  <c r="W128" i="10"/>
  <c r="W65" i="10"/>
  <c r="W130" i="10"/>
  <c r="W206" i="10"/>
  <c r="W108" i="10"/>
  <c r="W213" i="10"/>
  <c r="W59" i="10"/>
  <c r="W167" i="10"/>
  <c r="W132" i="10"/>
  <c r="W37" i="10"/>
  <c r="W204" i="10"/>
  <c r="W62" i="10"/>
  <c r="W179" i="10"/>
  <c r="W178" i="10"/>
  <c r="W171" i="10"/>
  <c r="W53" i="10"/>
  <c r="W40" i="10"/>
  <c r="W222" i="10"/>
  <c r="W174" i="10"/>
  <c r="W194" i="10"/>
  <c r="W146" i="10"/>
  <c r="W238" i="10"/>
  <c r="W180" i="10"/>
  <c r="W8" i="10"/>
  <c r="W145" i="10"/>
  <c r="W253" i="10"/>
  <c r="W196" i="10"/>
  <c r="W60" i="10"/>
  <c r="W149" i="10"/>
  <c r="W220" i="10"/>
  <c r="W208" i="10"/>
  <c r="W24" i="10"/>
  <c r="W71" i="10"/>
  <c r="W216" i="10"/>
  <c r="W117" i="10"/>
  <c r="W119" i="10"/>
  <c r="W11" i="10"/>
  <c r="W92" i="10"/>
  <c r="W245" i="10"/>
  <c r="W176" i="10"/>
  <c r="W198" i="10"/>
  <c r="W158" i="10"/>
  <c r="W112" i="10"/>
  <c r="W48" i="10"/>
  <c r="W107" i="10"/>
  <c r="W87" i="10"/>
  <c r="W210" i="10"/>
  <c r="W138" i="10"/>
  <c r="W18" i="10"/>
  <c r="W39" i="10"/>
  <c r="W175" i="10"/>
  <c r="W147" i="10"/>
  <c r="W33" i="10"/>
  <c r="W66" i="10"/>
  <c r="W25" i="10"/>
  <c r="W125" i="10"/>
  <c r="W143" i="10"/>
  <c r="W129" i="10"/>
  <c r="W160" i="10"/>
  <c r="W161" i="10"/>
  <c r="W85" i="10"/>
  <c r="W183" i="10"/>
  <c r="W17" i="10"/>
  <c r="W131" i="10"/>
  <c r="W226" i="10"/>
  <c r="W247" i="10"/>
  <c r="W9" i="10"/>
  <c r="W137" i="10"/>
  <c r="W181" i="10"/>
  <c r="W189" i="10"/>
  <c r="W241" i="10"/>
  <c r="W46" i="10"/>
  <c r="X255" i="10"/>
  <c r="X257" i="10"/>
  <c r="X259" i="10"/>
  <c r="X261" i="10"/>
  <c r="X263" i="10"/>
  <c r="X254" i="10"/>
  <c r="X256" i="10"/>
  <c r="X258" i="10"/>
  <c r="X260" i="10"/>
  <c r="X262" i="10"/>
  <c r="X264" i="10"/>
  <c r="X265" i="10"/>
  <c r="X267" i="10"/>
  <c r="X269" i="10"/>
  <c r="X271" i="10"/>
  <c r="X273" i="10"/>
  <c r="X270" i="10"/>
  <c r="X268" i="10"/>
  <c r="X274" i="10"/>
  <c r="X276" i="10"/>
  <c r="X278" i="10"/>
  <c r="X280" i="10"/>
  <c r="X266" i="10"/>
  <c r="X279" i="10"/>
  <c r="X277" i="10"/>
  <c r="X283" i="10"/>
  <c r="X285" i="10"/>
  <c r="X287" i="10"/>
  <c r="X289" i="10"/>
  <c r="X291" i="10"/>
  <c r="X293" i="10"/>
  <c r="X295" i="10"/>
  <c r="X297" i="10"/>
  <c r="X299" i="10"/>
  <c r="X301" i="10"/>
  <c r="X272" i="10"/>
  <c r="X275" i="10"/>
  <c r="X286" i="10"/>
  <c r="X294" i="10"/>
  <c r="X284" i="10"/>
  <c r="X292" i="10"/>
  <c r="X300" i="10"/>
  <c r="X302" i="10"/>
  <c r="X304" i="10"/>
  <c r="X306" i="10"/>
  <c r="X308" i="10"/>
  <c r="X310" i="10"/>
  <c r="X312" i="10"/>
  <c r="X314" i="10"/>
  <c r="X316" i="10"/>
  <c r="X318" i="10"/>
  <c r="X282" i="10"/>
  <c r="X290" i="10"/>
  <c r="X298" i="10"/>
  <c r="X281" i="10"/>
  <c r="X288" i="10"/>
  <c r="X307" i="10"/>
  <c r="X311" i="10"/>
  <c r="X315" i="10"/>
  <c r="X303" i="10"/>
  <c r="X320" i="10"/>
  <c r="X322" i="10"/>
  <c r="X324" i="10"/>
  <c r="X305" i="10"/>
  <c r="X309" i="10"/>
  <c r="X313" i="10"/>
  <c r="X317" i="10"/>
  <c r="X321" i="10"/>
  <c r="X328" i="10"/>
  <c r="X319" i="10"/>
  <c r="X327" i="10"/>
  <c r="X330" i="10"/>
  <c r="X333" i="10"/>
  <c r="X335" i="10"/>
  <c r="X337" i="10"/>
  <c r="X339" i="10"/>
  <c r="X341" i="10"/>
  <c r="X343" i="10"/>
  <c r="X345" i="10"/>
  <c r="X347" i="10"/>
  <c r="X349" i="10"/>
  <c r="X351" i="10"/>
  <c r="X353" i="10"/>
  <c r="X355" i="10"/>
  <c r="X357" i="10"/>
  <c r="X359" i="10"/>
  <c r="X361" i="10"/>
  <c r="X363" i="10"/>
  <c r="X365" i="10"/>
  <c r="X367" i="10"/>
  <c r="X325" i="10"/>
  <c r="X329" i="10"/>
  <c r="X326" i="10"/>
  <c r="X331" i="10"/>
  <c r="X336" i="10"/>
  <c r="X344" i="10"/>
  <c r="X352" i="10"/>
  <c r="X360" i="10"/>
  <c r="X368" i="10"/>
  <c r="X369" i="10"/>
  <c r="X371" i="10"/>
  <c r="X373" i="10"/>
  <c r="X375" i="10"/>
  <c r="X377" i="10"/>
  <c r="X379" i="10"/>
  <c r="X381" i="10"/>
  <c r="X383" i="10"/>
  <c r="X385" i="10"/>
  <c r="X387" i="10"/>
  <c r="X296" i="10"/>
  <c r="X323" i="10"/>
  <c r="X334" i="10"/>
  <c r="X342" i="10"/>
  <c r="X350" i="10"/>
  <c r="X358" i="10"/>
  <c r="X366" i="10"/>
  <c r="X354" i="10"/>
  <c r="X362" i="10"/>
  <c r="X332" i="10"/>
  <c r="X340" i="10"/>
  <c r="X348" i="10"/>
  <c r="X356" i="10"/>
  <c r="X364" i="10"/>
  <c r="X370" i="10"/>
  <c r="X372" i="10"/>
  <c r="X374" i="10"/>
  <c r="X376" i="10"/>
  <c r="X378" i="10"/>
  <c r="X380" i="10"/>
  <c r="X382" i="10"/>
  <c r="X384" i="10"/>
  <c r="X386" i="10"/>
  <c r="X388" i="10"/>
  <c r="X338" i="10"/>
  <c r="X346" i="10"/>
  <c r="X211" i="10"/>
  <c r="X205" i="10"/>
  <c r="X6" i="10"/>
  <c r="X130" i="10"/>
  <c r="X218" i="10"/>
  <c r="X62" i="10"/>
  <c r="X94" i="10"/>
  <c r="X93" i="10"/>
  <c r="X97" i="10"/>
  <c r="X183" i="10"/>
  <c r="X35" i="10"/>
  <c r="X152" i="10"/>
  <c r="X29" i="10"/>
  <c r="X192" i="10"/>
  <c r="X209" i="10"/>
  <c r="X14" i="10"/>
  <c r="X8" i="10"/>
  <c r="X89" i="10"/>
  <c r="X169" i="10"/>
  <c r="X56" i="10"/>
  <c r="X184" i="10"/>
  <c r="X70" i="10"/>
  <c r="X238" i="10"/>
  <c r="X155" i="10"/>
  <c r="X233" i="10"/>
  <c r="X128" i="10"/>
  <c r="X20" i="10"/>
  <c r="X154" i="10"/>
  <c r="X106" i="10"/>
  <c r="X22" i="10"/>
  <c r="X102" i="10"/>
  <c r="X189" i="10"/>
  <c r="X10" i="10"/>
  <c r="X251" i="10"/>
  <c r="X88" i="10"/>
  <c r="X161" i="10"/>
  <c r="X202" i="10"/>
  <c r="X64" i="10"/>
  <c r="X196" i="10"/>
  <c r="X162" i="10"/>
  <c r="X51" i="10"/>
  <c r="X185" i="10"/>
  <c r="X18" i="10"/>
  <c r="X50" i="10"/>
  <c r="X172" i="10"/>
  <c r="X36" i="10"/>
  <c r="X48" i="10"/>
  <c r="X247" i="10"/>
  <c r="X126" i="10"/>
  <c r="X244" i="10"/>
  <c r="X195" i="10"/>
  <c r="X45" i="10"/>
  <c r="X25" i="10"/>
  <c r="X5" i="10"/>
  <c r="X207" i="10"/>
  <c r="X245" i="10"/>
  <c r="X177" i="10"/>
  <c r="X174" i="10"/>
  <c r="X253" i="10"/>
  <c r="X84" i="10"/>
  <c r="X46" i="10"/>
  <c r="X156" i="10"/>
  <c r="X76" i="10"/>
  <c r="X241" i="10"/>
  <c r="X105" i="10"/>
  <c r="X228" i="10"/>
  <c r="X222" i="10"/>
  <c r="X166" i="10"/>
  <c r="X132" i="10"/>
  <c r="X229" i="10"/>
  <c r="X194" i="10"/>
  <c r="X208" i="10"/>
  <c r="X249" i="10"/>
  <c r="X193" i="10"/>
  <c r="X131" i="10"/>
  <c r="X115" i="10"/>
  <c r="X68" i="10"/>
  <c r="X186" i="10"/>
  <c r="X38" i="10"/>
  <c r="X59" i="10"/>
  <c r="X221" i="10"/>
  <c r="X69" i="10"/>
  <c r="X37" i="10"/>
  <c r="X167" i="10"/>
  <c r="X91" i="10"/>
  <c r="X164" i="10"/>
  <c r="X239" i="10"/>
  <c r="X63" i="10"/>
  <c r="X27" i="10"/>
  <c r="X136" i="10"/>
  <c r="X17" i="10"/>
  <c r="X134" i="10"/>
  <c r="X71" i="10"/>
  <c r="X227" i="10"/>
  <c r="X58" i="10"/>
  <c r="X39" i="10"/>
  <c r="X44" i="10"/>
  <c r="X65" i="10"/>
  <c r="X90" i="10"/>
  <c r="X146" i="10"/>
  <c r="X165" i="10"/>
  <c r="X135" i="10"/>
  <c r="X61" i="10"/>
  <c r="X78" i="10"/>
  <c r="X53" i="10"/>
  <c r="X4" i="10"/>
  <c r="X141" i="10"/>
  <c r="X232" i="10"/>
  <c r="X160" i="10"/>
  <c r="X21" i="10"/>
  <c r="X66" i="10"/>
  <c r="X55" i="10"/>
  <c r="X117" i="10"/>
  <c r="X200" i="10"/>
  <c r="X215" i="10"/>
  <c r="X201" i="10"/>
  <c r="X242" i="10"/>
  <c r="X236" i="10"/>
  <c r="X235" i="10"/>
  <c r="X72" i="10"/>
  <c r="X142" i="10"/>
  <c r="X107" i="10"/>
  <c r="X52" i="10"/>
  <c r="X219" i="10"/>
  <c r="X153" i="10"/>
  <c r="X143" i="10"/>
  <c r="X104" i="10"/>
  <c r="X114" i="10"/>
  <c r="X199" i="10"/>
  <c r="X13" i="10"/>
  <c r="X178" i="10"/>
  <c r="X86" i="10"/>
  <c r="X127" i="10"/>
  <c r="X11" i="10"/>
  <c r="X87" i="10"/>
  <c r="X129" i="10"/>
  <c r="X28" i="10"/>
  <c r="X159" i="10"/>
  <c r="X216" i="10"/>
  <c r="X230" i="10"/>
  <c r="X187" i="10"/>
  <c r="X125" i="10"/>
  <c r="X138" i="10"/>
  <c r="X67" i="10"/>
  <c r="X243" i="10"/>
  <c r="X110" i="10"/>
  <c r="X250" i="10"/>
  <c r="X217" i="10"/>
  <c r="X83" i="10"/>
  <c r="X123" i="10"/>
  <c r="X43" i="10"/>
  <c r="X180" i="10"/>
  <c r="X23" i="10"/>
  <c r="X100" i="10"/>
  <c r="X198" i="10"/>
  <c r="X32" i="10"/>
  <c r="X116" i="10"/>
  <c r="X179" i="10"/>
  <c r="X248" i="10"/>
  <c r="X150" i="10"/>
  <c r="X74" i="10"/>
  <c r="X139" i="10"/>
  <c r="X173" i="10"/>
  <c r="X203" i="10"/>
  <c r="X225" i="10"/>
  <c r="X47" i="10"/>
  <c r="X212" i="10"/>
  <c r="X220" i="10"/>
  <c r="X240" i="10"/>
  <c r="X49" i="10"/>
  <c r="X121" i="10"/>
  <c r="X175" i="10"/>
  <c r="X81" i="10"/>
  <c r="X182" i="10"/>
  <c r="X223" i="10"/>
  <c r="X7" i="10"/>
  <c r="X190" i="10"/>
  <c r="X33" i="10"/>
  <c r="X3" i="10"/>
  <c r="X119" i="10"/>
  <c r="X157" i="10"/>
  <c r="X118" i="10"/>
  <c r="X34" i="10"/>
  <c r="X214" i="10"/>
  <c r="X176" i="10"/>
  <c r="X213" i="10"/>
  <c r="X137" i="10"/>
  <c r="X108" i="10"/>
  <c r="X98" i="10"/>
  <c r="X181" i="10"/>
  <c r="X147" i="10"/>
  <c r="X80" i="10"/>
  <c r="X79" i="10"/>
  <c r="X252" i="10"/>
  <c r="X204" i="10"/>
  <c r="X85" i="10"/>
  <c r="X197" i="10"/>
  <c r="X237" i="10"/>
  <c r="X170" i="10"/>
  <c r="X92" i="10"/>
  <c r="X24" i="10"/>
  <c r="X226" i="10"/>
  <c r="X111" i="10"/>
  <c r="X231" i="10"/>
  <c r="X234" i="10"/>
  <c r="X99" i="10"/>
  <c r="X82" i="10"/>
  <c r="X109" i="10"/>
  <c r="X148" i="10"/>
  <c r="X31" i="10"/>
  <c r="X133" i="10"/>
  <c r="X73" i="10"/>
  <c r="X77" i="10"/>
  <c r="X140" i="10"/>
  <c r="X224" i="10"/>
  <c r="X101" i="10"/>
  <c r="X41" i="10"/>
  <c r="X15" i="10"/>
  <c r="X144" i="10"/>
  <c r="X95" i="10"/>
  <c r="X26" i="10"/>
  <c r="X57" i="10"/>
  <c r="X163" i="10"/>
  <c r="X19" i="10"/>
  <c r="X96" i="10"/>
  <c r="X149" i="10"/>
  <c r="X191" i="10"/>
  <c r="X158" i="10"/>
  <c r="X145" i="10"/>
  <c r="X40" i="10"/>
  <c r="X12" i="10"/>
  <c r="X206" i="10"/>
  <c r="X60" i="10"/>
  <c r="X112" i="10"/>
  <c r="X120" i="10"/>
  <c r="X75" i="10"/>
  <c r="X30" i="10"/>
  <c r="X42" i="10"/>
  <c r="X168" i="10"/>
  <c r="X113" i="10"/>
  <c r="X54" i="10"/>
  <c r="X103" i="10"/>
  <c r="X9" i="10"/>
  <c r="X188" i="10"/>
  <c r="X171" i="10"/>
  <c r="X210" i="10"/>
  <c r="X122" i="10"/>
  <c r="X246" i="10"/>
  <c r="X124" i="10"/>
  <c r="X151" i="10"/>
  <c r="X16" i="10"/>
  <c r="Z2" i="10"/>
  <c r="Y1" i="10"/>
  <c r="Y255" i="10"/>
  <c r="Y257" i="10"/>
  <c r="Y259" i="10"/>
  <c r="Y261" i="10"/>
  <c r="Y263" i="10"/>
  <c r="Y260" i="10"/>
  <c r="Y266" i="10"/>
  <c r="Y268" i="10"/>
  <c r="Y270" i="10"/>
  <c r="Y272" i="10"/>
  <c r="Y258" i="10"/>
  <c r="Y256" i="10"/>
  <c r="Y264" i="10"/>
  <c r="Y265" i="10"/>
  <c r="Y267" i="10"/>
  <c r="Y269" i="10"/>
  <c r="Y271" i="10"/>
  <c r="Y273" i="10"/>
  <c r="Y254" i="10"/>
  <c r="Y275" i="10"/>
  <c r="Y277" i="10"/>
  <c r="Y279" i="10"/>
  <c r="Y281" i="10"/>
  <c r="Y274" i="10"/>
  <c r="Y276" i="10"/>
  <c r="Y278" i="10"/>
  <c r="Y280" i="10"/>
  <c r="Y282" i="10"/>
  <c r="Y284" i="10"/>
  <c r="Y286" i="10"/>
  <c r="Y288" i="10"/>
  <c r="Y290" i="10"/>
  <c r="Y292" i="10"/>
  <c r="Y294" i="10"/>
  <c r="Y296" i="10"/>
  <c r="Y298" i="10"/>
  <c r="Y300" i="10"/>
  <c r="Y283" i="10"/>
  <c r="Y285" i="10"/>
  <c r="Y287" i="10"/>
  <c r="Y289" i="10"/>
  <c r="Y291" i="10"/>
  <c r="Y293" i="10"/>
  <c r="Y295" i="10"/>
  <c r="Y297" i="10"/>
  <c r="Y299" i="10"/>
  <c r="Y301" i="10"/>
  <c r="Y262" i="10"/>
  <c r="Y303" i="10"/>
  <c r="Y305" i="10"/>
  <c r="Y307" i="10"/>
  <c r="Y309" i="10"/>
  <c r="Y311" i="10"/>
  <c r="Y313" i="10"/>
  <c r="Y315" i="10"/>
  <c r="Y317" i="10"/>
  <c r="Y302" i="10"/>
  <c r="Y319" i="10"/>
  <c r="Y321" i="10"/>
  <c r="Y323" i="10"/>
  <c r="Y325" i="10"/>
  <c r="Y306" i="10"/>
  <c r="Y310" i="10"/>
  <c r="Y314" i="10"/>
  <c r="Y318" i="10"/>
  <c r="Y320" i="10"/>
  <c r="Y322" i="10"/>
  <c r="Y324" i="10"/>
  <c r="Y326" i="10"/>
  <c r="Y328" i="10"/>
  <c r="Y330" i="10"/>
  <c r="Y316" i="10"/>
  <c r="Y331" i="10"/>
  <c r="Y332" i="10"/>
  <c r="Y334" i="10"/>
  <c r="Y336" i="10"/>
  <c r="Y338" i="10"/>
  <c r="Y340" i="10"/>
  <c r="Y342" i="10"/>
  <c r="Y344" i="10"/>
  <c r="Y346" i="10"/>
  <c r="Y348" i="10"/>
  <c r="Y350" i="10"/>
  <c r="Y352" i="10"/>
  <c r="Y354" i="10"/>
  <c r="Y356" i="10"/>
  <c r="Y358" i="10"/>
  <c r="Y360" i="10"/>
  <c r="Y362" i="10"/>
  <c r="Y364" i="10"/>
  <c r="Y366" i="10"/>
  <c r="Y368" i="10"/>
  <c r="Y312" i="10"/>
  <c r="Y308" i="10"/>
  <c r="Y327" i="10"/>
  <c r="Y333" i="10"/>
  <c r="Y335" i="10"/>
  <c r="Y337" i="10"/>
  <c r="Y339" i="10"/>
  <c r="Y341" i="10"/>
  <c r="Y343" i="10"/>
  <c r="Y345" i="10"/>
  <c r="Y347" i="10"/>
  <c r="Y349" i="10"/>
  <c r="Y351" i="10"/>
  <c r="Y353" i="10"/>
  <c r="Y355" i="10"/>
  <c r="Y357" i="10"/>
  <c r="Y359" i="10"/>
  <c r="Y361" i="10"/>
  <c r="Y363" i="10"/>
  <c r="Y365" i="10"/>
  <c r="Y367" i="10"/>
  <c r="Y376" i="10"/>
  <c r="Y378" i="10"/>
  <c r="Y380" i="10"/>
  <c r="Y382" i="10"/>
  <c r="Y384" i="10"/>
  <c r="Y329" i="10"/>
  <c r="Y369" i="10"/>
  <c r="Y371" i="10"/>
  <c r="Y373" i="10"/>
  <c r="Y375" i="10"/>
  <c r="Y377" i="10"/>
  <c r="Y379" i="10"/>
  <c r="Y381" i="10"/>
  <c r="Y383" i="10"/>
  <c r="Y385" i="10"/>
  <c r="Y387" i="10"/>
  <c r="Y388" i="10"/>
  <c r="Y304" i="10"/>
  <c r="Y370" i="10"/>
  <c r="Y372" i="10"/>
  <c r="Y374" i="10"/>
  <c r="Y386" i="10"/>
  <c r="AA2" i="10"/>
  <c r="Z1" i="10"/>
  <c r="Y19" i="10"/>
  <c r="Y202" i="10"/>
  <c r="Y20" i="10"/>
  <c r="Y67" i="10"/>
  <c r="Y39" i="10"/>
  <c r="Y63" i="10"/>
  <c r="Y173" i="10"/>
  <c r="Y101" i="10"/>
  <c r="Y151" i="10"/>
  <c r="Y59" i="10"/>
  <c r="Y207" i="10"/>
  <c r="Y222" i="10"/>
  <c r="Y185" i="10"/>
  <c r="Y70" i="10"/>
  <c r="Y60" i="10"/>
  <c r="Y223" i="10"/>
  <c r="Y62" i="10"/>
  <c r="Y3" i="10"/>
  <c r="Y90" i="10"/>
  <c r="Y21" i="10"/>
  <c r="Y150" i="10"/>
  <c r="Y107" i="10"/>
  <c r="Y240" i="10"/>
  <c r="Y119" i="10"/>
  <c r="Y84" i="10"/>
  <c r="Y95" i="10"/>
  <c r="Y217" i="10"/>
  <c r="Y23" i="10"/>
  <c r="Y12" i="10"/>
  <c r="Y54" i="10"/>
  <c r="Y161" i="10"/>
  <c r="Y246" i="10"/>
  <c r="Y199" i="10"/>
  <c r="Y18" i="10"/>
  <c r="Y143" i="10"/>
  <c r="Y114" i="10"/>
  <c r="Y142" i="10"/>
  <c r="Y140" i="10"/>
  <c r="Y181" i="10"/>
  <c r="Y252" i="10"/>
  <c r="Y82" i="10"/>
  <c r="Y195" i="10"/>
  <c r="Y50" i="10"/>
  <c r="Y148" i="10"/>
  <c r="Y93" i="10"/>
  <c r="Y121" i="10"/>
  <c r="Y115" i="10"/>
  <c r="Y146" i="10"/>
  <c r="Y241" i="10"/>
  <c r="Y139" i="10"/>
  <c r="Y17" i="10"/>
  <c r="Y127" i="10"/>
  <c r="Y230" i="10"/>
  <c r="Y64" i="10"/>
  <c r="Y247" i="10"/>
  <c r="Y74" i="10"/>
  <c r="Y40" i="10"/>
  <c r="Y13" i="10"/>
  <c r="Y197" i="10"/>
  <c r="Y41" i="10"/>
  <c r="Y198" i="10"/>
  <c r="Y159" i="10"/>
  <c r="Y79" i="10"/>
  <c r="Y30" i="10"/>
  <c r="Y35" i="10"/>
  <c r="Y129" i="10"/>
  <c r="Y201" i="10"/>
  <c r="Y71" i="10"/>
  <c r="Y128" i="10"/>
  <c r="Y250" i="10"/>
  <c r="Y168" i="10"/>
  <c r="Y216" i="10"/>
  <c r="Y46" i="10"/>
  <c r="Y158" i="10"/>
  <c r="Y153" i="10"/>
  <c r="Y47" i="10"/>
  <c r="Y16" i="10"/>
  <c r="Y200" i="10"/>
  <c r="Y133" i="10"/>
  <c r="Y36" i="10"/>
  <c r="Y111" i="10"/>
  <c r="Y144" i="10"/>
  <c r="Y135" i="10"/>
  <c r="Y27" i="10"/>
  <c r="Y163" i="10"/>
  <c r="Y87" i="10"/>
  <c r="Y149" i="10"/>
  <c r="Y234" i="10"/>
  <c r="Y124" i="10"/>
  <c r="Y45" i="10"/>
  <c r="Y231" i="10"/>
  <c r="Y106" i="10"/>
  <c r="Y38" i="10"/>
  <c r="Y147" i="10"/>
  <c r="Y226" i="10"/>
  <c r="Y180" i="10"/>
  <c r="Y8" i="10"/>
  <c r="Y118" i="10"/>
  <c r="Y170" i="10"/>
  <c r="Y237" i="10"/>
  <c r="Y86" i="10"/>
  <c r="Y132" i="10"/>
  <c r="Y169" i="10"/>
  <c r="Y66" i="10"/>
  <c r="Y25" i="10"/>
  <c r="Y69" i="10"/>
  <c r="Y14" i="10"/>
  <c r="Y5" i="10"/>
  <c r="Y29" i="10"/>
  <c r="Y85" i="10"/>
  <c r="Y68" i="10"/>
  <c r="Y145" i="10"/>
  <c r="Y65" i="10"/>
  <c r="Y103" i="10"/>
  <c r="Y209" i="10"/>
  <c r="Y80" i="10"/>
  <c r="Y210" i="10"/>
  <c r="Y116" i="10"/>
  <c r="Y191" i="10"/>
  <c r="Y104" i="10"/>
  <c r="Y233" i="10"/>
  <c r="Y96" i="10"/>
  <c r="Y134" i="10"/>
  <c r="Y218" i="10"/>
  <c r="Y196" i="10"/>
  <c r="Y43" i="10"/>
  <c r="Y186" i="10"/>
  <c r="Y108" i="10"/>
  <c r="Y130" i="10"/>
  <c r="Y113" i="10"/>
  <c r="Y131" i="10"/>
  <c r="Y227" i="10"/>
  <c r="Y178" i="10"/>
  <c r="Y251" i="10"/>
  <c r="Y249" i="10"/>
  <c r="Y166" i="10"/>
  <c r="Y138" i="10"/>
  <c r="Y238" i="10"/>
  <c r="Y78" i="10"/>
  <c r="Y6" i="10"/>
  <c r="Y42" i="10"/>
  <c r="Y15" i="10"/>
  <c r="Y165" i="10"/>
  <c r="Y75" i="10"/>
  <c r="Y89" i="10"/>
  <c r="Y245" i="10"/>
  <c r="Y53" i="10"/>
  <c r="Y193" i="10"/>
  <c r="Y171" i="10"/>
  <c r="Y136" i="10"/>
  <c r="Y204" i="10"/>
  <c r="Y162" i="10"/>
  <c r="Y98" i="10"/>
  <c r="Y48" i="10"/>
  <c r="Y123" i="10"/>
  <c r="Y32" i="10"/>
  <c r="Y156" i="10"/>
  <c r="Y192" i="10"/>
  <c r="Y157" i="10"/>
  <c r="Y92" i="10"/>
  <c r="Y228" i="10"/>
  <c r="Y167" i="10"/>
  <c r="Y155" i="10"/>
  <c r="Y126" i="10"/>
  <c r="Y99" i="10"/>
  <c r="Y225" i="10"/>
  <c r="Y24" i="10"/>
  <c r="Y88" i="10"/>
  <c r="Y221" i="10"/>
  <c r="Y10" i="10"/>
  <c r="Y73" i="10"/>
  <c r="Y57" i="10"/>
  <c r="Y141" i="10"/>
  <c r="Y83" i="10"/>
  <c r="Y235" i="10"/>
  <c r="Y177" i="10"/>
  <c r="Y194" i="10"/>
  <c r="Y215" i="10"/>
  <c r="Y117" i="10"/>
  <c r="Y9" i="10"/>
  <c r="Y11" i="10"/>
  <c r="Y179" i="10"/>
  <c r="Y175" i="10"/>
  <c r="Y212" i="10"/>
  <c r="Y229" i="10"/>
  <c r="Y219" i="10"/>
  <c r="Y109" i="10"/>
  <c r="Y102" i="10"/>
  <c r="Y22" i="10"/>
  <c r="Y52" i="10"/>
  <c r="Y34" i="10"/>
  <c r="Y125" i="10"/>
  <c r="Y110" i="10"/>
  <c r="Y77" i="10"/>
  <c r="Y105" i="10"/>
  <c r="Y7" i="10"/>
  <c r="Y205" i="10"/>
  <c r="Y189" i="10"/>
  <c r="Y176" i="10"/>
  <c r="Y243" i="10"/>
  <c r="Y224" i="10"/>
  <c r="Y26" i="10"/>
  <c r="Y239" i="10"/>
  <c r="Y182" i="10"/>
  <c r="Y31" i="10"/>
  <c r="Y91" i="10"/>
  <c r="Y33" i="10"/>
  <c r="Y152" i="10"/>
  <c r="Y61" i="10"/>
  <c r="Y72" i="10"/>
  <c r="Y220" i="10"/>
  <c r="Y188" i="10"/>
  <c r="Y183" i="10"/>
  <c r="Y214" i="10"/>
  <c r="Y211" i="10"/>
  <c r="Y184" i="10"/>
  <c r="Y242" i="10"/>
  <c r="Y253" i="10"/>
  <c r="Y122" i="10"/>
  <c r="Y76" i="10"/>
  <c r="Y4" i="10"/>
  <c r="Y190" i="10"/>
  <c r="Y37" i="10"/>
  <c r="Y100" i="10"/>
  <c r="Y137" i="10"/>
  <c r="Y28" i="10"/>
  <c r="Y213" i="10"/>
  <c r="Y51" i="10"/>
  <c r="Y232" i="10"/>
  <c r="Y44" i="10"/>
  <c r="Y154" i="10"/>
  <c r="Y55" i="10"/>
  <c r="Y248" i="10"/>
  <c r="Y120" i="10"/>
  <c r="Y49" i="10"/>
  <c r="Y236" i="10"/>
  <c r="Y97" i="10"/>
  <c r="Y208" i="10"/>
  <c r="Y81" i="10"/>
  <c r="Y160" i="10"/>
  <c r="Y172" i="10"/>
  <c r="Y56" i="10"/>
  <c r="Y94" i="10"/>
  <c r="Y112" i="10"/>
  <c r="Y58" i="10"/>
  <c r="Y203" i="10"/>
  <c r="Y187" i="10"/>
  <c r="Y244" i="10"/>
  <c r="Y164" i="10"/>
  <c r="Y174" i="10"/>
  <c r="Y206" i="10"/>
  <c r="Z254" i="10"/>
  <c r="Z256" i="10"/>
  <c r="Z258" i="10"/>
  <c r="Z260" i="10"/>
  <c r="Z262" i="10"/>
  <c r="Z264" i="10"/>
  <c r="Z255" i="10"/>
  <c r="Z257" i="10"/>
  <c r="Z259" i="10"/>
  <c r="Z261" i="10"/>
  <c r="Z263" i="10"/>
  <c r="Z266" i="10"/>
  <c r="Z268" i="10"/>
  <c r="Z270" i="10"/>
  <c r="Z272" i="10"/>
  <c r="Z271" i="10"/>
  <c r="Z269" i="10"/>
  <c r="Z275" i="10"/>
  <c r="Z277" i="10"/>
  <c r="Z279" i="10"/>
  <c r="Z281" i="10"/>
  <c r="Z267" i="10"/>
  <c r="Z273" i="10"/>
  <c r="Z280" i="10"/>
  <c r="Z265" i="10"/>
  <c r="Z278" i="10"/>
  <c r="Z282" i="10"/>
  <c r="Z284" i="10"/>
  <c r="Z286" i="10"/>
  <c r="Z288" i="10"/>
  <c r="Z290" i="10"/>
  <c r="Z292" i="10"/>
  <c r="Z294" i="10"/>
  <c r="Z296" i="10"/>
  <c r="Z298" i="10"/>
  <c r="Z300" i="10"/>
  <c r="Z276" i="10"/>
  <c r="Z287" i="10"/>
  <c r="Z295" i="10"/>
  <c r="Z285" i="10"/>
  <c r="Z293" i="10"/>
  <c r="Z301" i="10"/>
  <c r="Z303" i="10"/>
  <c r="Z305" i="10"/>
  <c r="Z307" i="10"/>
  <c r="Z309" i="10"/>
  <c r="Z311" i="10"/>
  <c r="Z313" i="10"/>
  <c r="Z315" i="10"/>
  <c r="Z317" i="10"/>
  <c r="Z274" i="10"/>
  <c r="Z283" i="10"/>
  <c r="Z291" i="10"/>
  <c r="Z299" i="10"/>
  <c r="Z304" i="10"/>
  <c r="Z308" i="10"/>
  <c r="Z312" i="10"/>
  <c r="Z316" i="10"/>
  <c r="Z297" i="10"/>
  <c r="Z319" i="10"/>
  <c r="Z321" i="10"/>
  <c r="Z323" i="10"/>
  <c r="Z325" i="10"/>
  <c r="Z289" i="10"/>
  <c r="Z302" i="10"/>
  <c r="Z306" i="10"/>
  <c r="Z310" i="10"/>
  <c r="Z314" i="10"/>
  <c r="Z318" i="10"/>
  <c r="Z322" i="10"/>
  <c r="Z326" i="10"/>
  <c r="Z329" i="10"/>
  <c r="Z320" i="10"/>
  <c r="Z328" i="10"/>
  <c r="Z331" i="10"/>
  <c r="Z332" i="10"/>
  <c r="Z334" i="10"/>
  <c r="Z336" i="10"/>
  <c r="Z338" i="10"/>
  <c r="Z340" i="10"/>
  <c r="Z342" i="10"/>
  <c r="Z344" i="10"/>
  <c r="Z346" i="10"/>
  <c r="Z348" i="10"/>
  <c r="Z350" i="10"/>
  <c r="Z352" i="10"/>
  <c r="Z354" i="10"/>
  <c r="Z356" i="10"/>
  <c r="Z358" i="10"/>
  <c r="Z360" i="10"/>
  <c r="Z362" i="10"/>
  <c r="Z364" i="10"/>
  <c r="Z366" i="10"/>
  <c r="Z368" i="10"/>
  <c r="Z330" i="10"/>
  <c r="Z337" i="10"/>
  <c r="Z345" i="10"/>
  <c r="Z353" i="10"/>
  <c r="Z361" i="10"/>
  <c r="Z370" i="10"/>
  <c r="Z372" i="10"/>
  <c r="Z374" i="10"/>
  <c r="Z376" i="10"/>
  <c r="Z378" i="10"/>
  <c r="Z380" i="10"/>
  <c r="Z382" i="10"/>
  <c r="Z384" i="10"/>
  <c r="Z386" i="10"/>
  <c r="Z388" i="10"/>
  <c r="Z339" i="10"/>
  <c r="Z355" i="10"/>
  <c r="Z363" i="10"/>
  <c r="Z335" i="10"/>
  <c r="Z343" i="10"/>
  <c r="Z351" i="10"/>
  <c r="Z359" i="10"/>
  <c r="Z367" i="10"/>
  <c r="Z327" i="10"/>
  <c r="Z333" i="10"/>
  <c r="Z341" i="10"/>
  <c r="Z349" i="10"/>
  <c r="Z357" i="10"/>
  <c r="Z365" i="10"/>
  <c r="Z369" i="10"/>
  <c r="Z371" i="10"/>
  <c r="Z373" i="10"/>
  <c r="Z375" i="10"/>
  <c r="Z377" i="10"/>
  <c r="Z379" i="10"/>
  <c r="Z381" i="10"/>
  <c r="Z383" i="10"/>
  <c r="Z385" i="10"/>
  <c r="Z387" i="10"/>
  <c r="Z324" i="10"/>
  <c r="Z347" i="10"/>
  <c r="Z60" i="10"/>
  <c r="Z123" i="10"/>
  <c r="Z242" i="10"/>
  <c r="Z246" i="10"/>
  <c r="Z55" i="10"/>
  <c r="Z210" i="10"/>
  <c r="Z124" i="10"/>
  <c r="Z71" i="10"/>
  <c r="Z224" i="10"/>
  <c r="Z237" i="10"/>
  <c r="Z87" i="10"/>
  <c r="Z164" i="10"/>
  <c r="Z219" i="10"/>
  <c r="Z14" i="10"/>
  <c r="Z10" i="10"/>
  <c r="Z84" i="10"/>
  <c r="Z61" i="10"/>
  <c r="Z78" i="10"/>
  <c r="Z38" i="10"/>
  <c r="Z133" i="10"/>
  <c r="Z98" i="10"/>
  <c r="Z102" i="10"/>
  <c r="Z161" i="10"/>
  <c r="Z66" i="10"/>
  <c r="Z211" i="10"/>
  <c r="Z182" i="10"/>
  <c r="Z180" i="10"/>
  <c r="Z198" i="10"/>
  <c r="Z5" i="10"/>
  <c r="Z167" i="10"/>
  <c r="Z154" i="10"/>
  <c r="Z109" i="10"/>
  <c r="Z128" i="10"/>
  <c r="Z146" i="10"/>
  <c r="Z241" i="10"/>
  <c r="Z82" i="10"/>
  <c r="Z94" i="10"/>
  <c r="Z26" i="10"/>
  <c r="Z172" i="10"/>
  <c r="Z166" i="10"/>
  <c r="Z101" i="10"/>
  <c r="Z112" i="10"/>
  <c r="Z18" i="10"/>
  <c r="Z53" i="10"/>
  <c r="Z40" i="10"/>
  <c r="Z139" i="10"/>
  <c r="Z79" i="10"/>
  <c r="Z244" i="10"/>
  <c r="Z145" i="10"/>
  <c r="Z217" i="10"/>
  <c r="Z157" i="10"/>
  <c r="Z252" i="10"/>
  <c r="Z162" i="10"/>
  <c r="Z223" i="10"/>
  <c r="Z173" i="10"/>
  <c r="Z75" i="10"/>
  <c r="Z191" i="10"/>
  <c r="Z220" i="10"/>
  <c r="Z11" i="10"/>
  <c r="Z34" i="10"/>
  <c r="Z88" i="10"/>
  <c r="Z200" i="10"/>
  <c r="Z105" i="10"/>
  <c r="Z140" i="10"/>
  <c r="Z222" i="10"/>
  <c r="Z27" i="10"/>
  <c r="Z192" i="10"/>
  <c r="Z174" i="10"/>
  <c r="Z15" i="10"/>
  <c r="Z227" i="10"/>
  <c r="Z96" i="10"/>
  <c r="Z212" i="10"/>
  <c r="Z97" i="10"/>
  <c r="Z216" i="10"/>
  <c r="Z19" i="10"/>
  <c r="Z20" i="10"/>
  <c r="Z136" i="10"/>
  <c r="Z194" i="10"/>
  <c r="Z44" i="10"/>
  <c r="Z85" i="10"/>
  <c r="Z186" i="10"/>
  <c r="Z144" i="10"/>
  <c r="Z118" i="10"/>
  <c r="Z117" i="10"/>
  <c r="Z43" i="10"/>
  <c r="Z67" i="10"/>
  <c r="Z249" i="10"/>
  <c r="Z168" i="10"/>
  <c r="Z16" i="10"/>
  <c r="Z181" i="10"/>
  <c r="Z184" i="10"/>
  <c r="Z8" i="10"/>
  <c r="Z99" i="10"/>
  <c r="Z48" i="10"/>
  <c r="Z142" i="10"/>
  <c r="Z158" i="10"/>
  <c r="Z100" i="10"/>
  <c r="Z36" i="10"/>
  <c r="Z126" i="10"/>
  <c r="Z208" i="10"/>
  <c r="Z83" i="10"/>
  <c r="Z90" i="10"/>
  <c r="Z93" i="10"/>
  <c r="Z214" i="10"/>
  <c r="Z106" i="10"/>
  <c r="Z35" i="10"/>
  <c r="Z199" i="10"/>
  <c r="Z69" i="10"/>
  <c r="Z226" i="10"/>
  <c r="Z74" i="10"/>
  <c r="Z131" i="10"/>
  <c r="Z187" i="10"/>
  <c r="Z37" i="10"/>
  <c r="Z229" i="10"/>
  <c r="Z86" i="10"/>
  <c r="Z49" i="10"/>
  <c r="Z204" i="10"/>
  <c r="Z29" i="10"/>
  <c r="Z13" i="10"/>
  <c r="Z238" i="10"/>
  <c r="Z185" i="10"/>
  <c r="Z253" i="10"/>
  <c r="Z113" i="10"/>
  <c r="Z51" i="10"/>
  <c r="Z59" i="10"/>
  <c r="Z143" i="10"/>
  <c r="Z122" i="10"/>
  <c r="Z28" i="10"/>
  <c r="Z235" i="10"/>
  <c r="Z120" i="10"/>
  <c r="Z225" i="10"/>
  <c r="Z91" i="10"/>
  <c r="Z64" i="10"/>
  <c r="Z165" i="10"/>
  <c r="Z21" i="10"/>
  <c r="Z195" i="10"/>
  <c r="Z33" i="10"/>
  <c r="Z95" i="10"/>
  <c r="Z111" i="10"/>
  <c r="Z58" i="10"/>
  <c r="Z22" i="10"/>
  <c r="Z121" i="10"/>
  <c r="Z81" i="10"/>
  <c r="Z178" i="10"/>
  <c r="Z135" i="10"/>
  <c r="Z127" i="10"/>
  <c r="Z169" i="10"/>
  <c r="Z76" i="10"/>
  <c r="Z190" i="10"/>
  <c r="Z203" i="10"/>
  <c r="Z45" i="10"/>
  <c r="Z70" i="10"/>
  <c r="Z130" i="10"/>
  <c r="Z177" i="10"/>
  <c r="Z150" i="10"/>
  <c r="Z129" i="10"/>
  <c r="Z207" i="10"/>
  <c r="Z245" i="10"/>
  <c r="Z202" i="10"/>
  <c r="Z119" i="10"/>
  <c r="Z232" i="10"/>
  <c r="Z116" i="10"/>
  <c r="Z32" i="10"/>
  <c r="Z3" i="10"/>
  <c r="Z125" i="10"/>
  <c r="Z92" i="10"/>
  <c r="Z188" i="10"/>
  <c r="Z24" i="10"/>
  <c r="Z240" i="10"/>
  <c r="Z134" i="10"/>
  <c r="Z50" i="10"/>
  <c r="Z104" i="10"/>
  <c r="Z77" i="10"/>
  <c r="Z233" i="10"/>
  <c r="Z152" i="10"/>
  <c r="Z30" i="10"/>
  <c r="Z46" i="10"/>
  <c r="Z209" i="10"/>
  <c r="Z160" i="10"/>
  <c r="Z149" i="10"/>
  <c r="Z68" i="10"/>
  <c r="Z155" i="10"/>
  <c r="Z218" i="10"/>
  <c r="Z4" i="10"/>
  <c r="Z107" i="10"/>
  <c r="Z221" i="10"/>
  <c r="Z193" i="10"/>
  <c r="Z31" i="10"/>
  <c r="Z239" i="10"/>
  <c r="Z80" i="10"/>
  <c r="Z170" i="10"/>
  <c r="Z73" i="10"/>
  <c r="Z39" i="10"/>
  <c r="Z17" i="10"/>
  <c r="Z54" i="10"/>
  <c r="Z230" i="10"/>
  <c r="Z42" i="10"/>
  <c r="Z63" i="10"/>
  <c r="Z114" i="10"/>
  <c r="Z7" i="10"/>
  <c r="Z175" i="10"/>
  <c r="Z137" i="10"/>
  <c r="Z205" i="10"/>
  <c r="Z171" i="10"/>
  <c r="Z23" i="10"/>
  <c r="Z163" i="10"/>
  <c r="Z41" i="10"/>
  <c r="Z148" i="10"/>
  <c r="Z153" i="10"/>
  <c r="Z189" i="10"/>
  <c r="Z213" i="10"/>
  <c r="Z25" i="10"/>
  <c r="Z151" i="10"/>
  <c r="Z176" i="10"/>
  <c r="Z9" i="10"/>
  <c r="Z250" i="10"/>
  <c r="Z228" i="10"/>
  <c r="Z132" i="10"/>
  <c r="Z247" i="10"/>
  <c r="Z47" i="10"/>
  <c r="Z138" i="10"/>
  <c r="Z141" i="10"/>
  <c r="Z215" i="10"/>
  <c r="Z243" i="10"/>
  <c r="Z251" i="10"/>
  <c r="Z115" i="10"/>
  <c r="Z103" i="10"/>
  <c r="Z65" i="10"/>
  <c r="Z236" i="10"/>
  <c r="Z196" i="10"/>
  <c r="Z179" i="10"/>
  <c r="Z12" i="10"/>
  <c r="Z234" i="10"/>
  <c r="Z52" i="10"/>
  <c r="Z110" i="10"/>
  <c r="Z56" i="10"/>
  <c r="Z108" i="10"/>
  <c r="Z57" i="10"/>
  <c r="Z89" i="10"/>
  <c r="Z159" i="10"/>
  <c r="Z197" i="10"/>
  <c r="Z6" i="10"/>
  <c r="Z183" i="10"/>
  <c r="Z201" i="10"/>
  <c r="Z72" i="10"/>
  <c r="Z248" i="10"/>
  <c r="Z206" i="10"/>
  <c r="Z156" i="10"/>
  <c r="Z147" i="10"/>
  <c r="Z231" i="10"/>
  <c r="Z62" i="10"/>
  <c r="AA1" i="10"/>
  <c r="AB2" i="10"/>
  <c r="AA254" i="10"/>
  <c r="AA256" i="10"/>
  <c r="AA258" i="10"/>
  <c r="AA260" i="10"/>
  <c r="AA262" i="10"/>
  <c r="AA264" i="10"/>
  <c r="AA261" i="10"/>
  <c r="AA265" i="10"/>
  <c r="AA267" i="10"/>
  <c r="AA269" i="10"/>
  <c r="AA271" i="10"/>
  <c r="AA273" i="10"/>
  <c r="AA259" i="10"/>
  <c r="AA257" i="10"/>
  <c r="AA266" i="10"/>
  <c r="AA268" i="10"/>
  <c r="AA270" i="10"/>
  <c r="AA272" i="10"/>
  <c r="AA274" i="10"/>
  <c r="AA276" i="10"/>
  <c r="AA278" i="10"/>
  <c r="AA280" i="10"/>
  <c r="AA263" i="10"/>
  <c r="AA255" i="10"/>
  <c r="AA275" i="10"/>
  <c r="AA277" i="10"/>
  <c r="AA279" i="10"/>
  <c r="AA281" i="10"/>
  <c r="AA283" i="10"/>
  <c r="AA285" i="10"/>
  <c r="AA287" i="10"/>
  <c r="AA289" i="10"/>
  <c r="AA291" i="10"/>
  <c r="AA293" i="10"/>
  <c r="AA295" i="10"/>
  <c r="AA297" i="10"/>
  <c r="AA299" i="10"/>
  <c r="AA301" i="10"/>
  <c r="AA282" i="10"/>
  <c r="AA284" i="10"/>
  <c r="AA286" i="10"/>
  <c r="AA288" i="10"/>
  <c r="AA290" i="10"/>
  <c r="AA292" i="10"/>
  <c r="AA294" i="10"/>
  <c r="AA296" i="10"/>
  <c r="AA298" i="10"/>
  <c r="AA300" i="10"/>
  <c r="AA302" i="10"/>
  <c r="AA304" i="10"/>
  <c r="AA306" i="10"/>
  <c r="AA308" i="10"/>
  <c r="AA310" i="10"/>
  <c r="AA312" i="10"/>
  <c r="AA314" i="10"/>
  <c r="AA316" i="10"/>
  <c r="AA318" i="10"/>
  <c r="AA303" i="10"/>
  <c r="AA320" i="10"/>
  <c r="AA322" i="10"/>
  <c r="AA324" i="10"/>
  <c r="AA307" i="10"/>
  <c r="AA311" i="10"/>
  <c r="AA315" i="10"/>
  <c r="AA319" i="10"/>
  <c r="AA321" i="10"/>
  <c r="AA323" i="10"/>
  <c r="AA325" i="10"/>
  <c r="AA327" i="10"/>
  <c r="AA329" i="10"/>
  <c r="AA331" i="10"/>
  <c r="AA317" i="10"/>
  <c r="AA333" i="10"/>
  <c r="AA335" i="10"/>
  <c r="AA337" i="10"/>
  <c r="AA339" i="10"/>
  <c r="AA341" i="10"/>
  <c r="AA343" i="10"/>
  <c r="AA345" i="10"/>
  <c r="AA347" i="10"/>
  <c r="AA349" i="10"/>
  <c r="AA351" i="10"/>
  <c r="AA353" i="10"/>
  <c r="AA355" i="10"/>
  <c r="AA357" i="10"/>
  <c r="AA359" i="10"/>
  <c r="AA361" i="10"/>
  <c r="AA363" i="10"/>
  <c r="AA365" i="10"/>
  <c r="AA367" i="10"/>
  <c r="AA313" i="10"/>
  <c r="AA326" i="10"/>
  <c r="AA309" i="10"/>
  <c r="AA328" i="10"/>
  <c r="AA332" i="10"/>
  <c r="AA334" i="10"/>
  <c r="AA336" i="10"/>
  <c r="AA338" i="10"/>
  <c r="AA340" i="10"/>
  <c r="AA342" i="10"/>
  <c r="AA344" i="10"/>
  <c r="AA346" i="10"/>
  <c r="AA348" i="10"/>
  <c r="AA350" i="10"/>
  <c r="AA352" i="10"/>
  <c r="AA354" i="10"/>
  <c r="AA356" i="10"/>
  <c r="AA358" i="10"/>
  <c r="AA360" i="10"/>
  <c r="AA362" i="10"/>
  <c r="AA364" i="10"/>
  <c r="AA366" i="10"/>
  <c r="AA368" i="10"/>
  <c r="AA305" i="10"/>
  <c r="AA385" i="10"/>
  <c r="AA370" i="10"/>
  <c r="AA372" i="10"/>
  <c r="AA374" i="10"/>
  <c r="AA376" i="10"/>
  <c r="AA378" i="10"/>
  <c r="AA380" i="10"/>
  <c r="AA382" i="10"/>
  <c r="AA384" i="10"/>
  <c r="AA386" i="10"/>
  <c r="AA388" i="10"/>
  <c r="AA369" i="10"/>
  <c r="AA371" i="10"/>
  <c r="AA373" i="10"/>
  <c r="AA375" i="10"/>
  <c r="AA377" i="10"/>
  <c r="AA379" i="10"/>
  <c r="AA381" i="10"/>
  <c r="AA383" i="10"/>
  <c r="AA330" i="10"/>
  <c r="AA387" i="10"/>
  <c r="AA239" i="10"/>
  <c r="AA144" i="10"/>
  <c r="AA229" i="10"/>
  <c r="AA142" i="10"/>
  <c r="AA199" i="10"/>
  <c r="AA123" i="10"/>
  <c r="AA7" i="10"/>
  <c r="AA6" i="10"/>
  <c r="AA90" i="10"/>
  <c r="AA226" i="10"/>
  <c r="AA49" i="10"/>
  <c r="AA105" i="10"/>
  <c r="AA53" i="10"/>
  <c r="AA155" i="10"/>
  <c r="AA209" i="10"/>
  <c r="AA63" i="10"/>
  <c r="AA71" i="10"/>
  <c r="AA198" i="10"/>
  <c r="AA138" i="10"/>
  <c r="AA188" i="10"/>
  <c r="AA211" i="10"/>
  <c r="AA51" i="10"/>
  <c r="AA88" i="10"/>
  <c r="AA141" i="10"/>
  <c r="AA242" i="10"/>
  <c r="AA200" i="10"/>
  <c r="AA117" i="10"/>
  <c r="AA147" i="10"/>
  <c r="AA131" i="10"/>
  <c r="AA103" i="10"/>
  <c r="AA214" i="10"/>
  <c r="AA108" i="10"/>
  <c r="AA247" i="10"/>
  <c r="AA38" i="10"/>
  <c r="AA151" i="10"/>
  <c r="AA230" i="10"/>
  <c r="AA114" i="10"/>
  <c r="AA167" i="10"/>
  <c r="AA253" i="10"/>
  <c r="AA95" i="10"/>
  <c r="AA40" i="10"/>
  <c r="AA102" i="10"/>
  <c r="AA221" i="10"/>
  <c r="AA22" i="10"/>
  <c r="AA96" i="10"/>
  <c r="AA92" i="10"/>
  <c r="AA202" i="10"/>
  <c r="AA68" i="10"/>
  <c r="AA168" i="10"/>
  <c r="AA227" i="10"/>
  <c r="AA194" i="10"/>
  <c r="AA86" i="10"/>
  <c r="AA25" i="10"/>
  <c r="AA72" i="10"/>
  <c r="AA84" i="10"/>
  <c r="AA191" i="10"/>
  <c r="AA12" i="10"/>
  <c r="AA109" i="10"/>
  <c r="AA223" i="10"/>
  <c r="AA206" i="10"/>
  <c r="AA163" i="10"/>
  <c r="AA97" i="10"/>
  <c r="AA82" i="10"/>
  <c r="AA186" i="10"/>
  <c r="AA237" i="10"/>
  <c r="AA50" i="10"/>
  <c r="AA59" i="10"/>
  <c r="AA48" i="10"/>
  <c r="AA79" i="10"/>
  <c r="AA85" i="10"/>
  <c r="AA203" i="10"/>
  <c r="AA205" i="10"/>
  <c r="AA150" i="10"/>
  <c r="AA217" i="10"/>
  <c r="AA11" i="10"/>
  <c r="AA158" i="10"/>
  <c r="AA184" i="10"/>
  <c r="AA153" i="10"/>
  <c r="AA196" i="10"/>
  <c r="AA178" i="10"/>
  <c r="AA60" i="10"/>
  <c r="AA201" i="10"/>
  <c r="AA238" i="10"/>
  <c r="AA14" i="10"/>
  <c r="AA170" i="10"/>
  <c r="AA192" i="10"/>
  <c r="AA165" i="10"/>
  <c r="AA15" i="10"/>
  <c r="AA113" i="10"/>
  <c r="AA187" i="10"/>
  <c r="AA36" i="10"/>
  <c r="AA30" i="10"/>
  <c r="AA182" i="10"/>
  <c r="AA77" i="10"/>
  <c r="AA119" i="10"/>
  <c r="AA249" i="10"/>
  <c r="AA176" i="10"/>
  <c r="AA104" i="10"/>
  <c r="AA106" i="10"/>
  <c r="AA18" i="10"/>
  <c r="AA166" i="10"/>
  <c r="AA75" i="10"/>
  <c r="AA3" i="10"/>
  <c r="AA32" i="10"/>
  <c r="AA234" i="10"/>
  <c r="AA129" i="10"/>
  <c r="AA157" i="10"/>
  <c r="AA190" i="10"/>
  <c r="AA61" i="10"/>
  <c r="AA232" i="10"/>
  <c r="AA47" i="10"/>
  <c r="AA135" i="10"/>
  <c r="AA115" i="10"/>
  <c r="AA125" i="10"/>
  <c r="AA118" i="10"/>
  <c r="AA219" i="10"/>
  <c r="AA140" i="10"/>
  <c r="AA197" i="10"/>
  <c r="AA8" i="10"/>
  <c r="AA45" i="10"/>
  <c r="AA80" i="10"/>
  <c r="AA124" i="10"/>
  <c r="AA213" i="10"/>
  <c r="AA246" i="10"/>
  <c r="AA64" i="10"/>
  <c r="AA180" i="10"/>
  <c r="AA251" i="10"/>
  <c r="AA74" i="10"/>
  <c r="AA70" i="10"/>
  <c r="AA183" i="10"/>
  <c r="AA136" i="10"/>
  <c r="AA179" i="10"/>
  <c r="AA42" i="10"/>
  <c r="AA195" i="10"/>
  <c r="AA171" i="10"/>
  <c r="AA225" i="10"/>
  <c r="AA67" i="10"/>
  <c r="AA139" i="10"/>
  <c r="AA93" i="10"/>
  <c r="AA16" i="10"/>
  <c r="AA146" i="10"/>
  <c r="AA73" i="10"/>
  <c r="AA189" i="10"/>
  <c r="AA23" i="10"/>
  <c r="AA83" i="10"/>
  <c r="AA231" i="10"/>
  <c r="AA120" i="10"/>
  <c r="AA233" i="10"/>
  <c r="AA99" i="10"/>
  <c r="AA193" i="10"/>
  <c r="AA175" i="10"/>
  <c r="AA235" i="10"/>
  <c r="AA149" i="10"/>
  <c r="AA185" i="10"/>
  <c r="AA19" i="10"/>
  <c r="AA210" i="10"/>
  <c r="AA24" i="10"/>
  <c r="AA65" i="10"/>
  <c r="AA87" i="10"/>
  <c r="AA148" i="10"/>
  <c r="AA250" i="10"/>
  <c r="AA240" i="10"/>
  <c r="AA69" i="10"/>
  <c r="AA215" i="10"/>
  <c r="AA10" i="10"/>
  <c r="AA37" i="10"/>
  <c r="AA78" i="10"/>
  <c r="AA56" i="10"/>
  <c r="AA236" i="10"/>
  <c r="AA164" i="10"/>
  <c r="AA244" i="10"/>
  <c r="AA161" i="10"/>
  <c r="AA126" i="10"/>
  <c r="AA58" i="10"/>
  <c r="AA145" i="10"/>
  <c r="AA252" i="10"/>
  <c r="AA169" i="10"/>
  <c r="AA81" i="10"/>
  <c r="AA228" i="10"/>
  <c r="AA4" i="10"/>
  <c r="AA152" i="10"/>
  <c r="AA111" i="10"/>
  <c r="AA39" i="10"/>
  <c r="AA13" i="10"/>
  <c r="AA98" i="10"/>
  <c r="AA100" i="10"/>
  <c r="AA204" i="10"/>
  <c r="AA21" i="10"/>
  <c r="AA89" i="10"/>
  <c r="AA130" i="10"/>
  <c r="AA156" i="10"/>
  <c r="AA9" i="10"/>
  <c r="AA101" i="10"/>
  <c r="AA34" i="10"/>
  <c r="AA127" i="10"/>
  <c r="AA57" i="10"/>
  <c r="AA41" i="10"/>
  <c r="AA220" i="10"/>
  <c r="AA112" i="10"/>
  <c r="AA132" i="10"/>
  <c r="AA212" i="10"/>
  <c r="AA26" i="10"/>
  <c r="AA44" i="10"/>
  <c r="AA116" i="10"/>
  <c r="AA35" i="10"/>
  <c r="AA91" i="10"/>
  <c r="AA128" i="10"/>
  <c r="AA222" i="10"/>
  <c r="AA243" i="10"/>
  <c r="AA122" i="10"/>
  <c r="AA181" i="10"/>
  <c r="AA94" i="10"/>
  <c r="AA174" i="10"/>
  <c r="AA17" i="10"/>
  <c r="AA154" i="10"/>
  <c r="AA107" i="10"/>
  <c r="AA162" i="10"/>
  <c r="AA29" i="10"/>
  <c r="AA241" i="10"/>
  <c r="AA143" i="10"/>
  <c r="AA121" i="10"/>
  <c r="AA172" i="10"/>
  <c r="AA110" i="10"/>
  <c r="AA224" i="10"/>
  <c r="AA173" i="10"/>
  <c r="AA43" i="10"/>
  <c r="AA137" i="10"/>
  <c r="AA134" i="10"/>
  <c r="AA218" i="10"/>
  <c r="AA27" i="10"/>
  <c r="AA207" i="10"/>
  <c r="AA248" i="10"/>
  <c r="AA62" i="10"/>
  <c r="AA31" i="10"/>
  <c r="AA133" i="10"/>
  <c r="AA55" i="10"/>
  <c r="AA245" i="10"/>
  <c r="AA208" i="10"/>
  <c r="AA46" i="10"/>
  <c r="AA159" i="10"/>
  <c r="AA5" i="10"/>
  <c r="AA54" i="10"/>
  <c r="AA33" i="10"/>
  <c r="AA20" i="10"/>
  <c r="AA52" i="10"/>
  <c r="AA76" i="10"/>
  <c r="AA28" i="10"/>
  <c r="AA160" i="10"/>
  <c r="AA216" i="10"/>
  <c r="AA177" i="10"/>
  <c r="AA66" i="10"/>
  <c r="AC2" i="10"/>
  <c r="AB1" i="10"/>
  <c r="AB255" i="10"/>
  <c r="AB257" i="10"/>
  <c r="AB259" i="10"/>
  <c r="AB261" i="10"/>
  <c r="AB263" i="10"/>
  <c r="AB254" i="10"/>
  <c r="AB256" i="10"/>
  <c r="AB258" i="10"/>
  <c r="AB260" i="10"/>
  <c r="AB262" i="10"/>
  <c r="AB264" i="10"/>
  <c r="AB265" i="10"/>
  <c r="AB267" i="10"/>
  <c r="AB269" i="10"/>
  <c r="AB271" i="10"/>
  <c r="AB273" i="10"/>
  <c r="AB272" i="10"/>
  <c r="AB270" i="10"/>
  <c r="AB274" i="10"/>
  <c r="AB276" i="10"/>
  <c r="AB278" i="10"/>
  <c r="AB280" i="10"/>
  <c r="AB268" i="10"/>
  <c r="AB281" i="10"/>
  <c r="AB279" i="10"/>
  <c r="AB283" i="10"/>
  <c r="AB285" i="10"/>
  <c r="AB287" i="10"/>
  <c r="AB289" i="10"/>
  <c r="AB291" i="10"/>
  <c r="AB293" i="10"/>
  <c r="AB295" i="10"/>
  <c r="AB297" i="10"/>
  <c r="AB299" i="10"/>
  <c r="AB301" i="10"/>
  <c r="AB277" i="10"/>
  <c r="AB275" i="10"/>
  <c r="AB288" i="10"/>
  <c r="AB296" i="10"/>
  <c r="AB266" i="10"/>
  <c r="AB286" i="10"/>
  <c r="AB294" i="10"/>
  <c r="AB302" i="10"/>
  <c r="AB304" i="10"/>
  <c r="AB306" i="10"/>
  <c r="AB308" i="10"/>
  <c r="AB310" i="10"/>
  <c r="AB312" i="10"/>
  <c r="AB314" i="10"/>
  <c r="AB316" i="10"/>
  <c r="AB318" i="10"/>
  <c r="AB284" i="10"/>
  <c r="AB292" i="10"/>
  <c r="AB300" i="10"/>
  <c r="AB290" i="10"/>
  <c r="AB305" i="10"/>
  <c r="AB309" i="10"/>
  <c r="AB313" i="10"/>
  <c r="AB317" i="10"/>
  <c r="AB282" i="10"/>
  <c r="AB320" i="10"/>
  <c r="AB322" i="10"/>
  <c r="AB324" i="10"/>
  <c r="AB303" i="10"/>
  <c r="AB307" i="10"/>
  <c r="AB311" i="10"/>
  <c r="AB315" i="10"/>
  <c r="AB298" i="10"/>
  <c r="AB323" i="10"/>
  <c r="AB327" i="10"/>
  <c r="AB330" i="10"/>
  <c r="AB321" i="10"/>
  <c r="AB329" i="10"/>
  <c r="AB333" i="10"/>
  <c r="AB335" i="10"/>
  <c r="AB337" i="10"/>
  <c r="AB339" i="10"/>
  <c r="AB341" i="10"/>
  <c r="AB343" i="10"/>
  <c r="AB345" i="10"/>
  <c r="AB347" i="10"/>
  <c r="AB349" i="10"/>
  <c r="AB351" i="10"/>
  <c r="AB353" i="10"/>
  <c r="AB355" i="10"/>
  <c r="AB357" i="10"/>
  <c r="AB359" i="10"/>
  <c r="AB361" i="10"/>
  <c r="AB363" i="10"/>
  <c r="AB365" i="10"/>
  <c r="AB367" i="10"/>
  <c r="AB319" i="10"/>
  <c r="AB326" i="10"/>
  <c r="AB331" i="10"/>
  <c r="AB328" i="10"/>
  <c r="AB338" i="10"/>
  <c r="AB346" i="10"/>
  <c r="AB354" i="10"/>
  <c r="AB362" i="10"/>
  <c r="AB369" i="10"/>
  <c r="AB371" i="10"/>
  <c r="AB373" i="10"/>
  <c r="AB375" i="10"/>
  <c r="AB377" i="10"/>
  <c r="AB379" i="10"/>
  <c r="AB381" i="10"/>
  <c r="AB383" i="10"/>
  <c r="AB385" i="10"/>
  <c r="AB387" i="10"/>
  <c r="AB348" i="10"/>
  <c r="AB325" i="10"/>
  <c r="AB336" i="10"/>
  <c r="AB344" i="10"/>
  <c r="AB352" i="10"/>
  <c r="AB360" i="10"/>
  <c r="AB368" i="10"/>
  <c r="AB340" i="10"/>
  <c r="AB334" i="10"/>
  <c r="AB342" i="10"/>
  <c r="AB350" i="10"/>
  <c r="AB358" i="10"/>
  <c r="AB366" i="10"/>
  <c r="AB370" i="10"/>
  <c r="AB372" i="10"/>
  <c r="AB374" i="10"/>
  <c r="AB376" i="10"/>
  <c r="AB378" i="10"/>
  <c r="AB380" i="10"/>
  <c r="AB382" i="10"/>
  <c r="AB384" i="10"/>
  <c r="AB386" i="10"/>
  <c r="AB388" i="10"/>
  <c r="AB332" i="10"/>
  <c r="AB356" i="10"/>
  <c r="AB364" i="10"/>
  <c r="AB180" i="10"/>
  <c r="AB181" i="10"/>
  <c r="AB210" i="10"/>
  <c r="AB211" i="10"/>
  <c r="AB33" i="10"/>
  <c r="AB40" i="10"/>
  <c r="AB250" i="10"/>
  <c r="AB164" i="10"/>
  <c r="AB92" i="10"/>
  <c r="AB36" i="10"/>
  <c r="AB87" i="10"/>
  <c r="AB186" i="10"/>
  <c r="AB204" i="10"/>
  <c r="AB101" i="10"/>
  <c r="AB26" i="10"/>
  <c r="AB209" i="10"/>
  <c r="AB50" i="10"/>
  <c r="AB232" i="10"/>
  <c r="AB224" i="10"/>
  <c r="AB29" i="10"/>
  <c r="AB27" i="10"/>
  <c r="AB188" i="10"/>
  <c r="AB71" i="10"/>
  <c r="AB97" i="10"/>
  <c r="AB185" i="10"/>
  <c r="AB145" i="10"/>
  <c r="AB239" i="10"/>
  <c r="AB119" i="10"/>
  <c r="AB251" i="10"/>
  <c r="AB166" i="10"/>
  <c r="AB64" i="10"/>
  <c r="AB167" i="10"/>
  <c r="AB195" i="10"/>
  <c r="AB252" i="10"/>
  <c r="AB102" i="10"/>
  <c r="AB144" i="10"/>
  <c r="AB161" i="10"/>
  <c r="AB220" i="10"/>
  <c r="AB112" i="10"/>
  <c r="AB231" i="10"/>
  <c r="AB126" i="10"/>
  <c r="AB140" i="10"/>
  <c r="AB31" i="10"/>
  <c r="AB3" i="10"/>
  <c r="AB225" i="10"/>
  <c r="AB158" i="10"/>
  <c r="AB49" i="10"/>
  <c r="AB128" i="10"/>
  <c r="AB244" i="10"/>
  <c r="AB47" i="10"/>
  <c r="AB120" i="10"/>
  <c r="AB6" i="10"/>
  <c r="AB175" i="10"/>
  <c r="AB248" i="10"/>
  <c r="AB196" i="10"/>
  <c r="AB42" i="10"/>
  <c r="AB52" i="10"/>
  <c r="AB171" i="10"/>
  <c r="AB247" i="10"/>
  <c r="AB55" i="10"/>
  <c r="AB189" i="10"/>
  <c r="AB183" i="10"/>
  <c r="AB219" i="10"/>
  <c r="AB136" i="10"/>
  <c r="AB234" i="10"/>
  <c r="AB8" i="10"/>
  <c r="AB22" i="10"/>
  <c r="AB152" i="10"/>
  <c r="AB129" i="10"/>
  <c r="AB5" i="10"/>
  <c r="AB149" i="10"/>
  <c r="AB182" i="10"/>
  <c r="AB4" i="10"/>
  <c r="AB53" i="10"/>
  <c r="AB230" i="10"/>
  <c r="AB121" i="10"/>
  <c r="AB116" i="10"/>
  <c r="AB110" i="10"/>
  <c r="AB74" i="10"/>
  <c r="AB90" i="10"/>
  <c r="AB241" i="10"/>
  <c r="AB134" i="10"/>
  <c r="AB246" i="10"/>
  <c r="AB12" i="10"/>
  <c r="AB10" i="10"/>
  <c r="AB227" i="10"/>
  <c r="AB61" i="10"/>
  <c r="AB107" i="10"/>
  <c r="AB163" i="10"/>
  <c r="AB62" i="10"/>
  <c r="AB18" i="10"/>
  <c r="AB137" i="10"/>
  <c r="AB194" i="10"/>
  <c r="AB218" i="10"/>
  <c r="AB19" i="10"/>
  <c r="AB148" i="10"/>
  <c r="AB245" i="10"/>
  <c r="AB60" i="10"/>
  <c r="AB111" i="10"/>
  <c r="AB162" i="10"/>
  <c r="AB153" i="10"/>
  <c r="AB131" i="10"/>
  <c r="AB93" i="10"/>
  <c r="AB127" i="10"/>
  <c r="AB165" i="10"/>
  <c r="AB81" i="10"/>
  <c r="AB25" i="10"/>
  <c r="AB172" i="10"/>
  <c r="AB138" i="10"/>
  <c r="AB59" i="10"/>
  <c r="AB72" i="10"/>
  <c r="AB9" i="10"/>
  <c r="AB68" i="10"/>
  <c r="AB155" i="10"/>
  <c r="AB132" i="10"/>
  <c r="AB45" i="10"/>
  <c r="AB147" i="10"/>
  <c r="AB160" i="10"/>
  <c r="AB238" i="10"/>
  <c r="AB51" i="10"/>
  <c r="AB159" i="10"/>
  <c r="AB236" i="10"/>
  <c r="AB113" i="10"/>
  <c r="AB86" i="10"/>
  <c r="AB237" i="10"/>
  <c r="AB253" i="10"/>
  <c r="AB114" i="10"/>
  <c r="AB174" i="10"/>
  <c r="AB221" i="10"/>
  <c r="AB199" i="10"/>
  <c r="AB20" i="10"/>
  <c r="AB39" i="10"/>
  <c r="AB43" i="10"/>
  <c r="AB56" i="10"/>
  <c r="AB233" i="10"/>
  <c r="AB98" i="10"/>
  <c r="AB177" i="10"/>
  <c r="AB143" i="10"/>
  <c r="AB94" i="10"/>
  <c r="AB73" i="10"/>
  <c r="AB242" i="10"/>
  <c r="AB173" i="10"/>
  <c r="AB16" i="10"/>
  <c r="AB130" i="10"/>
  <c r="AB201" i="10"/>
  <c r="AB89" i="10"/>
  <c r="AB170" i="10"/>
  <c r="AB208" i="10"/>
  <c r="AB24" i="10"/>
  <c r="AB106" i="10"/>
  <c r="AB212" i="10"/>
  <c r="AB15" i="10"/>
  <c r="AB109" i="10"/>
  <c r="AB67" i="10"/>
  <c r="AB44" i="10"/>
  <c r="AB169" i="10"/>
  <c r="AB235" i="10"/>
  <c r="AB103" i="10"/>
  <c r="AB178" i="10"/>
  <c r="AB11" i="10"/>
  <c r="AB135" i="10"/>
  <c r="AB85" i="10"/>
  <c r="AB125" i="10"/>
  <c r="AB117" i="10"/>
  <c r="AB38" i="10"/>
  <c r="AB205" i="10"/>
  <c r="AB202" i="10"/>
  <c r="AB30" i="10"/>
  <c r="AB191" i="10"/>
  <c r="AB78" i="10"/>
  <c r="AB57" i="10"/>
  <c r="AB226" i="10"/>
  <c r="AB222" i="10"/>
  <c r="AB146" i="10"/>
  <c r="AB63" i="10"/>
  <c r="AB32" i="10"/>
  <c r="AB58" i="10"/>
  <c r="AB118" i="10"/>
  <c r="AB105" i="10"/>
  <c r="AB79" i="10"/>
  <c r="AB124" i="10"/>
  <c r="AB151" i="10"/>
  <c r="AB133" i="10"/>
  <c r="AB190" i="10"/>
  <c r="AB228" i="10"/>
  <c r="AB154" i="10"/>
  <c r="AB88" i="10"/>
  <c r="AB91" i="10"/>
  <c r="AB206" i="10"/>
  <c r="AB217" i="10"/>
  <c r="AB14" i="10"/>
  <c r="AB83" i="10"/>
  <c r="AB122" i="10"/>
  <c r="AB77" i="10"/>
  <c r="AB48" i="10"/>
  <c r="AB75" i="10"/>
  <c r="AB198" i="10"/>
  <c r="AB142" i="10"/>
  <c r="AB193" i="10"/>
  <c r="AB65" i="10"/>
  <c r="AB13" i="10"/>
  <c r="AB115" i="10"/>
  <c r="AB108" i="10"/>
  <c r="AB70" i="10"/>
  <c r="AB197" i="10"/>
  <c r="AB249" i="10"/>
  <c r="AB223" i="10"/>
  <c r="AB139" i="10"/>
  <c r="AB17" i="10"/>
  <c r="AB192" i="10"/>
  <c r="AB21" i="10"/>
  <c r="AB95" i="10"/>
  <c r="AB96" i="10"/>
  <c r="AB46" i="10"/>
  <c r="AB156" i="10"/>
  <c r="AB82" i="10"/>
  <c r="AB187" i="10"/>
  <c r="AB80" i="10"/>
  <c r="AB37" i="10"/>
  <c r="AB207" i="10"/>
  <c r="AB7" i="10"/>
  <c r="AB240" i="10"/>
  <c r="AB141" i="10"/>
  <c r="AB41" i="10"/>
  <c r="AB157" i="10"/>
  <c r="AB214" i="10"/>
  <c r="AB243" i="10"/>
  <c r="AB184" i="10"/>
  <c r="AB66" i="10"/>
  <c r="AB168" i="10"/>
  <c r="AB213" i="10"/>
  <c r="AB84" i="10"/>
  <c r="AB100" i="10"/>
  <c r="AB69" i="10"/>
  <c r="AB35" i="10"/>
  <c r="AB150" i="10"/>
  <c r="AB229" i="10"/>
  <c r="AB99" i="10"/>
  <c r="AB123" i="10"/>
  <c r="AB216" i="10"/>
  <c r="AB76" i="10"/>
  <c r="AB203" i="10"/>
  <c r="AB200" i="10"/>
  <c r="AB179" i="10"/>
  <c r="AB104" i="10"/>
  <c r="AB28" i="10"/>
  <c r="AB215" i="10"/>
  <c r="AB34" i="10"/>
  <c r="AB176" i="10"/>
  <c r="AB23" i="10"/>
  <c r="AB54" i="10"/>
  <c r="AC1" i="10"/>
  <c r="AD2" i="10"/>
  <c r="AC255" i="10"/>
  <c r="AC257" i="10"/>
  <c r="AC259" i="10"/>
  <c r="AC261" i="10"/>
  <c r="AC263" i="10"/>
  <c r="AC254" i="10"/>
  <c r="AC262" i="10"/>
  <c r="AC266" i="10"/>
  <c r="AC268" i="10"/>
  <c r="AC270" i="10"/>
  <c r="AC272" i="10"/>
  <c r="AC260" i="10"/>
  <c r="AC258" i="10"/>
  <c r="AC265" i="10"/>
  <c r="AC267" i="10"/>
  <c r="AC269" i="10"/>
  <c r="AC271" i="10"/>
  <c r="AC256" i="10"/>
  <c r="AC273" i="10"/>
  <c r="AC275" i="10"/>
  <c r="AC277" i="10"/>
  <c r="AC279" i="10"/>
  <c r="AC281" i="10"/>
  <c r="AC274" i="10"/>
  <c r="AC276" i="10"/>
  <c r="AC278" i="10"/>
  <c r="AC280" i="10"/>
  <c r="AC264" i="10"/>
  <c r="AC282" i="10"/>
  <c r="AC284" i="10"/>
  <c r="AC286" i="10"/>
  <c r="AC288" i="10"/>
  <c r="AC290" i="10"/>
  <c r="AC292" i="10"/>
  <c r="AC294" i="10"/>
  <c r="AC296" i="10"/>
  <c r="AC298" i="10"/>
  <c r="AC300" i="10"/>
  <c r="AC283" i="10"/>
  <c r="AC285" i="10"/>
  <c r="AC287" i="10"/>
  <c r="AC289" i="10"/>
  <c r="AC291" i="10"/>
  <c r="AC293" i="10"/>
  <c r="AC295" i="10"/>
  <c r="AC297" i="10"/>
  <c r="AC299" i="10"/>
  <c r="AC303" i="10"/>
  <c r="AC305" i="10"/>
  <c r="AC307" i="10"/>
  <c r="AC309" i="10"/>
  <c r="AC311" i="10"/>
  <c r="AC313" i="10"/>
  <c r="AC315" i="10"/>
  <c r="AC317" i="10"/>
  <c r="AC301" i="10"/>
  <c r="AC302" i="10"/>
  <c r="AC319" i="10"/>
  <c r="AC321" i="10"/>
  <c r="AC323" i="10"/>
  <c r="AC325" i="10"/>
  <c r="AC304" i="10"/>
  <c r="AC308" i="10"/>
  <c r="AC312" i="10"/>
  <c r="AC316" i="10"/>
  <c r="AC320" i="10"/>
  <c r="AC322" i="10"/>
  <c r="AC324" i="10"/>
  <c r="AC326" i="10"/>
  <c r="AC328" i="10"/>
  <c r="AC330" i="10"/>
  <c r="AC318" i="10"/>
  <c r="AC332" i="10"/>
  <c r="AC334" i="10"/>
  <c r="AC336" i="10"/>
  <c r="AC338" i="10"/>
  <c r="AC340" i="10"/>
  <c r="AC342" i="10"/>
  <c r="AC344" i="10"/>
  <c r="AC346" i="10"/>
  <c r="AC348" i="10"/>
  <c r="AC350" i="10"/>
  <c r="AC352" i="10"/>
  <c r="AC354" i="10"/>
  <c r="AC356" i="10"/>
  <c r="AC358" i="10"/>
  <c r="AC360" i="10"/>
  <c r="AC362" i="10"/>
  <c r="AC364" i="10"/>
  <c r="AC366" i="10"/>
  <c r="AC314" i="10"/>
  <c r="AC327" i="10"/>
  <c r="AC310" i="10"/>
  <c r="AC329" i="10"/>
  <c r="AC333" i="10"/>
  <c r="AC335" i="10"/>
  <c r="AC337" i="10"/>
  <c r="AC339" i="10"/>
  <c r="AC341" i="10"/>
  <c r="AC343" i="10"/>
  <c r="AC345" i="10"/>
  <c r="AC347" i="10"/>
  <c r="AC349" i="10"/>
  <c r="AC351" i="10"/>
  <c r="AC353" i="10"/>
  <c r="AC355" i="10"/>
  <c r="AC357" i="10"/>
  <c r="AC359" i="10"/>
  <c r="AC361" i="10"/>
  <c r="AC363" i="10"/>
  <c r="AC365" i="10"/>
  <c r="AC367" i="10"/>
  <c r="AC386" i="10"/>
  <c r="AC388" i="10"/>
  <c r="AC306" i="10"/>
  <c r="AC331" i="10"/>
  <c r="AC369" i="10"/>
  <c r="AC371" i="10"/>
  <c r="AC373" i="10"/>
  <c r="AC375" i="10"/>
  <c r="AC377" i="10"/>
  <c r="AC379" i="10"/>
  <c r="AC381" i="10"/>
  <c r="AC383" i="10"/>
  <c r="AC385" i="10"/>
  <c r="AC387" i="10"/>
  <c r="AC370" i="10"/>
  <c r="AC372" i="10"/>
  <c r="AC374" i="10"/>
  <c r="AC368" i="10"/>
  <c r="AC376" i="10"/>
  <c r="AC378" i="10"/>
  <c r="AC380" i="10"/>
  <c r="AC382" i="10"/>
  <c r="AC384" i="10"/>
  <c r="AC93" i="10"/>
  <c r="AC111" i="10"/>
  <c r="AC188" i="10"/>
  <c r="AC51" i="10"/>
  <c r="AC244" i="10"/>
  <c r="AC41" i="10"/>
  <c r="AC147" i="10"/>
  <c r="AC25" i="10"/>
  <c r="AC54" i="10"/>
  <c r="AC88" i="10"/>
  <c r="AC241" i="10"/>
  <c r="AC195" i="10"/>
  <c r="AC246" i="10"/>
  <c r="AC71" i="10"/>
  <c r="AC42" i="10"/>
  <c r="AC35" i="10"/>
  <c r="AC187" i="10"/>
  <c r="AC66" i="10"/>
  <c r="AC162" i="10"/>
  <c r="AC216" i="10"/>
  <c r="AC103" i="10"/>
  <c r="AC37" i="10"/>
  <c r="AC119" i="10"/>
  <c r="AC183" i="10"/>
  <c r="AC44" i="10"/>
  <c r="AC52" i="10"/>
  <c r="AC81" i="10"/>
  <c r="AC209" i="10"/>
  <c r="AC22" i="10"/>
  <c r="AC122" i="10"/>
  <c r="AC159" i="10"/>
  <c r="AC173" i="10"/>
  <c r="AC70" i="10"/>
  <c r="AC193" i="10"/>
  <c r="AC230" i="10"/>
  <c r="AC163" i="10"/>
  <c r="AC95" i="10"/>
  <c r="AC208" i="10"/>
  <c r="AC164" i="10"/>
  <c r="AC29" i="10"/>
  <c r="AC177" i="10"/>
  <c r="AC250" i="10"/>
  <c r="AC158" i="10"/>
  <c r="AC252" i="10"/>
  <c r="AC205" i="10"/>
  <c r="AC23" i="10"/>
  <c r="AC161" i="10"/>
  <c r="AC235" i="10"/>
  <c r="AC105" i="10"/>
  <c r="AC185" i="10"/>
  <c r="AC169" i="10"/>
  <c r="AC80" i="10"/>
  <c r="AC176" i="10"/>
  <c r="AC12" i="10"/>
  <c r="AC136" i="10"/>
  <c r="AC85" i="10"/>
  <c r="AC53" i="10"/>
  <c r="AC134" i="10"/>
  <c r="AC180" i="10"/>
  <c r="AC229" i="10"/>
  <c r="AC117" i="10"/>
  <c r="AC218" i="10"/>
  <c r="AC113" i="10"/>
  <c r="AC242" i="10"/>
  <c r="AC182" i="10"/>
  <c r="AC60" i="10"/>
  <c r="AC225" i="10"/>
  <c r="AC212" i="10"/>
  <c r="AC132" i="10"/>
  <c r="AC84" i="10"/>
  <c r="AC40" i="10"/>
  <c r="AC171" i="10"/>
  <c r="AC175" i="10"/>
  <c r="AC123" i="10"/>
  <c r="AC104" i="10"/>
  <c r="AC8" i="10"/>
  <c r="AC224" i="10"/>
  <c r="AC45" i="10"/>
  <c r="AC156" i="10"/>
  <c r="AC82" i="10"/>
  <c r="AC155" i="10"/>
  <c r="AC47" i="10"/>
  <c r="AC115" i="10"/>
  <c r="AC73" i="10"/>
  <c r="AC75" i="10"/>
  <c r="AC148" i="10"/>
  <c r="AC3" i="10"/>
  <c r="AC107" i="10"/>
  <c r="AC9" i="10"/>
  <c r="AC59" i="10"/>
  <c r="AC234" i="10"/>
  <c r="AC36" i="10"/>
  <c r="AC78" i="10"/>
  <c r="AC34" i="10"/>
  <c r="AC15" i="10"/>
  <c r="AC121" i="10"/>
  <c r="AC184" i="10"/>
  <c r="AC238" i="10"/>
  <c r="AC137" i="10"/>
  <c r="AC114" i="10"/>
  <c r="AC154" i="10"/>
  <c r="AC131" i="10"/>
  <c r="AC192" i="10"/>
  <c r="AC55" i="10"/>
  <c r="AC109" i="10"/>
  <c r="AC152" i="10"/>
  <c r="AC39" i="10"/>
  <c r="AC251" i="10"/>
  <c r="AC112" i="10"/>
  <c r="AC102" i="10"/>
  <c r="AC61" i="10"/>
  <c r="AC64" i="10"/>
  <c r="AC4" i="10"/>
  <c r="AC194" i="10"/>
  <c r="AC149" i="10"/>
  <c r="AC142" i="10"/>
  <c r="AC139" i="10"/>
  <c r="AC69" i="10"/>
  <c r="AC223" i="10"/>
  <c r="AC168" i="10"/>
  <c r="AC83" i="10"/>
  <c r="AC203" i="10"/>
  <c r="AC151" i="10"/>
  <c r="AC228" i="10"/>
  <c r="AC126" i="10"/>
  <c r="AC146" i="10"/>
  <c r="AC86" i="10"/>
  <c r="AC13" i="10"/>
  <c r="AC181" i="10"/>
  <c r="AC178" i="10"/>
  <c r="AC11" i="10"/>
  <c r="AC5" i="10"/>
  <c r="AC197" i="10"/>
  <c r="AC124" i="10"/>
  <c r="AC32" i="10"/>
  <c r="AC248" i="10"/>
  <c r="AC28" i="10"/>
  <c r="AC130" i="10"/>
  <c r="AC76" i="10"/>
  <c r="AC43" i="10"/>
  <c r="AC96" i="10"/>
  <c r="AC245" i="10"/>
  <c r="AC120" i="10"/>
  <c r="AC127" i="10"/>
  <c r="AC125" i="10"/>
  <c r="AC108" i="10"/>
  <c r="AC20" i="10"/>
  <c r="AC232" i="10"/>
  <c r="AC90" i="10"/>
  <c r="AC68" i="10"/>
  <c r="AC210" i="10"/>
  <c r="AC98" i="10"/>
  <c r="AC18" i="10"/>
  <c r="AC16" i="10"/>
  <c r="AC239" i="10"/>
  <c r="AC186" i="10"/>
  <c r="AC201" i="10"/>
  <c r="AC204" i="10"/>
  <c r="AC221" i="10"/>
  <c r="AC19" i="10"/>
  <c r="AC214" i="10"/>
  <c r="AC38" i="10"/>
  <c r="AC198" i="10"/>
  <c r="AC129" i="10"/>
  <c r="AC219" i="10"/>
  <c r="AC217" i="10"/>
  <c r="AC141" i="10"/>
  <c r="AC89" i="10"/>
  <c r="AC240" i="10"/>
  <c r="AC144" i="10"/>
  <c r="AC227" i="10"/>
  <c r="AC189" i="10"/>
  <c r="AC92" i="10"/>
  <c r="AC63" i="10"/>
  <c r="AC135" i="10"/>
  <c r="AC202" i="10"/>
  <c r="AC174" i="10"/>
  <c r="AC166" i="10"/>
  <c r="AC50" i="10"/>
  <c r="AC231" i="10"/>
  <c r="AC207" i="10"/>
  <c r="AC247" i="10"/>
  <c r="AC30" i="10"/>
  <c r="AC237" i="10"/>
  <c r="AC215" i="10"/>
  <c r="AC133" i="10"/>
  <c r="AC33" i="10"/>
  <c r="AC157" i="10"/>
  <c r="AC7" i="10"/>
  <c r="AC196" i="10"/>
  <c r="AC94" i="10"/>
  <c r="AC62" i="10"/>
  <c r="AC110" i="10"/>
  <c r="AC17" i="10"/>
  <c r="AC206" i="10"/>
  <c r="AC48" i="10"/>
  <c r="AC57" i="10"/>
  <c r="AC170" i="10"/>
  <c r="AC91" i="10"/>
  <c r="AC249" i="10"/>
  <c r="AC74" i="10"/>
  <c r="AC72" i="10"/>
  <c r="AC226" i="10"/>
  <c r="AC26" i="10"/>
  <c r="AC128" i="10"/>
  <c r="AC138" i="10"/>
  <c r="AC211" i="10"/>
  <c r="AC65" i="10"/>
  <c r="AC6" i="10"/>
  <c r="AC67" i="10"/>
  <c r="AC56" i="10"/>
  <c r="AC145" i="10"/>
  <c r="AC220" i="10"/>
  <c r="AC87" i="10"/>
  <c r="AC222" i="10"/>
  <c r="AC199" i="10"/>
  <c r="AC150" i="10"/>
  <c r="AC172" i="10"/>
  <c r="AC24" i="10"/>
  <c r="AC99" i="10"/>
  <c r="AC200" i="10"/>
  <c r="AC14" i="10"/>
  <c r="AC153" i="10"/>
  <c r="AC243" i="10"/>
  <c r="AC116" i="10"/>
  <c r="AC10" i="10"/>
  <c r="AC101" i="10"/>
  <c r="AC213" i="10"/>
  <c r="AC233" i="10"/>
  <c r="AC236" i="10"/>
  <c r="AC179" i="10"/>
  <c r="AC77" i="10"/>
  <c r="AC58" i="10"/>
  <c r="AC106" i="10"/>
  <c r="AC143" i="10"/>
  <c r="AC167" i="10"/>
  <c r="AC79" i="10"/>
  <c r="AC118" i="10"/>
  <c r="AC49" i="10"/>
  <c r="AC97" i="10"/>
  <c r="AC191" i="10"/>
  <c r="AC165" i="10"/>
  <c r="AC140" i="10"/>
  <c r="AC21" i="10"/>
  <c r="AC27" i="10"/>
  <c r="AC160" i="10"/>
  <c r="AC190" i="10"/>
  <c r="AC46" i="10"/>
  <c r="AC31" i="10"/>
  <c r="AC253" i="10"/>
  <c r="AC100" i="10"/>
  <c r="AD1" i="10"/>
  <c r="AE2" i="10"/>
  <c r="AD254" i="10"/>
  <c r="AD256" i="10"/>
  <c r="AD258" i="10"/>
  <c r="AD260" i="10"/>
  <c r="AD262" i="10"/>
  <c r="AD264" i="10"/>
  <c r="AD255" i="10"/>
  <c r="AD257" i="10"/>
  <c r="AD259" i="10"/>
  <c r="AD261" i="10"/>
  <c r="AD263" i="10"/>
  <c r="AD266" i="10"/>
  <c r="AD268" i="10"/>
  <c r="AD270" i="10"/>
  <c r="AD272" i="10"/>
  <c r="AD265" i="10"/>
  <c r="AD271" i="10"/>
  <c r="AD273" i="10"/>
  <c r="AD275" i="10"/>
  <c r="AD277" i="10"/>
  <c r="AD279" i="10"/>
  <c r="AD281" i="10"/>
  <c r="AD269" i="10"/>
  <c r="AD274" i="10"/>
  <c r="AD267" i="10"/>
  <c r="AD280" i="10"/>
  <c r="AD282" i="10"/>
  <c r="AD284" i="10"/>
  <c r="AD286" i="10"/>
  <c r="AD288" i="10"/>
  <c r="AD290" i="10"/>
  <c r="AD292" i="10"/>
  <c r="AD294" i="10"/>
  <c r="AD296" i="10"/>
  <c r="AD298" i="10"/>
  <c r="AD300" i="10"/>
  <c r="AD278" i="10"/>
  <c r="AD289" i="10"/>
  <c r="AD297" i="10"/>
  <c r="AD287" i="10"/>
  <c r="AD295" i="10"/>
  <c r="AD303" i="10"/>
  <c r="AD305" i="10"/>
  <c r="AD307" i="10"/>
  <c r="AD309" i="10"/>
  <c r="AD311" i="10"/>
  <c r="AD313" i="10"/>
  <c r="AD315" i="10"/>
  <c r="AD317" i="10"/>
  <c r="AD276" i="10"/>
  <c r="AD285" i="10"/>
  <c r="AD293" i="10"/>
  <c r="AD306" i="10"/>
  <c r="AD310" i="10"/>
  <c r="AD314" i="10"/>
  <c r="AD318" i="10"/>
  <c r="AD299" i="10"/>
  <c r="AD301" i="10"/>
  <c r="AD319" i="10"/>
  <c r="AD321" i="10"/>
  <c r="AD323" i="10"/>
  <c r="AD325" i="10"/>
  <c r="AD291" i="10"/>
  <c r="AD304" i="10"/>
  <c r="AD308" i="10"/>
  <c r="AD312" i="10"/>
  <c r="AD316" i="10"/>
  <c r="AD324" i="10"/>
  <c r="AD328" i="10"/>
  <c r="AD331" i="10"/>
  <c r="AD283" i="10"/>
  <c r="AD322" i="10"/>
  <c r="AD330" i="10"/>
  <c r="AD332" i="10"/>
  <c r="AD334" i="10"/>
  <c r="AD336" i="10"/>
  <c r="AD338" i="10"/>
  <c r="AD340" i="10"/>
  <c r="AD342" i="10"/>
  <c r="AD344" i="10"/>
  <c r="AD346" i="10"/>
  <c r="AD348" i="10"/>
  <c r="AD350" i="10"/>
  <c r="AD352" i="10"/>
  <c r="AD354" i="10"/>
  <c r="AD356" i="10"/>
  <c r="AD358" i="10"/>
  <c r="AD360" i="10"/>
  <c r="AD362" i="10"/>
  <c r="AD364" i="10"/>
  <c r="AD366" i="10"/>
  <c r="AD368" i="10"/>
  <c r="AD320" i="10"/>
  <c r="AD327" i="10"/>
  <c r="AD339" i="10"/>
  <c r="AD347" i="10"/>
  <c r="AD355" i="10"/>
  <c r="AD363" i="10"/>
  <c r="AD370" i="10"/>
  <c r="AD372" i="10"/>
  <c r="AD374" i="10"/>
  <c r="AD376" i="10"/>
  <c r="AD378" i="10"/>
  <c r="AD380" i="10"/>
  <c r="AD382" i="10"/>
  <c r="AD384" i="10"/>
  <c r="AD386" i="10"/>
  <c r="AD388" i="10"/>
  <c r="AD326" i="10"/>
  <c r="AD337" i="10"/>
  <c r="AD345" i="10"/>
  <c r="AD353" i="10"/>
  <c r="AD361" i="10"/>
  <c r="AD349" i="10"/>
  <c r="AD357" i="10"/>
  <c r="AD365" i="10"/>
  <c r="AD302" i="10"/>
  <c r="AD329" i="10"/>
  <c r="AD335" i="10"/>
  <c r="AD343" i="10"/>
  <c r="AD351" i="10"/>
  <c r="AD359" i="10"/>
  <c r="AD367" i="10"/>
  <c r="AD369" i="10"/>
  <c r="AD371" i="10"/>
  <c r="AD373" i="10"/>
  <c r="AD375" i="10"/>
  <c r="AD377" i="10"/>
  <c r="AD379" i="10"/>
  <c r="AD381" i="10"/>
  <c r="AD383" i="10"/>
  <c r="AD385" i="10"/>
  <c r="AD387" i="10"/>
  <c r="AD333" i="10"/>
  <c r="AD341" i="10"/>
  <c r="AD249" i="10"/>
  <c r="AD9" i="10"/>
  <c r="AD211" i="10"/>
  <c r="AD61" i="10"/>
  <c r="AD42" i="10"/>
  <c r="AD16" i="10"/>
  <c r="AD248" i="10"/>
  <c r="AD57" i="10"/>
  <c r="AD200" i="10"/>
  <c r="AD21" i="10"/>
  <c r="AD209" i="10"/>
  <c r="AD70" i="10"/>
  <c r="AD156" i="10"/>
  <c r="AD67" i="10"/>
  <c r="AD247" i="10"/>
  <c r="AD213" i="10"/>
  <c r="AD49" i="10"/>
  <c r="AD154" i="10"/>
  <c r="AD230" i="10"/>
  <c r="AD164" i="10"/>
  <c r="AD87" i="10"/>
  <c r="AD105" i="10"/>
  <c r="AD59" i="10"/>
  <c r="AD194" i="10"/>
  <c r="AD109" i="10"/>
  <c r="AD130" i="10"/>
  <c r="AD101" i="10"/>
  <c r="AD241" i="10"/>
  <c r="AD37" i="10"/>
  <c r="AD115" i="10"/>
  <c r="AD58" i="10"/>
  <c r="AD95" i="10"/>
  <c r="AD108" i="10"/>
  <c r="AD7" i="10"/>
  <c r="AD124" i="10"/>
  <c r="AD159" i="10"/>
  <c r="AD114" i="10"/>
  <c r="AD92" i="10"/>
  <c r="AD190" i="10"/>
  <c r="AD90" i="10"/>
  <c r="AD144" i="10"/>
  <c r="AD219" i="10"/>
  <c r="AD134" i="10"/>
  <c r="AD104" i="10"/>
  <c r="AD183" i="10"/>
  <c r="AD191" i="10"/>
  <c r="AD52" i="10"/>
  <c r="AD6" i="10"/>
  <c r="AD204" i="10"/>
  <c r="AD206" i="10"/>
  <c r="AD169" i="10"/>
  <c r="AD198" i="10"/>
  <c r="AD210" i="10"/>
  <c r="AD161" i="10"/>
  <c r="AD48" i="10"/>
  <c r="AD30" i="10"/>
  <c r="AD85" i="10"/>
  <c r="AD73" i="10"/>
  <c r="AD27" i="10"/>
  <c r="AD199" i="10"/>
  <c r="AD91" i="10"/>
  <c r="AD221" i="10"/>
  <c r="AD226" i="10"/>
  <c r="AD38" i="10"/>
  <c r="AD126" i="10"/>
  <c r="AD189" i="10"/>
  <c r="AD121" i="10"/>
  <c r="AD88" i="10"/>
  <c r="AD81" i="10"/>
  <c r="AD36" i="10"/>
  <c r="AD129" i="10"/>
  <c r="AD75" i="10"/>
  <c r="AD235" i="10"/>
  <c r="AD31" i="10"/>
  <c r="AD214" i="10"/>
  <c r="AD63" i="10"/>
  <c r="AD113" i="10"/>
  <c r="AD41" i="10"/>
  <c r="AD122" i="10"/>
  <c r="AD106" i="10"/>
  <c r="AD177" i="10"/>
  <c r="AD107" i="10"/>
  <c r="AD220" i="10"/>
  <c r="AD227" i="10"/>
  <c r="AD118" i="10"/>
  <c r="AD185" i="10"/>
  <c r="AD103" i="10"/>
  <c r="AD153" i="10"/>
  <c r="AD80" i="10"/>
  <c r="AD250" i="10"/>
  <c r="AD116" i="10"/>
  <c r="AD229" i="10"/>
  <c r="AD117" i="10"/>
  <c r="AD20" i="10"/>
  <c r="AD25" i="10"/>
  <c r="AD33" i="10"/>
  <c r="AD203" i="10"/>
  <c r="AD147" i="10"/>
  <c r="AD45" i="10"/>
  <c r="AD166" i="10"/>
  <c r="AD157" i="10"/>
  <c r="AD12" i="10"/>
  <c r="AD232" i="10"/>
  <c r="AD240" i="10"/>
  <c r="AD151" i="10"/>
  <c r="AD228" i="10"/>
  <c r="AD112" i="10"/>
  <c r="AD8" i="10"/>
  <c r="AD234" i="10"/>
  <c r="AD162" i="10"/>
  <c r="AD212" i="10"/>
  <c r="AD251" i="10"/>
  <c r="AD171" i="10"/>
  <c r="AD217" i="10"/>
  <c r="AD179" i="10"/>
  <c r="AD242" i="10"/>
  <c r="AD173" i="10"/>
  <c r="AD29" i="10"/>
  <c r="AD76" i="10"/>
  <c r="AD50" i="10"/>
  <c r="AD54" i="10"/>
  <c r="AD34" i="10"/>
  <c r="AD69" i="10"/>
  <c r="AD3" i="10"/>
  <c r="AD139" i="10"/>
  <c r="AD111" i="10"/>
  <c r="AD55" i="10"/>
  <c r="AD43" i="10"/>
  <c r="AD83" i="10"/>
  <c r="AD71" i="10"/>
  <c r="AD205" i="10"/>
  <c r="AD102" i="10"/>
  <c r="AD24" i="10"/>
  <c r="AD110" i="10"/>
  <c r="AD132" i="10"/>
  <c r="AD79" i="10"/>
  <c r="AD137" i="10"/>
  <c r="AD245" i="10"/>
  <c r="AD197" i="10"/>
  <c r="AD208" i="10"/>
  <c r="AD32" i="10"/>
  <c r="AD218" i="10"/>
  <c r="AD23" i="10"/>
  <c r="AD201" i="10"/>
  <c r="AD98" i="10"/>
  <c r="AD96" i="10"/>
  <c r="AD120" i="10"/>
  <c r="AD133" i="10"/>
  <c r="AD14" i="10"/>
  <c r="AD138" i="10"/>
  <c r="AD178" i="10"/>
  <c r="AD215" i="10"/>
  <c r="AD188" i="10"/>
  <c r="AD94" i="10"/>
  <c r="AD231" i="10"/>
  <c r="AD172" i="10"/>
  <c r="AD46" i="10"/>
  <c r="AD238" i="10"/>
  <c r="AD224" i="10"/>
  <c r="AD180" i="10"/>
  <c r="AD155" i="10"/>
  <c r="AD165" i="10"/>
  <c r="AD47" i="10"/>
  <c r="AD186" i="10"/>
  <c r="AD142" i="10"/>
  <c r="AD119" i="10"/>
  <c r="AD89" i="10"/>
  <c r="AD222" i="10"/>
  <c r="AD187" i="10"/>
  <c r="AD158" i="10"/>
  <c r="AD146" i="10"/>
  <c r="AD182" i="10"/>
  <c r="AD141" i="10"/>
  <c r="AD60" i="10"/>
  <c r="AD15" i="10"/>
  <c r="AD127" i="10"/>
  <c r="AD82" i="10"/>
  <c r="AD148" i="10"/>
  <c r="AD97" i="10"/>
  <c r="AD184" i="10"/>
  <c r="AD152" i="10"/>
  <c r="AD246" i="10"/>
  <c r="AD168" i="10"/>
  <c r="AD223" i="10"/>
  <c r="AD202" i="10"/>
  <c r="AD5" i="10"/>
  <c r="AD150" i="10"/>
  <c r="AD53" i="10"/>
  <c r="AD100" i="10"/>
  <c r="AD62" i="10"/>
  <c r="AD192" i="10"/>
  <c r="AD216" i="10"/>
  <c r="AD64" i="10"/>
  <c r="AD65" i="10"/>
  <c r="AD56" i="10"/>
  <c r="AD22" i="10"/>
  <c r="AD135" i="10"/>
  <c r="AD225" i="10"/>
  <c r="AD175" i="10"/>
  <c r="AD140" i="10"/>
  <c r="AD99" i="10"/>
  <c r="AD160" i="10"/>
  <c r="AD167" i="10"/>
  <c r="AD128" i="10"/>
  <c r="AD236" i="10"/>
  <c r="AD11" i="10"/>
  <c r="AD243" i="10"/>
  <c r="AD174" i="10"/>
  <c r="AD72" i="10"/>
  <c r="AD17" i="10"/>
  <c r="AD28" i="10"/>
  <c r="AD176" i="10"/>
  <c r="AD181" i="10"/>
  <c r="AD252" i="10"/>
  <c r="AD207" i="10"/>
  <c r="AD244" i="10"/>
  <c r="AD136" i="10"/>
  <c r="AD239" i="10"/>
  <c r="AD10" i="10"/>
  <c r="AD196" i="10"/>
  <c r="AD68" i="10"/>
  <c r="AD51" i="10"/>
  <c r="AD84" i="10"/>
  <c r="AD233" i="10"/>
  <c r="AD163" i="10"/>
  <c r="AD66" i="10"/>
  <c r="AD39" i="10"/>
  <c r="AD93" i="10"/>
  <c r="AD143" i="10"/>
  <c r="AD123" i="10"/>
  <c r="AD149" i="10"/>
  <c r="AD18" i="10"/>
  <c r="AD13" i="10"/>
  <c r="AD40" i="10"/>
  <c r="AD74" i="10"/>
  <c r="AD237" i="10"/>
  <c r="AD19" i="10"/>
  <c r="AD170" i="10"/>
  <c r="AD131" i="10"/>
  <c r="AD26" i="10"/>
  <c r="AD86" i="10"/>
  <c r="AD78" i="10"/>
  <c r="AD35" i="10"/>
  <c r="AD145" i="10"/>
  <c r="AD195" i="10"/>
  <c r="AD44" i="10"/>
  <c r="AD4" i="10"/>
  <c r="AD125" i="10"/>
  <c r="AD77" i="10"/>
  <c r="AD253" i="10"/>
  <c r="AD193" i="10"/>
  <c r="AF2" i="10"/>
  <c r="AE1" i="10"/>
  <c r="AE254" i="10"/>
  <c r="AE256" i="10"/>
  <c r="AE258" i="10"/>
  <c r="AE260" i="10"/>
  <c r="AE262" i="10"/>
  <c r="AE264" i="10"/>
  <c r="AE255" i="10"/>
  <c r="AE263" i="10"/>
  <c r="AE265" i="10"/>
  <c r="AE267" i="10"/>
  <c r="AE269" i="10"/>
  <c r="AE271" i="10"/>
  <c r="AE261" i="10"/>
  <c r="AE259" i="10"/>
  <c r="AE266" i="10"/>
  <c r="AE268" i="10"/>
  <c r="AE270" i="10"/>
  <c r="AE272" i="10"/>
  <c r="AE274" i="10"/>
  <c r="AE276" i="10"/>
  <c r="AE278" i="10"/>
  <c r="AE280" i="10"/>
  <c r="AE257" i="10"/>
  <c r="AE273" i="10"/>
  <c r="AE275" i="10"/>
  <c r="AE277" i="10"/>
  <c r="AE279" i="10"/>
  <c r="AE281" i="10"/>
  <c r="AE283" i="10"/>
  <c r="AE285" i="10"/>
  <c r="AE287" i="10"/>
  <c r="AE289" i="10"/>
  <c r="AE291" i="10"/>
  <c r="AE293" i="10"/>
  <c r="AE295" i="10"/>
  <c r="AE297" i="10"/>
  <c r="AE299" i="10"/>
  <c r="AE301" i="10"/>
  <c r="AE282" i="10"/>
  <c r="AE284" i="10"/>
  <c r="AE286" i="10"/>
  <c r="AE288" i="10"/>
  <c r="AE290" i="10"/>
  <c r="AE292" i="10"/>
  <c r="AE294" i="10"/>
  <c r="AE296" i="10"/>
  <c r="AE298" i="10"/>
  <c r="AE300" i="10"/>
  <c r="AE302" i="10"/>
  <c r="AE304" i="10"/>
  <c r="AE306" i="10"/>
  <c r="AE308" i="10"/>
  <c r="AE310" i="10"/>
  <c r="AE312" i="10"/>
  <c r="AE314" i="10"/>
  <c r="AE316" i="10"/>
  <c r="AE318" i="10"/>
  <c r="AE303" i="10"/>
  <c r="AE320" i="10"/>
  <c r="AE322" i="10"/>
  <c r="AE324" i="10"/>
  <c r="AE305" i="10"/>
  <c r="AE309" i="10"/>
  <c r="AE313" i="10"/>
  <c r="AE317" i="10"/>
  <c r="AE319" i="10"/>
  <c r="AE321" i="10"/>
  <c r="AE323" i="10"/>
  <c r="AE325" i="10"/>
  <c r="AE327" i="10"/>
  <c r="AE329" i="10"/>
  <c r="AE331" i="10"/>
  <c r="AE326" i="10"/>
  <c r="AE333" i="10"/>
  <c r="AE335" i="10"/>
  <c r="AE337" i="10"/>
  <c r="AE339" i="10"/>
  <c r="AE341" i="10"/>
  <c r="AE343" i="10"/>
  <c r="AE345" i="10"/>
  <c r="AE347" i="10"/>
  <c r="AE349" i="10"/>
  <c r="AE351" i="10"/>
  <c r="AE353" i="10"/>
  <c r="AE355" i="10"/>
  <c r="AE357" i="10"/>
  <c r="AE359" i="10"/>
  <c r="AE361" i="10"/>
  <c r="AE363" i="10"/>
  <c r="AE365" i="10"/>
  <c r="AE367" i="10"/>
  <c r="AE315" i="10"/>
  <c r="AE328" i="10"/>
  <c r="AE311" i="10"/>
  <c r="AE330" i="10"/>
  <c r="AE332" i="10"/>
  <c r="AE334" i="10"/>
  <c r="AE336" i="10"/>
  <c r="AE338" i="10"/>
  <c r="AE340" i="10"/>
  <c r="AE342" i="10"/>
  <c r="AE344" i="10"/>
  <c r="AE346" i="10"/>
  <c r="AE348" i="10"/>
  <c r="AE350" i="10"/>
  <c r="AE352" i="10"/>
  <c r="AE354" i="10"/>
  <c r="AE356" i="10"/>
  <c r="AE358" i="10"/>
  <c r="AE360" i="10"/>
  <c r="AE362" i="10"/>
  <c r="AE364" i="10"/>
  <c r="AE366" i="10"/>
  <c r="AE375" i="10"/>
  <c r="AE377" i="10"/>
  <c r="AE379" i="10"/>
  <c r="AE381" i="10"/>
  <c r="AE383" i="10"/>
  <c r="AE370" i="10"/>
  <c r="AE372" i="10"/>
  <c r="AE374" i="10"/>
  <c r="AE376" i="10"/>
  <c r="AE378" i="10"/>
  <c r="AE380" i="10"/>
  <c r="AE382" i="10"/>
  <c r="AE384" i="10"/>
  <c r="AE386" i="10"/>
  <c r="AE388" i="10"/>
  <c r="AE368" i="10"/>
  <c r="AE385" i="10"/>
  <c r="AE387" i="10"/>
  <c r="AE307" i="10"/>
  <c r="AE369" i="10"/>
  <c r="AE371" i="10"/>
  <c r="AE373" i="10"/>
  <c r="AF1" i="10"/>
  <c r="AG2" i="10"/>
  <c r="AE57" i="10"/>
  <c r="AE217" i="10"/>
  <c r="AE60" i="10"/>
  <c r="AE228" i="10"/>
  <c r="AE25" i="10"/>
  <c r="AE124" i="10"/>
  <c r="AE237" i="10"/>
  <c r="AE55" i="10"/>
  <c r="AE127" i="10"/>
  <c r="AE183" i="10"/>
  <c r="AE26" i="10"/>
  <c r="AE134" i="10"/>
  <c r="AE69" i="10"/>
  <c r="AE13" i="10"/>
  <c r="AE15" i="10"/>
  <c r="AE248" i="10"/>
  <c r="AE200" i="10"/>
  <c r="AE94" i="10"/>
  <c r="AE203" i="10"/>
  <c r="AE107" i="10"/>
  <c r="AE44" i="10"/>
  <c r="AE92" i="10"/>
  <c r="AE192" i="10"/>
  <c r="AE97" i="10"/>
  <c r="AE177" i="10"/>
  <c r="AE79" i="10"/>
  <c r="AE194" i="10"/>
  <c r="AE95" i="10"/>
  <c r="AE105" i="10"/>
  <c r="AE76" i="10"/>
  <c r="AE173" i="10"/>
  <c r="AE17" i="10"/>
  <c r="AE46" i="10"/>
  <c r="AE50" i="10"/>
  <c r="AE243" i="10"/>
  <c r="AE64" i="10"/>
  <c r="AE19" i="10"/>
  <c r="AE108" i="10"/>
  <c r="AE138" i="10"/>
  <c r="AE144" i="10"/>
  <c r="AE56" i="10"/>
  <c r="AE153" i="10"/>
  <c r="AE122" i="10"/>
  <c r="AE164" i="10"/>
  <c r="AE204" i="10"/>
  <c r="AE179" i="10"/>
  <c r="AE106" i="10"/>
  <c r="AE86" i="10"/>
  <c r="AE5" i="10"/>
  <c r="AE78" i="10"/>
  <c r="AE155" i="10"/>
  <c r="AE128" i="10"/>
  <c r="AE39" i="10"/>
  <c r="AE20" i="10"/>
  <c r="AE49" i="10"/>
  <c r="AE77" i="10"/>
  <c r="AE174" i="10"/>
  <c r="AE112" i="10"/>
  <c r="AE224" i="10"/>
  <c r="AE184" i="10"/>
  <c r="AE85" i="10"/>
  <c r="AE80" i="10"/>
  <c r="AE242" i="10"/>
  <c r="AE42" i="10"/>
  <c r="AE132" i="10"/>
  <c r="AE48" i="10"/>
  <c r="AE190" i="10"/>
  <c r="AE136" i="10"/>
  <c r="AE126" i="10"/>
  <c r="AE7" i="10"/>
  <c r="AE211" i="10"/>
  <c r="AE27" i="10"/>
  <c r="AE14" i="10"/>
  <c r="AE31" i="10"/>
  <c r="AE186" i="10"/>
  <c r="AE81" i="10"/>
  <c r="AE24" i="10"/>
  <c r="AE209" i="10"/>
  <c r="AE10" i="10"/>
  <c r="AE157" i="10"/>
  <c r="AE161" i="10"/>
  <c r="AE171" i="10"/>
  <c r="AE143" i="10"/>
  <c r="AE87" i="10"/>
  <c r="AE229" i="10"/>
  <c r="AE245" i="10"/>
  <c r="AE130" i="10"/>
  <c r="AE168" i="10"/>
  <c r="AE232" i="10"/>
  <c r="AE253" i="10"/>
  <c r="AE193" i="10"/>
  <c r="AE58" i="10"/>
  <c r="AE91" i="10"/>
  <c r="AE72" i="10"/>
  <c r="AE11" i="10"/>
  <c r="AE117" i="10"/>
  <c r="AE249" i="10"/>
  <c r="AE88" i="10"/>
  <c r="AE36" i="10"/>
  <c r="AE227" i="10"/>
  <c r="AE230" i="10"/>
  <c r="AE52" i="10"/>
  <c r="AE70" i="10"/>
  <c r="AE187" i="10"/>
  <c r="AE139" i="10"/>
  <c r="AE241" i="10"/>
  <c r="AE4" i="10"/>
  <c r="AE66" i="10"/>
  <c r="AE185" i="10"/>
  <c r="AE189" i="10"/>
  <c r="AE223" i="10"/>
  <c r="AE100" i="10"/>
  <c r="AE6" i="10"/>
  <c r="AE111" i="10"/>
  <c r="AE247" i="10"/>
  <c r="AE33" i="10"/>
  <c r="AE129" i="10"/>
  <c r="AE172" i="10"/>
  <c r="AE175" i="10"/>
  <c r="AE16" i="10"/>
  <c r="AE163" i="10"/>
  <c r="AE22" i="10"/>
  <c r="AE202" i="10"/>
  <c r="AE162" i="10"/>
  <c r="AE170" i="10"/>
  <c r="AE169" i="10"/>
  <c r="AE63" i="10"/>
  <c r="AE148" i="10"/>
  <c r="AE231" i="10"/>
  <c r="AE23" i="10"/>
  <c r="AE8" i="10"/>
  <c r="AE250" i="10"/>
  <c r="AE75" i="10"/>
  <c r="AE178" i="10"/>
  <c r="AE67" i="10"/>
  <c r="AE62" i="10"/>
  <c r="AE41" i="10"/>
  <c r="AE206" i="10"/>
  <c r="AE29" i="10"/>
  <c r="AE18" i="10"/>
  <c r="AE65" i="10"/>
  <c r="AE252" i="10"/>
  <c r="AE133" i="10"/>
  <c r="AE160" i="10"/>
  <c r="AE125" i="10"/>
  <c r="AE198" i="10"/>
  <c r="AE191" i="10"/>
  <c r="AE180" i="10"/>
  <c r="AE147" i="10"/>
  <c r="AE246" i="10"/>
  <c r="AE219" i="10"/>
  <c r="AE151" i="10"/>
  <c r="AE212" i="10"/>
  <c r="AE166" i="10"/>
  <c r="AE32" i="10"/>
  <c r="AE222" i="10"/>
  <c r="AE233" i="10"/>
  <c r="AE238" i="10"/>
  <c r="AE146" i="10"/>
  <c r="AE176" i="10"/>
  <c r="AE109" i="10"/>
  <c r="AE38" i="10"/>
  <c r="AE220" i="10"/>
  <c r="AE110" i="10"/>
  <c r="AE154" i="10"/>
  <c r="AE205" i="10"/>
  <c r="AE3" i="10"/>
  <c r="AE114" i="10"/>
  <c r="AE73" i="10"/>
  <c r="AE96" i="10"/>
  <c r="AE239" i="10"/>
  <c r="AE195" i="10"/>
  <c r="AE103" i="10"/>
  <c r="AE99" i="10"/>
  <c r="AE201" i="10"/>
  <c r="AE9" i="10"/>
  <c r="AE68" i="10"/>
  <c r="AE115" i="10"/>
  <c r="AE101" i="10"/>
  <c r="AE142" i="10"/>
  <c r="AE156" i="10"/>
  <c r="AE84" i="10"/>
  <c r="AE21" i="10"/>
  <c r="AE214" i="10"/>
  <c r="AE150" i="10"/>
  <c r="AE51" i="10"/>
  <c r="AE196" i="10"/>
  <c r="AE82" i="10"/>
  <c r="AE74" i="10"/>
  <c r="AE236" i="10"/>
  <c r="AE188" i="10"/>
  <c r="AE181" i="10"/>
  <c r="AE210" i="10"/>
  <c r="AE208" i="10"/>
  <c r="AE120" i="10"/>
  <c r="AE54" i="10"/>
  <c r="AE234" i="10"/>
  <c r="AE158" i="10"/>
  <c r="AE225" i="10"/>
  <c r="AE71" i="10"/>
  <c r="AE98" i="10"/>
  <c r="AE244" i="10"/>
  <c r="AE40" i="10"/>
  <c r="AE37" i="10"/>
  <c r="AE226" i="10"/>
  <c r="AE123" i="10"/>
  <c r="AE145" i="10"/>
  <c r="AE47" i="10"/>
  <c r="AE104" i="10"/>
  <c r="AE182" i="10"/>
  <c r="AE53" i="10"/>
  <c r="AE235" i="10"/>
  <c r="AE159" i="10"/>
  <c r="AE152" i="10"/>
  <c r="AE12" i="10"/>
  <c r="AE140" i="10"/>
  <c r="AE118" i="10"/>
  <c r="AE43" i="10"/>
  <c r="AE34" i="10"/>
  <c r="AE199" i="10"/>
  <c r="AE197" i="10"/>
  <c r="AE45" i="10"/>
  <c r="AE119" i="10"/>
  <c r="AE121" i="10"/>
  <c r="AE113" i="10"/>
  <c r="AE83" i="10"/>
  <c r="AE251" i="10"/>
  <c r="AE141" i="10"/>
  <c r="AE167" i="10"/>
  <c r="AE137" i="10"/>
  <c r="AE221" i="10"/>
  <c r="AE165" i="10"/>
  <c r="AE215" i="10"/>
  <c r="AE90" i="10"/>
  <c r="AE213" i="10"/>
  <c r="AE59" i="10"/>
  <c r="AE30" i="10"/>
  <c r="AE35" i="10"/>
  <c r="AE102" i="10"/>
  <c r="AE218" i="10"/>
  <c r="AE93" i="10"/>
  <c r="AE131" i="10"/>
  <c r="AE135" i="10"/>
  <c r="AE116" i="10"/>
  <c r="AE61" i="10"/>
  <c r="AE28" i="10"/>
  <c r="AE207" i="10"/>
  <c r="AE89" i="10"/>
  <c r="AE149" i="10"/>
  <c r="AE216" i="10"/>
  <c r="AE240" i="10"/>
  <c r="AF255" i="10"/>
  <c r="AF257" i="10"/>
  <c r="AF259" i="10"/>
  <c r="AF261" i="10"/>
  <c r="AF263" i="10"/>
  <c r="AF254" i="10"/>
  <c r="AF256" i="10"/>
  <c r="AF258" i="10"/>
  <c r="AF260" i="10"/>
  <c r="AF262" i="10"/>
  <c r="AF264" i="10"/>
  <c r="AF265" i="10"/>
  <c r="AF267" i="10"/>
  <c r="AF269" i="10"/>
  <c r="AF271" i="10"/>
  <c r="AF266" i="10"/>
  <c r="AF272" i="10"/>
  <c r="AF274" i="10"/>
  <c r="AF276" i="10"/>
  <c r="AF278" i="10"/>
  <c r="AF280" i="10"/>
  <c r="AF270" i="10"/>
  <c r="AF275" i="10"/>
  <c r="AF273" i="10"/>
  <c r="AF281" i="10"/>
  <c r="AF283" i="10"/>
  <c r="AF285" i="10"/>
  <c r="AF287" i="10"/>
  <c r="AF289" i="10"/>
  <c r="AF291" i="10"/>
  <c r="AF293" i="10"/>
  <c r="AF295" i="10"/>
  <c r="AF297" i="10"/>
  <c r="AF299" i="10"/>
  <c r="AF301" i="10"/>
  <c r="AF279" i="10"/>
  <c r="AF277" i="10"/>
  <c r="AF282" i="10"/>
  <c r="AF290" i="10"/>
  <c r="AF298" i="10"/>
  <c r="AF288" i="10"/>
  <c r="AF296" i="10"/>
  <c r="AF302" i="10"/>
  <c r="AF304" i="10"/>
  <c r="AF306" i="10"/>
  <c r="AF308" i="10"/>
  <c r="AF310" i="10"/>
  <c r="AF312" i="10"/>
  <c r="AF314" i="10"/>
  <c r="AF316" i="10"/>
  <c r="AF318" i="10"/>
  <c r="AF268" i="10"/>
  <c r="AF286" i="10"/>
  <c r="AF294" i="10"/>
  <c r="AF292" i="10"/>
  <c r="AF307" i="10"/>
  <c r="AF311" i="10"/>
  <c r="AF315" i="10"/>
  <c r="AF284" i="10"/>
  <c r="AF320" i="10"/>
  <c r="AF322" i="10"/>
  <c r="AF324" i="10"/>
  <c r="AF305" i="10"/>
  <c r="AF309" i="10"/>
  <c r="AF313" i="10"/>
  <c r="AF317" i="10"/>
  <c r="AF325" i="10"/>
  <c r="AF329" i="10"/>
  <c r="AF300" i="10"/>
  <c r="AF303" i="10"/>
  <c r="AF323" i="10"/>
  <c r="AF326" i="10"/>
  <c r="AF331" i="10"/>
  <c r="AF333" i="10"/>
  <c r="AF335" i="10"/>
  <c r="AF337" i="10"/>
  <c r="AF339" i="10"/>
  <c r="AF341" i="10"/>
  <c r="AF343" i="10"/>
  <c r="AF345" i="10"/>
  <c r="AF347" i="10"/>
  <c r="AF349" i="10"/>
  <c r="AF351" i="10"/>
  <c r="AF353" i="10"/>
  <c r="AF355" i="10"/>
  <c r="AF357" i="10"/>
  <c r="AF359" i="10"/>
  <c r="AF361" i="10"/>
  <c r="AF363" i="10"/>
  <c r="AF365" i="10"/>
  <c r="AF367" i="10"/>
  <c r="AF321" i="10"/>
  <c r="AF328" i="10"/>
  <c r="AF330" i="10"/>
  <c r="AF332" i="10"/>
  <c r="AF340" i="10"/>
  <c r="AF348" i="10"/>
  <c r="AF356" i="10"/>
  <c r="AF364" i="10"/>
  <c r="AF368" i="10"/>
  <c r="AF369" i="10"/>
  <c r="AF371" i="10"/>
  <c r="AF373" i="10"/>
  <c r="AF375" i="10"/>
  <c r="AF377" i="10"/>
  <c r="AF379" i="10"/>
  <c r="AF381" i="10"/>
  <c r="AF383" i="10"/>
  <c r="AF385" i="10"/>
  <c r="AF387" i="10"/>
  <c r="AF342" i="10"/>
  <c r="AF358" i="10"/>
  <c r="AF366" i="10"/>
  <c r="AF338" i="10"/>
  <c r="AF346" i="10"/>
  <c r="AF354" i="10"/>
  <c r="AF362" i="10"/>
  <c r="AF334" i="10"/>
  <c r="AF319" i="10"/>
  <c r="AF336" i="10"/>
  <c r="AF344" i="10"/>
  <c r="AF352" i="10"/>
  <c r="AF360" i="10"/>
  <c r="AF370" i="10"/>
  <c r="AF372" i="10"/>
  <c r="AF374" i="10"/>
  <c r="AF376" i="10"/>
  <c r="AF378" i="10"/>
  <c r="AF380" i="10"/>
  <c r="AF382" i="10"/>
  <c r="AF384" i="10"/>
  <c r="AF386" i="10"/>
  <c r="AF388" i="10"/>
  <c r="AF327" i="10"/>
  <c r="AF350" i="10"/>
  <c r="AH2" i="10"/>
  <c r="AG1" i="10"/>
  <c r="AF221" i="10"/>
  <c r="AF140" i="10"/>
  <c r="AF116" i="10"/>
  <c r="AF41" i="10"/>
  <c r="AF67" i="10"/>
  <c r="AF139" i="10"/>
  <c r="AF126" i="10"/>
  <c r="AF45" i="10"/>
  <c r="AF180" i="10"/>
  <c r="AF223" i="10"/>
  <c r="AF90" i="10"/>
  <c r="AF125" i="10"/>
  <c r="AF193" i="10"/>
  <c r="AF252" i="10"/>
  <c r="AF28" i="10"/>
  <c r="AF73" i="10"/>
  <c r="AF79" i="10"/>
  <c r="AF201" i="10"/>
  <c r="AF161" i="10"/>
  <c r="AF240" i="10"/>
  <c r="AF219" i="10"/>
  <c r="AF191" i="10"/>
  <c r="AF178" i="10"/>
  <c r="AF86" i="10"/>
  <c r="AF108" i="10"/>
  <c r="AF235" i="10"/>
  <c r="AF194" i="10"/>
  <c r="AF9" i="10"/>
  <c r="AF96" i="10"/>
  <c r="AF232" i="10"/>
  <c r="AF138" i="10"/>
  <c r="AF13" i="10"/>
  <c r="AF229" i="10"/>
  <c r="AF200" i="10"/>
  <c r="AF74" i="10"/>
  <c r="AF64" i="10"/>
  <c r="AF118" i="10"/>
  <c r="AF217" i="10"/>
  <c r="AF84" i="10"/>
  <c r="AF69" i="10"/>
  <c r="AF189" i="10"/>
  <c r="AF146" i="10"/>
  <c r="AF209" i="10"/>
  <c r="AF31" i="10"/>
  <c r="AF147" i="10"/>
  <c r="AF65" i="10"/>
  <c r="AF164" i="10"/>
  <c r="AF172" i="10"/>
  <c r="AF29" i="10"/>
  <c r="AF152" i="10"/>
  <c r="AF238" i="10"/>
  <c r="AF220" i="10"/>
  <c r="AF111" i="10"/>
  <c r="AF158" i="10"/>
  <c r="AF10" i="10"/>
  <c r="AF250" i="10"/>
  <c r="AF210" i="10"/>
  <c r="AF110" i="10"/>
  <c r="AF145" i="10"/>
  <c r="AF27" i="10"/>
  <c r="AF245" i="10"/>
  <c r="AF211" i="10"/>
  <c r="AF170" i="10"/>
  <c r="AF168" i="10"/>
  <c r="AF81" i="10"/>
  <c r="AF66" i="10"/>
  <c r="AF231" i="10"/>
  <c r="AF113" i="10"/>
  <c r="AF206" i="10"/>
  <c r="AF148" i="10"/>
  <c r="AF36" i="10"/>
  <c r="AF100" i="10"/>
  <c r="AF181" i="10"/>
  <c r="AF175" i="10"/>
  <c r="AF230" i="10"/>
  <c r="AF137" i="10"/>
  <c r="AF38" i="10"/>
  <c r="AF109" i="10"/>
  <c r="AF43" i="10"/>
  <c r="AF198" i="10"/>
  <c r="AF184" i="10"/>
  <c r="AF14" i="10"/>
  <c r="AF163" i="10"/>
  <c r="AF17" i="10"/>
  <c r="AF57" i="10"/>
  <c r="AF93" i="10"/>
  <c r="AF68" i="10"/>
  <c r="AF203" i="10"/>
  <c r="AF142" i="10"/>
  <c r="AF47" i="10"/>
  <c r="AF134" i="10"/>
  <c r="AF77" i="10"/>
  <c r="AF188" i="10"/>
  <c r="AF95" i="10"/>
  <c r="AF177" i="10"/>
  <c r="AF192" i="10"/>
  <c r="AF15" i="10"/>
  <c r="AF53" i="10"/>
  <c r="AF106" i="10"/>
  <c r="AF78" i="10"/>
  <c r="AF33" i="10"/>
  <c r="AF70" i="10"/>
  <c r="AF19" i="10"/>
  <c r="AF97" i="10"/>
  <c r="AF49" i="10"/>
  <c r="AF21" i="10"/>
  <c r="AF26" i="10"/>
  <c r="AF244" i="10"/>
  <c r="AF197" i="10"/>
  <c r="AF72" i="10"/>
  <c r="AF149" i="10"/>
  <c r="AF32" i="10"/>
  <c r="AF3" i="10"/>
  <c r="AF131" i="10"/>
  <c r="AF253" i="10"/>
  <c r="AF202" i="10"/>
  <c r="AF120" i="10"/>
  <c r="AF195" i="10"/>
  <c r="AF247" i="10"/>
  <c r="AF130" i="10"/>
  <c r="AF156" i="10"/>
  <c r="AF92" i="10"/>
  <c r="AF105" i="10"/>
  <c r="AF8" i="10"/>
  <c r="AF141" i="10"/>
  <c r="AF183" i="10"/>
  <c r="AF122" i="10"/>
  <c r="AF171" i="10"/>
  <c r="AF242" i="10"/>
  <c r="AF234" i="10"/>
  <c r="AF165" i="10"/>
  <c r="AF75" i="10"/>
  <c r="AF7" i="10"/>
  <c r="AF150" i="10"/>
  <c r="AF82" i="10"/>
  <c r="AF222" i="10"/>
  <c r="AF5" i="10"/>
  <c r="AF60" i="10"/>
  <c r="AF227" i="10"/>
  <c r="AF37" i="10"/>
  <c r="AF249" i="10"/>
  <c r="AF20" i="10"/>
  <c r="AF151" i="10"/>
  <c r="AF248" i="10"/>
  <c r="AF179" i="10"/>
  <c r="AF119" i="10"/>
  <c r="AF121" i="10"/>
  <c r="AF80" i="10"/>
  <c r="AF11" i="10"/>
  <c r="AF94" i="10"/>
  <c r="AF114" i="10"/>
  <c r="AF226" i="10"/>
  <c r="AF176" i="10"/>
  <c r="AF52" i="10"/>
  <c r="AF173" i="10"/>
  <c r="AF46" i="10"/>
  <c r="AF104" i="10"/>
  <c r="AF117" i="10"/>
  <c r="AF88" i="10"/>
  <c r="AF58" i="10"/>
  <c r="AF154" i="10"/>
  <c r="AF224" i="10"/>
  <c r="AF23" i="10"/>
  <c r="AF215" i="10"/>
  <c r="AF83" i="10"/>
  <c r="AF129" i="10"/>
  <c r="AF12" i="10"/>
  <c r="AF143" i="10"/>
  <c r="AF182" i="10"/>
  <c r="AF55" i="10"/>
  <c r="AF87" i="10"/>
  <c r="AF51" i="10"/>
  <c r="AF214" i="10"/>
  <c r="AF24" i="10"/>
  <c r="AF190" i="10"/>
  <c r="AF213" i="10"/>
  <c r="AF243" i="10"/>
  <c r="AF30" i="10"/>
  <c r="AF76" i="10"/>
  <c r="AF212" i="10"/>
  <c r="AF98" i="10"/>
  <c r="AF102" i="10"/>
  <c r="AF167" i="10"/>
  <c r="AF63" i="10"/>
  <c r="AF40" i="10"/>
  <c r="AF251" i="10"/>
  <c r="AF22" i="10"/>
  <c r="AF132" i="10"/>
  <c r="AF6" i="10"/>
  <c r="AF144" i="10"/>
  <c r="AF239" i="10"/>
  <c r="AF34" i="10"/>
  <c r="AF187" i="10"/>
  <c r="AF16" i="10"/>
  <c r="AF35" i="10"/>
  <c r="AF101" i="10"/>
  <c r="AF115" i="10"/>
  <c r="AF218" i="10"/>
  <c r="AF133" i="10"/>
  <c r="AF174" i="10"/>
  <c r="AF241" i="10"/>
  <c r="AF162" i="10"/>
  <c r="AF246" i="10"/>
  <c r="AF186" i="10"/>
  <c r="AF225" i="10"/>
  <c r="AF99" i="10"/>
  <c r="AF62" i="10"/>
  <c r="AF44" i="10"/>
  <c r="AF136" i="10"/>
  <c r="AF153" i="10"/>
  <c r="AF204" i="10"/>
  <c r="AF233" i="10"/>
  <c r="AF48" i="10"/>
  <c r="AF166" i="10"/>
  <c r="AF18" i="10"/>
  <c r="AF205" i="10"/>
  <c r="AF124" i="10"/>
  <c r="AF85" i="10"/>
  <c r="AF185" i="10"/>
  <c r="AF103" i="10"/>
  <c r="AF59" i="10"/>
  <c r="AF107" i="10"/>
  <c r="AF208" i="10"/>
  <c r="AF135" i="10"/>
  <c r="AF39" i="10"/>
  <c r="AF56" i="10"/>
  <c r="AF112" i="10"/>
  <c r="AF91" i="10"/>
  <c r="AF155" i="10"/>
  <c r="AF89" i="10"/>
  <c r="AF123" i="10"/>
  <c r="AF157" i="10"/>
  <c r="AF236" i="10"/>
  <c r="AF199" i="10"/>
  <c r="AF127" i="10"/>
  <c r="AF4" i="10"/>
  <c r="AF54" i="10"/>
  <c r="AF207" i="10"/>
  <c r="AF159" i="10"/>
  <c r="AF25" i="10"/>
  <c r="AF71" i="10"/>
  <c r="AF237" i="10"/>
  <c r="AF160" i="10"/>
  <c r="AF228" i="10"/>
  <c r="AF42" i="10"/>
  <c r="AF169" i="10"/>
  <c r="AF216" i="10"/>
  <c r="AF50" i="10"/>
  <c r="AF128" i="10"/>
  <c r="AF196" i="10"/>
  <c r="AF61" i="10"/>
  <c r="AG255" i="10"/>
  <c r="AG257" i="10"/>
  <c r="AG259" i="10"/>
  <c r="AG261" i="10"/>
  <c r="AG263" i="10"/>
  <c r="AG256" i="10"/>
  <c r="AG264" i="10"/>
  <c r="AG266" i="10"/>
  <c r="AG268" i="10"/>
  <c r="AG270" i="10"/>
  <c r="AG272" i="10"/>
  <c r="AG254" i="10"/>
  <c r="AG262" i="10"/>
  <c r="AG260" i="10"/>
  <c r="AG265" i="10"/>
  <c r="AG267" i="10"/>
  <c r="AG269" i="10"/>
  <c r="AG271" i="10"/>
  <c r="AG258" i="10"/>
  <c r="AG273" i="10"/>
  <c r="AG275" i="10"/>
  <c r="AG277" i="10"/>
  <c r="AG279" i="10"/>
  <c r="AG281" i="10"/>
  <c r="AG274" i="10"/>
  <c r="AG276" i="10"/>
  <c r="AG278" i="10"/>
  <c r="AG280" i="10"/>
  <c r="AG282" i="10"/>
  <c r="AG284" i="10"/>
  <c r="AG286" i="10"/>
  <c r="AG288" i="10"/>
  <c r="AG290" i="10"/>
  <c r="AG292" i="10"/>
  <c r="AG294" i="10"/>
  <c r="AG296" i="10"/>
  <c r="AG298" i="10"/>
  <c r="AG300" i="10"/>
  <c r="AG283" i="10"/>
  <c r="AG285" i="10"/>
  <c r="AG287" i="10"/>
  <c r="AG289" i="10"/>
  <c r="AG291" i="10"/>
  <c r="AG293" i="10"/>
  <c r="AG295" i="10"/>
  <c r="AG297" i="10"/>
  <c r="AG299" i="10"/>
  <c r="AG301" i="10"/>
  <c r="AG303" i="10"/>
  <c r="AG305" i="10"/>
  <c r="AG307" i="10"/>
  <c r="AG309" i="10"/>
  <c r="AG311" i="10"/>
  <c r="AG313" i="10"/>
  <c r="AG315" i="10"/>
  <c r="AG317" i="10"/>
  <c r="AG302" i="10"/>
  <c r="AG319" i="10"/>
  <c r="AG321" i="10"/>
  <c r="AG323" i="10"/>
  <c r="AG325" i="10"/>
  <c r="AG306" i="10"/>
  <c r="AG310" i="10"/>
  <c r="AG314" i="10"/>
  <c r="AG318" i="10"/>
  <c r="AG320" i="10"/>
  <c r="AG322" i="10"/>
  <c r="AG324" i="10"/>
  <c r="AG326" i="10"/>
  <c r="AG328" i="10"/>
  <c r="AG330" i="10"/>
  <c r="AG304" i="10"/>
  <c r="AG327" i="10"/>
  <c r="AG332" i="10"/>
  <c r="AG334" i="10"/>
  <c r="AG336" i="10"/>
  <c r="AG338" i="10"/>
  <c r="AG340" i="10"/>
  <c r="AG342" i="10"/>
  <c r="AG344" i="10"/>
  <c r="AG346" i="10"/>
  <c r="AG348" i="10"/>
  <c r="AG350" i="10"/>
  <c r="AG352" i="10"/>
  <c r="AG354" i="10"/>
  <c r="AG356" i="10"/>
  <c r="AG358" i="10"/>
  <c r="AG360" i="10"/>
  <c r="AG362" i="10"/>
  <c r="AG364" i="10"/>
  <c r="AG366" i="10"/>
  <c r="AG316" i="10"/>
  <c r="AG329" i="10"/>
  <c r="AG312" i="10"/>
  <c r="AG331" i="10"/>
  <c r="AG333" i="10"/>
  <c r="AG335" i="10"/>
  <c r="AG337" i="10"/>
  <c r="AG339" i="10"/>
  <c r="AG341" i="10"/>
  <c r="AG343" i="10"/>
  <c r="AG345" i="10"/>
  <c r="AG347" i="10"/>
  <c r="AG349" i="10"/>
  <c r="AG351" i="10"/>
  <c r="AG353" i="10"/>
  <c r="AG355" i="10"/>
  <c r="AG357" i="10"/>
  <c r="AG359" i="10"/>
  <c r="AG361" i="10"/>
  <c r="AG363" i="10"/>
  <c r="AG365" i="10"/>
  <c r="AG367" i="10"/>
  <c r="AG370" i="10"/>
  <c r="AG372" i="10"/>
  <c r="AG374" i="10"/>
  <c r="AG368" i="10"/>
  <c r="AG369" i="10"/>
  <c r="AG371" i="10"/>
  <c r="AG373" i="10"/>
  <c r="AG375" i="10"/>
  <c r="AG377" i="10"/>
  <c r="AG379" i="10"/>
  <c r="AG381" i="10"/>
  <c r="AG383" i="10"/>
  <c r="AG385" i="10"/>
  <c r="AG387" i="10"/>
  <c r="AG376" i="10"/>
  <c r="AG378" i="10"/>
  <c r="AG380" i="10"/>
  <c r="AG382" i="10"/>
  <c r="AG384" i="10"/>
  <c r="AG386" i="10"/>
  <c r="AG308" i="10"/>
  <c r="AG388" i="10"/>
  <c r="AG76" i="10"/>
  <c r="AG164" i="10"/>
  <c r="AG121" i="10"/>
  <c r="AG36" i="10"/>
  <c r="AG54" i="10"/>
  <c r="AG57" i="10"/>
  <c r="AG194" i="10"/>
  <c r="AG236" i="10"/>
  <c r="AG170" i="10"/>
  <c r="AG202" i="10"/>
  <c r="AG160" i="10"/>
  <c r="AG32" i="10"/>
  <c r="AG248" i="10"/>
  <c r="AG39" i="10"/>
  <c r="AG240" i="10"/>
  <c r="AG222" i="10"/>
  <c r="AG81" i="10"/>
  <c r="AG47" i="10"/>
  <c r="AG237" i="10"/>
  <c r="AG207" i="10"/>
  <c r="AG127" i="10"/>
  <c r="AG122" i="10"/>
  <c r="AG56" i="10"/>
  <c r="AG46" i="10"/>
  <c r="AG189" i="10"/>
  <c r="AG19" i="10"/>
  <c r="AG167" i="10"/>
  <c r="AG52" i="10"/>
  <c r="AG88" i="10"/>
  <c r="AG250" i="10"/>
  <c r="AG11" i="10"/>
  <c r="AG7" i="10"/>
  <c r="AG40" i="10"/>
  <c r="AG191" i="10"/>
  <c r="AG30" i="10"/>
  <c r="AG89" i="10"/>
  <c r="AG209" i="10"/>
  <c r="AG206" i="10"/>
  <c r="AG82" i="10"/>
  <c r="AG175" i="10"/>
  <c r="AG229" i="10"/>
  <c r="AG103" i="10"/>
  <c r="AG178" i="10"/>
  <c r="AG198" i="10"/>
  <c r="AG85" i="10"/>
  <c r="AG26" i="10"/>
  <c r="AG129" i="10"/>
  <c r="AG69" i="10"/>
  <c r="AG192" i="10"/>
  <c r="AG197" i="10"/>
  <c r="AG25" i="10"/>
  <c r="AG97" i="10"/>
  <c r="AG119" i="10"/>
  <c r="AG158" i="10"/>
  <c r="AG252" i="10"/>
  <c r="AG232" i="10"/>
  <c r="AG235" i="10"/>
  <c r="AG137" i="10"/>
  <c r="AG16" i="10"/>
  <c r="AG233" i="10"/>
  <c r="AG203" i="10"/>
  <c r="AG246" i="10"/>
  <c r="AG125" i="10"/>
  <c r="AG41" i="10"/>
  <c r="AG51" i="10"/>
  <c r="AG148" i="10"/>
  <c r="AG6" i="10"/>
  <c r="AG219" i="10"/>
  <c r="AG166" i="10"/>
  <c r="AG45" i="10"/>
  <c r="AG59" i="10"/>
  <c r="AG195" i="10"/>
  <c r="AG136" i="10"/>
  <c r="AG28" i="10"/>
  <c r="AG243" i="10"/>
  <c r="AG34" i="10"/>
  <c r="AG177" i="10"/>
  <c r="AG131" i="10"/>
  <c r="AG251" i="10"/>
  <c r="AG244" i="10"/>
  <c r="AG61" i="10"/>
  <c r="AG98" i="10"/>
  <c r="AG35" i="10"/>
  <c r="AG80" i="10"/>
  <c r="AG105" i="10"/>
  <c r="AG149" i="10"/>
  <c r="AG117" i="10"/>
  <c r="AG171" i="10"/>
  <c r="AG31" i="10"/>
  <c r="AG223" i="10"/>
  <c r="AG62" i="10"/>
  <c r="AG78" i="10"/>
  <c r="AG143" i="10"/>
  <c r="AG142" i="10"/>
  <c r="AG174" i="10"/>
  <c r="AG107" i="10"/>
  <c r="AG184" i="10"/>
  <c r="AG53" i="10"/>
  <c r="AG104" i="10"/>
  <c r="AG27" i="10"/>
  <c r="AG10" i="10"/>
  <c r="AG102" i="10"/>
  <c r="AG130" i="10"/>
  <c r="AG173" i="10"/>
  <c r="AG161" i="10"/>
  <c r="AG245" i="10"/>
  <c r="AG204" i="10"/>
  <c r="AG115" i="10"/>
  <c r="AG242" i="10"/>
  <c r="AG133" i="10"/>
  <c r="AG12" i="10"/>
  <c r="AG29" i="10"/>
  <c r="AG168" i="10"/>
  <c r="AG111" i="10"/>
  <c r="AG128" i="10"/>
  <c r="AG120" i="10"/>
  <c r="AG84" i="10"/>
  <c r="AG214" i="10"/>
  <c r="AG226" i="10"/>
  <c r="AG141" i="10"/>
  <c r="AG126" i="10"/>
  <c r="AG22" i="10"/>
  <c r="AG201" i="10"/>
  <c r="AG139" i="10"/>
  <c r="AG196" i="10"/>
  <c r="AG132" i="10"/>
  <c r="AG74" i="10"/>
  <c r="AG150" i="10"/>
  <c r="AG154" i="10"/>
  <c r="AG156" i="10"/>
  <c r="AG205" i="10"/>
  <c r="AG152" i="10"/>
  <c r="AG187" i="10"/>
  <c r="AG180" i="10"/>
  <c r="AG199" i="10"/>
  <c r="AG147" i="10"/>
  <c r="AG188" i="10"/>
  <c r="AG151" i="10"/>
  <c r="AG73" i="10"/>
  <c r="AG231" i="10"/>
  <c r="AG43" i="10"/>
  <c r="AG94" i="10"/>
  <c r="AG8" i="10"/>
  <c r="AG118" i="10"/>
  <c r="AG217" i="10"/>
  <c r="AG123" i="10"/>
  <c r="AG106" i="10"/>
  <c r="AG140" i="10"/>
  <c r="AG176" i="10"/>
  <c r="AG4" i="10"/>
  <c r="AG21" i="10"/>
  <c r="AG109" i="10"/>
  <c r="AG48" i="10"/>
  <c r="AG135" i="10"/>
  <c r="AG58" i="10"/>
  <c r="AG67" i="10"/>
  <c r="AG77" i="10"/>
  <c r="AG182" i="10"/>
  <c r="AG116" i="10"/>
  <c r="AG33" i="10"/>
  <c r="AG64" i="10"/>
  <c r="AG50" i="10"/>
  <c r="AG15" i="10"/>
  <c r="AG134" i="10"/>
  <c r="AG108" i="10"/>
  <c r="AG92" i="10"/>
  <c r="AG210" i="10"/>
  <c r="AG38" i="10"/>
  <c r="AG17" i="10"/>
  <c r="AG86" i="10"/>
  <c r="AG230" i="10"/>
  <c r="AG49" i="10"/>
  <c r="AG253" i="10"/>
  <c r="AG23" i="10"/>
  <c r="AG93" i="10"/>
  <c r="AG216" i="10"/>
  <c r="AG138" i="10"/>
  <c r="AG249" i="10"/>
  <c r="AG200" i="10"/>
  <c r="AG227" i="10"/>
  <c r="AG234" i="10"/>
  <c r="AG165" i="10"/>
  <c r="AG60" i="10"/>
  <c r="AG162" i="10"/>
  <c r="AG75" i="10"/>
  <c r="AG159" i="10"/>
  <c r="AG155" i="10"/>
  <c r="AG66" i="10"/>
  <c r="AG112" i="10"/>
  <c r="AG99" i="10"/>
  <c r="AG241" i="10"/>
  <c r="AG5" i="10"/>
  <c r="AG185" i="10"/>
  <c r="AG190" i="10"/>
  <c r="AG65" i="10"/>
  <c r="AG87" i="10"/>
  <c r="AG239" i="10"/>
  <c r="AG20" i="10"/>
  <c r="AG55" i="10"/>
  <c r="AG124" i="10"/>
  <c r="AG44" i="10"/>
  <c r="AG110" i="10"/>
  <c r="AG163" i="10"/>
  <c r="AG144" i="10"/>
  <c r="AG215" i="10"/>
  <c r="AG101" i="10"/>
  <c r="AG114" i="10"/>
  <c r="AG71" i="10"/>
  <c r="AG172" i="10"/>
  <c r="AG96" i="10"/>
  <c r="AG179" i="10"/>
  <c r="AG224" i="10"/>
  <c r="AG83" i="10"/>
  <c r="AG218" i="10"/>
  <c r="AG68" i="10"/>
  <c r="AG42" i="10"/>
  <c r="AG113" i="10"/>
  <c r="AG220" i="10"/>
  <c r="AG18" i="10"/>
  <c r="AG153" i="10"/>
  <c r="AG13" i="10"/>
  <c r="AG225" i="10"/>
  <c r="AG186" i="10"/>
  <c r="AG100" i="10"/>
  <c r="AG228" i="10"/>
  <c r="AG157" i="10"/>
  <c r="AG181" i="10"/>
  <c r="AG247" i="10"/>
  <c r="AG145" i="10"/>
  <c r="AG70" i="10"/>
  <c r="AG212" i="10"/>
  <c r="AG72" i="10"/>
  <c r="AG37" i="10"/>
  <c r="AG193" i="10"/>
  <c r="AG9" i="10"/>
  <c r="AG90" i="10"/>
  <c r="AG146" i="10"/>
  <c r="AG208" i="10"/>
  <c r="AG63" i="10"/>
  <c r="AG238" i="10"/>
  <c r="AG221" i="10"/>
  <c r="AG95" i="10"/>
  <c r="AG79" i="10"/>
  <c r="AG211" i="10"/>
  <c r="AG91" i="10"/>
  <c r="AG14" i="10"/>
  <c r="AG3" i="10"/>
  <c r="AG183" i="10"/>
  <c r="AG213" i="10"/>
  <c r="AG24" i="10"/>
  <c r="AG169" i="10"/>
  <c r="AI2" i="10"/>
  <c r="AH1" i="10"/>
  <c r="AH254" i="10"/>
  <c r="AH256" i="10"/>
  <c r="AH258" i="10"/>
  <c r="AH260" i="10"/>
  <c r="AH262" i="10"/>
  <c r="AH264" i="10"/>
  <c r="AH255" i="10"/>
  <c r="AH257" i="10"/>
  <c r="AH259" i="10"/>
  <c r="AH261" i="10"/>
  <c r="AH263" i="10"/>
  <c r="AH266" i="10"/>
  <c r="AH268" i="10"/>
  <c r="AH270" i="10"/>
  <c r="AH272" i="10"/>
  <c r="AH267" i="10"/>
  <c r="AH265" i="10"/>
  <c r="AH273" i="10"/>
  <c r="AH275" i="10"/>
  <c r="AH277" i="10"/>
  <c r="AH279" i="10"/>
  <c r="AH281" i="10"/>
  <c r="AH271" i="10"/>
  <c r="AH276" i="10"/>
  <c r="AH269" i="10"/>
  <c r="AH274" i="10"/>
  <c r="AH282" i="10"/>
  <c r="AH284" i="10"/>
  <c r="AH286" i="10"/>
  <c r="AH288" i="10"/>
  <c r="AH290" i="10"/>
  <c r="AH292" i="10"/>
  <c r="AH294" i="10"/>
  <c r="AH296" i="10"/>
  <c r="AH298" i="10"/>
  <c r="AH300" i="10"/>
  <c r="AH280" i="10"/>
  <c r="AH283" i="10"/>
  <c r="AH291" i="10"/>
  <c r="AH299" i="10"/>
  <c r="AH289" i="10"/>
  <c r="AH297" i="10"/>
  <c r="AH301" i="10"/>
  <c r="AH303" i="10"/>
  <c r="AH305" i="10"/>
  <c r="AH307" i="10"/>
  <c r="AH309" i="10"/>
  <c r="AH311" i="10"/>
  <c r="AH313" i="10"/>
  <c r="AH315" i="10"/>
  <c r="AH317" i="10"/>
  <c r="AH278" i="10"/>
  <c r="AH287" i="10"/>
  <c r="AH295" i="10"/>
  <c r="AH302" i="10"/>
  <c r="AH304" i="10"/>
  <c r="AH308" i="10"/>
  <c r="AH312" i="10"/>
  <c r="AH316" i="10"/>
  <c r="AH319" i="10"/>
  <c r="AH321" i="10"/>
  <c r="AH323" i="10"/>
  <c r="AH325" i="10"/>
  <c r="AH293" i="10"/>
  <c r="AH306" i="10"/>
  <c r="AH310" i="10"/>
  <c r="AH314" i="10"/>
  <c r="AH318" i="10"/>
  <c r="AH330" i="10"/>
  <c r="AH324" i="10"/>
  <c r="AH327" i="10"/>
  <c r="AH332" i="10"/>
  <c r="AH334" i="10"/>
  <c r="AH336" i="10"/>
  <c r="AH338" i="10"/>
  <c r="AH340" i="10"/>
  <c r="AH342" i="10"/>
  <c r="AH344" i="10"/>
  <c r="AH346" i="10"/>
  <c r="AH348" i="10"/>
  <c r="AH350" i="10"/>
  <c r="AH352" i="10"/>
  <c r="AH354" i="10"/>
  <c r="AH356" i="10"/>
  <c r="AH358" i="10"/>
  <c r="AH360" i="10"/>
  <c r="AH362" i="10"/>
  <c r="AH364" i="10"/>
  <c r="AH366" i="10"/>
  <c r="AH368" i="10"/>
  <c r="AH285" i="10"/>
  <c r="AH322" i="10"/>
  <c r="AH326" i="10"/>
  <c r="AH329" i="10"/>
  <c r="AH320" i="10"/>
  <c r="AH333" i="10"/>
  <c r="AH341" i="10"/>
  <c r="AH349" i="10"/>
  <c r="AH357" i="10"/>
  <c r="AH365" i="10"/>
  <c r="AH370" i="10"/>
  <c r="AH372" i="10"/>
  <c r="AH374" i="10"/>
  <c r="AH376" i="10"/>
  <c r="AH378" i="10"/>
  <c r="AH380" i="10"/>
  <c r="AH382" i="10"/>
  <c r="AH384" i="10"/>
  <c r="AH386" i="10"/>
  <c r="AH388" i="10"/>
  <c r="AH335" i="10"/>
  <c r="AH351" i="10"/>
  <c r="AH328" i="10"/>
  <c r="AH339" i="10"/>
  <c r="AH347" i="10"/>
  <c r="AH355" i="10"/>
  <c r="AH363" i="10"/>
  <c r="AH343" i="10"/>
  <c r="AH331" i="10"/>
  <c r="AH337" i="10"/>
  <c r="AH345" i="10"/>
  <c r="AH353" i="10"/>
  <c r="AH361" i="10"/>
  <c r="AH369" i="10"/>
  <c r="AH371" i="10"/>
  <c r="AH373" i="10"/>
  <c r="AH375" i="10"/>
  <c r="AH377" i="10"/>
  <c r="AH379" i="10"/>
  <c r="AH381" i="10"/>
  <c r="AH383" i="10"/>
  <c r="AH385" i="10"/>
  <c r="AH387" i="10"/>
  <c r="AH359" i="10"/>
  <c r="AH367" i="10"/>
  <c r="AI1" i="10"/>
  <c r="AJ2" i="10"/>
  <c r="AH164" i="10"/>
  <c r="AH239" i="10"/>
  <c r="AH248" i="10"/>
  <c r="AH118" i="10"/>
  <c r="AH150" i="10"/>
  <c r="AH210" i="10"/>
  <c r="AH202" i="10"/>
  <c r="AH46" i="10"/>
  <c r="AH113" i="10"/>
  <c r="AH36" i="10"/>
  <c r="AH7" i="10"/>
  <c r="AH226" i="10"/>
  <c r="AH165" i="10"/>
  <c r="AH171" i="10"/>
  <c r="AH14" i="10"/>
  <c r="AH179" i="10"/>
  <c r="AH207" i="10"/>
  <c r="AH109" i="10"/>
  <c r="AH232" i="10"/>
  <c r="AH4" i="10"/>
  <c r="AH192" i="10"/>
  <c r="AH180" i="10"/>
  <c r="AH101" i="10"/>
  <c r="AH142" i="10"/>
  <c r="AH220" i="10"/>
  <c r="AH71" i="10"/>
  <c r="AH108" i="10"/>
  <c r="AH77" i="10"/>
  <c r="AH40" i="10"/>
  <c r="AH149" i="10"/>
  <c r="AH205" i="10"/>
  <c r="AH89" i="10"/>
  <c r="AH84" i="10"/>
  <c r="AH154" i="10"/>
  <c r="AH6" i="10"/>
  <c r="AH144" i="10"/>
  <c r="AH129" i="10"/>
  <c r="AH95" i="10"/>
  <c r="AH221" i="10"/>
  <c r="AH48" i="10"/>
  <c r="AH152" i="10"/>
  <c r="AH57" i="10"/>
  <c r="AH31" i="10"/>
  <c r="AH110" i="10"/>
  <c r="AH44" i="10"/>
  <c r="AH70" i="10"/>
  <c r="AH235" i="10"/>
  <c r="AH147" i="10"/>
  <c r="AH215" i="10"/>
  <c r="AH117" i="10"/>
  <c r="AH137" i="10"/>
  <c r="AH216" i="10"/>
  <c r="AH201" i="10"/>
  <c r="AH244" i="10"/>
  <c r="AH22" i="10"/>
  <c r="AH241" i="10"/>
  <c r="AH208" i="10"/>
  <c r="AH131" i="10"/>
  <c r="AH234" i="10"/>
  <c r="AH123" i="10"/>
  <c r="AH177" i="10"/>
  <c r="AH224" i="10"/>
  <c r="AH146" i="10"/>
  <c r="AH60" i="10"/>
  <c r="AH160" i="10"/>
  <c r="AH64" i="10"/>
  <c r="AH9" i="10"/>
  <c r="AH111" i="10"/>
  <c r="AH225" i="10"/>
  <c r="AH56" i="10"/>
  <c r="AH86" i="10"/>
  <c r="AH33" i="10"/>
  <c r="AH55" i="10"/>
  <c r="AH126" i="10"/>
  <c r="AH141" i="10"/>
  <c r="AH230" i="10"/>
  <c r="AH75" i="10"/>
  <c r="AH176" i="10"/>
  <c r="AH88" i="10"/>
  <c r="AH243" i="10"/>
  <c r="AH218" i="10"/>
  <c r="AH103" i="10"/>
  <c r="AH145" i="10"/>
  <c r="AH8" i="10"/>
  <c r="AH125" i="10"/>
  <c r="AH246" i="10"/>
  <c r="AH139" i="10"/>
  <c r="AH212" i="10"/>
  <c r="AH151" i="10"/>
  <c r="AH72" i="10"/>
  <c r="AH135" i="10"/>
  <c r="AH61" i="10"/>
  <c r="AH15" i="10"/>
  <c r="AH97" i="10"/>
  <c r="AH159" i="10"/>
  <c r="AH155" i="10"/>
  <c r="AH204" i="10"/>
  <c r="AH35" i="10"/>
  <c r="AH49" i="10"/>
  <c r="AH122" i="10"/>
  <c r="AH80" i="10"/>
  <c r="AH78" i="10"/>
  <c r="AH65" i="10"/>
  <c r="AH5" i="10"/>
  <c r="AH50" i="10"/>
  <c r="AH133" i="10"/>
  <c r="AH229" i="10"/>
  <c r="AH59" i="10"/>
  <c r="AH41" i="10"/>
  <c r="AH90" i="10"/>
  <c r="AH174" i="10"/>
  <c r="AH100" i="10"/>
  <c r="AH52" i="10"/>
  <c r="AH63" i="10"/>
  <c r="AH183" i="10"/>
  <c r="AH163" i="10"/>
  <c r="AH162" i="10"/>
  <c r="AH188" i="10"/>
  <c r="AH245" i="10"/>
  <c r="AH32" i="10"/>
  <c r="AH62" i="10"/>
  <c r="AH42" i="10"/>
  <c r="AH242" i="10"/>
  <c r="AH247" i="10"/>
  <c r="AH236" i="10"/>
  <c r="AH115" i="10"/>
  <c r="AH170" i="10"/>
  <c r="AH3" i="10"/>
  <c r="AH143" i="10"/>
  <c r="AH93" i="10"/>
  <c r="AH238" i="10"/>
  <c r="AH197" i="10"/>
  <c r="AH16" i="10"/>
  <c r="AH130" i="10"/>
  <c r="AH38" i="10"/>
  <c r="AH23" i="10"/>
  <c r="AH106" i="10"/>
  <c r="AH198" i="10"/>
  <c r="AH10" i="10"/>
  <c r="AH138" i="10"/>
  <c r="AH175" i="10"/>
  <c r="AH45" i="10"/>
  <c r="AH37" i="10"/>
  <c r="AH217" i="10"/>
  <c r="AH26" i="10"/>
  <c r="AH211" i="10"/>
  <c r="AH222" i="10"/>
  <c r="AH114" i="10"/>
  <c r="AH99" i="10"/>
  <c r="AH12" i="10"/>
  <c r="AH200" i="10"/>
  <c r="AH166" i="10"/>
  <c r="AH69" i="10"/>
  <c r="AH136" i="10"/>
  <c r="AH219" i="10"/>
  <c r="AH29" i="10"/>
  <c r="AH132" i="10"/>
  <c r="AH81" i="10"/>
  <c r="AH181" i="10"/>
  <c r="AH156" i="10"/>
  <c r="AH28" i="10"/>
  <c r="AH25" i="10"/>
  <c r="AH172" i="10"/>
  <c r="AH116" i="10"/>
  <c r="AH54" i="10"/>
  <c r="AH184" i="10"/>
  <c r="AH17" i="10"/>
  <c r="AH250" i="10"/>
  <c r="AH203" i="10"/>
  <c r="AH228" i="10"/>
  <c r="AH92" i="10"/>
  <c r="AH191" i="10"/>
  <c r="AH34" i="10"/>
  <c r="AH140" i="10"/>
  <c r="AH187" i="10"/>
  <c r="AH182" i="10"/>
  <c r="AH148" i="10"/>
  <c r="AH76" i="10"/>
  <c r="AH119" i="10"/>
  <c r="AH67" i="10"/>
  <c r="AH157" i="10"/>
  <c r="AH194" i="10"/>
  <c r="AH196" i="10"/>
  <c r="AH195" i="10"/>
  <c r="AH98" i="10"/>
  <c r="AH231" i="10"/>
  <c r="AH51" i="10"/>
  <c r="AH85" i="10"/>
  <c r="AH168" i="10"/>
  <c r="AH91" i="10"/>
  <c r="AH169" i="10"/>
  <c r="AH240" i="10"/>
  <c r="AH189" i="10"/>
  <c r="AH11" i="10"/>
  <c r="AH252" i="10"/>
  <c r="AH127" i="10"/>
  <c r="AH79" i="10"/>
  <c r="AH58" i="10"/>
  <c r="AH214" i="10"/>
  <c r="AH120" i="10"/>
  <c r="AH249" i="10"/>
  <c r="AH134" i="10"/>
  <c r="AH94" i="10"/>
  <c r="AH186" i="10"/>
  <c r="AH18" i="10"/>
  <c r="AH158" i="10"/>
  <c r="AH190" i="10"/>
  <c r="AH209" i="10"/>
  <c r="AH21" i="10"/>
  <c r="AH178" i="10"/>
  <c r="AH74" i="10"/>
  <c r="AH39" i="10"/>
  <c r="AH27" i="10"/>
  <c r="AH124" i="10"/>
  <c r="AH87" i="10"/>
  <c r="AH167" i="10"/>
  <c r="AH199" i="10"/>
  <c r="AH206" i="10"/>
  <c r="AH173" i="10"/>
  <c r="AH53" i="10"/>
  <c r="AH185" i="10"/>
  <c r="AH227" i="10"/>
  <c r="AH104" i="10"/>
  <c r="AH24" i="10"/>
  <c r="AH233" i="10"/>
  <c r="AH112" i="10"/>
  <c r="AH43" i="10"/>
  <c r="AH19" i="10"/>
  <c r="AH47" i="10"/>
  <c r="AH237" i="10"/>
  <c r="AH82" i="10"/>
  <c r="AH128" i="10"/>
  <c r="AH83" i="10"/>
  <c r="AH107" i="10"/>
  <c r="AH13" i="10"/>
  <c r="AH251" i="10"/>
  <c r="AH153" i="10"/>
  <c r="AH73" i="10"/>
  <c r="AH68" i="10"/>
  <c r="AH96" i="10"/>
  <c r="AH105" i="10"/>
  <c r="AH121" i="10"/>
  <c r="AH66" i="10"/>
  <c r="AH193" i="10"/>
  <c r="AH20" i="10"/>
  <c r="AH223" i="10"/>
  <c r="AH102" i="10"/>
  <c r="AH30" i="10"/>
  <c r="AH213" i="10"/>
  <c r="AH253" i="10"/>
  <c r="AH161" i="10"/>
  <c r="AI254" i="10"/>
  <c r="AI256" i="10"/>
  <c r="AI258" i="10"/>
  <c r="AI260" i="10"/>
  <c r="AI262" i="10"/>
  <c r="AI264" i="10"/>
  <c r="AI257" i="10"/>
  <c r="AI265" i="10"/>
  <c r="AI267" i="10"/>
  <c r="AI269" i="10"/>
  <c r="AI271" i="10"/>
  <c r="AI255" i="10"/>
  <c r="AI263" i="10"/>
  <c r="AI261" i="10"/>
  <c r="AI266" i="10"/>
  <c r="AI268" i="10"/>
  <c r="AI270" i="10"/>
  <c r="AI272" i="10"/>
  <c r="AI274" i="10"/>
  <c r="AI276" i="10"/>
  <c r="AI278" i="10"/>
  <c r="AI280" i="10"/>
  <c r="AI259" i="10"/>
  <c r="AI273" i="10"/>
  <c r="AI275" i="10"/>
  <c r="AI277" i="10"/>
  <c r="AI279" i="10"/>
  <c r="AI281" i="10"/>
  <c r="AI283" i="10"/>
  <c r="AI285" i="10"/>
  <c r="AI287" i="10"/>
  <c r="AI289" i="10"/>
  <c r="AI291" i="10"/>
  <c r="AI293" i="10"/>
  <c r="AI295" i="10"/>
  <c r="AI297" i="10"/>
  <c r="AI299" i="10"/>
  <c r="AI301" i="10"/>
  <c r="AI282" i="10"/>
  <c r="AI284" i="10"/>
  <c r="AI286" i="10"/>
  <c r="AI288" i="10"/>
  <c r="AI290" i="10"/>
  <c r="AI292" i="10"/>
  <c r="AI294" i="10"/>
  <c r="AI296" i="10"/>
  <c r="AI298" i="10"/>
  <c r="AI300" i="10"/>
  <c r="AI302" i="10"/>
  <c r="AI304" i="10"/>
  <c r="AI306" i="10"/>
  <c r="AI308" i="10"/>
  <c r="AI310" i="10"/>
  <c r="AI312" i="10"/>
  <c r="AI314" i="10"/>
  <c r="AI316" i="10"/>
  <c r="AI318" i="10"/>
  <c r="AI303" i="10"/>
  <c r="AI320" i="10"/>
  <c r="AI322" i="10"/>
  <c r="AI324" i="10"/>
  <c r="AI307" i="10"/>
  <c r="AI311" i="10"/>
  <c r="AI315" i="10"/>
  <c r="AI319" i="10"/>
  <c r="AI321" i="10"/>
  <c r="AI323" i="10"/>
  <c r="AI325" i="10"/>
  <c r="AI327" i="10"/>
  <c r="AI329" i="10"/>
  <c r="AI331" i="10"/>
  <c r="AI305" i="10"/>
  <c r="AI328" i="10"/>
  <c r="AI333" i="10"/>
  <c r="AI335" i="10"/>
  <c r="AI337" i="10"/>
  <c r="AI339" i="10"/>
  <c r="AI341" i="10"/>
  <c r="AI343" i="10"/>
  <c r="AI345" i="10"/>
  <c r="AI347" i="10"/>
  <c r="AI349" i="10"/>
  <c r="AI351" i="10"/>
  <c r="AI353" i="10"/>
  <c r="AI355" i="10"/>
  <c r="AI357" i="10"/>
  <c r="AI359" i="10"/>
  <c r="AI361" i="10"/>
  <c r="AI363" i="10"/>
  <c r="AI365" i="10"/>
  <c r="AI367" i="10"/>
  <c r="AI317" i="10"/>
  <c r="AI330" i="10"/>
  <c r="AI313" i="10"/>
  <c r="AI332" i="10"/>
  <c r="AI334" i="10"/>
  <c r="AI336" i="10"/>
  <c r="AI338" i="10"/>
  <c r="AI340" i="10"/>
  <c r="AI342" i="10"/>
  <c r="AI344" i="10"/>
  <c r="AI346" i="10"/>
  <c r="AI348" i="10"/>
  <c r="AI350" i="10"/>
  <c r="AI352" i="10"/>
  <c r="AI354" i="10"/>
  <c r="AI356" i="10"/>
  <c r="AI358" i="10"/>
  <c r="AI360" i="10"/>
  <c r="AI362" i="10"/>
  <c r="AI364" i="10"/>
  <c r="AI366" i="10"/>
  <c r="AI309" i="10"/>
  <c r="AI371" i="10"/>
  <c r="AI387" i="10"/>
  <c r="AI370" i="10"/>
  <c r="AI372" i="10"/>
  <c r="AI374" i="10"/>
  <c r="AI376" i="10"/>
  <c r="AI378" i="10"/>
  <c r="AI380" i="10"/>
  <c r="AI382" i="10"/>
  <c r="AI384" i="10"/>
  <c r="AI386" i="10"/>
  <c r="AI388" i="10"/>
  <c r="AI369" i="10"/>
  <c r="AI373" i="10"/>
  <c r="AI326" i="10"/>
  <c r="AI368" i="10"/>
  <c r="AI375" i="10"/>
  <c r="AI377" i="10"/>
  <c r="AI379" i="10"/>
  <c r="AI381" i="10"/>
  <c r="AI383" i="10"/>
  <c r="AI385" i="10"/>
  <c r="AK2" i="10"/>
  <c r="AJ1" i="10"/>
  <c r="AI148" i="10"/>
  <c r="AI130" i="10"/>
  <c r="AI229" i="10"/>
  <c r="AI215" i="10"/>
  <c r="AI173" i="10"/>
  <c r="AI175" i="10"/>
  <c r="AI20" i="10"/>
  <c r="AI231" i="10"/>
  <c r="AI11" i="10"/>
  <c r="AI9" i="10"/>
  <c r="AI146" i="10"/>
  <c r="AI85" i="10"/>
  <c r="AI106" i="10"/>
  <c r="AI172" i="10"/>
  <c r="AI13" i="10"/>
  <c r="AI3" i="10"/>
  <c r="AI240" i="10"/>
  <c r="AI8" i="10"/>
  <c r="AI43" i="10"/>
  <c r="AI131" i="10"/>
  <c r="AI234" i="10"/>
  <c r="AI179" i="10"/>
  <c r="AI14" i="10"/>
  <c r="AI16" i="10"/>
  <c r="AI76" i="10"/>
  <c r="AI217" i="10"/>
  <c r="AI108" i="10"/>
  <c r="AI17" i="10"/>
  <c r="AI65" i="10"/>
  <c r="AI70" i="10"/>
  <c r="AI253" i="10"/>
  <c r="AI87" i="10"/>
  <c r="AI208" i="10"/>
  <c r="AI232" i="10"/>
  <c r="AI45" i="10"/>
  <c r="AI60" i="10"/>
  <c r="AI132" i="10"/>
  <c r="AI242" i="10"/>
  <c r="AI57" i="10"/>
  <c r="AI54" i="10"/>
  <c r="AI69" i="10"/>
  <c r="AI23" i="10"/>
  <c r="AI227" i="10"/>
  <c r="AI114" i="10"/>
  <c r="AI27" i="10"/>
  <c r="AI163" i="10"/>
  <c r="AI193" i="10"/>
  <c r="AI165" i="10"/>
  <c r="AI149" i="10"/>
  <c r="AI219" i="10"/>
  <c r="AI209" i="10"/>
  <c r="AI143" i="10"/>
  <c r="AI174" i="10"/>
  <c r="AI32" i="10"/>
  <c r="AI66" i="10"/>
  <c r="AI30" i="10"/>
  <c r="AI26" i="10"/>
  <c r="AI139" i="10"/>
  <c r="AI126" i="10"/>
  <c r="AI153" i="10"/>
  <c r="AI181" i="10"/>
  <c r="AI233" i="10"/>
  <c r="AI235" i="10"/>
  <c r="AI220" i="10"/>
  <c r="AI127" i="10"/>
  <c r="AI152" i="10"/>
  <c r="AI98" i="10"/>
  <c r="AI204" i="10"/>
  <c r="AI72" i="10"/>
  <c r="AI67" i="10"/>
  <c r="AI252" i="10"/>
  <c r="AI79" i="10"/>
  <c r="AI91" i="10"/>
  <c r="AI104" i="10"/>
  <c r="AI19" i="10"/>
  <c r="AI123" i="10"/>
  <c r="AI141" i="10"/>
  <c r="AI191" i="10"/>
  <c r="AI225" i="10"/>
  <c r="AI4" i="10"/>
  <c r="AI199" i="10"/>
  <c r="AI31" i="10"/>
  <c r="AI247" i="10"/>
  <c r="AI40" i="10"/>
  <c r="AI86" i="10"/>
  <c r="AI110" i="10"/>
  <c r="AI250" i="10"/>
  <c r="AI122" i="10"/>
  <c r="AI182" i="10"/>
  <c r="AI101" i="10"/>
  <c r="AI52" i="10"/>
  <c r="AI177" i="10"/>
  <c r="AI97" i="10"/>
  <c r="AI184" i="10"/>
  <c r="AI189" i="10"/>
  <c r="AI134" i="10"/>
  <c r="AI203" i="10"/>
  <c r="AI111" i="10"/>
  <c r="AI201" i="10"/>
  <c r="AI221" i="10"/>
  <c r="AI42" i="10"/>
  <c r="AI244" i="10"/>
  <c r="AI37" i="10"/>
  <c r="AI154" i="10"/>
  <c r="AI150" i="10"/>
  <c r="AI93" i="10"/>
  <c r="AI137" i="10"/>
  <c r="AI178" i="10"/>
  <c r="AI168" i="10"/>
  <c r="AI140" i="10"/>
  <c r="AI224" i="10"/>
  <c r="AI83" i="10"/>
  <c r="AI241" i="10"/>
  <c r="AI243" i="10"/>
  <c r="AI192" i="10"/>
  <c r="AI156" i="10"/>
  <c r="AI24" i="10"/>
  <c r="AI248" i="10"/>
  <c r="AI71" i="10"/>
  <c r="AI7" i="10"/>
  <c r="AI115" i="10"/>
  <c r="AI44" i="10"/>
  <c r="AI133" i="10"/>
  <c r="AI89" i="10"/>
  <c r="AI249" i="10"/>
  <c r="AI212" i="10"/>
  <c r="AI218" i="10"/>
  <c r="AI92" i="10"/>
  <c r="AI63" i="10"/>
  <c r="AI28" i="10"/>
  <c r="AI238" i="10"/>
  <c r="AI51" i="10"/>
  <c r="AI55" i="10"/>
  <c r="AI210" i="10"/>
  <c r="AI116" i="10"/>
  <c r="AI121" i="10"/>
  <c r="AI147" i="10"/>
  <c r="AI103" i="10"/>
  <c r="AI198" i="10"/>
  <c r="AI62" i="10"/>
  <c r="AI151" i="10"/>
  <c r="AI136" i="10"/>
  <c r="AI117" i="10"/>
  <c r="AI200" i="10"/>
  <c r="AI88" i="10"/>
  <c r="AI128" i="10"/>
  <c r="AI195" i="10"/>
  <c r="AI34" i="10"/>
  <c r="AI239" i="10"/>
  <c r="AI15" i="10"/>
  <c r="AI202" i="10"/>
  <c r="AI100" i="10"/>
  <c r="AI109" i="10"/>
  <c r="AI56" i="10"/>
  <c r="AI90" i="10"/>
  <c r="AI213" i="10"/>
  <c r="AI170" i="10"/>
  <c r="AI194" i="10"/>
  <c r="AI160" i="10"/>
  <c r="AI251" i="10"/>
  <c r="AI188" i="10"/>
  <c r="AI222" i="10"/>
  <c r="AI171" i="10"/>
  <c r="AI33" i="10"/>
  <c r="AI185" i="10"/>
  <c r="AI41" i="10"/>
  <c r="AI25" i="10"/>
  <c r="AI102" i="10"/>
  <c r="AI96" i="10"/>
  <c r="AI112" i="10"/>
  <c r="AI214" i="10"/>
  <c r="AI226" i="10"/>
  <c r="AI120" i="10"/>
  <c r="AI237" i="10"/>
  <c r="AI82" i="10"/>
  <c r="AI18" i="10"/>
  <c r="AI39" i="10"/>
  <c r="AI167" i="10"/>
  <c r="AI10" i="10"/>
  <c r="AI49" i="10"/>
  <c r="AI190" i="10"/>
  <c r="AI68" i="10"/>
  <c r="AI197" i="10"/>
  <c r="AI77" i="10"/>
  <c r="AI118" i="10"/>
  <c r="AI176" i="10"/>
  <c r="AI6" i="10"/>
  <c r="AI205" i="10"/>
  <c r="AI161" i="10"/>
  <c r="AI94" i="10"/>
  <c r="AI162" i="10"/>
  <c r="AI58" i="10"/>
  <c r="AI64" i="10"/>
  <c r="AI95" i="10"/>
  <c r="AI246" i="10"/>
  <c r="AI223" i="10"/>
  <c r="AI50" i="10"/>
  <c r="AI183" i="10"/>
  <c r="AI53" i="10"/>
  <c r="AI75" i="10"/>
  <c r="AI81" i="10"/>
  <c r="AI84" i="10"/>
  <c r="AI125" i="10"/>
  <c r="AI211" i="10"/>
  <c r="AI180" i="10"/>
  <c r="AI80" i="10"/>
  <c r="AI236" i="10"/>
  <c r="AI158" i="10"/>
  <c r="AI159" i="10"/>
  <c r="AI230" i="10"/>
  <c r="AI59" i="10"/>
  <c r="AI187" i="10"/>
  <c r="AI22" i="10"/>
  <c r="AI35" i="10"/>
  <c r="AI48" i="10"/>
  <c r="AI145" i="10"/>
  <c r="AI61" i="10"/>
  <c r="AI186" i="10"/>
  <c r="AI124" i="10"/>
  <c r="AI47" i="10"/>
  <c r="AI245" i="10"/>
  <c r="AI138" i="10"/>
  <c r="AI73" i="10"/>
  <c r="AI12" i="10"/>
  <c r="AI74" i="10"/>
  <c r="AI206" i="10"/>
  <c r="AI38" i="10"/>
  <c r="AI119" i="10"/>
  <c r="AI78" i="10"/>
  <c r="AI196" i="10"/>
  <c r="AI107" i="10"/>
  <c r="AI105" i="10"/>
  <c r="AI129" i="10"/>
  <c r="AI21" i="10"/>
  <c r="AI144" i="10"/>
  <c r="AI228" i="10"/>
  <c r="AI142" i="10"/>
  <c r="AI169" i="10"/>
  <c r="AI29" i="10"/>
  <c r="AI135" i="10"/>
  <c r="AI207" i="10"/>
  <c r="AI166" i="10"/>
  <c r="AI5" i="10"/>
  <c r="AI36" i="10"/>
  <c r="AI164" i="10"/>
  <c r="AI99" i="10"/>
  <c r="AI157" i="10"/>
  <c r="AI113" i="10"/>
  <c r="AI46" i="10"/>
  <c r="AI216" i="10"/>
  <c r="AI155" i="10"/>
  <c r="AJ255" i="10"/>
  <c r="AJ257" i="10"/>
  <c r="AJ259" i="10"/>
  <c r="AJ261" i="10"/>
  <c r="AJ263" i="10"/>
  <c r="AJ254" i="10"/>
  <c r="AJ256" i="10"/>
  <c r="AJ258" i="10"/>
  <c r="AJ260" i="10"/>
  <c r="AJ262" i="10"/>
  <c r="AJ264" i="10"/>
  <c r="AJ265" i="10"/>
  <c r="AJ267" i="10"/>
  <c r="AJ269" i="10"/>
  <c r="AJ271" i="10"/>
  <c r="AJ268" i="10"/>
  <c r="AJ266" i="10"/>
  <c r="AJ274" i="10"/>
  <c r="AJ276" i="10"/>
  <c r="AJ278" i="10"/>
  <c r="AJ280" i="10"/>
  <c r="AJ272" i="10"/>
  <c r="AJ277" i="10"/>
  <c r="AJ275" i="10"/>
  <c r="AJ283" i="10"/>
  <c r="AJ285" i="10"/>
  <c r="AJ287" i="10"/>
  <c r="AJ289" i="10"/>
  <c r="AJ291" i="10"/>
  <c r="AJ293" i="10"/>
  <c r="AJ295" i="10"/>
  <c r="AJ297" i="10"/>
  <c r="AJ299" i="10"/>
  <c r="AJ301" i="10"/>
  <c r="AJ273" i="10"/>
  <c r="AJ281" i="10"/>
  <c r="AJ279" i="10"/>
  <c r="AJ284" i="10"/>
  <c r="AJ292" i="10"/>
  <c r="AJ300" i="10"/>
  <c r="AJ282" i="10"/>
  <c r="AJ290" i="10"/>
  <c r="AJ298" i="10"/>
  <c r="AJ302" i="10"/>
  <c r="AJ304" i="10"/>
  <c r="AJ306" i="10"/>
  <c r="AJ308" i="10"/>
  <c r="AJ310" i="10"/>
  <c r="AJ312" i="10"/>
  <c r="AJ314" i="10"/>
  <c r="AJ316" i="10"/>
  <c r="AJ318" i="10"/>
  <c r="AJ288" i="10"/>
  <c r="AJ296" i="10"/>
  <c r="AJ270" i="10"/>
  <c r="AJ294" i="10"/>
  <c r="AJ303" i="10"/>
  <c r="AJ305" i="10"/>
  <c r="AJ309" i="10"/>
  <c r="AJ313" i="10"/>
  <c r="AJ317" i="10"/>
  <c r="AJ286" i="10"/>
  <c r="AJ320" i="10"/>
  <c r="AJ322" i="10"/>
  <c r="AJ324" i="10"/>
  <c r="AJ307" i="10"/>
  <c r="AJ311" i="10"/>
  <c r="AJ315" i="10"/>
  <c r="AJ319" i="10"/>
  <c r="AJ326" i="10"/>
  <c r="AJ331" i="10"/>
  <c r="AJ325" i="10"/>
  <c r="AJ328" i="10"/>
  <c r="AJ333" i="10"/>
  <c r="AJ335" i="10"/>
  <c r="AJ337" i="10"/>
  <c r="AJ339" i="10"/>
  <c r="AJ341" i="10"/>
  <c r="AJ343" i="10"/>
  <c r="AJ345" i="10"/>
  <c r="AJ347" i="10"/>
  <c r="AJ349" i="10"/>
  <c r="AJ351" i="10"/>
  <c r="AJ353" i="10"/>
  <c r="AJ355" i="10"/>
  <c r="AJ357" i="10"/>
  <c r="AJ359" i="10"/>
  <c r="AJ361" i="10"/>
  <c r="AJ363" i="10"/>
  <c r="AJ365" i="10"/>
  <c r="AJ367" i="10"/>
  <c r="AJ323" i="10"/>
  <c r="AJ327" i="10"/>
  <c r="AJ330" i="10"/>
  <c r="AJ334" i="10"/>
  <c r="AJ342" i="10"/>
  <c r="AJ350" i="10"/>
  <c r="AJ358" i="10"/>
  <c r="AJ366" i="10"/>
  <c r="AJ369" i="10"/>
  <c r="AJ371" i="10"/>
  <c r="AJ373" i="10"/>
  <c r="AJ375" i="10"/>
  <c r="AJ377" i="10"/>
  <c r="AJ379" i="10"/>
  <c r="AJ381" i="10"/>
  <c r="AJ383" i="10"/>
  <c r="AJ385" i="10"/>
  <c r="AJ387" i="10"/>
  <c r="AJ332" i="10"/>
  <c r="AJ340" i="10"/>
  <c r="AJ348" i="10"/>
  <c r="AJ356" i="10"/>
  <c r="AJ364" i="10"/>
  <c r="AJ352" i="10"/>
  <c r="AJ360" i="10"/>
  <c r="AJ321" i="10"/>
  <c r="AJ338" i="10"/>
  <c r="AJ346" i="10"/>
  <c r="AJ354" i="10"/>
  <c r="AJ362" i="10"/>
  <c r="AJ370" i="10"/>
  <c r="AJ372" i="10"/>
  <c r="AJ374" i="10"/>
  <c r="AJ376" i="10"/>
  <c r="AJ378" i="10"/>
  <c r="AJ380" i="10"/>
  <c r="AJ382" i="10"/>
  <c r="AJ384" i="10"/>
  <c r="AJ386" i="10"/>
  <c r="AJ388" i="10"/>
  <c r="AJ329" i="10"/>
  <c r="AJ336" i="10"/>
  <c r="AJ344" i="10"/>
  <c r="AJ368" i="10"/>
  <c r="AJ104" i="10"/>
  <c r="AJ61" i="10"/>
  <c r="AJ185" i="10"/>
  <c r="AJ201" i="10"/>
  <c r="AJ245" i="10"/>
  <c r="AJ142" i="10"/>
  <c r="AJ50" i="10"/>
  <c r="AJ60" i="10"/>
  <c r="AJ186" i="10"/>
  <c r="AJ131" i="10"/>
  <c r="AJ119" i="10"/>
  <c r="AJ149" i="10"/>
  <c r="AJ152" i="10"/>
  <c r="AJ83" i="10"/>
  <c r="AJ141" i="10"/>
  <c r="AJ17" i="10"/>
  <c r="AJ28" i="10"/>
  <c r="AJ34" i="10"/>
  <c r="AJ232" i="10"/>
  <c r="AJ33" i="10"/>
  <c r="AJ22" i="10"/>
  <c r="AJ92" i="10"/>
  <c r="AJ211" i="10"/>
  <c r="AJ26" i="10"/>
  <c r="AJ175" i="10"/>
  <c r="AJ227" i="10"/>
  <c r="AJ110" i="10"/>
  <c r="AJ170" i="10"/>
  <c r="AJ230" i="10"/>
  <c r="AJ67" i="10"/>
  <c r="AJ220" i="10"/>
  <c r="AJ20" i="10"/>
  <c r="AJ193" i="10"/>
  <c r="AJ41" i="10"/>
  <c r="AJ112" i="10"/>
  <c r="AJ247" i="10"/>
  <c r="AJ79" i="10"/>
  <c r="AJ80" i="10"/>
  <c r="AJ18" i="10"/>
  <c r="AJ30" i="10"/>
  <c r="AJ229" i="10"/>
  <c r="AJ99" i="10"/>
  <c r="AJ214" i="10"/>
  <c r="AJ120" i="10"/>
  <c r="AJ63" i="10"/>
  <c r="AJ56" i="10"/>
  <c r="AJ54" i="10"/>
  <c r="AJ179" i="10"/>
  <c r="AJ107" i="10"/>
  <c r="AJ105" i="10"/>
  <c r="AJ215" i="10"/>
  <c r="AJ209" i="10"/>
  <c r="AJ191" i="10"/>
  <c r="AJ19" i="10"/>
  <c r="AJ151" i="10"/>
  <c r="AJ178" i="10"/>
  <c r="AJ244" i="10"/>
  <c r="AJ75" i="10"/>
  <c r="AJ69" i="10"/>
  <c r="AJ132" i="10"/>
  <c r="AJ231" i="10"/>
  <c r="AJ122" i="10"/>
  <c r="AJ100" i="10"/>
  <c r="AJ7" i="10"/>
  <c r="AJ213" i="10"/>
  <c r="AJ176" i="10"/>
  <c r="AJ143" i="10"/>
  <c r="AJ138" i="10"/>
  <c r="AJ239" i="10"/>
  <c r="AJ43" i="10"/>
  <c r="AJ195" i="10"/>
  <c r="AJ207" i="10"/>
  <c r="AJ94" i="10"/>
  <c r="AJ32" i="10"/>
  <c r="AJ35" i="10"/>
  <c r="AJ140" i="10"/>
  <c r="AJ58" i="10"/>
  <c r="AJ85" i="10"/>
  <c r="AJ233" i="10"/>
  <c r="AJ223" i="10"/>
  <c r="AJ31" i="10"/>
  <c r="AJ135" i="10"/>
  <c r="AJ15" i="10"/>
  <c r="AJ145" i="10"/>
  <c r="AJ157" i="10"/>
  <c r="AJ6" i="10"/>
  <c r="AJ172" i="10"/>
  <c r="AJ57" i="10"/>
  <c r="AJ226" i="10"/>
  <c r="AJ139" i="10"/>
  <c r="AJ187" i="10"/>
  <c r="AJ133" i="10"/>
  <c r="AJ115" i="10"/>
  <c r="AJ88" i="10"/>
  <c r="AJ240" i="10"/>
  <c r="AJ242" i="10"/>
  <c r="AJ47" i="10"/>
  <c r="AJ219" i="10"/>
  <c r="AJ181" i="10"/>
  <c r="AJ188" i="10"/>
  <c r="AJ71" i="10"/>
  <c r="AJ101" i="10"/>
  <c r="AJ217" i="10"/>
  <c r="AJ48" i="10"/>
  <c r="AJ177" i="10"/>
  <c r="AJ205" i="10"/>
  <c r="AJ76" i="10"/>
  <c r="AJ65" i="10"/>
  <c r="AJ169" i="10"/>
  <c r="AJ27" i="10"/>
  <c r="AJ204" i="10"/>
  <c r="AJ146" i="10"/>
  <c r="AJ171" i="10"/>
  <c r="AJ199" i="10"/>
  <c r="AJ55" i="10"/>
  <c r="AJ158" i="10"/>
  <c r="AJ203" i="10"/>
  <c r="AJ124" i="10"/>
  <c r="AJ73" i="10"/>
  <c r="AJ235" i="10"/>
  <c r="AJ212" i="10"/>
  <c r="AJ36" i="10"/>
  <c r="AJ153" i="10"/>
  <c r="AJ246" i="10"/>
  <c r="AJ8" i="10"/>
  <c r="AJ4" i="10"/>
  <c r="AJ159" i="10"/>
  <c r="AJ154" i="10"/>
  <c r="AJ11" i="10"/>
  <c r="AJ144" i="10"/>
  <c r="AJ167" i="10"/>
  <c r="AJ90" i="10"/>
  <c r="AJ25" i="10"/>
  <c r="AJ206" i="10"/>
  <c r="AJ125" i="10"/>
  <c r="AJ155" i="10"/>
  <c r="AJ253" i="10"/>
  <c r="AJ234" i="10"/>
  <c r="AJ39" i="10"/>
  <c r="AJ97" i="10"/>
  <c r="AJ249" i="10"/>
  <c r="AJ189" i="10"/>
  <c r="AJ68" i="10"/>
  <c r="AJ45" i="10"/>
  <c r="AJ29" i="10"/>
  <c r="AJ184" i="10"/>
  <c r="AJ106" i="10"/>
  <c r="AJ98" i="10"/>
  <c r="AJ183" i="10"/>
  <c r="AJ3" i="10"/>
  <c r="AJ66" i="10"/>
  <c r="AJ70" i="10"/>
  <c r="AJ198" i="10"/>
  <c r="AJ51" i="10"/>
  <c r="AJ113" i="10"/>
  <c r="AJ64" i="10"/>
  <c r="AJ163" i="10"/>
  <c r="AJ81" i="10"/>
  <c r="AJ221" i="10"/>
  <c r="AJ161" i="10"/>
  <c r="AJ248" i="10"/>
  <c r="AJ82" i="10"/>
  <c r="AJ180" i="10"/>
  <c r="AJ147" i="10"/>
  <c r="AJ130" i="10"/>
  <c r="AJ103" i="10"/>
  <c r="AJ96" i="10"/>
  <c r="AJ250" i="10"/>
  <c r="AJ136" i="10"/>
  <c r="AJ108" i="10"/>
  <c r="AJ21" i="10"/>
  <c r="AJ173" i="10"/>
  <c r="AJ86" i="10"/>
  <c r="AJ16" i="10"/>
  <c r="AJ148" i="10"/>
  <c r="AJ168" i="10"/>
  <c r="AJ134" i="10"/>
  <c r="AJ126" i="10"/>
  <c r="AJ44" i="10"/>
  <c r="AJ156" i="10"/>
  <c r="AJ197" i="10"/>
  <c r="AJ52" i="10"/>
  <c r="AJ111" i="10"/>
  <c r="AJ222" i="10"/>
  <c r="AJ24" i="10"/>
  <c r="AJ114" i="10"/>
  <c r="AJ137" i="10"/>
  <c r="AJ89" i="10"/>
  <c r="AJ93" i="10"/>
  <c r="AJ109" i="10"/>
  <c r="AJ102" i="10"/>
  <c r="AJ118" i="10"/>
  <c r="AJ236" i="10"/>
  <c r="AJ208" i="10"/>
  <c r="AJ10" i="10"/>
  <c r="AJ251" i="10"/>
  <c r="AJ53" i="10"/>
  <c r="AJ87" i="10"/>
  <c r="AJ116" i="10"/>
  <c r="AJ14" i="10"/>
  <c r="AJ194" i="10"/>
  <c r="AJ128" i="10"/>
  <c r="AJ164" i="10"/>
  <c r="AJ225" i="10"/>
  <c r="AJ160" i="10"/>
  <c r="AJ121" i="10"/>
  <c r="AJ190" i="10"/>
  <c r="AJ196" i="10"/>
  <c r="AJ210" i="10"/>
  <c r="AJ182" i="10"/>
  <c r="AJ59" i="10"/>
  <c r="AJ129" i="10"/>
  <c r="AJ174" i="10"/>
  <c r="AJ241" i="10"/>
  <c r="AJ228" i="10"/>
  <c r="AJ165" i="10"/>
  <c r="AJ46" i="10"/>
  <c r="AJ200" i="10"/>
  <c r="AJ38" i="10"/>
  <c r="AJ37" i="10"/>
  <c r="AJ192" i="10"/>
  <c r="AJ49" i="10"/>
  <c r="AJ23" i="10"/>
  <c r="AJ238" i="10"/>
  <c r="AJ13" i="10"/>
  <c r="AJ12" i="10"/>
  <c r="AJ218" i="10"/>
  <c r="AJ72" i="10"/>
  <c r="AJ237" i="10"/>
  <c r="AJ78" i="10"/>
  <c r="AJ127" i="10"/>
  <c r="AJ117" i="10"/>
  <c r="AJ77" i="10"/>
  <c r="AJ216" i="10"/>
  <c r="AJ202" i="10"/>
  <c r="AJ252" i="10"/>
  <c r="AJ150" i="10"/>
  <c r="AJ166" i="10"/>
  <c r="AJ9" i="10"/>
  <c r="AJ95" i="10"/>
  <c r="AJ123" i="10"/>
  <c r="AJ5" i="10"/>
  <c r="AJ243" i="10"/>
  <c r="AJ40" i="10"/>
  <c r="AJ62" i="10"/>
  <c r="AJ84" i="10"/>
  <c r="AJ162" i="10"/>
  <c r="AJ74" i="10"/>
  <c r="AJ224" i="10"/>
  <c r="AJ42" i="10"/>
  <c r="AJ91" i="10"/>
  <c r="AL2" i="10"/>
  <c r="AM2" i="10"/>
  <c r="AK1" i="10"/>
  <c r="AK255" i="10"/>
  <c r="AK257" i="10"/>
  <c r="AK259" i="10"/>
  <c r="AK261" i="10"/>
  <c r="AK263" i="10"/>
  <c r="AK258" i="10"/>
  <c r="AK266" i="10"/>
  <c r="AK268" i="10"/>
  <c r="AK270" i="10"/>
  <c r="AK272" i="10"/>
  <c r="AK256" i="10"/>
  <c r="AK264" i="10"/>
  <c r="AK254" i="10"/>
  <c r="AK262" i="10"/>
  <c r="AK265" i="10"/>
  <c r="AK267" i="10"/>
  <c r="AK269" i="10"/>
  <c r="AK271" i="10"/>
  <c r="AK260" i="10"/>
  <c r="AK273" i="10"/>
  <c r="AK275" i="10"/>
  <c r="AK277" i="10"/>
  <c r="AK279" i="10"/>
  <c r="AK281" i="10"/>
  <c r="AK274" i="10"/>
  <c r="AK276" i="10"/>
  <c r="AK278" i="10"/>
  <c r="AK280" i="10"/>
  <c r="AK282" i="10"/>
  <c r="AK284" i="10"/>
  <c r="AK286" i="10"/>
  <c r="AK288" i="10"/>
  <c r="AK290" i="10"/>
  <c r="AK292" i="10"/>
  <c r="AK294" i="10"/>
  <c r="AK296" i="10"/>
  <c r="AK298" i="10"/>
  <c r="AK300" i="10"/>
  <c r="AK283" i="10"/>
  <c r="AK285" i="10"/>
  <c r="AK287" i="10"/>
  <c r="AK289" i="10"/>
  <c r="AK291" i="10"/>
  <c r="AK293" i="10"/>
  <c r="AK295" i="10"/>
  <c r="AK297" i="10"/>
  <c r="AK299" i="10"/>
  <c r="AK303" i="10"/>
  <c r="AK305" i="10"/>
  <c r="AK307" i="10"/>
  <c r="AK309" i="10"/>
  <c r="AK311" i="10"/>
  <c r="AK313" i="10"/>
  <c r="AK315" i="10"/>
  <c r="AK317" i="10"/>
  <c r="AK301" i="10"/>
  <c r="AK302" i="10"/>
  <c r="AK319" i="10"/>
  <c r="AK321" i="10"/>
  <c r="AK323" i="10"/>
  <c r="AK325" i="10"/>
  <c r="AK304" i="10"/>
  <c r="AK308" i="10"/>
  <c r="AK312" i="10"/>
  <c r="AK316" i="10"/>
  <c r="AK320" i="10"/>
  <c r="AK322" i="10"/>
  <c r="AK324" i="10"/>
  <c r="AK326" i="10"/>
  <c r="AK328" i="10"/>
  <c r="AK330" i="10"/>
  <c r="AK306" i="10"/>
  <c r="AK329" i="10"/>
  <c r="AK332" i="10"/>
  <c r="AK334" i="10"/>
  <c r="AK336" i="10"/>
  <c r="AK338" i="10"/>
  <c r="AK340" i="10"/>
  <c r="AK342" i="10"/>
  <c r="AK344" i="10"/>
  <c r="AK346" i="10"/>
  <c r="AK348" i="10"/>
  <c r="AK350" i="10"/>
  <c r="AK352" i="10"/>
  <c r="AK354" i="10"/>
  <c r="AK356" i="10"/>
  <c r="AK358" i="10"/>
  <c r="AK360" i="10"/>
  <c r="AK362" i="10"/>
  <c r="AK364" i="10"/>
  <c r="AK366" i="10"/>
  <c r="AK318" i="10"/>
  <c r="AK331" i="10"/>
  <c r="AK314" i="10"/>
  <c r="AK333" i="10"/>
  <c r="AK335" i="10"/>
  <c r="AK337" i="10"/>
  <c r="AK339" i="10"/>
  <c r="AK341" i="10"/>
  <c r="AK343" i="10"/>
  <c r="AK345" i="10"/>
  <c r="AK347" i="10"/>
  <c r="AK349" i="10"/>
  <c r="AK351" i="10"/>
  <c r="AK353" i="10"/>
  <c r="AK355" i="10"/>
  <c r="AK357" i="10"/>
  <c r="AK359" i="10"/>
  <c r="AK361" i="10"/>
  <c r="AK363" i="10"/>
  <c r="AK365" i="10"/>
  <c r="AK367" i="10"/>
  <c r="AK327" i="10"/>
  <c r="AK368" i="10"/>
  <c r="AK376" i="10"/>
  <c r="AK378" i="10"/>
  <c r="AK380" i="10"/>
  <c r="AK382" i="10"/>
  <c r="AK384" i="10"/>
  <c r="AK310" i="10"/>
  <c r="AK369" i="10"/>
  <c r="AK371" i="10"/>
  <c r="AK373" i="10"/>
  <c r="AK375" i="10"/>
  <c r="AK377" i="10"/>
  <c r="AK379" i="10"/>
  <c r="AK381" i="10"/>
  <c r="AK383" i="10"/>
  <c r="AK385" i="10"/>
  <c r="AK387" i="10"/>
  <c r="AK388" i="10"/>
  <c r="AK370" i="10"/>
  <c r="AK372" i="10"/>
  <c r="AK374" i="10"/>
  <c r="AK386" i="10"/>
  <c r="AK140" i="10"/>
  <c r="AK247" i="10"/>
  <c r="AK28" i="10"/>
  <c r="AK103" i="10"/>
  <c r="AK155" i="10"/>
  <c r="AK185" i="10"/>
  <c r="AK177" i="10"/>
  <c r="AK37" i="10"/>
  <c r="AK198" i="10"/>
  <c r="AK47" i="10"/>
  <c r="AK32" i="10"/>
  <c r="AK178" i="10"/>
  <c r="AK60" i="10"/>
  <c r="AK48" i="10"/>
  <c r="AK122" i="10"/>
  <c r="AK113" i="10"/>
  <c r="AK232" i="10"/>
  <c r="AK88" i="10"/>
  <c r="AK23" i="10"/>
  <c r="AK204" i="10"/>
  <c r="AK146" i="10"/>
  <c r="AK157" i="10"/>
  <c r="AK142" i="10"/>
  <c r="AK130" i="10"/>
  <c r="AK34" i="10"/>
  <c r="AK95" i="10"/>
  <c r="AK80" i="10"/>
  <c r="AK160" i="10"/>
  <c r="AK115" i="10"/>
  <c r="AK108" i="10"/>
  <c r="AK61" i="10"/>
  <c r="AK116" i="10"/>
  <c r="AK201" i="10"/>
  <c r="AK180" i="10"/>
  <c r="AK249" i="10"/>
  <c r="AK213" i="10"/>
  <c r="AK65" i="10"/>
  <c r="AK149" i="10"/>
  <c r="AK50" i="10"/>
  <c r="AK183" i="10"/>
  <c r="AK216" i="10"/>
  <c r="AK51" i="10"/>
  <c r="AK43" i="10"/>
  <c r="AK194" i="10"/>
  <c r="AK97" i="10"/>
  <c r="AK154" i="10"/>
  <c r="AK233" i="10"/>
  <c r="AK246" i="10"/>
  <c r="AK244" i="10"/>
  <c r="AK237" i="10"/>
  <c r="AK81" i="10"/>
  <c r="AK29" i="10"/>
  <c r="AK4" i="10"/>
  <c r="AK245" i="10"/>
  <c r="AK228" i="10"/>
  <c r="AK145" i="10"/>
  <c r="AK230" i="10"/>
  <c r="AK121" i="10"/>
  <c r="AK205" i="10"/>
  <c r="AK221" i="10"/>
  <c r="AK174" i="10"/>
  <c r="AK111" i="10"/>
  <c r="AK165" i="10"/>
  <c r="AK206" i="10"/>
  <c r="AK251" i="10"/>
  <c r="AK143" i="10"/>
  <c r="AK235" i="10"/>
  <c r="AK132" i="10"/>
  <c r="AK137" i="10"/>
  <c r="AK42" i="10"/>
  <c r="AK110" i="10"/>
  <c r="AK21" i="10"/>
  <c r="AK75" i="10"/>
  <c r="AK46" i="10"/>
  <c r="AK162" i="10"/>
  <c r="AK168" i="10"/>
  <c r="AK167" i="10"/>
  <c r="AK101" i="10"/>
  <c r="AK67" i="10"/>
  <c r="AK30" i="10"/>
  <c r="AK45" i="10"/>
  <c r="AK161" i="10"/>
  <c r="AK22" i="10"/>
  <c r="AK62" i="10"/>
  <c r="AK124" i="10"/>
  <c r="AK82" i="10"/>
  <c r="AK54" i="10"/>
  <c r="AK187" i="10"/>
  <c r="AK87" i="10"/>
  <c r="AK170" i="10"/>
  <c r="AK189" i="10"/>
  <c r="AK7" i="10"/>
  <c r="AK150" i="10"/>
  <c r="AK112" i="10"/>
  <c r="AK12" i="10"/>
  <c r="AK241" i="10"/>
  <c r="AK147" i="10"/>
  <c r="AK26" i="10"/>
  <c r="AK40" i="10"/>
  <c r="AK193" i="10"/>
  <c r="AK53" i="10"/>
  <c r="AK148" i="10"/>
  <c r="AK98" i="10"/>
  <c r="AK231" i="10"/>
  <c r="AK135" i="10"/>
  <c r="AK156" i="10"/>
  <c r="AK182" i="10"/>
  <c r="AK118" i="10"/>
  <c r="AK214" i="10"/>
  <c r="AK127" i="10"/>
  <c r="AK242" i="10"/>
  <c r="AK210" i="10"/>
  <c r="AK49" i="10"/>
  <c r="AK202" i="10"/>
  <c r="AK74" i="10"/>
  <c r="AK85" i="10"/>
  <c r="AK131" i="10"/>
  <c r="AK79" i="10"/>
  <c r="AK63" i="10"/>
  <c r="AK200" i="10"/>
  <c r="AK197" i="10"/>
  <c r="AK44" i="10"/>
  <c r="AK5" i="10"/>
  <c r="AK234" i="10"/>
  <c r="AK209" i="10"/>
  <c r="AK57" i="10"/>
  <c r="AK163" i="10"/>
  <c r="AK217" i="10"/>
  <c r="AK107" i="10"/>
  <c r="AK55" i="10"/>
  <c r="AK192" i="10"/>
  <c r="AK225" i="10"/>
  <c r="AK104" i="10"/>
  <c r="AK109" i="10"/>
  <c r="AK41" i="10"/>
  <c r="AK93" i="10"/>
  <c r="AK3" i="10"/>
  <c r="AK133" i="10"/>
  <c r="AK68" i="10"/>
  <c r="AK220" i="10"/>
  <c r="AK134" i="10"/>
  <c r="AK151" i="10"/>
  <c r="AK166" i="10"/>
  <c r="AK223" i="10"/>
  <c r="AK59" i="10"/>
  <c r="AK253" i="10"/>
  <c r="AK39" i="10"/>
  <c r="AK181" i="10"/>
  <c r="AK250" i="10"/>
  <c r="AK195" i="10"/>
  <c r="AK96" i="10"/>
  <c r="AK169" i="10"/>
  <c r="AK138" i="10"/>
  <c r="AK10" i="10"/>
  <c r="AK199" i="10"/>
  <c r="AK252" i="10"/>
  <c r="AK190" i="10"/>
  <c r="AK139" i="10"/>
  <c r="AK86" i="10"/>
  <c r="AK117" i="10"/>
  <c r="AK218" i="10"/>
  <c r="AK164" i="10"/>
  <c r="AK18" i="10"/>
  <c r="AK36" i="10"/>
  <c r="AK70" i="10"/>
  <c r="AK38" i="10"/>
  <c r="AK119" i="10"/>
  <c r="AK114" i="10"/>
  <c r="AK91" i="10"/>
  <c r="AK99" i="10"/>
  <c r="AK100" i="10"/>
  <c r="AK33" i="10"/>
  <c r="AK159" i="10"/>
  <c r="AK188" i="10"/>
  <c r="AK212" i="10"/>
  <c r="AK236" i="10"/>
  <c r="AK179" i="10"/>
  <c r="AK229" i="10"/>
  <c r="AK66" i="10"/>
  <c r="AK141" i="10"/>
  <c r="AK144" i="10"/>
  <c r="AK16" i="10"/>
  <c r="AK20" i="10"/>
  <c r="AK240" i="10"/>
  <c r="AK126" i="10"/>
  <c r="AK64" i="10"/>
  <c r="AK92" i="10"/>
  <c r="AK248" i="10"/>
  <c r="AK136" i="10"/>
  <c r="AK219" i="10"/>
  <c r="AK211" i="10"/>
  <c r="AK238" i="10"/>
  <c r="AK71" i="10"/>
  <c r="AK52" i="10"/>
  <c r="AK171" i="10"/>
  <c r="AK15" i="10"/>
  <c r="AK176" i="10"/>
  <c r="AK84" i="10"/>
  <c r="AK24" i="10"/>
  <c r="AK13" i="10"/>
  <c r="AK208" i="10"/>
  <c r="AK73" i="10"/>
  <c r="AK9" i="10"/>
  <c r="AK128" i="10"/>
  <c r="AK94" i="10"/>
  <c r="AK158" i="10"/>
  <c r="AK172" i="10"/>
  <c r="AK90" i="10"/>
  <c r="AK184" i="10"/>
  <c r="AK120" i="10"/>
  <c r="AK25" i="10"/>
  <c r="AK35" i="10"/>
  <c r="AK17" i="10"/>
  <c r="AK6" i="10"/>
  <c r="AK19" i="10"/>
  <c r="AK175" i="10"/>
  <c r="AK239" i="10"/>
  <c r="AK8" i="10"/>
  <c r="AK105" i="10"/>
  <c r="AK227" i="10"/>
  <c r="AK78" i="10"/>
  <c r="AK153" i="10"/>
  <c r="AK186" i="10"/>
  <c r="AK207" i="10"/>
  <c r="AK56" i="10"/>
  <c r="AK152" i="10"/>
  <c r="AK14" i="10"/>
  <c r="AK129" i="10"/>
  <c r="AK173" i="10"/>
  <c r="AK102" i="10"/>
  <c r="AK222" i="10"/>
  <c r="AK69" i="10"/>
  <c r="AK27" i="10"/>
  <c r="AK77" i="10"/>
  <c r="AK196" i="10"/>
  <c r="AK123" i="10"/>
  <c r="AK83" i="10"/>
  <c r="AK191" i="10"/>
  <c r="AK224" i="10"/>
  <c r="AK226" i="10"/>
  <c r="AK89" i="10"/>
  <c r="AK31" i="10"/>
  <c r="AK76" i="10"/>
  <c r="AK243" i="10"/>
  <c r="AK215" i="10"/>
  <c r="AK58" i="10"/>
  <c r="AK106" i="10"/>
  <c r="AK11" i="10"/>
  <c r="AK72" i="10"/>
  <c r="AK125" i="10"/>
  <c r="AK203" i="10"/>
  <c r="AL1" i="10"/>
  <c r="AM1" i="10"/>
  <c r="AM254" i="10"/>
  <c r="AM256" i="10"/>
  <c r="AM258" i="10"/>
  <c r="AM260" i="10"/>
  <c r="AM262" i="10"/>
  <c r="AM264" i="10"/>
  <c r="AM259" i="10"/>
  <c r="AM265" i="10"/>
  <c r="AM267" i="10"/>
  <c r="AM269" i="10"/>
  <c r="AM271" i="10"/>
  <c r="AM257" i="10"/>
  <c r="AM255" i="10"/>
  <c r="AM263" i="10"/>
  <c r="AM266" i="10"/>
  <c r="AM268" i="10"/>
  <c r="AM270" i="10"/>
  <c r="AM272" i="10"/>
  <c r="AM274" i="10"/>
  <c r="AM276" i="10"/>
  <c r="AM278" i="10"/>
  <c r="AM280" i="10"/>
  <c r="AM261" i="10"/>
  <c r="AM273" i="10"/>
  <c r="AM275" i="10"/>
  <c r="AM277" i="10"/>
  <c r="AM279" i="10"/>
  <c r="AM281" i="10"/>
  <c r="AM283" i="10"/>
  <c r="AM285" i="10"/>
  <c r="AM287" i="10"/>
  <c r="AM289" i="10"/>
  <c r="AM291" i="10"/>
  <c r="AM293" i="10"/>
  <c r="AM295" i="10"/>
  <c r="AM297" i="10"/>
  <c r="AM299" i="10"/>
  <c r="AM301" i="10"/>
  <c r="AM282" i="10"/>
  <c r="AM284" i="10"/>
  <c r="AM286" i="10"/>
  <c r="AM288" i="10"/>
  <c r="AM290" i="10"/>
  <c r="AM292" i="10"/>
  <c r="AM294" i="10"/>
  <c r="AM296" i="10"/>
  <c r="AM298" i="10"/>
  <c r="AM300" i="10"/>
  <c r="AM302" i="10"/>
  <c r="AM304" i="10"/>
  <c r="AM306" i="10"/>
  <c r="AM308" i="10"/>
  <c r="AM310" i="10"/>
  <c r="AM312" i="10"/>
  <c r="AM314" i="10"/>
  <c r="AM316" i="10"/>
  <c r="AM303" i="10"/>
  <c r="AM320" i="10"/>
  <c r="AM322" i="10"/>
  <c r="AM324" i="10"/>
  <c r="AM305" i="10"/>
  <c r="AM309" i="10"/>
  <c r="AM313" i="10"/>
  <c r="AM317" i="10"/>
  <c r="AM318" i="10"/>
  <c r="AM319" i="10"/>
  <c r="AM321" i="10"/>
  <c r="AM323" i="10"/>
  <c r="AM325" i="10"/>
  <c r="AM327" i="10"/>
  <c r="AM329" i="10"/>
  <c r="AM331" i="10"/>
  <c r="AM307" i="10"/>
  <c r="AM330" i="10"/>
  <c r="AM333" i="10"/>
  <c r="AM335" i="10"/>
  <c r="AM337" i="10"/>
  <c r="AM339" i="10"/>
  <c r="AM341" i="10"/>
  <c r="AM343" i="10"/>
  <c r="AM345" i="10"/>
  <c r="AM347" i="10"/>
  <c r="AM349" i="10"/>
  <c r="AM351" i="10"/>
  <c r="AM353" i="10"/>
  <c r="AM355" i="10"/>
  <c r="AM357" i="10"/>
  <c r="AM359" i="10"/>
  <c r="AM361" i="10"/>
  <c r="AM363" i="10"/>
  <c r="AM365" i="10"/>
  <c r="AM367" i="10"/>
  <c r="AM315" i="10"/>
  <c r="AM326" i="10"/>
  <c r="AM332" i="10"/>
  <c r="AM334" i="10"/>
  <c r="AM336" i="10"/>
  <c r="AM338" i="10"/>
  <c r="AM340" i="10"/>
  <c r="AM342" i="10"/>
  <c r="AM344" i="10"/>
  <c r="AM346" i="10"/>
  <c r="AM348" i="10"/>
  <c r="AM350" i="10"/>
  <c r="AM352" i="10"/>
  <c r="AM354" i="10"/>
  <c r="AM356" i="10"/>
  <c r="AM358" i="10"/>
  <c r="AM360" i="10"/>
  <c r="AM362" i="10"/>
  <c r="AM364" i="10"/>
  <c r="AM366" i="10"/>
  <c r="AM369" i="10"/>
  <c r="AM373" i="10"/>
  <c r="AM381" i="10"/>
  <c r="AM368" i="10"/>
  <c r="AM370" i="10"/>
  <c r="AM372" i="10"/>
  <c r="AM374" i="10"/>
  <c r="AM376" i="10"/>
  <c r="AM378" i="10"/>
  <c r="AM380" i="10"/>
  <c r="AM382" i="10"/>
  <c r="AM384" i="10"/>
  <c r="AM386" i="10"/>
  <c r="AM388" i="10"/>
  <c r="AM371" i="10"/>
  <c r="AM375" i="10"/>
  <c r="AM377" i="10"/>
  <c r="AM379" i="10"/>
  <c r="AM383" i="10"/>
  <c r="AM385" i="10"/>
  <c r="AM311" i="10"/>
  <c r="AM328" i="10"/>
  <c r="AM387" i="10"/>
  <c r="AL254" i="10"/>
  <c r="AL256" i="10"/>
  <c r="AL258" i="10"/>
  <c r="AL260" i="10"/>
  <c r="AL262" i="10"/>
  <c r="AL264" i="10"/>
  <c r="AL255" i="10"/>
  <c r="AL257" i="10"/>
  <c r="AL259" i="10"/>
  <c r="AL261" i="10"/>
  <c r="AL263" i="10"/>
  <c r="AL266" i="10"/>
  <c r="AL268" i="10"/>
  <c r="AL270" i="10"/>
  <c r="AL272" i="10"/>
  <c r="AL269" i="10"/>
  <c r="AL267" i="10"/>
  <c r="AL273" i="10"/>
  <c r="AL275" i="10"/>
  <c r="AL277" i="10"/>
  <c r="AL279" i="10"/>
  <c r="AL281" i="10"/>
  <c r="AL265" i="10"/>
  <c r="AL278" i="10"/>
  <c r="AL271" i="10"/>
  <c r="AL276" i="10"/>
  <c r="AL282" i="10"/>
  <c r="AL284" i="10"/>
  <c r="AL286" i="10"/>
  <c r="AL288" i="10"/>
  <c r="AL290" i="10"/>
  <c r="AL292" i="10"/>
  <c r="AL294" i="10"/>
  <c r="AL296" i="10"/>
  <c r="AL298" i="10"/>
  <c r="AL300" i="10"/>
  <c r="AL274" i="10"/>
  <c r="AL285" i="10"/>
  <c r="AL293" i="10"/>
  <c r="AL283" i="10"/>
  <c r="AL291" i="10"/>
  <c r="AL299" i="10"/>
  <c r="AL303" i="10"/>
  <c r="AL305" i="10"/>
  <c r="AL307" i="10"/>
  <c r="AL309" i="10"/>
  <c r="AL311" i="10"/>
  <c r="AL313" i="10"/>
  <c r="AL315" i="10"/>
  <c r="AL317" i="10"/>
  <c r="AL280" i="10"/>
  <c r="AL289" i="10"/>
  <c r="AL297" i="10"/>
  <c r="AL306" i="10"/>
  <c r="AL310" i="10"/>
  <c r="AL314" i="10"/>
  <c r="AL318" i="10"/>
  <c r="AL302" i="10"/>
  <c r="AL319" i="10"/>
  <c r="AL321" i="10"/>
  <c r="AL323" i="10"/>
  <c r="AL325" i="10"/>
  <c r="AL295" i="10"/>
  <c r="AL301" i="10"/>
  <c r="AL304" i="10"/>
  <c r="AL308" i="10"/>
  <c r="AL312" i="10"/>
  <c r="AL316" i="10"/>
  <c r="AL320" i="10"/>
  <c r="AL327" i="10"/>
  <c r="AL326" i="10"/>
  <c r="AL329" i="10"/>
  <c r="AL332" i="10"/>
  <c r="AL334" i="10"/>
  <c r="AL336" i="10"/>
  <c r="AL338" i="10"/>
  <c r="AL340" i="10"/>
  <c r="AL342" i="10"/>
  <c r="AL344" i="10"/>
  <c r="AL346" i="10"/>
  <c r="AL348" i="10"/>
  <c r="AL350" i="10"/>
  <c r="AL352" i="10"/>
  <c r="AL354" i="10"/>
  <c r="AL356" i="10"/>
  <c r="AL358" i="10"/>
  <c r="AL360" i="10"/>
  <c r="AL362" i="10"/>
  <c r="AL364" i="10"/>
  <c r="AL366" i="10"/>
  <c r="AL368" i="10"/>
  <c r="AL324" i="10"/>
  <c r="AL328" i="10"/>
  <c r="AL331" i="10"/>
  <c r="AL287" i="10"/>
  <c r="AL322" i="10"/>
  <c r="AL335" i="10"/>
  <c r="AL343" i="10"/>
  <c r="AL351" i="10"/>
  <c r="AL359" i="10"/>
  <c r="AL367" i="10"/>
  <c r="AL370" i="10"/>
  <c r="AL372" i="10"/>
  <c r="AL374" i="10"/>
  <c r="AL376" i="10"/>
  <c r="AL378" i="10"/>
  <c r="AL380" i="10"/>
  <c r="AL382" i="10"/>
  <c r="AL384" i="10"/>
  <c r="AL386" i="10"/>
  <c r="AL388" i="10"/>
  <c r="AL337" i="10"/>
  <c r="AL353" i="10"/>
  <c r="AL361" i="10"/>
  <c r="AL330" i="10"/>
  <c r="AL333" i="10"/>
  <c r="AL341" i="10"/>
  <c r="AL349" i="10"/>
  <c r="AL357" i="10"/>
  <c r="AL365" i="10"/>
  <c r="AL345" i="10"/>
  <c r="AL339" i="10"/>
  <c r="AL347" i="10"/>
  <c r="AL355" i="10"/>
  <c r="AL363" i="10"/>
  <c r="AL369" i="10"/>
  <c r="AL371" i="10"/>
  <c r="AL373" i="10"/>
  <c r="AL375" i="10"/>
  <c r="AL377" i="10"/>
  <c r="AL379" i="10"/>
  <c r="AL381" i="10"/>
  <c r="AL383" i="10"/>
  <c r="AL385" i="10"/>
  <c r="AL387" i="10"/>
  <c r="AM154" i="10"/>
  <c r="AM14" i="10"/>
  <c r="AM188" i="10"/>
  <c r="AM86" i="10"/>
  <c r="AM203" i="10"/>
  <c r="AM88" i="10"/>
  <c r="AM93" i="10"/>
  <c r="AM211" i="10"/>
  <c r="AM214" i="10"/>
  <c r="AM37" i="10"/>
  <c r="AM22" i="10"/>
  <c r="AM225" i="10"/>
  <c r="AM112" i="10"/>
  <c r="AM76" i="10"/>
  <c r="AM29" i="10"/>
  <c r="AM139" i="10"/>
  <c r="AM44" i="10"/>
  <c r="AM253" i="10"/>
  <c r="AM96" i="10"/>
  <c r="AM79" i="10"/>
  <c r="AM66" i="10"/>
  <c r="AM146" i="10"/>
  <c r="AM111" i="10"/>
  <c r="AM77" i="10"/>
  <c r="AM118" i="10"/>
  <c r="AM60" i="10"/>
  <c r="AM151" i="10"/>
  <c r="AM233" i="10"/>
  <c r="AM65" i="10"/>
  <c r="AM174" i="10"/>
  <c r="AM198" i="10"/>
  <c r="AM239" i="10"/>
  <c r="AM185" i="10"/>
  <c r="AM82" i="10"/>
  <c r="AM40" i="10"/>
  <c r="AM26" i="10"/>
  <c r="AM179" i="10"/>
  <c r="AM106" i="10"/>
  <c r="AM54" i="10"/>
  <c r="AM13" i="10"/>
  <c r="AM132" i="10"/>
  <c r="AM161" i="10"/>
  <c r="AM235" i="10"/>
  <c r="AM89" i="10"/>
  <c r="AM34" i="10"/>
  <c r="AM168" i="10"/>
  <c r="AM131" i="10"/>
  <c r="AM68" i="10"/>
  <c r="AM83" i="10"/>
  <c r="AM234" i="10"/>
  <c r="AM38" i="10"/>
  <c r="AM35" i="10"/>
  <c r="AM177" i="10"/>
  <c r="AM42" i="10"/>
  <c r="AM166" i="10"/>
  <c r="AM81" i="10"/>
  <c r="AM55" i="10"/>
  <c r="AM4" i="10"/>
  <c r="AM180" i="10"/>
  <c r="AM209" i="10"/>
  <c r="AM84" i="10"/>
  <c r="AM183" i="10"/>
  <c r="AM194" i="10"/>
  <c r="AM143" i="10"/>
  <c r="AM144" i="10"/>
  <c r="AM178" i="10"/>
  <c r="AM231" i="10"/>
  <c r="AM30" i="10"/>
  <c r="AM141" i="10"/>
  <c r="AM61" i="10"/>
  <c r="AM103" i="10"/>
  <c r="AM136" i="10"/>
  <c r="AM3" i="10"/>
  <c r="AM122" i="10"/>
  <c r="AM249" i="10"/>
  <c r="AM67" i="10"/>
  <c r="AM148" i="10"/>
  <c r="AM223" i="10"/>
  <c r="AM216" i="10"/>
  <c r="AM167" i="10"/>
  <c r="AM62" i="10"/>
  <c r="AM17" i="10"/>
  <c r="AM207" i="10"/>
  <c r="AM158" i="10"/>
  <c r="AM160" i="10"/>
  <c r="AM127" i="10"/>
  <c r="AM7" i="10"/>
  <c r="AM87" i="10"/>
  <c r="AM39" i="10"/>
  <c r="AM230" i="10"/>
  <c r="AM19" i="10"/>
  <c r="AM21" i="10"/>
  <c r="AM134" i="10"/>
  <c r="AM162" i="10"/>
  <c r="AM221" i="10"/>
  <c r="AM33" i="10"/>
  <c r="AM157" i="10"/>
  <c r="AM201" i="10"/>
  <c r="AM212" i="10"/>
  <c r="AM196" i="10"/>
  <c r="AM152" i="10"/>
  <c r="AM182" i="10"/>
  <c r="AM202" i="10"/>
  <c r="AM32" i="10"/>
  <c r="AM117" i="10"/>
  <c r="AM90" i="10"/>
  <c r="AM92" i="10"/>
  <c r="AM204" i="10"/>
  <c r="AM129" i="10"/>
  <c r="AM199" i="10"/>
  <c r="AM226" i="10"/>
  <c r="AM99" i="10"/>
  <c r="AM114" i="10"/>
  <c r="AM200" i="10"/>
  <c r="AM250" i="10"/>
  <c r="AM121" i="10"/>
  <c r="AM46" i="10"/>
  <c r="AM145" i="10"/>
  <c r="AM10" i="10"/>
  <c r="AM170" i="10"/>
  <c r="AM133" i="10"/>
  <c r="AM140" i="10"/>
  <c r="AM9" i="10"/>
  <c r="AM101" i="10"/>
  <c r="AM31" i="10"/>
  <c r="AM169" i="10"/>
  <c r="AM191" i="10"/>
  <c r="AM70" i="10"/>
  <c r="AM125" i="10"/>
  <c r="AM229" i="10"/>
  <c r="AM45" i="10"/>
  <c r="AM124" i="10"/>
  <c r="AM210" i="10"/>
  <c r="AM247" i="10"/>
  <c r="AM51" i="10"/>
  <c r="AM119" i="10"/>
  <c r="AM73" i="10"/>
  <c r="AM116" i="10"/>
  <c r="AM24" i="10"/>
  <c r="AM100" i="10"/>
  <c r="AM52" i="10"/>
  <c r="AM176" i="10"/>
  <c r="AM189" i="10"/>
  <c r="AM150" i="10"/>
  <c r="AM171" i="10"/>
  <c r="AM195" i="10"/>
  <c r="AM78" i="10"/>
  <c r="AM16" i="10"/>
  <c r="AM236" i="10"/>
  <c r="AM246" i="10"/>
  <c r="AM137" i="10"/>
  <c r="AM213" i="10"/>
  <c r="AM130" i="10"/>
  <c r="AM128" i="10"/>
  <c r="AM104" i="10"/>
  <c r="AM153" i="10"/>
  <c r="AM184" i="10"/>
  <c r="AM12" i="10"/>
  <c r="AM18" i="10"/>
  <c r="AM181" i="10"/>
  <c r="AM95" i="10"/>
  <c r="AM244" i="10"/>
  <c r="AM85" i="10"/>
  <c r="AM57" i="10"/>
  <c r="AM135" i="10"/>
  <c r="AM64" i="10"/>
  <c r="AM232" i="10"/>
  <c r="AM107" i="10"/>
  <c r="AM110" i="10"/>
  <c r="AM36" i="10"/>
  <c r="AM164" i="10"/>
  <c r="AM248" i="10"/>
  <c r="AM218" i="10"/>
  <c r="AM156" i="10"/>
  <c r="AM197" i="10"/>
  <c r="AM165" i="10"/>
  <c r="AM186" i="10"/>
  <c r="AM23" i="10"/>
  <c r="AM97" i="10"/>
  <c r="AM193" i="10"/>
  <c r="AM142" i="10"/>
  <c r="AM28" i="10"/>
  <c r="AM222" i="10"/>
  <c r="AM149" i="10"/>
  <c r="AM43" i="10"/>
  <c r="AM227" i="10"/>
  <c r="AM91" i="10"/>
  <c r="AM49" i="10"/>
  <c r="AM219" i="10"/>
  <c r="AM241" i="10"/>
  <c r="AM98" i="10"/>
  <c r="AM192" i="10"/>
  <c r="AM220" i="10"/>
  <c r="AM74" i="10"/>
  <c r="AM59" i="10"/>
  <c r="AM208" i="10"/>
  <c r="AM187" i="10"/>
  <c r="AM80" i="10"/>
  <c r="AM173" i="10"/>
  <c r="AM109" i="10"/>
  <c r="AM163" i="10"/>
  <c r="AM159" i="10"/>
  <c r="AM102" i="10"/>
  <c r="AM155" i="10"/>
  <c r="AM20" i="10"/>
  <c r="AM75" i="10"/>
  <c r="AM175" i="10"/>
  <c r="AM215" i="10"/>
  <c r="AM252" i="10"/>
  <c r="AM245" i="10"/>
  <c r="AM47" i="10"/>
  <c r="AM72" i="10"/>
  <c r="AM50" i="10"/>
  <c r="AM243" i="10"/>
  <c r="AM53" i="10"/>
  <c r="AM113" i="10"/>
  <c r="AM237" i="10"/>
  <c r="AM123" i="10"/>
  <c r="AM15" i="10"/>
  <c r="AM206" i="10"/>
  <c r="AM120" i="10"/>
  <c r="AM217" i="10"/>
  <c r="AM172" i="10"/>
  <c r="AM11" i="10"/>
  <c r="AM147" i="10"/>
  <c r="AM242" i="10"/>
  <c r="AM58" i="10"/>
  <c r="AM205" i="10"/>
  <c r="AM69" i="10"/>
  <c r="AM94" i="10"/>
  <c r="AM27" i="10"/>
  <c r="AM240" i="10"/>
  <c r="AM228" i="10"/>
  <c r="AM224" i="10"/>
  <c r="AM48" i="10"/>
  <c r="AM251" i="10"/>
  <c r="AM25" i="10"/>
  <c r="AM41" i="10"/>
  <c r="AM138" i="10"/>
  <c r="AM5" i="10"/>
  <c r="AM190" i="10"/>
  <c r="AM63" i="10"/>
  <c r="AM71" i="10"/>
  <c r="AM105" i="10"/>
  <c r="AM238" i="10"/>
  <c r="AM126" i="10"/>
  <c r="AM115" i="10"/>
  <c r="AM108" i="10"/>
  <c r="AM56" i="10"/>
  <c r="AM8" i="10"/>
  <c r="AM6" i="10"/>
  <c r="AL220" i="10"/>
  <c r="AL4" i="10"/>
  <c r="AL238" i="10"/>
  <c r="AL92" i="10"/>
  <c r="AL166" i="10"/>
  <c r="AL36" i="10"/>
  <c r="AL70" i="10"/>
  <c r="AL141" i="10"/>
  <c r="AL85" i="10"/>
  <c r="AL50" i="10"/>
  <c r="AL77" i="10"/>
  <c r="AL13" i="10"/>
  <c r="AL113" i="10"/>
  <c r="AL101" i="10"/>
  <c r="AL228" i="10"/>
  <c r="AL90" i="10"/>
  <c r="AL173" i="10"/>
  <c r="AL65" i="10"/>
  <c r="AL10" i="10"/>
  <c r="AL116" i="10"/>
  <c r="AL79" i="10"/>
  <c r="AL105" i="10"/>
  <c r="AL155" i="10"/>
  <c r="AL227" i="10"/>
  <c r="AL95" i="10"/>
  <c r="AL46" i="10"/>
  <c r="AL147" i="10"/>
  <c r="AL16" i="10"/>
  <c r="AL31" i="10"/>
  <c r="AL30" i="10"/>
  <c r="AL129" i="10"/>
  <c r="AL250" i="10"/>
  <c r="AL7" i="10"/>
  <c r="AL97" i="10"/>
  <c r="AL207" i="10"/>
  <c r="AL121" i="10"/>
  <c r="AL164" i="10"/>
  <c r="AL62" i="10"/>
  <c r="AL61" i="10"/>
  <c r="AL11" i="10"/>
  <c r="AL24" i="10"/>
  <c r="AL216" i="10"/>
  <c r="AL252" i="10"/>
  <c r="AL221" i="10"/>
  <c r="AL28" i="10"/>
  <c r="AL119" i="10"/>
  <c r="AL159" i="10"/>
  <c r="AL158" i="10"/>
  <c r="AL48" i="10"/>
  <c r="AL143" i="10"/>
  <c r="AL64" i="10"/>
  <c r="AL136" i="10"/>
  <c r="AL215" i="10"/>
  <c r="AL160" i="10"/>
  <c r="AL187" i="10"/>
  <c r="AL186" i="10"/>
  <c r="AL89" i="10"/>
  <c r="AL154" i="10"/>
  <c r="AL120" i="10"/>
  <c r="AL201" i="10"/>
  <c r="AL88" i="10"/>
  <c r="AL244" i="10"/>
  <c r="AL222" i="10"/>
  <c r="AL63" i="10"/>
  <c r="AL165" i="10"/>
  <c r="AL52" i="10"/>
  <c r="AL81" i="10"/>
  <c r="AL107" i="10"/>
  <c r="AL148" i="10"/>
  <c r="AL33" i="10"/>
  <c r="AL23" i="10"/>
  <c r="AL175" i="10"/>
  <c r="AL230" i="10"/>
  <c r="AL179" i="10"/>
  <c r="AL245" i="10"/>
  <c r="AL172" i="10"/>
  <c r="AL223" i="10"/>
  <c r="AL243" i="10"/>
  <c r="AL157" i="10"/>
  <c r="AL203" i="10"/>
  <c r="AL208" i="10"/>
  <c r="AL127" i="10"/>
  <c r="AL72" i="10"/>
  <c r="AL87" i="10"/>
  <c r="AL178" i="10"/>
  <c r="AL134" i="10"/>
  <c r="AL236" i="10"/>
  <c r="AL182" i="10"/>
  <c r="AL49" i="10"/>
  <c r="AL6" i="10"/>
  <c r="AL123" i="10"/>
  <c r="AL149" i="10"/>
  <c r="AL169" i="10"/>
  <c r="AL142" i="10"/>
  <c r="AL108" i="10"/>
  <c r="AL40" i="10"/>
  <c r="AL5" i="10"/>
  <c r="AL138" i="10"/>
  <c r="AL91" i="10"/>
  <c r="AL114" i="10"/>
  <c r="AL152" i="10"/>
  <c r="AL171" i="10"/>
  <c r="AL133" i="10"/>
  <c r="AL78" i="10"/>
  <c r="AL181" i="10"/>
  <c r="AL253" i="10"/>
  <c r="AL117" i="10"/>
  <c r="AL184" i="10"/>
  <c r="AL177" i="10"/>
  <c r="AL189" i="10"/>
  <c r="AL51" i="10"/>
  <c r="AL94" i="10"/>
  <c r="AL190" i="10"/>
  <c r="AL115" i="10"/>
  <c r="AL76" i="10"/>
  <c r="AL37" i="10"/>
  <c r="AL9" i="10"/>
  <c r="AL103" i="10"/>
  <c r="AL83" i="10"/>
  <c r="AL73" i="10"/>
  <c r="AL192" i="10"/>
  <c r="AL29" i="10"/>
  <c r="AL75" i="10"/>
  <c r="AL122" i="10"/>
  <c r="AL170" i="10"/>
  <c r="AL3" i="10"/>
  <c r="AL168" i="10"/>
  <c r="AL225" i="10"/>
  <c r="AL246" i="10"/>
  <c r="AL199" i="10"/>
  <c r="AL180" i="10"/>
  <c r="AL93" i="10"/>
  <c r="AL57" i="10"/>
  <c r="AL118" i="10"/>
  <c r="AL214" i="10"/>
  <c r="AL167" i="10"/>
  <c r="AL176" i="10"/>
  <c r="AL17" i="10"/>
  <c r="AL211" i="10"/>
  <c r="AL131" i="10"/>
  <c r="AL150" i="10"/>
  <c r="AL234" i="10"/>
  <c r="AL18" i="10"/>
  <c r="AL12" i="10"/>
  <c r="AL209" i="10"/>
  <c r="AL205" i="10"/>
  <c r="AL21" i="10"/>
  <c r="AL247" i="10"/>
  <c r="AL212" i="10"/>
  <c r="AL183" i="10"/>
  <c r="AL99" i="10"/>
  <c r="AL232" i="10"/>
  <c r="AL112" i="10"/>
  <c r="AL249" i="10"/>
  <c r="AL25" i="10"/>
  <c r="AL239" i="10"/>
  <c r="AL218" i="10"/>
  <c r="AL35" i="10"/>
  <c r="AL19" i="10"/>
  <c r="AL156" i="10"/>
  <c r="AL111" i="10"/>
  <c r="AL32" i="10"/>
  <c r="AL151" i="10"/>
  <c r="AL80" i="10"/>
  <c r="AL188" i="10"/>
  <c r="AL144" i="10"/>
  <c r="AL55" i="10"/>
  <c r="AL68" i="10"/>
  <c r="AL163" i="10"/>
  <c r="AL27" i="10"/>
  <c r="AL162" i="10"/>
  <c r="AL237" i="10"/>
  <c r="AL71" i="10"/>
  <c r="AL161" i="10"/>
  <c r="AL59" i="10"/>
  <c r="AL15" i="10"/>
  <c r="AL130" i="10"/>
  <c r="AL100" i="10"/>
  <c r="AL226" i="10"/>
  <c r="AL231" i="10"/>
  <c r="AL195" i="10"/>
  <c r="AL106" i="10"/>
  <c r="AL213" i="10"/>
  <c r="AL241" i="10"/>
  <c r="AL140" i="10"/>
  <c r="AL200" i="10"/>
  <c r="AL43" i="10"/>
  <c r="AL84" i="10"/>
  <c r="AL146" i="10"/>
  <c r="AL104" i="10"/>
  <c r="AL125" i="10"/>
  <c r="AL229" i="10"/>
  <c r="AL96" i="10"/>
  <c r="AL251" i="10"/>
  <c r="AL45" i="10"/>
  <c r="AL110" i="10"/>
  <c r="AL60" i="10"/>
  <c r="AL242" i="10"/>
  <c r="AL132" i="10"/>
  <c r="AL233" i="10"/>
  <c r="AL193" i="10"/>
  <c r="AL8" i="10"/>
  <c r="AL53" i="10"/>
  <c r="AL145" i="10"/>
  <c r="AL38" i="10"/>
  <c r="AL139" i="10"/>
  <c r="AL126" i="10"/>
  <c r="AL34" i="10"/>
  <c r="AL124" i="10"/>
  <c r="AL41" i="10"/>
  <c r="AL22" i="10"/>
  <c r="AL240" i="10"/>
  <c r="AL153" i="10"/>
  <c r="AL86" i="10"/>
  <c r="AL66" i="10"/>
  <c r="AL39" i="10"/>
  <c r="AL42" i="10"/>
  <c r="AL44" i="10"/>
  <c r="AL102" i="10"/>
  <c r="AL197" i="10"/>
  <c r="AL202" i="10"/>
  <c r="AL128" i="10"/>
  <c r="AL235" i="10"/>
  <c r="AL14" i="10"/>
  <c r="AL174" i="10"/>
  <c r="AL204" i="10"/>
  <c r="AL109" i="10"/>
  <c r="AL217" i="10"/>
  <c r="AL210" i="10"/>
  <c r="AL98" i="10"/>
  <c r="AL194" i="10"/>
  <c r="AL74" i="10"/>
  <c r="AL206" i="10"/>
  <c r="AL58" i="10"/>
  <c r="AL20" i="10"/>
  <c r="AL67" i="10"/>
  <c r="AL137" i="10"/>
  <c r="AL224" i="10"/>
  <c r="AL135" i="10"/>
  <c r="AL191" i="10"/>
  <c r="AL196" i="10"/>
  <c r="AL185" i="10"/>
  <c r="AL69" i="10"/>
  <c r="AL26" i="10"/>
  <c r="AL219" i="10"/>
  <c r="AL248" i="10"/>
  <c r="AL82" i="10"/>
  <c r="AL54" i="10"/>
  <c r="AL198" i="10"/>
  <c r="AL56" i="10"/>
  <c r="AL47" i="10"/>
  <c r="C3" i="10"/>
  <c r="C4" i="10"/>
  <c r="C5" i="10"/>
  <c r="C7" i="10"/>
  <c r="C6" i="10"/>
  <c r="C8" i="10"/>
  <c r="C9" i="10"/>
  <c r="C10" i="10"/>
  <c r="C11" i="10"/>
  <c r="C12" i="10"/>
  <c r="C13" i="10"/>
  <c r="C14" i="10"/>
  <c r="C15" i="10"/>
  <c r="C16" i="10"/>
  <c r="C18" i="10"/>
  <c r="C17" i="10"/>
  <c r="C19" i="10"/>
  <c r="C20" i="10"/>
  <c r="C21" i="10"/>
  <c r="C22" i="10"/>
  <c r="C23" i="10"/>
  <c r="C24" i="10"/>
  <c r="C25" i="10"/>
  <c r="C26" i="10"/>
  <c r="C233" i="10"/>
  <c r="C222" i="10"/>
  <c r="C248" i="10"/>
  <c r="C239" i="10"/>
  <c r="C226" i="10"/>
  <c r="C199" i="10"/>
  <c r="C250" i="10"/>
  <c r="C224" i="10"/>
  <c r="C244" i="10"/>
  <c r="C202" i="10"/>
  <c r="C207" i="10"/>
  <c r="C228" i="10"/>
  <c r="C251" i="10"/>
  <c r="C204" i="10"/>
  <c r="C213" i="10"/>
  <c r="C200" i="10"/>
  <c r="C198" i="10"/>
  <c r="C234" i="10"/>
  <c r="C225" i="10"/>
  <c r="C241" i="10"/>
  <c r="C249" i="10"/>
  <c r="C197" i="10"/>
  <c r="C240" i="10"/>
  <c r="C230" i="10"/>
  <c r="C242" i="10"/>
  <c r="C211" i="10"/>
  <c r="C237" i="10"/>
  <c r="C227" i="10"/>
  <c r="C223" i="10"/>
  <c r="C217" i="10"/>
  <c r="C194" i="10"/>
  <c r="C219" i="10"/>
  <c r="C236" i="10"/>
  <c r="C216" i="10"/>
  <c r="C127" i="10"/>
  <c r="C218" i="10"/>
  <c r="C235" i="10"/>
  <c r="C238" i="10"/>
  <c r="C220" i="10"/>
  <c r="C206" i="10"/>
  <c r="C247" i="10"/>
  <c r="C245" i="10"/>
  <c r="C195" i="10"/>
  <c r="C229" i="10"/>
  <c r="C205" i="10"/>
  <c r="C128" i="10"/>
  <c r="C214" i="10"/>
  <c r="C208" i="10"/>
  <c r="C221" i="10"/>
  <c r="C246" i="10"/>
  <c r="C201" i="10"/>
  <c r="C232" i="10"/>
  <c r="C209" i="10"/>
  <c r="C215" i="10"/>
  <c r="C252" i="10"/>
  <c r="C126" i="10"/>
  <c r="C231" i="10"/>
  <c r="C196" i="10"/>
  <c r="C212" i="10"/>
  <c r="C109" i="10"/>
  <c r="C203" i="10"/>
  <c r="C243" i="10"/>
  <c r="C253" i="10"/>
  <c r="C210" i="10"/>
  <c r="C108" i="10"/>
  <c r="C173" i="10"/>
  <c r="C28" i="10"/>
  <c r="C33" i="10"/>
  <c r="C76" i="10"/>
  <c r="C184" i="10"/>
  <c r="C72" i="10"/>
  <c r="C55" i="10"/>
  <c r="C151" i="10"/>
  <c r="C64" i="10"/>
  <c r="C88" i="10"/>
  <c r="C121" i="10"/>
  <c r="C125" i="10"/>
  <c r="C29" i="10"/>
  <c r="C44" i="10"/>
  <c r="C119" i="10"/>
  <c r="C161" i="10"/>
  <c r="C159" i="10"/>
  <c r="C85" i="10"/>
  <c r="C27" i="10"/>
  <c r="C170" i="10"/>
  <c r="C30" i="10"/>
  <c r="C37" i="10"/>
  <c r="C118" i="10"/>
  <c r="C106" i="10"/>
  <c r="C139" i="10"/>
  <c r="C90" i="10"/>
  <c r="C43" i="10"/>
  <c r="C39" i="10"/>
  <c r="C31" i="10"/>
  <c r="C143" i="10"/>
  <c r="C40" i="10"/>
  <c r="C149" i="10"/>
  <c r="C174" i="10"/>
  <c r="C34" i="10"/>
  <c r="C35" i="10"/>
  <c r="C63" i="10"/>
  <c r="C158" i="10"/>
  <c r="C101" i="10"/>
  <c r="C129" i="10"/>
  <c r="C183" i="10"/>
  <c r="C162" i="10"/>
  <c r="C79" i="10"/>
  <c r="C62" i="10"/>
  <c r="C73" i="10"/>
  <c r="C69" i="10"/>
  <c r="C163" i="10"/>
  <c r="C142" i="10"/>
  <c r="C36" i="10"/>
  <c r="C96" i="10"/>
  <c r="C124" i="10"/>
  <c r="C92" i="10"/>
  <c r="C187" i="10"/>
  <c r="C137" i="10"/>
  <c r="C65" i="10"/>
  <c r="C38" i="10"/>
  <c r="C145" i="10"/>
  <c r="C116" i="10"/>
  <c r="C165" i="10"/>
  <c r="C66" i="10"/>
  <c r="C114" i="10"/>
  <c r="C98" i="10"/>
  <c r="C130" i="10"/>
  <c r="C70" i="10"/>
  <c r="C185" i="10"/>
  <c r="C160" i="10"/>
  <c r="C175" i="10"/>
  <c r="C190" i="10"/>
  <c r="C182" i="10"/>
  <c r="C147" i="10"/>
  <c r="C32" i="10"/>
  <c r="C134" i="10"/>
  <c r="C54" i="10"/>
  <c r="C176" i="10"/>
  <c r="C56" i="10"/>
  <c r="C86" i="10"/>
  <c r="C84" i="10"/>
  <c r="C156" i="10"/>
  <c r="C52" i="10"/>
  <c r="C181" i="10"/>
  <c r="C46" i="10"/>
  <c r="C179" i="10"/>
  <c r="C53" i="10"/>
  <c r="C110" i="10"/>
  <c r="C49" i="10"/>
  <c r="C81" i="10"/>
  <c r="C178" i="10"/>
  <c r="C107" i="10"/>
  <c r="C132" i="10"/>
  <c r="C135" i="10"/>
  <c r="C60" i="10"/>
  <c r="C91" i="10"/>
  <c r="C153" i="10"/>
  <c r="C87" i="10"/>
  <c r="C177" i="10"/>
  <c r="C115" i="10"/>
  <c r="C71" i="10"/>
  <c r="C166" i="10"/>
  <c r="C75" i="10"/>
  <c r="C78" i="10"/>
  <c r="C168" i="10"/>
  <c r="C61" i="10"/>
  <c r="C48" i="10"/>
  <c r="C186" i="10"/>
  <c r="C193" i="10"/>
  <c r="C42" i="10"/>
  <c r="C104" i="10"/>
  <c r="C138" i="10"/>
  <c r="C192" i="10"/>
  <c r="C150" i="10"/>
  <c r="C122" i="10"/>
  <c r="C191" i="10"/>
  <c r="C83" i="10"/>
  <c r="C93" i="10"/>
  <c r="C89" i="10"/>
  <c r="C120" i="10"/>
  <c r="C82" i="10"/>
  <c r="C100" i="10"/>
  <c r="C164" i="10"/>
  <c r="C80" i="10"/>
  <c r="C169" i="10"/>
  <c r="C154" i="10"/>
  <c r="C74" i="10"/>
  <c r="C51" i="10"/>
  <c r="C102" i="10"/>
  <c r="C155" i="10"/>
  <c r="C117" i="10"/>
  <c r="C157" i="10"/>
  <c r="C133" i="10"/>
  <c r="C131" i="10"/>
  <c r="C140" i="10"/>
  <c r="C77" i="10"/>
  <c r="C189" i="10"/>
  <c r="C146" i="10"/>
  <c r="C171" i="10"/>
  <c r="C167" i="10"/>
  <c r="C103" i="10"/>
  <c r="C58" i="10"/>
  <c r="C188" i="10"/>
  <c r="C50" i="10"/>
  <c r="C112" i="10"/>
  <c r="C68" i="10"/>
  <c r="C67" i="10"/>
  <c r="C41" i="10"/>
  <c r="C94" i="10"/>
  <c r="C95" i="10"/>
  <c r="C136" i="10"/>
  <c r="C45" i="10"/>
  <c r="C180" i="10"/>
  <c r="C141" i="10"/>
  <c r="C47" i="10"/>
  <c r="C123" i="10"/>
  <c r="C105" i="10"/>
  <c r="C97" i="10"/>
  <c r="C152" i="10"/>
  <c r="C111" i="10"/>
  <c r="C148" i="10"/>
  <c r="C144" i="10"/>
  <c r="C59" i="10"/>
  <c r="C113" i="10"/>
  <c r="C99" i="10"/>
  <c r="C57" i="10"/>
  <c r="C172" i="10"/>
  <c r="H304" i="6"/>
  <c r="H382" i="6"/>
  <c r="H354" i="6"/>
  <c r="H358" i="6"/>
  <c r="H362" i="6"/>
  <c r="H349" i="6"/>
  <c r="H275" i="6"/>
  <c r="H303" i="6"/>
  <c r="H375" i="6"/>
  <c r="H322" i="6"/>
  <c r="H341" i="6"/>
  <c r="H257" i="6"/>
  <c r="H340" i="6"/>
  <c r="H327" i="6"/>
  <c r="H323" i="6"/>
  <c r="H351" i="6"/>
  <c r="H284" i="6"/>
  <c r="H267" i="6"/>
  <c r="H373" i="6"/>
  <c r="H271" i="6"/>
  <c r="H274" i="6"/>
  <c r="H293" i="6"/>
  <c r="H335" i="6"/>
  <c r="H311" i="6"/>
  <c r="H277" i="6"/>
  <c r="H368" i="6"/>
  <c r="H361" i="6"/>
  <c r="H269" i="6"/>
  <c r="H386" i="6"/>
  <c r="H329" i="6"/>
  <c r="H254" i="6"/>
  <c r="H365" i="6"/>
  <c r="H289" i="6"/>
  <c r="H299" i="6"/>
  <c r="H287" i="6"/>
  <c r="H320" i="6"/>
  <c r="H265" i="6"/>
  <c r="H381" i="6"/>
  <c r="H333" i="6"/>
  <c r="H276" i="6"/>
  <c r="H319" i="6"/>
  <c r="H345" i="6"/>
  <c r="H268" i="6"/>
  <c r="H294" i="6"/>
  <c r="H337" i="6"/>
  <c r="H317" i="6"/>
  <c r="H331" i="6"/>
  <c r="H279" i="6"/>
  <c r="H255" i="6"/>
  <c r="H377" i="6"/>
  <c r="H315" i="6"/>
  <c r="H342" i="6"/>
  <c r="H387" i="6"/>
  <c r="H270" i="6"/>
  <c r="H379" i="6"/>
  <c r="H298" i="6"/>
  <c r="H258" i="6"/>
  <c r="H278" i="6"/>
  <c r="H346" i="6"/>
  <c r="H259" i="6"/>
  <c r="H343" i="6"/>
  <c r="H370" i="6"/>
  <c r="H325" i="6"/>
  <c r="H280" i="6"/>
  <c r="H261" i="6"/>
  <c r="H332" i="6"/>
  <c r="H378" i="6"/>
  <c r="H296" i="6"/>
  <c r="H385" i="6"/>
  <c r="H339" i="6"/>
  <c r="H334" i="6"/>
  <c r="H376" i="6"/>
  <c r="H281" i="6"/>
  <c r="H330" i="6"/>
  <c r="H326" i="6"/>
  <c r="H313" i="6"/>
  <c r="H297" i="6"/>
  <c r="H253" i="6"/>
  <c r="H291" i="6"/>
  <c r="H314" i="6"/>
  <c r="H292" i="6"/>
  <c r="H283" i="6"/>
  <c r="H357" i="6"/>
  <c r="H383" i="6"/>
  <c r="H273" i="6"/>
  <c r="H355" i="6"/>
  <c r="H371" i="6"/>
  <c r="H347" i="6"/>
  <c r="H290" i="6"/>
  <c r="H266" i="6"/>
  <c r="H282" i="6"/>
  <c r="H366" i="6"/>
  <c r="H363" i="6"/>
  <c r="H285" i="6"/>
  <c r="H295" i="6"/>
  <c r="H310" i="6"/>
  <c r="H359" i="6"/>
  <c r="H374" i="6"/>
  <c r="H306" i="6"/>
  <c r="H286" i="6"/>
  <c r="H318" i="6"/>
  <c r="H350" i="6"/>
  <c r="H367" i="6"/>
  <c r="H263" i="6"/>
  <c r="H369" i="6"/>
  <c r="H272" i="6"/>
  <c r="H260" i="6"/>
  <c r="H302" i="6"/>
  <c r="H338" i="6"/>
  <c r="H309" i="6"/>
  <c r="H262" i="6"/>
  <c r="H307" i="6"/>
  <c r="H328" i="6"/>
  <c r="H360" i="6"/>
  <c r="H364" i="6"/>
  <c r="H305" i="6"/>
  <c r="H321" i="6"/>
  <c r="H348" i="6"/>
  <c r="H380" i="6"/>
  <c r="H324" i="6"/>
  <c r="H384" i="6"/>
  <c r="H301" i="6"/>
  <c r="H352" i="6"/>
  <c r="H344" i="6"/>
  <c r="H288" i="6"/>
  <c r="H264" i="6"/>
  <c r="H336" i="6"/>
  <c r="H308" i="6"/>
  <c r="H353" i="6"/>
  <c r="H256" i="6"/>
  <c r="H356" i="6"/>
  <c r="H316" i="6"/>
  <c r="H312" i="6"/>
  <c r="H300" i="6"/>
  <c r="H372" i="6"/>
  <c r="H147" i="6"/>
  <c r="H80" i="6"/>
  <c r="H97" i="6"/>
  <c r="H59" i="6"/>
  <c r="H116" i="6"/>
  <c r="H160" i="6"/>
  <c r="H98" i="6"/>
  <c r="H121" i="6"/>
  <c r="H46" i="6"/>
  <c r="H156" i="6"/>
  <c r="H128" i="6"/>
  <c r="H78" i="6"/>
  <c r="H159" i="6"/>
  <c r="H148" i="6"/>
  <c r="H150" i="6"/>
  <c r="H65" i="6"/>
  <c r="H113" i="6"/>
  <c r="H105" i="6"/>
  <c r="H182" i="6"/>
  <c r="H172" i="6"/>
  <c r="H109" i="6"/>
  <c r="H143" i="6"/>
  <c r="H155" i="6"/>
  <c r="H52" i="6"/>
  <c r="H189" i="6"/>
  <c r="H58" i="6"/>
  <c r="H132" i="6"/>
  <c r="H171" i="6"/>
  <c r="H69" i="6"/>
  <c r="H102" i="6"/>
  <c r="H112" i="6"/>
  <c r="H145" i="6"/>
  <c r="H175" i="6"/>
  <c r="H40" i="6"/>
  <c r="H140" i="6"/>
  <c r="H110" i="6"/>
  <c r="H87" i="6"/>
  <c r="H66" i="6"/>
  <c r="H129" i="6"/>
  <c r="H103" i="6"/>
  <c r="H73" i="6"/>
  <c r="H89" i="6"/>
  <c r="H48" i="6"/>
  <c r="H131" i="6"/>
  <c r="H181" i="6"/>
  <c r="H51" i="6"/>
  <c r="H124" i="6"/>
  <c r="H164" i="6"/>
  <c r="H94" i="6"/>
  <c r="H115" i="6"/>
  <c r="H190" i="6"/>
  <c r="H185" i="6"/>
  <c r="H29" i="6"/>
  <c r="H33" i="6"/>
  <c r="H139" i="6"/>
  <c r="H117" i="6"/>
  <c r="H170" i="6"/>
  <c r="H180" i="6"/>
  <c r="H178" i="6"/>
  <c r="H32" i="6"/>
  <c r="H169" i="6"/>
  <c r="H30" i="6"/>
  <c r="H47" i="6"/>
  <c r="H188" i="6"/>
  <c r="H99" i="6"/>
  <c r="H119" i="6"/>
  <c r="H151" i="6"/>
  <c r="H44" i="6"/>
  <c r="H142" i="6"/>
  <c r="H64" i="6"/>
  <c r="H192" i="6"/>
  <c r="H149" i="6"/>
  <c r="H153" i="6"/>
  <c r="H135" i="6"/>
  <c r="H141" i="6"/>
  <c r="H96" i="6"/>
  <c r="H67" i="6"/>
  <c r="H158" i="6"/>
  <c r="H166" i="6"/>
  <c r="H95" i="6"/>
  <c r="H146" i="6"/>
  <c r="H122" i="6"/>
  <c r="H134" i="6"/>
  <c r="H43" i="6"/>
  <c r="H91" i="6"/>
  <c r="H57" i="6"/>
  <c r="H56" i="6"/>
  <c r="H106" i="6"/>
  <c r="H53" i="6"/>
  <c r="H179" i="6"/>
  <c r="H50" i="6"/>
  <c r="H177" i="6"/>
  <c r="H93" i="6"/>
  <c r="H162" i="6"/>
  <c r="H85" i="6"/>
  <c r="H168" i="6"/>
  <c r="H82" i="6"/>
  <c r="H104" i="6"/>
  <c r="H187" i="6"/>
  <c r="H167" i="6"/>
  <c r="H86" i="6"/>
  <c r="H41" i="6"/>
  <c r="H81" i="6"/>
  <c r="H35" i="6"/>
  <c r="H130" i="6"/>
  <c r="H111" i="6"/>
  <c r="H154" i="6"/>
  <c r="H101" i="6"/>
  <c r="H70" i="6"/>
  <c r="H114" i="6"/>
  <c r="H55" i="6"/>
  <c r="H138" i="6"/>
  <c r="H144" i="6"/>
  <c r="H62" i="6"/>
  <c r="H63" i="6"/>
  <c r="H34" i="6"/>
  <c r="H84" i="6"/>
  <c r="H42" i="6"/>
  <c r="H133" i="6"/>
  <c r="H71" i="6"/>
  <c r="H16" i="6"/>
  <c r="H3" i="6"/>
  <c r="H236" i="6"/>
  <c r="H126" i="6"/>
  <c r="H225" i="6"/>
  <c r="H193" i="6"/>
  <c r="H208" i="6"/>
  <c r="H7" i="6"/>
  <c r="H226" i="6"/>
  <c r="H249" i="6"/>
  <c r="H4" i="6"/>
  <c r="H125" i="6"/>
  <c r="H245" i="6"/>
  <c r="H8" i="6"/>
  <c r="H248" i="6"/>
  <c r="H108" i="6"/>
  <c r="H12" i="6"/>
  <c r="H19" i="6"/>
  <c r="H14" i="6"/>
  <c r="H217" i="6"/>
  <c r="H10" i="6"/>
  <c r="H219" i="6"/>
  <c r="H237" i="6"/>
  <c r="H173" i="6"/>
  <c r="H68" i="6"/>
  <c r="H60" i="6"/>
  <c r="H72" i="6"/>
  <c r="H74" i="6"/>
  <c r="H25" i="6"/>
  <c r="H241" i="6"/>
  <c r="H239" i="6"/>
  <c r="H15" i="6"/>
  <c r="H20" i="6"/>
  <c r="H207" i="6"/>
  <c r="H209" i="6"/>
  <c r="H211" i="6"/>
  <c r="H199" i="6"/>
  <c r="H21" i="6"/>
  <c r="H242" i="6"/>
  <c r="H206" i="6"/>
  <c r="H204" i="6"/>
  <c r="H198" i="6"/>
  <c r="H231" i="6"/>
  <c r="H247" i="6"/>
  <c r="H227" i="6"/>
  <c r="H23" i="6"/>
  <c r="H203" i="6"/>
  <c r="H228" i="6"/>
  <c r="H218" i="6"/>
  <c r="H221" i="6"/>
  <c r="H214" i="6"/>
  <c r="H215" i="6"/>
  <c r="H240" i="6"/>
  <c r="H224" i="6"/>
  <c r="H127" i="6"/>
  <c r="H194" i="6"/>
  <c r="H197" i="6"/>
  <c r="H18" i="6"/>
  <c r="H234" i="6"/>
  <c r="H13" i="6"/>
  <c r="H252" i="6"/>
  <c r="H243" i="6"/>
  <c r="H9" i="6"/>
  <c r="H195" i="6"/>
  <c r="H201" i="6"/>
  <c r="H229" i="6"/>
  <c r="H220" i="6"/>
  <c r="H238" i="6"/>
  <c r="H107" i="6"/>
  <c r="H205" i="6"/>
  <c r="H230" i="6"/>
  <c r="H22" i="6"/>
  <c r="H28" i="6"/>
  <c r="H118" i="6"/>
  <c r="H163" i="6"/>
  <c r="H120" i="6"/>
  <c r="H213" i="6"/>
  <c r="H5" i="6"/>
  <c r="H232" i="6"/>
  <c r="H222" i="6"/>
  <c r="H202" i="6"/>
  <c r="H246" i="6"/>
  <c r="H210" i="6"/>
  <c r="H6" i="6"/>
  <c r="H235" i="6"/>
  <c r="H244" i="6"/>
  <c r="H212" i="6"/>
  <c r="H17" i="6"/>
  <c r="H196" i="6"/>
  <c r="H250" i="6"/>
  <c r="H251" i="6"/>
  <c r="H223" i="6"/>
  <c r="H26" i="6"/>
  <c r="H233" i="6"/>
  <c r="H11" i="6"/>
  <c r="H24" i="6"/>
  <c r="H200" i="6"/>
  <c r="H216" i="6"/>
  <c r="H2" i="6"/>
  <c r="T2" i="6"/>
  <c r="H92" i="6"/>
  <c r="H137" i="6"/>
  <c r="H90" i="6"/>
  <c r="H174" i="6"/>
  <c r="H161" i="6"/>
  <c r="H83" i="6"/>
  <c r="H186" i="6"/>
  <c r="H49" i="6"/>
  <c r="H165" i="6"/>
  <c r="H77" i="6"/>
  <c r="H88" i="6"/>
  <c r="H31" i="6"/>
  <c r="H191" i="6"/>
  <c r="H176" i="6"/>
  <c r="H184" i="6"/>
  <c r="H100" i="6"/>
  <c r="H45" i="6"/>
  <c r="H123" i="6"/>
  <c r="H38" i="6"/>
  <c r="H39" i="6"/>
  <c r="H36" i="6"/>
  <c r="H27" i="6"/>
  <c r="H61" i="6"/>
  <c r="H54" i="6"/>
  <c r="H136" i="6"/>
  <c r="H76" i="6"/>
  <c r="H79" i="6"/>
  <c r="H183" i="6"/>
  <c r="H152" i="6"/>
  <c r="H37" i="6"/>
  <c r="H157" i="6"/>
  <c r="H75" i="6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03" i="6"/>
  <c r="T204" i="6"/>
  <c r="T205" i="6"/>
  <c r="T206" i="6"/>
  <c r="T207" i="6"/>
  <c r="T208" i="6"/>
  <c r="T209" i="6"/>
  <c r="T210" i="6"/>
  <c r="T211" i="6"/>
  <c r="T212" i="6"/>
  <c r="T213" i="6"/>
  <c r="T214" i="6"/>
  <c r="T215" i="6"/>
  <c r="T216" i="6"/>
  <c r="T217" i="6"/>
  <c r="T218" i="6"/>
  <c r="T219" i="6"/>
  <c r="T220" i="6"/>
  <c r="T221" i="6"/>
  <c r="T222" i="6"/>
  <c r="T223" i="6"/>
  <c r="T224" i="6"/>
  <c r="T225" i="6"/>
  <c r="T226" i="6"/>
  <c r="T227" i="6"/>
  <c r="T228" i="6"/>
  <c r="T229" i="6"/>
  <c r="T230" i="6"/>
  <c r="T231" i="6"/>
  <c r="T232" i="6"/>
  <c r="T233" i="6"/>
  <c r="T234" i="6"/>
  <c r="T235" i="6"/>
  <c r="T236" i="6"/>
  <c r="T237" i="6"/>
  <c r="T238" i="6"/>
  <c r="T239" i="6"/>
  <c r="T240" i="6"/>
  <c r="T241" i="6"/>
  <c r="T242" i="6"/>
  <c r="T243" i="6"/>
  <c r="T244" i="6"/>
  <c r="T245" i="6"/>
  <c r="T246" i="6"/>
  <c r="T247" i="6"/>
  <c r="T248" i="6"/>
  <c r="T249" i="6"/>
  <c r="T250" i="6"/>
  <c r="T253" i="6"/>
  <c r="T251" i="6"/>
  <c r="T252" i="6"/>
  <c r="T254" i="6"/>
  <c r="T255" i="6"/>
  <c r="T256" i="6"/>
  <c r="T257" i="6"/>
  <c r="T258" i="6"/>
  <c r="T259" i="6"/>
  <c r="T260" i="6"/>
  <c r="T261" i="6"/>
  <c r="T262" i="6"/>
  <c r="T263" i="6"/>
  <c r="T264" i="6"/>
  <c r="T265" i="6"/>
  <c r="T266" i="6"/>
  <c r="T267" i="6"/>
  <c r="T268" i="6"/>
  <c r="T269" i="6"/>
  <c r="T270" i="6"/>
  <c r="T271" i="6"/>
  <c r="T272" i="6"/>
  <c r="T273" i="6"/>
  <c r="T274" i="6"/>
  <c r="T275" i="6"/>
  <c r="T276" i="6"/>
  <c r="T277" i="6"/>
  <c r="T278" i="6"/>
  <c r="T279" i="6"/>
  <c r="T280" i="6"/>
  <c r="T281" i="6"/>
  <c r="T282" i="6"/>
  <c r="T283" i="6"/>
  <c r="T284" i="6"/>
  <c r="T285" i="6"/>
  <c r="T286" i="6"/>
  <c r="T287" i="6"/>
  <c r="T288" i="6"/>
  <c r="T289" i="6"/>
  <c r="T290" i="6"/>
  <c r="T291" i="6"/>
  <c r="T292" i="6"/>
  <c r="T293" i="6"/>
  <c r="T294" i="6"/>
  <c r="T295" i="6"/>
  <c r="T296" i="6"/>
  <c r="T297" i="6"/>
  <c r="T298" i="6"/>
  <c r="T299" i="6"/>
  <c r="T301" i="6"/>
  <c r="T300" i="6"/>
  <c r="T302" i="6"/>
  <c r="T303" i="6"/>
  <c r="T304" i="6"/>
  <c r="T305" i="6"/>
  <c r="T306" i="6"/>
  <c r="T307" i="6"/>
  <c r="T308" i="6"/>
  <c r="T309" i="6"/>
  <c r="T310" i="6"/>
  <c r="T311" i="6"/>
  <c r="T313" i="6"/>
  <c r="T312" i="6"/>
  <c r="T314" i="6"/>
  <c r="T315" i="6"/>
  <c r="T316" i="6"/>
  <c r="T317" i="6"/>
  <c r="T318" i="6"/>
  <c r="T319" i="6"/>
  <c r="T320" i="6"/>
  <c r="T321" i="6"/>
  <c r="T322" i="6"/>
  <c r="T323" i="6"/>
  <c r="T324" i="6"/>
  <c r="T325" i="6"/>
  <c r="T326" i="6"/>
  <c r="T327" i="6"/>
  <c r="T328" i="6"/>
  <c r="T329" i="6"/>
  <c r="T330" i="6"/>
  <c r="T331" i="6"/>
  <c r="T332" i="6"/>
  <c r="T333" i="6"/>
  <c r="T334" i="6"/>
  <c r="T335" i="6"/>
  <c r="T336" i="6"/>
  <c r="T337" i="6"/>
  <c r="T338" i="6"/>
  <c r="T339" i="6"/>
  <c r="T340" i="6"/>
  <c r="T341" i="6"/>
  <c r="T342" i="6"/>
  <c r="T343" i="6"/>
  <c r="T344" i="6"/>
  <c r="T345" i="6"/>
  <c r="T346" i="6"/>
  <c r="T347" i="6"/>
  <c r="T348" i="6"/>
  <c r="T349" i="6"/>
  <c r="T350" i="6"/>
  <c r="T351" i="6"/>
  <c r="T352" i="6"/>
  <c r="T353" i="6"/>
  <c r="T354" i="6"/>
  <c r="T355" i="6"/>
  <c r="T356" i="6"/>
  <c r="T357" i="6"/>
  <c r="T358" i="6"/>
  <c r="T359" i="6"/>
  <c r="T360" i="6"/>
  <c r="T361" i="6"/>
  <c r="T362" i="6"/>
  <c r="T363" i="6"/>
  <c r="T364" i="6"/>
  <c r="T365" i="6"/>
  <c r="T366" i="6"/>
  <c r="T367" i="6"/>
  <c r="T368" i="6"/>
  <c r="T369" i="6"/>
  <c r="T370" i="6"/>
  <c r="T371" i="6"/>
  <c r="T372" i="6"/>
  <c r="T373" i="6"/>
  <c r="T374" i="6"/>
  <c r="T375" i="6"/>
  <c r="T376" i="6"/>
  <c r="T377" i="6"/>
  <c r="T378" i="6"/>
  <c r="T379" i="6"/>
  <c r="T380" i="6"/>
  <c r="T381" i="6"/>
  <c r="T382" i="6"/>
  <c r="T383" i="6"/>
  <c r="T384" i="6"/>
  <c r="T385" i="6"/>
  <c r="T386" i="6"/>
  <c r="T387" i="6"/>
</calcChain>
</file>

<file path=xl/sharedStrings.xml><?xml version="1.0" encoding="utf-8"?>
<sst xmlns="http://schemas.openxmlformats.org/spreadsheetml/2006/main" count="3136" uniqueCount="589">
  <si>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</si>
  <si>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</si>
  <si>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</si>
  <si>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</si>
  <si>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</si>
  <si>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</si>
  <si>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</si>
  <si>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</si>
  <si>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</si>
  <si>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</si>
  <si>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</si>
  <si>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</si>
  <si>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</si>
  <si>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</si>
  <si>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</si>
  <si>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</si>
  <si>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</si>
  <si>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</si>
  <si>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</si>
  <si>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</si>
  <si>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</si>
  <si>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</si>
  <si>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</si>
  <si>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</si>
  <si>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</si>
  <si>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</si>
  <si>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</si>
  <si>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</si>
  <si>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</si>
  <si>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</si>
  <si>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</si>
  <si>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</si>
  <si>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</si>
  <si>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</si>
  <si>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</si>
  <si>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</si>
  <si>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</si>
  <si>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</si>
  <si>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</si>
  <si>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</si>
  <si>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</si>
  <si>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</si>
  <si>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</si>
  <si>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</si>
  <si>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</si>
  <si>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</si>
  <si>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</si>
  <si>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</si>
  <si>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</si>
  <si>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</si>
  <si>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</si>
  <si>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</si>
  <si>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</si>
  <si>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</si>
  <si>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</si>
  <si>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</si>
  <si>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</si>
  <si>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</si>
  <si>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</si>
  <si>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</si>
  <si>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</si>
  <si>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</si>
  <si>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</si>
  <si>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</si>
  <si>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</si>
  <si>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</si>
  <si>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</si>
  <si>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</si>
  <si>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</si>
  <si>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</si>
  <si>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</si>
  <si>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</si>
  <si>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</si>
  <si>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</si>
  <si>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</si>
  <si>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</si>
  <si>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</si>
  <si>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</si>
  <si>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</si>
  <si>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</si>
  <si>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</si>
  <si>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</si>
  <si>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</si>
  <si>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</si>
  <si>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</si>
  <si>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</si>
  <si>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</si>
  <si>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</si>
  <si>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</si>
  <si>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</si>
  <si>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</si>
  <si>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</si>
  <si>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</si>
  <si>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</si>
  <si>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</si>
  <si>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</si>
  <si>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</si>
  <si>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</si>
  <si>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</si>
  <si>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</si>
  <si>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</si>
  <si>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</si>
  <si>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</si>
  <si>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</si>
  <si>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</si>
  <si>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</si>
  <si>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</si>
  <si>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</si>
  <si>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</si>
  <si>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</si>
  <si>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</si>
  <si>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</si>
  <si>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</si>
  <si>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</si>
  <si>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</si>
  <si>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</si>
  <si>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</si>
  <si>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</si>
  <si>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</si>
  <si>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</si>
  <si>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</si>
  <si>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</si>
  <si>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</si>
  <si>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</si>
  <si>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</si>
  <si>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</si>
  <si>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</si>
  <si>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</si>
  <si>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</si>
  <si>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</si>
  <si>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</si>
  <si>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</si>
  <si>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</si>
  <si>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</si>
  <si>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</si>
  <si>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</si>
  <si>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</si>
  <si>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</si>
  <si>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</si>
  <si>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</si>
  <si>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</si>
  <si>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</si>
  <si>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</si>
  <si>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</si>
  <si>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</si>
  <si>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</si>
  <si>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</si>
  <si>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</si>
  <si>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</si>
  <si>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</si>
  <si>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</si>
  <si>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</si>
  <si>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</si>
  <si>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</si>
  <si>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</si>
  <si>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</si>
  <si>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</si>
  <si>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</si>
  <si>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</si>
  <si>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</si>
  <si>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</si>
  <si>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</si>
  <si>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</si>
  <si>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</si>
  <si>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</si>
  <si>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</si>
  <si>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</si>
  <si>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</si>
  <si>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</si>
  <si>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</si>
  <si>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</si>
  <si>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</si>
  <si>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</si>
  <si>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</si>
  <si>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</si>
  <si>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</si>
  <si>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</si>
  <si>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</si>
  <si>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</si>
  <si>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</si>
  <si>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</si>
  <si>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</si>
  <si>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</si>
  <si>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</si>
  <si>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</si>
  <si>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</si>
  <si>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</si>
  <si>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</si>
  <si>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</si>
  <si>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</si>
  <si>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</si>
  <si>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</si>
  <si>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</si>
  <si>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</si>
  <si>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</si>
  <si>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</si>
  <si>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</si>
  <si>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</si>
  <si>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</si>
  <si>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</si>
  <si>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</si>
  <si>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</si>
  <si>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</si>
  <si>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</si>
  <si>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</si>
  <si>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</si>
  <si>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</si>
  <si>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</si>
  <si>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</si>
  <si>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</si>
  <si>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</si>
  <si>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</si>
  <si>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</si>
  <si>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</si>
  <si>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</si>
  <si>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</si>
  <si>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</si>
  <si>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</si>
  <si>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</si>
  <si>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</si>
  <si>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</si>
  <si>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</si>
  <si>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</si>
  <si>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</si>
  <si>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</si>
  <si>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</si>
  <si>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</si>
  <si>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</si>
  <si>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</si>
  <si>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</si>
  <si>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</si>
  <si>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</si>
  <si>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</si>
  <si>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</si>
  <si>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</si>
  <si>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</si>
  <si>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</si>
  <si>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</si>
  <si>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</si>
  <si>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</si>
  <si>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</si>
  <si>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</si>
  <si>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</si>
  <si>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</si>
  <si>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</si>
  <si>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</si>
  <si>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</si>
  <si>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</si>
  <si>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</si>
  <si>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</si>
  <si>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</si>
  <si>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</si>
  <si>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</si>
  <si>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</si>
  <si>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</si>
  <si>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</si>
  <si>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</si>
  <si>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</si>
  <si>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</si>
  <si>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</si>
  <si>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</si>
  <si>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</si>
  <si>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</si>
  <si>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</si>
  <si>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</si>
  <si>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</si>
  <si>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</si>
  <si>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</si>
  <si>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</si>
  <si>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</si>
  <si>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</si>
  <si>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</si>
  <si>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</si>
  <si>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</si>
  <si>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</si>
  <si>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</si>
  <si>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</si>
  <si>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</si>
  <si>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</si>
  <si>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</si>
  <si>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</si>
  <si>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</si>
  <si>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</si>
  <si>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</si>
  <si>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</si>
  <si>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</si>
  <si>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</si>
  <si>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</si>
  <si>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</si>
  <si>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</si>
  <si>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</si>
  <si>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</si>
  <si>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</si>
  <si>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</si>
  <si>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</si>
  <si>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</si>
  <si>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</si>
  <si>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</si>
  <si>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</si>
  <si>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</si>
  <si>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</si>
  <si>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</si>
  <si>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</si>
  <si>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</si>
  <si>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</si>
  <si>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</si>
  <si>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</si>
  <si>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</si>
  <si>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</si>
  <si>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</si>
  <si>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</si>
  <si>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</si>
  <si>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</si>
  <si>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</si>
  <si>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</si>
  <si>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</si>
  <si>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</si>
  <si>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</si>
  <si>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</si>
  <si>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</si>
  <si>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</si>
  <si>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</si>
  <si>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</si>
  <si>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</si>
  <si>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</si>
  <si>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</si>
  <si>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</si>
  <si>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</si>
  <si>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</si>
  <si>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</si>
  <si>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</si>
  <si>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</si>
  <si>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</si>
  <si>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</si>
  <si>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</si>
  <si>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</si>
  <si>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</si>
  <si>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</si>
  <si>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</si>
  <si>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</si>
  <si>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</si>
  <si>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</si>
  <si>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</si>
  <si>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</si>
  <si>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</si>
  <si>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</si>
  <si>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</si>
  <si>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</si>
  <si>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</si>
  <si>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</si>
  <si>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</si>
  <si>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</si>
  <si>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</si>
  <si>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</si>
  <si>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</si>
  <si>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</si>
  <si>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</si>
  <si>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</si>
  <si>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</si>
  <si>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</si>
  <si>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</si>
  <si>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</si>
  <si>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</si>
  <si>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</si>
  <si>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</si>
  <si>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</si>
  <si>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</si>
  <si>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</si>
  <si>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</si>
  <si>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</si>
  <si>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</si>
  <si>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</si>
  <si>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</si>
  <si>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</si>
  <si>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</si>
  <si>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</si>
  <si>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</si>
  <si>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</si>
  <si>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</si>
  <si>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</si>
  <si>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</si>
  <si>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</si>
  <si>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</si>
  <si>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</si>
  <si>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</si>
  <si>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</si>
  <si>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</si>
  <si>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</si>
  <si>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</si>
  <si>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</si>
  <si>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</si>
  <si>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</si>
  <si>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</si>
  <si>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</si>
  <si>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Hold to Max (#2)</t>
  </si>
  <si>
    <t>Hold to Max (#3)</t>
  </si>
  <si>
    <t>Hold to Max (#1)</t>
  </si>
  <si>
    <t>Santa</t>
  </si>
  <si>
    <t>Hold to Max (#4)</t>
  </si>
  <si>
    <t>Bench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</si>
  <si>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</si>
  <si>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</si>
  <si>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</si>
  <si>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</si>
  <si>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</si>
  <si>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</si>
  <si>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</si>
  <si>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</si>
  <si>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Hold to Max Evolve</t>
  </si>
  <si>
    <t>Evolution Key</t>
  </si>
  <si>
    <t>Evolution Subkey</t>
  </si>
  <si>
    <t>Evolution Key Number</t>
  </si>
  <si>
    <t>ID</t>
  </si>
  <si>
    <t>Max HP</t>
  </si>
  <si>
    <t>Max Atk</t>
  </si>
  <si>
    <t>Max Def</t>
  </si>
  <si>
    <t>Avg %</t>
  </si>
  <si>
    <t>Spare Pokemon</t>
  </si>
  <si>
    <t>Km Buddy Distance</t>
  </si>
  <si>
    <t>Hold to Max</t>
  </si>
  <si>
    <t>Wait for King's Rock</t>
  </si>
  <si>
    <t>Bench (B)</t>
  </si>
  <si>
    <t>Bench (A)</t>
  </si>
  <si>
    <t>Bench (A+)</t>
  </si>
  <si>
    <t>Bench (A+ / Legacy)</t>
  </si>
  <si>
    <t>Bench (A / Legacy)</t>
  </si>
  <si>
    <t>Bench (B / Legacy)</t>
  </si>
  <si>
    <t>Bench (Defense / Legacy)</t>
  </si>
  <si>
    <t>Bench (B / Legacy / Santa)</t>
  </si>
  <si>
    <t>Festive</t>
  </si>
  <si>
    <t>Change</t>
  </si>
  <si>
    <t>Start</t>
  </si>
  <si>
    <t>End</t>
  </si>
  <si>
    <t>Wait for Metal Coat</t>
  </si>
  <si>
    <t>Bench (B+)</t>
  </si>
  <si>
    <t>Bench (B+ | Fast)</t>
  </si>
  <si>
    <t>Bench (B+ / Legacy)</t>
  </si>
  <si>
    <t>Bench (A- | Fast)</t>
  </si>
  <si>
    <t>Bench (B | 2 Charge)</t>
  </si>
  <si>
    <t>Bench (A-)</t>
  </si>
  <si>
    <t>Bench (A+ | Fast)</t>
  </si>
  <si>
    <t>Bench (A | Charge)</t>
  </si>
  <si>
    <t>Bench (A | Fast)</t>
  </si>
  <si>
    <t>Bench (B | Fast)</t>
  </si>
  <si>
    <t>Bench (A | 2 Charge)</t>
  </si>
  <si>
    <t>Bench (C | 2 Fast)</t>
  </si>
  <si>
    <t>Bench (B+ | 2 Charge)</t>
  </si>
  <si>
    <t>Anniversary</t>
  </si>
  <si>
    <t>Bench (D | Fast &amp; 2 Charge)</t>
  </si>
  <si>
    <t>Bench (C | 2 Charge)</t>
  </si>
  <si>
    <t xml:space="preserve"> </t>
  </si>
  <si>
    <t>NEW</t>
  </si>
  <si>
    <t>Evolve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</si>
  <si>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</si>
  <si>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</si>
  <si>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</si>
  <si>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</si>
  <si>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</si>
  <si>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</si>
  <si>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</si>
  <si>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</si>
  <si>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</si>
  <si>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</si>
  <si>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</si>
  <si>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</si>
  <si>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</si>
  <si>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</si>
  <si>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</si>
  <si>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</si>
  <si>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</si>
  <si>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</si>
  <si>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</si>
  <si>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</si>
  <si>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</si>
  <si>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</si>
  <si>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</si>
  <si>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</si>
  <si>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</si>
  <si>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</si>
  <si>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</si>
  <si>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</si>
  <si>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</si>
  <si>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</si>
  <si>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</si>
  <si>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</si>
  <si>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</si>
  <si>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</si>
  <si>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</si>
  <si>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</si>
  <si>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</si>
  <si>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</si>
  <si>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</si>
  <si>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</si>
  <si>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</si>
  <si>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</si>
  <si>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</si>
  <si>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</si>
  <si>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</si>
  <si>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</si>
  <si>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</si>
  <si>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</si>
  <si>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</si>
  <si>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</si>
  <si>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</si>
  <si>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</si>
  <si>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</si>
  <si>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</si>
  <si>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</si>
  <si>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</si>
  <si>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</si>
  <si>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</si>
  <si>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</si>
  <si>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</si>
  <si>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</si>
  <si>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</si>
  <si>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</si>
  <si>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</si>
  <si>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</si>
  <si>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</si>
  <si>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</si>
  <si>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</si>
  <si>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Wailmer</t>
  </si>
  <si>
    <t>Wailord</t>
  </si>
  <si>
    <t>Numel</t>
  </si>
  <si>
    <t>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</si>
  <si>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</si>
  <si>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</si>
  <si>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</si>
  <si>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</si>
  <si>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</si>
  <si>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</si>
  <si>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</si>
  <si>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</si>
  <si>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</si>
  <si>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</si>
  <si>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</si>
  <si>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</si>
  <si>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</si>
  <si>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</si>
  <si>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</si>
  <si>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</si>
  <si>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</si>
  <si>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</si>
  <si>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</si>
  <si>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</si>
  <si>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</si>
  <si>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</si>
  <si>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</si>
  <si>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</si>
  <si>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</si>
  <si>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</si>
  <si>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</si>
  <si>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</si>
  <si>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</si>
  <si>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</si>
  <si>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</si>
  <si>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Duskull</t>
  </si>
  <si>
    <t>Dusclops</t>
  </si>
  <si>
    <t>Tropius</t>
  </si>
  <si>
    <t>Chimecho</t>
  </si>
  <si>
    <t>Absol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</si>
  <si>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</si>
  <si>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</si>
  <si>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</si>
  <si>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</si>
  <si>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</si>
  <si>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</si>
  <si>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</si>
  <si>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</si>
  <si>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</si>
  <si>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</si>
  <si>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</si>
  <si>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</si>
  <si>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</si>
  <si>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</si>
  <si>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Beldum</t>
  </si>
  <si>
    <t>Metang</t>
  </si>
  <si>
    <t>Metagross</t>
  </si>
  <si>
    <t>Regirock</t>
  </si>
  <si>
    <t>Regice</t>
  </si>
  <si>
    <t>Registeel</t>
  </si>
  <si>
    <t>Latias</t>
  </si>
  <si>
    <t>Latios</t>
  </si>
  <si>
    <t>Kyogre</t>
  </si>
  <si>
    <t>Groudon</t>
  </si>
  <si>
    <t>Rayquaza</t>
  </si>
  <si>
    <t>Jirachi</t>
  </si>
  <si>
    <t>Deoxys</t>
  </si>
  <si>
    <t>Wobbuffett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</si>
</sst>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  <numFmt numFmtId="170" formatCode="[$-F400]h:mm:ss\ AM/P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5" fillId="0" borderId="0" xfId="0" applyFont="1"/>
    <xf numFmtId="0" fontId="0" fillId="4" borderId="0" xfId="0" applyFill="1"/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  <xf numFmtId="0" fontId="0" fillId="5" borderId="0" xfId="0" applyFont="1" applyFill="1"/>
    <xf numFmtId="164" fontId="0" fillId="4" borderId="0" xfId="0" applyNumberFormat="1" applyFill="1"/>
    <xf numFmtId="165" fontId="0" fillId="4" borderId="0" xfId="0" applyNumberFormat="1" applyFill="1"/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9" fontId="0" fillId="0" borderId="0" xfId="0" applyNumberFormat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169" fontId="1" fillId="0" borderId="0" xfId="0" applyNumberFormat="1" applyFont="1" applyAlignment="1">
      <alignment horizontal="left"/>
    </xf>
    <xf numFmtId="3" fontId="0" fillId="0" borderId="0" xfId="0" applyNumberFormat="1" applyFont="1"/>
    <xf numFmtId="3" fontId="0" fillId="4" borderId="0" xfId="0" applyNumberFormat="1" applyFont="1" applyFill="1"/>
    <xf numFmtId="170" fontId="0" fillId="4" borderId="0" xfId="0" applyNumberFormat="1" applyFont="1" applyFill="1"/>
    <xf numFmtId="0" fontId="1" fillId="0" borderId="0" xfId="0" applyFont="1" applyFill="1"/>
    <xf numFmtId="1" fontId="0" fillId="0" borderId="0" xfId="0" applyNumberFormat="1" applyFont="1"/>
    <xf numFmtId="165" fontId="5" fillId="2" borderId="0" xfId="0" applyNumberFormat="1" applyFont="1" applyFill="1"/>
    <xf numFmtId="169" fontId="4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 applyFill="1"/>
    <xf numFmtId="165" fontId="5" fillId="3" borderId="0" xfId="0" applyNumberFormat="1" applyFont="1" applyFill="1"/>
    <xf numFmtId="169" fontId="4" fillId="3" borderId="0" xfId="0" applyNumberFormat="1" applyFont="1" applyFill="1" applyAlignment="1">
      <alignment horizontal="left"/>
    </xf>
    <xf numFmtId="0" fontId="5" fillId="3" borderId="0" xfId="0" applyFont="1" applyFill="1"/>
    <xf numFmtId="0" fontId="0" fillId="10" borderId="0" xfId="0" applyFill="1"/>
    <xf numFmtId="0" fontId="0" fillId="0" borderId="0" xfId="0" applyFill="1"/>
    <xf numFmtId="165" fontId="5" fillId="9" borderId="0" xfId="0" applyNumberFormat="1" applyFont="1" applyFill="1"/>
    <xf numFmtId="169" fontId="4" fillId="9" borderId="0" xfId="0" applyNumberFormat="1" applyFont="1" applyFill="1" applyAlignment="1">
      <alignment horizontal="left"/>
    </xf>
    <xf numFmtId="0" fontId="5" fillId="9" borderId="0" xfId="0" applyFont="1" applyFill="1"/>
    <xf numFmtId="0" fontId="11" fillId="4" borderId="0" xfId="0" applyFont="1" applyFill="1" applyAlignment="1">
      <alignment vertical="center" wrapText="1"/>
    </xf>
  </cellXfs>
  <cellStyles count="1">
    <cellStyle name="Normal" xfId="0" builtinId="0"/>
  </cellStyles>
  <dxfs count="15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D1002"/>
  <sheetViews>
    <sheetView zoomScale="85" zoomScaleNormal="85" workbookViewId="0">
      <pane xSplit="11" ySplit="2" topLeftCell="L3" activePane="bottomRight" state="frozen"/>
      <selection activeCell="C2" sqref="C2"/>
      <selection pane="topRight" activeCell="C2" sqref="C2"/>
      <selection pane="bottomLeft" activeCell="C2" sqref="C2"/>
      <selection pane="bottomRight" activeCell="G12" sqref="G12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2" width="5.7109375" style="48" customWidth="1"/>
    <col min="93" max="98" width="3.7109375" style="48" hidden="1" customWidth="1" outlineLevel="1"/>
    <col min="99" max="99" width="6.7109375" style="48" customWidth="1" collapsed="1"/>
    <col min="100" max="101" width="6.7109375" style="48" customWidth="1"/>
    <col min="102" max="102" width="24.7109375" style="48" customWidth="1"/>
    <col min="103" max="103" width="1.7109375" style="7" customWidth="1"/>
    <col min="104" max="106" width="9.140625" style="48" customWidth="1"/>
    <col min="107" max="108" width="0" style="48" hidden="1" customWidth="1"/>
    <col min="109" max="16384" width="9.140625" style="48" hidden="1"/>
  </cols>
  <sheetData>
    <row r="1" spans="1:106" s="47" customFormat="1" ht="15" customHeight="1" x14ac:dyDescent="0.25">
      <c r="A1" s="50">
        <f>B1+C1</f>
        <v>299</v>
      </c>
      <c r="B1" s="7">
        <f>COUNTA('My Pokemon'!$A$3:$A$1002)</f>
        <v>290</v>
      </c>
      <c r="C1" s="62">
        <v>9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8"/>
      <c r="CN1" s="45"/>
      <c r="CO1" s="7"/>
      <c r="CP1" s="7"/>
      <c r="CQ1" s="7"/>
      <c r="CR1" s="7"/>
      <c r="CS1" s="7"/>
      <c r="CT1" s="7"/>
      <c r="CU1" s="8" t="s">
        <v>391</v>
      </c>
      <c r="CV1" s="45"/>
      <c r="CW1" s="45"/>
      <c r="CX1" s="51" t="str">
        <f>"Evolves: "&amp;COUNTIFS('My Pokemon'!$CX$3:$CX$1002,"Evolve")</f>
        <v>Evolves: 1</v>
      </c>
      <c r="CY1" s="7"/>
      <c r="CZ1" s="46">
        <f ca="1">MIN(NOW(),DB1)</f>
        <v>43030.426942361111</v>
      </c>
      <c r="DA1" s="77">
        <v>43030.406109027776</v>
      </c>
      <c r="DB1" s="46">
        <f>DA1+0.5/24</f>
        <v>43030.426942361111</v>
      </c>
    </row>
    <row r="2" spans="1:106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416</v>
      </c>
      <c r="CM2" s="15" t="s">
        <v>300</v>
      </c>
      <c r="CN2" s="15" t="s">
        <v>301</v>
      </c>
      <c r="CO2" s="15" t="s">
        <v>303</v>
      </c>
      <c r="CP2" s="15" t="s">
        <v>304</v>
      </c>
      <c r="CQ2" s="15" t="s">
        <v>302</v>
      </c>
      <c r="CR2" s="15" t="s">
        <v>305</v>
      </c>
      <c r="CS2" s="15" t="s">
        <v>306</v>
      </c>
      <c r="CT2" s="15" t="s">
        <v>307</v>
      </c>
      <c r="CU2" s="15" t="s">
        <v>9</v>
      </c>
      <c r="CV2" s="15" t="s">
        <v>10</v>
      </c>
      <c r="CW2" s="15" t="s">
        <v>11</v>
      </c>
      <c r="CX2" s="15" t="s">
        <v>393</v>
      </c>
      <c r="CZ2" s="6">
        <f ca="1">DA2/((CZ1-DA1)/(0.5/24))</f>
        <v>0</v>
      </c>
      <c r="DA2" s="6">
        <f>COUNTIFS('My Pokemon'!$CX$3:$CX$352,"EVOLVED")</f>
        <v>0</v>
      </c>
      <c r="DB2" s="6">
        <f ca="1">CZ2-DA2</f>
        <v>0</v>
      </c>
    </row>
    <row r="3" spans="1:106" ht="15" customHeight="1" thickTop="1" x14ac:dyDescent="0.25">
      <c r="A3" s="17" t="s">
        <v>18</v>
      </c>
      <c r="B3" s="18">
        <v>547</v>
      </c>
      <c r="C3" s="18">
        <v>62</v>
      </c>
      <c r="D3" s="18">
        <v>25</v>
      </c>
      <c r="E3" s="19" t="s">
        <v>0</v>
      </c>
      <c r="F3" s="19"/>
      <c r="G3" s="19">
        <v>1</v>
      </c>
      <c r="H3" s="19"/>
      <c r="I3" s="19" t="s">
        <v>0</v>
      </c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128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111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 t="shared" ref="R3:R66" si="0">IF(P3="","",IF($C3&gt;10,MAX(0,ROUNDUP(Q3*$C3-$M3+1000,0)-1000),0))</f>
        <v>0</v>
      </c>
      <c r="S3" s="24">
        <f t="shared" ref="S3:S66" si="1">IF(P3="","",MIN(15,ROUNDDOWN(Q3*($C3+1)-$M3+1000,0)-1000))</f>
        <v>-20</v>
      </c>
      <c r="T3" s="25">
        <f t="shared" ref="T3:T66" si="2">IFERROR(IF($B3&gt;10,100*Q3^4*$B3^2,$N3^2*$O3*($M3+R3)),"")</f>
        <v>260285766.2423538</v>
      </c>
      <c r="U3" s="25">
        <f t="shared" ref="U3:U66" si="3">IFERROR(100*Q3^4*($B3+1)^2,"")</f>
        <v>261238320.85814202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Multipliers'!$D:$D,MATCH(AH3,'Level Multipliers'!$A:$A,0)),"")</f>
        <v>1.6952373266621776</v>
      </c>
      <c r="AJ3" s="24">
        <f t="shared" ref="AJ3:AJ66" si="6">IF(AH3="","",IF($C3&gt;10,MAX(0,ROUNDUP(AI3*$C3-$M3+1000,0)-1000),0))</f>
        <v>0</v>
      </c>
      <c r="AK3" s="24">
        <f t="shared" ref="AK3:AK66" si="7">IF(AH3="","",MIN(15,ROUNDDOWN(AI3*($C3+1)-$M3+1000,0)-1000))</f>
        <v>-22</v>
      </c>
      <c r="AL3" s="25">
        <f t="shared" ref="AL3:AL66" si="8">IFERROR(IF($B3&gt;10,100*AI3^4*$B3^2,$N3^2*$O3*($M3+AJ3)),"")</f>
        <v>247113617.29446819</v>
      </c>
      <c r="AM3" s="25">
        <f t="shared" ref="AM3:AM66" si="9">IFERROR(100*AI3^4*($B3+1)^2,"")</f>
        <v>248017966.46490571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Multipliers'!$D:$D,MATCH(AZ3,'Level Multipliers'!$A:$A,0)),"")</f>
        <v>1.6739202944034379</v>
      </c>
      <c r="BB3" s="24">
        <f t="shared" ref="BB3:BB66" si="12">IF(AZ3="","",IF($C3&gt;10,MAX(0,ROUNDUP(BA3*$C3-$M3+1000,0)-1000),0))</f>
        <v>0</v>
      </c>
      <c r="BC3" s="24">
        <f t="shared" ref="BC3:BC66" si="13">IF(AZ3="","",MIN(15,ROUNDDOWN(BA3*($C3+1)-$M3+1000,0)-1000))</f>
        <v>-23</v>
      </c>
      <c r="BD3" s="25">
        <f t="shared" ref="BD3:BD66" si="14">IFERROR(IF($B3&gt;10,100*BA3^4*$B3^2,$N3^2*$O3*($M3+BB3)),"")</f>
        <v>234916624.3461118</v>
      </c>
      <c r="BE3" s="25">
        <f t="shared" ref="BE3:BE66" si="15">IFERROR(100*BA3^4*($B3+1)^2,"")</f>
        <v>235776336.80014557</v>
      </c>
      <c r="BF3" s="25" t="b">
        <f t="shared" ref="BF3:BF66" si="16">IFERROR(OR(AND($J3=0,INT(AZ3)&lt;&gt;AZ3),AND($K3&lt;&gt;"",AZ3&lt;&gt;$K3),BB3&gt;15,BC3&lt;0,BD3&gt;(($N3+15)^2*($O3+15)*($M3+BC3)),BE3&lt;($N3^2*$O3*($M3+BB3))),TRUE())</f>
        <v>1</v>
      </c>
      <c r="BG3" s="24" t="str">
        <f t="array" ref="BG3:BQ3">IF(BF3,"",IVSolution($M3,$N3,$O3,BB3,BC3,BD3,BE3,$E3,$F3,$G3,$H3,$I3))</f>
        <v/>
      </c>
      <c r="BH3" s="24" t="str">
        <v/>
      </c>
      <c r="BI3" s="24" t="str">
        <v/>
      </c>
      <c r="BJ3" s="26" t="str">
        <v/>
      </c>
      <c r="BK3" s="26" t="str">
        <v/>
      </c>
      <c r="BL3" s="24" t="str">
        <v/>
      </c>
      <c r="BM3" s="24" t="str">
        <v/>
      </c>
      <c r="BN3" s="24" t="str">
        <v/>
      </c>
      <c r="BO3" s="24" t="str">
        <v/>
      </c>
      <c r="BP3" s="24" t="str">
        <v/>
      </c>
      <c r="BQ3" s="24" t="str">
        <v/>
      </c>
      <c r="BR3" s="27">
        <f t="shared" ref="BR3:BR66" si="17">IFERROR(AZ3+0.5,"")</f>
        <v>20.5</v>
      </c>
      <c r="BS3" s="23">
        <f>IFERROR(INDEX('Level Multipliers'!$D:$D,MATCH(BR3,'Level Multipliers'!$A:$A,0)),"")</f>
        <v>1.6533745038028393</v>
      </c>
      <c r="BT3" s="24">
        <f t="shared" ref="BT3:BT66" si="18">IF(BR3="","",IF($C3&gt;10,MAX(0,ROUNDUP(BS3*$C3-$M3+1000,0)-1000),0))</f>
        <v>0</v>
      </c>
      <c r="BU3" s="24">
        <f t="shared" ref="BU3:BU66" si="19">IF(BR3="","",MIN(15,ROUNDDOWN(BS3*($C3+1)-$M3+1000,0)-1000))</f>
        <v>-24</v>
      </c>
      <c r="BV3" s="25">
        <f t="shared" ref="BV3:BV66" si="20">IFERROR(IF($B3&gt;10,100*BS3^4*$B3^2,$N3^2*$O3*($M3+BT3)),"")</f>
        <v>223593717.95596001</v>
      </c>
      <c r="BW3" s="25">
        <f t="shared" ref="BW3:BW66" si="21">IFERROR(100*BS3^4*($B3+1)^2,"")</f>
        <v>224411992.54382926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 t="str">
        <f t="shared" ref="CJ3:CJ66" si="23">IF(IFERROR(W3*1,0)&gt;0,P3,IF(IFERROR(AO3*1,0)&gt;0,AH3,IF(IFERROR(BG3*1,0)&gt;0,AZ3,IF(IFERROR(BY3*1,0)&gt;0,BR3,""))))</f>
        <v/>
      </c>
      <c r="CK3" s="28" t="str">
        <f t="shared" ref="CK3:CK66" si="24">IF(IFERROR(BY3*1,0)&gt;0,BR3,IF(IFERROR(BG3*1,0)&gt;0,AZ3,IF(IFERROR(AO3*1,0)&gt;0,AH3,IF(IFERROR(W3*1,0)&gt;0,P3,""))))</f>
        <v/>
      </c>
      <c r="CL3" s="60" t="str">
        <f t="shared" ref="CL3:CL66" si="25">IF(OR(CJ3="",CK3=""),"",(CM3+CN3)/2)</f>
        <v/>
      </c>
      <c r="CM3" s="26" t="str">
        <f t="shared" ref="CM3:CM66" si="26">IF(OR(CJ3="",CK3=""),"",MIN(Z3,AR3,BJ3,CB3))</f>
        <v/>
      </c>
      <c r="CN3" s="26" t="str">
        <f t="shared" ref="CN3:CN66" si="27">IF(OR(CJ3="",CK3=""),"",MAX(AA3,AS3,BK3,CC3))</f>
        <v/>
      </c>
      <c r="CO3" s="29" t="str">
        <f t="shared" ref="CO3:CO66" si="28">IF(OR(CJ3="",CK3=""),"",MIN(AB3,AT3,BL3,CD3))</f>
        <v/>
      </c>
      <c r="CP3" s="29" t="str">
        <f t="shared" ref="CP3:CP66" si="29">IF(OR(CJ3="",CK3=""),"",MAX(AC3,AU3,BM3,CE3))</f>
        <v/>
      </c>
      <c r="CQ3" s="29" t="str">
        <f t="shared" ref="CQ3:CQ66" si="30">IF(OR(CJ3="",CK3=""),"",MIN(AD3,AV3,BN3,CF3))</f>
        <v/>
      </c>
      <c r="CR3" s="29" t="str">
        <f t="shared" ref="CR3:CR66" si="31">IF(OR(CJ3="",CK3=""),"",MAX(AE3,AW3,BO3,CG3))</f>
        <v/>
      </c>
      <c r="CS3" s="29" t="str">
        <f t="shared" ref="CS3:CS66" si="32">IF(OR(CJ3="",CK3=""),"",MIN(AF3,AX3,BP3,CH3))</f>
        <v/>
      </c>
      <c r="CT3" s="29" t="str">
        <f t="shared" ref="CT3:CT66" si="33">IF(OR(CJ3="",CK3=""),"",MAX(AG3,AY3,BQ3,CI3))</f>
        <v/>
      </c>
      <c r="CU3" s="30" t="str">
        <f t="shared" ref="CU3:CU66" si="34">IF(CO3=CP3,CP3,CO3&amp;"-"&amp;CP3)</f>
        <v/>
      </c>
      <c r="CV3" s="30" t="str">
        <f t="shared" ref="CV3:CV66" si="35">IF(CQ3=CR3,CR3,CQ3&amp;"-"&amp;CR3)</f>
        <v/>
      </c>
      <c r="CW3" s="30" t="str">
        <f t="shared" ref="CW3:CW66" si="36">IF(CS3=CT3,CT3,CS3&amp;"-"&amp;CT3)</f>
        <v/>
      </c>
      <c r="CX3" s="18" t="s">
        <v>395</v>
      </c>
      <c r="CZ3" s="1" t="s">
        <v>430</v>
      </c>
      <c r="DA3" s="1" t="s">
        <v>431</v>
      </c>
      <c r="DB3" s="1" t="s">
        <v>432</v>
      </c>
    </row>
    <row r="4" spans="1:106" x14ac:dyDescent="0.25">
      <c r="A4" s="31" t="s">
        <v>18</v>
      </c>
      <c r="B4" s="13">
        <v>544</v>
      </c>
      <c r="C4" s="13">
        <v>62</v>
      </c>
      <c r="D4" s="13">
        <v>25</v>
      </c>
      <c r="E4" s="32" t="s">
        <v>0</v>
      </c>
      <c r="F4" s="32">
        <v>1</v>
      </c>
      <c r="G4" s="32"/>
      <c r="H4" s="32">
        <v>1</v>
      </c>
      <c r="I4" s="32" t="s">
        <v>0</v>
      </c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128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111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si="0"/>
        <v>0</v>
      </c>
      <c r="S4" s="37">
        <f t="shared" si="1"/>
        <v>-20</v>
      </c>
      <c r="T4" s="38">
        <f t="shared" si="2"/>
        <v>257438541.34968269</v>
      </c>
      <c r="U4" s="38">
        <f t="shared" si="3"/>
        <v>258385876.48812413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Multipliers'!$D:$D,MATCH(AH4,'Level Multipliers'!$A:$A,0)),"")</f>
        <v>1.6952373266621776</v>
      </c>
      <c r="AJ4" s="37">
        <f t="shared" si="6"/>
        <v>0</v>
      </c>
      <c r="AK4" s="37">
        <f t="shared" si="7"/>
        <v>-22</v>
      </c>
      <c r="AL4" s="38">
        <f t="shared" si="8"/>
        <v>244410480.45899603</v>
      </c>
      <c r="AM4" s="38">
        <f t="shared" si="9"/>
        <v>245309874.29151335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Multipliers'!$D:$D,MATCH(AZ4,'Level Multipliers'!$A:$A,0)),"")</f>
        <v>1.6739202944034379</v>
      </c>
      <c r="BB4" s="37">
        <f t="shared" si="12"/>
        <v>0</v>
      </c>
      <c r="BC4" s="37">
        <f t="shared" si="13"/>
        <v>-23</v>
      </c>
      <c r="BD4" s="38">
        <f t="shared" si="14"/>
        <v>232346908.49035606</v>
      </c>
      <c r="BE4" s="38">
        <f t="shared" si="15"/>
        <v>233201910.19121704</v>
      </c>
      <c r="BF4" s="38" t="b">
        <f t="shared" si="16"/>
        <v>1</v>
      </c>
      <c r="BG4" s="37" t="str">
        <f t="array" ref="BG4:BQ4">IF(BF4,"",IVSolution($M4,$N4,$O4,BB4,BC4,BD4,BE4,$E4,$F4,$G4,$H4,$I4))</f>
        <v/>
      </c>
      <c r="BH4" s="37" t="str">
        <v/>
      </c>
      <c r="BI4" s="37" t="str">
        <v/>
      </c>
      <c r="BJ4" s="39" t="str">
        <v/>
      </c>
      <c r="BK4" s="39" t="str">
        <v/>
      </c>
      <c r="BL4" s="37" t="str">
        <v/>
      </c>
      <c r="BM4" s="37" t="str">
        <v/>
      </c>
      <c r="BN4" s="37" t="str">
        <v/>
      </c>
      <c r="BO4" s="37" t="str">
        <v/>
      </c>
      <c r="BP4" s="37" t="str">
        <v/>
      </c>
      <c r="BQ4" s="37" t="str">
        <v/>
      </c>
      <c r="BR4" s="40">
        <f t="shared" si="17"/>
        <v>20.5</v>
      </c>
      <c r="BS4" s="36">
        <f>IFERROR(INDEX('Level Multipliers'!$D:$D,MATCH(BR4,'Level Multipliers'!$A:$A,0)),"")</f>
        <v>1.6533745038028393</v>
      </c>
      <c r="BT4" s="37">
        <f t="shared" si="18"/>
        <v>0</v>
      </c>
      <c r="BU4" s="37">
        <f t="shared" si="19"/>
        <v>-24</v>
      </c>
      <c r="BV4" s="38">
        <f t="shared" si="20"/>
        <v>221147861.58509597</v>
      </c>
      <c r="BW4" s="38">
        <f t="shared" si="21"/>
        <v>221961652.47659335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 t="str">
        <f t="shared" si="23"/>
        <v/>
      </c>
      <c r="CK4" s="41" t="str">
        <f t="shared" si="24"/>
        <v/>
      </c>
      <c r="CL4" s="61" t="str">
        <f t="shared" si="25"/>
        <v/>
      </c>
      <c r="CM4" s="39" t="str">
        <f t="shared" si="26"/>
        <v/>
      </c>
      <c r="CN4" s="39" t="str">
        <f t="shared" si="27"/>
        <v/>
      </c>
      <c r="CO4" s="42" t="str">
        <f t="shared" si="28"/>
        <v/>
      </c>
      <c r="CP4" s="42" t="str">
        <f t="shared" si="29"/>
        <v/>
      </c>
      <c r="CQ4" s="42" t="str">
        <f t="shared" si="30"/>
        <v/>
      </c>
      <c r="CR4" s="42" t="str">
        <f t="shared" si="31"/>
        <v/>
      </c>
      <c r="CS4" s="42" t="str">
        <f t="shared" si="32"/>
        <v/>
      </c>
      <c r="CT4" s="42" t="str">
        <f t="shared" si="33"/>
        <v/>
      </c>
      <c r="CU4" s="43" t="str">
        <f t="shared" si="34"/>
        <v/>
      </c>
      <c r="CV4" s="43" t="str">
        <f t="shared" si="35"/>
        <v/>
      </c>
      <c r="CW4" s="43" t="str">
        <f t="shared" si="36"/>
        <v/>
      </c>
      <c r="CX4" s="13" t="s">
        <v>394</v>
      </c>
      <c r="CZ4" s="75">
        <f>MAX(DB4-DA4,0)</f>
        <v>0</v>
      </c>
      <c r="DA4" s="76">
        <v>948397</v>
      </c>
      <c r="DB4" s="76">
        <v>948397</v>
      </c>
    </row>
    <row r="5" spans="1:106" x14ac:dyDescent="0.25">
      <c r="A5" s="31" t="s">
        <v>18</v>
      </c>
      <c r="B5" s="13">
        <v>158</v>
      </c>
      <c r="C5" s="13">
        <v>33</v>
      </c>
      <c r="D5" s="13">
        <v>6</v>
      </c>
      <c r="E5" s="32" t="s">
        <v>0</v>
      </c>
      <c r="F5" s="32"/>
      <c r="G5" s="32"/>
      <c r="H5" s="32">
        <v>1</v>
      </c>
      <c r="I5" s="32" t="s">
        <v>0</v>
      </c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128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111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0"/>
        <v>0</v>
      </c>
      <c r="S5" s="37">
        <f t="shared" si="1"/>
        <v>-11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Multipliers'!$D:$D,MATCH(AH5,'Level Multipliers'!$A:$A,0)),"")</f>
        <v>3.2673611577633439</v>
      </c>
      <c r="AJ5" s="37">
        <f t="shared" si="6"/>
        <v>0</v>
      </c>
      <c r="AK5" s="37">
        <f t="shared" si="7"/>
        <v>-17</v>
      </c>
      <c r="AL5" s="38">
        <f t="shared" si="8"/>
        <v>284513410.34364784</v>
      </c>
      <c r="AM5" s="38">
        <f t="shared" si="9"/>
        <v>288126242.86563694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Multipliers'!$D:$D,MATCH(AZ5,'Level Multipliers'!$A:$A,0)),"")</f>
        <v>3.1144148940514844</v>
      </c>
      <c r="BB5" s="37">
        <f t="shared" si="12"/>
        <v>0</v>
      </c>
      <c r="BC5" s="37">
        <f t="shared" si="13"/>
        <v>-23</v>
      </c>
      <c r="BD5" s="38">
        <f t="shared" si="14"/>
        <v>234865942.1796999</v>
      </c>
      <c r="BE5" s="38">
        <f t="shared" si="15"/>
        <v>237848336.97504377</v>
      </c>
      <c r="BF5" s="38" t="b">
        <f t="shared" si="16"/>
        <v>1</v>
      </c>
      <c r="BG5" s="37" t="str">
        <f t="array" ref="BG5:BQ5">IF(BF5,"",IVSolution($M5,$N5,$O5,BB5,BC5,BD5,BE5,$E5,$F5,$G5,$H5,$I5))</f>
        <v/>
      </c>
      <c r="BH5" s="37" t="str">
        <v/>
      </c>
      <c r="BI5" s="37" t="str">
        <v/>
      </c>
      <c r="BJ5" s="39" t="str">
        <v/>
      </c>
      <c r="BK5" s="39" t="str">
        <v/>
      </c>
      <c r="BL5" s="37" t="str">
        <v/>
      </c>
      <c r="BM5" s="37" t="str">
        <v/>
      </c>
      <c r="BN5" s="37" t="str">
        <v/>
      </c>
      <c r="BO5" s="37" t="str">
        <v/>
      </c>
      <c r="BP5" s="37" t="str">
        <v/>
      </c>
      <c r="BQ5" s="37" t="str">
        <v/>
      </c>
      <c r="BR5" s="40">
        <f t="shared" si="17"/>
        <v>6.5</v>
      </c>
      <c r="BS5" s="36">
        <f>IFERROR(INDEX('Level Multipliers'!$D:$D,MATCH(BR5,'Level Multipliers'!$A:$A,0)),"")</f>
        <v>2.9811143544095775</v>
      </c>
      <c r="BT5" s="37">
        <f t="shared" si="18"/>
        <v>0</v>
      </c>
      <c r="BU5" s="37">
        <f t="shared" si="19"/>
        <v>-27</v>
      </c>
      <c r="BV5" s="38">
        <f t="shared" si="20"/>
        <v>197164497.75229317</v>
      </c>
      <c r="BW5" s="38">
        <f t="shared" si="21"/>
        <v>199668148.84136051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 t="str">
        <f t="shared" si="23"/>
        <v/>
      </c>
      <c r="CK5" s="41" t="str">
        <f t="shared" si="24"/>
        <v/>
      </c>
      <c r="CL5" s="61" t="str">
        <f t="shared" si="25"/>
        <v/>
      </c>
      <c r="CM5" s="39" t="str">
        <f t="shared" si="26"/>
        <v/>
      </c>
      <c r="CN5" s="39" t="str">
        <f t="shared" si="27"/>
        <v/>
      </c>
      <c r="CO5" s="42" t="str">
        <f t="shared" si="28"/>
        <v/>
      </c>
      <c r="CP5" s="42" t="str">
        <f t="shared" si="29"/>
        <v/>
      </c>
      <c r="CQ5" s="42" t="str">
        <f t="shared" si="30"/>
        <v/>
      </c>
      <c r="CR5" s="42" t="str">
        <f t="shared" si="31"/>
        <v/>
      </c>
      <c r="CS5" s="42" t="str">
        <f t="shared" si="32"/>
        <v/>
      </c>
      <c r="CT5" s="42" t="str">
        <f t="shared" si="33"/>
        <v/>
      </c>
      <c r="CU5" s="43" t="str">
        <f t="shared" si="34"/>
        <v/>
      </c>
      <c r="CV5" s="43" t="str">
        <f t="shared" si="35"/>
        <v/>
      </c>
      <c r="CW5" s="43" t="str">
        <f t="shared" si="36"/>
        <v/>
      </c>
      <c r="CX5" s="13" t="s">
        <v>396</v>
      </c>
      <c r="CZ5" s="47"/>
      <c r="DA5" s="47"/>
    </row>
    <row r="6" spans="1:106" x14ac:dyDescent="0.25">
      <c r="A6" s="31" t="s">
        <v>23</v>
      </c>
      <c r="B6" s="13">
        <v>1448</v>
      </c>
      <c r="C6" s="13">
        <v>103</v>
      </c>
      <c r="D6" s="13">
        <v>25</v>
      </c>
      <c r="E6" s="32" t="s">
        <v>0</v>
      </c>
      <c r="F6" s="32"/>
      <c r="G6" s="32">
        <v>1</v>
      </c>
      <c r="H6" s="32">
        <v>1</v>
      </c>
      <c r="I6" s="32" t="s">
        <v>2</v>
      </c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190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189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0"/>
        <v>0</v>
      </c>
      <c r="S6" s="37">
        <f t="shared" si="1"/>
        <v>-12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Multipliers'!$D:$D,MATCH(AH6,'Level Multipliers'!$A:$A,0)),"")</f>
        <v>1.6952373266621776</v>
      </c>
      <c r="AJ6" s="37">
        <f t="shared" si="6"/>
        <v>0</v>
      </c>
      <c r="AK6" s="37">
        <f t="shared" si="7"/>
        <v>-14</v>
      </c>
      <c r="AL6" s="38">
        <f t="shared" si="8"/>
        <v>1731646139.7744741</v>
      </c>
      <c r="AM6" s="38">
        <f t="shared" si="9"/>
        <v>1734038742.10028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Multipliers'!$D:$D,MATCH(AZ6,'Level Multipliers'!$A:$A,0)),"")</f>
        <v>1.6739202944034379</v>
      </c>
      <c r="BB6" s="37">
        <f t="shared" si="12"/>
        <v>0</v>
      </c>
      <c r="BC6" s="37">
        <f t="shared" si="13"/>
        <v>-16</v>
      </c>
      <c r="BD6" s="38">
        <f t="shared" si="14"/>
        <v>1646175836.7328188</v>
      </c>
      <c r="BE6" s="38">
        <f t="shared" si="15"/>
        <v>1648450345.3897467</v>
      </c>
      <c r="BF6" s="38" t="b">
        <f t="shared" si="16"/>
        <v>1</v>
      </c>
      <c r="BG6" s="37" t="str">
        <f t="array" ref="BG6:BQ6">IF(BF6,"",IVSolution($M6,$N6,$O6,BB6,BC6,BD6,BE6,$E6,$F6,$G6,$H6,$I6))</f>
        <v/>
      </c>
      <c r="BH6" s="37" t="str">
        <v/>
      </c>
      <c r="BI6" s="37" t="str">
        <v/>
      </c>
      <c r="BJ6" s="39" t="str">
        <v/>
      </c>
      <c r="BK6" s="39" t="str">
        <v/>
      </c>
      <c r="BL6" s="37" t="str">
        <v/>
      </c>
      <c r="BM6" s="37" t="str">
        <v/>
      </c>
      <c r="BN6" s="37" t="str">
        <v/>
      </c>
      <c r="BO6" s="37" t="str">
        <v/>
      </c>
      <c r="BP6" s="37" t="str">
        <v/>
      </c>
      <c r="BQ6" s="37" t="str">
        <v/>
      </c>
      <c r="BR6" s="40">
        <f t="shared" si="17"/>
        <v>20.5</v>
      </c>
      <c r="BS6" s="36">
        <f>IFERROR(INDEX('Level Multipliers'!$D:$D,MATCH(BR6,'Level Multipliers'!$A:$A,0)),"")</f>
        <v>1.6533745038028393</v>
      </c>
      <c r="BT6" s="37">
        <f t="shared" si="18"/>
        <v>0</v>
      </c>
      <c r="BU6" s="37">
        <f t="shared" si="19"/>
        <v>-19</v>
      </c>
      <c r="BV6" s="38">
        <f t="shared" si="20"/>
        <v>1566830686.2866197</v>
      </c>
      <c r="BW6" s="38">
        <f t="shared" si="21"/>
        <v>1568995564.351512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 t="str">
        <f t="shared" si="23"/>
        <v/>
      </c>
      <c r="CK6" s="41" t="str">
        <f t="shared" si="24"/>
        <v/>
      </c>
      <c r="CL6" s="61" t="str">
        <f t="shared" si="25"/>
        <v/>
      </c>
      <c r="CM6" s="39" t="str">
        <f t="shared" si="26"/>
        <v/>
      </c>
      <c r="CN6" s="39" t="str">
        <f t="shared" si="27"/>
        <v/>
      </c>
      <c r="CO6" s="42" t="str">
        <f t="shared" si="28"/>
        <v/>
      </c>
      <c r="CP6" s="42" t="str">
        <f t="shared" si="29"/>
        <v/>
      </c>
      <c r="CQ6" s="42" t="str">
        <f t="shared" si="30"/>
        <v/>
      </c>
      <c r="CR6" s="42" t="str">
        <f t="shared" si="31"/>
        <v/>
      </c>
      <c r="CS6" s="42" t="str">
        <f t="shared" si="32"/>
        <v/>
      </c>
      <c r="CT6" s="42" t="str">
        <f t="shared" si="33"/>
        <v/>
      </c>
      <c r="CU6" s="43" t="str">
        <f t="shared" si="34"/>
        <v/>
      </c>
      <c r="CV6" s="43" t="str">
        <f t="shared" si="35"/>
        <v/>
      </c>
      <c r="CW6" s="43" t="str">
        <f t="shared" si="36"/>
        <v/>
      </c>
      <c r="CX6" s="13" t="s">
        <v>442</v>
      </c>
      <c r="CZ6" s="47"/>
      <c r="DA6" s="47"/>
      <c r="DB6" s="47"/>
    </row>
    <row r="7" spans="1:106" x14ac:dyDescent="0.25">
      <c r="A7" s="31" t="s">
        <v>27</v>
      </c>
      <c r="B7" s="13">
        <v>1497</v>
      </c>
      <c r="C7" s="13">
        <v>100</v>
      </c>
      <c r="D7" s="13">
        <v>25</v>
      </c>
      <c r="E7" s="32" t="s">
        <v>0</v>
      </c>
      <c r="F7" s="32">
        <v>1</v>
      </c>
      <c r="G7" s="32">
        <v>1</v>
      </c>
      <c r="H7" s="32"/>
      <c r="I7" s="32" t="s">
        <v>2</v>
      </c>
      <c r="J7" s="13"/>
      <c r="K7" s="33"/>
      <c r="L7" s="34">
        <f>IFERROR(INDEX('Pokemon Data'!A:A,MATCH($A7,'Pokemon Data'!$B:$B,0)),"")</f>
        <v>6</v>
      </c>
      <c r="M7" s="34">
        <f>IFERROR(INDEX('Pokemon Data'!I:I,MATCH($A7,'Pokemon Data'!$B:$B,0)),"")</f>
        <v>186</v>
      </c>
      <c r="N7" s="34">
        <f>IFERROR(INDEX('Pokemon Data'!J:J,MATCH($A7,'Pokemon Data'!$B:$B,0)),"")</f>
        <v>223</v>
      </c>
      <c r="O7" s="34">
        <f>IFERROR(INDEX('Pokemon Data'!K:K,MATCH($A7,'Pokemon Data'!$B:$B,0)),"")</f>
        <v>173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0"/>
        <v>0</v>
      </c>
      <c r="S7" s="37">
        <f t="shared" si="1"/>
        <v>-13</v>
      </c>
      <c r="T7" s="38">
        <f t="shared" si="2"/>
        <v>1949482618.2401299</v>
      </c>
      <c r="U7" s="38">
        <f t="shared" si="3"/>
        <v>1952088007.3490665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Multipliers'!$D:$D,MATCH(AH7,'Level Multipliers'!$A:$A,0)),"")</f>
        <v>1.6952373266621776</v>
      </c>
      <c r="AJ7" s="37">
        <f t="shared" si="6"/>
        <v>0</v>
      </c>
      <c r="AK7" s="37">
        <f t="shared" si="7"/>
        <v>-15</v>
      </c>
      <c r="AL7" s="38">
        <f t="shared" si="8"/>
        <v>1850826146.2036867</v>
      </c>
      <c r="AM7" s="38">
        <f t="shared" si="9"/>
        <v>1853299685.7155225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Multipliers'!$D:$D,MATCH(AZ7,'Level Multipliers'!$A:$A,0)),"")</f>
        <v>1.6739202944034379</v>
      </c>
      <c r="BB7" s="37">
        <f t="shared" si="12"/>
        <v>0</v>
      </c>
      <c r="BC7" s="37">
        <f t="shared" si="13"/>
        <v>-17</v>
      </c>
      <c r="BD7" s="38">
        <f t="shared" si="14"/>
        <v>1759473376.1660099</v>
      </c>
      <c r="BE7" s="38">
        <f t="shared" si="15"/>
        <v>1761824827.1247599</v>
      </c>
      <c r="BF7" s="38" t="b">
        <f t="shared" si="16"/>
        <v>1</v>
      </c>
      <c r="BG7" s="37" t="str">
        <f t="array" ref="BG7:BQ7">IF(BF7,"",IVSolution($M7,$N7,$O7,BB7,BC7,BD7,BE7,$E7,$F7,$G7,$H7,$I7))</f>
        <v/>
      </c>
      <c r="BH7" s="37" t="str">
        <v/>
      </c>
      <c r="BI7" s="37" t="str">
        <v/>
      </c>
      <c r="BJ7" s="39" t="str">
        <v/>
      </c>
      <c r="BK7" s="39" t="str">
        <v/>
      </c>
      <c r="BL7" s="37" t="str">
        <v/>
      </c>
      <c r="BM7" s="37" t="str">
        <v/>
      </c>
      <c r="BN7" s="37" t="str">
        <v/>
      </c>
      <c r="BO7" s="37" t="str">
        <v/>
      </c>
      <c r="BP7" s="37" t="str">
        <v/>
      </c>
      <c r="BQ7" s="37" t="str">
        <v/>
      </c>
      <c r="BR7" s="40">
        <f t="shared" si="17"/>
        <v>20.5</v>
      </c>
      <c r="BS7" s="36">
        <f>IFERROR(INDEX('Level Multipliers'!$D:$D,MATCH(BR7,'Level Multipliers'!$A:$A,0)),"")</f>
        <v>1.6533745038028393</v>
      </c>
      <c r="BT7" s="37">
        <f t="shared" si="18"/>
        <v>0</v>
      </c>
      <c r="BU7" s="37">
        <f t="shared" si="19"/>
        <v>-20</v>
      </c>
      <c r="BV7" s="38">
        <f t="shared" si="20"/>
        <v>1674667320.4441309</v>
      </c>
      <c r="BW7" s="38">
        <f t="shared" si="21"/>
        <v>1676905432.2164309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 t="str">
        <f t="shared" si="23"/>
        <v/>
      </c>
      <c r="CK7" s="41" t="str">
        <f t="shared" si="24"/>
        <v/>
      </c>
      <c r="CL7" s="61" t="str">
        <f t="shared" si="25"/>
        <v/>
      </c>
      <c r="CM7" s="39" t="str">
        <f t="shared" si="26"/>
        <v/>
      </c>
      <c r="CN7" s="39" t="str">
        <f t="shared" si="27"/>
        <v/>
      </c>
      <c r="CO7" s="42" t="str">
        <f t="shared" si="28"/>
        <v/>
      </c>
      <c r="CP7" s="42" t="str">
        <f t="shared" si="29"/>
        <v/>
      </c>
      <c r="CQ7" s="42" t="str">
        <f t="shared" si="30"/>
        <v/>
      </c>
      <c r="CR7" s="42" t="str">
        <f t="shared" si="31"/>
        <v/>
      </c>
      <c r="CS7" s="42" t="str">
        <f t="shared" si="32"/>
        <v/>
      </c>
      <c r="CT7" s="42" t="str">
        <f t="shared" si="33"/>
        <v/>
      </c>
      <c r="CU7" s="43" t="str">
        <f t="shared" si="34"/>
        <v/>
      </c>
      <c r="CV7" s="43" t="str">
        <f t="shared" si="35"/>
        <v/>
      </c>
      <c r="CW7" s="43" t="str">
        <f t="shared" si="36"/>
        <v/>
      </c>
      <c r="CX7" s="13" t="s">
        <v>423</v>
      </c>
      <c r="CZ7" s="52"/>
      <c r="DA7" s="83"/>
      <c r="DB7" s="47"/>
    </row>
    <row r="8" spans="1:106" x14ac:dyDescent="0.25">
      <c r="A8" s="31" t="s">
        <v>29</v>
      </c>
      <c r="B8" s="13">
        <v>442</v>
      </c>
      <c r="C8" s="13">
        <v>60</v>
      </c>
      <c r="D8" s="13">
        <v>25</v>
      </c>
      <c r="E8" s="32" t="s">
        <v>0</v>
      </c>
      <c r="F8" s="32"/>
      <c r="G8" s="32"/>
      <c r="H8" s="32">
        <v>1</v>
      </c>
      <c r="I8" s="32" t="s">
        <v>0</v>
      </c>
      <c r="J8" s="13"/>
      <c r="K8" s="33"/>
      <c r="L8" s="34">
        <f>IFERROR(INDEX('Pokemon Data'!A:A,MATCH($A8,'Pokemon Data'!$B:$B,0)),"")</f>
        <v>7</v>
      </c>
      <c r="M8" s="34">
        <f>IFERROR(INDEX('Pokemon Data'!I:I,MATCH($A8,'Pokemon Data'!$B:$B,0)),"")</f>
        <v>127</v>
      </c>
      <c r="N8" s="34">
        <f>IFERROR(INDEX('Pokemon Data'!J:J,MATCH($A8,'Pokemon Data'!$B:$B,0)),"")</f>
        <v>94</v>
      </c>
      <c r="O8" s="34">
        <f>IFERROR(INDEX('Pokemon Data'!K:K,MATCH($A8,'Pokemon Data'!$B:$B,0)),"")</f>
        <v>121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0"/>
        <v>0</v>
      </c>
      <c r="S8" s="37">
        <f t="shared" si="1"/>
        <v>-23</v>
      </c>
      <c r="T8" s="38">
        <f t="shared" si="2"/>
        <v>169949662.06287646</v>
      </c>
      <c r="U8" s="38">
        <f t="shared" si="3"/>
        <v>170719534.97152722</v>
      </c>
      <c r="V8" s="38" t="b">
        <f t="shared" si="4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5"/>
        <v>19.5</v>
      </c>
      <c r="AI8" s="36">
        <f>IFERROR(INDEX('Level Multipliers'!$D:$D,MATCH(AH8,'Level Multipliers'!$A:$A,0)),"")</f>
        <v>1.6952373266621776</v>
      </c>
      <c r="AJ8" s="37">
        <f t="shared" si="6"/>
        <v>0</v>
      </c>
      <c r="AK8" s="37">
        <f t="shared" si="7"/>
        <v>-24</v>
      </c>
      <c r="AL8" s="38">
        <f t="shared" si="8"/>
        <v>161349106.24050909</v>
      </c>
      <c r="AM8" s="38">
        <f t="shared" si="9"/>
        <v>162080018.58373943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20</v>
      </c>
      <c r="BA8" s="36">
        <f>IFERROR(INDEX('Level Multipliers'!$D:$D,MATCH(AZ8,'Level Multipliers'!$A:$A,0)),"")</f>
        <v>1.6739202944034379</v>
      </c>
      <c r="BB8" s="37">
        <f t="shared" si="12"/>
        <v>0</v>
      </c>
      <c r="BC8" s="37">
        <f t="shared" si="13"/>
        <v>-25</v>
      </c>
      <c r="BD8" s="38">
        <f t="shared" si="14"/>
        <v>153385263.8080866</v>
      </c>
      <c r="BE8" s="38">
        <f t="shared" si="15"/>
        <v>154080099.9010728</v>
      </c>
      <c r="BF8" s="38" t="b">
        <f t="shared" si="16"/>
        <v>1</v>
      </c>
      <c r="BG8" s="37" t="str">
        <f t="array" ref="BG8:BQ8">IF(BF8,"",IVSolution($M8,$N8,$O8,BB8,BC8,BD8,BE8,$E8,$F8,$G8,$H8,$I8))</f>
        <v/>
      </c>
      <c r="BH8" s="37" t="str">
        <v/>
      </c>
      <c r="BI8" s="37" t="str">
        <v/>
      </c>
      <c r="BJ8" s="39" t="str">
        <v/>
      </c>
      <c r="BK8" s="39" t="str">
        <v/>
      </c>
      <c r="BL8" s="37" t="str">
        <v/>
      </c>
      <c r="BM8" s="37" t="str">
        <v/>
      </c>
      <c r="BN8" s="37" t="str">
        <v/>
      </c>
      <c r="BO8" s="37" t="str">
        <v/>
      </c>
      <c r="BP8" s="37" t="str">
        <v/>
      </c>
      <c r="BQ8" s="37" t="str">
        <v/>
      </c>
      <c r="BR8" s="40">
        <f t="shared" si="17"/>
        <v>20.5</v>
      </c>
      <c r="BS8" s="36">
        <f>IFERROR(INDEX('Level Multipliers'!$D:$D,MATCH(BR8,'Level Multipliers'!$A:$A,0)),"")</f>
        <v>1.6533745038028393</v>
      </c>
      <c r="BT8" s="37">
        <f t="shared" si="18"/>
        <v>0</v>
      </c>
      <c r="BU8" s="37">
        <f t="shared" si="19"/>
        <v>-27</v>
      </c>
      <c r="BV8" s="38">
        <f t="shared" si="20"/>
        <v>145992142.99953601</v>
      </c>
      <c r="BW8" s="38">
        <f t="shared" si="21"/>
        <v>146653488.21438926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 t="str">
        <f t="shared" si="23"/>
        <v/>
      </c>
      <c r="CK8" s="41" t="str">
        <f t="shared" si="24"/>
        <v/>
      </c>
      <c r="CL8" s="61" t="str">
        <f t="shared" si="25"/>
        <v/>
      </c>
      <c r="CM8" s="39" t="str">
        <f t="shared" si="26"/>
        <v/>
      </c>
      <c r="CN8" s="39" t="str">
        <f t="shared" si="27"/>
        <v/>
      </c>
      <c r="CO8" s="42" t="str">
        <f t="shared" si="28"/>
        <v/>
      </c>
      <c r="CP8" s="42" t="str">
        <f t="shared" si="29"/>
        <v/>
      </c>
      <c r="CQ8" s="42" t="str">
        <f t="shared" si="30"/>
        <v/>
      </c>
      <c r="CR8" s="42" t="str">
        <f t="shared" si="31"/>
        <v/>
      </c>
      <c r="CS8" s="42" t="str">
        <f t="shared" si="32"/>
        <v/>
      </c>
      <c r="CT8" s="42" t="str">
        <f t="shared" si="33"/>
        <v/>
      </c>
      <c r="CU8" s="43" t="str">
        <f t="shared" si="34"/>
        <v/>
      </c>
      <c r="CV8" s="43" t="str">
        <f t="shared" si="35"/>
        <v/>
      </c>
      <c r="CW8" s="43" t="str">
        <f t="shared" si="36"/>
        <v/>
      </c>
      <c r="CX8" s="13"/>
      <c r="CY8" s="7" t="s">
        <v>450</v>
      </c>
      <c r="CZ8" s="83"/>
      <c r="DA8" s="83"/>
      <c r="DB8" s="47"/>
    </row>
    <row r="9" spans="1:106" x14ac:dyDescent="0.25">
      <c r="A9" s="31" t="s">
        <v>30</v>
      </c>
      <c r="B9" s="13">
        <v>413</v>
      </c>
      <c r="C9" s="13">
        <v>58</v>
      </c>
      <c r="D9" s="13">
        <v>13</v>
      </c>
      <c r="E9" s="32" t="s">
        <v>0</v>
      </c>
      <c r="F9" s="32">
        <v>1</v>
      </c>
      <c r="G9" s="32"/>
      <c r="H9" s="32">
        <v>1</v>
      </c>
      <c r="I9" s="32" t="s">
        <v>0</v>
      </c>
      <c r="J9" s="13"/>
      <c r="K9" s="33"/>
      <c r="L9" s="34">
        <f>IFERROR(INDEX('Pokemon Data'!A:A,MATCH($A9,'Pokemon Data'!$B:$B,0)),"")</f>
        <v>8</v>
      </c>
      <c r="M9" s="34">
        <f>IFERROR(INDEX('Pokemon Data'!I:I,MATCH($A9,'Pokemon Data'!$B:$B,0)),"")</f>
        <v>153</v>
      </c>
      <c r="N9" s="34">
        <f>IFERROR(INDEX('Pokemon Data'!J:J,MATCH($A9,'Pokemon Data'!$B:$B,0)),"")</f>
        <v>126</v>
      </c>
      <c r="O9" s="34">
        <f>IFERROR(INDEX('Pokemon Data'!K:K,MATCH($A9,'Pokemon Data'!$B:$B,0)),"")</f>
        <v>155</v>
      </c>
      <c r="P9" s="35">
        <f>IFERROR(INDEX('Level Multipliers'!$A:$A,MATCH($D9,'Level Multipliers'!$B:$B,0)),"")</f>
        <v>11</v>
      </c>
      <c r="Q9" s="36">
        <f>IFERROR(INDEX('Level Multipliers'!$D:$D,MATCH(P9,'Level Multipliers'!$A:$A,0)),"")</f>
        <v>2.2567884714123854</v>
      </c>
      <c r="R9" s="37">
        <f t="shared" si="0"/>
        <v>0</v>
      </c>
      <c r="S9" s="37">
        <f t="shared" si="1"/>
        <v>-20</v>
      </c>
      <c r="T9" s="38">
        <f t="shared" si="2"/>
        <v>442449309.55318767</v>
      </c>
      <c r="U9" s="38">
        <f t="shared" si="3"/>
        <v>444594515.18258393</v>
      </c>
      <c r="V9" s="38" t="b">
        <f t="shared" si="4"/>
        <v>1</v>
      </c>
      <c r="W9" s="37" t="str">
        <f t="array" ref="W9:AG9">IF(V9,"",IVSolution($M9,$N9,$O9,R9,S9,T9,U9,$E9,$F9,$G9,$H9,$I9))</f>
        <v/>
      </c>
      <c r="X9" s="37" t="str">
        <v/>
      </c>
      <c r="Y9" s="37" t="str">
        <v/>
      </c>
      <c r="Z9" s="39" t="str">
        <v/>
      </c>
      <c r="AA9" s="39" t="str">
        <v/>
      </c>
      <c r="AB9" s="37" t="str">
        <v/>
      </c>
      <c r="AC9" s="37" t="str">
        <v/>
      </c>
      <c r="AD9" s="37" t="str">
        <v/>
      </c>
      <c r="AE9" s="37" t="str">
        <v/>
      </c>
      <c r="AF9" s="37" t="str">
        <v/>
      </c>
      <c r="AG9" s="37" t="str">
        <v/>
      </c>
      <c r="AH9" s="40">
        <f t="shared" si="5"/>
        <v>11.5</v>
      </c>
      <c r="AI9" s="36">
        <f>IFERROR(INDEX('Level Multipliers'!$D:$D,MATCH(AH9,'Level Multipliers'!$A:$A,0)),"")</f>
        <v>2.2072134251772386</v>
      </c>
      <c r="AJ9" s="37">
        <f t="shared" si="6"/>
        <v>0</v>
      </c>
      <c r="AK9" s="37">
        <f t="shared" si="7"/>
        <v>-23</v>
      </c>
      <c r="AL9" s="38">
        <f t="shared" si="8"/>
        <v>404834410.01732486</v>
      </c>
      <c r="AM9" s="38">
        <f t="shared" si="9"/>
        <v>406797240.64354843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12</v>
      </c>
      <c r="BA9" s="36">
        <f>IFERROR(INDEX('Level Multipliers'!$D:$D,MATCH(AZ9,'Level Multipliers'!$A:$A,0)),"")</f>
        <v>2.1607681195435338</v>
      </c>
      <c r="BB9" s="37">
        <f t="shared" si="12"/>
        <v>0</v>
      </c>
      <c r="BC9" s="37">
        <f t="shared" si="13"/>
        <v>-26</v>
      </c>
      <c r="BD9" s="38">
        <f t="shared" si="14"/>
        <v>371820009.39550596</v>
      </c>
      <c r="BE9" s="38">
        <f t="shared" si="15"/>
        <v>373622770.43514436</v>
      </c>
      <c r="BF9" s="38" t="b">
        <f t="shared" si="16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7"/>
        <v>12.5</v>
      </c>
      <c r="BS9" s="36">
        <f>IFERROR(INDEX('Level Multipliers'!$D:$D,MATCH(BR9,'Level Multipliers'!$A:$A,0)),"")</f>
        <v>2.1171365709672214</v>
      </c>
      <c r="BT9" s="37">
        <f t="shared" si="18"/>
        <v>0</v>
      </c>
      <c r="BU9" s="37">
        <f t="shared" si="19"/>
        <v>-29</v>
      </c>
      <c r="BV9" s="38">
        <f t="shared" si="20"/>
        <v>342685398.40660477</v>
      </c>
      <c r="BW9" s="38">
        <f t="shared" si="21"/>
        <v>344346900.93333739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 t="str">
        <f t="shared" si="23"/>
        <v/>
      </c>
      <c r="CK9" s="41" t="str">
        <f t="shared" si="24"/>
        <v/>
      </c>
      <c r="CL9" s="61" t="str">
        <f t="shared" si="25"/>
        <v/>
      </c>
      <c r="CM9" s="39" t="str">
        <f t="shared" si="26"/>
        <v/>
      </c>
      <c r="CN9" s="39" t="str">
        <f t="shared" si="27"/>
        <v/>
      </c>
      <c r="CO9" s="42" t="str">
        <f t="shared" si="28"/>
        <v/>
      </c>
      <c r="CP9" s="42" t="str">
        <f t="shared" si="29"/>
        <v/>
      </c>
      <c r="CQ9" s="42" t="str">
        <f t="shared" si="30"/>
        <v/>
      </c>
      <c r="CR9" s="42" t="str">
        <f t="shared" si="31"/>
        <v/>
      </c>
      <c r="CS9" s="42" t="str">
        <f t="shared" si="32"/>
        <v/>
      </c>
      <c r="CT9" s="42" t="str">
        <f t="shared" si="33"/>
        <v/>
      </c>
      <c r="CU9" s="43" t="str">
        <f t="shared" si="34"/>
        <v/>
      </c>
      <c r="CV9" s="43" t="str">
        <f t="shared" si="35"/>
        <v/>
      </c>
      <c r="CW9" s="43" t="str">
        <f t="shared" si="36"/>
        <v/>
      </c>
      <c r="CX9" s="13" t="s">
        <v>419</v>
      </c>
      <c r="CZ9" s="52"/>
      <c r="DA9" s="83"/>
      <c r="DB9" s="47"/>
    </row>
    <row r="10" spans="1:106" x14ac:dyDescent="0.25">
      <c r="A10" s="31" t="s">
        <v>32</v>
      </c>
      <c r="B10" s="13">
        <v>1808</v>
      </c>
      <c r="C10" s="13">
        <v>121</v>
      </c>
      <c r="D10" s="13">
        <v>45</v>
      </c>
      <c r="E10" s="32" t="s">
        <v>0</v>
      </c>
      <c r="F10" s="32"/>
      <c r="G10" s="32"/>
      <c r="H10" s="32">
        <v>1</v>
      </c>
      <c r="I10" s="32" t="s">
        <v>0</v>
      </c>
      <c r="J10" s="13"/>
      <c r="K10" s="33"/>
      <c r="L10" s="34">
        <f>IFERROR(INDEX('Pokemon Data'!A:A,MATCH($A10,'Pokemon Data'!$B:$B,0)),"")</f>
        <v>9</v>
      </c>
      <c r="M10" s="34">
        <f>IFERROR(INDEX('Pokemon Data'!I:I,MATCH($A10,'Pokemon Data'!$B:$B,0)),"")</f>
        <v>188</v>
      </c>
      <c r="N10" s="34">
        <f>IFERROR(INDEX('Pokemon Data'!J:J,MATCH($A10,'Pokemon Data'!$B:$B,0)),"")</f>
        <v>171</v>
      </c>
      <c r="O10" s="34">
        <f>IFERROR(INDEX('Pokemon Data'!K:K,MATCH($A10,'Pokemon Data'!$B:$B,0)),"")</f>
        <v>207</v>
      </c>
      <c r="P10" s="35">
        <f>IFERROR(INDEX('Level Multipliers'!$A:$A,MATCH($D10,'Level Multipliers'!$B:$B,0)),"")</f>
        <v>27</v>
      </c>
      <c r="Q10" s="36">
        <f>IFERROR(INDEX('Level Multipliers'!$D:$D,MATCH(P10,'Level Multipliers'!$A:$A,0)),"")</f>
        <v>1.4406239915890684</v>
      </c>
      <c r="R10" s="37">
        <f t="shared" si="0"/>
        <v>0</v>
      </c>
      <c r="S10" s="37">
        <f t="shared" si="1"/>
        <v>-13</v>
      </c>
      <c r="T10" s="38">
        <f t="shared" si="2"/>
        <v>1407989527.4678161</v>
      </c>
      <c r="U10" s="38">
        <f t="shared" si="3"/>
        <v>1409547468.7345226</v>
      </c>
      <c r="V10" s="38" t="b">
        <f t="shared" si="4"/>
        <v>1</v>
      </c>
      <c r="W10" s="37" t="str">
        <f t="array" ref="W10:AG10">IF(V10,"",IVSolution($M10,$N10,$O10,R10,S10,T10,U10,$E10,$F10,$G10,$H10,$I10))</f>
        <v/>
      </c>
      <c r="X10" s="37" t="str">
        <v/>
      </c>
      <c r="Y10" s="37" t="str">
        <v/>
      </c>
      <c r="Z10" s="39" t="str">
        <v/>
      </c>
      <c r="AA10" s="39" t="str">
        <v/>
      </c>
      <c r="AB10" s="37" t="str">
        <v/>
      </c>
      <c r="AC10" s="37" t="str">
        <v/>
      </c>
      <c r="AD10" s="37" t="str">
        <v/>
      </c>
      <c r="AE10" s="37" t="str">
        <v/>
      </c>
      <c r="AF10" s="37" t="str">
        <v/>
      </c>
      <c r="AG10" s="37" t="str">
        <v/>
      </c>
      <c r="AH10" s="40">
        <f t="shared" si="5"/>
        <v>27.5</v>
      </c>
      <c r="AI10" s="36">
        <f>IFERROR(INDEX('Level Multipliers'!$D:$D,MATCH(AH10,'Level Multipliers'!$A:$A,0)),"")</f>
        <v>1.4274643259182833</v>
      </c>
      <c r="AJ10" s="37">
        <f t="shared" si="6"/>
        <v>0</v>
      </c>
      <c r="AK10" s="37">
        <f t="shared" si="7"/>
        <v>-14</v>
      </c>
      <c r="AL10" s="38">
        <f t="shared" si="8"/>
        <v>1357243924.5349624</v>
      </c>
      <c r="AM10" s="38">
        <f t="shared" si="9"/>
        <v>1358745715.7612243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28</v>
      </c>
      <c r="BA10" s="36">
        <f>IFERROR(INDEX('Level Multipliers'!$D:$D,MATCH(AZ10,'Level Multipliers'!$A:$A,0)),"")</f>
        <v>1.4146588542279308</v>
      </c>
      <c r="BB10" s="37">
        <f t="shared" si="12"/>
        <v>0</v>
      </c>
      <c r="BC10" s="37">
        <f t="shared" si="13"/>
        <v>-16</v>
      </c>
      <c r="BD10" s="38">
        <f t="shared" si="14"/>
        <v>1309193199.6903076</v>
      </c>
      <c r="BE10" s="38">
        <f t="shared" si="15"/>
        <v>1310641822.760365</v>
      </c>
      <c r="BF10" s="38" t="b">
        <f t="shared" si="16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7"/>
        <v>28.5</v>
      </c>
      <c r="BS10" s="36">
        <f>IFERROR(INDEX('Level Multipliers'!$D:$D,MATCH(BR10,'Level Multipliers'!$A:$A,0)),"")</f>
        <v>1.4021920400529488</v>
      </c>
      <c r="BT10" s="37">
        <f t="shared" si="18"/>
        <v>0</v>
      </c>
      <c r="BU10" s="37">
        <f t="shared" si="19"/>
        <v>-17</v>
      </c>
      <c r="BV10" s="38">
        <f t="shared" si="20"/>
        <v>1263650116.7284641</v>
      </c>
      <c r="BW10" s="38">
        <f t="shared" si="21"/>
        <v>1265048346.3495822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 t="str">
        <f t="shared" si="23"/>
        <v/>
      </c>
      <c r="CK10" s="41" t="str">
        <f t="shared" si="24"/>
        <v/>
      </c>
      <c r="CL10" s="61" t="str">
        <f t="shared" si="25"/>
        <v/>
      </c>
      <c r="CM10" s="39" t="str">
        <f t="shared" si="26"/>
        <v/>
      </c>
      <c r="CN10" s="39" t="str">
        <f t="shared" si="27"/>
        <v/>
      </c>
      <c r="CO10" s="42" t="str">
        <f t="shared" si="28"/>
        <v/>
      </c>
      <c r="CP10" s="42" t="str">
        <f t="shared" si="29"/>
        <v/>
      </c>
      <c r="CQ10" s="42" t="str">
        <f t="shared" si="30"/>
        <v/>
      </c>
      <c r="CR10" s="42" t="str">
        <f t="shared" si="31"/>
        <v/>
      </c>
      <c r="CS10" s="42" t="str">
        <f t="shared" si="32"/>
        <v/>
      </c>
      <c r="CT10" s="42" t="str">
        <f t="shared" si="33"/>
        <v/>
      </c>
      <c r="CU10" s="43" t="str">
        <f t="shared" si="34"/>
        <v/>
      </c>
      <c r="CV10" s="43" t="str">
        <f t="shared" si="35"/>
        <v/>
      </c>
      <c r="CW10" s="43" t="str">
        <f t="shared" si="36"/>
        <v/>
      </c>
      <c r="CX10" s="13" t="s">
        <v>423</v>
      </c>
      <c r="CZ10" s="83"/>
      <c r="DA10" s="83"/>
      <c r="DB10" s="47"/>
    </row>
    <row r="11" spans="1:106" x14ac:dyDescent="0.25">
      <c r="A11" s="31" t="s">
        <v>36</v>
      </c>
      <c r="B11" s="13">
        <v>848</v>
      </c>
      <c r="C11" s="13">
        <v>74</v>
      </c>
      <c r="D11" s="13">
        <v>22</v>
      </c>
      <c r="E11" s="32" t="s">
        <v>0</v>
      </c>
      <c r="F11" s="32"/>
      <c r="G11" s="32">
        <v>1</v>
      </c>
      <c r="H11" s="32"/>
      <c r="I11" s="32" t="s">
        <v>2</v>
      </c>
      <c r="J11" s="13"/>
      <c r="K11" s="33"/>
      <c r="L11" s="34">
        <f>IFERROR(INDEX('Pokemon Data'!A:A,MATCH($A11,'Pokemon Data'!$B:$B,0)),"")</f>
        <v>12</v>
      </c>
      <c r="M11" s="34">
        <f>IFERROR(INDEX('Pokemon Data'!I:I,MATCH($A11,'Pokemon Data'!$B:$B,0)),"")</f>
        <v>155</v>
      </c>
      <c r="N11" s="34">
        <f>IFERROR(INDEX('Pokemon Data'!J:J,MATCH($A11,'Pokemon Data'!$B:$B,0)),"")</f>
        <v>167</v>
      </c>
      <c r="O11" s="34">
        <f>IFERROR(INDEX('Pokemon Data'!K:K,MATCH($A11,'Pokemon Data'!$B:$B,0)),"")</f>
        <v>137</v>
      </c>
      <c r="P11" s="35">
        <f>IFERROR(INDEX('Level Multipliers'!$A:$A,MATCH($D11,'Level Multipliers'!$B:$B,0)),"")</f>
        <v>17</v>
      </c>
      <c r="Q11" s="36">
        <f>IFERROR(INDEX('Level Multipliers'!$D:$D,MATCH(P11,'Level Multipliers'!$A:$A,0)),"")</f>
        <v>1.8155651132027117</v>
      </c>
      <c r="R11" s="37">
        <f t="shared" si="0"/>
        <v>0</v>
      </c>
      <c r="S11" s="37">
        <f t="shared" si="1"/>
        <v>-19</v>
      </c>
      <c r="T11" s="38">
        <f t="shared" si="2"/>
        <v>781338133.19259131</v>
      </c>
      <c r="U11" s="38">
        <f t="shared" si="3"/>
        <v>783181998.35260689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17.5</v>
      </c>
      <c r="AI11" s="36">
        <f>IFERROR(INDEX('Level Multipliers'!$D:$D,MATCH(AH11,'Level Multipliers'!$A:$A,0)),"")</f>
        <v>1.7894510926096343</v>
      </c>
      <c r="AJ11" s="37">
        <f t="shared" si="6"/>
        <v>0</v>
      </c>
      <c r="AK11" s="37">
        <f t="shared" si="7"/>
        <v>-21</v>
      </c>
      <c r="AL11" s="38">
        <f t="shared" si="8"/>
        <v>737345505.51019692</v>
      </c>
      <c r="AM11" s="38">
        <f t="shared" si="9"/>
        <v>739085553.29584515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18</v>
      </c>
      <c r="BA11" s="36">
        <f>IFERROR(INDEX('Level Multipliers'!$D:$D,MATCH(AZ11,'Level Multipliers'!$A:$A,0)),"")</f>
        <v>1.7644323332558229</v>
      </c>
      <c r="BB11" s="37">
        <f t="shared" si="12"/>
        <v>0</v>
      </c>
      <c r="BC11" s="37">
        <f t="shared" si="13"/>
        <v>-23</v>
      </c>
      <c r="BD11" s="38">
        <f t="shared" si="14"/>
        <v>696966228.79059231</v>
      </c>
      <c r="BE11" s="38">
        <f t="shared" si="15"/>
        <v>698610986.28082693</v>
      </c>
      <c r="BF11" s="38" t="b">
        <f t="shared" si="16"/>
        <v>1</v>
      </c>
      <c r="BG11" s="37" t="str">
        <f t="array" ref="BG11:BQ11">IF(BF11,"",IVSolution($M11,$N11,$O11,BB11,BC11,BD11,BE11,$E11,$F11,$G11,$H11,$I11))</f>
        <v/>
      </c>
      <c r="BH11" s="37" t="str">
        <v/>
      </c>
      <c r="BI11" s="37" t="str">
        <v/>
      </c>
      <c r="BJ11" s="39" t="str">
        <v/>
      </c>
      <c r="BK11" s="39" t="str">
        <v/>
      </c>
      <c r="BL11" s="37" t="str">
        <v/>
      </c>
      <c r="BM11" s="37" t="str">
        <v/>
      </c>
      <c r="BN11" s="37" t="str">
        <v/>
      </c>
      <c r="BO11" s="37" t="str">
        <v/>
      </c>
      <c r="BP11" s="37" t="str">
        <v/>
      </c>
      <c r="BQ11" s="37" t="str">
        <v/>
      </c>
      <c r="BR11" s="40">
        <f t="shared" si="17"/>
        <v>18.5</v>
      </c>
      <c r="BS11" s="36">
        <f>IFERROR(INDEX('Level Multipliers'!$D:$D,MATCH(BR11,'Level Multipliers'!$A:$A,0)),"")</f>
        <v>1.7404346161581328</v>
      </c>
      <c r="BT11" s="37">
        <f t="shared" si="18"/>
        <v>0</v>
      </c>
      <c r="BU11" s="37">
        <f t="shared" si="19"/>
        <v>-25</v>
      </c>
      <c r="BV11" s="38">
        <f t="shared" si="20"/>
        <v>659815562.59916782</v>
      </c>
      <c r="BW11" s="38">
        <f t="shared" si="21"/>
        <v>661372648.93122935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 t="str">
        <f t="shared" si="23"/>
        <v/>
      </c>
      <c r="CK11" s="41" t="str">
        <f t="shared" si="24"/>
        <v/>
      </c>
      <c r="CL11" s="61" t="str">
        <f t="shared" si="25"/>
        <v/>
      </c>
      <c r="CM11" s="39" t="str">
        <f t="shared" si="26"/>
        <v/>
      </c>
      <c r="CN11" s="39" t="str">
        <f t="shared" si="27"/>
        <v/>
      </c>
      <c r="CO11" s="42" t="str">
        <f t="shared" si="28"/>
        <v/>
      </c>
      <c r="CP11" s="42" t="str">
        <f t="shared" si="29"/>
        <v/>
      </c>
      <c r="CQ11" s="42" t="str">
        <f t="shared" si="30"/>
        <v/>
      </c>
      <c r="CR11" s="42" t="str">
        <f t="shared" si="31"/>
        <v/>
      </c>
      <c r="CS11" s="42" t="str">
        <f t="shared" si="32"/>
        <v/>
      </c>
      <c r="CT11" s="42" t="str">
        <f t="shared" si="33"/>
        <v/>
      </c>
      <c r="CU11" s="43" t="str">
        <f t="shared" si="34"/>
        <v/>
      </c>
      <c r="CV11" s="43" t="str">
        <f t="shared" si="35"/>
        <v/>
      </c>
      <c r="CW11" s="43" t="str">
        <f t="shared" si="36"/>
        <v/>
      </c>
      <c r="CX11" s="13" t="s">
        <v>424</v>
      </c>
      <c r="CZ11" s="52"/>
      <c r="DA11" s="83"/>
      <c r="DB11" s="47"/>
    </row>
    <row r="12" spans="1:106" x14ac:dyDescent="0.25">
      <c r="A12" s="31" t="s">
        <v>39</v>
      </c>
      <c r="B12" s="13">
        <v>1300</v>
      </c>
      <c r="C12" s="13">
        <v>98</v>
      </c>
      <c r="D12" s="13">
        <v>40</v>
      </c>
      <c r="E12" s="32" t="s">
        <v>0</v>
      </c>
      <c r="F12" s="32">
        <v>1</v>
      </c>
      <c r="G12" s="32">
        <v>1</v>
      </c>
      <c r="H12" s="32"/>
      <c r="I12" s="32" t="s">
        <v>2</v>
      </c>
      <c r="J12" s="13"/>
      <c r="K12" s="33"/>
      <c r="L12" s="34">
        <f>IFERROR(INDEX('Pokemon Data'!A:A,MATCH($A12,'Pokemon Data'!$B:$B,0)),"")</f>
        <v>15</v>
      </c>
      <c r="M12" s="34">
        <f>IFERROR(INDEX('Pokemon Data'!I:I,MATCH($A12,'Pokemon Data'!$B:$B,0)),"")</f>
        <v>163</v>
      </c>
      <c r="N12" s="34">
        <f>IFERROR(INDEX('Pokemon Data'!J:J,MATCH($A12,'Pokemon Data'!$B:$B,0)),"")</f>
        <v>169</v>
      </c>
      <c r="O12" s="34">
        <f>IFERROR(INDEX('Pokemon Data'!K:K,MATCH($A12,'Pokemon Data'!$B:$B,0)),"")</f>
        <v>130</v>
      </c>
      <c r="P12" s="35">
        <f>IFERROR(INDEX('Level Multipliers'!$A:$A,MATCH($D12,'Level Multipliers'!$B:$B,0)),"")</f>
        <v>25</v>
      </c>
      <c r="Q12" s="36">
        <f>IFERROR(INDEX('Level Multipliers'!$D:$D,MATCH(P12,'Level Multipliers'!$A:$A,0)),"")</f>
        <v>1.4971539093132804</v>
      </c>
      <c r="R12" s="37">
        <f t="shared" si="0"/>
        <v>0</v>
      </c>
      <c r="S12" s="37">
        <f t="shared" si="1"/>
        <v>-15</v>
      </c>
      <c r="T12" s="38">
        <f t="shared" si="2"/>
        <v>849087601.41234422</v>
      </c>
      <c r="U12" s="38">
        <f t="shared" si="3"/>
        <v>850394392.44860077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25.5</v>
      </c>
      <c r="AI12" s="36">
        <f>IFERROR(INDEX('Level Multipliers'!$D:$D,MATCH(AH12,'Level Multipliers'!$A:$A,0)),"")</f>
        <v>1.4823997223704843</v>
      </c>
      <c r="AJ12" s="37">
        <f t="shared" si="6"/>
        <v>0</v>
      </c>
      <c r="AK12" s="37">
        <f t="shared" si="7"/>
        <v>-17</v>
      </c>
      <c r="AL12" s="38">
        <f t="shared" si="8"/>
        <v>816108694.17883921</v>
      </c>
      <c r="AM12" s="38">
        <f t="shared" si="9"/>
        <v>817364728.92059016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26</v>
      </c>
      <c r="BA12" s="36">
        <f>IFERROR(INDEX('Level Multipliers'!$D:$D,MATCH(AZ12,'Level Multipliers'!$A:$A,0)),"")</f>
        <v>1.4680732523857296</v>
      </c>
      <c r="BB12" s="37">
        <f t="shared" si="12"/>
        <v>0</v>
      </c>
      <c r="BC12" s="37">
        <f t="shared" si="13"/>
        <v>-18</v>
      </c>
      <c r="BD12" s="38">
        <f t="shared" si="14"/>
        <v>785014374.0401237</v>
      </c>
      <c r="BE12" s="38">
        <f t="shared" si="15"/>
        <v>786222552.96727073</v>
      </c>
      <c r="BF12" s="38" t="b">
        <f t="shared" si="16"/>
        <v>1</v>
      </c>
      <c r="BG12" s="37" t="str">
        <f t="array" ref="BG12:BQ12">IF(BF12,"",IVSolution($M12,$N12,$O12,BB12,BC12,BD12,BE12,$E12,$F12,$G12,$H12,$I12))</f>
        <v/>
      </c>
      <c r="BH12" s="37" t="str">
        <v/>
      </c>
      <c r="BI12" s="37" t="str">
        <v/>
      </c>
      <c r="BJ12" s="39" t="str">
        <v/>
      </c>
      <c r="BK12" s="39" t="str">
        <v/>
      </c>
      <c r="BL12" s="37" t="str">
        <v/>
      </c>
      <c r="BM12" s="37" t="str">
        <v/>
      </c>
      <c r="BN12" s="37" t="str">
        <v/>
      </c>
      <c r="BO12" s="37" t="str">
        <v/>
      </c>
      <c r="BP12" s="37" t="str">
        <v/>
      </c>
      <c r="BQ12" s="37" t="str">
        <v/>
      </c>
      <c r="BR12" s="40">
        <f t="shared" si="17"/>
        <v>26.5</v>
      </c>
      <c r="BS12" s="36">
        <f>IFERROR(INDEX('Level Multipliers'!$D:$D,MATCH(BR12,'Level Multipliers'!$A:$A,0)),"")</f>
        <v>1.4541543636838528</v>
      </c>
      <c r="BT12" s="37">
        <f t="shared" si="18"/>
        <v>0</v>
      </c>
      <c r="BU12" s="37">
        <f t="shared" si="19"/>
        <v>-20</v>
      </c>
      <c r="BV12" s="38">
        <f t="shared" si="20"/>
        <v>755664026.64887667</v>
      </c>
      <c r="BW12" s="38">
        <f t="shared" si="21"/>
        <v>756827033.82835221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 t="str">
        <f t="shared" si="23"/>
        <v/>
      </c>
      <c r="CK12" s="41" t="str">
        <f t="shared" si="24"/>
        <v/>
      </c>
      <c r="CL12" s="61" t="str">
        <f t="shared" si="25"/>
        <v/>
      </c>
      <c r="CM12" s="39" t="str">
        <f t="shared" si="26"/>
        <v/>
      </c>
      <c r="CN12" s="39" t="str">
        <f t="shared" si="27"/>
        <v/>
      </c>
      <c r="CO12" s="42" t="str">
        <f t="shared" si="28"/>
        <v/>
      </c>
      <c r="CP12" s="42" t="str">
        <f t="shared" si="29"/>
        <v/>
      </c>
      <c r="CQ12" s="42" t="str">
        <f t="shared" si="30"/>
        <v/>
      </c>
      <c r="CR12" s="42" t="str">
        <f t="shared" si="31"/>
        <v/>
      </c>
      <c r="CS12" s="42" t="str">
        <f t="shared" si="32"/>
        <v/>
      </c>
      <c r="CT12" s="42" t="str">
        <f t="shared" si="33"/>
        <v/>
      </c>
      <c r="CU12" s="43" t="str">
        <f t="shared" si="34"/>
        <v/>
      </c>
      <c r="CV12" s="43" t="str">
        <f t="shared" si="35"/>
        <v/>
      </c>
      <c r="CW12" s="43" t="str">
        <f t="shared" si="36"/>
        <v/>
      </c>
      <c r="CX12" s="13" t="s">
        <v>424</v>
      </c>
      <c r="CZ12" s="52"/>
      <c r="DA12" s="83"/>
      <c r="DB12" s="47"/>
    </row>
    <row r="13" spans="1:106" x14ac:dyDescent="0.25">
      <c r="A13" s="31" t="s">
        <v>43</v>
      </c>
      <c r="B13" s="13">
        <v>1508</v>
      </c>
      <c r="C13" s="13">
        <v>124</v>
      </c>
      <c r="D13" s="13">
        <v>45</v>
      </c>
      <c r="E13" s="32" t="s">
        <v>0</v>
      </c>
      <c r="F13" s="32">
        <v>1</v>
      </c>
      <c r="G13" s="32"/>
      <c r="H13" s="32"/>
      <c r="I13" s="32" t="s">
        <v>2</v>
      </c>
      <c r="J13" s="13"/>
      <c r="K13" s="33"/>
      <c r="L13" s="34">
        <f>IFERROR(INDEX('Pokemon Data'!A:A,MATCH($A13,'Pokemon Data'!$B:$B,0)),"")</f>
        <v>18</v>
      </c>
      <c r="M13" s="34">
        <f>IFERROR(INDEX('Pokemon Data'!I:I,MATCH($A13,'Pokemon Data'!$B:$B,0)),"")</f>
        <v>195</v>
      </c>
      <c r="N13" s="34">
        <f>IFERROR(INDEX('Pokemon Data'!J:J,MATCH($A13,'Pokemon Data'!$B:$B,0)),"")</f>
        <v>166</v>
      </c>
      <c r="O13" s="34">
        <f>IFERROR(INDEX('Pokemon Data'!K:K,MATCH($A13,'Pokemon Data'!$B:$B,0)),"")</f>
        <v>154</v>
      </c>
      <c r="P13" s="35">
        <f>IFERROR(INDEX('Level Multipliers'!$A:$A,MATCH($D13,'Level Multipliers'!$B:$B,0)),"")</f>
        <v>27</v>
      </c>
      <c r="Q13" s="36">
        <f>IFERROR(INDEX('Level Multipliers'!$D:$D,MATCH(P13,'Level Multipliers'!$A:$A,0)),"")</f>
        <v>1.4406239915890684</v>
      </c>
      <c r="R13" s="37">
        <f t="shared" si="0"/>
        <v>0</v>
      </c>
      <c r="S13" s="37">
        <f t="shared" si="1"/>
        <v>-15</v>
      </c>
      <c r="T13" s="38">
        <f t="shared" si="2"/>
        <v>979501838.18952751</v>
      </c>
      <c r="U13" s="38">
        <f t="shared" si="3"/>
        <v>980801342.97295392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27.5</v>
      </c>
      <c r="AI13" s="36">
        <f>IFERROR(INDEX('Level Multipliers'!$D:$D,MATCH(AH13,'Level Multipliers'!$A:$A,0)),"")</f>
        <v>1.4274643259182833</v>
      </c>
      <c r="AJ13" s="37">
        <f t="shared" si="6"/>
        <v>0</v>
      </c>
      <c r="AK13" s="37">
        <f t="shared" si="7"/>
        <v>-17</v>
      </c>
      <c r="AL13" s="38">
        <f t="shared" si="8"/>
        <v>944199436.86971211</v>
      </c>
      <c r="AM13" s="38">
        <f t="shared" si="9"/>
        <v>945452105.96831095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28</v>
      </c>
      <c r="BA13" s="36">
        <f>IFERROR(INDEX('Level Multipliers'!$D:$D,MATCH(AZ13,'Level Multipliers'!$A:$A,0)),"")</f>
        <v>1.4146588542279308</v>
      </c>
      <c r="BB13" s="37">
        <f t="shared" si="12"/>
        <v>0</v>
      </c>
      <c r="BC13" s="37">
        <f t="shared" si="13"/>
        <v>-19</v>
      </c>
      <c r="BD13" s="38">
        <f t="shared" si="14"/>
        <v>910771792.42101836</v>
      </c>
      <c r="BE13" s="38">
        <f t="shared" si="15"/>
        <v>911980113.07414603</v>
      </c>
      <c r="BF13" s="38" t="b">
        <f t="shared" si="16"/>
        <v>1</v>
      </c>
      <c r="BG13" s="37" t="str">
        <f t="array" ref="BG13:BQ13">IF(BF13,"",IVSolution($M13,$N13,$O13,BB13,BC13,BD13,BE13,$E13,$F13,$G13,$H13,$I13))</f>
        <v/>
      </c>
      <c r="BH13" s="37" t="str">
        <v/>
      </c>
      <c r="BI13" s="37" t="str">
        <v/>
      </c>
      <c r="BJ13" s="39" t="str">
        <v/>
      </c>
      <c r="BK13" s="39" t="str">
        <v/>
      </c>
      <c r="BL13" s="37" t="str">
        <v/>
      </c>
      <c r="BM13" s="37" t="str">
        <v/>
      </c>
      <c r="BN13" s="37" t="str">
        <v/>
      </c>
      <c r="BO13" s="37" t="str">
        <v/>
      </c>
      <c r="BP13" s="37" t="str">
        <v/>
      </c>
      <c r="BQ13" s="37" t="str">
        <v/>
      </c>
      <c r="BR13" s="40">
        <f t="shared" si="17"/>
        <v>28.5</v>
      </c>
      <c r="BS13" s="36">
        <f>IFERROR(INDEX('Level Multipliers'!$D:$D,MATCH(BR13,'Level Multipliers'!$A:$A,0)),"")</f>
        <v>1.4021920400529488</v>
      </c>
      <c r="BT13" s="37">
        <f t="shared" si="18"/>
        <v>0</v>
      </c>
      <c r="BU13" s="37">
        <f t="shared" si="19"/>
        <v>-20</v>
      </c>
      <c r="BV13" s="38">
        <f t="shared" si="20"/>
        <v>879088649.46599126</v>
      </c>
      <c r="BW13" s="38">
        <f t="shared" si="21"/>
        <v>880254936.10323584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 t="str">
        <f t="shared" si="23"/>
        <v/>
      </c>
      <c r="CK13" s="41" t="str">
        <f t="shared" si="24"/>
        <v/>
      </c>
      <c r="CL13" s="61" t="str">
        <f t="shared" si="25"/>
        <v/>
      </c>
      <c r="CM13" s="39" t="str">
        <f t="shared" si="26"/>
        <v/>
      </c>
      <c r="CN13" s="39" t="str">
        <f t="shared" si="27"/>
        <v/>
      </c>
      <c r="CO13" s="42" t="str">
        <f t="shared" si="28"/>
        <v/>
      </c>
      <c r="CP13" s="42" t="str">
        <f t="shared" si="29"/>
        <v/>
      </c>
      <c r="CQ13" s="42" t="str">
        <f t="shared" si="30"/>
        <v/>
      </c>
      <c r="CR13" s="42" t="str">
        <f t="shared" si="31"/>
        <v/>
      </c>
      <c r="CS13" s="42" t="str">
        <f t="shared" si="32"/>
        <v/>
      </c>
      <c r="CT13" s="42" t="str">
        <f t="shared" si="33"/>
        <v/>
      </c>
      <c r="CU13" s="43" t="str">
        <f t="shared" si="34"/>
        <v/>
      </c>
      <c r="CV13" s="43" t="str">
        <f t="shared" si="35"/>
        <v/>
      </c>
      <c r="CW13" s="43" t="str">
        <f t="shared" si="36"/>
        <v/>
      </c>
      <c r="CX13" s="13" t="s">
        <v>425</v>
      </c>
      <c r="DB13" s="79"/>
    </row>
    <row r="14" spans="1:106" x14ac:dyDescent="0.25">
      <c r="A14" s="31" t="s">
        <v>43</v>
      </c>
      <c r="B14" s="13">
        <v>906</v>
      </c>
      <c r="C14" s="13">
        <v>96</v>
      </c>
      <c r="D14" s="13">
        <v>19</v>
      </c>
      <c r="E14" s="32" t="s">
        <v>0</v>
      </c>
      <c r="F14" s="32"/>
      <c r="G14" s="32">
        <v>1</v>
      </c>
      <c r="H14" s="32"/>
      <c r="I14" s="32" t="s">
        <v>0</v>
      </c>
      <c r="J14" s="13"/>
      <c r="K14" s="33"/>
      <c r="L14" s="34">
        <f>IFERROR(INDEX('Pokemon Data'!A:A,MATCH($A14,'Pokemon Data'!$B:$B,0)),"")</f>
        <v>18</v>
      </c>
      <c r="M14" s="34">
        <f>IFERROR(INDEX('Pokemon Data'!I:I,MATCH($A14,'Pokemon Data'!$B:$B,0)),"")</f>
        <v>195</v>
      </c>
      <c r="N14" s="34">
        <f>IFERROR(INDEX('Pokemon Data'!J:J,MATCH($A14,'Pokemon Data'!$B:$B,0)),"")</f>
        <v>166</v>
      </c>
      <c r="O14" s="34">
        <f>IFERROR(INDEX('Pokemon Data'!K:K,MATCH($A14,'Pokemon Data'!$B:$B,0)),"")</f>
        <v>154</v>
      </c>
      <c r="P14" s="35">
        <f>IFERROR(INDEX('Level Multipliers'!$A:$A,MATCH($D14,'Level Multipliers'!$B:$B,0)),"")</f>
        <v>15</v>
      </c>
      <c r="Q14" s="36">
        <f>IFERROR(INDEX('Level Multipliers'!$D:$D,MATCH(P14,'Level Multipliers'!$A:$A,0)),"")</f>
        <v>1.9327632386874845</v>
      </c>
      <c r="R14" s="37">
        <f t="shared" si="0"/>
        <v>0</v>
      </c>
      <c r="S14" s="37">
        <f t="shared" si="1"/>
        <v>-8</v>
      </c>
      <c r="T14" s="38">
        <f t="shared" si="2"/>
        <v>1145436510.8766222</v>
      </c>
      <c r="U14" s="38">
        <f t="shared" si="3"/>
        <v>1147966463.7468901</v>
      </c>
      <c r="V14" s="38" t="b">
        <f t="shared" si="4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5"/>
        <v>15.5</v>
      </c>
      <c r="AI14" s="36">
        <f>IFERROR(INDEX('Level Multipliers'!$D:$D,MATCH(AH14,'Level Multipliers'!$A:$A,0)),"")</f>
        <v>1.9013484732050823</v>
      </c>
      <c r="AJ14" s="37">
        <f t="shared" si="6"/>
        <v>0</v>
      </c>
      <c r="AK14" s="37">
        <f t="shared" si="7"/>
        <v>-11</v>
      </c>
      <c r="AL14" s="38">
        <f t="shared" si="8"/>
        <v>1072761741.2587838</v>
      </c>
      <c r="AM14" s="38">
        <f t="shared" si="9"/>
        <v>1075131175.6365428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16</v>
      </c>
      <c r="BA14" s="36">
        <f>IFERROR(INDEX('Level Multipliers'!$D:$D,MATCH(AZ14,'Level Multipliers'!$A:$A,0)),"")</f>
        <v>1.8714174200985207</v>
      </c>
      <c r="BB14" s="37">
        <f t="shared" si="12"/>
        <v>0</v>
      </c>
      <c r="BC14" s="37">
        <f t="shared" si="13"/>
        <v>-14</v>
      </c>
      <c r="BD14" s="38">
        <f t="shared" si="14"/>
        <v>1006790401.6986698</v>
      </c>
      <c r="BE14" s="38">
        <f t="shared" si="15"/>
        <v>1009014123.6093557</v>
      </c>
      <c r="BF14" s="38" t="b">
        <f t="shared" si="16"/>
        <v>1</v>
      </c>
      <c r="BG14" s="37" t="str">
        <f t="array" ref="BG14:BQ14">IF(BF14,"",IVSolution($M14,$N14,$O14,BB14,BC14,BD14,BE14,$E14,$F14,$G14,$H14,$I14))</f>
        <v/>
      </c>
      <c r="BH14" s="37" t="str">
        <v/>
      </c>
      <c r="BI14" s="37" t="str">
        <v/>
      </c>
      <c r="BJ14" s="39" t="str">
        <v/>
      </c>
      <c r="BK14" s="39" t="str">
        <v/>
      </c>
      <c r="BL14" s="37" t="str">
        <v/>
      </c>
      <c r="BM14" s="37" t="str">
        <v/>
      </c>
      <c r="BN14" s="37" t="str">
        <v/>
      </c>
      <c r="BO14" s="37" t="str">
        <v/>
      </c>
      <c r="BP14" s="37" t="str">
        <v/>
      </c>
      <c r="BQ14" s="37" t="str">
        <v/>
      </c>
      <c r="BR14" s="40">
        <f t="shared" si="17"/>
        <v>16.5</v>
      </c>
      <c r="BS14" s="36">
        <f>IFERROR(INDEX('Level Multipliers'!$D:$D,MATCH(BR14,'Level Multipliers'!$A:$A,0)),"")</f>
        <v>1.8428568206029767</v>
      </c>
      <c r="BT14" s="37">
        <f t="shared" si="18"/>
        <v>0</v>
      </c>
      <c r="BU14" s="37">
        <f t="shared" si="19"/>
        <v>-17</v>
      </c>
      <c r="BV14" s="38">
        <f t="shared" si="20"/>
        <v>946722661.19974542</v>
      </c>
      <c r="BW14" s="38">
        <f t="shared" si="21"/>
        <v>948813710.06304467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 t="str">
        <f t="shared" si="23"/>
        <v/>
      </c>
      <c r="CK14" s="41" t="str">
        <f t="shared" si="24"/>
        <v/>
      </c>
      <c r="CL14" s="61" t="str">
        <f t="shared" si="25"/>
        <v/>
      </c>
      <c r="CM14" s="39" t="str">
        <f t="shared" si="26"/>
        <v/>
      </c>
      <c r="CN14" s="39" t="str">
        <f t="shared" si="27"/>
        <v/>
      </c>
      <c r="CO14" s="42" t="str">
        <f t="shared" si="28"/>
        <v/>
      </c>
      <c r="CP14" s="42" t="str">
        <f t="shared" si="29"/>
        <v/>
      </c>
      <c r="CQ14" s="42" t="str">
        <f t="shared" si="30"/>
        <v/>
      </c>
      <c r="CR14" s="42" t="str">
        <f t="shared" si="31"/>
        <v/>
      </c>
      <c r="CS14" s="42" t="str">
        <f t="shared" si="32"/>
        <v/>
      </c>
      <c r="CT14" s="42" t="str">
        <f t="shared" si="33"/>
        <v/>
      </c>
      <c r="CU14" s="43" t="str">
        <f t="shared" si="34"/>
        <v/>
      </c>
      <c r="CV14" s="43" t="str">
        <f t="shared" si="35"/>
        <v/>
      </c>
      <c r="CW14" s="43" t="str">
        <f t="shared" si="36"/>
        <v/>
      </c>
      <c r="CX14" s="13" t="s">
        <v>423</v>
      </c>
    </row>
    <row r="15" spans="1:106" x14ac:dyDescent="0.25">
      <c r="A15" s="31" t="s">
        <v>44</v>
      </c>
      <c r="B15" s="13">
        <v>419</v>
      </c>
      <c r="C15" s="13">
        <v>51</v>
      </c>
      <c r="D15" s="13">
        <v>40</v>
      </c>
      <c r="E15" s="32" t="s">
        <v>0</v>
      </c>
      <c r="F15" s="32">
        <v>1</v>
      </c>
      <c r="G15" s="32"/>
      <c r="H15" s="32"/>
      <c r="I15" s="32" t="s">
        <v>0</v>
      </c>
      <c r="J15" s="13"/>
      <c r="K15" s="33"/>
      <c r="L15" s="34">
        <f>IFERROR(INDEX('Pokemon Data'!A:A,MATCH($A15,'Pokemon Data'!$B:$B,0)),"")</f>
        <v>19</v>
      </c>
      <c r="M15" s="34">
        <f>IFERROR(INDEX('Pokemon Data'!I:I,MATCH($A15,'Pokemon Data'!$B:$B,0)),"")</f>
        <v>102</v>
      </c>
      <c r="N15" s="34">
        <f>IFERROR(INDEX('Pokemon Data'!J:J,MATCH($A15,'Pokemon Data'!$B:$B,0)),"")</f>
        <v>103</v>
      </c>
      <c r="O15" s="34">
        <f>IFERROR(INDEX('Pokemon Data'!K:K,MATCH($A15,'Pokemon Data'!$B:$B,0)),"")</f>
        <v>70</v>
      </c>
      <c r="P15" s="35">
        <f>IFERROR(INDEX('Level Multipliers'!$A:$A,MATCH($D15,'Level Multipliers'!$B:$B,0)),"")</f>
        <v>25</v>
      </c>
      <c r="Q15" s="36">
        <f>IFERROR(INDEX('Level Multipliers'!$D:$D,MATCH(P15,'Level Multipliers'!$A:$A,0)),"")</f>
        <v>1.4971539093132804</v>
      </c>
      <c r="R15" s="37">
        <f t="shared" si="0"/>
        <v>0</v>
      </c>
      <c r="S15" s="37">
        <f t="shared" si="1"/>
        <v>-25</v>
      </c>
      <c r="T15" s="38">
        <f t="shared" si="2"/>
        <v>88205129.225770742</v>
      </c>
      <c r="U15" s="38">
        <f t="shared" si="3"/>
        <v>88626658.514282554</v>
      </c>
      <c r="V15" s="38" t="b">
        <f t="shared" si="4"/>
        <v>1</v>
      </c>
      <c r="W15" s="37" t="str">
        <f t="array" ref="W15:AG15">IF(V15,"",IVSolution($M15,$N15,$O15,R15,S15,T15,U15,$E15,$F15,$G15,$H15,$I15))</f>
        <v/>
      </c>
      <c r="X15" s="37" t="str">
        <v/>
      </c>
      <c r="Y15" s="37" t="str">
        <v/>
      </c>
      <c r="Z15" s="39" t="str">
        <v/>
      </c>
      <c r="AA15" s="39" t="str">
        <v/>
      </c>
      <c r="AB15" s="37" t="str">
        <v/>
      </c>
      <c r="AC15" s="37" t="str">
        <v/>
      </c>
      <c r="AD15" s="37" t="str">
        <v/>
      </c>
      <c r="AE15" s="37" t="str">
        <v/>
      </c>
      <c r="AF15" s="37" t="str">
        <v/>
      </c>
      <c r="AG15" s="37" t="str">
        <v/>
      </c>
      <c r="AH15" s="40">
        <f t="shared" si="5"/>
        <v>25.5</v>
      </c>
      <c r="AI15" s="36">
        <f>IFERROR(INDEX('Level Multipliers'!$D:$D,MATCH(AH15,'Level Multipliers'!$A:$A,0)),"")</f>
        <v>1.4823997223704843</v>
      </c>
      <c r="AJ15" s="37">
        <f t="shared" si="6"/>
        <v>0</v>
      </c>
      <c r="AK15" s="37">
        <f t="shared" si="7"/>
        <v>-25</v>
      </c>
      <c r="AL15" s="38">
        <f t="shared" si="8"/>
        <v>84779206.188598335</v>
      </c>
      <c r="AM15" s="38">
        <f t="shared" si="9"/>
        <v>85184363.108371139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26</v>
      </c>
      <c r="BA15" s="36">
        <f>IFERROR(INDEX('Level Multipliers'!$D:$D,MATCH(AZ15,'Level Multipliers'!$A:$A,0)),"")</f>
        <v>1.4680732523857296</v>
      </c>
      <c r="BB15" s="37">
        <f t="shared" si="12"/>
        <v>0</v>
      </c>
      <c r="BC15" s="37">
        <f t="shared" si="13"/>
        <v>-26</v>
      </c>
      <c r="BD15" s="38">
        <f t="shared" si="14"/>
        <v>81549058.296365783</v>
      </c>
      <c r="BE15" s="38">
        <f t="shared" si="15"/>
        <v>81938778.45010522</v>
      </c>
      <c r="BF15" s="38" t="b">
        <f t="shared" si="16"/>
        <v>1</v>
      </c>
      <c r="BG15" s="37" t="str">
        <f t="array" ref="BG15:BQ15">IF(BF15,"",IVSolution($M15,$N15,$O15,BB15,BC15,BD15,BE15,$E15,$F15,$G15,$H15,$I15))</f>
        <v/>
      </c>
      <c r="BH15" s="37" t="str">
        <v/>
      </c>
      <c r="BI15" s="37" t="str">
        <v/>
      </c>
      <c r="BJ15" s="39" t="str">
        <v/>
      </c>
      <c r="BK15" s="39" t="str">
        <v/>
      </c>
      <c r="BL15" s="37" t="str">
        <v/>
      </c>
      <c r="BM15" s="37" t="str">
        <v/>
      </c>
      <c r="BN15" s="37" t="str">
        <v/>
      </c>
      <c r="BO15" s="37" t="str">
        <v/>
      </c>
      <c r="BP15" s="37" t="str">
        <v/>
      </c>
      <c r="BQ15" s="37" t="str">
        <v/>
      </c>
      <c r="BR15" s="40">
        <f t="shared" si="17"/>
        <v>26.5</v>
      </c>
      <c r="BS15" s="36">
        <f>IFERROR(INDEX('Level Multipliers'!$D:$D,MATCH(BR15,'Level Multipliers'!$A:$A,0)),"")</f>
        <v>1.4541543636838528</v>
      </c>
      <c r="BT15" s="37">
        <f t="shared" si="18"/>
        <v>0</v>
      </c>
      <c r="BU15" s="37">
        <f t="shared" si="19"/>
        <v>-27</v>
      </c>
      <c r="BV15" s="38">
        <f t="shared" si="20"/>
        <v>78500078.214499071</v>
      </c>
      <c r="BW15" s="38">
        <f t="shared" si="21"/>
        <v>78875227.396959662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 t="str">
        <f t="shared" si="23"/>
        <v/>
      </c>
      <c r="CK15" s="41" t="str">
        <f t="shared" si="24"/>
        <v/>
      </c>
      <c r="CL15" s="61" t="str">
        <f t="shared" si="25"/>
        <v/>
      </c>
      <c r="CM15" s="39" t="str">
        <f t="shared" si="26"/>
        <v/>
      </c>
      <c r="CN15" s="39" t="str">
        <f t="shared" si="27"/>
        <v/>
      </c>
      <c r="CO15" s="42" t="str">
        <f t="shared" si="28"/>
        <v/>
      </c>
      <c r="CP15" s="42" t="str">
        <f t="shared" si="29"/>
        <v/>
      </c>
      <c r="CQ15" s="42" t="str">
        <f t="shared" si="30"/>
        <v/>
      </c>
      <c r="CR15" s="42" t="str">
        <f t="shared" si="31"/>
        <v/>
      </c>
      <c r="CS15" s="42" t="str">
        <f t="shared" si="32"/>
        <v/>
      </c>
      <c r="CT15" s="42" t="str">
        <f t="shared" si="33"/>
        <v/>
      </c>
      <c r="CU15" s="43" t="str">
        <f t="shared" si="34"/>
        <v/>
      </c>
      <c r="CV15" s="43" t="str">
        <f t="shared" si="35"/>
        <v/>
      </c>
      <c r="CW15" s="43" t="str">
        <f t="shared" si="36"/>
        <v/>
      </c>
      <c r="CX15" s="13"/>
      <c r="CZ15" s="12"/>
    </row>
    <row r="16" spans="1:106" x14ac:dyDescent="0.25">
      <c r="A16" s="31" t="s">
        <v>44</v>
      </c>
      <c r="B16" s="13">
        <v>195</v>
      </c>
      <c r="C16" s="13">
        <v>34</v>
      </c>
      <c r="D16" s="13">
        <v>13</v>
      </c>
      <c r="E16" s="32" t="s">
        <v>0</v>
      </c>
      <c r="F16" s="32">
        <v>1</v>
      </c>
      <c r="G16" s="32"/>
      <c r="H16" s="32"/>
      <c r="I16" s="32" t="s">
        <v>0</v>
      </c>
      <c r="J16" s="13"/>
      <c r="K16" s="33"/>
      <c r="L16" s="34">
        <f>IFERROR(INDEX('Pokemon Data'!A:A,MATCH($A16,'Pokemon Data'!$B:$B,0)),"")</f>
        <v>19</v>
      </c>
      <c r="M16" s="34">
        <f>IFERROR(INDEX('Pokemon Data'!I:I,MATCH($A16,'Pokemon Data'!$B:$B,0)),"")</f>
        <v>102</v>
      </c>
      <c r="N16" s="34">
        <f>IFERROR(INDEX('Pokemon Data'!J:J,MATCH($A16,'Pokemon Data'!$B:$B,0)),"")</f>
        <v>103</v>
      </c>
      <c r="O16" s="34">
        <f>IFERROR(INDEX('Pokemon Data'!K:K,MATCH($A16,'Pokemon Data'!$B:$B,0)),"")</f>
        <v>70</v>
      </c>
      <c r="P16" s="35">
        <f>IFERROR(INDEX('Level Multipliers'!$A:$A,MATCH($D16,'Level Multipliers'!$B:$B,0)),"")</f>
        <v>11</v>
      </c>
      <c r="Q16" s="36">
        <f>IFERROR(INDEX('Level Multipliers'!$D:$D,MATCH(P16,'Level Multipliers'!$A:$A,0)),"")</f>
        <v>2.2567884714123854</v>
      </c>
      <c r="R16" s="37">
        <f t="shared" si="0"/>
        <v>0</v>
      </c>
      <c r="S16" s="37">
        <f t="shared" si="1"/>
        <v>-24</v>
      </c>
      <c r="T16" s="38">
        <f t="shared" si="2"/>
        <v>98635361.61764425</v>
      </c>
      <c r="U16" s="38">
        <f t="shared" si="3"/>
        <v>99649600.313041985</v>
      </c>
      <c r="V16" s="38" t="b">
        <f t="shared" si="4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5"/>
        <v>11.5</v>
      </c>
      <c r="AI16" s="36">
        <f>IFERROR(INDEX('Level Multipliers'!$D:$D,MATCH(AH16,'Level Multipliers'!$A:$A,0)),"")</f>
        <v>2.2072134251772386</v>
      </c>
      <c r="AJ16" s="37">
        <f t="shared" si="6"/>
        <v>0</v>
      </c>
      <c r="AK16" s="37">
        <f t="shared" si="7"/>
        <v>-25</v>
      </c>
      <c r="AL16" s="38">
        <f t="shared" si="8"/>
        <v>90249860.413725689</v>
      </c>
      <c r="AM16" s="38">
        <f t="shared" si="9"/>
        <v>91177873.442569003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12</v>
      </c>
      <c r="BA16" s="36">
        <f>IFERROR(INDEX('Level Multipliers'!$D:$D,MATCH(AZ16,'Level Multipliers'!$A:$A,0)),"")</f>
        <v>2.1607681195435338</v>
      </c>
      <c r="BB16" s="37">
        <f t="shared" si="12"/>
        <v>0</v>
      </c>
      <c r="BC16" s="37">
        <f t="shared" si="13"/>
        <v>-27</v>
      </c>
      <c r="BD16" s="38">
        <f t="shared" si="14"/>
        <v>82889949.857618406</v>
      </c>
      <c r="BE16" s="38">
        <f t="shared" si="15"/>
        <v>83742283.069829553</v>
      </c>
      <c r="BF16" s="38" t="b">
        <f t="shared" si="16"/>
        <v>1</v>
      </c>
      <c r="BG16" s="37" t="str">
        <f t="array" ref="BG16:BQ16">IF(BF16,"",IVSolution($M16,$N16,$O16,BB16,BC16,BD16,BE16,$E16,$F16,$G16,$H16,$I16))</f>
        <v/>
      </c>
      <c r="BH16" s="37" t="str">
        <v/>
      </c>
      <c r="BI16" s="37" t="str">
        <v/>
      </c>
      <c r="BJ16" s="39" t="str">
        <v/>
      </c>
      <c r="BK16" s="39" t="str">
        <v/>
      </c>
      <c r="BL16" s="37" t="str">
        <v/>
      </c>
      <c r="BM16" s="37" t="str">
        <v/>
      </c>
      <c r="BN16" s="37" t="str">
        <v/>
      </c>
      <c r="BO16" s="37" t="str">
        <v/>
      </c>
      <c r="BP16" s="37" t="str">
        <v/>
      </c>
      <c r="BQ16" s="37" t="str">
        <v/>
      </c>
      <c r="BR16" s="40">
        <f t="shared" si="17"/>
        <v>12.5</v>
      </c>
      <c r="BS16" s="36">
        <f>IFERROR(INDEX('Level Multipliers'!$D:$D,MATCH(BR16,'Level Multipliers'!$A:$A,0)),"")</f>
        <v>2.1171365709672214</v>
      </c>
      <c r="BT16" s="37">
        <f t="shared" si="18"/>
        <v>0</v>
      </c>
      <c r="BU16" s="37">
        <f t="shared" si="19"/>
        <v>-28</v>
      </c>
      <c r="BV16" s="38">
        <f t="shared" si="20"/>
        <v>76394962.006057054</v>
      </c>
      <c r="BW16" s="38">
        <f t="shared" si="21"/>
        <v>77180509.149893165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 t="str">
        <f t="shared" si="23"/>
        <v/>
      </c>
      <c r="CK16" s="41" t="str">
        <f t="shared" si="24"/>
        <v/>
      </c>
      <c r="CL16" s="61" t="str">
        <f t="shared" si="25"/>
        <v/>
      </c>
      <c r="CM16" s="39" t="str">
        <f t="shared" si="26"/>
        <v/>
      </c>
      <c r="CN16" s="39" t="str">
        <f t="shared" si="27"/>
        <v/>
      </c>
      <c r="CO16" s="42" t="str">
        <f t="shared" si="28"/>
        <v/>
      </c>
      <c r="CP16" s="42" t="str">
        <f t="shared" si="29"/>
        <v/>
      </c>
      <c r="CQ16" s="42" t="str">
        <f t="shared" si="30"/>
        <v/>
      </c>
      <c r="CR16" s="42" t="str">
        <f t="shared" si="31"/>
        <v/>
      </c>
      <c r="CS16" s="42" t="str">
        <f t="shared" si="32"/>
        <v/>
      </c>
      <c r="CT16" s="42" t="str">
        <f t="shared" si="33"/>
        <v/>
      </c>
      <c r="CU16" s="43" t="str">
        <f t="shared" si="34"/>
        <v/>
      </c>
      <c r="CV16" s="43" t="str">
        <f t="shared" si="35"/>
        <v/>
      </c>
      <c r="CW16" s="43" t="str">
        <f t="shared" si="36"/>
        <v/>
      </c>
      <c r="CX16" s="13" t="s">
        <v>452</v>
      </c>
    </row>
    <row r="17" spans="1:102" x14ac:dyDescent="0.25">
      <c r="A17" s="31" t="s">
        <v>44</v>
      </c>
      <c r="B17" s="13">
        <v>178</v>
      </c>
      <c r="C17" s="13">
        <v>32</v>
      </c>
      <c r="D17" s="13">
        <v>13</v>
      </c>
      <c r="E17" s="32" t="s">
        <v>0</v>
      </c>
      <c r="F17" s="32"/>
      <c r="G17" s="32">
        <v>1</v>
      </c>
      <c r="H17" s="32"/>
      <c r="I17" s="32" t="s">
        <v>2</v>
      </c>
      <c r="J17" s="13"/>
      <c r="K17" s="33"/>
      <c r="L17" s="34">
        <f>IFERROR(INDEX('Pokemon Data'!A:A,MATCH($A17,'Pokemon Data'!$B:$B,0)),"")</f>
        <v>19</v>
      </c>
      <c r="M17" s="34">
        <f>IFERROR(INDEX('Pokemon Data'!I:I,MATCH($A17,'Pokemon Data'!$B:$B,0)),"")</f>
        <v>102</v>
      </c>
      <c r="N17" s="34">
        <f>IFERROR(INDEX('Pokemon Data'!J:J,MATCH($A17,'Pokemon Data'!$B:$B,0)),"")</f>
        <v>103</v>
      </c>
      <c r="O17" s="34">
        <f>IFERROR(INDEX('Pokemon Data'!K:K,MATCH($A17,'Pokemon Data'!$B:$B,0)),"")</f>
        <v>70</v>
      </c>
      <c r="P17" s="35">
        <f>IFERROR(INDEX('Level Multipliers'!$A:$A,MATCH($D17,'Level Multipliers'!$B:$B,0)),"")</f>
        <v>11</v>
      </c>
      <c r="Q17" s="36">
        <f>IFERROR(INDEX('Level Multipliers'!$D:$D,MATCH(P17,'Level Multipliers'!$A:$A,0)),"")</f>
        <v>2.2567884714123854</v>
      </c>
      <c r="R17" s="37">
        <f t="shared" si="0"/>
        <v>0</v>
      </c>
      <c r="S17" s="37">
        <f t="shared" si="1"/>
        <v>-28</v>
      </c>
      <c r="T17" s="38">
        <f t="shared" si="2"/>
        <v>82187055.818367928</v>
      </c>
      <c r="U17" s="38">
        <f t="shared" si="3"/>
        <v>83113099.844600648</v>
      </c>
      <c r="V17" s="38" t="b">
        <f t="shared" si="4"/>
        <v>1</v>
      </c>
      <c r="W17" s="37" t="str">
        <f t="array" ref="W17:AG17">IF(V17,"",IVSolution($M17,$N17,$O17,R17,S17,T17,U17,$E17,$F17,$G17,$H17,$I17))</f>
        <v/>
      </c>
      <c r="X17" s="37" t="str">
        <v/>
      </c>
      <c r="Y17" s="37" t="str">
        <v/>
      </c>
      <c r="Z17" s="39" t="str">
        <v/>
      </c>
      <c r="AA17" s="39" t="str">
        <v/>
      </c>
      <c r="AB17" s="37" t="str">
        <v/>
      </c>
      <c r="AC17" s="37" t="str">
        <v/>
      </c>
      <c r="AD17" s="37" t="str">
        <v/>
      </c>
      <c r="AE17" s="37" t="str">
        <v/>
      </c>
      <c r="AF17" s="37" t="str">
        <v/>
      </c>
      <c r="AG17" s="37" t="str">
        <v/>
      </c>
      <c r="AH17" s="40">
        <f t="shared" si="5"/>
        <v>11.5</v>
      </c>
      <c r="AI17" s="36">
        <f>IFERROR(INDEX('Level Multipliers'!$D:$D,MATCH(AH17,'Level Multipliers'!$A:$A,0)),"")</f>
        <v>2.2072134251772386</v>
      </c>
      <c r="AJ17" s="37">
        <f t="shared" si="6"/>
        <v>0</v>
      </c>
      <c r="AK17" s="37">
        <f t="shared" si="7"/>
        <v>-30</v>
      </c>
      <c r="AL17" s="38">
        <f t="shared" si="8"/>
        <v>75199909.989440754</v>
      </c>
      <c r="AM17" s="38">
        <f t="shared" si="9"/>
        <v>76047226.233167246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12</v>
      </c>
      <c r="BA17" s="36">
        <f>IFERROR(INDEX('Level Multipliers'!$D:$D,MATCH(AZ17,'Level Multipliers'!$A:$A,0)),"")</f>
        <v>2.1607681195435338</v>
      </c>
      <c r="BB17" s="37">
        <f t="shared" si="12"/>
        <v>0</v>
      </c>
      <c r="BC17" s="37">
        <f t="shared" si="13"/>
        <v>-31</v>
      </c>
      <c r="BD17" s="38">
        <f t="shared" si="14"/>
        <v>69067328.63349852</v>
      </c>
      <c r="BE17" s="38">
        <f t="shared" si="15"/>
        <v>69845545.914213046</v>
      </c>
      <c r="BF17" s="38" t="b">
        <f t="shared" si="16"/>
        <v>1</v>
      </c>
      <c r="BG17" s="37" t="str">
        <f t="array" ref="BG17:BQ17">IF(BF17,"",IVSolution($M17,$N17,$O17,BB17,BC17,BD17,BE17,$E17,$F17,$G17,$H17,$I17))</f>
        <v/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7"/>
        <v>12.5</v>
      </c>
      <c r="BS17" s="36">
        <f>IFERROR(INDEX('Level Multipliers'!$D:$D,MATCH(BR17,'Level Multipliers'!$A:$A,0)),"")</f>
        <v>2.1171365709672214</v>
      </c>
      <c r="BT17" s="37">
        <f t="shared" si="18"/>
        <v>0</v>
      </c>
      <c r="BU17" s="37">
        <f t="shared" si="19"/>
        <v>-33</v>
      </c>
      <c r="BV17" s="38">
        <f t="shared" si="20"/>
        <v>63655436.586453952</v>
      </c>
      <c r="BW17" s="38">
        <f t="shared" si="21"/>
        <v>64372675.282999977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 t="str">
        <f t="shared" si="23"/>
        <v/>
      </c>
      <c r="CK17" s="41" t="str">
        <f t="shared" si="24"/>
        <v/>
      </c>
      <c r="CL17" s="61" t="str">
        <f t="shared" si="25"/>
        <v/>
      </c>
      <c r="CM17" s="39" t="str">
        <f t="shared" si="26"/>
        <v/>
      </c>
      <c r="CN17" s="39" t="str">
        <f t="shared" si="27"/>
        <v/>
      </c>
      <c r="CO17" s="42" t="str">
        <f t="shared" si="28"/>
        <v/>
      </c>
      <c r="CP17" s="42" t="str">
        <f t="shared" si="29"/>
        <v/>
      </c>
      <c r="CQ17" s="42" t="str">
        <f t="shared" si="30"/>
        <v/>
      </c>
      <c r="CR17" s="42" t="str">
        <f t="shared" si="31"/>
        <v/>
      </c>
      <c r="CS17" s="42" t="str">
        <f t="shared" si="32"/>
        <v/>
      </c>
      <c r="CT17" s="42" t="str">
        <f t="shared" si="33"/>
        <v/>
      </c>
      <c r="CU17" s="43" t="str">
        <f t="shared" si="34"/>
        <v/>
      </c>
      <c r="CV17" s="43" t="str">
        <f t="shared" si="35"/>
        <v/>
      </c>
      <c r="CW17" s="43" t="str">
        <f t="shared" si="36"/>
        <v/>
      </c>
      <c r="CX17" s="13"/>
    </row>
    <row r="18" spans="1:102" x14ac:dyDescent="0.25">
      <c r="A18" s="31" t="s">
        <v>45</v>
      </c>
      <c r="B18" s="13">
        <v>822</v>
      </c>
      <c r="C18" s="13">
        <v>71</v>
      </c>
      <c r="D18" s="13">
        <v>25</v>
      </c>
      <c r="E18" s="32" t="s">
        <v>0</v>
      </c>
      <c r="F18" s="32"/>
      <c r="G18" s="32"/>
      <c r="H18" s="32">
        <v>1</v>
      </c>
      <c r="I18" s="32" t="s">
        <v>2</v>
      </c>
      <c r="J18" s="13"/>
      <c r="K18" s="33"/>
      <c r="L18" s="34">
        <f>IFERROR(INDEX('Pokemon Data'!A:A,MATCH($A18,'Pokemon Data'!$B:$B,0)),"")</f>
        <v>20</v>
      </c>
      <c r="M18" s="34">
        <f>IFERROR(INDEX('Pokemon Data'!I:I,MATCH($A18,'Pokemon Data'!$B:$B,0)),"")</f>
        <v>146</v>
      </c>
      <c r="N18" s="34">
        <f>IFERROR(INDEX('Pokemon Data'!J:J,MATCH($A18,'Pokemon Data'!$B:$B,0)),"")</f>
        <v>161</v>
      </c>
      <c r="O18" s="34">
        <f>IFERROR(INDEX('Pokemon Data'!K:K,MATCH($A18,'Pokemon Data'!$B:$B,0)),"")</f>
        <v>139</v>
      </c>
      <c r="P18" s="35">
        <f>IFERROR(INDEX('Level Multipliers'!$A:$A,MATCH($D18,'Level Multipliers'!$B:$B,0)),"")</f>
        <v>19</v>
      </c>
      <c r="Q18" s="36">
        <f>IFERROR(INDEX('Level Multipliers'!$D:$D,MATCH(P18,'Level Multipliers'!$A:$A,0)),"")</f>
        <v>1.7173900470456649</v>
      </c>
      <c r="R18" s="37">
        <f t="shared" si="0"/>
        <v>0</v>
      </c>
      <c r="S18" s="37">
        <f t="shared" si="1"/>
        <v>-23</v>
      </c>
      <c r="T18" s="38">
        <f t="shared" si="2"/>
        <v>587786221.93081951</v>
      </c>
      <c r="U18" s="38">
        <f t="shared" si="3"/>
        <v>589217228.63672972</v>
      </c>
      <c r="V18" s="38" t="b">
        <f t="shared" si="4"/>
        <v>1</v>
      </c>
      <c r="W18" s="37" t="str">
        <f t="array" ref="W18:AG18">IF(V18,"",IVSolution($M18,$N18,$O18,R18,S18,T18,U18,$E18,$F18,$G18,$H18,$I18))</f>
        <v/>
      </c>
      <c r="X18" s="37" t="str">
        <v/>
      </c>
      <c r="Y18" s="37" t="str">
        <v/>
      </c>
      <c r="Z18" s="39" t="str">
        <v/>
      </c>
      <c r="AA18" s="39" t="str">
        <v/>
      </c>
      <c r="AB18" s="37" t="str">
        <v/>
      </c>
      <c r="AC18" s="37" t="str">
        <v/>
      </c>
      <c r="AD18" s="37" t="str">
        <v/>
      </c>
      <c r="AE18" s="37" t="str">
        <v/>
      </c>
      <c r="AF18" s="37" t="str">
        <v/>
      </c>
      <c r="AG18" s="37" t="str">
        <v/>
      </c>
      <c r="AH18" s="40">
        <f t="shared" si="5"/>
        <v>19.5</v>
      </c>
      <c r="AI18" s="36">
        <f>IFERROR(INDEX('Level Multipliers'!$D:$D,MATCH(AH18,'Level Multipliers'!$A:$A,0)),"")</f>
        <v>1.6952373266621776</v>
      </c>
      <c r="AJ18" s="37">
        <f t="shared" si="6"/>
        <v>0</v>
      </c>
      <c r="AK18" s="37">
        <f t="shared" si="7"/>
        <v>-24</v>
      </c>
      <c r="AL18" s="38">
        <f t="shared" si="8"/>
        <v>558040424.54603791</v>
      </c>
      <c r="AM18" s="38">
        <f t="shared" si="9"/>
        <v>559399013.02582765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20</v>
      </c>
      <c r="BA18" s="36">
        <f>IFERROR(INDEX('Level Multipliers'!$D:$D,MATCH(AZ18,'Level Multipliers'!$A:$A,0)),"")</f>
        <v>1.6739202944034379</v>
      </c>
      <c r="BB18" s="37">
        <f t="shared" si="12"/>
        <v>0</v>
      </c>
      <c r="BC18" s="37">
        <f t="shared" si="13"/>
        <v>-26</v>
      </c>
      <c r="BD18" s="38">
        <f t="shared" si="14"/>
        <v>530496757.80032754</v>
      </c>
      <c r="BE18" s="38">
        <f t="shared" si="15"/>
        <v>531788289.29520023</v>
      </c>
      <c r="BF18" s="38" t="b">
        <f t="shared" si="16"/>
        <v>1</v>
      </c>
      <c r="BG18" s="37" t="str">
        <f t="array" ref="BG18:BQ18">IF(BF18,"",IVSolution($M18,$N18,$O18,BB18,BC18,BD18,BE18,$E18,$F18,$G18,$H18,$I18))</f>
        <v/>
      </c>
      <c r="BH18" s="37" t="str">
        <v/>
      </c>
      <c r="BI18" s="37" t="str">
        <v/>
      </c>
      <c r="BJ18" s="39" t="str">
        <v/>
      </c>
      <c r="BK18" s="39" t="str">
        <v/>
      </c>
      <c r="BL18" s="37" t="str">
        <v/>
      </c>
      <c r="BM18" s="37" t="str">
        <v/>
      </c>
      <c r="BN18" s="37" t="str">
        <v/>
      </c>
      <c r="BO18" s="37" t="str">
        <v/>
      </c>
      <c r="BP18" s="37" t="str">
        <v/>
      </c>
      <c r="BQ18" s="37" t="str">
        <v/>
      </c>
      <c r="BR18" s="40">
        <f t="shared" si="17"/>
        <v>20.5</v>
      </c>
      <c r="BS18" s="36">
        <f>IFERROR(INDEX('Level Multipliers'!$D:$D,MATCH(BR18,'Level Multipliers'!$A:$A,0)),"")</f>
        <v>1.6533745038028393</v>
      </c>
      <c r="BT18" s="37">
        <f t="shared" si="18"/>
        <v>0</v>
      </c>
      <c r="BU18" s="37">
        <f t="shared" si="19"/>
        <v>-27</v>
      </c>
      <c r="BV18" s="38">
        <f t="shared" si="20"/>
        <v>504926983.22361588</v>
      </c>
      <c r="BW18" s="38">
        <f t="shared" si="21"/>
        <v>506156263.31224138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 t="str">
        <f t="shared" si="23"/>
        <v/>
      </c>
      <c r="CK18" s="41" t="str">
        <f t="shared" si="24"/>
        <v/>
      </c>
      <c r="CL18" s="61" t="str">
        <f t="shared" si="25"/>
        <v/>
      </c>
      <c r="CM18" s="39" t="str">
        <f t="shared" si="26"/>
        <v/>
      </c>
      <c r="CN18" s="39" t="str">
        <f t="shared" si="27"/>
        <v/>
      </c>
      <c r="CO18" s="42" t="str">
        <f t="shared" si="28"/>
        <v/>
      </c>
      <c r="CP18" s="42" t="str">
        <f t="shared" si="29"/>
        <v/>
      </c>
      <c r="CQ18" s="42" t="str">
        <f t="shared" si="30"/>
        <v/>
      </c>
      <c r="CR18" s="42" t="str">
        <f t="shared" si="31"/>
        <v/>
      </c>
      <c r="CS18" s="42" t="str">
        <f t="shared" si="32"/>
        <v/>
      </c>
      <c r="CT18" s="42" t="str">
        <f t="shared" si="33"/>
        <v/>
      </c>
      <c r="CU18" s="43" t="str">
        <f t="shared" si="34"/>
        <v/>
      </c>
      <c r="CV18" s="43" t="str">
        <f t="shared" si="35"/>
        <v/>
      </c>
      <c r="CW18" s="43" t="str">
        <f t="shared" si="36"/>
        <v/>
      </c>
      <c r="CX18" s="13" t="s">
        <v>423</v>
      </c>
    </row>
    <row r="19" spans="1:102" x14ac:dyDescent="0.25">
      <c r="A19" s="31" t="s">
        <v>46</v>
      </c>
      <c r="B19" s="13">
        <v>219</v>
      </c>
      <c r="C19" s="13">
        <v>43</v>
      </c>
      <c r="D19" s="13">
        <v>13</v>
      </c>
      <c r="E19" s="32" t="s">
        <v>0</v>
      </c>
      <c r="F19" s="32"/>
      <c r="G19" s="32">
        <v>1</v>
      </c>
      <c r="H19" s="32"/>
      <c r="I19" s="32" t="s">
        <v>2</v>
      </c>
      <c r="J19" s="13"/>
      <c r="K19" s="33"/>
      <c r="L19" s="34">
        <f>IFERROR(INDEX('Pokemon Data'!A:A,MATCH($A19,'Pokemon Data'!$B:$B,0)),"")</f>
        <v>21</v>
      </c>
      <c r="M19" s="34">
        <f>IFERROR(INDEX('Pokemon Data'!I:I,MATCH($A19,'Pokemon Data'!$B:$B,0)),"")</f>
        <v>120</v>
      </c>
      <c r="N19" s="34">
        <f>IFERROR(INDEX('Pokemon Data'!J:J,MATCH($A19,'Pokemon Data'!$B:$B,0)),"")</f>
        <v>112</v>
      </c>
      <c r="O19" s="34">
        <f>IFERROR(INDEX('Pokemon Data'!K:K,MATCH($A19,'Pokemon Data'!$B:$B,0)),"")</f>
        <v>60</v>
      </c>
      <c r="P19" s="35">
        <f>IFERROR(INDEX('Level Multipliers'!$A:$A,MATCH($D19,'Level Multipliers'!$B:$B,0)),"")</f>
        <v>11</v>
      </c>
      <c r="Q19" s="36">
        <f>IFERROR(INDEX('Level Multipliers'!$D:$D,MATCH(P19,'Level Multipliers'!$A:$A,0)),"")</f>
        <v>2.2567884714123854</v>
      </c>
      <c r="R19" s="37">
        <f t="shared" si="0"/>
        <v>0</v>
      </c>
      <c r="S19" s="37">
        <f t="shared" si="1"/>
        <v>-21</v>
      </c>
      <c r="T19" s="38">
        <f t="shared" si="2"/>
        <v>124408956.70069259</v>
      </c>
      <c r="U19" s="38">
        <f t="shared" si="3"/>
        <v>125547705.51726447</v>
      </c>
      <c r="V19" s="38" t="b">
        <f t="shared" si="4"/>
        <v>1</v>
      </c>
      <c r="W19" s="37" t="str">
        <f t="array" ref="W19:AG19">IF(V19,"",IVSolution($M19,$N19,$O19,R19,S19,T19,U19,$E19,$F19,$G19,$H19,$I19))</f>
        <v/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5"/>
        <v>11.5</v>
      </c>
      <c r="AI19" s="36">
        <f>IFERROR(INDEX('Level Multipliers'!$D:$D,MATCH(AH19,'Level Multipliers'!$A:$A,0)),"")</f>
        <v>2.2072134251772386</v>
      </c>
      <c r="AJ19" s="37">
        <f t="shared" si="6"/>
        <v>0</v>
      </c>
      <c r="AK19" s="37">
        <f t="shared" si="7"/>
        <v>-23</v>
      </c>
      <c r="AL19" s="38">
        <f t="shared" si="8"/>
        <v>113832309.14668502</v>
      </c>
      <c r="AM19" s="38">
        <f t="shared" si="9"/>
        <v>114874247.04863441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12</v>
      </c>
      <c r="BA19" s="36">
        <f>IFERROR(INDEX('Level Multipliers'!$D:$D,MATCH(AZ19,'Level Multipliers'!$A:$A,0)),"")</f>
        <v>2.1607681195435338</v>
      </c>
      <c r="BB19" s="37">
        <f t="shared" si="12"/>
        <v>0</v>
      </c>
      <c r="BC19" s="37">
        <f t="shared" si="13"/>
        <v>-25</v>
      </c>
      <c r="BD19" s="38">
        <f t="shared" si="14"/>
        <v>104549240.89733692</v>
      </c>
      <c r="BE19" s="38">
        <f t="shared" si="15"/>
        <v>105506208.36577858</v>
      </c>
      <c r="BF19" s="38" t="b">
        <f t="shared" si="16"/>
        <v>1</v>
      </c>
      <c r="BG19" s="37" t="str">
        <f t="array" ref="BG19:BQ19">IF(BF19,"",IVSolution($M19,$N19,$O19,BB19,BC19,BD19,BE19,$E19,$F19,$G19,$H19,$I19))</f>
        <v/>
      </c>
      <c r="BH19" s="37" t="str">
        <v/>
      </c>
      <c r="BI19" s="37" t="str">
        <v/>
      </c>
      <c r="BJ19" s="39" t="str">
        <v/>
      </c>
      <c r="BK19" s="39" t="str">
        <v/>
      </c>
      <c r="BL19" s="37" t="str">
        <v/>
      </c>
      <c r="BM19" s="37" t="str">
        <v/>
      </c>
      <c r="BN19" s="37" t="str">
        <v/>
      </c>
      <c r="BO19" s="37" t="str">
        <v/>
      </c>
      <c r="BP19" s="37" t="str">
        <v/>
      </c>
      <c r="BQ19" s="37" t="str">
        <v/>
      </c>
      <c r="BR19" s="40">
        <f t="shared" si="17"/>
        <v>12.5</v>
      </c>
      <c r="BS19" s="36">
        <f>IFERROR(INDEX('Level Multipliers'!$D:$D,MATCH(BR19,'Level Multipliers'!$A:$A,0)),"")</f>
        <v>2.1171365709672214</v>
      </c>
      <c r="BT19" s="37">
        <f t="shared" si="18"/>
        <v>0</v>
      </c>
      <c r="BU19" s="37">
        <f t="shared" si="19"/>
        <v>-27</v>
      </c>
      <c r="BV19" s="38">
        <f t="shared" si="20"/>
        <v>96357101.190598354</v>
      </c>
      <c r="BW19" s="38">
        <f t="shared" si="21"/>
        <v>97239083.789432257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 t="str">
        <f t="shared" si="23"/>
        <v/>
      </c>
      <c r="CK19" s="41" t="str">
        <f t="shared" si="24"/>
        <v/>
      </c>
      <c r="CL19" s="61" t="str">
        <f t="shared" si="25"/>
        <v/>
      </c>
      <c r="CM19" s="39" t="str">
        <f t="shared" si="26"/>
        <v/>
      </c>
      <c r="CN19" s="39" t="str">
        <f t="shared" si="27"/>
        <v/>
      </c>
      <c r="CO19" s="42" t="str">
        <f t="shared" si="28"/>
        <v/>
      </c>
      <c r="CP19" s="42" t="str">
        <f t="shared" si="29"/>
        <v/>
      </c>
      <c r="CQ19" s="42" t="str">
        <f t="shared" si="30"/>
        <v/>
      </c>
      <c r="CR19" s="42" t="str">
        <f t="shared" si="31"/>
        <v/>
      </c>
      <c r="CS19" s="42" t="str">
        <f t="shared" si="32"/>
        <v/>
      </c>
      <c r="CT19" s="42" t="str">
        <f t="shared" si="33"/>
        <v/>
      </c>
      <c r="CU19" s="43" t="str">
        <f t="shared" si="34"/>
        <v/>
      </c>
      <c r="CV19" s="43" t="str">
        <f t="shared" si="35"/>
        <v/>
      </c>
      <c r="CW19" s="43" t="str">
        <f t="shared" si="36"/>
        <v/>
      </c>
      <c r="CX19" s="13"/>
    </row>
    <row r="20" spans="1:102" x14ac:dyDescent="0.25">
      <c r="A20" s="31" t="s">
        <v>47</v>
      </c>
      <c r="B20" s="13">
        <v>1437</v>
      </c>
      <c r="C20" s="13">
        <v>102</v>
      </c>
      <c r="D20" s="13">
        <v>50</v>
      </c>
      <c r="E20" s="32" t="s">
        <v>2</v>
      </c>
      <c r="F20" s="32"/>
      <c r="G20" s="32"/>
      <c r="H20" s="32">
        <v>1</v>
      </c>
      <c r="I20" s="32" t="s">
        <v>2</v>
      </c>
      <c r="J20" s="13"/>
      <c r="K20" s="33"/>
      <c r="L20" s="34">
        <f>IFERROR(INDEX('Pokemon Data'!A:A,MATCH($A20,'Pokemon Data'!$B:$B,0)),"")</f>
        <v>22</v>
      </c>
      <c r="M20" s="34">
        <f>IFERROR(INDEX('Pokemon Data'!I:I,MATCH($A20,'Pokemon Data'!$B:$B,0)),"")</f>
        <v>163</v>
      </c>
      <c r="N20" s="34">
        <f>IFERROR(INDEX('Pokemon Data'!J:J,MATCH($A20,'Pokemon Data'!$B:$B,0)),"")</f>
        <v>182</v>
      </c>
      <c r="O20" s="34">
        <f>IFERROR(INDEX('Pokemon Data'!K:K,MATCH($A20,'Pokemon Data'!$B:$B,0)),"")</f>
        <v>133</v>
      </c>
      <c r="P20" s="35">
        <f>IFERROR(INDEX('Level Multipliers'!$A:$A,MATCH($D20,'Level Multipliers'!$B:$B,0)),"")</f>
        <v>29</v>
      </c>
      <c r="Q20" s="36">
        <f>IFERROR(INDEX('Level Multipliers'!$D:$D,MATCH(P20,'Level Multipliers'!$A:$A,0)),"")</f>
        <v>1.3900490110869419</v>
      </c>
      <c r="R20" s="37">
        <f t="shared" si="0"/>
        <v>0</v>
      </c>
      <c r="S20" s="37">
        <f t="shared" si="1"/>
        <v>-20</v>
      </c>
      <c r="T20" s="38">
        <f t="shared" si="2"/>
        <v>770963803.78871953</v>
      </c>
      <c r="U20" s="38">
        <f t="shared" si="3"/>
        <v>772037195.6584729</v>
      </c>
      <c r="V20" s="38" t="b">
        <f t="shared" si="4"/>
        <v>1</v>
      </c>
      <c r="W20" s="37" t="str">
        <f t="array" ref="W20:AG20">IF(V20,"",IVSolution($M20,$N20,$O20,R20,S20,T20,U20,$E20,$F20,$G20,$H20,$I20))</f>
        <v/>
      </c>
      <c r="X20" s="37" t="str">
        <v/>
      </c>
      <c r="Y20" s="37" t="str">
        <v/>
      </c>
      <c r="Z20" s="39" t="str">
        <v/>
      </c>
      <c r="AA20" s="39" t="str">
        <v/>
      </c>
      <c r="AB20" s="37" t="str">
        <v/>
      </c>
      <c r="AC20" s="37" t="str">
        <v/>
      </c>
      <c r="AD20" s="37" t="str">
        <v/>
      </c>
      <c r="AE20" s="37" t="str">
        <v/>
      </c>
      <c r="AF20" s="37" t="str">
        <v/>
      </c>
      <c r="AG20" s="37" t="str">
        <v/>
      </c>
      <c r="AH20" s="40">
        <f t="shared" si="5"/>
        <v>29.5</v>
      </c>
      <c r="AI20" s="36">
        <f>IFERROR(INDEX('Level Multipliers'!$D:$D,MATCH(AH20,'Level Multipliers'!$A:$A,0)),"")</f>
        <v>1.3782161611191808</v>
      </c>
      <c r="AJ20" s="37">
        <f t="shared" si="6"/>
        <v>0</v>
      </c>
      <c r="AK20" s="37">
        <f t="shared" si="7"/>
        <v>-22</v>
      </c>
      <c r="AL20" s="38">
        <f t="shared" si="8"/>
        <v>745045659.68916655</v>
      </c>
      <c r="AM20" s="38">
        <f t="shared" si="9"/>
        <v>746082966.43401659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30</v>
      </c>
      <c r="BA20" s="36">
        <f>IFERROR(INDEX('Level Multipliers'!$D:$D,MATCH(AZ20,'Level Multipliers'!$A:$A,0)),"")</f>
        <v>1.3666803275917536</v>
      </c>
      <c r="BB20" s="37">
        <f t="shared" si="12"/>
        <v>0</v>
      </c>
      <c r="BC20" s="37">
        <f t="shared" si="13"/>
        <v>-23</v>
      </c>
      <c r="BD20" s="38">
        <f t="shared" si="14"/>
        <v>720412614.34629571</v>
      </c>
      <c r="BE20" s="38">
        <f t="shared" si="15"/>
        <v>721415625.17418015</v>
      </c>
      <c r="BF20" s="38" t="b">
        <f t="shared" si="16"/>
        <v>1</v>
      </c>
      <c r="BG20" s="37" t="str">
        <f t="array" ref="BG20:BQ20">IF(BF20,"",IVSolution($M20,$N20,$O20,BB20,BC20,BD20,BE20,$E20,$F20,$G20,$H20,$I20))</f>
        <v/>
      </c>
      <c r="BH20" s="37" t="str">
        <v/>
      </c>
      <c r="BI20" s="37" t="str">
        <v/>
      </c>
      <c r="BJ20" s="39" t="str">
        <v/>
      </c>
      <c r="BK20" s="39" t="str">
        <v/>
      </c>
      <c r="BL20" s="37" t="str">
        <v/>
      </c>
      <c r="BM20" s="37" t="str">
        <v/>
      </c>
      <c r="BN20" s="37" t="str">
        <v/>
      </c>
      <c r="BO20" s="37" t="str">
        <v/>
      </c>
      <c r="BP20" s="37" t="str">
        <v/>
      </c>
      <c r="BQ20" s="37" t="str">
        <v/>
      </c>
      <c r="BR20" s="40">
        <f t="shared" si="17"/>
        <v>30.5</v>
      </c>
      <c r="BS20" s="36">
        <f>IFERROR(INDEX('Level Multipliers'!$D:$D,MATCH(BR20,'Level Multipliers'!$A:$A,0)),"")</f>
        <v>1.3610237451455012</v>
      </c>
      <c r="BT20" s="37">
        <f t="shared" si="18"/>
        <v>0</v>
      </c>
      <c r="BU20" s="37">
        <f t="shared" si="19"/>
        <v>-23</v>
      </c>
      <c r="BV20" s="38">
        <f t="shared" si="20"/>
        <v>708559532.42005694</v>
      </c>
      <c r="BW20" s="38">
        <f t="shared" si="21"/>
        <v>709546040.52536392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 t="str">
        <f t="shared" si="23"/>
        <v/>
      </c>
      <c r="CK20" s="41" t="str">
        <f t="shared" si="24"/>
        <v/>
      </c>
      <c r="CL20" s="61" t="str">
        <f t="shared" si="25"/>
        <v/>
      </c>
      <c r="CM20" s="39" t="str">
        <f t="shared" si="26"/>
        <v/>
      </c>
      <c r="CN20" s="39" t="str">
        <f t="shared" si="27"/>
        <v/>
      </c>
      <c r="CO20" s="42" t="str">
        <f t="shared" si="28"/>
        <v/>
      </c>
      <c r="CP20" s="42" t="str">
        <f t="shared" si="29"/>
        <v/>
      </c>
      <c r="CQ20" s="42" t="str">
        <f t="shared" si="30"/>
        <v/>
      </c>
      <c r="CR20" s="42" t="str">
        <f t="shared" si="31"/>
        <v/>
      </c>
      <c r="CS20" s="42" t="str">
        <f t="shared" si="32"/>
        <v/>
      </c>
      <c r="CT20" s="42" t="str">
        <f t="shared" si="33"/>
        <v/>
      </c>
      <c r="CU20" s="43" t="str">
        <f t="shared" si="34"/>
        <v/>
      </c>
      <c r="CV20" s="43" t="str">
        <f t="shared" si="35"/>
        <v/>
      </c>
      <c r="CW20" s="43" t="str">
        <f t="shared" si="36"/>
        <v/>
      </c>
      <c r="CX20" s="13" t="s">
        <v>423</v>
      </c>
    </row>
    <row r="21" spans="1:102" x14ac:dyDescent="0.25">
      <c r="A21" s="31" t="s">
        <v>48</v>
      </c>
      <c r="B21" s="13">
        <v>578</v>
      </c>
      <c r="C21" s="13">
        <v>56</v>
      </c>
      <c r="D21" s="13">
        <v>45</v>
      </c>
      <c r="E21" s="32" t="s">
        <v>0</v>
      </c>
      <c r="F21" s="32"/>
      <c r="G21" s="32"/>
      <c r="H21" s="32">
        <v>1</v>
      </c>
      <c r="I21" s="32" t="s">
        <v>2</v>
      </c>
      <c r="J21" s="13"/>
      <c r="K21" s="33"/>
      <c r="L21" s="34">
        <f>IFERROR(INDEX('Pokemon Data'!A:A,MATCH($A21,'Pokemon Data'!$B:$B,0)),"")</f>
        <v>23</v>
      </c>
      <c r="M21" s="34">
        <f>IFERROR(INDEX('Pokemon Data'!I:I,MATCH($A21,'Pokemon Data'!$B:$B,0)),"")</f>
        <v>111</v>
      </c>
      <c r="N21" s="34">
        <f>IFERROR(INDEX('Pokemon Data'!J:J,MATCH($A21,'Pokemon Data'!$B:$B,0)),"")</f>
        <v>110</v>
      </c>
      <c r="O21" s="34">
        <f>IFERROR(INDEX('Pokemon Data'!K:K,MATCH($A21,'Pokemon Data'!$B:$B,0)),"")</f>
        <v>97</v>
      </c>
      <c r="P21" s="35">
        <f>IFERROR(INDEX('Level Multipliers'!$A:$A,MATCH($D21,'Level Multipliers'!$B:$B,0)),"")</f>
        <v>27</v>
      </c>
      <c r="Q21" s="36">
        <f>IFERROR(INDEX('Level Multipliers'!$D:$D,MATCH(P21,'Level Multipliers'!$A:$A,0)),"")</f>
        <v>1.4406239915890684</v>
      </c>
      <c r="R21" s="37">
        <f t="shared" si="0"/>
        <v>0</v>
      </c>
      <c r="S21" s="37">
        <f t="shared" si="1"/>
        <v>-29</v>
      </c>
      <c r="T21" s="38">
        <f t="shared" si="2"/>
        <v>143899156.80020884</v>
      </c>
      <c r="U21" s="38">
        <f t="shared" si="3"/>
        <v>144397508.48546717</v>
      </c>
      <c r="V21" s="38" t="b">
        <f t="shared" si="4"/>
        <v>1</v>
      </c>
      <c r="W21" s="37" t="str">
        <f t="array" ref="W21:AG21">IF(V21,"",IVSolution($M21,$N21,$O21,R21,S21,T21,U21,$E21,$F21,$G21,$H21,$I21))</f>
        <v/>
      </c>
      <c r="X21" s="37" t="str">
        <v/>
      </c>
      <c r="Y21" s="37" t="str">
        <v/>
      </c>
      <c r="Z21" s="39" t="str">
        <v/>
      </c>
      <c r="AA21" s="39" t="str">
        <v/>
      </c>
      <c r="AB21" s="37" t="str">
        <v/>
      </c>
      <c r="AC21" s="37" t="str">
        <v/>
      </c>
      <c r="AD21" s="37" t="str">
        <v/>
      </c>
      <c r="AE21" s="37" t="str">
        <v/>
      </c>
      <c r="AF21" s="37" t="str">
        <v/>
      </c>
      <c r="AG21" s="37" t="str">
        <v/>
      </c>
      <c r="AH21" s="40">
        <f t="shared" si="5"/>
        <v>27.5</v>
      </c>
      <c r="AI21" s="36">
        <f>IFERROR(INDEX('Level Multipliers'!$D:$D,MATCH(AH21,'Level Multipliers'!$A:$A,0)),"")</f>
        <v>1.4274643259182833</v>
      </c>
      <c r="AJ21" s="37">
        <f t="shared" si="6"/>
        <v>0</v>
      </c>
      <c r="AK21" s="37">
        <f t="shared" si="7"/>
        <v>-30</v>
      </c>
      <c r="AL21" s="38">
        <f t="shared" si="8"/>
        <v>138712861.49694157</v>
      </c>
      <c r="AM21" s="38">
        <f t="shared" si="9"/>
        <v>139193251.99978504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28</v>
      </c>
      <c r="BA21" s="36">
        <f>IFERROR(INDEX('Level Multipliers'!$D:$D,MATCH(AZ21,'Level Multipliers'!$A:$A,0)),"")</f>
        <v>1.4146588542279308</v>
      </c>
      <c r="BB21" s="37">
        <f t="shared" si="12"/>
        <v>0</v>
      </c>
      <c r="BC21" s="37">
        <f t="shared" si="13"/>
        <v>-31</v>
      </c>
      <c r="BD21" s="38">
        <f t="shared" si="14"/>
        <v>133801987.76251835</v>
      </c>
      <c r="BE21" s="38">
        <f t="shared" si="15"/>
        <v>134265370.92316428</v>
      </c>
      <c r="BF21" s="38" t="b">
        <f t="shared" si="16"/>
        <v>1</v>
      </c>
      <c r="BG21" s="37" t="str">
        <f t="array" ref="BG21:BQ21">IF(BF21,"",IVSolution($M21,$N21,$O21,BB21,BC21,BD21,BE21,$E21,$F21,$G21,$H21,$I21))</f>
        <v/>
      </c>
      <c r="BH21" s="37" t="str">
        <v/>
      </c>
      <c r="BI21" s="37" t="str">
        <v/>
      </c>
      <c r="BJ21" s="39" t="str">
        <v/>
      </c>
      <c r="BK21" s="39" t="str">
        <v/>
      </c>
      <c r="BL21" s="37" t="str">
        <v/>
      </c>
      <c r="BM21" s="37" t="str">
        <v/>
      </c>
      <c r="BN21" s="37" t="str">
        <v/>
      </c>
      <c r="BO21" s="37" t="str">
        <v/>
      </c>
      <c r="BP21" s="37" t="str">
        <v/>
      </c>
      <c r="BQ21" s="37" t="str">
        <v/>
      </c>
      <c r="BR21" s="40">
        <f t="shared" si="17"/>
        <v>28.5</v>
      </c>
      <c r="BS21" s="36">
        <f>IFERROR(INDEX('Level Multipliers'!$D:$D,MATCH(BR21,'Level Multipliers'!$A:$A,0)),"")</f>
        <v>1.4021920400529488</v>
      </c>
      <c r="BT21" s="37">
        <f t="shared" si="18"/>
        <v>0</v>
      </c>
      <c r="BU21" s="37">
        <f t="shared" si="19"/>
        <v>-32</v>
      </c>
      <c r="BV21" s="38">
        <f t="shared" si="20"/>
        <v>129147399.70739444</v>
      </c>
      <c r="BW21" s="38">
        <f t="shared" si="21"/>
        <v>129594663.09463075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 t="str">
        <f t="shared" si="23"/>
        <v/>
      </c>
      <c r="CK21" s="41" t="str">
        <f t="shared" si="24"/>
        <v/>
      </c>
      <c r="CL21" s="61" t="str">
        <f t="shared" si="25"/>
        <v/>
      </c>
      <c r="CM21" s="39" t="str">
        <f t="shared" si="26"/>
        <v/>
      </c>
      <c r="CN21" s="39" t="str">
        <f t="shared" si="27"/>
        <v/>
      </c>
      <c r="CO21" s="42" t="str">
        <f t="shared" si="28"/>
        <v/>
      </c>
      <c r="CP21" s="42" t="str">
        <f t="shared" si="29"/>
        <v/>
      </c>
      <c r="CQ21" s="42" t="str">
        <f t="shared" si="30"/>
        <v/>
      </c>
      <c r="CR21" s="42" t="str">
        <f t="shared" si="31"/>
        <v/>
      </c>
      <c r="CS21" s="42" t="str">
        <f t="shared" si="32"/>
        <v/>
      </c>
      <c r="CT21" s="42" t="str">
        <f t="shared" si="33"/>
        <v/>
      </c>
      <c r="CU21" s="43" t="str">
        <f t="shared" si="34"/>
        <v/>
      </c>
      <c r="CV21" s="43" t="str">
        <f t="shared" si="35"/>
        <v/>
      </c>
      <c r="CW21" s="43" t="str">
        <f t="shared" si="36"/>
        <v/>
      </c>
      <c r="CX21" s="13"/>
    </row>
    <row r="22" spans="1:102" x14ac:dyDescent="0.25">
      <c r="A22" s="31" t="s">
        <v>48</v>
      </c>
      <c r="B22" s="13">
        <v>423</v>
      </c>
      <c r="C22" s="13">
        <v>48</v>
      </c>
      <c r="D22" s="13">
        <v>25</v>
      </c>
      <c r="E22" s="32" t="s">
        <v>0</v>
      </c>
      <c r="F22" s="32"/>
      <c r="G22" s="32">
        <v>1</v>
      </c>
      <c r="H22" s="32">
        <v>1</v>
      </c>
      <c r="I22" s="32" t="s">
        <v>2</v>
      </c>
      <c r="J22" s="13"/>
      <c r="K22" s="33"/>
      <c r="L22" s="34">
        <f>IFERROR(INDEX('Pokemon Data'!A:A,MATCH($A22,'Pokemon Data'!$B:$B,0)),"")</f>
        <v>23</v>
      </c>
      <c r="M22" s="34">
        <f>IFERROR(INDEX('Pokemon Data'!I:I,MATCH($A22,'Pokemon Data'!$B:$B,0)),"")</f>
        <v>111</v>
      </c>
      <c r="N22" s="34">
        <f>IFERROR(INDEX('Pokemon Data'!J:J,MATCH($A22,'Pokemon Data'!$B:$B,0)),"")</f>
        <v>110</v>
      </c>
      <c r="O22" s="34">
        <f>IFERROR(INDEX('Pokemon Data'!K:K,MATCH($A22,'Pokemon Data'!$B:$B,0)),"")</f>
        <v>97</v>
      </c>
      <c r="P22" s="35">
        <f>IFERROR(INDEX('Level Multipliers'!$A:$A,MATCH($D22,'Level Multipliers'!$B:$B,0)),"")</f>
        <v>19</v>
      </c>
      <c r="Q22" s="36">
        <f>IFERROR(INDEX('Level Multipliers'!$D:$D,MATCH(P22,'Level Multipliers'!$A:$A,0)),"")</f>
        <v>1.7173900470456649</v>
      </c>
      <c r="R22" s="37">
        <f t="shared" si="0"/>
        <v>0</v>
      </c>
      <c r="S22" s="37">
        <f t="shared" si="1"/>
        <v>-27</v>
      </c>
      <c r="T22" s="38">
        <f t="shared" si="2"/>
        <v>155652643.69714186</v>
      </c>
      <c r="U22" s="38">
        <f t="shared" si="3"/>
        <v>156389459.91592965</v>
      </c>
      <c r="V22" s="38" t="b">
        <f t="shared" si="4"/>
        <v>1</v>
      </c>
      <c r="W22" s="37" t="str">
        <f t="array" ref="W22:AG22">IF(V22,"",IVSolution($M22,$N22,$O22,R22,S22,T22,U22,$E22,$F22,$G22,$H22,$I22))</f>
        <v/>
      </c>
      <c r="X22" s="37" t="str">
        <v/>
      </c>
      <c r="Y22" s="37" t="str">
        <v/>
      </c>
      <c r="Z22" s="39" t="str">
        <v/>
      </c>
      <c r="AA22" s="39" t="str">
        <v/>
      </c>
      <c r="AB22" s="37" t="str">
        <v/>
      </c>
      <c r="AC22" s="37" t="str">
        <v/>
      </c>
      <c r="AD22" s="37" t="str">
        <v/>
      </c>
      <c r="AE22" s="37" t="str">
        <v/>
      </c>
      <c r="AF22" s="37" t="str">
        <v/>
      </c>
      <c r="AG22" s="37" t="str">
        <v/>
      </c>
      <c r="AH22" s="40">
        <f t="shared" si="5"/>
        <v>19.5</v>
      </c>
      <c r="AI22" s="36">
        <f>IFERROR(INDEX('Level Multipliers'!$D:$D,MATCH(AH22,'Level Multipliers'!$A:$A,0)),"")</f>
        <v>1.6952373266621776</v>
      </c>
      <c r="AJ22" s="37">
        <f t="shared" si="6"/>
        <v>0</v>
      </c>
      <c r="AK22" s="37">
        <f t="shared" si="7"/>
        <v>-28</v>
      </c>
      <c r="AL22" s="38">
        <f t="shared" si="8"/>
        <v>147775609.78741246</v>
      </c>
      <c r="AM22" s="38">
        <f t="shared" si="9"/>
        <v>148475138.32381484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20</v>
      </c>
      <c r="BA22" s="36">
        <f>IFERROR(INDEX('Level Multipliers'!$D:$D,MATCH(AZ22,'Level Multipliers'!$A:$A,0)),"")</f>
        <v>1.6739202944034379</v>
      </c>
      <c r="BB22" s="37">
        <f t="shared" si="12"/>
        <v>0</v>
      </c>
      <c r="BC22" s="37">
        <f t="shared" si="13"/>
        <v>-29</v>
      </c>
      <c r="BD22" s="38">
        <f t="shared" si="14"/>
        <v>140481725.74229199</v>
      </c>
      <c r="BE22" s="38">
        <f t="shared" si="15"/>
        <v>141146727.06518385</v>
      </c>
      <c r="BF22" s="38" t="b">
        <f t="shared" si="16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20.5</v>
      </c>
      <c r="BS22" s="36">
        <f>IFERROR(INDEX('Level Multipliers'!$D:$D,MATCH(BR22,'Level Multipliers'!$A:$A,0)),"")</f>
        <v>1.6533745038028393</v>
      </c>
      <c r="BT22" s="37">
        <f t="shared" si="18"/>
        <v>0</v>
      </c>
      <c r="BU22" s="37">
        <f t="shared" si="19"/>
        <v>-30</v>
      </c>
      <c r="BV22" s="38">
        <f t="shared" si="20"/>
        <v>133710551.3542105</v>
      </c>
      <c r="BW22" s="38">
        <f t="shared" si="21"/>
        <v>134343499.82537511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 t="str">
        <f t="shared" si="23"/>
        <v/>
      </c>
      <c r="CK22" s="41" t="str">
        <f t="shared" si="24"/>
        <v/>
      </c>
      <c r="CL22" s="61" t="str">
        <f t="shared" si="25"/>
        <v/>
      </c>
      <c r="CM22" s="39" t="str">
        <f t="shared" si="26"/>
        <v/>
      </c>
      <c r="CN22" s="39" t="str">
        <f t="shared" si="27"/>
        <v/>
      </c>
      <c r="CO22" s="42" t="str">
        <f t="shared" si="28"/>
        <v/>
      </c>
      <c r="CP22" s="42" t="str">
        <f t="shared" si="29"/>
        <v/>
      </c>
      <c r="CQ22" s="42" t="str">
        <f t="shared" si="30"/>
        <v/>
      </c>
      <c r="CR22" s="42" t="str">
        <f t="shared" si="31"/>
        <v/>
      </c>
      <c r="CS22" s="42" t="str">
        <f t="shared" si="32"/>
        <v/>
      </c>
      <c r="CT22" s="42" t="str">
        <f t="shared" si="33"/>
        <v/>
      </c>
      <c r="CU22" s="43" t="str">
        <f t="shared" si="34"/>
        <v/>
      </c>
      <c r="CV22" s="43" t="str">
        <f t="shared" si="35"/>
        <v/>
      </c>
      <c r="CW22" s="43" t="str">
        <f t="shared" si="36"/>
        <v/>
      </c>
      <c r="CX22" s="13"/>
    </row>
    <row r="23" spans="1:102" x14ac:dyDescent="0.25">
      <c r="A23" s="31" t="s">
        <v>49</v>
      </c>
      <c r="B23" s="13">
        <v>981</v>
      </c>
      <c r="C23" s="13">
        <v>80</v>
      </c>
      <c r="D23" s="13">
        <v>25</v>
      </c>
      <c r="E23" s="32" t="s">
        <v>0</v>
      </c>
      <c r="F23" s="32">
        <v>1</v>
      </c>
      <c r="G23" s="32"/>
      <c r="H23" s="32"/>
      <c r="I23" s="32" t="s">
        <v>0</v>
      </c>
      <c r="J23" s="13"/>
      <c r="K23" s="33"/>
      <c r="L23" s="34">
        <f>IFERROR(INDEX('Pokemon Data'!A:A,MATCH($A23,'Pokemon Data'!$B:$B,0)),"")</f>
        <v>24</v>
      </c>
      <c r="M23" s="34">
        <f>IFERROR(INDEX('Pokemon Data'!I:I,MATCH($A23,'Pokemon Data'!$B:$B,0)),"")</f>
        <v>155</v>
      </c>
      <c r="N23" s="34">
        <f>IFERROR(INDEX('Pokemon Data'!J:J,MATCH($A23,'Pokemon Data'!$B:$B,0)),"")</f>
        <v>167</v>
      </c>
      <c r="O23" s="34">
        <f>IFERROR(INDEX('Pokemon Data'!K:K,MATCH($A23,'Pokemon Data'!$B:$B,0)),"")</f>
        <v>153</v>
      </c>
      <c r="P23" s="35">
        <f>IFERROR(INDEX('Level Multipliers'!$A:$A,MATCH($D23,'Level Multipliers'!$B:$B,0)),"")</f>
        <v>19</v>
      </c>
      <c r="Q23" s="36">
        <f>IFERROR(INDEX('Level Multipliers'!$D:$D,MATCH(P23,'Level Multipliers'!$A:$A,0)),"")</f>
        <v>1.7173900470456649</v>
      </c>
      <c r="R23" s="37">
        <f t="shared" si="0"/>
        <v>0</v>
      </c>
      <c r="S23" s="37">
        <f t="shared" si="1"/>
        <v>-16</v>
      </c>
      <c r="T23" s="38">
        <f t="shared" si="2"/>
        <v>837170239.82152224</v>
      </c>
      <c r="U23" s="38">
        <f t="shared" si="3"/>
        <v>838877878.82681191</v>
      </c>
      <c r="V23" s="38" t="b">
        <f t="shared" si="4"/>
        <v>1</v>
      </c>
      <c r="W23" s="37" t="str">
        <f t="array" ref="W23:AG23">IF(V23,"",IVSolution($M23,$N23,$O23,R23,S23,T23,U23,$E23,$F23,$G23,$H23,$I23))</f>
        <v/>
      </c>
      <c r="X23" s="37" t="str">
        <v/>
      </c>
      <c r="Y23" s="37" t="str">
        <v/>
      </c>
      <c r="Z23" s="39" t="str">
        <v/>
      </c>
      <c r="AA23" s="39" t="str">
        <v/>
      </c>
      <c r="AB23" s="37" t="str">
        <v/>
      </c>
      <c r="AC23" s="37" t="str">
        <v/>
      </c>
      <c r="AD23" s="37" t="str">
        <v/>
      </c>
      <c r="AE23" s="37" t="str">
        <v/>
      </c>
      <c r="AF23" s="37" t="str">
        <v/>
      </c>
      <c r="AG23" s="37" t="str">
        <v/>
      </c>
      <c r="AH23" s="40">
        <f t="shared" si="5"/>
        <v>19.5</v>
      </c>
      <c r="AI23" s="36">
        <f>IFERROR(INDEX('Level Multipliers'!$D:$D,MATCH(AH23,'Level Multipliers'!$A:$A,0)),"")</f>
        <v>1.6952373266621776</v>
      </c>
      <c r="AJ23" s="37">
        <f t="shared" si="6"/>
        <v>0</v>
      </c>
      <c r="AK23" s="37">
        <f t="shared" si="7"/>
        <v>-18</v>
      </c>
      <c r="AL23" s="38">
        <f t="shared" si="8"/>
        <v>794803992.70450318</v>
      </c>
      <c r="AM23" s="38">
        <f t="shared" si="9"/>
        <v>796425214.09406388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20</v>
      </c>
      <c r="BA23" s="36">
        <f>IFERROR(INDEX('Level Multipliers'!$D:$D,MATCH(AZ23,'Level Multipliers'!$A:$A,0)),"")</f>
        <v>1.6739202944034379</v>
      </c>
      <c r="BB23" s="37">
        <f t="shared" si="12"/>
        <v>0</v>
      </c>
      <c r="BC23" s="37">
        <f t="shared" si="13"/>
        <v>-20</v>
      </c>
      <c r="BD23" s="38">
        <f t="shared" si="14"/>
        <v>755574189.01954317</v>
      </c>
      <c r="BE23" s="38">
        <f t="shared" si="15"/>
        <v>757115390.43257356</v>
      </c>
      <c r="BF23" s="38" t="b">
        <f t="shared" si="16"/>
        <v>1</v>
      </c>
      <c r="BG23" s="37" t="str">
        <f t="array" ref="BG23:BQ23">IF(BF23,"",IVSolution($M23,$N23,$O23,BB23,BC23,BD23,BE23,$E23,$F23,$G23,$H23,$I23))</f>
        <v/>
      </c>
      <c r="BH23" s="37" t="str">
        <v/>
      </c>
      <c r="BI23" s="37" t="str">
        <v/>
      </c>
      <c r="BJ23" s="39" t="str">
        <v/>
      </c>
      <c r="BK23" s="39" t="str">
        <v/>
      </c>
      <c r="BL23" s="37" t="str">
        <v/>
      </c>
      <c r="BM23" s="37" t="str">
        <v/>
      </c>
      <c r="BN23" s="37" t="str">
        <v/>
      </c>
      <c r="BO23" s="37" t="str">
        <v/>
      </c>
      <c r="BP23" s="37" t="str">
        <v/>
      </c>
      <c r="BQ23" s="37" t="str">
        <v/>
      </c>
      <c r="BR23" s="40">
        <f t="shared" si="17"/>
        <v>20.5</v>
      </c>
      <c r="BS23" s="36">
        <f>IFERROR(INDEX('Level Multipliers'!$D:$D,MATCH(BR23,'Level Multipliers'!$A:$A,0)),"")</f>
        <v>1.6533745038028393</v>
      </c>
      <c r="BT23" s="37">
        <f t="shared" si="18"/>
        <v>0</v>
      </c>
      <c r="BU23" s="37">
        <f t="shared" si="19"/>
        <v>-22</v>
      </c>
      <c r="BV23" s="38">
        <f t="shared" si="20"/>
        <v>719155754.02416241</v>
      </c>
      <c r="BW23" s="38">
        <f t="shared" si="21"/>
        <v>720622670.02049792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 t="str">
        <f t="shared" si="23"/>
        <v/>
      </c>
      <c r="CK23" s="41" t="str">
        <f t="shared" si="24"/>
        <v/>
      </c>
      <c r="CL23" s="61" t="str">
        <f t="shared" si="25"/>
        <v/>
      </c>
      <c r="CM23" s="39" t="str">
        <f t="shared" si="26"/>
        <v/>
      </c>
      <c r="CN23" s="39" t="str">
        <f t="shared" si="27"/>
        <v/>
      </c>
      <c r="CO23" s="42" t="str">
        <f t="shared" si="28"/>
        <v/>
      </c>
      <c r="CP23" s="42" t="str">
        <f t="shared" si="29"/>
        <v/>
      </c>
      <c r="CQ23" s="42" t="str">
        <f t="shared" si="30"/>
        <v/>
      </c>
      <c r="CR23" s="42" t="str">
        <f t="shared" si="31"/>
        <v/>
      </c>
      <c r="CS23" s="42" t="str">
        <f t="shared" si="32"/>
        <v/>
      </c>
      <c r="CT23" s="42" t="str">
        <f t="shared" si="33"/>
        <v/>
      </c>
      <c r="CU23" s="43" t="str">
        <f t="shared" si="34"/>
        <v/>
      </c>
      <c r="CV23" s="43" t="str">
        <f t="shared" si="35"/>
        <v/>
      </c>
      <c r="CW23" s="43" t="str">
        <f t="shared" si="36"/>
        <v/>
      </c>
      <c r="CX23" s="13" t="s">
        <v>435</v>
      </c>
    </row>
    <row r="24" spans="1:102" x14ac:dyDescent="0.25">
      <c r="A24" s="31" t="s">
        <v>50</v>
      </c>
      <c r="B24" s="13">
        <v>580</v>
      </c>
      <c r="C24" s="13">
        <v>54</v>
      </c>
      <c r="D24" s="13">
        <v>45</v>
      </c>
      <c r="E24" s="32" t="s">
        <v>2</v>
      </c>
      <c r="F24" s="32"/>
      <c r="G24" s="32"/>
      <c r="H24" s="32">
        <v>1</v>
      </c>
      <c r="I24" s="32" t="s">
        <v>2</v>
      </c>
      <c r="J24" s="13"/>
      <c r="K24" s="33"/>
      <c r="L24" s="34">
        <f>IFERROR(INDEX('Pokemon Data'!A:A,MATCH($A24,'Pokemon Data'!$B:$B,0)),"")</f>
        <v>25</v>
      </c>
      <c r="M24" s="34">
        <f>IFERROR(INDEX('Pokemon Data'!I:I,MATCH($A24,'Pokemon Data'!$B:$B,0)),"")</f>
        <v>111</v>
      </c>
      <c r="N24" s="34">
        <f>IFERROR(INDEX('Pokemon Data'!J:J,MATCH($A24,'Pokemon Data'!$B:$B,0)),"")</f>
        <v>112</v>
      </c>
      <c r="O24" s="34">
        <f>IFERROR(INDEX('Pokemon Data'!K:K,MATCH($A24,'Pokemon Data'!$B:$B,0)),"")</f>
        <v>96</v>
      </c>
      <c r="P24" s="35">
        <f>IFERROR(INDEX('Level Multipliers'!$A:$A,MATCH($D24,'Level Multipliers'!$B:$B,0)),"")</f>
        <v>27</v>
      </c>
      <c r="Q24" s="36">
        <f>IFERROR(INDEX('Level Multipliers'!$D:$D,MATCH(P24,'Level Multipliers'!$A:$A,0)),"")</f>
        <v>1.4406239915890684</v>
      </c>
      <c r="R24" s="37">
        <f t="shared" si="0"/>
        <v>0</v>
      </c>
      <c r="S24" s="37">
        <f t="shared" si="1"/>
        <v>-32</v>
      </c>
      <c r="T24" s="38">
        <f t="shared" si="2"/>
        <v>144896721.62566975</v>
      </c>
      <c r="U24" s="38">
        <f t="shared" si="3"/>
        <v>145396796.22081661</v>
      </c>
      <c r="V24" s="38" t="b">
        <f t="shared" si="4"/>
        <v>1</v>
      </c>
      <c r="W24" s="37" t="str">
        <f t="array" ref="W24:AG24">IF(V24,"",IVSolution($M24,$N24,$O24,R24,S24,T24,U24,$E24,$F24,$G24,$H24,$I24))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5"/>
        <v>27.5</v>
      </c>
      <c r="AI24" s="36">
        <f>IFERROR(INDEX('Level Multipliers'!$D:$D,MATCH(AH24,'Level Multipliers'!$A:$A,0)),"")</f>
        <v>1.4274643259182833</v>
      </c>
      <c r="AJ24" s="37">
        <f t="shared" si="6"/>
        <v>0</v>
      </c>
      <c r="AK24" s="37">
        <f t="shared" si="7"/>
        <v>-33</v>
      </c>
      <c r="AL24" s="38">
        <f t="shared" si="8"/>
        <v>139674472.90972072</v>
      </c>
      <c r="AM24" s="38">
        <f t="shared" si="9"/>
        <v>140156524.22674865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28</v>
      </c>
      <c r="BA24" s="36">
        <f>IFERROR(INDEX('Level Multipliers'!$D:$D,MATCH(AZ24,'Level Multipliers'!$A:$A,0)),"")</f>
        <v>1.4146588542279308</v>
      </c>
      <c r="BB24" s="37">
        <f t="shared" si="12"/>
        <v>0</v>
      </c>
      <c r="BC24" s="37">
        <f t="shared" si="13"/>
        <v>-34</v>
      </c>
      <c r="BD24" s="38">
        <f t="shared" si="14"/>
        <v>134729555.09186661</v>
      </c>
      <c r="BE24" s="38">
        <f t="shared" si="15"/>
        <v>135194540.26862541</v>
      </c>
      <c r="BF24" s="38" t="b">
        <f t="shared" si="16"/>
        <v>1</v>
      </c>
      <c r="BG24" s="37" t="str">
        <f t="array" ref="BG24:BQ24">IF(BF24,"",IVSolution($M24,$N24,$O24,BB24,BC24,BD24,BE24,$E24,$F24,$G24,$H24,$I24))</f>
        <v/>
      </c>
      <c r="BH24" s="37" t="str">
        <v/>
      </c>
      <c r="BI24" s="37" t="str">
        <v/>
      </c>
      <c r="BJ24" s="39" t="str">
        <v/>
      </c>
      <c r="BK24" s="39" t="str">
        <v/>
      </c>
      <c r="BL24" s="37" t="str">
        <v/>
      </c>
      <c r="BM24" s="37" t="str">
        <v/>
      </c>
      <c r="BN24" s="37" t="str">
        <v/>
      </c>
      <c r="BO24" s="37" t="str">
        <v/>
      </c>
      <c r="BP24" s="37" t="str">
        <v/>
      </c>
      <c r="BQ24" s="37" t="str">
        <v/>
      </c>
      <c r="BR24" s="40">
        <f t="shared" si="17"/>
        <v>28.5</v>
      </c>
      <c r="BS24" s="36">
        <f>IFERROR(INDEX('Level Multipliers'!$D:$D,MATCH(BR24,'Level Multipliers'!$A:$A,0)),"")</f>
        <v>1.4021920400529488</v>
      </c>
      <c r="BT24" s="37">
        <f t="shared" si="18"/>
        <v>0</v>
      </c>
      <c r="BU24" s="37">
        <f t="shared" si="19"/>
        <v>-34</v>
      </c>
      <c r="BV24" s="38">
        <f t="shared" si="20"/>
        <v>130042699.62514663</v>
      </c>
      <c r="BW24" s="38">
        <f t="shared" si="21"/>
        <v>130491509.2989421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 t="str">
        <f t="shared" si="23"/>
        <v/>
      </c>
      <c r="CK24" s="41" t="str">
        <f t="shared" si="24"/>
        <v/>
      </c>
      <c r="CL24" s="61" t="str">
        <f t="shared" si="25"/>
        <v/>
      </c>
      <c r="CM24" s="39" t="str">
        <f t="shared" si="26"/>
        <v/>
      </c>
      <c r="CN24" s="39" t="str">
        <f t="shared" si="27"/>
        <v/>
      </c>
      <c r="CO24" s="42" t="str">
        <f t="shared" si="28"/>
        <v/>
      </c>
      <c r="CP24" s="42" t="str">
        <f t="shared" si="29"/>
        <v/>
      </c>
      <c r="CQ24" s="42" t="str">
        <f t="shared" si="30"/>
        <v/>
      </c>
      <c r="CR24" s="42" t="str">
        <f t="shared" si="31"/>
        <v/>
      </c>
      <c r="CS24" s="42" t="str">
        <f t="shared" si="32"/>
        <v/>
      </c>
      <c r="CT24" s="42" t="str">
        <f t="shared" si="33"/>
        <v/>
      </c>
      <c r="CU24" s="43" t="str">
        <f t="shared" si="34"/>
        <v/>
      </c>
      <c r="CV24" s="43" t="str">
        <f t="shared" si="35"/>
        <v/>
      </c>
      <c r="CW24" s="43" t="str">
        <f t="shared" si="36"/>
        <v/>
      </c>
      <c r="CX24" s="13" t="s">
        <v>429</v>
      </c>
    </row>
    <row r="25" spans="1:102" x14ac:dyDescent="0.25">
      <c r="A25" s="31" t="s">
        <v>50</v>
      </c>
      <c r="B25" s="13">
        <v>549</v>
      </c>
      <c r="C25" s="13">
        <v>52</v>
      </c>
      <c r="D25" s="13">
        <v>45</v>
      </c>
      <c r="E25" s="32" t="s">
        <v>3</v>
      </c>
      <c r="F25" s="32"/>
      <c r="G25" s="32">
        <v>1</v>
      </c>
      <c r="H25" s="32"/>
      <c r="I25" s="32" t="s">
        <v>2</v>
      </c>
      <c r="J25" s="13"/>
      <c r="K25" s="33"/>
      <c r="L25" s="34">
        <f>IFERROR(INDEX('Pokemon Data'!A:A,MATCH($A25,'Pokemon Data'!$B:$B,0)),"")</f>
        <v>25</v>
      </c>
      <c r="M25" s="34">
        <f>IFERROR(INDEX('Pokemon Data'!I:I,MATCH($A25,'Pokemon Data'!$B:$B,0)),"")</f>
        <v>111</v>
      </c>
      <c r="N25" s="34">
        <f>IFERROR(INDEX('Pokemon Data'!J:J,MATCH($A25,'Pokemon Data'!$B:$B,0)),"")</f>
        <v>112</v>
      </c>
      <c r="O25" s="34">
        <f>IFERROR(INDEX('Pokemon Data'!K:K,MATCH($A25,'Pokemon Data'!$B:$B,0)),"")</f>
        <v>96</v>
      </c>
      <c r="P25" s="35">
        <f>IFERROR(INDEX('Level Multipliers'!$A:$A,MATCH($D25,'Level Multipliers'!$B:$B,0)),"")</f>
        <v>27</v>
      </c>
      <c r="Q25" s="36">
        <f>IFERROR(INDEX('Level Multipliers'!$D:$D,MATCH(P25,'Level Multipliers'!$A:$A,0)),"")</f>
        <v>1.4406239915890684</v>
      </c>
      <c r="R25" s="37">
        <f t="shared" si="0"/>
        <v>0</v>
      </c>
      <c r="S25" s="37">
        <f t="shared" si="1"/>
        <v>-35</v>
      </c>
      <c r="T25" s="38">
        <f t="shared" si="2"/>
        <v>129821690.82847351</v>
      </c>
      <c r="U25" s="38">
        <f t="shared" si="3"/>
        <v>130295060.3203481</v>
      </c>
      <c r="V25" s="38" t="b">
        <f t="shared" si="4"/>
        <v>1</v>
      </c>
      <c r="W25" s="37" t="str">
        <f t="array" ref="W25:AG25">IF(V25,"",IVSolution($M25,$N25,$O25,R25,S25,T25,U25,$E25,$F25,$G25,$H25,$I25))</f>
        <v/>
      </c>
      <c r="X25" s="37" t="str">
        <v/>
      </c>
      <c r="Y25" s="37" t="str">
        <v/>
      </c>
      <c r="Z25" s="39" t="str">
        <v/>
      </c>
      <c r="AA25" s="39" t="str">
        <v/>
      </c>
      <c r="AB25" s="37" t="str">
        <v/>
      </c>
      <c r="AC25" s="37" t="str">
        <v/>
      </c>
      <c r="AD25" s="37" t="str">
        <v/>
      </c>
      <c r="AE25" s="37" t="str">
        <v/>
      </c>
      <c r="AF25" s="37" t="str">
        <v/>
      </c>
      <c r="AG25" s="37" t="str">
        <v/>
      </c>
      <c r="AH25" s="40">
        <f t="shared" si="5"/>
        <v>27.5</v>
      </c>
      <c r="AI25" s="36">
        <f>IFERROR(INDEX('Level Multipliers'!$D:$D,MATCH(AH25,'Level Multipliers'!$A:$A,0)),"")</f>
        <v>1.4274643259182833</v>
      </c>
      <c r="AJ25" s="37">
        <f t="shared" si="6"/>
        <v>0</v>
      </c>
      <c r="AK25" s="37">
        <f t="shared" si="7"/>
        <v>-36</v>
      </c>
      <c r="AL25" s="38">
        <f t="shared" si="8"/>
        <v>125142763.99959198</v>
      </c>
      <c r="AM25" s="38">
        <f t="shared" si="9"/>
        <v>125599072.69676135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28</v>
      </c>
      <c r="BA25" s="36">
        <f>IFERROR(INDEX('Level Multipliers'!$D:$D,MATCH(AZ25,'Level Multipliers'!$A:$A,0)),"")</f>
        <v>1.4146588542279308</v>
      </c>
      <c r="BB25" s="37">
        <f t="shared" si="12"/>
        <v>0</v>
      </c>
      <c r="BC25" s="37">
        <f t="shared" si="13"/>
        <v>-37</v>
      </c>
      <c r="BD25" s="38">
        <f t="shared" si="14"/>
        <v>120712314.60833441</v>
      </c>
      <c r="BE25" s="38">
        <f t="shared" si="15"/>
        <v>121152468.5353438</v>
      </c>
      <c r="BF25" s="38" t="b">
        <f t="shared" si="16"/>
        <v>1</v>
      </c>
      <c r="BG25" s="37" t="str">
        <f t="array" ref="BG25:BQ25">IF(BF25,"",IVSolution($M25,$N25,$O25,BB25,BC25,BD25,BE25,$E25,$F25,$G25,$H25,$I25))</f>
        <v/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7"/>
        <v>28.5</v>
      </c>
      <c r="BS25" s="36">
        <f>IFERROR(INDEX('Level Multipliers'!$D:$D,MATCH(BR25,'Level Multipliers'!$A:$A,0)),"")</f>
        <v>1.4021920400529488</v>
      </c>
      <c r="BT25" s="37">
        <f t="shared" si="18"/>
        <v>0</v>
      </c>
      <c r="BU25" s="37">
        <f t="shared" si="19"/>
        <v>-37</v>
      </c>
      <c r="BV25" s="38">
        <f t="shared" si="20"/>
        <v>116513078.80415821</v>
      </c>
      <c r="BW25" s="38">
        <f t="shared" si="21"/>
        <v>116937921.03628673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 t="str">
        <f t="shared" si="23"/>
        <v/>
      </c>
      <c r="CK25" s="41" t="str">
        <f t="shared" si="24"/>
        <v/>
      </c>
      <c r="CL25" s="61" t="str">
        <f t="shared" si="25"/>
        <v/>
      </c>
      <c r="CM25" s="39" t="str">
        <f t="shared" si="26"/>
        <v/>
      </c>
      <c r="CN25" s="39" t="str">
        <f t="shared" si="27"/>
        <v/>
      </c>
      <c r="CO25" s="42" t="str">
        <f t="shared" si="28"/>
        <v/>
      </c>
      <c r="CP25" s="42" t="str">
        <f t="shared" si="29"/>
        <v/>
      </c>
      <c r="CQ25" s="42" t="str">
        <f t="shared" si="30"/>
        <v/>
      </c>
      <c r="CR25" s="42" t="str">
        <f t="shared" si="31"/>
        <v/>
      </c>
      <c r="CS25" s="42" t="str">
        <f t="shared" si="32"/>
        <v/>
      </c>
      <c r="CT25" s="42" t="str">
        <f t="shared" si="33"/>
        <v/>
      </c>
      <c r="CU25" s="43" t="str">
        <f t="shared" si="34"/>
        <v/>
      </c>
      <c r="CV25" s="43" t="str">
        <f t="shared" si="35"/>
        <v/>
      </c>
      <c r="CW25" s="43" t="str">
        <f t="shared" si="36"/>
        <v/>
      </c>
      <c r="CX25" s="13" t="s">
        <v>397</v>
      </c>
    </row>
    <row r="26" spans="1:102" x14ac:dyDescent="0.25">
      <c r="A26" s="31" t="s">
        <v>50</v>
      </c>
      <c r="B26" s="13">
        <v>440</v>
      </c>
      <c r="C26" s="13">
        <v>49</v>
      </c>
      <c r="D26" s="13">
        <v>30</v>
      </c>
      <c r="E26" s="32" t="s">
        <v>2</v>
      </c>
      <c r="F26" s="32"/>
      <c r="G26" s="32">
        <v>1</v>
      </c>
      <c r="H26" s="32"/>
      <c r="I26" s="32" t="s">
        <v>3</v>
      </c>
      <c r="J26" s="13"/>
      <c r="K26" s="33"/>
      <c r="L26" s="34">
        <f>IFERROR(INDEX('Pokemon Data'!A:A,MATCH($A26,'Pokemon Data'!$B:$B,0)),"")</f>
        <v>25</v>
      </c>
      <c r="M26" s="34">
        <f>IFERROR(INDEX('Pokemon Data'!I:I,MATCH($A26,'Pokemon Data'!$B:$B,0)),"")</f>
        <v>111</v>
      </c>
      <c r="N26" s="34">
        <f>IFERROR(INDEX('Pokemon Data'!J:J,MATCH($A26,'Pokemon Data'!$B:$B,0)),"")</f>
        <v>112</v>
      </c>
      <c r="O26" s="34">
        <f>IFERROR(INDEX('Pokemon Data'!K:K,MATCH($A26,'Pokemon Data'!$B:$B,0)),"")</f>
        <v>96</v>
      </c>
      <c r="P26" s="35">
        <f>IFERROR(INDEX('Level Multipliers'!$A:$A,MATCH($D26,'Level Multipliers'!$B:$B,0)),"")</f>
        <v>21</v>
      </c>
      <c r="Q26" s="36">
        <f>IFERROR(INDEX('Level Multipliers'!$D:$D,MATCH(P26,'Level Multipliers'!$A:$A,0)),"")</f>
        <v>1.6335670981213306</v>
      </c>
      <c r="R26" s="37">
        <f t="shared" si="0"/>
        <v>0</v>
      </c>
      <c r="S26" s="37">
        <f t="shared" si="1"/>
        <v>-30</v>
      </c>
      <c r="T26" s="38">
        <f t="shared" si="2"/>
        <v>137864758.23955858</v>
      </c>
      <c r="U26" s="38">
        <f t="shared" si="3"/>
        <v>138492128.34291112</v>
      </c>
      <c r="V26" s="38" t="b">
        <f t="shared" si="4"/>
        <v>1</v>
      </c>
      <c r="W26" s="37" t="str">
        <f t="array" ref="W26:AG26">IF(V26,"",IVSolution($M26,$N26,$O26,R26,S26,T26,U26,$E26,$F26,$G26,$H26,$I26))</f>
        <v/>
      </c>
      <c r="X26" s="37" t="str">
        <v/>
      </c>
      <c r="Y26" s="37" t="str">
        <v/>
      </c>
      <c r="Z26" s="39" t="str">
        <v/>
      </c>
      <c r="AA26" s="39" t="str">
        <v/>
      </c>
      <c r="AB26" s="37" t="str">
        <v/>
      </c>
      <c r="AC26" s="37" t="str">
        <v/>
      </c>
      <c r="AD26" s="37" t="str">
        <v/>
      </c>
      <c r="AE26" s="37" t="str">
        <v/>
      </c>
      <c r="AF26" s="37" t="str">
        <v/>
      </c>
      <c r="AG26" s="37" t="str">
        <v/>
      </c>
      <c r="AH26" s="40">
        <f t="shared" si="5"/>
        <v>21.5</v>
      </c>
      <c r="AI26" s="36">
        <f>IFERROR(INDEX('Level Multipliers'!$D:$D,MATCH(AH26,'Level Multipliers'!$A:$A,0)),"")</f>
        <v>1.6144549045635799</v>
      </c>
      <c r="AJ26" s="37">
        <f t="shared" si="6"/>
        <v>0</v>
      </c>
      <c r="AK26" s="37">
        <f t="shared" si="7"/>
        <v>-31</v>
      </c>
      <c r="AL26" s="38">
        <f t="shared" si="8"/>
        <v>131525217.2087786</v>
      </c>
      <c r="AM26" s="38">
        <f t="shared" si="9"/>
        <v>132123738.47097351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22</v>
      </c>
      <c r="BA26" s="36">
        <f>IFERROR(INDEX('Level Multipliers'!$D:$D,MATCH(AZ26,'Level Multipliers'!$A:$A,0)),"")</f>
        <v>1.5959981933118279</v>
      </c>
      <c r="BB26" s="37">
        <f t="shared" si="12"/>
        <v>0</v>
      </c>
      <c r="BC26" s="37">
        <f t="shared" si="13"/>
        <v>-32</v>
      </c>
      <c r="BD26" s="38">
        <f t="shared" si="14"/>
        <v>125613100.2458813</v>
      </c>
      <c r="BE26" s="38">
        <f t="shared" si="15"/>
        <v>126184717.71135971</v>
      </c>
      <c r="BF26" s="38" t="b">
        <f t="shared" si="16"/>
        <v>1</v>
      </c>
      <c r="BG26" s="37" t="str">
        <f t="array" ref="BG26:BQ26">IF(BF26,"",IVSolution($M26,$N26,$O26,BB26,BC26,BD26,BE26,$E26,$F26,$G26,$H26,$I26))</f>
        <v/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7"/>
        <v>22.5</v>
      </c>
      <c r="BS26" s="36">
        <f>IFERROR(INDEX('Level Multipliers'!$D:$D,MATCH(BR26,'Level Multipliers'!$A:$A,0)),"")</f>
        <v>1.578160334674382</v>
      </c>
      <c r="BT26" s="37">
        <f t="shared" si="18"/>
        <v>0</v>
      </c>
      <c r="BU26" s="37">
        <f t="shared" si="19"/>
        <v>-33</v>
      </c>
      <c r="BV26" s="38">
        <f t="shared" si="20"/>
        <v>120090830.33568427</v>
      </c>
      <c r="BW26" s="38">
        <f t="shared" si="21"/>
        <v>120637318.05017671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 t="str">
        <f t="shared" si="23"/>
        <v/>
      </c>
      <c r="CK26" s="41" t="str">
        <f t="shared" si="24"/>
        <v/>
      </c>
      <c r="CL26" s="61" t="str">
        <f t="shared" si="25"/>
        <v/>
      </c>
      <c r="CM26" s="39" t="str">
        <f t="shared" si="26"/>
        <v/>
      </c>
      <c r="CN26" s="39" t="str">
        <f t="shared" si="27"/>
        <v/>
      </c>
      <c r="CO26" s="42" t="str">
        <f t="shared" si="28"/>
        <v/>
      </c>
      <c r="CP26" s="42" t="str">
        <f t="shared" si="29"/>
        <v/>
      </c>
      <c r="CQ26" s="42" t="str">
        <f t="shared" si="30"/>
        <v/>
      </c>
      <c r="CR26" s="42" t="str">
        <f t="shared" si="31"/>
        <v/>
      </c>
      <c r="CS26" s="42" t="str">
        <f t="shared" si="32"/>
        <v/>
      </c>
      <c r="CT26" s="42" t="str">
        <f t="shared" si="33"/>
        <v/>
      </c>
      <c r="CU26" s="43" t="str">
        <f t="shared" si="34"/>
        <v/>
      </c>
      <c r="CV26" s="43" t="str">
        <f t="shared" si="35"/>
        <v/>
      </c>
      <c r="CW26" s="43" t="str">
        <f t="shared" si="36"/>
        <v/>
      </c>
      <c r="CX26" s="13" t="s">
        <v>397</v>
      </c>
    </row>
    <row r="27" spans="1:102" x14ac:dyDescent="0.25">
      <c r="A27" s="31" t="s">
        <v>50</v>
      </c>
      <c r="B27" s="13">
        <v>367</v>
      </c>
      <c r="C27" s="13">
        <v>41</v>
      </c>
      <c r="D27" s="13">
        <v>22</v>
      </c>
      <c r="E27" s="32" t="s">
        <v>3</v>
      </c>
      <c r="F27" s="32"/>
      <c r="G27" s="32">
        <v>1</v>
      </c>
      <c r="H27" s="32"/>
      <c r="I27" s="32" t="s">
        <v>2</v>
      </c>
      <c r="J27" s="13"/>
      <c r="K27" s="33"/>
      <c r="L27" s="34">
        <f>IFERROR(INDEX('Pokemon Data'!A:A,MATCH($A27,'Pokemon Data'!$B:$B,0)),"")</f>
        <v>25</v>
      </c>
      <c r="M27" s="34">
        <f>IFERROR(INDEX('Pokemon Data'!I:I,MATCH($A27,'Pokemon Data'!$B:$B,0)),"")</f>
        <v>111</v>
      </c>
      <c r="N27" s="34">
        <f>IFERROR(INDEX('Pokemon Data'!J:J,MATCH($A27,'Pokemon Data'!$B:$B,0)),"")</f>
        <v>112</v>
      </c>
      <c r="O27" s="34">
        <f>IFERROR(INDEX('Pokemon Data'!K:K,MATCH($A27,'Pokemon Data'!$B:$B,0)),"")</f>
        <v>96</v>
      </c>
      <c r="P27" s="35">
        <f>IFERROR(INDEX('Level Multipliers'!$A:$A,MATCH($D27,'Level Multipliers'!$B:$B,0)),"")</f>
        <v>17</v>
      </c>
      <c r="Q27" s="36">
        <f>IFERROR(INDEX('Level Multipliers'!$D:$D,MATCH(P27,'Level Multipliers'!$A:$A,0)),"")</f>
        <v>1.8155651132027117</v>
      </c>
      <c r="R27" s="37">
        <f t="shared" si="0"/>
        <v>0</v>
      </c>
      <c r="S27" s="37">
        <f t="shared" si="1"/>
        <v>-35</v>
      </c>
      <c r="T27" s="38">
        <f t="shared" si="2"/>
        <v>146345524.1822837</v>
      </c>
      <c r="U27" s="38">
        <f t="shared" si="3"/>
        <v>147144134.0188255</v>
      </c>
      <c r="V27" s="38" t="b">
        <f t="shared" si="4"/>
        <v>1</v>
      </c>
      <c r="W27" s="37" t="str">
        <f t="array" ref="W27:AG27">IF(V27,"",IVSolution($M27,$N27,$O27,R27,S27,T27,U27,$E27,$F27,$G27,$H27,$I27))</f>
        <v/>
      </c>
      <c r="X27" s="37" t="str">
        <v/>
      </c>
      <c r="Y27" s="37" t="str">
        <v/>
      </c>
      <c r="Z27" s="39" t="str">
        <v/>
      </c>
      <c r="AA27" s="39" t="str">
        <v/>
      </c>
      <c r="AB27" s="37" t="str">
        <v/>
      </c>
      <c r="AC27" s="37" t="str">
        <v/>
      </c>
      <c r="AD27" s="37" t="str">
        <v/>
      </c>
      <c r="AE27" s="37" t="str">
        <v/>
      </c>
      <c r="AF27" s="37" t="str">
        <v/>
      </c>
      <c r="AG27" s="37" t="str">
        <v/>
      </c>
      <c r="AH27" s="40">
        <f t="shared" si="5"/>
        <v>17.5</v>
      </c>
      <c r="AI27" s="36">
        <f>IFERROR(INDEX('Level Multipliers'!$D:$D,MATCH(AH27,'Level Multipliers'!$A:$A,0)),"")</f>
        <v>1.7894510926096343</v>
      </c>
      <c r="AJ27" s="37">
        <f t="shared" si="6"/>
        <v>0</v>
      </c>
      <c r="AK27" s="37">
        <f t="shared" si="7"/>
        <v>-36</v>
      </c>
      <c r="AL27" s="38">
        <f t="shared" si="8"/>
        <v>138105654.80328703</v>
      </c>
      <c r="AM27" s="38">
        <f t="shared" si="9"/>
        <v>138859299.54250416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18</v>
      </c>
      <c r="BA27" s="36">
        <f>IFERROR(INDEX('Level Multipliers'!$D:$D,MATCH(AZ27,'Level Multipliers'!$A:$A,0)),"")</f>
        <v>1.7644323332558229</v>
      </c>
      <c r="BB27" s="37">
        <f t="shared" si="12"/>
        <v>0</v>
      </c>
      <c r="BC27" s="37">
        <f t="shared" si="13"/>
        <v>-37</v>
      </c>
      <c r="BD27" s="38">
        <f t="shared" si="14"/>
        <v>130542570.18397352</v>
      </c>
      <c r="BE27" s="38">
        <f t="shared" si="15"/>
        <v>131254943.05098732</v>
      </c>
      <c r="BF27" s="38" t="b">
        <f t="shared" si="16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7"/>
        <v>18.5</v>
      </c>
      <c r="BS27" s="36">
        <f>IFERROR(INDEX('Level Multipliers'!$D:$D,MATCH(BR27,'Level Multipliers'!$A:$A,0)),"")</f>
        <v>1.7404346161581328</v>
      </c>
      <c r="BT27" s="37">
        <f t="shared" si="18"/>
        <v>0</v>
      </c>
      <c r="BU27" s="37">
        <f t="shared" si="19"/>
        <v>-38</v>
      </c>
      <c r="BV27" s="38">
        <f t="shared" si="20"/>
        <v>123584208.00179017</v>
      </c>
      <c r="BW27" s="38">
        <f t="shared" si="21"/>
        <v>124258608.97648978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 t="str">
        <f t="shared" si="23"/>
        <v/>
      </c>
      <c r="CK27" s="41" t="str">
        <f t="shared" si="24"/>
        <v/>
      </c>
      <c r="CL27" s="61" t="str">
        <f t="shared" si="25"/>
        <v/>
      </c>
      <c r="CM27" s="39" t="str">
        <f t="shared" si="26"/>
        <v/>
      </c>
      <c r="CN27" s="39" t="str">
        <f t="shared" si="27"/>
        <v/>
      </c>
      <c r="CO27" s="42" t="str">
        <f t="shared" si="28"/>
        <v/>
      </c>
      <c r="CP27" s="42" t="str">
        <f t="shared" si="29"/>
        <v/>
      </c>
      <c r="CQ27" s="42" t="str">
        <f t="shared" si="30"/>
        <v/>
      </c>
      <c r="CR27" s="42" t="str">
        <f t="shared" si="31"/>
        <v/>
      </c>
      <c r="CS27" s="42" t="str">
        <f t="shared" si="32"/>
        <v/>
      </c>
      <c r="CT27" s="42" t="str">
        <f t="shared" si="33"/>
        <v/>
      </c>
      <c r="CU27" s="43" t="str">
        <f t="shared" si="34"/>
        <v/>
      </c>
      <c r="CV27" s="43" t="str">
        <f t="shared" si="35"/>
        <v/>
      </c>
      <c r="CW27" s="43" t="str">
        <f t="shared" si="36"/>
        <v/>
      </c>
      <c r="CX27" s="13" t="s">
        <v>447</v>
      </c>
    </row>
    <row r="28" spans="1:102" x14ac:dyDescent="0.25">
      <c r="A28" s="31" t="s">
        <v>50</v>
      </c>
      <c r="B28" s="13">
        <v>250</v>
      </c>
      <c r="C28" s="13">
        <v>38</v>
      </c>
      <c r="D28" s="13">
        <v>13</v>
      </c>
      <c r="E28" s="32" t="s">
        <v>2</v>
      </c>
      <c r="F28" s="32">
        <v>1</v>
      </c>
      <c r="G28" s="32"/>
      <c r="H28" s="32"/>
      <c r="I28" s="32" t="s">
        <v>2</v>
      </c>
      <c r="J28" s="13"/>
      <c r="K28" s="33"/>
      <c r="L28" s="34">
        <f>IFERROR(INDEX('Pokemon Data'!A:A,MATCH($A28,'Pokemon Data'!$B:$B,0)),"")</f>
        <v>25</v>
      </c>
      <c r="M28" s="34">
        <f>IFERROR(INDEX('Pokemon Data'!I:I,MATCH($A28,'Pokemon Data'!$B:$B,0)),"")</f>
        <v>111</v>
      </c>
      <c r="N28" s="34">
        <f>IFERROR(INDEX('Pokemon Data'!J:J,MATCH($A28,'Pokemon Data'!$B:$B,0)),"")</f>
        <v>112</v>
      </c>
      <c r="O28" s="34">
        <f>IFERROR(INDEX('Pokemon Data'!K:K,MATCH($A28,'Pokemon Data'!$B:$B,0)),"")</f>
        <v>96</v>
      </c>
      <c r="P28" s="35">
        <f>IFERROR(INDEX('Level Multipliers'!$A:$A,MATCH($D28,'Level Multipliers'!$B:$B,0)),"")</f>
        <v>11</v>
      </c>
      <c r="Q28" s="36">
        <f>IFERROR(INDEX('Level Multipliers'!$D:$D,MATCH(P28,'Level Multipliers'!$A:$A,0)),"")</f>
        <v>2.2567884714123854</v>
      </c>
      <c r="R28" s="37">
        <f t="shared" si="0"/>
        <v>0</v>
      </c>
      <c r="S28" s="37">
        <f t="shared" si="1"/>
        <v>-23</v>
      </c>
      <c r="T28" s="38">
        <f t="shared" si="2"/>
        <v>162122553.61217004</v>
      </c>
      <c r="U28" s="38">
        <f t="shared" si="3"/>
        <v>163422128.0019252</v>
      </c>
      <c r="V28" s="38" t="b">
        <f t="shared" si="4"/>
        <v>1</v>
      </c>
      <c r="W28" s="37" t="str">
        <f t="array" ref="W28:AG28">IF(V28,"",IVSolution($M28,$N28,$O28,R28,S28,T28,U28,$E28,$F28,$G28,$H28,$I28))</f>
        <v/>
      </c>
      <c r="X28" s="37" t="str">
        <v/>
      </c>
      <c r="Y28" s="37" t="str">
        <v/>
      </c>
      <c r="Z28" s="39" t="str">
        <v/>
      </c>
      <c r="AA28" s="39" t="str">
        <v/>
      </c>
      <c r="AB28" s="37" t="str">
        <v/>
      </c>
      <c r="AC28" s="37" t="str">
        <v/>
      </c>
      <c r="AD28" s="37" t="str">
        <v/>
      </c>
      <c r="AE28" s="37" t="str">
        <v/>
      </c>
      <c r="AF28" s="37" t="str">
        <v/>
      </c>
      <c r="AG28" s="37" t="str">
        <v/>
      </c>
      <c r="AH28" s="40">
        <f t="shared" si="5"/>
        <v>11.5</v>
      </c>
      <c r="AI28" s="36">
        <f>IFERROR(INDEX('Level Multipliers'!$D:$D,MATCH(AH28,'Level Multipliers'!$A:$A,0)),"")</f>
        <v>2.2072134251772386</v>
      </c>
      <c r="AJ28" s="37">
        <f t="shared" si="6"/>
        <v>0</v>
      </c>
      <c r="AK28" s="37">
        <f t="shared" si="7"/>
        <v>-25</v>
      </c>
      <c r="AL28" s="38">
        <f t="shared" si="8"/>
        <v>148339678.52354649</v>
      </c>
      <c r="AM28" s="38">
        <f t="shared" si="9"/>
        <v>149528769.38659126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12</v>
      </c>
      <c r="BA28" s="36">
        <f>IFERROR(INDEX('Level Multipliers'!$D:$D,MATCH(AZ28,'Level Multipliers'!$A:$A,0)),"")</f>
        <v>2.1607681195435338</v>
      </c>
      <c r="BB28" s="37">
        <f t="shared" si="12"/>
        <v>0</v>
      </c>
      <c r="BC28" s="37">
        <f t="shared" si="13"/>
        <v>-27</v>
      </c>
      <c r="BD28" s="38">
        <f t="shared" si="14"/>
        <v>136242521.13349506</v>
      </c>
      <c r="BE28" s="38">
        <f t="shared" si="15"/>
        <v>137334641.18290117</v>
      </c>
      <c r="BF28" s="38" t="b">
        <f t="shared" si="16"/>
        <v>1</v>
      </c>
      <c r="BG28" s="37" t="str">
        <f t="array" ref="BG28:BQ28">IF(BF28,"",IVSolution($M28,$N28,$O28,BB28,BC28,BD28,BE28,$E28,$F28,$G28,$H28,$I28))</f>
        <v/>
      </c>
      <c r="BH28" s="37" t="str">
        <v/>
      </c>
      <c r="BI28" s="37" t="str">
        <v/>
      </c>
      <c r="BJ28" s="39" t="str">
        <v/>
      </c>
      <c r="BK28" s="39" t="str">
        <v/>
      </c>
      <c r="BL28" s="37" t="str">
        <v/>
      </c>
      <c r="BM28" s="37" t="str">
        <v/>
      </c>
      <c r="BN28" s="37" t="str">
        <v/>
      </c>
      <c r="BO28" s="37" t="str">
        <v/>
      </c>
      <c r="BP28" s="37" t="str">
        <v/>
      </c>
      <c r="BQ28" s="37" t="str">
        <v/>
      </c>
      <c r="BR28" s="40">
        <f t="shared" si="17"/>
        <v>12.5</v>
      </c>
      <c r="BS28" s="36">
        <f>IFERROR(INDEX('Level Multipliers'!$D:$D,MATCH(BR28,'Level Multipliers'!$A:$A,0)),"")</f>
        <v>2.1171365709672214</v>
      </c>
      <c r="BT28" s="37">
        <f t="shared" si="18"/>
        <v>0</v>
      </c>
      <c r="BU28" s="37">
        <f t="shared" si="19"/>
        <v>-29</v>
      </c>
      <c r="BV28" s="38">
        <f t="shared" si="20"/>
        <v>125566998.69503132</v>
      </c>
      <c r="BW28" s="38">
        <f t="shared" si="21"/>
        <v>126573543.75657068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 t="str">
        <f t="shared" si="23"/>
        <v/>
      </c>
      <c r="CK28" s="41" t="str">
        <f t="shared" si="24"/>
        <v/>
      </c>
      <c r="CL28" s="61" t="str">
        <f t="shared" si="25"/>
        <v/>
      </c>
      <c r="CM28" s="39" t="str">
        <f t="shared" si="26"/>
        <v/>
      </c>
      <c r="CN28" s="39" t="str">
        <f t="shared" si="27"/>
        <v/>
      </c>
      <c r="CO28" s="42" t="str">
        <f t="shared" si="28"/>
        <v/>
      </c>
      <c r="CP28" s="42" t="str">
        <f t="shared" si="29"/>
        <v/>
      </c>
      <c r="CQ28" s="42" t="str">
        <f t="shared" si="30"/>
        <v/>
      </c>
      <c r="CR28" s="42" t="str">
        <f t="shared" si="31"/>
        <v/>
      </c>
      <c r="CS28" s="42" t="str">
        <f t="shared" si="32"/>
        <v/>
      </c>
      <c r="CT28" s="42" t="str">
        <f t="shared" si="33"/>
        <v/>
      </c>
      <c r="CU28" s="43" t="str">
        <f t="shared" si="34"/>
        <v/>
      </c>
      <c r="CV28" s="43" t="str">
        <f t="shared" si="35"/>
        <v/>
      </c>
      <c r="CW28" s="43" t="str">
        <f t="shared" si="36"/>
        <v/>
      </c>
      <c r="CX28" s="13" t="s">
        <v>447</v>
      </c>
    </row>
    <row r="29" spans="1:102" x14ac:dyDescent="0.25">
      <c r="A29" s="31" t="s">
        <v>50</v>
      </c>
      <c r="B29" s="13">
        <v>31</v>
      </c>
      <c r="C29" s="13">
        <v>11</v>
      </c>
      <c r="D29" s="13">
        <v>2</v>
      </c>
      <c r="E29" s="32" t="s">
        <v>2</v>
      </c>
      <c r="F29" s="32"/>
      <c r="G29" s="32"/>
      <c r="H29" s="32">
        <v>1</v>
      </c>
      <c r="I29" s="32" t="s">
        <v>0</v>
      </c>
      <c r="J29" s="13"/>
      <c r="K29" s="33"/>
      <c r="L29" s="34">
        <f>IFERROR(INDEX('Pokemon Data'!A:A,MATCH($A29,'Pokemon Data'!$B:$B,0)),"")</f>
        <v>25</v>
      </c>
      <c r="M29" s="34">
        <f>IFERROR(INDEX('Pokemon Data'!I:I,MATCH($A29,'Pokemon Data'!$B:$B,0)),"")</f>
        <v>111</v>
      </c>
      <c r="N29" s="34">
        <f>IFERROR(INDEX('Pokemon Data'!J:J,MATCH($A29,'Pokemon Data'!$B:$B,0)),"")</f>
        <v>112</v>
      </c>
      <c r="O29" s="34">
        <f>IFERROR(INDEX('Pokemon Data'!K:K,MATCH($A29,'Pokemon Data'!$B:$B,0)),"")</f>
        <v>96</v>
      </c>
      <c r="P29" s="35">
        <f>IFERROR(INDEX('Level Multipliers'!$A:$A,MATCH($D29,'Level Multipliers'!$B:$B,0)),"")</f>
        <v>1</v>
      </c>
      <c r="Q29" s="36">
        <f>IFERROR(INDEX('Level Multipliers'!$D:$D,MATCH(P29,'Level Multipliers'!$A:$A,0)),"")</f>
        <v>10.638298236606033</v>
      </c>
      <c r="R29" s="37">
        <f t="shared" si="0"/>
        <v>7</v>
      </c>
      <c r="S29" s="37">
        <f t="shared" si="1"/>
        <v>15</v>
      </c>
      <c r="T29" s="38">
        <f t="shared" si="2"/>
        <v>1230869563.5307465</v>
      </c>
      <c r="U29" s="38">
        <f t="shared" si="3"/>
        <v>1311561324.7195468</v>
      </c>
      <c r="V29" s="38" t="b">
        <f t="shared" si="4"/>
        <v>1</v>
      </c>
      <c r="W29" s="37" t="str">
        <f t="array" ref="W29:AG29">IF(V29,"",IVSolution($M29,$N29,$O29,R29,S29,T29,U29,$E29,$F29,$G29,$H29,$I29))</f>
        <v/>
      </c>
      <c r="X29" s="37" t="str">
        <v/>
      </c>
      <c r="Y29" s="37" t="str">
        <v/>
      </c>
      <c r="Z29" s="39" t="str">
        <v/>
      </c>
      <c r="AA29" s="39" t="str">
        <v/>
      </c>
      <c r="AB29" s="37" t="str">
        <v/>
      </c>
      <c r="AC29" s="37" t="str">
        <v/>
      </c>
      <c r="AD29" s="37" t="str">
        <v/>
      </c>
      <c r="AE29" s="37" t="str">
        <v/>
      </c>
      <c r="AF29" s="37" t="str">
        <v/>
      </c>
      <c r="AG29" s="37" t="str">
        <v/>
      </c>
      <c r="AH29" s="40">
        <f t="shared" si="5"/>
        <v>1.5</v>
      </c>
      <c r="AI29" s="36">
        <f>IFERROR(INDEX('Level Multipliers'!$D:$D,MATCH(AH29,'Level Multipliers'!$A:$A,0)),"")</f>
        <v>7.3998742209257209</v>
      </c>
      <c r="AJ29" s="37">
        <f t="shared" si="6"/>
        <v>0</v>
      </c>
      <c r="AK29" s="37">
        <f t="shared" si="7"/>
        <v>-23</v>
      </c>
      <c r="AL29" s="38">
        <f t="shared" si="8"/>
        <v>288151403.49139202</v>
      </c>
      <c r="AM29" s="38">
        <f t="shared" si="9"/>
        <v>307041661.9929089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2</v>
      </c>
      <c r="BA29" s="36">
        <f>IFERROR(INDEX('Level Multipliers'!$D:$D,MATCH(AZ29,'Level Multipliers'!$A:$A,0)),"")</f>
        <v>6.0096923264843083</v>
      </c>
      <c r="BB29" s="37">
        <f t="shared" si="12"/>
        <v>0</v>
      </c>
      <c r="BC29" s="37">
        <f t="shared" si="13"/>
        <v>-39</v>
      </c>
      <c r="BD29" s="38">
        <f t="shared" si="14"/>
        <v>125352309.83946921</v>
      </c>
      <c r="BE29" s="38">
        <f t="shared" si="15"/>
        <v>133569995.08388811</v>
      </c>
      <c r="BF29" s="38" t="b">
        <f t="shared" si="16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7"/>
        <v>2.5</v>
      </c>
      <c r="BS29" s="36">
        <f>IFERROR(INDEX('Level Multipliers'!$D:$D,MATCH(BR29,'Level Multipliers'!$A:$A,0)),"")</f>
        <v>5.1907358424704109</v>
      </c>
      <c r="BT29" s="37">
        <f t="shared" si="18"/>
        <v>0</v>
      </c>
      <c r="BU29" s="37">
        <f t="shared" si="19"/>
        <v>-49</v>
      </c>
      <c r="BV29" s="38">
        <f t="shared" si="20"/>
        <v>69765241.209596634</v>
      </c>
      <c r="BW29" s="38">
        <f t="shared" si="21"/>
        <v>74338821.018342301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 t="str">
        <f t="shared" si="23"/>
        <v/>
      </c>
      <c r="CK29" s="41" t="str">
        <f t="shared" si="24"/>
        <v/>
      </c>
      <c r="CL29" s="61" t="str">
        <f t="shared" si="25"/>
        <v/>
      </c>
      <c r="CM29" s="39" t="str">
        <f t="shared" si="26"/>
        <v/>
      </c>
      <c r="CN29" s="39" t="str">
        <f t="shared" si="27"/>
        <v/>
      </c>
      <c r="CO29" s="42" t="str">
        <f t="shared" si="28"/>
        <v/>
      </c>
      <c r="CP29" s="42" t="str">
        <f t="shared" si="29"/>
        <v/>
      </c>
      <c r="CQ29" s="42" t="str">
        <f t="shared" si="30"/>
        <v/>
      </c>
      <c r="CR29" s="42" t="str">
        <f t="shared" si="31"/>
        <v/>
      </c>
      <c r="CS29" s="42" t="str">
        <f t="shared" si="32"/>
        <v/>
      </c>
      <c r="CT29" s="42" t="str">
        <f t="shared" si="33"/>
        <v/>
      </c>
      <c r="CU29" s="43" t="str">
        <f t="shared" si="34"/>
        <v/>
      </c>
      <c r="CV29" s="43" t="str">
        <f t="shared" si="35"/>
        <v/>
      </c>
      <c r="CW29" s="43" t="str">
        <f t="shared" si="36"/>
        <v/>
      </c>
      <c r="CX29" s="13" t="s">
        <v>429</v>
      </c>
    </row>
    <row r="30" spans="1:102" x14ac:dyDescent="0.25">
      <c r="A30" s="31" t="s">
        <v>52</v>
      </c>
      <c r="B30" s="13">
        <v>1463</v>
      </c>
      <c r="C30" s="13">
        <v>91</v>
      </c>
      <c r="D30" s="13">
        <v>40</v>
      </c>
      <c r="E30" s="32" t="s">
        <v>0</v>
      </c>
      <c r="F30" s="32">
        <v>1</v>
      </c>
      <c r="G30" s="32"/>
      <c r="H30" s="32"/>
      <c r="I30" s="32" t="s">
        <v>0</v>
      </c>
      <c r="J30" s="13"/>
      <c r="K30" s="33"/>
      <c r="L30" s="34">
        <f>IFERROR(INDEX('Pokemon Data'!A:A,MATCH($A30,'Pokemon Data'!$B:$B,0)),"")</f>
        <v>26</v>
      </c>
      <c r="M30" s="34">
        <f>IFERROR(INDEX('Pokemon Data'!I:I,MATCH($A30,'Pokemon Data'!$B:$B,0)),"")</f>
        <v>155</v>
      </c>
      <c r="N30" s="34">
        <f>IFERROR(INDEX('Pokemon Data'!J:J,MATCH($A30,'Pokemon Data'!$B:$B,0)),"")</f>
        <v>193</v>
      </c>
      <c r="O30" s="34">
        <f>IFERROR(INDEX('Pokemon Data'!K:K,MATCH($A30,'Pokemon Data'!$B:$B,0)),"")</f>
        <v>151</v>
      </c>
      <c r="P30" s="35">
        <f>IFERROR(INDEX('Level Multipliers'!$A:$A,MATCH($D30,'Level Multipliers'!$B:$B,0)),"")</f>
        <v>25</v>
      </c>
      <c r="Q30" s="36">
        <f>IFERROR(INDEX('Level Multipliers'!$D:$D,MATCH(P30,'Level Multipliers'!$A:$A,0)),"")</f>
        <v>1.4971539093132804</v>
      </c>
      <c r="R30" s="37">
        <f t="shared" si="0"/>
        <v>0</v>
      </c>
      <c r="S30" s="37">
        <f t="shared" si="1"/>
        <v>-18</v>
      </c>
      <c r="T30" s="38">
        <f t="shared" si="2"/>
        <v>1075361408.4895489</v>
      </c>
      <c r="U30" s="38">
        <f t="shared" si="3"/>
        <v>1076831988.0216992</v>
      </c>
      <c r="V30" s="38" t="b">
        <f t="shared" si="4"/>
        <v>1</v>
      </c>
      <c r="W30" s="37" t="str">
        <f t="array" ref="W30:AG30">IF(V30,"",IVSolution($M30,$N30,$O30,R30,S30,T30,U30,$E30,$F30,$G30,$H30,$I30))</f>
        <v/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40">
        <f t="shared" si="5"/>
        <v>25.5</v>
      </c>
      <c r="AI30" s="36">
        <f>IFERROR(INDEX('Level Multipliers'!$D:$D,MATCH(AH30,'Level Multipliers'!$A:$A,0)),"")</f>
        <v>1.4823997223704843</v>
      </c>
      <c r="AJ30" s="37">
        <f t="shared" si="6"/>
        <v>0</v>
      </c>
      <c r="AK30" s="37">
        <f t="shared" si="7"/>
        <v>-19</v>
      </c>
      <c r="AL30" s="38">
        <f t="shared" si="8"/>
        <v>1033593934.7046555</v>
      </c>
      <c r="AM30" s="38">
        <f t="shared" si="9"/>
        <v>1035007396.3306091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26</v>
      </c>
      <c r="BA30" s="36">
        <f>IFERROR(INDEX('Level Multipliers'!$D:$D,MATCH(AZ30,'Level Multipliers'!$A:$A,0)),"")</f>
        <v>1.4680732523857296</v>
      </c>
      <c r="BB30" s="37">
        <f t="shared" si="12"/>
        <v>0</v>
      </c>
      <c r="BC30" s="37">
        <f t="shared" si="13"/>
        <v>-20</v>
      </c>
      <c r="BD30" s="38">
        <f t="shared" si="14"/>
        <v>994213272.63306832</v>
      </c>
      <c r="BE30" s="38">
        <f t="shared" si="15"/>
        <v>995572880.36846209</v>
      </c>
      <c r="BF30" s="38" t="b">
        <f t="shared" si="16"/>
        <v>1</v>
      </c>
      <c r="BG30" s="37" t="str">
        <f t="array" ref="BG30:BQ30">IF(BF30,"",IVSolution($M30,$N30,$O30,BB30,BC30,BD30,BE30,$E30,$F30,$G30,$H30,$I30))</f>
        <v/>
      </c>
      <c r="BH30" s="37" t="str">
        <v/>
      </c>
      <c r="BI30" s="37" t="str">
        <v/>
      </c>
      <c r="BJ30" s="39" t="str">
        <v/>
      </c>
      <c r="BK30" s="39" t="str">
        <v/>
      </c>
      <c r="BL30" s="37" t="str">
        <v/>
      </c>
      <c r="BM30" s="37" t="str">
        <v/>
      </c>
      <c r="BN30" s="37" t="str">
        <v/>
      </c>
      <c r="BO30" s="37" t="str">
        <v/>
      </c>
      <c r="BP30" s="37" t="str">
        <v/>
      </c>
      <c r="BQ30" s="37" t="str">
        <v/>
      </c>
      <c r="BR30" s="40">
        <f t="shared" si="17"/>
        <v>26.5</v>
      </c>
      <c r="BS30" s="36">
        <f>IFERROR(INDEX('Level Multipliers'!$D:$D,MATCH(BR30,'Level Multipliers'!$A:$A,0)),"")</f>
        <v>1.4541543636838528</v>
      </c>
      <c r="BT30" s="37">
        <f t="shared" si="18"/>
        <v>0</v>
      </c>
      <c r="BU30" s="37">
        <f t="shared" si="19"/>
        <v>-22</v>
      </c>
      <c r="BV30" s="38">
        <f t="shared" si="20"/>
        <v>957041335.53516531</v>
      </c>
      <c r="BW30" s="38">
        <f t="shared" si="21"/>
        <v>958350109.85824299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 t="str">
        <f t="shared" si="23"/>
        <v/>
      </c>
      <c r="CK30" s="41" t="str">
        <f t="shared" si="24"/>
        <v/>
      </c>
      <c r="CL30" s="61" t="str">
        <f t="shared" si="25"/>
        <v/>
      </c>
      <c r="CM30" s="39" t="str">
        <f t="shared" si="26"/>
        <v/>
      </c>
      <c r="CN30" s="39" t="str">
        <f t="shared" si="27"/>
        <v/>
      </c>
      <c r="CO30" s="42" t="str">
        <f t="shared" si="28"/>
        <v/>
      </c>
      <c r="CP30" s="42" t="str">
        <f t="shared" si="29"/>
        <v/>
      </c>
      <c r="CQ30" s="42" t="str">
        <f t="shared" si="30"/>
        <v/>
      </c>
      <c r="CR30" s="42" t="str">
        <f t="shared" si="31"/>
        <v/>
      </c>
      <c r="CS30" s="42" t="str">
        <f t="shared" si="32"/>
        <v/>
      </c>
      <c r="CT30" s="42" t="str">
        <f t="shared" si="33"/>
        <v/>
      </c>
      <c r="CU30" s="43" t="str">
        <f t="shared" si="34"/>
        <v/>
      </c>
      <c r="CV30" s="43" t="str">
        <f t="shared" si="35"/>
        <v/>
      </c>
      <c r="CW30" s="43" t="str">
        <f t="shared" si="36"/>
        <v/>
      </c>
      <c r="CX30" s="13" t="s">
        <v>428</v>
      </c>
    </row>
    <row r="31" spans="1:102" x14ac:dyDescent="0.25">
      <c r="A31" s="31" t="s">
        <v>52</v>
      </c>
      <c r="B31" s="13">
        <v>1134</v>
      </c>
      <c r="C31" s="13">
        <v>80</v>
      </c>
      <c r="D31" s="13">
        <v>25</v>
      </c>
      <c r="E31" s="32" t="s">
        <v>0</v>
      </c>
      <c r="F31" s="32">
        <v>1</v>
      </c>
      <c r="G31" s="32">
        <v>1</v>
      </c>
      <c r="H31" s="32"/>
      <c r="I31" s="32" t="s">
        <v>2</v>
      </c>
      <c r="J31" s="13"/>
      <c r="K31" s="33"/>
      <c r="L31" s="34">
        <f>IFERROR(INDEX('Pokemon Data'!A:A,MATCH($A31,'Pokemon Data'!$B:$B,0)),"")</f>
        <v>26</v>
      </c>
      <c r="M31" s="34">
        <f>IFERROR(INDEX('Pokemon Data'!I:I,MATCH($A31,'Pokemon Data'!$B:$B,0)),"")</f>
        <v>155</v>
      </c>
      <c r="N31" s="34">
        <f>IFERROR(INDEX('Pokemon Data'!J:J,MATCH($A31,'Pokemon Data'!$B:$B,0)),"")</f>
        <v>193</v>
      </c>
      <c r="O31" s="34">
        <f>IFERROR(INDEX('Pokemon Data'!K:K,MATCH($A31,'Pokemon Data'!$B:$B,0)),"")</f>
        <v>151</v>
      </c>
      <c r="P31" s="35">
        <f>IFERROR(INDEX('Level Multipliers'!$A:$A,MATCH($D31,'Level Multipliers'!$B:$B,0)),"")</f>
        <v>19</v>
      </c>
      <c r="Q31" s="36">
        <f>IFERROR(INDEX('Level Multipliers'!$D:$D,MATCH(P31,'Level Multipliers'!$A:$A,0)),"")</f>
        <v>1.7173900470456649</v>
      </c>
      <c r="R31" s="37">
        <f t="shared" si="0"/>
        <v>0</v>
      </c>
      <c r="S31" s="37">
        <f t="shared" si="1"/>
        <v>-16</v>
      </c>
      <c r="T31" s="38">
        <f t="shared" si="2"/>
        <v>1118669701.8269916</v>
      </c>
      <c r="U31" s="38">
        <f t="shared" si="3"/>
        <v>1120643534.1769674</v>
      </c>
      <c r="V31" s="38" t="b">
        <f t="shared" si="4"/>
        <v>1</v>
      </c>
      <c r="W31" s="37" t="str">
        <f t="array" ref="W31:AG31">IF(V31,"",IVSolution($M31,$N31,$O31,R31,S31,T31,U31,$E31,$F31,$G31,$H31,$I31))</f>
        <v/>
      </c>
      <c r="X31" s="37" t="str">
        <v/>
      </c>
      <c r="Y31" s="37" t="str">
        <v/>
      </c>
      <c r="Z31" s="39" t="str">
        <v/>
      </c>
      <c r="AA31" s="39" t="str">
        <v/>
      </c>
      <c r="AB31" s="37" t="str">
        <v/>
      </c>
      <c r="AC31" s="37" t="str">
        <v/>
      </c>
      <c r="AD31" s="37" t="str">
        <v/>
      </c>
      <c r="AE31" s="37" t="str">
        <v/>
      </c>
      <c r="AF31" s="37" t="str">
        <v/>
      </c>
      <c r="AG31" s="37" t="str">
        <v/>
      </c>
      <c r="AH31" s="40">
        <f t="shared" si="5"/>
        <v>19.5</v>
      </c>
      <c r="AI31" s="36">
        <f>IFERROR(INDEX('Level Multipliers'!$D:$D,MATCH(AH31,'Level Multipliers'!$A:$A,0)),"")</f>
        <v>1.6952373266621776</v>
      </c>
      <c r="AJ31" s="37">
        <f t="shared" si="6"/>
        <v>0</v>
      </c>
      <c r="AK31" s="37">
        <f t="shared" si="7"/>
        <v>-18</v>
      </c>
      <c r="AL31" s="38">
        <f t="shared" si="8"/>
        <v>1062057755.0859939</v>
      </c>
      <c r="AM31" s="38">
        <f t="shared" si="9"/>
        <v>1063931698.7094849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20</v>
      </c>
      <c r="BA31" s="36">
        <f>IFERROR(INDEX('Level Multipliers'!$D:$D,MATCH(AZ31,'Level Multipliers'!$A:$A,0)),"")</f>
        <v>1.6739202944034379</v>
      </c>
      <c r="BB31" s="37">
        <f t="shared" si="12"/>
        <v>0</v>
      </c>
      <c r="BC31" s="37">
        <f t="shared" si="13"/>
        <v>-20</v>
      </c>
      <c r="BD31" s="38">
        <f t="shared" si="14"/>
        <v>1009636884.5109223</v>
      </c>
      <c r="BE31" s="38">
        <f t="shared" si="15"/>
        <v>1011418334.3357649</v>
      </c>
      <c r="BF31" s="38" t="b">
        <f t="shared" si="16"/>
        <v>1</v>
      </c>
      <c r="BG31" s="37" t="str">
        <f t="array" ref="BG31:BQ31">IF(BF31,"",IVSolution($M31,$N31,$O31,BB31,BC31,BD31,BE31,$E31,$F31,$G31,$H31,$I31))</f>
        <v/>
      </c>
      <c r="BH31" s="37" t="str">
        <v/>
      </c>
      <c r="BI31" s="37" t="str">
        <v/>
      </c>
      <c r="BJ31" s="39" t="str">
        <v/>
      </c>
      <c r="BK31" s="39" t="str">
        <v/>
      </c>
      <c r="BL31" s="37" t="str">
        <v/>
      </c>
      <c r="BM31" s="37" t="str">
        <v/>
      </c>
      <c r="BN31" s="37" t="str">
        <v/>
      </c>
      <c r="BO31" s="37" t="str">
        <v/>
      </c>
      <c r="BP31" s="37" t="str">
        <v/>
      </c>
      <c r="BQ31" s="37" t="str">
        <v/>
      </c>
      <c r="BR31" s="40">
        <f t="shared" si="17"/>
        <v>20.5</v>
      </c>
      <c r="BS31" s="36">
        <f>IFERROR(INDEX('Level Multipliers'!$D:$D,MATCH(BR31,'Level Multipliers'!$A:$A,0)),"")</f>
        <v>1.6533745038028393</v>
      </c>
      <c r="BT31" s="37">
        <f t="shared" si="18"/>
        <v>0</v>
      </c>
      <c r="BU31" s="37">
        <f t="shared" si="19"/>
        <v>-22</v>
      </c>
      <c r="BV31" s="38">
        <f t="shared" si="20"/>
        <v>960972708.60092616</v>
      </c>
      <c r="BW31" s="38">
        <f t="shared" si="21"/>
        <v>962668293.1122278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 t="str">
        <f t="shared" si="23"/>
        <v/>
      </c>
      <c r="CK31" s="41" t="str">
        <f t="shared" si="24"/>
        <v/>
      </c>
      <c r="CL31" s="61" t="str">
        <f t="shared" si="25"/>
        <v/>
      </c>
      <c r="CM31" s="39" t="str">
        <f t="shared" si="26"/>
        <v/>
      </c>
      <c r="CN31" s="39" t="str">
        <f t="shared" si="27"/>
        <v/>
      </c>
      <c r="CO31" s="42" t="str">
        <f t="shared" si="28"/>
        <v/>
      </c>
      <c r="CP31" s="42" t="str">
        <f t="shared" si="29"/>
        <v/>
      </c>
      <c r="CQ31" s="42" t="str">
        <f t="shared" si="30"/>
        <v/>
      </c>
      <c r="CR31" s="42" t="str">
        <f t="shared" si="31"/>
        <v/>
      </c>
      <c r="CS31" s="42" t="str">
        <f t="shared" si="32"/>
        <v/>
      </c>
      <c r="CT31" s="42" t="str">
        <f t="shared" si="33"/>
        <v/>
      </c>
      <c r="CU31" s="43" t="str">
        <f t="shared" si="34"/>
        <v/>
      </c>
      <c r="CV31" s="43" t="str">
        <f t="shared" si="35"/>
        <v/>
      </c>
      <c r="CW31" s="43" t="str">
        <f t="shared" si="36"/>
        <v/>
      </c>
      <c r="CX31" s="13" t="s">
        <v>448</v>
      </c>
    </row>
    <row r="32" spans="1:102" x14ac:dyDescent="0.25">
      <c r="A32" s="31" t="s">
        <v>54</v>
      </c>
      <c r="B32" s="13">
        <v>666</v>
      </c>
      <c r="C32" s="13">
        <v>68</v>
      </c>
      <c r="D32" s="13">
        <v>25</v>
      </c>
      <c r="E32" s="32" t="s">
        <v>0</v>
      </c>
      <c r="F32" s="32">
        <v>1</v>
      </c>
      <c r="G32" s="32">
        <v>1</v>
      </c>
      <c r="H32" s="32"/>
      <c r="I32" s="32" t="s">
        <v>2</v>
      </c>
      <c r="J32" s="13"/>
      <c r="K32" s="33"/>
      <c r="L32" s="34">
        <f>IFERROR(INDEX('Pokemon Data'!A:A,MATCH($A32,'Pokemon Data'!$B:$B,0)),"")</f>
        <v>27</v>
      </c>
      <c r="M32" s="34">
        <f>IFERROR(INDEX('Pokemon Data'!I:I,MATCH($A32,'Pokemon Data'!$B:$B,0)),"")</f>
        <v>137</v>
      </c>
      <c r="N32" s="34">
        <f>IFERROR(INDEX('Pokemon Data'!J:J,MATCH($A32,'Pokemon Data'!$B:$B,0)),"")</f>
        <v>126</v>
      </c>
      <c r="O32" s="34">
        <f>IFERROR(INDEX('Pokemon Data'!K:K,MATCH($A32,'Pokemon Data'!$B:$B,0)),"")</f>
        <v>120</v>
      </c>
      <c r="P32" s="35">
        <f>IFERROR(INDEX('Level Multipliers'!$A:$A,MATCH($D32,'Level Multipliers'!$B:$B,0)),"")</f>
        <v>19</v>
      </c>
      <c r="Q32" s="36">
        <f>IFERROR(INDEX('Level Multipliers'!$D:$D,MATCH(P32,'Level Multipliers'!$A:$A,0)),"")</f>
        <v>1.7173900470456649</v>
      </c>
      <c r="R32" s="37">
        <f t="shared" si="0"/>
        <v>0</v>
      </c>
      <c r="S32" s="37">
        <f t="shared" si="1"/>
        <v>-19</v>
      </c>
      <c r="T32" s="38">
        <f t="shared" si="2"/>
        <v>385855082.33841056</v>
      </c>
      <c r="U32" s="38">
        <f t="shared" si="3"/>
        <v>387014676.22228789</v>
      </c>
      <c r="V32" s="38" t="b">
        <f t="shared" si="4"/>
        <v>1</v>
      </c>
      <c r="W32" s="37" t="str">
        <f t="array" ref="W32:AG32">IF(V32,"",IVSolution($M32,$N32,$O32,R32,S32,T32,U32,$E32,$F32,$G32,$H32,$I32))</f>
        <v/>
      </c>
      <c r="X32" s="37" t="str">
        <v/>
      </c>
      <c r="Y32" s="37" t="str">
        <v/>
      </c>
      <c r="Z32" s="39" t="str">
        <v/>
      </c>
      <c r="AA32" s="39" t="str">
        <v/>
      </c>
      <c r="AB32" s="37" t="str">
        <v/>
      </c>
      <c r="AC32" s="37" t="str">
        <v/>
      </c>
      <c r="AD32" s="37" t="str">
        <v/>
      </c>
      <c r="AE32" s="37" t="str">
        <v/>
      </c>
      <c r="AF32" s="37" t="str">
        <v/>
      </c>
      <c r="AG32" s="37" t="str">
        <v/>
      </c>
      <c r="AH32" s="40">
        <f t="shared" si="5"/>
        <v>19.5</v>
      </c>
      <c r="AI32" s="36">
        <f>IFERROR(INDEX('Level Multipliers'!$D:$D,MATCH(AH32,'Level Multipliers'!$A:$A,0)),"")</f>
        <v>1.6952373266621776</v>
      </c>
      <c r="AJ32" s="37">
        <f t="shared" si="6"/>
        <v>0</v>
      </c>
      <c r="AK32" s="37">
        <f t="shared" si="7"/>
        <v>-21</v>
      </c>
      <c r="AL32" s="38">
        <f t="shared" si="8"/>
        <v>366328311.08912212</v>
      </c>
      <c r="AM32" s="38">
        <f t="shared" si="9"/>
        <v>367429221.99706113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20</v>
      </c>
      <c r="BA32" s="36">
        <f>IFERROR(INDEX('Level Multipliers'!$D:$D,MATCH(AZ32,'Level Multipliers'!$A:$A,0)),"")</f>
        <v>1.6739202944034379</v>
      </c>
      <c r="BB32" s="37">
        <f t="shared" si="12"/>
        <v>0</v>
      </c>
      <c r="BC32" s="37">
        <f t="shared" si="13"/>
        <v>-22</v>
      </c>
      <c r="BD32" s="38">
        <f t="shared" si="14"/>
        <v>348247139.05151236</v>
      </c>
      <c r="BE32" s="38">
        <f t="shared" si="15"/>
        <v>349293711.38140005</v>
      </c>
      <c r="BF32" s="38" t="b">
        <f t="shared" si="16"/>
        <v>1</v>
      </c>
      <c r="BG32" s="37" t="str">
        <f t="array" ref="BG32:BQ32">IF(BF32,"",IVSolution($M32,$N32,$O32,BB32,BC32,BD32,BE32,$E32,$F32,$G32,$H32,$I32))</f>
        <v/>
      </c>
      <c r="BH32" s="37" t="str">
        <v/>
      </c>
      <c r="BI32" s="37" t="str">
        <v/>
      </c>
      <c r="BJ32" s="39" t="str">
        <v/>
      </c>
      <c r="BK32" s="39" t="str">
        <v/>
      </c>
      <c r="BL32" s="37" t="str">
        <v/>
      </c>
      <c r="BM32" s="37" t="str">
        <v/>
      </c>
      <c r="BN32" s="37" t="str">
        <v/>
      </c>
      <c r="BO32" s="37" t="str">
        <v/>
      </c>
      <c r="BP32" s="37" t="str">
        <v/>
      </c>
      <c r="BQ32" s="37" t="str">
        <v/>
      </c>
      <c r="BR32" s="40">
        <f t="shared" si="17"/>
        <v>20.5</v>
      </c>
      <c r="BS32" s="36">
        <f>IFERROR(INDEX('Level Multipliers'!$D:$D,MATCH(BR32,'Level Multipliers'!$A:$A,0)),"")</f>
        <v>1.6533745038028393</v>
      </c>
      <c r="BT32" s="37">
        <f t="shared" si="18"/>
        <v>0</v>
      </c>
      <c r="BU32" s="37">
        <f t="shared" si="19"/>
        <v>-23</v>
      </c>
      <c r="BV32" s="38">
        <f t="shared" si="20"/>
        <v>331461737.98807454</v>
      </c>
      <c r="BW32" s="38">
        <f t="shared" si="21"/>
        <v>332457865.86536199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 t="str">
        <f t="shared" si="23"/>
        <v/>
      </c>
      <c r="CK32" s="41" t="str">
        <f t="shared" si="24"/>
        <v/>
      </c>
      <c r="CL32" s="61" t="str">
        <f t="shared" si="25"/>
        <v/>
      </c>
      <c r="CM32" s="39" t="str">
        <f t="shared" si="26"/>
        <v/>
      </c>
      <c r="CN32" s="39" t="str">
        <f t="shared" si="27"/>
        <v/>
      </c>
      <c r="CO32" s="42" t="str">
        <f t="shared" si="28"/>
        <v/>
      </c>
      <c r="CP32" s="42" t="str">
        <f t="shared" si="29"/>
        <v/>
      </c>
      <c r="CQ32" s="42" t="str">
        <f t="shared" si="30"/>
        <v/>
      </c>
      <c r="CR32" s="42" t="str">
        <f t="shared" si="31"/>
        <v/>
      </c>
      <c r="CS32" s="42" t="str">
        <f t="shared" si="32"/>
        <v/>
      </c>
      <c r="CT32" s="42" t="str">
        <f t="shared" si="33"/>
        <v/>
      </c>
      <c r="CU32" s="43" t="str">
        <f t="shared" si="34"/>
        <v/>
      </c>
      <c r="CV32" s="43" t="str">
        <f t="shared" si="35"/>
        <v/>
      </c>
      <c r="CW32" s="43" t="str">
        <f t="shared" si="36"/>
        <v/>
      </c>
      <c r="CX32" s="13"/>
    </row>
    <row r="33" spans="1:102" x14ac:dyDescent="0.25">
      <c r="A33" s="31" t="s">
        <v>54</v>
      </c>
      <c r="B33" s="13">
        <v>522</v>
      </c>
      <c r="C33" s="13">
        <v>60</v>
      </c>
      <c r="D33" s="13">
        <v>19</v>
      </c>
      <c r="E33" s="32" t="s">
        <v>0</v>
      </c>
      <c r="F33" s="32">
        <v>1</v>
      </c>
      <c r="G33" s="32"/>
      <c r="H33" s="32">
        <v>1</v>
      </c>
      <c r="I33" s="32" t="s">
        <v>2</v>
      </c>
      <c r="J33" s="13"/>
      <c r="K33" s="33"/>
      <c r="L33" s="34">
        <f>IFERROR(INDEX('Pokemon Data'!A:A,MATCH($A33,'Pokemon Data'!$B:$B,0)),"")</f>
        <v>27</v>
      </c>
      <c r="M33" s="34">
        <f>IFERROR(INDEX('Pokemon Data'!I:I,MATCH($A33,'Pokemon Data'!$B:$B,0)),"")</f>
        <v>137</v>
      </c>
      <c r="N33" s="34">
        <f>IFERROR(INDEX('Pokemon Data'!J:J,MATCH($A33,'Pokemon Data'!$B:$B,0)),"")</f>
        <v>126</v>
      </c>
      <c r="O33" s="34">
        <f>IFERROR(INDEX('Pokemon Data'!K:K,MATCH($A33,'Pokemon Data'!$B:$B,0)),"")</f>
        <v>120</v>
      </c>
      <c r="P33" s="35">
        <f>IFERROR(INDEX('Level Multipliers'!$A:$A,MATCH($D33,'Level Multipliers'!$B:$B,0)),"")</f>
        <v>15</v>
      </c>
      <c r="Q33" s="36">
        <f>IFERROR(INDEX('Level Multipliers'!$D:$D,MATCH(P33,'Level Multipliers'!$A:$A,0)),"")</f>
        <v>1.9327632386874845</v>
      </c>
      <c r="R33" s="37">
        <f t="shared" si="0"/>
        <v>0</v>
      </c>
      <c r="S33" s="37">
        <f t="shared" si="1"/>
        <v>-20</v>
      </c>
      <c r="T33" s="38">
        <f t="shared" si="2"/>
        <v>380238101.43525076</v>
      </c>
      <c r="U33" s="38">
        <f t="shared" si="3"/>
        <v>381696347.84971857</v>
      </c>
      <c r="V33" s="38" t="b">
        <f t="shared" si="4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5"/>
        <v>15.5</v>
      </c>
      <c r="AI33" s="36">
        <f>IFERROR(INDEX('Level Multipliers'!$D:$D,MATCH(AH33,'Level Multipliers'!$A:$A,0)),"")</f>
        <v>1.9013484732050823</v>
      </c>
      <c r="AJ33" s="37">
        <f t="shared" si="6"/>
        <v>0</v>
      </c>
      <c r="AK33" s="37">
        <f t="shared" si="7"/>
        <v>-22</v>
      </c>
      <c r="AL33" s="38">
        <f t="shared" si="8"/>
        <v>356113048.53242117</v>
      </c>
      <c r="AM33" s="38">
        <f t="shared" si="9"/>
        <v>357478773.25650173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16</v>
      </c>
      <c r="BA33" s="36">
        <f>IFERROR(INDEX('Level Multipliers'!$D:$D,MATCH(AZ33,'Level Multipliers'!$A:$A,0)),"")</f>
        <v>1.8714174200985207</v>
      </c>
      <c r="BB33" s="37">
        <f t="shared" si="12"/>
        <v>0</v>
      </c>
      <c r="BC33" s="37">
        <f t="shared" si="13"/>
        <v>-23</v>
      </c>
      <c r="BD33" s="38">
        <f t="shared" si="14"/>
        <v>334213260.40336967</v>
      </c>
      <c r="BE33" s="38">
        <f t="shared" si="15"/>
        <v>335494997.5223254</v>
      </c>
      <c r="BF33" s="38" t="b">
        <f t="shared" si="16"/>
        <v>1</v>
      </c>
      <c r="BG33" s="37" t="str">
        <f t="array" ref="BG33:BQ33">IF(BF33,"",IVSolution($M33,$N33,$O33,BB33,BC33,BD33,BE33,$E33,$F33,$G33,$H33,$I33))</f>
        <v/>
      </c>
      <c r="BH33" s="37" t="str">
        <v/>
      </c>
      <c r="BI33" s="37" t="str">
        <v/>
      </c>
      <c r="BJ33" s="39" t="str">
        <v/>
      </c>
      <c r="BK33" s="39" t="str">
        <v/>
      </c>
      <c r="BL33" s="37" t="str">
        <v/>
      </c>
      <c r="BM33" s="37" t="str">
        <v/>
      </c>
      <c r="BN33" s="37" t="str">
        <v/>
      </c>
      <c r="BO33" s="37" t="str">
        <v/>
      </c>
      <c r="BP33" s="37" t="str">
        <v/>
      </c>
      <c r="BQ33" s="37" t="str">
        <v/>
      </c>
      <c r="BR33" s="40">
        <f t="shared" si="17"/>
        <v>16.5</v>
      </c>
      <c r="BS33" s="36">
        <f>IFERROR(INDEX('Level Multipliers'!$D:$D,MATCH(BR33,'Level Multipliers'!$A:$A,0)),"")</f>
        <v>1.8428568206029767</v>
      </c>
      <c r="BT33" s="37">
        <f t="shared" si="18"/>
        <v>0</v>
      </c>
      <c r="BU33" s="37">
        <f t="shared" si="19"/>
        <v>-25</v>
      </c>
      <c r="BV33" s="38">
        <f t="shared" si="20"/>
        <v>314273225.85065889</v>
      </c>
      <c r="BW33" s="38">
        <f t="shared" si="21"/>
        <v>315478491.1910603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 t="str">
        <f t="shared" si="23"/>
        <v/>
      </c>
      <c r="CK33" s="41" t="str">
        <f t="shared" si="24"/>
        <v/>
      </c>
      <c r="CL33" s="61" t="str">
        <f t="shared" si="25"/>
        <v/>
      </c>
      <c r="CM33" s="39" t="str">
        <f t="shared" si="26"/>
        <v/>
      </c>
      <c r="CN33" s="39" t="str">
        <f t="shared" si="27"/>
        <v/>
      </c>
      <c r="CO33" s="42" t="str">
        <f t="shared" si="28"/>
        <v/>
      </c>
      <c r="CP33" s="42" t="str">
        <f t="shared" si="29"/>
        <v/>
      </c>
      <c r="CQ33" s="42" t="str">
        <f t="shared" si="30"/>
        <v/>
      </c>
      <c r="CR33" s="42" t="str">
        <f t="shared" si="31"/>
        <v/>
      </c>
      <c r="CS33" s="42" t="str">
        <f t="shared" si="32"/>
        <v/>
      </c>
      <c r="CT33" s="42" t="str">
        <f t="shared" si="33"/>
        <v/>
      </c>
      <c r="CU33" s="43" t="str">
        <f t="shared" si="34"/>
        <v/>
      </c>
      <c r="CV33" s="43" t="str">
        <f t="shared" si="35"/>
        <v/>
      </c>
      <c r="CW33" s="43" t="str">
        <f t="shared" si="36"/>
        <v/>
      </c>
      <c r="CX33" s="13"/>
    </row>
    <row r="34" spans="1:102" x14ac:dyDescent="0.25">
      <c r="A34" s="31" t="s">
        <v>55</v>
      </c>
      <c r="B34" s="13">
        <v>1317</v>
      </c>
      <c r="C34" s="13">
        <v>98</v>
      </c>
      <c r="D34" s="13">
        <v>25</v>
      </c>
      <c r="E34" s="32" t="s">
        <v>0</v>
      </c>
      <c r="F34" s="32">
        <v>1</v>
      </c>
      <c r="G34" s="32"/>
      <c r="H34" s="32"/>
      <c r="I34" s="32" t="s">
        <v>0</v>
      </c>
      <c r="J34" s="13"/>
      <c r="K34" s="33"/>
      <c r="L34" s="34">
        <f>IFERROR(INDEX('Pokemon Data'!A:A,MATCH($A34,'Pokemon Data'!$B:$B,0)),"")</f>
        <v>28</v>
      </c>
      <c r="M34" s="34">
        <f>IFERROR(INDEX('Pokemon Data'!I:I,MATCH($A34,'Pokemon Data'!$B:$B,0)),"")</f>
        <v>181</v>
      </c>
      <c r="N34" s="34">
        <f>IFERROR(INDEX('Pokemon Data'!J:J,MATCH($A34,'Pokemon Data'!$B:$B,0)),"")</f>
        <v>182</v>
      </c>
      <c r="O34" s="34">
        <f>IFERROR(INDEX('Pokemon Data'!K:K,MATCH($A34,'Pokemon Data'!$B:$B,0)),"")</f>
        <v>175</v>
      </c>
      <c r="P34" s="35">
        <f>IFERROR(INDEX('Level Multipliers'!$A:$A,MATCH($D34,'Level Multipliers'!$B:$B,0)),"")</f>
        <v>19</v>
      </c>
      <c r="Q34" s="36">
        <f>IFERROR(INDEX('Level Multipliers'!$D:$D,MATCH(P34,'Level Multipliers'!$A:$A,0)),"")</f>
        <v>1.7173900470456649</v>
      </c>
      <c r="R34" s="37">
        <f t="shared" si="0"/>
        <v>0</v>
      </c>
      <c r="S34" s="37">
        <f t="shared" si="1"/>
        <v>-11</v>
      </c>
      <c r="T34" s="38">
        <f t="shared" si="2"/>
        <v>1508854340.6245601</v>
      </c>
      <c r="U34" s="38">
        <f t="shared" si="3"/>
        <v>1511146561.0926898</v>
      </c>
      <c r="V34" s="38" t="b">
        <f t="shared" si="4"/>
        <v>1</v>
      </c>
      <c r="W34" s="37" t="str">
        <f t="array" ref="W34:AG34">IF(V34,"",IVSolution($M34,$N34,$O34,R34,S34,T34,U34,$E34,$F34,$G34,$H34,$I34))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40">
        <f t="shared" si="5"/>
        <v>19.5</v>
      </c>
      <c r="AI34" s="36">
        <f>IFERROR(INDEX('Level Multipliers'!$D:$D,MATCH(AH34,'Level Multipliers'!$A:$A,0)),"")</f>
        <v>1.6952373266621776</v>
      </c>
      <c r="AJ34" s="37">
        <f t="shared" si="6"/>
        <v>0</v>
      </c>
      <c r="AK34" s="37">
        <f t="shared" si="7"/>
        <v>-14</v>
      </c>
      <c r="AL34" s="38">
        <f t="shared" si="8"/>
        <v>1432496518.9799266</v>
      </c>
      <c r="AM34" s="38">
        <f t="shared" si="9"/>
        <v>1434672738.2165501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20</v>
      </c>
      <c r="BA34" s="36">
        <f>IFERROR(INDEX('Level Multipliers'!$D:$D,MATCH(AZ34,'Level Multipliers'!$A:$A,0)),"")</f>
        <v>1.6739202944034379</v>
      </c>
      <c r="BB34" s="37">
        <f t="shared" si="12"/>
        <v>0</v>
      </c>
      <c r="BC34" s="37">
        <f t="shared" si="13"/>
        <v>-16</v>
      </c>
      <c r="BD34" s="38">
        <f t="shared" si="14"/>
        <v>1361791593.3192623</v>
      </c>
      <c r="BE34" s="38">
        <f t="shared" si="15"/>
        <v>1363860399.0876448</v>
      </c>
      <c r="BF34" s="38" t="b">
        <f t="shared" si="16"/>
        <v>1</v>
      </c>
      <c r="BG34" s="37" t="str">
        <f t="array" ref="BG34:BQ34">IF(BF34,"",IVSolution($M34,$N34,$O34,BB34,BC34,BD34,BE34,$E34,$F34,$G34,$H34,$I34))</f>
        <v/>
      </c>
      <c r="BH34" s="37" t="str">
        <v/>
      </c>
      <c r="BI34" s="37" t="str">
        <v/>
      </c>
      <c r="BJ34" s="39" t="str">
        <v/>
      </c>
      <c r="BK34" s="39" t="str">
        <v/>
      </c>
      <c r="BL34" s="37" t="str">
        <v/>
      </c>
      <c r="BM34" s="37" t="str">
        <v/>
      </c>
      <c r="BN34" s="37" t="str">
        <v/>
      </c>
      <c r="BO34" s="37" t="str">
        <v/>
      </c>
      <c r="BP34" s="37" t="str">
        <v/>
      </c>
      <c r="BQ34" s="37" t="str">
        <v/>
      </c>
      <c r="BR34" s="40">
        <f t="shared" si="17"/>
        <v>20.5</v>
      </c>
      <c r="BS34" s="36">
        <f>IFERROR(INDEX('Level Multipliers'!$D:$D,MATCH(BR34,'Level Multipliers'!$A:$A,0)),"")</f>
        <v>1.6533745038028393</v>
      </c>
      <c r="BT34" s="37">
        <f t="shared" si="18"/>
        <v>0</v>
      </c>
      <c r="BU34" s="37">
        <f t="shared" si="19"/>
        <v>-18</v>
      </c>
      <c r="BV34" s="38">
        <f t="shared" si="20"/>
        <v>1296153672.7294805</v>
      </c>
      <c r="BW34" s="38">
        <f t="shared" si="21"/>
        <v>1298122762.7194672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 t="str">
        <f t="shared" si="23"/>
        <v/>
      </c>
      <c r="CK34" s="41" t="str">
        <f t="shared" si="24"/>
        <v/>
      </c>
      <c r="CL34" s="61" t="str">
        <f t="shared" si="25"/>
        <v/>
      </c>
      <c r="CM34" s="39" t="str">
        <f t="shared" si="26"/>
        <v/>
      </c>
      <c r="CN34" s="39" t="str">
        <f t="shared" si="27"/>
        <v/>
      </c>
      <c r="CO34" s="42" t="str">
        <f t="shared" si="28"/>
        <v/>
      </c>
      <c r="CP34" s="42" t="str">
        <f t="shared" si="29"/>
        <v/>
      </c>
      <c r="CQ34" s="42" t="str">
        <f t="shared" si="30"/>
        <v/>
      </c>
      <c r="CR34" s="42" t="str">
        <f t="shared" si="31"/>
        <v/>
      </c>
      <c r="CS34" s="42" t="str">
        <f t="shared" si="32"/>
        <v/>
      </c>
      <c r="CT34" s="42" t="str">
        <f t="shared" si="33"/>
        <v/>
      </c>
      <c r="CU34" s="43" t="str">
        <f t="shared" si="34"/>
        <v/>
      </c>
      <c r="CV34" s="43" t="str">
        <f t="shared" si="35"/>
        <v/>
      </c>
      <c r="CW34" s="43" t="str">
        <f t="shared" si="36"/>
        <v/>
      </c>
      <c r="CX34" s="13" t="s">
        <v>423</v>
      </c>
    </row>
    <row r="35" spans="1:102" x14ac:dyDescent="0.25">
      <c r="A35" s="31" t="s">
        <v>57</v>
      </c>
      <c r="B35" s="13">
        <v>413</v>
      </c>
      <c r="C35" s="13">
        <v>74</v>
      </c>
      <c r="D35" s="13">
        <v>25</v>
      </c>
      <c r="E35" s="32" t="s">
        <v>0</v>
      </c>
      <c r="F35" s="32"/>
      <c r="G35" s="32">
        <v>1</v>
      </c>
      <c r="H35" s="32"/>
      <c r="I35" s="32" t="s">
        <v>0</v>
      </c>
      <c r="J35" s="13"/>
      <c r="K35" s="33"/>
      <c r="L35" s="34">
        <f>IFERROR(INDEX('Pokemon Data'!A:A,MATCH($A35,'Pokemon Data'!$B:$B,0)),"")</f>
        <v>29</v>
      </c>
      <c r="M35" s="34">
        <f>IFERROR(INDEX('Pokemon Data'!I:I,MATCH($A35,'Pokemon Data'!$B:$B,0)),"")</f>
        <v>146</v>
      </c>
      <c r="N35" s="34">
        <f>IFERROR(INDEX('Pokemon Data'!J:J,MATCH($A35,'Pokemon Data'!$B:$B,0)),"")</f>
        <v>86</v>
      </c>
      <c r="O35" s="34">
        <f>IFERROR(INDEX('Pokemon Data'!K:K,MATCH($A35,'Pokemon Data'!$B:$B,0)),"")</f>
        <v>89</v>
      </c>
      <c r="P35" s="35">
        <f>IFERROR(INDEX('Level Multipliers'!$A:$A,MATCH($D35,'Level Multipliers'!$B:$B,0)),"")</f>
        <v>19</v>
      </c>
      <c r="Q35" s="36">
        <f>IFERROR(INDEX('Level Multipliers'!$D:$D,MATCH(P35,'Level Multipliers'!$A:$A,0)),"")</f>
        <v>1.7173900470456649</v>
      </c>
      <c r="R35" s="37">
        <f t="shared" si="0"/>
        <v>0</v>
      </c>
      <c r="S35" s="37">
        <f t="shared" si="1"/>
        <v>-18</v>
      </c>
      <c r="T35" s="38">
        <f t="shared" si="2"/>
        <v>148380171.92728841</v>
      </c>
      <c r="U35" s="38">
        <f t="shared" si="3"/>
        <v>149099589.8882536</v>
      </c>
      <c r="V35" s="38" t="b">
        <f t="shared" si="4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5"/>
        <v>19.5</v>
      </c>
      <c r="AI35" s="36">
        <f>IFERROR(INDEX('Level Multipliers'!$D:$D,MATCH(AH35,'Level Multipliers'!$A:$A,0)),"")</f>
        <v>1.6952373266621776</v>
      </c>
      <c r="AJ35" s="37">
        <f t="shared" si="6"/>
        <v>0</v>
      </c>
      <c r="AK35" s="37">
        <f t="shared" si="7"/>
        <v>-19</v>
      </c>
      <c r="AL35" s="38">
        <f t="shared" si="8"/>
        <v>140871172.28525928</v>
      </c>
      <c r="AM35" s="38">
        <f t="shared" si="9"/>
        <v>141554183.02859429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20</v>
      </c>
      <c r="BA35" s="36">
        <f>IFERROR(INDEX('Level Multipliers'!$D:$D,MATCH(AZ35,'Level Multipliers'!$A:$A,0)),"")</f>
        <v>1.6739202944034379</v>
      </c>
      <c r="BB35" s="37">
        <f t="shared" si="12"/>
        <v>0</v>
      </c>
      <c r="BC35" s="37">
        <f t="shared" si="13"/>
        <v>-21</v>
      </c>
      <c r="BD35" s="38">
        <f t="shared" si="14"/>
        <v>133918076.32154094</v>
      </c>
      <c r="BE35" s="38">
        <f t="shared" si="15"/>
        <v>134567375.13385686</v>
      </c>
      <c r="BF35" s="38" t="b">
        <f t="shared" si="16"/>
        <v>1</v>
      </c>
      <c r="BG35" s="37" t="str">
        <f t="array" ref="BG35:BQ35">IF(BF35,"",IVSolution($M35,$N35,$O35,BB35,BC35,BD35,BE35,$E35,$F35,$G35,$H35,$I35))</f>
        <v/>
      </c>
      <c r="BH35" s="37" t="str">
        <v/>
      </c>
      <c r="BI35" s="37" t="str">
        <v/>
      </c>
      <c r="BJ35" s="39" t="str">
        <v/>
      </c>
      <c r="BK35" s="39" t="str">
        <v/>
      </c>
      <c r="BL35" s="37" t="str">
        <v/>
      </c>
      <c r="BM35" s="37" t="str">
        <v/>
      </c>
      <c r="BN35" s="37" t="str">
        <v/>
      </c>
      <c r="BO35" s="37" t="str">
        <v/>
      </c>
      <c r="BP35" s="37" t="str">
        <v/>
      </c>
      <c r="BQ35" s="37" t="str">
        <v/>
      </c>
      <c r="BR35" s="40">
        <f t="shared" si="17"/>
        <v>20.5</v>
      </c>
      <c r="BS35" s="36">
        <f>IFERROR(INDEX('Level Multipliers'!$D:$D,MATCH(BR35,'Level Multipliers'!$A:$A,0)),"")</f>
        <v>1.6533745038028393</v>
      </c>
      <c r="BT35" s="37">
        <f t="shared" si="18"/>
        <v>0</v>
      </c>
      <c r="BU35" s="37">
        <f t="shared" si="19"/>
        <v>-22</v>
      </c>
      <c r="BV35" s="38">
        <f t="shared" si="20"/>
        <v>127463267.74271543</v>
      </c>
      <c r="BW35" s="38">
        <f t="shared" si="21"/>
        <v>128081270.55930711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 t="str">
        <f t="shared" si="23"/>
        <v/>
      </c>
      <c r="CK35" s="41" t="str">
        <f t="shared" si="24"/>
        <v/>
      </c>
      <c r="CL35" s="61" t="str">
        <f t="shared" si="25"/>
        <v/>
      </c>
      <c r="CM35" s="39" t="str">
        <f t="shared" si="26"/>
        <v/>
      </c>
      <c r="CN35" s="39" t="str">
        <f t="shared" si="27"/>
        <v/>
      </c>
      <c r="CO35" s="42" t="str">
        <f t="shared" si="28"/>
        <v/>
      </c>
      <c r="CP35" s="42" t="str">
        <f t="shared" si="29"/>
        <v/>
      </c>
      <c r="CQ35" s="42" t="str">
        <f t="shared" si="30"/>
        <v/>
      </c>
      <c r="CR35" s="42" t="str">
        <f t="shared" si="31"/>
        <v/>
      </c>
      <c r="CS35" s="42" t="str">
        <f t="shared" si="32"/>
        <v/>
      </c>
      <c r="CT35" s="42" t="str">
        <f t="shared" si="33"/>
        <v/>
      </c>
      <c r="CU35" s="43" t="str">
        <f t="shared" si="34"/>
        <v/>
      </c>
      <c r="CV35" s="43" t="str">
        <f t="shared" si="35"/>
        <v/>
      </c>
      <c r="CW35" s="43" t="str">
        <f t="shared" si="36"/>
        <v/>
      </c>
      <c r="CX35" s="13" t="s">
        <v>396</v>
      </c>
    </row>
    <row r="36" spans="1:102" x14ac:dyDescent="0.25">
      <c r="A36" s="31" t="s">
        <v>57</v>
      </c>
      <c r="B36" s="13">
        <v>410</v>
      </c>
      <c r="C36" s="13">
        <v>71</v>
      </c>
      <c r="D36" s="13">
        <v>25</v>
      </c>
      <c r="E36" s="32" t="s">
        <v>0</v>
      </c>
      <c r="F36" s="32"/>
      <c r="G36" s="32">
        <v>1</v>
      </c>
      <c r="H36" s="32"/>
      <c r="I36" s="32" t="s">
        <v>0</v>
      </c>
      <c r="J36" s="13"/>
      <c r="K36" s="33"/>
      <c r="L36" s="34">
        <f>IFERROR(INDEX('Pokemon Data'!A:A,MATCH($A36,'Pokemon Data'!$B:$B,0)),"")</f>
        <v>29</v>
      </c>
      <c r="M36" s="34">
        <f>IFERROR(INDEX('Pokemon Data'!I:I,MATCH($A36,'Pokemon Data'!$B:$B,0)),"")</f>
        <v>146</v>
      </c>
      <c r="N36" s="34">
        <f>IFERROR(INDEX('Pokemon Data'!J:J,MATCH($A36,'Pokemon Data'!$B:$B,0)),"")</f>
        <v>86</v>
      </c>
      <c r="O36" s="34">
        <f>IFERROR(INDEX('Pokemon Data'!K:K,MATCH($A36,'Pokemon Data'!$B:$B,0)),"")</f>
        <v>89</v>
      </c>
      <c r="P36" s="35">
        <f>IFERROR(INDEX('Level Multipliers'!$A:$A,MATCH($D36,'Level Multipliers'!$B:$B,0)),"")</f>
        <v>19</v>
      </c>
      <c r="Q36" s="36">
        <f>IFERROR(INDEX('Level Multipliers'!$D:$D,MATCH(P36,'Level Multipliers'!$A:$A,0)),"")</f>
        <v>1.7173900470456649</v>
      </c>
      <c r="R36" s="37">
        <f t="shared" si="0"/>
        <v>0</v>
      </c>
      <c r="S36" s="37">
        <f t="shared" si="1"/>
        <v>-23</v>
      </c>
      <c r="T36" s="38">
        <f t="shared" si="2"/>
        <v>146232356.9990865</v>
      </c>
      <c r="U36" s="38">
        <f t="shared" si="3"/>
        <v>146946555.48270488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19.5</v>
      </c>
      <c r="AI36" s="36">
        <f>IFERROR(INDEX('Level Multipliers'!$D:$D,MATCH(AH36,'Level Multipliers'!$A:$A,0)),"")</f>
        <v>1.6952373266621776</v>
      </c>
      <c r="AJ36" s="37">
        <f t="shared" si="6"/>
        <v>0</v>
      </c>
      <c r="AK36" s="37">
        <f t="shared" si="7"/>
        <v>-24</v>
      </c>
      <c r="AL36" s="38">
        <f t="shared" si="8"/>
        <v>138832050.73109466</v>
      </c>
      <c r="AM36" s="38">
        <f t="shared" si="9"/>
        <v>139510106.13650948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20</v>
      </c>
      <c r="BA36" s="36">
        <f>IFERROR(INDEX('Level Multipliers'!$D:$D,MATCH(AZ36,'Level Multipliers'!$A:$A,0)),"")</f>
        <v>1.6739202944034379</v>
      </c>
      <c r="BB36" s="37">
        <f t="shared" si="12"/>
        <v>0</v>
      </c>
      <c r="BC36" s="37">
        <f t="shared" si="13"/>
        <v>-26</v>
      </c>
      <c r="BD36" s="38">
        <f t="shared" si="14"/>
        <v>131979601.39093876</v>
      </c>
      <c r="BE36" s="38">
        <f t="shared" si="15"/>
        <v>132624189.45008188</v>
      </c>
      <c r="BF36" s="38" t="b">
        <f t="shared" si="16"/>
        <v>1</v>
      </c>
      <c r="BG36" s="37" t="str">
        <f t="array" ref="BG36:BQ36">IF(BF36,"",IVSolution($M36,$N36,$O36,BB36,BC36,BD36,BE36,$E36,$F36,$G36,$H36,$I36))</f>
        <v/>
      </c>
      <c r="BH36" s="37" t="str">
        <v/>
      </c>
      <c r="BI36" s="37" t="str">
        <v/>
      </c>
      <c r="BJ36" s="39" t="str">
        <v/>
      </c>
      <c r="BK36" s="39" t="str">
        <v/>
      </c>
      <c r="BL36" s="37" t="str">
        <v/>
      </c>
      <c r="BM36" s="37" t="str">
        <v/>
      </c>
      <c r="BN36" s="37" t="str">
        <v/>
      </c>
      <c r="BO36" s="37" t="str">
        <v/>
      </c>
      <c r="BP36" s="37" t="str">
        <v/>
      </c>
      <c r="BQ36" s="37" t="str">
        <v/>
      </c>
      <c r="BR36" s="40">
        <f t="shared" si="17"/>
        <v>20.5</v>
      </c>
      <c r="BS36" s="36">
        <f>IFERROR(INDEX('Level Multipliers'!$D:$D,MATCH(BR36,'Level Multipliers'!$A:$A,0)),"")</f>
        <v>1.6533745038028393</v>
      </c>
      <c r="BT36" s="37">
        <f t="shared" si="18"/>
        <v>0</v>
      </c>
      <c r="BU36" s="37">
        <f t="shared" si="19"/>
        <v>-27</v>
      </c>
      <c r="BV36" s="38">
        <f t="shared" si="20"/>
        <v>125618226.68568417</v>
      </c>
      <c r="BW36" s="38">
        <f t="shared" si="21"/>
        <v>126231745.80590397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 t="str">
        <f t="shared" si="23"/>
        <v/>
      </c>
      <c r="CK36" s="41" t="str">
        <f t="shared" si="24"/>
        <v/>
      </c>
      <c r="CL36" s="61" t="str">
        <f t="shared" si="25"/>
        <v/>
      </c>
      <c r="CM36" s="39" t="str">
        <f t="shared" si="26"/>
        <v/>
      </c>
      <c r="CN36" s="39" t="str">
        <f t="shared" si="27"/>
        <v/>
      </c>
      <c r="CO36" s="42" t="str">
        <f t="shared" si="28"/>
        <v/>
      </c>
      <c r="CP36" s="42" t="str">
        <f t="shared" si="29"/>
        <v/>
      </c>
      <c r="CQ36" s="42" t="str">
        <f t="shared" si="30"/>
        <v/>
      </c>
      <c r="CR36" s="42" t="str">
        <f t="shared" si="31"/>
        <v/>
      </c>
      <c r="CS36" s="42" t="str">
        <f t="shared" si="32"/>
        <v/>
      </c>
      <c r="CT36" s="42" t="str">
        <f t="shared" si="33"/>
        <v/>
      </c>
      <c r="CU36" s="43" t="str">
        <f t="shared" si="34"/>
        <v/>
      </c>
      <c r="CV36" s="43" t="str">
        <f t="shared" si="35"/>
        <v/>
      </c>
      <c r="CW36" s="43" t="str">
        <f t="shared" si="36"/>
        <v/>
      </c>
      <c r="CX36" s="13" t="s">
        <v>395</v>
      </c>
    </row>
    <row r="37" spans="1:102" x14ac:dyDescent="0.25">
      <c r="A37" s="31" t="s">
        <v>57</v>
      </c>
      <c r="B37" s="13">
        <v>399</v>
      </c>
      <c r="C37" s="13">
        <v>74</v>
      </c>
      <c r="D37" s="13">
        <v>25</v>
      </c>
      <c r="E37" s="32" t="s">
        <v>0</v>
      </c>
      <c r="F37" s="32">
        <v>1</v>
      </c>
      <c r="G37" s="32"/>
      <c r="H37" s="32">
        <v>1</v>
      </c>
      <c r="I37" s="32" t="s">
        <v>0</v>
      </c>
      <c r="J37" s="13"/>
      <c r="K37" s="33"/>
      <c r="L37" s="34">
        <f>IFERROR(INDEX('Pokemon Data'!A:A,MATCH($A37,'Pokemon Data'!$B:$B,0)),"")</f>
        <v>29</v>
      </c>
      <c r="M37" s="34">
        <f>IFERROR(INDEX('Pokemon Data'!I:I,MATCH($A37,'Pokemon Data'!$B:$B,0)),"")</f>
        <v>146</v>
      </c>
      <c r="N37" s="34">
        <f>IFERROR(INDEX('Pokemon Data'!J:J,MATCH($A37,'Pokemon Data'!$B:$B,0)),"")</f>
        <v>86</v>
      </c>
      <c r="O37" s="34">
        <f>IFERROR(INDEX('Pokemon Data'!K:K,MATCH($A37,'Pokemon Data'!$B:$B,0)),"")</f>
        <v>89</v>
      </c>
      <c r="P37" s="35">
        <f>IFERROR(INDEX('Level Multipliers'!$A:$A,MATCH($D37,'Level Multipliers'!$B:$B,0)),"")</f>
        <v>19</v>
      </c>
      <c r="Q37" s="36">
        <f>IFERROR(INDEX('Level Multipliers'!$D:$D,MATCH(P37,'Level Multipliers'!$A:$A,0)),"")</f>
        <v>1.7173900470456649</v>
      </c>
      <c r="R37" s="37">
        <f t="shared" si="0"/>
        <v>0</v>
      </c>
      <c r="S37" s="37">
        <f t="shared" si="1"/>
        <v>-18</v>
      </c>
      <c r="T37" s="38">
        <f t="shared" si="2"/>
        <v>138491002.18091357</v>
      </c>
      <c r="U37" s="38">
        <f t="shared" si="3"/>
        <v>139186062.58092707</v>
      </c>
      <c r="V37" s="38" t="b">
        <f t="shared" si="4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5"/>
        <v>19.5</v>
      </c>
      <c r="AI37" s="36">
        <f>IFERROR(INDEX('Level Multipliers'!$D:$D,MATCH(AH37,'Level Multipliers'!$A:$A,0)),"")</f>
        <v>1.6952373266621776</v>
      </c>
      <c r="AJ37" s="37">
        <f t="shared" si="6"/>
        <v>0</v>
      </c>
      <c r="AK37" s="37">
        <f t="shared" si="7"/>
        <v>-19</v>
      </c>
      <c r="AL37" s="38">
        <f t="shared" si="8"/>
        <v>131482458.70577633</v>
      </c>
      <c r="AM37" s="38">
        <f t="shared" si="9"/>
        <v>132142344.53881705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20</v>
      </c>
      <c r="BA37" s="36">
        <f>IFERROR(INDEX('Level Multipliers'!$D:$D,MATCH(AZ37,'Level Multipliers'!$A:$A,0)),"")</f>
        <v>1.6739202944034379</v>
      </c>
      <c r="BB37" s="37">
        <f t="shared" si="12"/>
        <v>0</v>
      </c>
      <c r="BC37" s="37">
        <f t="shared" si="13"/>
        <v>-21</v>
      </c>
      <c r="BD37" s="38">
        <f t="shared" si="14"/>
        <v>124992769.31016561</v>
      </c>
      <c r="BE37" s="38">
        <f t="shared" si="15"/>
        <v>125620084.60767519</v>
      </c>
      <c r="BF37" s="38" t="b">
        <f t="shared" si="16"/>
        <v>1</v>
      </c>
      <c r="BG37" s="37" t="str">
        <f t="array" ref="BG37:BQ37">IF(BF37,"",IVSolution($M37,$N37,$O37,BB37,BC37,BD37,BE37,$E37,$F37,$G37,$H37,$I37))</f>
        <v/>
      </c>
      <c r="BH37" s="37" t="str">
        <v/>
      </c>
      <c r="BI37" s="37" t="str">
        <v/>
      </c>
      <c r="BJ37" s="39" t="str">
        <v/>
      </c>
      <c r="BK37" s="39" t="str">
        <v/>
      </c>
      <c r="BL37" s="37" t="str">
        <v/>
      </c>
      <c r="BM37" s="37" t="str">
        <v/>
      </c>
      <c r="BN37" s="37" t="str">
        <v/>
      </c>
      <c r="BO37" s="37" t="str">
        <v/>
      </c>
      <c r="BP37" s="37" t="str">
        <v/>
      </c>
      <c r="BQ37" s="37" t="str">
        <v/>
      </c>
      <c r="BR37" s="40">
        <f t="shared" si="17"/>
        <v>20.5</v>
      </c>
      <c r="BS37" s="36">
        <f>IFERROR(INDEX('Level Multipliers'!$D:$D,MATCH(BR37,'Level Multipliers'!$A:$A,0)),"")</f>
        <v>1.6533745038028393</v>
      </c>
      <c r="BT37" s="37">
        <f t="shared" si="18"/>
        <v>0</v>
      </c>
      <c r="BU37" s="37">
        <f t="shared" si="19"/>
        <v>-22</v>
      </c>
      <c r="BV37" s="38">
        <f t="shared" si="20"/>
        <v>118968157.68344799</v>
      </c>
      <c r="BW37" s="38">
        <f t="shared" si="21"/>
        <v>119565236.58363752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 t="str">
        <f t="shared" si="23"/>
        <v/>
      </c>
      <c r="CK37" s="41" t="str">
        <f t="shared" si="24"/>
        <v/>
      </c>
      <c r="CL37" s="61" t="str">
        <f t="shared" si="25"/>
        <v/>
      </c>
      <c r="CM37" s="39" t="str">
        <f t="shared" si="26"/>
        <v/>
      </c>
      <c r="CN37" s="39" t="str">
        <f t="shared" si="27"/>
        <v/>
      </c>
      <c r="CO37" s="42" t="str">
        <f t="shared" si="28"/>
        <v/>
      </c>
      <c r="CP37" s="42" t="str">
        <f t="shared" si="29"/>
        <v/>
      </c>
      <c r="CQ37" s="42" t="str">
        <f t="shared" si="30"/>
        <v/>
      </c>
      <c r="CR37" s="42" t="str">
        <f t="shared" si="31"/>
        <v/>
      </c>
      <c r="CS37" s="42" t="str">
        <f t="shared" si="32"/>
        <v/>
      </c>
      <c r="CT37" s="42" t="str">
        <f t="shared" si="33"/>
        <v/>
      </c>
      <c r="CU37" s="43" t="str">
        <f t="shared" si="34"/>
        <v/>
      </c>
      <c r="CV37" s="43" t="str">
        <f t="shared" si="35"/>
        <v/>
      </c>
      <c r="CW37" s="43" t="str">
        <f t="shared" si="36"/>
        <v/>
      </c>
      <c r="CX37" s="13" t="s">
        <v>394</v>
      </c>
    </row>
    <row r="38" spans="1:102" x14ac:dyDescent="0.25">
      <c r="A38" s="31" t="s">
        <v>59</v>
      </c>
      <c r="B38" s="13">
        <v>1315</v>
      </c>
      <c r="C38" s="13">
        <v>116</v>
      </c>
      <c r="D38" s="13">
        <v>25</v>
      </c>
      <c r="E38" s="32" t="s">
        <v>0</v>
      </c>
      <c r="F38" s="32">
        <v>1</v>
      </c>
      <c r="G38" s="32"/>
      <c r="H38" s="32">
        <v>1</v>
      </c>
      <c r="I38" s="32" t="s">
        <v>0</v>
      </c>
      <c r="J38" s="13"/>
      <c r="K38" s="33"/>
      <c r="L38" s="34">
        <f>IFERROR(INDEX('Pokemon Data'!A:A,MATCH($A38,'Pokemon Data'!$B:$B,0)),"")</f>
        <v>31</v>
      </c>
      <c r="M38" s="34">
        <f>IFERROR(INDEX('Pokemon Data'!I:I,MATCH($A38,'Pokemon Data'!$B:$B,0)),"")</f>
        <v>207</v>
      </c>
      <c r="N38" s="34">
        <f>IFERROR(INDEX('Pokemon Data'!J:J,MATCH($A38,'Pokemon Data'!$B:$B,0)),"")</f>
        <v>180</v>
      </c>
      <c r="O38" s="34">
        <f>IFERROR(INDEX('Pokemon Data'!K:K,MATCH($A38,'Pokemon Data'!$B:$B,0)),"")</f>
        <v>173</v>
      </c>
      <c r="P38" s="35">
        <f>IFERROR(INDEX('Level Multipliers'!$A:$A,MATCH($D38,'Level Multipliers'!$B:$B,0)),"")</f>
        <v>19</v>
      </c>
      <c r="Q38" s="36">
        <f>IFERROR(INDEX('Level Multipliers'!$D:$D,MATCH(P38,'Level Multipliers'!$A:$A,0)),"")</f>
        <v>1.7173900470456649</v>
      </c>
      <c r="R38" s="37">
        <f t="shared" si="0"/>
        <v>0</v>
      </c>
      <c r="S38" s="37">
        <f t="shared" si="1"/>
        <v>-7</v>
      </c>
      <c r="T38" s="38">
        <f t="shared" si="2"/>
        <v>1504275119.1656475</v>
      </c>
      <c r="U38" s="38">
        <f t="shared" si="3"/>
        <v>1506563859.9822125</v>
      </c>
      <c r="V38" s="38" t="b">
        <f t="shared" si="4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5"/>
        <v>19.5</v>
      </c>
      <c r="AI38" s="36">
        <f>IFERROR(INDEX('Level Multipliers'!$D:$D,MATCH(AH38,'Level Multipliers'!$A:$A,0)),"")</f>
        <v>1.6952373266621776</v>
      </c>
      <c r="AJ38" s="37">
        <f t="shared" si="6"/>
        <v>0</v>
      </c>
      <c r="AK38" s="37">
        <f t="shared" si="7"/>
        <v>-9</v>
      </c>
      <c r="AL38" s="38">
        <f t="shared" si="8"/>
        <v>1428149035.8445995</v>
      </c>
      <c r="AM38" s="38">
        <f t="shared" si="9"/>
        <v>1430321951.5226097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20</v>
      </c>
      <c r="BA38" s="36">
        <f>IFERROR(INDEX('Level Multipliers'!$D:$D,MATCH(AZ38,'Level Multipliers'!$A:$A,0)),"")</f>
        <v>1.6739202944034379</v>
      </c>
      <c r="BB38" s="37">
        <f t="shared" si="12"/>
        <v>0</v>
      </c>
      <c r="BC38" s="37">
        <f t="shared" si="13"/>
        <v>-12</v>
      </c>
      <c r="BD38" s="38">
        <f t="shared" si="14"/>
        <v>1357658692.5356696</v>
      </c>
      <c r="BE38" s="38">
        <f t="shared" si="15"/>
        <v>1359724357.8019371</v>
      </c>
      <c r="BF38" s="38" t="b">
        <f t="shared" si="16"/>
        <v>1</v>
      </c>
      <c r="BG38" s="37" t="str">
        <f t="array" ref="BG38:BQ38">IF(BF38,"",IVSolution($M38,$N38,$O38,BB38,BC38,BD38,BE38,$E38,$F38,$G38,$H38,$I38))</f>
        <v/>
      </c>
      <c r="BH38" s="37" t="str">
        <v/>
      </c>
      <c r="BI38" s="37" t="str">
        <v/>
      </c>
      <c r="BJ38" s="39" t="str">
        <v/>
      </c>
      <c r="BK38" s="39" t="str">
        <v/>
      </c>
      <c r="BL38" s="37" t="str">
        <v/>
      </c>
      <c r="BM38" s="37" t="str">
        <v/>
      </c>
      <c r="BN38" s="37" t="str">
        <v/>
      </c>
      <c r="BO38" s="37" t="str">
        <v/>
      </c>
      <c r="BP38" s="37" t="str">
        <v/>
      </c>
      <c r="BQ38" s="37" t="str">
        <v/>
      </c>
      <c r="BR38" s="40">
        <f t="shared" si="17"/>
        <v>20.5</v>
      </c>
      <c r="BS38" s="36">
        <f>IFERROR(INDEX('Level Multipliers'!$D:$D,MATCH(BR38,'Level Multipliers'!$A:$A,0)),"")</f>
        <v>1.6533745038028393</v>
      </c>
      <c r="BT38" s="37">
        <f t="shared" si="18"/>
        <v>0</v>
      </c>
      <c r="BU38" s="37">
        <f t="shared" si="19"/>
        <v>-14</v>
      </c>
      <c r="BV38" s="38">
        <f t="shared" si="20"/>
        <v>1292219976.4458787</v>
      </c>
      <c r="BW38" s="38">
        <f t="shared" si="21"/>
        <v>1294186077.304951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 t="str">
        <f t="shared" si="23"/>
        <v/>
      </c>
      <c r="CK38" s="41" t="str">
        <f t="shared" si="24"/>
        <v/>
      </c>
      <c r="CL38" s="61" t="str">
        <f t="shared" si="25"/>
        <v/>
      </c>
      <c r="CM38" s="39" t="str">
        <f t="shared" si="26"/>
        <v/>
      </c>
      <c r="CN38" s="39" t="str">
        <f t="shared" si="27"/>
        <v/>
      </c>
      <c r="CO38" s="42" t="str">
        <f t="shared" si="28"/>
        <v/>
      </c>
      <c r="CP38" s="42" t="str">
        <f t="shared" si="29"/>
        <v/>
      </c>
      <c r="CQ38" s="42" t="str">
        <f t="shared" si="30"/>
        <v/>
      </c>
      <c r="CR38" s="42" t="str">
        <f t="shared" si="31"/>
        <v/>
      </c>
      <c r="CS38" s="42" t="str">
        <f t="shared" si="32"/>
        <v/>
      </c>
      <c r="CT38" s="42" t="str">
        <f t="shared" si="33"/>
        <v/>
      </c>
      <c r="CU38" s="43" t="str">
        <f t="shared" si="34"/>
        <v/>
      </c>
      <c r="CV38" s="43" t="str">
        <f t="shared" si="35"/>
        <v/>
      </c>
      <c r="CW38" s="43" t="str">
        <f t="shared" si="36"/>
        <v/>
      </c>
      <c r="CX38" s="13" t="s">
        <v>423</v>
      </c>
    </row>
    <row r="39" spans="1:102" x14ac:dyDescent="0.25">
      <c r="A39" s="31" t="s">
        <v>60</v>
      </c>
      <c r="B39" s="13">
        <v>182</v>
      </c>
      <c r="C39" s="13">
        <v>42</v>
      </c>
      <c r="D39" s="13">
        <v>10</v>
      </c>
      <c r="E39" s="32" t="s">
        <v>0</v>
      </c>
      <c r="F39" s="32">
        <v>1</v>
      </c>
      <c r="G39" s="32"/>
      <c r="H39" s="32">
        <v>1</v>
      </c>
      <c r="I39" s="32" t="s">
        <v>0</v>
      </c>
      <c r="J39" s="13"/>
      <c r="K39" s="33"/>
      <c r="L39" s="34">
        <f>IFERROR(INDEX('Pokemon Data'!A:A,MATCH($A39,'Pokemon Data'!$B:$B,0)),"")</f>
        <v>32</v>
      </c>
      <c r="M39" s="34">
        <f>IFERROR(INDEX('Pokemon Data'!I:I,MATCH($A39,'Pokemon Data'!$B:$B,0)),"")</f>
        <v>130</v>
      </c>
      <c r="N39" s="34">
        <f>IFERROR(INDEX('Pokemon Data'!J:J,MATCH($A39,'Pokemon Data'!$B:$B,0)),"")</f>
        <v>105</v>
      </c>
      <c r="O39" s="34">
        <f>IFERROR(INDEX('Pokemon Data'!K:K,MATCH($A39,'Pokemon Data'!$B:$B,0)),"")</f>
        <v>76</v>
      </c>
      <c r="P39" s="35">
        <f>IFERROR(INDEX('Level Multipliers'!$A:$A,MATCH($D39,'Level Multipliers'!$B:$B,0)),"")</f>
        <v>9</v>
      </c>
      <c r="Q39" s="36">
        <f>IFERROR(INDEX('Level Multipliers'!$D:$D,MATCH(P39,'Level Multipliers'!$A:$A,0)),"")</f>
        <v>2.5027074524512973</v>
      </c>
      <c r="R39" s="37">
        <f t="shared" si="0"/>
        <v>0</v>
      </c>
      <c r="S39" s="37">
        <f t="shared" si="1"/>
        <v>-23</v>
      </c>
      <c r="T39" s="38">
        <f t="shared" si="2"/>
        <v>129952046.53436363</v>
      </c>
      <c r="U39" s="38">
        <f t="shared" si="3"/>
        <v>131384014.20086052</v>
      </c>
      <c r="V39" s="38" t="b">
        <f t="shared" si="4"/>
        <v>1</v>
      </c>
      <c r="W39" s="37" t="str">
        <f t="array" ref="W39:AG39">IF(V39,"",IVSolution($M39,$N39,$O39,R39,S39,T39,U39,$E39,$F39,$G39,$H39,$I39))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40">
        <f t="shared" si="5"/>
        <v>9.5</v>
      </c>
      <c r="AI39" s="36">
        <f>IFERROR(INDEX('Level Multipliers'!$D:$D,MATCH(AH39,'Level Multipliers'!$A:$A,0)),"")</f>
        <v>2.4319447427583007</v>
      </c>
      <c r="AJ39" s="37">
        <f t="shared" si="6"/>
        <v>0</v>
      </c>
      <c r="AK39" s="37">
        <f t="shared" si="7"/>
        <v>-26</v>
      </c>
      <c r="AL39" s="38">
        <f t="shared" si="8"/>
        <v>115866419.78011945</v>
      </c>
      <c r="AM39" s="38">
        <f t="shared" si="9"/>
        <v>117143175.10012138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10</v>
      </c>
      <c r="BA39" s="36">
        <f>IFERROR(INDEX('Level Multipliers'!$D:$D,MATCH(AZ39,'Level Multipliers'!$A:$A,0)),"")</f>
        <v>2.366863825187552</v>
      </c>
      <c r="BB39" s="37">
        <f t="shared" si="12"/>
        <v>0</v>
      </c>
      <c r="BC39" s="37">
        <f t="shared" si="13"/>
        <v>-29</v>
      </c>
      <c r="BD39" s="38">
        <f t="shared" si="14"/>
        <v>103952721.56928578</v>
      </c>
      <c r="BE39" s="38">
        <f t="shared" si="15"/>
        <v>105098197.45905723</v>
      </c>
      <c r="BF39" s="38" t="b">
        <f t="shared" si="16"/>
        <v>1</v>
      </c>
      <c r="BG39" s="37" t="str">
        <f t="array" ref="BG39:BQ39">IF(BF39,"",IVSolution($M39,$N39,$O39,BB39,BC39,BD39,BE39,$E39,$F39,$G39,$H39,$I39))</f>
        <v/>
      </c>
      <c r="BH39" s="37" t="str">
        <v/>
      </c>
      <c r="BI39" s="37" t="str">
        <v/>
      </c>
      <c r="BJ39" s="39" t="str">
        <v/>
      </c>
      <c r="BK39" s="39" t="str">
        <v/>
      </c>
      <c r="BL39" s="37" t="str">
        <v/>
      </c>
      <c r="BM39" s="37" t="str">
        <v/>
      </c>
      <c r="BN39" s="37" t="str">
        <v/>
      </c>
      <c r="BO39" s="37" t="str">
        <v/>
      </c>
      <c r="BP39" s="37" t="str">
        <v/>
      </c>
      <c r="BQ39" s="37" t="str">
        <v/>
      </c>
      <c r="BR39" s="40">
        <f t="shared" si="17"/>
        <v>10.5</v>
      </c>
      <c r="BS39" s="36">
        <f>IFERROR(INDEX('Level Multipliers'!$D:$D,MATCH(BR39,'Level Multipliers'!$A:$A,0)),"")</f>
        <v>2.3098613358274029</v>
      </c>
      <c r="BT39" s="37">
        <f t="shared" si="18"/>
        <v>0</v>
      </c>
      <c r="BU39" s="37">
        <f t="shared" si="19"/>
        <v>-31</v>
      </c>
      <c r="BV39" s="38">
        <f t="shared" si="20"/>
        <v>94294511.177830547</v>
      </c>
      <c r="BW39" s="38">
        <f t="shared" si="21"/>
        <v>95333561.310058177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 t="str">
        <f t="shared" si="23"/>
        <v/>
      </c>
      <c r="CK39" s="41" t="str">
        <f t="shared" si="24"/>
        <v/>
      </c>
      <c r="CL39" s="61" t="str">
        <f t="shared" si="25"/>
        <v/>
      </c>
      <c r="CM39" s="39" t="str">
        <f t="shared" si="26"/>
        <v/>
      </c>
      <c r="CN39" s="39" t="str">
        <f t="shared" si="27"/>
        <v/>
      </c>
      <c r="CO39" s="42" t="str">
        <f t="shared" si="28"/>
        <v/>
      </c>
      <c r="CP39" s="42" t="str">
        <f t="shared" si="29"/>
        <v/>
      </c>
      <c r="CQ39" s="42" t="str">
        <f t="shared" si="30"/>
        <v/>
      </c>
      <c r="CR39" s="42" t="str">
        <f t="shared" si="31"/>
        <v/>
      </c>
      <c r="CS39" s="42" t="str">
        <f t="shared" si="32"/>
        <v/>
      </c>
      <c r="CT39" s="42" t="str">
        <f t="shared" si="33"/>
        <v/>
      </c>
      <c r="CU39" s="43" t="str">
        <f t="shared" si="34"/>
        <v/>
      </c>
      <c r="CV39" s="43" t="str">
        <f t="shared" si="35"/>
        <v/>
      </c>
      <c r="CW39" s="43" t="str">
        <f t="shared" si="36"/>
        <v/>
      </c>
      <c r="CX39" s="13" t="s">
        <v>396</v>
      </c>
    </row>
    <row r="40" spans="1:102" x14ac:dyDescent="0.25">
      <c r="A40" s="31" t="s">
        <v>61</v>
      </c>
      <c r="B40" s="13">
        <v>518</v>
      </c>
      <c r="C40" s="13">
        <v>68</v>
      </c>
      <c r="D40" s="13">
        <v>19</v>
      </c>
      <c r="E40" s="32" t="s">
        <v>0</v>
      </c>
      <c r="F40" s="32"/>
      <c r="G40" s="32"/>
      <c r="H40" s="32">
        <v>1</v>
      </c>
      <c r="I40" s="32" t="s">
        <v>0</v>
      </c>
      <c r="J40" s="13"/>
      <c r="K40" s="33"/>
      <c r="L40" s="34">
        <f>IFERROR(INDEX('Pokemon Data'!A:A,MATCH($A40,'Pokemon Data'!$B:$B,0)),"")</f>
        <v>33</v>
      </c>
      <c r="M40" s="34">
        <f>IFERROR(INDEX('Pokemon Data'!I:I,MATCH($A40,'Pokemon Data'!$B:$B,0)),"")</f>
        <v>156</v>
      </c>
      <c r="N40" s="34">
        <f>IFERROR(INDEX('Pokemon Data'!J:J,MATCH($A40,'Pokemon Data'!$B:$B,0)),"")</f>
        <v>137</v>
      </c>
      <c r="O40" s="34">
        <f>IFERROR(INDEX('Pokemon Data'!K:K,MATCH($A40,'Pokemon Data'!$B:$B,0)),"")</f>
        <v>111</v>
      </c>
      <c r="P40" s="35">
        <f>IFERROR(INDEX('Level Multipliers'!$A:$A,MATCH($D40,'Level Multipliers'!$B:$B,0)),"")</f>
        <v>15</v>
      </c>
      <c r="Q40" s="36">
        <f>IFERROR(INDEX('Level Multipliers'!$D:$D,MATCH(P40,'Level Multipliers'!$A:$A,0)),"")</f>
        <v>1.9327632386874845</v>
      </c>
      <c r="R40" s="37">
        <f t="shared" si="0"/>
        <v>0</v>
      </c>
      <c r="S40" s="37">
        <f t="shared" si="1"/>
        <v>-23</v>
      </c>
      <c r="T40" s="38">
        <f t="shared" si="2"/>
        <v>374433024.79966617</v>
      </c>
      <c r="U40" s="38">
        <f t="shared" si="3"/>
        <v>375880107.6052193</v>
      </c>
      <c r="V40" s="38" t="b">
        <f t="shared" si="4"/>
        <v>1</v>
      </c>
      <c r="W40" s="37" t="str">
        <f t="array" ref="W40:AG40">IF(V40,"",IVSolution($M40,$N40,$O40,R40,S40,T40,U40,$E40,$F40,$G40,$H40,$I40))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40">
        <f t="shared" si="5"/>
        <v>15.5</v>
      </c>
      <c r="AI40" s="36">
        <f>IFERROR(INDEX('Level Multipliers'!$D:$D,MATCH(AH40,'Level Multipliers'!$A:$A,0)),"")</f>
        <v>1.9013484732050823</v>
      </c>
      <c r="AJ40" s="37">
        <f t="shared" si="6"/>
        <v>0</v>
      </c>
      <c r="AK40" s="37">
        <f t="shared" si="7"/>
        <v>-25</v>
      </c>
      <c r="AL40" s="38">
        <f t="shared" si="8"/>
        <v>350676287.9083299</v>
      </c>
      <c r="AM40" s="38">
        <f t="shared" si="9"/>
        <v>352031557.32351804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16</v>
      </c>
      <c r="BA40" s="36">
        <f>IFERROR(INDEX('Level Multipliers'!$D:$D,MATCH(AZ40,'Level Multipliers'!$A:$A,0)),"")</f>
        <v>1.8714174200985207</v>
      </c>
      <c r="BB40" s="37">
        <f t="shared" si="12"/>
        <v>0</v>
      </c>
      <c r="BC40" s="37">
        <f t="shared" si="13"/>
        <v>-27</v>
      </c>
      <c r="BD40" s="38">
        <f t="shared" si="14"/>
        <v>329110842.78149825</v>
      </c>
      <c r="BE40" s="38">
        <f t="shared" si="15"/>
        <v>330382767.55887341</v>
      </c>
      <c r="BF40" s="38" t="b">
        <f t="shared" si="16"/>
        <v>1</v>
      </c>
      <c r="BG40" s="37" t="str">
        <f t="array" ref="BG40:BQ40">IF(BF40,"",IVSolution($M40,$N40,$O40,BB40,BC40,BD40,BE40,$E40,$F40,$G40,$H40,$I40))</f>
        <v/>
      </c>
      <c r="BH40" s="37" t="str">
        <v/>
      </c>
      <c r="BI40" s="37" t="str">
        <v/>
      </c>
      <c r="BJ40" s="39" t="str">
        <v/>
      </c>
      <c r="BK40" s="39" t="str">
        <v/>
      </c>
      <c r="BL40" s="37" t="str">
        <v/>
      </c>
      <c r="BM40" s="37" t="str">
        <v/>
      </c>
      <c r="BN40" s="37" t="str">
        <v/>
      </c>
      <c r="BO40" s="37" t="str">
        <v/>
      </c>
      <c r="BP40" s="37" t="str">
        <v/>
      </c>
      <c r="BQ40" s="37" t="str">
        <v/>
      </c>
      <c r="BR40" s="40">
        <f t="shared" si="17"/>
        <v>16.5</v>
      </c>
      <c r="BS40" s="36">
        <f>IFERROR(INDEX('Level Multipliers'!$D:$D,MATCH(BR40,'Level Multipliers'!$A:$A,0)),"")</f>
        <v>1.8428568206029767</v>
      </c>
      <c r="BT40" s="37">
        <f t="shared" si="18"/>
        <v>0</v>
      </c>
      <c r="BU40" s="37">
        <f t="shared" si="19"/>
        <v>-29</v>
      </c>
      <c r="BV40" s="38">
        <f t="shared" si="20"/>
        <v>309475231.76829535</v>
      </c>
      <c r="BW40" s="38">
        <f t="shared" si="21"/>
        <v>310671270.19699991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 t="str">
        <f t="shared" si="23"/>
        <v/>
      </c>
      <c r="CK40" s="41" t="str">
        <f t="shared" si="24"/>
        <v/>
      </c>
      <c r="CL40" s="61" t="str">
        <f t="shared" si="25"/>
        <v/>
      </c>
      <c r="CM40" s="39" t="str">
        <f t="shared" si="26"/>
        <v/>
      </c>
      <c r="CN40" s="39" t="str">
        <f t="shared" si="27"/>
        <v/>
      </c>
      <c r="CO40" s="42" t="str">
        <f t="shared" si="28"/>
        <v/>
      </c>
      <c r="CP40" s="42" t="str">
        <f t="shared" si="29"/>
        <v/>
      </c>
      <c r="CQ40" s="42" t="str">
        <f t="shared" si="30"/>
        <v/>
      </c>
      <c r="CR40" s="42" t="str">
        <f t="shared" si="31"/>
        <v/>
      </c>
      <c r="CS40" s="42" t="str">
        <f t="shared" si="32"/>
        <v/>
      </c>
      <c r="CT40" s="42" t="str">
        <f t="shared" si="33"/>
        <v/>
      </c>
      <c r="CU40" s="43" t="str">
        <f t="shared" si="34"/>
        <v/>
      </c>
      <c r="CV40" s="43" t="str">
        <f t="shared" si="35"/>
        <v/>
      </c>
      <c r="CW40" s="43" t="str">
        <f t="shared" si="36"/>
        <v/>
      </c>
      <c r="CX40" s="13" t="s">
        <v>394</v>
      </c>
    </row>
    <row r="41" spans="1:102" x14ac:dyDescent="0.25">
      <c r="A41" s="31" t="s">
        <v>62</v>
      </c>
      <c r="B41" s="13">
        <v>1349</v>
      </c>
      <c r="C41" s="13">
        <v>105</v>
      </c>
      <c r="D41" s="13">
        <v>25</v>
      </c>
      <c r="E41" s="32" t="s">
        <v>0</v>
      </c>
      <c r="F41" s="32">
        <v>1</v>
      </c>
      <c r="G41" s="32"/>
      <c r="H41" s="32"/>
      <c r="I41" s="32" t="s">
        <v>0</v>
      </c>
      <c r="J41" s="13"/>
      <c r="K41" s="33"/>
      <c r="L41" s="34">
        <f>IFERROR(INDEX('Pokemon Data'!A:A,MATCH($A41,'Pokemon Data'!$B:$B,0)),"")</f>
        <v>34</v>
      </c>
      <c r="M41" s="34">
        <f>IFERROR(INDEX('Pokemon Data'!I:I,MATCH($A41,'Pokemon Data'!$B:$B,0)),"")</f>
        <v>191</v>
      </c>
      <c r="N41" s="34">
        <f>IFERROR(INDEX('Pokemon Data'!J:J,MATCH($A41,'Pokemon Data'!$B:$B,0)),"")</f>
        <v>204</v>
      </c>
      <c r="O41" s="34">
        <f>IFERROR(INDEX('Pokemon Data'!K:K,MATCH($A41,'Pokemon Data'!$B:$B,0)),"")</f>
        <v>156</v>
      </c>
      <c r="P41" s="35">
        <f>IFERROR(INDEX('Level Multipliers'!$A:$A,MATCH($D41,'Level Multipliers'!$B:$B,0)),"")</f>
        <v>19</v>
      </c>
      <c r="Q41" s="36">
        <f>IFERROR(INDEX('Level Multipliers'!$D:$D,MATCH(P41,'Level Multipliers'!$A:$A,0)),"")</f>
        <v>1.7173900470456649</v>
      </c>
      <c r="R41" s="37">
        <f t="shared" si="0"/>
        <v>0</v>
      </c>
      <c r="S41" s="37">
        <f t="shared" si="1"/>
        <v>-9</v>
      </c>
      <c r="T41" s="38">
        <f t="shared" si="2"/>
        <v>1583068349.1927104</v>
      </c>
      <c r="U41" s="38">
        <f t="shared" si="3"/>
        <v>1585416244.0858724</v>
      </c>
      <c r="V41" s="38" t="b">
        <f t="shared" si="4"/>
        <v>1</v>
      </c>
      <c r="W41" s="37" t="str">
        <f t="array" ref="W41:AG41">IF(V41,"",IVSolution($M41,$N41,$O41,R41,S41,T41,U41,$E41,$F41,$G41,$H41,$I41))</f>
        <v/>
      </c>
      <c r="X41" s="37" t="str">
        <v/>
      </c>
      <c r="Y41" s="37" t="str">
        <v/>
      </c>
      <c r="Z41" s="39" t="str">
        <v/>
      </c>
      <c r="AA41" s="39" t="str">
        <v/>
      </c>
      <c r="AB41" s="37" t="str">
        <v/>
      </c>
      <c r="AC41" s="37" t="str">
        <v/>
      </c>
      <c r="AD41" s="37" t="str">
        <v/>
      </c>
      <c r="AE41" s="37" t="str">
        <v/>
      </c>
      <c r="AF41" s="37" t="str">
        <v/>
      </c>
      <c r="AG41" s="37" t="str">
        <v/>
      </c>
      <c r="AH41" s="40">
        <f t="shared" si="5"/>
        <v>19.5</v>
      </c>
      <c r="AI41" s="36">
        <f>IFERROR(INDEX('Level Multipliers'!$D:$D,MATCH(AH41,'Level Multipliers'!$A:$A,0)),"")</f>
        <v>1.6952373266621776</v>
      </c>
      <c r="AJ41" s="37">
        <f t="shared" si="6"/>
        <v>0</v>
      </c>
      <c r="AK41" s="37">
        <f t="shared" si="7"/>
        <v>-12</v>
      </c>
      <c r="AL41" s="38">
        <f t="shared" si="8"/>
        <v>1502954817.0880239</v>
      </c>
      <c r="AM41" s="38">
        <f t="shared" si="9"/>
        <v>1505183893.2624631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20</v>
      </c>
      <c r="BA41" s="36">
        <f>IFERROR(INDEX('Level Multipliers'!$D:$D,MATCH(AZ41,'Level Multipliers'!$A:$A,0)),"")</f>
        <v>1.6739202944034379</v>
      </c>
      <c r="BB41" s="37">
        <f t="shared" si="12"/>
        <v>0</v>
      </c>
      <c r="BC41" s="37">
        <f t="shared" si="13"/>
        <v>-14</v>
      </c>
      <c r="BD41" s="38">
        <f t="shared" si="14"/>
        <v>1428772222.4320745</v>
      </c>
      <c r="BE41" s="38">
        <f t="shared" si="15"/>
        <v>1430891276.2343004</v>
      </c>
      <c r="BF41" s="38" t="b">
        <f t="shared" si="16"/>
        <v>1</v>
      </c>
      <c r="BG41" s="37" t="str">
        <f t="array" ref="BG41:BQ41">IF(BF41,"",IVSolution($M41,$N41,$O41,BB41,BC41,BD41,BE41,$E41,$F41,$G41,$H41,$I41))</f>
        <v/>
      </c>
      <c r="BH41" s="37" t="str">
        <v/>
      </c>
      <c r="BI41" s="37" t="str">
        <v/>
      </c>
      <c r="BJ41" s="39" t="str">
        <v/>
      </c>
      <c r="BK41" s="39" t="str">
        <v/>
      </c>
      <c r="BL41" s="37" t="str">
        <v/>
      </c>
      <c r="BM41" s="37" t="str">
        <v/>
      </c>
      <c r="BN41" s="37" t="str">
        <v/>
      </c>
      <c r="BO41" s="37" t="str">
        <v/>
      </c>
      <c r="BP41" s="37" t="str">
        <v/>
      </c>
      <c r="BQ41" s="37" t="str">
        <v/>
      </c>
      <c r="BR41" s="40">
        <f t="shared" si="17"/>
        <v>20.5</v>
      </c>
      <c r="BS41" s="36">
        <f>IFERROR(INDEX('Level Multipliers'!$D:$D,MATCH(BR41,'Level Multipliers'!$A:$A,0)),"")</f>
        <v>1.6533745038028393</v>
      </c>
      <c r="BT41" s="37">
        <f t="shared" si="18"/>
        <v>0</v>
      </c>
      <c r="BU41" s="37">
        <f t="shared" si="19"/>
        <v>-16</v>
      </c>
      <c r="BV41" s="38">
        <f t="shared" si="20"/>
        <v>1359905856.8758759</v>
      </c>
      <c r="BW41" s="38">
        <f t="shared" si="21"/>
        <v>1361922772.9604962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 t="str">
        <f t="shared" si="23"/>
        <v/>
      </c>
      <c r="CK41" s="41" t="str">
        <f t="shared" si="24"/>
        <v/>
      </c>
      <c r="CL41" s="61" t="str">
        <f t="shared" si="25"/>
        <v/>
      </c>
      <c r="CM41" s="39" t="str">
        <f t="shared" si="26"/>
        <v/>
      </c>
      <c r="CN41" s="39" t="str">
        <f t="shared" si="27"/>
        <v/>
      </c>
      <c r="CO41" s="42" t="str">
        <f t="shared" si="28"/>
        <v/>
      </c>
      <c r="CP41" s="42" t="str">
        <f t="shared" si="29"/>
        <v/>
      </c>
      <c r="CQ41" s="42" t="str">
        <f t="shared" si="30"/>
        <v/>
      </c>
      <c r="CR41" s="42" t="str">
        <f t="shared" si="31"/>
        <v/>
      </c>
      <c r="CS41" s="42" t="str">
        <f t="shared" si="32"/>
        <v/>
      </c>
      <c r="CT41" s="42" t="str">
        <f t="shared" si="33"/>
        <v/>
      </c>
      <c r="CU41" s="43" t="str">
        <f t="shared" si="34"/>
        <v/>
      </c>
      <c r="CV41" s="43" t="str">
        <f t="shared" si="35"/>
        <v/>
      </c>
      <c r="CW41" s="43" t="str">
        <f t="shared" si="36"/>
        <v/>
      </c>
      <c r="CX41" s="13" t="s">
        <v>446</v>
      </c>
    </row>
    <row r="42" spans="1:102" x14ac:dyDescent="0.25">
      <c r="A42" s="31" t="s">
        <v>65</v>
      </c>
      <c r="B42" s="13">
        <v>1341</v>
      </c>
      <c r="C42" s="13">
        <v>121</v>
      </c>
      <c r="D42" s="13">
        <v>25</v>
      </c>
      <c r="E42" s="32" t="s">
        <v>0</v>
      </c>
      <c r="F42" s="32"/>
      <c r="G42" s="32">
        <v>1</v>
      </c>
      <c r="H42" s="32">
        <v>1</v>
      </c>
      <c r="I42" s="32" t="s">
        <v>0</v>
      </c>
      <c r="J42" s="13"/>
      <c r="K42" s="33"/>
      <c r="L42" s="34">
        <f>IFERROR(INDEX('Pokemon Data'!A:A,MATCH($A42,'Pokemon Data'!$B:$B,0)),"")</f>
        <v>36</v>
      </c>
      <c r="M42" s="34">
        <f>IFERROR(INDEX('Pokemon Data'!I:I,MATCH($A42,'Pokemon Data'!$B:$B,0)),"")</f>
        <v>216</v>
      </c>
      <c r="N42" s="34">
        <f>IFERROR(INDEX('Pokemon Data'!J:J,MATCH($A42,'Pokemon Data'!$B:$B,0)),"")</f>
        <v>178</v>
      </c>
      <c r="O42" s="34">
        <f>IFERROR(INDEX('Pokemon Data'!K:K,MATCH($A42,'Pokemon Data'!$B:$B,0)),"")</f>
        <v>162</v>
      </c>
      <c r="P42" s="35">
        <f>IFERROR(INDEX('Level Multipliers'!$A:$A,MATCH($D42,'Level Multipliers'!$B:$B,0)),"")</f>
        <v>19</v>
      </c>
      <c r="Q42" s="36">
        <f>IFERROR(INDEX('Level Multipliers'!$D:$D,MATCH(P42,'Level Multipliers'!$A:$A,0)),"")</f>
        <v>1.7173900470456649</v>
      </c>
      <c r="R42" s="37">
        <f t="shared" si="0"/>
        <v>0</v>
      </c>
      <c r="S42" s="37">
        <f t="shared" si="1"/>
        <v>-7</v>
      </c>
      <c r="T42" s="38">
        <f t="shared" si="2"/>
        <v>1564347823.7755756</v>
      </c>
      <c r="U42" s="38">
        <f t="shared" si="3"/>
        <v>1566681800.0624795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19.5</v>
      </c>
      <c r="AI42" s="36">
        <f>IFERROR(INDEX('Level Multipliers'!$D:$D,MATCH(AH42,'Level Multipliers'!$A:$A,0)),"")</f>
        <v>1.6952373266621776</v>
      </c>
      <c r="AJ42" s="37">
        <f t="shared" si="6"/>
        <v>0</v>
      </c>
      <c r="AK42" s="37">
        <f t="shared" si="7"/>
        <v>-10</v>
      </c>
      <c r="AL42" s="38">
        <f t="shared" si="8"/>
        <v>1485181671.7475529</v>
      </c>
      <c r="AM42" s="38">
        <f t="shared" si="9"/>
        <v>1487397533.6875381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20</v>
      </c>
      <c r="BA42" s="36">
        <f>IFERROR(INDEX('Level Multipliers'!$D:$D,MATCH(AZ42,'Level Multipliers'!$A:$A,0)),"")</f>
        <v>1.6739202944034379</v>
      </c>
      <c r="BB42" s="37">
        <f t="shared" si="12"/>
        <v>0</v>
      </c>
      <c r="BC42" s="37">
        <f t="shared" si="13"/>
        <v>-12</v>
      </c>
      <c r="BD42" s="38">
        <f t="shared" si="14"/>
        <v>1411876321.0523422</v>
      </c>
      <c r="BE42" s="38">
        <f t="shared" si="15"/>
        <v>1413982812.8461072</v>
      </c>
      <c r="BF42" s="38" t="b">
        <f t="shared" si="16"/>
        <v>1</v>
      </c>
      <c r="BG42" s="37" t="str">
        <f t="array" ref="BG42:BQ42">IF(BF42,"",IVSolution($M42,$N42,$O42,BB42,BC42,BD42,BE42,$E42,$F42,$G42,$H42,$I42))</f>
        <v/>
      </c>
      <c r="BH42" s="37" t="str">
        <v/>
      </c>
      <c r="BI42" s="37" t="str">
        <v/>
      </c>
      <c r="BJ42" s="39" t="str">
        <v/>
      </c>
      <c r="BK42" s="39" t="str">
        <v/>
      </c>
      <c r="BL42" s="37" t="str">
        <v/>
      </c>
      <c r="BM42" s="37" t="str">
        <v/>
      </c>
      <c r="BN42" s="37" t="str">
        <v/>
      </c>
      <c r="BO42" s="37" t="str">
        <v/>
      </c>
      <c r="BP42" s="37" t="str">
        <v/>
      </c>
      <c r="BQ42" s="37" t="str">
        <v/>
      </c>
      <c r="BR42" s="40">
        <f t="shared" si="17"/>
        <v>20.5</v>
      </c>
      <c r="BS42" s="36">
        <f>IFERROR(INDEX('Level Multipliers'!$D:$D,MATCH(BR42,'Level Multipliers'!$A:$A,0)),"")</f>
        <v>1.6533745038028393</v>
      </c>
      <c r="BT42" s="37">
        <f t="shared" si="18"/>
        <v>0</v>
      </c>
      <c r="BU42" s="37">
        <f t="shared" si="19"/>
        <v>-15</v>
      </c>
      <c r="BV42" s="38">
        <f t="shared" si="20"/>
        <v>1343824332.5553768</v>
      </c>
      <c r="BW42" s="38">
        <f t="shared" si="21"/>
        <v>1345829292.1163385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 t="str">
        <f t="shared" si="23"/>
        <v/>
      </c>
      <c r="CK42" s="41" t="str">
        <f t="shared" si="24"/>
        <v/>
      </c>
      <c r="CL42" s="61" t="str">
        <f t="shared" si="25"/>
        <v/>
      </c>
      <c r="CM42" s="39" t="str">
        <f t="shared" si="26"/>
        <v/>
      </c>
      <c r="CN42" s="39" t="str">
        <f t="shared" si="27"/>
        <v/>
      </c>
      <c r="CO42" s="42" t="str">
        <f t="shared" si="28"/>
        <v/>
      </c>
      <c r="CP42" s="42" t="str">
        <f t="shared" si="29"/>
        <v/>
      </c>
      <c r="CQ42" s="42" t="str">
        <f t="shared" si="30"/>
        <v/>
      </c>
      <c r="CR42" s="42" t="str">
        <f t="shared" si="31"/>
        <v/>
      </c>
      <c r="CS42" s="42" t="str">
        <f t="shared" si="32"/>
        <v/>
      </c>
      <c r="CT42" s="42" t="str">
        <f t="shared" si="33"/>
        <v/>
      </c>
      <c r="CU42" s="43" t="str">
        <f t="shared" si="34"/>
        <v/>
      </c>
      <c r="CV42" s="43" t="str">
        <f t="shared" si="35"/>
        <v/>
      </c>
      <c r="CW42" s="43" t="str">
        <f t="shared" si="36"/>
        <v/>
      </c>
      <c r="CX42" s="13" t="s">
        <v>442</v>
      </c>
    </row>
    <row r="43" spans="1:102" x14ac:dyDescent="0.25">
      <c r="A43" s="31" t="s">
        <v>67</v>
      </c>
      <c r="B43" s="13">
        <v>426</v>
      </c>
      <c r="C43" s="13">
        <v>53</v>
      </c>
      <c r="D43" s="13">
        <v>25</v>
      </c>
      <c r="E43" s="32" t="s">
        <v>0</v>
      </c>
      <c r="F43" s="32">
        <v>1</v>
      </c>
      <c r="G43" s="32">
        <v>1</v>
      </c>
      <c r="H43" s="32">
        <v>1</v>
      </c>
      <c r="I43" s="32" t="s">
        <v>2</v>
      </c>
      <c r="J43" s="13"/>
      <c r="K43" s="33"/>
      <c r="L43" s="34">
        <f>IFERROR(INDEX('Pokemon Data'!A:A,MATCH($A43,'Pokemon Data'!$B:$B,0)),"")</f>
        <v>37</v>
      </c>
      <c r="M43" s="34">
        <f>IFERROR(INDEX('Pokemon Data'!I:I,MATCH($A43,'Pokemon Data'!$B:$B,0)),"")</f>
        <v>116</v>
      </c>
      <c r="N43" s="34">
        <f>IFERROR(INDEX('Pokemon Data'!J:J,MATCH($A43,'Pokemon Data'!$B:$B,0)),"")</f>
        <v>96</v>
      </c>
      <c r="O43" s="34">
        <f>IFERROR(INDEX('Pokemon Data'!K:K,MATCH($A43,'Pokemon Data'!$B:$B,0)),"")</f>
        <v>109</v>
      </c>
      <c r="P43" s="35">
        <f>IFERROR(INDEX('Level Multipliers'!$A:$A,MATCH($D43,'Level Multipliers'!$B:$B,0)),"")</f>
        <v>19</v>
      </c>
      <c r="Q43" s="36">
        <f>IFERROR(INDEX('Level Multipliers'!$D:$D,MATCH(P43,'Level Multipliers'!$A:$A,0)),"")</f>
        <v>1.7173900470456649</v>
      </c>
      <c r="R43" s="37">
        <f t="shared" si="0"/>
        <v>0</v>
      </c>
      <c r="S43" s="37">
        <f t="shared" si="1"/>
        <v>-24</v>
      </c>
      <c r="T43" s="38">
        <f t="shared" si="2"/>
        <v>157868311.830852</v>
      </c>
      <c r="U43" s="38">
        <f t="shared" si="3"/>
        <v>158610347.52698657</v>
      </c>
      <c r="V43" s="38" t="b">
        <f t="shared" si="4"/>
        <v>1</v>
      </c>
      <c r="W43" s="37" t="str">
        <f t="array" ref="W43:AG43">IF(V43,"",IVSolution($M43,$N43,$O43,R43,S43,T43,U43,$E43,$F43,$G43,$H43,$I43))</f>
        <v/>
      </c>
      <c r="X43" s="37" t="str">
        <v/>
      </c>
      <c r="Y43" s="37" t="str">
        <v/>
      </c>
      <c r="Z43" s="39" t="str">
        <v/>
      </c>
      <c r="AA43" s="39" t="str">
        <v/>
      </c>
      <c r="AB43" s="37" t="str">
        <v/>
      </c>
      <c r="AC43" s="37" t="str">
        <v/>
      </c>
      <c r="AD43" s="37" t="str">
        <v/>
      </c>
      <c r="AE43" s="37" t="str">
        <v/>
      </c>
      <c r="AF43" s="37" t="str">
        <v/>
      </c>
      <c r="AG43" s="37" t="str">
        <v/>
      </c>
      <c r="AH43" s="40">
        <f t="shared" si="5"/>
        <v>19.5</v>
      </c>
      <c r="AI43" s="36">
        <f>IFERROR(INDEX('Level Multipliers'!$D:$D,MATCH(AH43,'Level Multipliers'!$A:$A,0)),"")</f>
        <v>1.6952373266621776</v>
      </c>
      <c r="AJ43" s="37">
        <f t="shared" si="6"/>
        <v>0</v>
      </c>
      <c r="AK43" s="37">
        <f t="shared" si="7"/>
        <v>-25</v>
      </c>
      <c r="AL43" s="38">
        <f t="shared" si="8"/>
        <v>149879150.73453978</v>
      </c>
      <c r="AM43" s="38">
        <f t="shared" si="9"/>
        <v>150583634.60886234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20</v>
      </c>
      <c r="BA43" s="36">
        <f>IFERROR(INDEX('Level Multipliers'!$D:$D,MATCH(AZ43,'Level Multipliers'!$A:$A,0)),"")</f>
        <v>1.6739202944034379</v>
      </c>
      <c r="BB43" s="37">
        <f t="shared" si="12"/>
        <v>0</v>
      </c>
      <c r="BC43" s="37">
        <f t="shared" si="13"/>
        <v>-26</v>
      </c>
      <c r="BD43" s="38">
        <f t="shared" si="14"/>
        <v>142481440.46414042</v>
      </c>
      <c r="BE43" s="38">
        <f t="shared" si="15"/>
        <v>143151152.54020506</v>
      </c>
      <c r="BF43" s="38" t="b">
        <f t="shared" si="16"/>
        <v>1</v>
      </c>
      <c r="BG43" s="37" t="str">
        <f t="array" ref="BG43:BQ43">IF(BF43,"",IVSolution($M43,$N43,$O43,BB43,BC43,BD43,BE43,$E43,$F43,$G43,$H43,$I43))</f>
        <v/>
      </c>
      <c r="BH43" s="37" t="str">
        <v/>
      </c>
      <c r="BI43" s="37" t="str">
        <v/>
      </c>
      <c r="BJ43" s="39" t="str">
        <v/>
      </c>
      <c r="BK43" s="39" t="str">
        <v/>
      </c>
      <c r="BL43" s="37" t="str">
        <v/>
      </c>
      <c r="BM43" s="37" t="str">
        <v/>
      </c>
      <c r="BN43" s="37" t="str">
        <v/>
      </c>
      <c r="BO43" s="37" t="str">
        <v/>
      </c>
      <c r="BP43" s="37" t="str">
        <v/>
      </c>
      <c r="BQ43" s="37" t="str">
        <v/>
      </c>
      <c r="BR43" s="40">
        <f t="shared" si="17"/>
        <v>20.5</v>
      </c>
      <c r="BS43" s="36">
        <f>IFERROR(INDEX('Level Multipliers'!$D:$D,MATCH(BR43,'Level Multipliers'!$A:$A,0)),"")</f>
        <v>1.6533745038028393</v>
      </c>
      <c r="BT43" s="37">
        <f t="shared" si="18"/>
        <v>0</v>
      </c>
      <c r="BU43" s="37">
        <f t="shared" si="19"/>
        <v>-27</v>
      </c>
      <c r="BV43" s="38">
        <f t="shared" si="20"/>
        <v>135613880.46407628</v>
      </c>
      <c r="BW43" s="38">
        <f t="shared" si="21"/>
        <v>136251312.63161278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 t="str">
        <f t="shared" si="23"/>
        <v/>
      </c>
      <c r="CK43" s="41" t="str">
        <f t="shared" si="24"/>
        <v/>
      </c>
      <c r="CL43" s="61" t="str">
        <f t="shared" si="25"/>
        <v/>
      </c>
      <c r="CM43" s="39" t="str">
        <f t="shared" si="26"/>
        <v/>
      </c>
      <c r="CN43" s="39" t="str">
        <f t="shared" si="27"/>
        <v/>
      </c>
      <c r="CO43" s="42" t="str">
        <f t="shared" si="28"/>
        <v/>
      </c>
      <c r="CP43" s="42" t="str">
        <f t="shared" si="29"/>
        <v/>
      </c>
      <c r="CQ43" s="42" t="str">
        <f t="shared" si="30"/>
        <v/>
      </c>
      <c r="CR43" s="42" t="str">
        <f t="shared" si="31"/>
        <v/>
      </c>
      <c r="CS43" s="42" t="str">
        <f t="shared" si="32"/>
        <v/>
      </c>
      <c r="CT43" s="42" t="str">
        <f t="shared" si="33"/>
        <v/>
      </c>
      <c r="CU43" s="43" t="str">
        <f t="shared" si="34"/>
        <v/>
      </c>
      <c r="CV43" s="43" t="str">
        <f t="shared" si="35"/>
        <v/>
      </c>
      <c r="CW43" s="43" t="str">
        <f t="shared" si="36"/>
        <v/>
      </c>
      <c r="CX43" s="13"/>
    </row>
    <row r="44" spans="1:102" x14ac:dyDescent="0.25">
      <c r="A44" s="31" t="s">
        <v>67</v>
      </c>
      <c r="B44" s="13">
        <v>237</v>
      </c>
      <c r="C44" s="13">
        <v>38</v>
      </c>
      <c r="D44" s="13">
        <v>13</v>
      </c>
      <c r="E44" s="32" t="s">
        <v>0</v>
      </c>
      <c r="F44" s="32"/>
      <c r="G44" s="32">
        <v>1</v>
      </c>
      <c r="H44" s="32"/>
      <c r="I44" s="32" t="s">
        <v>0</v>
      </c>
      <c r="J44" s="13"/>
      <c r="K44" s="33"/>
      <c r="L44" s="34">
        <f>IFERROR(INDEX('Pokemon Data'!A:A,MATCH($A44,'Pokemon Data'!$B:$B,0)),"")</f>
        <v>37</v>
      </c>
      <c r="M44" s="34">
        <f>IFERROR(INDEX('Pokemon Data'!I:I,MATCH($A44,'Pokemon Data'!$B:$B,0)),"")</f>
        <v>116</v>
      </c>
      <c r="N44" s="34">
        <f>IFERROR(INDEX('Pokemon Data'!J:J,MATCH($A44,'Pokemon Data'!$B:$B,0)),"")</f>
        <v>96</v>
      </c>
      <c r="O44" s="34">
        <f>IFERROR(INDEX('Pokemon Data'!K:K,MATCH($A44,'Pokemon Data'!$B:$B,0)),"")</f>
        <v>109</v>
      </c>
      <c r="P44" s="35">
        <f>IFERROR(INDEX('Level Multipliers'!$A:$A,MATCH($D44,'Level Multipliers'!$B:$B,0)),"")</f>
        <v>11</v>
      </c>
      <c r="Q44" s="36">
        <f>IFERROR(INDEX('Level Multipliers'!$D:$D,MATCH(P44,'Level Multipliers'!$A:$A,0)),"")</f>
        <v>2.2567884714123854</v>
      </c>
      <c r="R44" s="37">
        <f t="shared" si="0"/>
        <v>0</v>
      </c>
      <c r="S44" s="37">
        <f t="shared" si="1"/>
        <v>-28</v>
      </c>
      <c r="T44" s="38">
        <f t="shared" si="2"/>
        <v>145700187.42147166</v>
      </c>
      <c r="U44" s="38">
        <f t="shared" si="3"/>
        <v>146932318.82892415</v>
      </c>
      <c r="V44" s="38" t="b">
        <f t="shared" si="4"/>
        <v>1</v>
      </c>
      <c r="W44" s="37" t="str">
        <f t="array" ref="W44:AG44">IF(V44,"",IVSolution($M44,$N44,$O44,R44,S44,T44,U44,$E44,$F44,$G44,$H44,$I44))</f>
        <v/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40">
        <f t="shared" si="5"/>
        <v>11.5</v>
      </c>
      <c r="AI44" s="36">
        <f>IFERROR(INDEX('Level Multipliers'!$D:$D,MATCH(AH44,'Level Multipliers'!$A:$A,0)),"")</f>
        <v>2.2072134251772386</v>
      </c>
      <c r="AJ44" s="37">
        <f t="shared" si="6"/>
        <v>0</v>
      </c>
      <c r="AK44" s="37">
        <f t="shared" si="7"/>
        <v>-30</v>
      </c>
      <c r="AL44" s="38">
        <f t="shared" si="8"/>
        <v>133313462.44782533</v>
      </c>
      <c r="AM44" s="38">
        <f t="shared" si="9"/>
        <v>134440844.00460428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12</v>
      </c>
      <c r="BA44" s="36">
        <f>IFERROR(INDEX('Level Multipliers'!$D:$D,MATCH(AZ44,'Level Multipliers'!$A:$A,0)),"")</f>
        <v>2.1607681195435338</v>
      </c>
      <c r="BB44" s="37">
        <f t="shared" si="12"/>
        <v>0</v>
      </c>
      <c r="BC44" s="37">
        <f t="shared" si="13"/>
        <v>-32</v>
      </c>
      <c r="BD44" s="38">
        <f t="shared" si="14"/>
        <v>122441698.71275656</v>
      </c>
      <c r="BE44" s="38">
        <f t="shared" si="15"/>
        <v>123477141.87337112</v>
      </c>
      <c r="BF44" s="38" t="b">
        <f t="shared" si="16"/>
        <v>1</v>
      </c>
      <c r="BG44" s="37" t="str">
        <f t="array" ref="BG44:BQ44">IF(BF44,"",IVSolution($M44,$N44,$O44,BB44,BC44,BD44,BE44,$E44,$F44,$G44,$H44,$I44))</f>
        <v/>
      </c>
      <c r="BH44" s="37" t="str">
        <v/>
      </c>
      <c r="BI44" s="37" t="str">
        <v/>
      </c>
      <c r="BJ44" s="39" t="str">
        <v/>
      </c>
      <c r="BK44" s="39" t="str">
        <v/>
      </c>
      <c r="BL44" s="37" t="str">
        <v/>
      </c>
      <c r="BM44" s="37" t="str">
        <v/>
      </c>
      <c r="BN44" s="37" t="str">
        <v/>
      </c>
      <c r="BO44" s="37" t="str">
        <v/>
      </c>
      <c r="BP44" s="37" t="str">
        <v/>
      </c>
      <c r="BQ44" s="37" t="str">
        <v/>
      </c>
      <c r="BR44" s="40">
        <f t="shared" si="17"/>
        <v>12.5</v>
      </c>
      <c r="BS44" s="36">
        <f>IFERROR(INDEX('Level Multipliers'!$D:$D,MATCH(BR44,'Level Multipliers'!$A:$A,0)),"")</f>
        <v>2.1171365709672214</v>
      </c>
      <c r="BT44" s="37">
        <f t="shared" si="18"/>
        <v>0</v>
      </c>
      <c r="BU44" s="37">
        <f t="shared" si="19"/>
        <v>-34</v>
      </c>
      <c r="BV44" s="38">
        <f t="shared" si="20"/>
        <v>112847563.99521942</v>
      </c>
      <c r="BW44" s="38">
        <f t="shared" si="21"/>
        <v>113801873.18530166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 t="str">
        <f t="shared" si="23"/>
        <v/>
      </c>
      <c r="CK44" s="41" t="str">
        <f t="shared" si="24"/>
        <v/>
      </c>
      <c r="CL44" s="61" t="str">
        <f t="shared" si="25"/>
        <v/>
      </c>
      <c r="CM44" s="39" t="str">
        <f t="shared" si="26"/>
        <v/>
      </c>
      <c r="CN44" s="39" t="str">
        <f t="shared" si="27"/>
        <v/>
      </c>
      <c r="CO44" s="42" t="str">
        <f t="shared" si="28"/>
        <v/>
      </c>
      <c r="CP44" s="42" t="str">
        <f t="shared" si="29"/>
        <v/>
      </c>
      <c r="CQ44" s="42" t="str">
        <f t="shared" si="30"/>
        <v/>
      </c>
      <c r="CR44" s="42" t="str">
        <f t="shared" si="31"/>
        <v/>
      </c>
      <c r="CS44" s="42" t="str">
        <f t="shared" si="32"/>
        <v/>
      </c>
      <c r="CT44" s="42" t="str">
        <f t="shared" si="33"/>
        <v/>
      </c>
      <c r="CU44" s="43" t="str">
        <f t="shared" si="34"/>
        <v/>
      </c>
      <c r="CV44" s="43" t="str">
        <f t="shared" si="35"/>
        <v/>
      </c>
      <c r="CW44" s="43" t="str">
        <f t="shared" si="36"/>
        <v/>
      </c>
      <c r="CX44" s="13"/>
    </row>
    <row r="45" spans="1:102" x14ac:dyDescent="0.25">
      <c r="A45" s="31" t="s">
        <v>69</v>
      </c>
      <c r="B45" s="13">
        <v>399</v>
      </c>
      <c r="C45" s="13">
        <v>145</v>
      </c>
      <c r="D45" s="13">
        <v>25</v>
      </c>
      <c r="E45" s="32" t="s">
        <v>0</v>
      </c>
      <c r="F45" s="32"/>
      <c r="G45" s="32">
        <v>1</v>
      </c>
      <c r="H45" s="32"/>
      <c r="I45" s="32" t="s">
        <v>0</v>
      </c>
      <c r="J45" s="13"/>
      <c r="K45" s="33"/>
      <c r="L45" s="34">
        <f>IFERROR(INDEX('Pokemon Data'!A:A,MATCH($A45,'Pokemon Data'!$B:$B,0)),"")</f>
        <v>39</v>
      </c>
      <c r="M45" s="34">
        <f>IFERROR(INDEX('Pokemon Data'!I:I,MATCH($A45,'Pokemon Data'!$B:$B,0)),"")</f>
        <v>251</v>
      </c>
      <c r="N45" s="34">
        <f>IFERROR(INDEX('Pokemon Data'!J:J,MATCH($A45,'Pokemon Data'!$B:$B,0)),"")</f>
        <v>80</v>
      </c>
      <c r="O45" s="34">
        <f>IFERROR(INDEX('Pokemon Data'!K:K,MATCH($A45,'Pokemon Data'!$B:$B,0)),"")</f>
        <v>41</v>
      </c>
      <c r="P45" s="35">
        <f>IFERROR(INDEX('Level Multipliers'!$A:$A,MATCH($D45,'Level Multipliers'!$B:$B,0)),"")</f>
        <v>19</v>
      </c>
      <c r="Q45" s="36">
        <f>IFERROR(INDEX('Level Multipliers'!$D:$D,MATCH(P45,'Level Multipliers'!$A:$A,0)),"")</f>
        <v>1.7173900470456649</v>
      </c>
      <c r="R45" s="37">
        <f t="shared" si="0"/>
        <v>0</v>
      </c>
      <c r="S45" s="37">
        <f t="shared" si="1"/>
        <v>-1</v>
      </c>
      <c r="T45" s="38">
        <f t="shared" si="2"/>
        <v>138491002.18091357</v>
      </c>
      <c r="U45" s="38">
        <f t="shared" si="3"/>
        <v>139186062.58092707</v>
      </c>
      <c r="V45" s="38" t="b">
        <f t="shared" si="4"/>
        <v>1</v>
      </c>
      <c r="W45" s="37" t="str">
        <f t="array" ref="W45:AG45">IF(V45,"",IVSolution($M45,$N45,$O45,R45,S45,T45,U45,$E45,$F45,$G45,$H45,$I45))</f>
        <v/>
      </c>
      <c r="X45" s="37" t="str">
        <v/>
      </c>
      <c r="Y45" s="37" t="str">
        <v/>
      </c>
      <c r="Z45" s="39" t="str">
        <v/>
      </c>
      <c r="AA45" s="39" t="str">
        <v/>
      </c>
      <c r="AB45" s="37" t="str">
        <v/>
      </c>
      <c r="AC45" s="37" t="str">
        <v/>
      </c>
      <c r="AD45" s="37" t="str">
        <v/>
      </c>
      <c r="AE45" s="37" t="str">
        <v/>
      </c>
      <c r="AF45" s="37" t="str">
        <v/>
      </c>
      <c r="AG45" s="37" t="str">
        <v/>
      </c>
      <c r="AH45" s="40">
        <f t="shared" si="5"/>
        <v>19.5</v>
      </c>
      <c r="AI45" s="36">
        <f>IFERROR(INDEX('Level Multipliers'!$D:$D,MATCH(AH45,'Level Multipliers'!$A:$A,0)),"")</f>
        <v>1.6952373266621776</v>
      </c>
      <c r="AJ45" s="37">
        <f t="shared" si="6"/>
        <v>0</v>
      </c>
      <c r="AK45" s="37">
        <f t="shared" si="7"/>
        <v>-4</v>
      </c>
      <c r="AL45" s="38">
        <f t="shared" si="8"/>
        <v>131482458.70577633</v>
      </c>
      <c r="AM45" s="38">
        <f t="shared" si="9"/>
        <v>132142344.53881705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20</v>
      </c>
      <c r="BA45" s="36">
        <f>IFERROR(INDEX('Level Multipliers'!$D:$D,MATCH(AZ45,'Level Multipliers'!$A:$A,0)),"")</f>
        <v>1.6739202944034379</v>
      </c>
      <c r="BB45" s="37">
        <f t="shared" si="12"/>
        <v>0</v>
      </c>
      <c r="BC45" s="37">
        <f t="shared" si="13"/>
        <v>-7</v>
      </c>
      <c r="BD45" s="38">
        <f t="shared" si="14"/>
        <v>124992769.31016561</v>
      </c>
      <c r="BE45" s="38">
        <f t="shared" si="15"/>
        <v>125620084.60767519</v>
      </c>
      <c r="BF45" s="38" t="b">
        <f t="shared" si="16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7"/>
        <v>20.5</v>
      </c>
      <c r="BS45" s="36">
        <f>IFERROR(INDEX('Level Multipliers'!$D:$D,MATCH(BR45,'Level Multipliers'!$A:$A,0)),"")</f>
        <v>1.6533745038028393</v>
      </c>
      <c r="BT45" s="37">
        <f t="shared" si="18"/>
        <v>0</v>
      </c>
      <c r="BU45" s="37">
        <f t="shared" si="19"/>
        <v>-10</v>
      </c>
      <c r="BV45" s="38">
        <f t="shared" si="20"/>
        <v>118968157.68344799</v>
      </c>
      <c r="BW45" s="38">
        <f t="shared" si="21"/>
        <v>119565236.58363752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 t="str">
        <f t="shared" si="23"/>
        <v/>
      </c>
      <c r="CK45" s="41" t="str">
        <f t="shared" si="24"/>
        <v/>
      </c>
      <c r="CL45" s="61" t="str">
        <f t="shared" si="25"/>
        <v/>
      </c>
      <c r="CM45" s="39" t="str">
        <f t="shared" si="26"/>
        <v/>
      </c>
      <c r="CN45" s="39" t="str">
        <f t="shared" si="27"/>
        <v/>
      </c>
      <c r="CO45" s="42" t="str">
        <f t="shared" si="28"/>
        <v/>
      </c>
      <c r="CP45" s="42" t="str">
        <f t="shared" si="29"/>
        <v/>
      </c>
      <c r="CQ45" s="42" t="str">
        <f t="shared" si="30"/>
        <v/>
      </c>
      <c r="CR45" s="42" t="str">
        <f t="shared" si="31"/>
        <v/>
      </c>
      <c r="CS45" s="42" t="str">
        <f t="shared" si="32"/>
        <v/>
      </c>
      <c r="CT45" s="42" t="str">
        <f t="shared" si="33"/>
        <v/>
      </c>
      <c r="CU45" s="43" t="str">
        <f t="shared" si="34"/>
        <v/>
      </c>
      <c r="CV45" s="43" t="str">
        <f t="shared" si="35"/>
        <v/>
      </c>
      <c r="CW45" s="43" t="str">
        <f t="shared" si="36"/>
        <v/>
      </c>
      <c r="CX45" s="13"/>
    </row>
    <row r="46" spans="1:102" x14ac:dyDescent="0.25">
      <c r="A46" s="31" t="s">
        <v>69</v>
      </c>
      <c r="B46" s="13">
        <v>388</v>
      </c>
      <c r="C46" s="13">
        <v>143</v>
      </c>
      <c r="D46" s="13">
        <v>25</v>
      </c>
      <c r="E46" s="32" t="s">
        <v>0</v>
      </c>
      <c r="F46" s="32"/>
      <c r="G46" s="32"/>
      <c r="H46" s="32">
        <v>1</v>
      </c>
      <c r="I46" s="32" t="s">
        <v>2</v>
      </c>
      <c r="J46" s="13"/>
      <c r="K46" s="33"/>
      <c r="L46" s="34">
        <f>IFERROR(INDEX('Pokemon Data'!A:A,MATCH($A46,'Pokemon Data'!$B:$B,0)),"")</f>
        <v>39</v>
      </c>
      <c r="M46" s="34">
        <f>IFERROR(INDEX('Pokemon Data'!I:I,MATCH($A46,'Pokemon Data'!$B:$B,0)),"")</f>
        <v>251</v>
      </c>
      <c r="N46" s="34">
        <f>IFERROR(INDEX('Pokemon Data'!J:J,MATCH($A46,'Pokemon Data'!$B:$B,0)),"")</f>
        <v>80</v>
      </c>
      <c r="O46" s="34">
        <f>IFERROR(INDEX('Pokemon Data'!K:K,MATCH($A46,'Pokemon Data'!$B:$B,0)),"")</f>
        <v>41</v>
      </c>
      <c r="P46" s="35">
        <f>IFERROR(INDEX('Level Multipliers'!$A:$A,MATCH($D46,'Level Multipliers'!$B:$B,0)),"")</f>
        <v>19</v>
      </c>
      <c r="Q46" s="36">
        <f>IFERROR(INDEX('Level Multipliers'!$D:$D,MATCH(P46,'Level Multipliers'!$A:$A,0)),"")</f>
        <v>1.7173900470456649</v>
      </c>
      <c r="R46" s="37">
        <f t="shared" si="0"/>
        <v>0</v>
      </c>
      <c r="S46" s="37">
        <f t="shared" si="1"/>
        <v>-4</v>
      </c>
      <c r="T46" s="38">
        <f t="shared" si="2"/>
        <v>130960166.28239428</v>
      </c>
      <c r="U46" s="38">
        <f t="shared" si="3"/>
        <v>131636088.59880289</v>
      </c>
      <c r="V46" s="38" t="b">
        <f t="shared" si="4"/>
        <v>1</v>
      </c>
      <c r="W46" s="37" t="str">
        <f t="array" ref="W46:AG46">IF(V46,"",IVSolution($M46,$N46,$O46,R46,S46,T46,U46,$E46,$F46,$G46,$H46,$I46))</f>
        <v/>
      </c>
      <c r="X46" s="37" t="str">
        <v/>
      </c>
      <c r="Y46" s="37" t="str">
        <v/>
      </c>
      <c r="Z46" s="39" t="str">
        <v/>
      </c>
      <c r="AA46" s="39" t="str">
        <v/>
      </c>
      <c r="AB46" s="37" t="str">
        <v/>
      </c>
      <c r="AC46" s="37" t="str">
        <v/>
      </c>
      <c r="AD46" s="37" t="str">
        <v/>
      </c>
      <c r="AE46" s="37" t="str">
        <v/>
      </c>
      <c r="AF46" s="37" t="str">
        <v/>
      </c>
      <c r="AG46" s="37" t="str">
        <v/>
      </c>
      <c r="AH46" s="40">
        <f t="shared" si="5"/>
        <v>19.5</v>
      </c>
      <c r="AI46" s="36">
        <f>IFERROR(INDEX('Level Multipliers'!$D:$D,MATCH(AH46,'Level Multipliers'!$A:$A,0)),"")</f>
        <v>1.6952373266621776</v>
      </c>
      <c r="AJ46" s="37">
        <f t="shared" si="6"/>
        <v>0</v>
      </c>
      <c r="AK46" s="37">
        <f t="shared" si="7"/>
        <v>-7</v>
      </c>
      <c r="AL46" s="38">
        <f t="shared" si="8"/>
        <v>124332731.97657296</v>
      </c>
      <c r="AM46" s="38">
        <f t="shared" si="9"/>
        <v>124974448.2372396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20</v>
      </c>
      <c r="BA46" s="36">
        <f>IFERROR(INDEX('Level Multipliers'!$D:$D,MATCH(AZ46,'Level Multipliers'!$A:$A,0)),"")</f>
        <v>1.6739202944034379</v>
      </c>
      <c r="BB46" s="37">
        <f t="shared" si="12"/>
        <v>0</v>
      </c>
      <c r="BC46" s="37">
        <f t="shared" si="13"/>
        <v>-10</v>
      </c>
      <c r="BD46" s="38">
        <f t="shared" si="14"/>
        <v>118195937.6073616</v>
      </c>
      <c r="BE46" s="38">
        <f t="shared" si="15"/>
        <v>118805980.14323762</v>
      </c>
      <c r="BF46" s="38" t="b">
        <f t="shared" si="16"/>
        <v>1</v>
      </c>
      <c r="BG46" s="37" t="str">
        <f t="array" ref="BG46:BQ46">IF(BF46,"",IVSolution($M46,$N46,$O46,BB46,BC46,BD46,BE46,$E46,$F46,$G46,$H46,$I46))</f>
        <v/>
      </c>
      <c r="BH46" s="37" t="str">
        <v/>
      </c>
      <c r="BI46" s="37" t="str">
        <v/>
      </c>
      <c r="BJ46" s="39" t="str">
        <v/>
      </c>
      <c r="BK46" s="39" t="str">
        <v/>
      </c>
      <c r="BL46" s="37" t="str">
        <v/>
      </c>
      <c r="BM46" s="37" t="str">
        <v/>
      </c>
      <c r="BN46" s="37" t="str">
        <v/>
      </c>
      <c r="BO46" s="37" t="str">
        <v/>
      </c>
      <c r="BP46" s="37" t="str">
        <v/>
      </c>
      <c r="BQ46" s="37" t="str">
        <v/>
      </c>
      <c r="BR46" s="40">
        <f t="shared" si="17"/>
        <v>20.5</v>
      </c>
      <c r="BS46" s="36">
        <f>IFERROR(INDEX('Level Multipliers'!$D:$D,MATCH(BR46,'Level Multipliers'!$A:$A,0)),"")</f>
        <v>1.6533745038028393</v>
      </c>
      <c r="BT46" s="37">
        <f t="shared" si="18"/>
        <v>0</v>
      </c>
      <c r="BU46" s="37">
        <f t="shared" si="19"/>
        <v>-13</v>
      </c>
      <c r="BV46" s="38">
        <f t="shared" si="20"/>
        <v>112498931.10154454</v>
      </c>
      <c r="BW46" s="38">
        <f t="shared" si="21"/>
        <v>113079569.78170383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 t="str">
        <f t="shared" si="23"/>
        <v/>
      </c>
      <c r="CK46" s="41" t="str">
        <f t="shared" si="24"/>
        <v/>
      </c>
      <c r="CL46" s="61" t="str">
        <f t="shared" si="25"/>
        <v/>
      </c>
      <c r="CM46" s="39" t="str">
        <f t="shared" si="26"/>
        <v/>
      </c>
      <c r="CN46" s="39" t="str">
        <f t="shared" si="27"/>
        <v/>
      </c>
      <c r="CO46" s="42" t="str">
        <f t="shared" si="28"/>
        <v/>
      </c>
      <c r="CP46" s="42" t="str">
        <f t="shared" si="29"/>
        <v/>
      </c>
      <c r="CQ46" s="42" t="str">
        <f t="shared" si="30"/>
        <v/>
      </c>
      <c r="CR46" s="42" t="str">
        <f t="shared" si="31"/>
        <v/>
      </c>
      <c r="CS46" s="42" t="str">
        <f t="shared" si="32"/>
        <v/>
      </c>
      <c r="CT46" s="42" t="str">
        <f t="shared" si="33"/>
        <v/>
      </c>
      <c r="CU46" s="43" t="str">
        <f t="shared" si="34"/>
        <v/>
      </c>
      <c r="CV46" s="43" t="str">
        <f t="shared" si="35"/>
        <v/>
      </c>
      <c r="CW46" s="43" t="str">
        <f t="shared" si="36"/>
        <v/>
      </c>
      <c r="CX46" s="13"/>
    </row>
    <row r="47" spans="1:102" x14ac:dyDescent="0.25">
      <c r="A47" s="31" t="s">
        <v>69</v>
      </c>
      <c r="B47" s="13">
        <v>128</v>
      </c>
      <c r="C47" s="13">
        <v>83</v>
      </c>
      <c r="D47" s="13">
        <v>8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39</v>
      </c>
      <c r="M47" s="34">
        <f>IFERROR(INDEX('Pokemon Data'!I:I,MATCH($A47,'Pokemon Data'!$B:$B,0)),"")</f>
        <v>251</v>
      </c>
      <c r="N47" s="34">
        <f>IFERROR(INDEX('Pokemon Data'!J:J,MATCH($A47,'Pokemon Data'!$B:$B,0)),"")</f>
        <v>80</v>
      </c>
      <c r="O47" s="34">
        <f>IFERROR(INDEX('Pokemon Data'!K:K,MATCH($A47,'Pokemon Data'!$B:$B,0)),"")</f>
        <v>41</v>
      </c>
      <c r="P47" s="35">
        <f>IFERROR(INDEX('Level Multipliers'!$A:$A,MATCH($D47,'Level Multipliers'!$B:$B,0)),"")</f>
        <v>7</v>
      </c>
      <c r="Q47" s="36">
        <f>IFERROR(INDEX('Level Multipliers'!$D:$D,MATCH(P47,'Level Multipliers'!$A:$A,0)),"")</f>
        <v>2.8635844799030687</v>
      </c>
      <c r="R47" s="37">
        <f t="shared" si="0"/>
        <v>0</v>
      </c>
      <c r="S47" s="37">
        <f t="shared" si="1"/>
        <v>-11</v>
      </c>
      <c r="T47" s="38">
        <f t="shared" si="2"/>
        <v>110169134.89028287</v>
      </c>
      <c r="U47" s="38">
        <f t="shared" si="3"/>
        <v>111897251.8133055</v>
      </c>
      <c r="V47" s="38" t="b">
        <f t="shared" si="4"/>
        <v>1</v>
      </c>
      <c r="W47" s="37" t="str">
        <f t="array" ref="W47:AG47">IF(V47,"",IVSolution($M47,$N47,$O47,R47,S47,T47,U47,$E47,$F47,$G47,$H47,$I47))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40">
        <f t="shared" si="5"/>
        <v>7.5</v>
      </c>
      <c r="AI47" s="36">
        <f>IFERROR(INDEX('Level Multipliers'!$D:$D,MATCH(AH47,'Level Multipliers'!$A:$A,0)),"")</f>
        <v>2.7589423510530713</v>
      </c>
      <c r="AJ47" s="37">
        <f t="shared" si="6"/>
        <v>0</v>
      </c>
      <c r="AK47" s="37">
        <f t="shared" si="7"/>
        <v>-20</v>
      </c>
      <c r="AL47" s="38">
        <f t="shared" si="8"/>
        <v>94927150.107087821</v>
      </c>
      <c r="AM47" s="38">
        <f t="shared" si="9"/>
        <v>96416180.720950216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8</v>
      </c>
      <c r="BA47" s="36">
        <f>IFERROR(INDEX('Level Multipliers'!$D:$D,MATCH(AZ47,'Level Multipliers'!$A:$A,0)),"")</f>
        <v>2.6649924305944541</v>
      </c>
      <c r="BB47" s="37">
        <f t="shared" si="12"/>
        <v>0</v>
      </c>
      <c r="BC47" s="37">
        <f t="shared" si="13"/>
        <v>-28</v>
      </c>
      <c r="BD47" s="38">
        <f t="shared" si="14"/>
        <v>82642578.432824895</v>
      </c>
      <c r="BE47" s="38">
        <f t="shared" si="15"/>
        <v>83938912.823525339</v>
      </c>
      <c r="BF47" s="38" t="b">
        <f t="shared" si="16"/>
        <v>1</v>
      </c>
      <c r="BG47" s="37" t="str">
        <f t="array" ref="BG47:BQ47">IF(BF47,"",IVSolution($M47,$N47,$O47,BB47,BC47,BD47,BE47,$E47,$F47,$G47,$H47,$I47))</f>
        <v/>
      </c>
      <c r="BH47" s="37" t="str">
        <v/>
      </c>
      <c r="BI47" s="37" t="str">
        <v/>
      </c>
      <c r="BJ47" s="39" t="str">
        <v/>
      </c>
      <c r="BK47" s="39" t="str">
        <v/>
      </c>
      <c r="BL47" s="37" t="str">
        <v/>
      </c>
      <c r="BM47" s="37" t="str">
        <v/>
      </c>
      <c r="BN47" s="37" t="str">
        <v/>
      </c>
      <c r="BO47" s="37" t="str">
        <v/>
      </c>
      <c r="BP47" s="37" t="str">
        <v/>
      </c>
      <c r="BQ47" s="37" t="str">
        <v/>
      </c>
      <c r="BR47" s="40">
        <f t="shared" si="17"/>
        <v>8.5</v>
      </c>
      <c r="BS47" s="36">
        <f>IFERROR(INDEX('Level Multipliers'!$D:$D,MATCH(BR47,'Level Multipliers'!$A:$A,0)),"")</f>
        <v>2.5800298976397995</v>
      </c>
      <c r="BT47" s="37">
        <f t="shared" si="18"/>
        <v>0</v>
      </c>
      <c r="BU47" s="37">
        <f t="shared" si="19"/>
        <v>-35</v>
      </c>
      <c r="BV47" s="38">
        <f t="shared" si="20"/>
        <v>72597036.704732671</v>
      </c>
      <c r="BW47" s="38">
        <f t="shared" si="21"/>
        <v>73735796.374722674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 t="str">
        <f t="shared" si="23"/>
        <v/>
      </c>
      <c r="CK47" s="41" t="str">
        <f t="shared" si="24"/>
        <v/>
      </c>
      <c r="CL47" s="61" t="str">
        <f t="shared" si="25"/>
        <v/>
      </c>
      <c r="CM47" s="39" t="str">
        <f t="shared" si="26"/>
        <v/>
      </c>
      <c r="CN47" s="39" t="str">
        <f t="shared" si="27"/>
        <v/>
      </c>
      <c r="CO47" s="42" t="str">
        <f t="shared" si="28"/>
        <v/>
      </c>
      <c r="CP47" s="42" t="str">
        <f t="shared" si="29"/>
        <v/>
      </c>
      <c r="CQ47" s="42" t="str">
        <f t="shared" si="30"/>
        <v/>
      </c>
      <c r="CR47" s="42" t="str">
        <f t="shared" si="31"/>
        <v/>
      </c>
      <c r="CS47" s="42" t="str">
        <f t="shared" si="32"/>
        <v/>
      </c>
      <c r="CT47" s="42" t="str">
        <f t="shared" si="33"/>
        <v/>
      </c>
      <c r="CU47" s="43" t="str">
        <f t="shared" si="34"/>
        <v/>
      </c>
      <c r="CV47" s="43" t="str">
        <f t="shared" si="35"/>
        <v/>
      </c>
      <c r="CW47" s="43" t="str">
        <f t="shared" si="36"/>
        <v/>
      </c>
      <c r="CX47" s="13" t="s">
        <v>451</v>
      </c>
    </row>
    <row r="48" spans="1:102" x14ac:dyDescent="0.25">
      <c r="A48" s="31" t="s">
        <v>71</v>
      </c>
      <c r="B48" s="13">
        <v>1077</v>
      </c>
      <c r="C48" s="13">
        <v>176</v>
      </c>
      <c r="D48" s="13">
        <v>25</v>
      </c>
      <c r="E48" s="32" t="s">
        <v>0</v>
      </c>
      <c r="F48" s="32">
        <v>1</v>
      </c>
      <c r="G48" s="32"/>
      <c r="H48" s="32"/>
      <c r="I48" s="32" t="s">
        <v>0</v>
      </c>
      <c r="J48" s="13"/>
      <c r="K48" s="33"/>
      <c r="L48" s="34">
        <f>IFERROR(INDEX('Pokemon Data'!A:A,MATCH($A48,'Pokemon Data'!$B:$B,0)),"")</f>
        <v>40</v>
      </c>
      <c r="M48" s="34">
        <f>IFERROR(INDEX('Pokemon Data'!I:I,MATCH($A48,'Pokemon Data'!$B:$B,0)),"")</f>
        <v>295</v>
      </c>
      <c r="N48" s="34">
        <f>IFERROR(INDEX('Pokemon Data'!J:J,MATCH($A48,'Pokemon Data'!$B:$B,0)),"")</f>
        <v>156</v>
      </c>
      <c r="O48" s="34">
        <f>IFERROR(INDEX('Pokemon Data'!K:K,MATCH($A48,'Pokemon Data'!$B:$B,0)),"")</f>
        <v>90</v>
      </c>
      <c r="P48" s="35">
        <f>IFERROR(INDEX('Level Multipliers'!$A:$A,MATCH($D48,'Level Multipliers'!$B:$B,0)),"")</f>
        <v>19</v>
      </c>
      <c r="Q48" s="36">
        <f>IFERROR(INDEX('Level Multipliers'!$D:$D,MATCH(P48,'Level Multipliers'!$A:$A,0)),"")</f>
        <v>1.7173900470456649</v>
      </c>
      <c r="R48" s="37">
        <f t="shared" si="0"/>
        <v>8</v>
      </c>
      <c r="S48" s="37">
        <f t="shared" si="1"/>
        <v>8</v>
      </c>
      <c r="T48" s="38">
        <f t="shared" si="2"/>
        <v>1009037189.8964509</v>
      </c>
      <c r="U48" s="38">
        <f t="shared" si="3"/>
        <v>1010911852.1768378</v>
      </c>
      <c r="V48" s="38" t="b">
        <f t="shared" si="4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5"/>
        <v>19.5</v>
      </c>
      <c r="AI48" s="36">
        <f>IFERROR(INDEX('Level Multipliers'!$D:$D,MATCH(AH48,'Level Multipliers'!$A:$A,0)),"")</f>
        <v>1.6952373266621776</v>
      </c>
      <c r="AJ48" s="37">
        <f t="shared" si="6"/>
        <v>4</v>
      </c>
      <c r="AK48" s="37">
        <f t="shared" si="7"/>
        <v>5</v>
      </c>
      <c r="AL48" s="38">
        <f t="shared" si="8"/>
        <v>957973359.74103451</v>
      </c>
      <c r="AM48" s="38">
        <f t="shared" si="9"/>
        <v>959753151.94404173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20</v>
      </c>
      <c r="BA48" s="36">
        <f>IFERROR(INDEX('Level Multipliers'!$D:$D,MATCH(AZ48,'Level Multipliers'!$A:$A,0)),"")</f>
        <v>1.6739202944034379</v>
      </c>
      <c r="BB48" s="37">
        <f t="shared" si="12"/>
        <v>0</v>
      </c>
      <c r="BC48" s="37">
        <f t="shared" si="13"/>
        <v>1</v>
      </c>
      <c r="BD48" s="38">
        <f t="shared" si="14"/>
        <v>910689869.49310052</v>
      </c>
      <c r="BE48" s="38">
        <f t="shared" si="15"/>
        <v>912381815.00766015</v>
      </c>
      <c r="BF48" s="38" t="b">
        <f t="shared" si="16"/>
        <v>1</v>
      </c>
      <c r="BG48" s="37" t="str">
        <f t="array" ref="BG48:BQ48">IF(BF48,"",IVSolution($M48,$N48,$O48,BB48,BC48,BD48,BE48,$E48,$F48,$G48,$H48,$I48))</f>
        <v/>
      </c>
      <c r="BH48" s="37" t="str">
        <v/>
      </c>
      <c r="BI48" s="37" t="str">
        <v/>
      </c>
      <c r="BJ48" s="39" t="str">
        <v/>
      </c>
      <c r="BK48" s="39" t="str">
        <v/>
      </c>
      <c r="BL48" s="37" t="str">
        <v/>
      </c>
      <c r="BM48" s="37" t="str">
        <v/>
      </c>
      <c r="BN48" s="37" t="str">
        <v/>
      </c>
      <c r="BO48" s="37" t="str">
        <v/>
      </c>
      <c r="BP48" s="37" t="str">
        <v/>
      </c>
      <c r="BQ48" s="37" t="str">
        <v/>
      </c>
      <c r="BR48" s="40">
        <f t="shared" si="17"/>
        <v>20.5</v>
      </c>
      <c r="BS48" s="36">
        <f>IFERROR(INDEX('Level Multipliers'!$D:$D,MATCH(BR48,'Level Multipliers'!$A:$A,0)),"")</f>
        <v>1.6533745038028393</v>
      </c>
      <c r="BT48" s="37">
        <f t="shared" si="18"/>
        <v>0</v>
      </c>
      <c r="BU48" s="37">
        <f t="shared" si="19"/>
        <v>-3</v>
      </c>
      <c r="BV48" s="38">
        <f t="shared" si="20"/>
        <v>866794908.15763807</v>
      </c>
      <c r="BW48" s="38">
        <f t="shared" si="21"/>
        <v>868405302.43787396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 t="str">
        <f t="shared" si="23"/>
        <v/>
      </c>
      <c r="CK48" s="41" t="str">
        <f t="shared" si="24"/>
        <v/>
      </c>
      <c r="CL48" s="61" t="str">
        <f t="shared" si="25"/>
        <v/>
      </c>
      <c r="CM48" s="39" t="str">
        <f t="shared" si="26"/>
        <v/>
      </c>
      <c r="CN48" s="39" t="str">
        <f t="shared" si="27"/>
        <v/>
      </c>
      <c r="CO48" s="42" t="str">
        <f t="shared" si="28"/>
        <v/>
      </c>
      <c r="CP48" s="42" t="str">
        <f t="shared" si="29"/>
        <v/>
      </c>
      <c r="CQ48" s="42" t="str">
        <f t="shared" si="30"/>
        <v/>
      </c>
      <c r="CR48" s="42" t="str">
        <f t="shared" si="31"/>
        <v/>
      </c>
      <c r="CS48" s="42" t="str">
        <f t="shared" si="32"/>
        <v/>
      </c>
      <c r="CT48" s="42" t="str">
        <f t="shared" si="33"/>
        <v/>
      </c>
      <c r="CU48" s="43" t="str">
        <f t="shared" si="34"/>
        <v/>
      </c>
      <c r="CV48" s="43" t="str">
        <f t="shared" si="35"/>
        <v/>
      </c>
      <c r="CW48" s="43" t="str">
        <f t="shared" si="36"/>
        <v/>
      </c>
      <c r="CX48" s="13" t="s">
        <v>423</v>
      </c>
    </row>
    <row r="49" spans="1:102" x14ac:dyDescent="0.25">
      <c r="A49" s="31" t="s">
        <v>72</v>
      </c>
      <c r="B49" s="13">
        <v>370</v>
      </c>
      <c r="C49" s="13">
        <v>61</v>
      </c>
      <c r="D49" s="13">
        <v>35</v>
      </c>
      <c r="E49" s="32" t="s">
        <v>2</v>
      </c>
      <c r="F49" s="32"/>
      <c r="G49" s="32">
        <v>1</v>
      </c>
      <c r="H49" s="32"/>
      <c r="I49" s="32" t="s">
        <v>0</v>
      </c>
      <c r="J49" s="13"/>
      <c r="K49" s="33"/>
      <c r="L49" s="34">
        <f>IFERROR(INDEX('Pokemon Data'!A:A,MATCH($A49,'Pokemon Data'!$B:$B,0)),"")</f>
        <v>41</v>
      </c>
      <c r="M49" s="34">
        <f>IFERROR(INDEX('Pokemon Data'!I:I,MATCH($A49,'Pokemon Data'!$B:$B,0)),"")</f>
        <v>120</v>
      </c>
      <c r="N49" s="34">
        <f>IFERROR(INDEX('Pokemon Data'!J:J,MATCH($A49,'Pokemon Data'!$B:$B,0)),"")</f>
        <v>83</v>
      </c>
      <c r="O49" s="34">
        <f>IFERROR(INDEX('Pokemon Data'!K:K,MATCH($A49,'Pokemon Data'!$B:$B,0)),"")</f>
        <v>73</v>
      </c>
      <c r="P49" s="35">
        <f>IFERROR(INDEX('Level Multipliers'!$A:$A,MATCH($D49,'Level Multipliers'!$B:$B,0)),"")</f>
        <v>23</v>
      </c>
      <c r="Q49" s="36">
        <f>IFERROR(INDEX('Level Multipliers'!$D:$D,MATCH(P49,'Level Multipliers'!$A:$A,0)),"")</f>
        <v>1.5609074973486676</v>
      </c>
      <c r="R49" s="37">
        <f t="shared" si="0"/>
        <v>0</v>
      </c>
      <c r="S49" s="37">
        <f t="shared" si="1"/>
        <v>-24</v>
      </c>
      <c r="T49" s="38">
        <f t="shared" si="2"/>
        <v>81266604.553818151</v>
      </c>
      <c r="U49" s="38">
        <f t="shared" si="3"/>
        <v>81706477.11754626</v>
      </c>
      <c r="V49" s="38" t="b">
        <f t="shared" si="4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5"/>
        <v>23.5</v>
      </c>
      <c r="AI49" s="36">
        <f>IFERROR(INDEX('Level Multipliers'!$D:$D,MATCH(AH49,'Level Multipliers'!$A:$A,0)),"")</f>
        <v>1.5442084375315592</v>
      </c>
      <c r="AJ49" s="37">
        <f t="shared" si="6"/>
        <v>0</v>
      </c>
      <c r="AK49" s="37">
        <f t="shared" si="7"/>
        <v>-25</v>
      </c>
      <c r="AL49" s="38">
        <f t="shared" si="8"/>
        <v>77844356.436892927</v>
      </c>
      <c r="AM49" s="38">
        <f t="shared" si="9"/>
        <v>78265705.363991082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24</v>
      </c>
      <c r="BA49" s="36">
        <f>IFERROR(INDEX('Level Multipliers'!$D:$D,MATCH(AZ49,'Level Multipliers'!$A:$A,0)),"")</f>
        <v>1.5280341520389438</v>
      </c>
      <c r="BB49" s="37">
        <f t="shared" si="12"/>
        <v>0</v>
      </c>
      <c r="BC49" s="37">
        <f t="shared" si="13"/>
        <v>-26</v>
      </c>
      <c r="BD49" s="38">
        <f t="shared" si="14"/>
        <v>74633823.644991875</v>
      </c>
      <c r="BE49" s="38">
        <f t="shared" si="15"/>
        <v>75037794.889118537</v>
      </c>
      <c r="BF49" s="38" t="b">
        <f t="shared" si="16"/>
        <v>1</v>
      </c>
      <c r="BG49" s="37" t="str">
        <f t="array" ref="BG49:BQ49">IF(BF49,"",IVSolution($M49,$N49,$O49,BB49,BC49,BD49,BE49,$E49,$F49,$G49,$H49,$I49))</f>
        <v/>
      </c>
      <c r="BH49" s="37" t="str">
        <v/>
      </c>
      <c r="BI49" s="37" t="str">
        <v/>
      </c>
      <c r="BJ49" s="39" t="str">
        <v/>
      </c>
      <c r="BK49" s="39" t="str">
        <v/>
      </c>
      <c r="BL49" s="37" t="str">
        <v/>
      </c>
      <c r="BM49" s="37" t="str">
        <v/>
      </c>
      <c r="BN49" s="37" t="str">
        <v/>
      </c>
      <c r="BO49" s="37" t="str">
        <v/>
      </c>
      <c r="BP49" s="37" t="str">
        <v/>
      </c>
      <c r="BQ49" s="37" t="str">
        <v/>
      </c>
      <c r="BR49" s="40">
        <f t="shared" si="17"/>
        <v>24.5</v>
      </c>
      <c r="BS49" s="36">
        <f>IFERROR(INDEX('Level Multipliers'!$D:$D,MATCH(BR49,'Level Multipliers'!$A:$A,0)),"")</f>
        <v>1.5123576273617088</v>
      </c>
      <c r="BT49" s="37">
        <f t="shared" si="18"/>
        <v>0</v>
      </c>
      <c r="BU49" s="37">
        <f t="shared" si="19"/>
        <v>-27</v>
      </c>
      <c r="BV49" s="38">
        <f t="shared" si="20"/>
        <v>71617878.505174756</v>
      </c>
      <c r="BW49" s="38">
        <f t="shared" si="21"/>
        <v>72005525.312861651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 t="str">
        <f t="shared" si="23"/>
        <v/>
      </c>
      <c r="CK49" s="41" t="str">
        <f t="shared" si="24"/>
        <v/>
      </c>
      <c r="CL49" s="61" t="str">
        <f t="shared" si="25"/>
        <v/>
      </c>
      <c r="CM49" s="39" t="str">
        <f t="shared" si="26"/>
        <v/>
      </c>
      <c r="CN49" s="39" t="str">
        <f t="shared" si="27"/>
        <v/>
      </c>
      <c r="CO49" s="42" t="str">
        <f t="shared" si="28"/>
        <v/>
      </c>
      <c r="CP49" s="42" t="str">
        <f t="shared" si="29"/>
        <v/>
      </c>
      <c r="CQ49" s="42" t="str">
        <f t="shared" si="30"/>
        <v/>
      </c>
      <c r="CR49" s="42" t="str">
        <f t="shared" si="31"/>
        <v/>
      </c>
      <c r="CS49" s="42" t="str">
        <f t="shared" si="32"/>
        <v/>
      </c>
      <c r="CT49" s="42" t="str">
        <f t="shared" si="33"/>
        <v/>
      </c>
      <c r="CU49" s="43" t="str">
        <f t="shared" si="34"/>
        <v/>
      </c>
      <c r="CV49" s="43" t="str">
        <f t="shared" si="35"/>
        <v/>
      </c>
      <c r="CW49" s="43" t="str">
        <f t="shared" si="36"/>
        <v/>
      </c>
      <c r="CX49" s="13"/>
    </row>
    <row r="50" spans="1:102" x14ac:dyDescent="0.25">
      <c r="A50" s="31" t="s">
        <v>72</v>
      </c>
      <c r="B50" s="13">
        <v>253</v>
      </c>
      <c r="C50" s="13">
        <v>49</v>
      </c>
      <c r="D50" s="13">
        <v>22</v>
      </c>
      <c r="E50" s="32" t="s">
        <v>2</v>
      </c>
      <c r="F50" s="32"/>
      <c r="G50" s="32"/>
      <c r="H50" s="32">
        <v>1</v>
      </c>
      <c r="I50" s="32" t="s">
        <v>2</v>
      </c>
      <c r="J50" s="13"/>
      <c r="K50" s="33"/>
      <c r="L50" s="34">
        <f>IFERROR(INDEX('Pokemon Data'!A:A,MATCH($A50,'Pokemon Data'!$B:$B,0)),"")</f>
        <v>41</v>
      </c>
      <c r="M50" s="34">
        <f>IFERROR(INDEX('Pokemon Data'!I:I,MATCH($A50,'Pokemon Data'!$B:$B,0)),"")</f>
        <v>120</v>
      </c>
      <c r="N50" s="34">
        <f>IFERROR(INDEX('Pokemon Data'!J:J,MATCH($A50,'Pokemon Data'!$B:$B,0)),"")</f>
        <v>83</v>
      </c>
      <c r="O50" s="34">
        <f>IFERROR(INDEX('Pokemon Data'!K:K,MATCH($A50,'Pokemon Data'!$B:$B,0)),"")</f>
        <v>73</v>
      </c>
      <c r="P50" s="35">
        <f>IFERROR(INDEX('Level Multipliers'!$A:$A,MATCH($D50,'Level Multipliers'!$B:$B,0)),"")</f>
        <v>17</v>
      </c>
      <c r="Q50" s="36">
        <f>IFERROR(INDEX('Level Multipliers'!$D:$D,MATCH(P50,'Level Multipliers'!$A:$A,0)),"")</f>
        <v>1.8155651132027117</v>
      </c>
      <c r="R50" s="37">
        <f t="shared" si="0"/>
        <v>0</v>
      </c>
      <c r="S50" s="37">
        <f t="shared" si="1"/>
        <v>-30</v>
      </c>
      <c r="T50" s="38">
        <f t="shared" si="2"/>
        <v>69548594.59483549</v>
      </c>
      <c r="U50" s="38">
        <f t="shared" si="3"/>
        <v>70099472.400450036</v>
      </c>
      <c r="V50" s="38" t="b">
        <f t="shared" si="4"/>
        <v>1</v>
      </c>
      <c r="W50" s="37" t="str">
        <f t="array" ref="W50:AG50">IF(V50,"",IVSolution($M50,$N50,$O50,R50,S50,T50,U50,$E50,$F50,$G50,$H50,$I50))</f>
        <v/>
      </c>
      <c r="X50" s="37" t="str">
        <v/>
      </c>
      <c r="Y50" s="37" t="str">
        <v/>
      </c>
      <c r="Z50" s="39" t="str">
        <v/>
      </c>
      <c r="AA50" s="39" t="str">
        <v/>
      </c>
      <c r="AB50" s="37" t="str">
        <v/>
      </c>
      <c r="AC50" s="37" t="str">
        <v/>
      </c>
      <c r="AD50" s="37" t="str">
        <v/>
      </c>
      <c r="AE50" s="37" t="str">
        <v/>
      </c>
      <c r="AF50" s="37" t="str">
        <v/>
      </c>
      <c r="AG50" s="37" t="str">
        <v/>
      </c>
      <c r="AH50" s="40">
        <f t="shared" si="5"/>
        <v>17.5</v>
      </c>
      <c r="AI50" s="36">
        <f>IFERROR(INDEX('Level Multipliers'!$D:$D,MATCH(AH50,'Level Multipliers'!$A:$A,0)),"")</f>
        <v>1.7894510926096343</v>
      </c>
      <c r="AJ50" s="37">
        <f t="shared" si="6"/>
        <v>0</v>
      </c>
      <c r="AK50" s="37">
        <f t="shared" si="7"/>
        <v>-31</v>
      </c>
      <c r="AL50" s="38">
        <f t="shared" si="8"/>
        <v>65632715.799386732</v>
      </c>
      <c r="AM50" s="38">
        <f t="shared" si="9"/>
        <v>66152576.864397734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18</v>
      </c>
      <c r="BA50" s="36">
        <f>IFERROR(INDEX('Level Multipliers'!$D:$D,MATCH(AZ50,'Level Multipliers'!$A:$A,0)),"")</f>
        <v>1.7644323332558229</v>
      </c>
      <c r="BB50" s="37">
        <f t="shared" si="12"/>
        <v>0</v>
      </c>
      <c r="BC50" s="37">
        <f t="shared" si="13"/>
        <v>-32</v>
      </c>
      <c r="BD50" s="38">
        <f t="shared" si="14"/>
        <v>62038469.176443219</v>
      </c>
      <c r="BE50" s="38">
        <f t="shared" si="15"/>
        <v>62529861.07246498</v>
      </c>
      <c r="BF50" s="38" t="b">
        <f t="shared" si="16"/>
        <v>1</v>
      </c>
      <c r="BG50" s="37" t="str">
        <f t="array" ref="BG50:BQ50">IF(BF50,"",IVSolution($M50,$N50,$O50,BB50,BC50,BD50,BE50,$E50,$F50,$G50,$H50,$I50))</f>
        <v/>
      </c>
      <c r="BH50" s="37" t="str">
        <v/>
      </c>
      <c r="BI50" s="37" t="str">
        <v/>
      </c>
      <c r="BJ50" s="39" t="str">
        <v/>
      </c>
      <c r="BK50" s="39" t="str">
        <v/>
      </c>
      <c r="BL50" s="37" t="str">
        <v/>
      </c>
      <c r="BM50" s="37" t="str">
        <v/>
      </c>
      <c r="BN50" s="37" t="str">
        <v/>
      </c>
      <c r="BO50" s="37" t="str">
        <v/>
      </c>
      <c r="BP50" s="37" t="str">
        <v/>
      </c>
      <c r="BQ50" s="37" t="str">
        <v/>
      </c>
      <c r="BR50" s="40">
        <f t="shared" si="17"/>
        <v>18.5</v>
      </c>
      <c r="BS50" s="36">
        <f>IFERROR(INDEX('Level Multipliers'!$D:$D,MATCH(BR50,'Level Multipliers'!$A:$A,0)),"")</f>
        <v>1.7404346161581328</v>
      </c>
      <c r="BT50" s="37">
        <f t="shared" si="18"/>
        <v>0</v>
      </c>
      <c r="BU50" s="37">
        <f t="shared" si="19"/>
        <v>-33</v>
      </c>
      <c r="BV50" s="38">
        <f t="shared" si="20"/>
        <v>58731608.149044</v>
      </c>
      <c r="BW50" s="38">
        <f t="shared" si="21"/>
        <v>59196807.188734747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 t="str">
        <f t="shared" si="23"/>
        <v/>
      </c>
      <c r="CK50" s="41" t="str">
        <f t="shared" si="24"/>
        <v/>
      </c>
      <c r="CL50" s="61" t="str">
        <f t="shared" si="25"/>
        <v/>
      </c>
      <c r="CM50" s="39" t="str">
        <f t="shared" si="26"/>
        <v/>
      </c>
      <c r="CN50" s="39" t="str">
        <f t="shared" si="27"/>
        <v/>
      </c>
      <c r="CO50" s="42" t="str">
        <f t="shared" si="28"/>
        <v/>
      </c>
      <c r="CP50" s="42" t="str">
        <f t="shared" si="29"/>
        <v/>
      </c>
      <c r="CQ50" s="42" t="str">
        <f t="shared" si="30"/>
        <v/>
      </c>
      <c r="CR50" s="42" t="str">
        <f t="shared" si="31"/>
        <v/>
      </c>
      <c r="CS50" s="42" t="str">
        <f t="shared" si="32"/>
        <v/>
      </c>
      <c r="CT50" s="42" t="str">
        <f t="shared" si="33"/>
        <v/>
      </c>
      <c r="CU50" s="43" t="str">
        <f t="shared" si="34"/>
        <v/>
      </c>
      <c r="CV50" s="43" t="str">
        <f t="shared" si="35"/>
        <v/>
      </c>
      <c r="CW50" s="43" t="str">
        <f t="shared" si="36"/>
        <v/>
      </c>
      <c r="CX50" s="13"/>
    </row>
    <row r="51" spans="1:102" x14ac:dyDescent="0.25">
      <c r="A51" s="31" t="s">
        <v>75</v>
      </c>
      <c r="B51" s="13">
        <v>608</v>
      </c>
      <c r="C51" s="13">
        <v>62</v>
      </c>
      <c r="D51" s="13">
        <v>25</v>
      </c>
      <c r="E51" s="32" t="s">
        <v>0</v>
      </c>
      <c r="F51" s="32"/>
      <c r="G51" s="32">
        <v>1</v>
      </c>
      <c r="H51" s="32">
        <v>1</v>
      </c>
      <c r="I51" s="32" t="s">
        <v>0</v>
      </c>
      <c r="J51" s="13"/>
      <c r="K51" s="33"/>
      <c r="L51" s="34">
        <f>IFERROR(INDEX('Pokemon Data'!A:A,MATCH($A51,'Pokemon Data'!$B:$B,0)),"")</f>
        <v>43</v>
      </c>
      <c r="M51" s="34">
        <f>IFERROR(INDEX('Pokemon Data'!I:I,MATCH($A51,'Pokemon Data'!$B:$B,0)),"")</f>
        <v>128</v>
      </c>
      <c r="N51" s="34">
        <f>IFERROR(INDEX('Pokemon Data'!J:J,MATCH($A51,'Pokemon Data'!$B:$B,0)),"")</f>
        <v>131</v>
      </c>
      <c r="O51" s="34">
        <f>IFERROR(INDEX('Pokemon Data'!K:K,MATCH($A51,'Pokemon Data'!$B:$B,0)),"")</f>
        <v>112</v>
      </c>
      <c r="P51" s="35">
        <f>IFERROR(INDEX('Level Multipliers'!$A:$A,MATCH($D51,'Level Multipliers'!$B:$B,0)),"")</f>
        <v>19</v>
      </c>
      <c r="Q51" s="36">
        <f>IFERROR(INDEX('Level Multipliers'!$D:$D,MATCH(P51,'Level Multipliers'!$A:$A,0)),"")</f>
        <v>1.7173900470456649</v>
      </c>
      <c r="R51" s="37">
        <f t="shared" si="0"/>
        <v>0</v>
      </c>
      <c r="S51" s="37">
        <f t="shared" si="1"/>
        <v>-20</v>
      </c>
      <c r="T51" s="38">
        <f t="shared" si="2"/>
        <v>321575478.98697388</v>
      </c>
      <c r="U51" s="38">
        <f t="shared" si="3"/>
        <v>322634162.97548008</v>
      </c>
      <c r="V51" s="38" t="b">
        <f t="shared" si="4"/>
        <v>1</v>
      </c>
      <c r="W51" s="37" t="str">
        <f t="array" ref="W51:AG51">IF(V51,"",IVSolution($M51,$N51,$O51,R51,S51,T51,U51,$E51,$F51,$G51,$H51,$I51))</f>
        <v/>
      </c>
      <c r="X51" s="37" t="str">
        <v/>
      </c>
      <c r="Y51" s="37" t="str">
        <v/>
      </c>
      <c r="Z51" s="39" t="str">
        <v/>
      </c>
      <c r="AA51" s="39" t="str">
        <v/>
      </c>
      <c r="AB51" s="37" t="str">
        <v/>
      </c>
      <c r="AC51" s="37" t="str">
        <v/>
      </c>
      <c r="AD51" s="37" t="str">
        <v/>
      </c>
      <c r="AE51" s="37" t="str">
        <v/>
      </c>
      <c r="AF51" s="37" t="str">
        <v/>
      </c>
      <c r="AG51" s="37" t="str">
        <v/>
      </c>
      <c r="AH51" s="40">
        <f t="shared" si="5"/>
        <v>19.5</v>
      </c>
      <c r="AI51" s="36">
        <f>IFERROR(INDEX('Level Multipliers'!$D:$D,MATCH(AH51,'Level Multipliers'!$A:$A,0)),"")</f>
        <v>1.6952373266621776</v>
      </c>
      <c r="AJ51" s="37">
        <f t="shared" si="6"/>
        <v>0</v>
      </c>
      <c r="AK51" s="37">
        <f t="shared" si="7"/>
        <v>-22</v>
      </c>
      <c r="AL51" s="38">
        <f t="shared" si="8"/>
        <v>305301672.82248294</v>
      </c>
      <c r="AM51" s="38">
        <f t="shared" si="9"/>
        <v>306306780.5306313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20</v>
      </c>
      <c r="BA51" s="36">
        <f>IFERROR(INDEX('Level Multipliers'!$D:$D,MATCH(AZ51,'Level Multipliers'!$A:$A,0)),"")</f>
        <v>1.6739202944034379</v>
      </c>
      <c r="BB51" s="37">
        <f t="shared" si="12"/>
        <v>0</v>
      </c>
      <c r="BC51" s="37">
        <f t="shared" si="13"/>
        <v>-23</v>
      </c>
      <c r="BD51" s="38">
        <f t="shared" si="14"/>
        <v>290232643.4775728</v>
      </c>
      <c r="BE51" s="38">
        <f t="shared" si="15"/>
        <v>291188141.24611992</v>
      </c>
      <c r="BF51" s="38" t="b">
        <f t="shared" si="16"/>
        <v>1</v>
      </c>
      <c r="BG51" s="37" t="str">
        <f t="array" ref="BG51:BQ51">IF(BF51,"",IVSolution($M51,$N51,$O51,BB51,BC51,BD51,BE51,$E51,$F51,$G51,$H51,$I51))</f>
        <v/>
      </c>
      <c r="BH51" s="37" t="str">
        <v/>
      </c>
      <c r="BI51" s="37" t="str">
        <v/>
      </c>
      <c r="BJ51" s="39" t="str">
        <v/>
      </c>
      <c r="BK51" s="39" t="str">
        <v/>
      </c>
      <c r="BL51" s="37" t="str">
        <v/>
      </c>
      <c r="BM51" s="37" t="str">
        <v/>
      </c>
      <c r="BN51" s="37" t="str">
        <v/>
      </c>
      <c r="BO51" s="37" t="str">
        <v/>
      </c>
      <c r="BP51" s="37" t="str">
        <v/>
      </c>
      <c r="BQ51" s="37" t="str">
        <v/>
      </c>
      <c r="BR51" s="40">
        <f t="shared" si="17"/>
        <v>20.5</v>
      </c>
      <c r="BS51" s="36">
        <f>IFERROR(INDEX('Level Multipliers'!$D:$D,MATCH(BR51,'Level Multipliers'!$A:$A,0)),"")</f>
        <v>1.6533745038028393</v>
      </c>
      <c r="BT51" s="37">
        <f t="shared" si="18"/>
        <v>0</v>
      </c>
      <c r="BU51" s="37">
        <f t="shared" si="19"/>
        <v>-24</v>
      </c>
      <c r="BV51" s="38">
        <f t="shared" si="20"/>
        <v>276243522.60283613</v>
      </c>
      <c r="BW51" s="38">
        <f t="shared" si="21"/>
        <v>277152965.68360043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 t="str">
        <f t="shared" si="23"/>
        <v/>
      </c>
      <c r="CK51" s="41" t="str">
        <f t="shared" si="24"/>
        <v/>
      </c>
      <c r="CL51" s="61" t="str">
        <f t="shared" si="25"/>
        <v/>
      </c>
      <c r="CM51" s="39" t="str">
        <f t="shared" si="26"/>
        <v/>
      </c>
      <c r="CN51" s="39" t="str">
        <f t="shared" si="27"/>
        <v/>
      </c>
      <c r="CO51" s="42" t="str">
        <f t="shared" si="28"/>
        <v/>
      </c>
      <c r="CP51" s="42" t="str">
        <f t="shared" si="29"/>
        <v/>
      </c>
      <c r="CQ51" s="42" t="str">
        <f t="shared" si="30"/>
        <v/>
      </c>
      <c r="CR51" s="42" t="str">
        <f t="shared" si="31"/>
        <v/>
      </c>
      <c r="CS51" s="42" t="str">
        <f t="shared" si="32"/>
        <v/>
      </c>
      <c r="CT51" s="42" t="str">
        <f t="shared" si="33"/>
        <v/>
      </c>
      <c r="CU51" s="43" t="str">
        <f t="shared" si="34"/>
        <v/>
      </c>
      <c r="CV51" s="43" t="str">
        <f t="shared" si="35"/>
        <v/>
      </c>
      <c r="CW51" s="43" t="str">
        <f t="shared" si="36"/>
        <v/>
      </c>
      <c r="CX51" s="13" t="s">
        <v>396</v>
      </c>
    </row>
    <row r="52" spans="1:102" x14ac:dyDescent="0.25">
      <c r="A52" s="31" t="s">
        <v>75</v>
      </c>
      <c r="B52" s="13">
        <v>602</v>
      </c>
      <c r="C52" s="13">
        <v>62</v>
      </c>
      <c r="D52" s="13">
        <v>25</v>
      </c>
      <c r="E52" s="32" t="s">
        <v>0</v>
      </c>
      <c r="F52" s="32">
        <v>1</v>
      </c>
      <c r="G52" s="32"/>
      <c r="H52" s="32">
        <v>1</v>
      </c>
      <c r="I52" s="32" t="s">
        <v>0</v>
      </c>
      <c r="J52" s="13"/>
      <c r="K52" s="33"/>
      <c r="L52" s="34">
        <f>IFERROR(INDEX('Pokemon Data'!A:A,MATCH($A52,'Pokemon Data'!$B:$B,0)),"")</f>
        <v>43</v>
      </c>
      <c r="M52" s="34">
        <f>IFERROR(INDEX('Pokemon Data'!I:I,MATCH($A52,'Pokemon Data'!$B:$B,0)),"")</f>
        <v>128</v>
      </c>
      <c r="N52" s="34">
        <f>IFERROR(INDEX('Pokemon Data'!J:J,MATCH($A52,'Pokemon Data'!$B:$B,0)),"")</f>
        <v>131</v>
      </c>
      <c r="O52" s="34">
        <f>IFERROR(INDEX('Pokemon Data'!K:K,MATCH($A52,'Pokemon Data'!$B:$B,0)),"")</f>
        <v>112</v>
      </c>
      <c r="P52" s="35">
        <f>IFERROR(INDEX('Level Multipliers'!$A:$A,MATCH($D52,'Level Multipliers'!$B:$B,0)),"")</f>
        <v>19</v>
      </c>
      <c r="Q52" s="36">
        <f>IFERROR(INDEX('Level Multipliers'!$D:$D,MATCH(P52,'Level Multipliers'!$A:$A,0)),"")</f>
        <v>1.7173900470456649</v>
      </c>
      <c r="R52" s="37">
        <f t="shared" si="0"/>
        <v>0</v>
      </c>
      <c r="S52" s="37">
        <f t="shared" si="1"/>
        <v>-20</v>
      </c>
      <c r="T52" s="38">
        <f t="shared" si="2"/>
        <v>315259911.39736432</v>
      </c>
      <c r="U52" s="38">
        <f t="shared" si="3"/>
        <v>316308156.4311769</v>
      </c>
      <c r="V52" s="38" t="b">
        <f t="shared" si="4"/>
        <v>1</v>
      </c>
      <c r="W52" s="37" t="str">
        <f t="array" ref="W52:AG52">IF(V52,"",IVSolution($M52,$N52,$O52,R52,S52,T52,U52,$E52,$F52,$G52,$H52,$I52))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40">
        <f t="shared" si="5"/>
        <v>19.5</v>
      </c>
      <c r="AI52" s="36">
        <f>IFERROR(INDEX('Level Multipliers'!$D:$D,MATCH(AH52,'Level Multipliers'!$A:$A,0)),"")</f>
        <v>1.6952373266621776</v>
      </c>
      <c r="AJ52" s="37">
        <f t="shared" si="6"/>
        <v>0</v>
      </c>
      <c r="AK52" s="37">
        <f t="shared" si="7"/>
        <v>-22</v>
      </c>
      <c r="AL52" s="38">
        <f t="shared" si="8"/>
        <v>299305713.9390341</v>
      </c>
      <c r="AM52" s="38">
        <f t="shared" si="9"/>
        <v>300300910.97134209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20</v>
      </c>
      <c r="BA52" s="36">
        <f>IFERROR(INDEX('Level Multipliers'!$D:$D,MATCH(AZ52,'Level Multipliers'!$A:$A,0)),"")</f>
        <v>1.6739202944034379</v>
      </c>
      <c r="BB52" s="37">
        <f t="shared" si="12"/>
        <v>0</v>
      </c>
      <c r="BC52" s="37">
        <f t="shared" si="13"/>
        <v>-23</v>
      </c>
      <c r="BD52" s="38">
        <f t="shared" si="14"/>
        <v>284532632.1384995</v>
      </c>
      <c r="BE52" s="38">
        <f t="shared" si="15"/>
        <v>285478708.40070105</v>
      </c>
      <c r="BF52" s="38" t="b">
        <f t="shared" si="16"/>
        <v>1</v>
      </c>
      <c r="BG52" s="37" t="str">
        <f t="array" ref="BG52:BQ52">IF(BF52,"",IVSolution($M52,$N52,$O52,BB52,BC52,BD52,BE52,$E52,$F52,$G52,$H52,$I52))</f>
        <v/>
      </c>
      <c r="BH52" s="37" t="str">
        <v/>
      </c>
      <c r="BI52" s="37" t="str">
        <v/>
      </c>
      <c r="BJ52" s="39" t="str">
        <v/>
      </c>
      <c r="BK52" s="39" t="str">
        <v/>
      </c>
      <c r="BL52" s="37" t="str">
        <v/>
      </c>
      <c r="BM52" s="37" t="str">
        <v/>
      </c>
      <c r="BN52" s="37" t="str">
        <v/>
      </c>
      <c r="BO52" s="37" t="str">
        <v/>
      </c>
      <c r="BP52" s="37" t="str">
        <v/>
      </c>
      <c r="BQ52" s="37" t="str">
        <v/>
      </c>
      <c r="BR52" s="40">
        <f t="shared" si="17"/>
        <v>20.5</v>
      </c>
      <c r="BS52" s="36">
        <f>IFERROR(INDEX('Level Multipliers'!$D:$D,MATCH(BR52,'Level Multipliers'!$A:$A,0)),"")</f>
        <v>1.6533745038028393</v>
      </c>
      <c r="BT52" s="37">
        <f t="shared" si="18"/>
        <v>0</v>
      </c>
      <c r="BU52" s="37">
        <f t="shared" si="19"/>
        <v>-24</v>
      </c>
      <c r="BV52" s="38">
        <f t="shared" si="20"/>
        <v>270818249.99285358</v>
      </c>
      <c r="BW52" s="38">
        <f t="shared" si="21"/>
        <v>271718725.68087411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 t="str">
        <f t="shared" si="23"/>
        <v/>
      </c>
      <c r="CK52" s="41" t="str">
        <f t="shared" si="24"/>
        <v/>
      </c>
      <c r="CL52" s="61" t="str">
        <f t="shared" si="25"/>
        <v/>
      </c>
      <c r="CM52" s="39" t="str">
        <f t="shared" si="26"/>
        <v/>
      </c>
      <c r="CN52" s="39" t="str">
        <f t="shared" si="27"/>
        <v/>
      </c>
      <c r="CO52" s="42" t="str">
        <f t="shared" si="28"/>
        <v/>
      </c>
      <c r="CP52" s="42" t="str">
        <f t="shared" si="29"/>
        <v/>
      </c>
      <c r="CQ52" s="42" t="str">
        <f t="shared" si="30"/>
        <v/>
      </c>
      <c r="CR52" s="42" t="str">
        <f t="shared" si="31"/>
        <v/>
      </c>
      <c r="CS52" s="42" t="str">
        <f t="shared" si="32"/>
        <v/>
      </c>
      <c r="CT52" s="42" t="str">
        <f t="shared" si="33"/>
        <v/>
      </c>
      <c r="CU52" s="43" t="str">
        <f t="shared" si="34"/>
        <v/>
      </c>
      <c r="CV52" s="43" t="str">
        <f t="shared" si="35"/>
        <v/>
      </c>
      <c r="CW52" s="43" t="str">
        <f t="shared" si="36"/>
        <v/>
      </c>
      <c r="CX52" s="13" t="s">
        <v>394</v>
      </c>
    </row>
    <row r="53" spans="1:102" x14ac:dyDescent="0.25">
      <c r="A53" s="31" t="s">
        <v>75</v>
      </c>
      <c r="B53" s="13">
        <v>598</v>
      </c>
      <c r="C53" s="13">
        <v>60</v>
      </c>
      <c r="D53" s="13">
        <v>25</v>
      </c>
      <c r="E53" s="32" t="s">
        <v>0</v>
      </c>
      <c r="F53" s="32"/>
      <c r="G53" s="32"/>
      <c r="H53" s="32">
        <v>1</v>
      </c>
      <c r="I53" s="32" t="s">
        <v>0</v>
      </c>
      <c r="J53" s="13"/>
      <c r="K53" s="33"/>
      <c r="L53" s="34">
        <f>IFERROR(INDEX('Pokemon Data'!A:A,MATCH($A53,'Pokemon Data'!$B:$B,0)),"")</f>
        <v>43</v>
      </c>
      <c r="M53" s="34">
        <f>IFERROR(INDEX('Pokemon Data'!I:I,MATCH($A53,'Pokemon Data'!$B:$B,0)),"")</f>
        <v>128</v>
      </c>
      <c r="N53" s="34">
        <f>IFERROR(INDEX('Pokemon Data'!J:J,MATCH($A53,'Pokemon Data'!$B:$B,0)),"")</f>
        <v>131</v>
      </c>
      <c r="O53" s="34">
        <f>IFERROR(INDEX('Pokemon Data'!K:K,MATCH($A53,'Pokemon Data'!$B:$B,0)),"")</f>
        <v>112</v>
      </c>
      <c r="P53" s="35">
        <f>IFERROR(INDEX('Level Multipliers'!$A:$A,MATCH($D53,'Level Multipliers'!$B:$B,0)),"")</f>
        <v>19</v>
      </c>
      <c r="Q53" s="36">
        <f>IFERROR(INDEX('Level Multipliers'!$D:$D,MATCH(P53,'Level Multipliers'!$A:$A,0)),"")</f>
        <v>1.7173900470456649</v>
      </c>
      <c r="R53" s="37">
        <f t="shared" si="0"/>
        <v>0</v>
      </c>
      <c r="S53" s="37">
        <f t="shared" si="1"/>
        <v>-24</v>
      </c>
      <c r="T53" s="38">
        <f t="shared" si="2"/>
        <v>311084329.5199365</v>
      </c>
      <c r="U53" s="38">
        <f t="shared" si="3"/>
        <v>312125615.25062007</v>
      </c>
      <c r="V53" s="38" t="b">
        <f t="shared" si="4"/>
        <v>1</v>
      </c>
      <c r="W53" s="37" t="str">
        <f t="array" ref="W53:AG53">IF(V53,"",IVSolution($M53,$N53,$O53,R53,S53,T53,U53,$E53,$F53,$G53,$H53,$I53))</f>
        <v/>
      </c>
      <c r="X53" s="37" t="str">
        <v/>
      </c>
      <c r="Y53" s="37" t="str">
        <v/>
      </c>
      <c r="Z53" s="39" t="str">
        <v/>
      </c>
      <c r="AA53" s="39" t="str">
        <v/>
      </c>
      <c r="AB53" s="37" t="str">
        <v/>
      </c>
      <c r="AC53" s="37" t="str">
        <v/>
      </c>
      <c r="AD53" s="37" t="str">
        <v/>
      </c>
      <c r="AE53" s="37" t="str">
        <v/>
      </c>
      <c r="AF53" s="37" t="str">
        <v/>
      </c>
      <c r="AG53" s="37" t="str">
        <v/>
      </c>
      <c r="AH53" s="40">
        <f t="shared" si="5"/>
        <v>19.5</v>
      </c>
      <c r="AI53" s="36">
        <f>IFERROR(INDEX('Level Multipliers'!$D:$D,MATCH(AH53,'Level Multipliers'!$A:$A,0)),"")</f>
        <v>1.6952373266621776</v>
      </c>
      <c r="AJ53" s="37">
        <f t="shared" si="6"/>
        <v>0</v>
      </c>
      <c r="AK53" s="37">
        <f t="shared" si="7"/>
        <v>-25</v>
      </c>
      <c r="AL53" s="38">
        <f t="shared" si="8"/>
        <v>295341443.60286957</v>
      </c>
      <c r="AM53" s="38">
        <f t="shared" si="9"/>
        <v>296330033.51795059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20</v>
      </c>
      <c r="BA53" s="36">
        <f>IFERROR(INDEX('Level Multipliers'!$D:$D,MATCH(AZ53,'Level Multipliers'!$A:$A,0)),"")</f>
        <v>1.6739202944034379</v>
      </c>
      <c r="BB53" s="37">
        <f t="shared" si="12"/>
        <v>0</v>
      </c>
      <c r="BC53" s="37">
        <f t="shared" si="13"/>
        <v>-26</v>
      </c>
      <c r="BD53" s="38">
        <f t="shared" si="14"/>
        <v>280764029.60026926</v>
      </c>
      <c r="BE53" s="38">
        <f t="shared" si="15"/>
        <v>281703824.85824043</v>
      </c>
      <c r="BF53" s="38" t="b">
        <f t="shared" si="16"/>
        <v>1</v>
      </c>
      <c r="BG53" s="37" t="str">
        <f t="array" ref="BG53:BQ53">IF(BF53,"",IVSolution($M53,$N53,$O53,BB53,BC53,BD53,BE53,$E53,$F53,$G53,$H53,$I53))</f>
        <v/>
      </c>
      <c r="BH53" s="37" t="str">
        <v/>
      </c>
      <c r="BI53" s="37" t="str">
        <v/>
      </c>
      <c r="BJ53" s="39" t="str">
        <v/>
      </c>
      <c r="BK53" s="39" t="str">
        <v/>
      </c>
      <c r="BL53" s="37" t="str">
        <v/>
      </c>
      <c r="BM53" s="37" t="str">
        <v/>
      </c>
      <c r="BN53" s="37" t="str">
        <v/>
      </c>
      <c r="BO53" s="37" t="str">
        <v/>
      </c>
      <c r="BP53" s="37" t="str">
        <v/>
      </c>
      <c r="BQ53" s="37" t="str">
        <v/>
      </c>
      <c r="BR53" s="40">
        <f t="shared" si="17"/>
        <v>20.5</v>
      </c>
      <c r="BS53" s="36">
        <f>IFERROR(INDEX('Level Multipliers'!$D:$D,MATCH(BR53,'Level Multipliers'!$A:$A,0)),"")</f>
        <v>1.6533745038028393</v>
      </c>
      <c r="BT53" s="37">
        <f t="shared" si="18"/>
        <v>0</v>
      </c>
      <c r="BU53" s="37">
        <f t="shared" si="19"/>
        <v>-28</v>
      </c>
      <c r="BV53" s="38">
        <f t="shared" si="20"/>
        <v>267231292.89534447</v>
      </c>
      <c r="BW53" s="38">
        <f t="shared" si="21"/>
        <v>268125790.3215358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 t="str">
        <f t="shared" si="23"/>
        <v/>
      </c>
      <c r="CK53" s="41" t="str">
        <f t="shared" si="24"/>
        <v/>
      </c>
      <c r="CL53" s="61" t="str">
        <f t="shared" si="25"/>
        <v/>
      </c>
      <c r="CM53" s="39" t="str">
        <f t="shared" si="26"/>
        <v/>
      </c>
      <c r="CN53" s="39" t="str">
        <f t="shared" si="27"/>
        <v/>
      </c>
      <c r="CO53" s="42" t="str">
        <f t="shared" si="28"/>
        <v/>
      </c>
      <c r="CP53" s="42" t="str">
        <f t="shared" si="29"/>
        <v/>
      </c>
      <c r="CQ53" s="42" t="str">
        <f t="shared" si="30"/>
        <v/>
      </c>
      <c r="CR53" s="42" t="str">
        <f t="shared" si="31"/>
        <v/>
      </c>
      <c r="CS53" s="42" t="str">
        <f t="shared" si="32"/>
        <v/>
      </c>
      <c r="CT53" s="42" t="str">
        <f t="shared" si="33"/>
        <v/>
      </c>
      <c r="CU53" s="43" t="str">
        <f t="shared" si="34"/>
        <v/>
      </c>
      <c r="CV53" s="43" t="str">
        <f t="shared" si="35"/>
        <v/>
      </c>
      <c r="CW53" s="43" t="str">
        <f t="shared" si="36"/>
        <v/>
      </c>
      <c r="CX53" s="13" t="s">
        <v>395</v>
      </c>
    </row>
    <row r="54" spans="1:102" x14ac:dyDescent="0.25">
      <c r="A54" s="31" t="s">
        <v>78</v>
      </c>
      <c r="B54" s="13">
        <v>458</v>
      </c>
      <c r="C54" s="13">
        <v>50</v>
      </c>
      <c r="D54" s="13">
        <v>25</v>
      </c>
      <c r="E54" s="32" t="s">
        <v>0</v>
      </c>
      <c r="F54" s="32">
        <v>1</v>
      </c>
      <c r="G54" s="32"/>
      <c r="H54" s="32">
        <v>1</v>
      </c>
      <c r="I54" s="32" t="s">
        <v>2</v>
      </c>
      <c r="J54" s="13"/>
      <c r="K54" s="33"/>
      <c r="L54" s="34">
        <f>IFERROR(INDEX('Pokemon Data'!A:A,MATCH($A54,'Pokemon Data'!$B:$B,0)),"")</f>
        <v>46</v>
      </c>
      <c r="M54" s="34">
        <f>IFERROR(INDEX('Pokemon Data'!I:I,MATCH($A54,'Pokemon Data'!$B:$B,0)),"")</f>
        <v>111</v>
      </c>
      <c r="N54" s="34">
        <f>IFERROR(INDEX('Pokemon Data'!J:J,MATCH($A54,'Pokemon Data'!$B:$B,0)),"")</f>
        <v>121</v>
      </c>
      <c r="O54" s="34">
        <f>IFERROR(INDEX('Pokemon Data'!K:K,MATCH($A54,'Pokemon Data'!$B:$B,0)),"")</f>
        <v>99</v>
      </c>
      <c r="P54" s="35">
        <f>IFERROR(INDEX('Level Multipliers'!$A:$A,MATCH($D54,'Level Multipliers'!$B:$B,0)),"")</f>
        <v>19</v>
      </c>
      <c r="Q54" s="36">
        <f>IFERROR(INDEX('Level Multipliers'!$D:$D,MATCH(P54,'Level Multipliers'!$A:$A,0)),"")</f>
        <v>1.7173900470456649</v>
      </c>
      <c r="R54" s="37">
        <f t="shared" si="0"/>
        <v>0</v>
      </c>
      <c r="S54" s="37">
        <f t="shared" si="1"/>
        <v>-24</v>
      </c>
      <c r="T54" s="38">
        <f t="shared" si="2"/>
        <v>182476407.69515991</v>
      </c>
      <c r="U54" s="38">
        <f t="shared" si="3"/>
        <v>183274117.81632686</v>
      </c>
      <c r="V54" s="38" t="b">
        <f t="shared" si="4"/>
        <v>1</v>
      </c>
      <c r="W54" s="37" t="str">
        <f t="array" ref="W54:AG54">IF(V54,"",IVSolution($M54,$N54,$O54,R54,S54,T54,U54,$E54,$F54,$G54,$H54,$I54))</f>
        <v/>
      </c>
      <c r="X54" s="37" t="str">
        <v/>
      </c>
      <c r="Y54" s="37" t="str">
        <v/>
      </c>
      <c r="Z54" s="39" t="str">
        <v/>
      </c>
      <c r="AA54" s="39" t="str">
        <v/>
      </c>
      <c r="AB54" s="37" t="str">
        <v/>
      </c>
      <c r="AC54" s="37" t="str">
        <v/>
      </c>
      <c r="AD54" s="37" t="str">
        <v/>
      </c>
      <c r="AE54" s="37" t="str">
        <v/>
      </c>
      <c r="AF54" s="37" t="str">
        <v/>
      </c>
      <c r="AG54" s="37" t="str">
        <v/>
      </c>
      <c r="AH54" s="40">
        <f t="shared" si="5"/>
        <v>19.5</v>
      </c>
      <c r="AI54" s="36">
        <f>IFERROR(INDEX('Level Multipliers'!$D:$D,MATCH(AH54,'Level Multipliers'!$A:$A,0)),"")</f>
        <v>1.6952373266621776</v>
      </c>
      <c r="AJ54" s="37">
        <f t="shared" si="6"/>
        <v>0</v>
      </c>
      <c r="AK54" s="37">
        <f t="shared" si="7"/>
        <v>-25</v>
      </c>
      <c r="AL54" s="38">
        <f t="shared" si="8"/>
        <v>173241917.24900264</v>
      </c>
      <c r="AM54" s="38">
        <f t="shared" si="9"/>
        <v>173999258.06114072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20</v>
      </c>
      <c r="BA54" s="36">
        <f>IFERROR(INDEX('Level Multipliers'!$D:$D,MATCH(AZ54,'Level Multipliers'!$A:$A,0)),"")</f>
        <v>1.6739202944034379</v>
      </c>
      <c r="BB54" s="37">
        <f t="shared" si="12"/>
        <v>0</v>
      </c>
      <c r="BC54" s="37">
        <f t="shared" si="13"/>
        <v>-26</v>
      </c>
      <c r="BD54" s="38">
        <f t="shared" si="14"/>
        <v>164691071.42277738</v>
      </c>
      <c r="BE54" s="38">
        <f t="shared" si="15"/>
        <v>165411031.5326851</v>
      </c>
      <c r="BF54" s="38" t="b">
        <f t="shared" si="16"/>
        <v>1</v>
      </c>
      <c r="BG54" s="37" t="str">
        <f t="array" ref="BG54:BQ54">IF(BF54,"",IVSolution($M54,$N54,$O54,BB54,BC54,BD54,BE54,$E54,$F54,$G54,$H54,$I54))</f>
        <v/>
      </c>
      <c r="BH54" s="37" t="str">
        <v/>
      </c>
      <c r="BI54" s="37" t="str">
        <v/>
      </c>
      <c r="BJ54" s="39" t="str">
        <v/>
      </c>
      <c r="BK54" s="39" t="str">
        <v/>
      </c>
      <c r="BL54" s="37" t="str">
        <v/>
      </c>
      <c r="BM54" s="37" t="str">
        <v/>
      </c>
      <c r="BN54" s="37" t="str">
        <v/>
      </c>
      <c r="BO54" s="37" t="str">
        <v/>
      </c>
      <c r="BP54" s="37" t="str">
        <v/>
      </c>
      <c r="BQ54" s="37" t="str">
        <v/>
      </c>
      <c r="BR54" s="40">
        <f t="shared" si="17"/>
        <v>20.5</v>
      </c>
      <c r="BS54" s="36">
        <f>IFERROR(INDEX('Level Multipliers'!$D:$D,MATCH(BR54,'Level Multipliers'!$A:$A,0)),"")</f>
        <v>1.6533745038028393</v>
      </c>
      <c r="BT54" s="37">
        <f t="shared" si="18"/>
        <v>0</v>
      </c>
      <c r="BU54" s="37">
        <f t="shared" si="19"/>
        <v>-27</v>
      </c>
      <c r="BV54" s="38">
        <f t="shared" si="20"/>
        <v>156753014.29206339</v>
      </c>
      <c r="BW54" s="38">
        <f t="shared" si="21"/>
        <v>157438272.55423337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 t="str">
        <f t="shared" si="23"/>
        <v/>
      </c>
      <c r="CK54" s="41" t="str">
        <f t="shared" si="24"/>
        <v/>
      </c>
      <c r="CL54" s="61" t="str">
        <f t="shared" si="25"/>
        <v/>
      </c>
      <c r="CM54" s="39" t="str">
        <f t="shared" si="26"/>
        <v/>
      </c>
      <c r="CN54" s="39" t="str">
        <f t="shared" si="27"/>
        <v/>
      </c>
      <c r="CO54" s="42" t="str">
        <f t="shared" si="28"/>
        <v/>
      </c>
      <c r="CP54" s="42" t="str">
        <f t="shared" si="29"/>
        <v/>
      </c>
      <c r="CQ54" s="42" t="str">
        <f t="shared" si="30"/>
        <v/>
      </c>
      <c r="CR54" s="42" t="str">
        <f t="shared" si="31"/>
        <v/>
      </c>
      <c r="CS54" s="42" t="str">
        <f t="shared" si="32"/>
        <v/>
      </c>
      <c r="CT54" s="42" t="str">
        <f t="shared" si="33"/>
        <v/>
      </c>
      <c r="CU54" s="43" t="str">
        <f t="shared" si="34"/>
        <v/>
      </c>
      <c r="CV54" s="43" t="str">
        <f t="shared" si="35"/>
        <v/>
      </c>
      <c r="CW54" s="43" t="str">
        <f t="shared" si="36"/>
        <v/>
      </c>
      <c r="CX54" s="13"/>
    </row>
    <row r="55" spans="1:102" x14ac:dyDescent="0.25">
      <c r="A55" s="31" t="s">
        <v>79</v>
      </c>
      <c r="B55" s="13">
        <v>968</v>
      </c>
      <c r="C55" s="13">
        <v>82</v>
      </c>
      <c r="D55" s="13">
        <v>30</v>
      </c>
      <c r="E55" s="32" t="s">
        <v>0</v>
      </c>
      <c r="F55" s="32">
        <v>1</v>
      </c>
      <c r="G55" s="32"/>
      <c r="H55" s="32"/>
      <c r="I55" s="32" t="s">
        <v>2</v>
      </c>
      <c r="J55" s="13"/>
      <c r="K55" s="33"/>
      <c r="L55" s="34">
        <f>IFERROR(INDEX('Pokemon Data'!A:A,MATCH($A55,'Pokemon Data'!$B:$B,0)),"")</f>
        <v>47</v>
      </c>
      <c r="M55" s="34">
        <f>IFERROR(INDEX('Pokemon Data'!I:I,MATCH($A55,'Pokemon Data'!$B:$B,0)),"")</f>
        <v>155</v>
      </c>
      <c r="N55" s="34">
        <f>IFERROR(INDEX('Pokemon Data'!J:J,MATCH($A55,'Pokemon Data'!$B:$B,0)),"")</f>
        <v>165</v>
      </c>
      <c r="O55" s="34">
        <f>IFERROR(INDEX('Pokemon Data'!K:K,MATCH($A55,'Pokemon Data'!$B:$B,0)),"")</f>
        <v>146</v>
      </c>
      <c r="P55" s="35">
        <f>IFERROR(INDEX('Level Multipliers'!$A:$A,MATCH($D55,'Level Multipliers'!$B:$B,0)),"")</f>
        <v>21</v>
      </c>
      <c r="Q55" s="36">
        <f>IFERROR(INDEX('Level Multipliers'!$D:$D,MATCH(P55,'Level Multipliers'!$A:$A,0)),"")</f>
        <v>1.6335670981213306</v>
      </c>
      <c r="R55" s="37">
        <f t="shared" si="0"/>
        <v>0</v>
      </c>
      <c r="S55" s="37">
        <f t="shared" si="1"/>
        <v>-20</v>
      </c>
      <c r="T55" s="38">
        <f t="shared" si="2"/>
        <v>667265429.87946355</v>
      </c>
      <c r="U55" s="38">
        <f t="shared" si="3"/>
        <v>668644789.57321358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21.5</v>
      </c>
      <c r="AI55" s="36">
        <f>IFERROR(INDEX('Level Multipliers'!$D:$D,MATCH(AH55,'Level Multipliers'!$A:$A,0)),"")</f>
        <v>1.6144549045635799</v>
      </c>
      <c r="AJ55" s="37">
        <f t="shared" si="6"/>
        <v>0</v>
      </c>
      <c r="AK55" s="37">
        <f t="shared" si="7"/>
        <v>-22</v>
      </c>
      <c r="AL55" s="38">
        <f t="shared" si="8"/>
        <v>636582051.29048848</v>
      </c>
      <c r="AM55" s="38">
        <f t="shared" si="9"/>
        <v>637897982.82836759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22</v>
      </c>
      <c r="BA55" s="36">
        <f>IFERROR(INDEX('Level Multipliers'!$D:$D,MATCH(AZ55,'Level Multipliers'!$A:$A,0)),"")</f>
        <v>1.5959981933118279</v>
      </c>
      <c r="BB55" s="37">
        <f t="shared" si="12"/>
        <v>0</v>
      </c>
      <c r="BC55" s="37">
        <f t="shared" si="13"/>
        <v>-23</v>
      </c>
      <c r="BD55" s="38">
        <f t="shared" si="14"/>
        <v>607967405.1900655</v>
      </c>
      <c r="BE55" s="38">
        <f t="shared" si="15"/>
        <v>609224185.0205214</v>
      </c>
      <c r="BF55" s="38" t="b">
        <f t="shared" si="16"/>
        <v>1</v>
      </c>
      <c r="BG55" s="37" t="str">
        <f t="array" ref="BG55:BQ55">IF(BF55,"",IVSolution($M55,$N55,$O55,BB55,BC55,BD55,BE55,$E55,$F55,$G55,$H55,$I55))</f>
        <v/>
      </c>
      <c r="BH55" s="37" t="str">
        <v/>
      </c>
      <c r="BI55" s="37" t="str">
        <v/>
      </c>
      <c r="BJ55" s="39" t="str">
        <v/>
      </c>
      <c r="BK55" s="39" t="str">
        <v/>
      </c>
      <c r="BL55" s="37" t="str">
        <v/>
      </c>
      <c r="BM55" s="37" t="str">
        <v/>
      </c>
      <c r="BN55" s="37" t="str">
        <v/>
      </c>
      <c r="BO55" s="37" t="str">
        <v/>
      </c>
      <c r="BP55" s="37" t="str">
        <v/>
      </c>
      <c r="BQ55" s="37" t="str">
        <v/>
      </c>
      <c r="BR55" s="40">
        <f t="shared" si="17"/>
        <v>22.5</v>
      </c>
      <c r="BS55" s="36">
        <f>IFERROR(INDEX('Level Multipliers'!$D:$D,MATCH(BR55,'Level Multipliers'!$A:$A,0)),"")</f>
        <v>1.578160334674382</v>
      </c>
      <c r="BT55" s="37">
        <f t="shared" si="18"/>
        <v>0</v>
      </c>
      <c r="BU55" s="37">
        <f t="shared" si="19"/>
        <v>-25</v>
      </c>
      <c r="BV55" s="38">
        <f t="shared" si="20"/>
        <v>581239618.8247118</v>
      </c>
      <c r="BW55" s="38">
        <f t="shared" si="21"/>
        <v>582441147.43194437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 t="str">
        <f t="shared" si="23"/>
        <v/>
      </c>
      <c r="CK55" s="41" t="str">
        <f t="shared" si="24"/>
        <v/>
      </c>
      <c r="CL55" s="61" t="str">
        <f t="shared" si="25"/>
        <v/>
      </c>
      <c r="CM55" s="39" t="str">
        <f t="shared" si="26"/>
        <v/>
      </c>
      <c r="CN55" s="39" t="str">
        <f t="shared" si="27"/>
        <v/>
      </c>
      <c r="CO55" s="42" t="str">
        <f t="shared" si="28"/>
        <v/>
      </c>
      <c r="CP55" s="42" t="str">
        <f t="shared" si="29"/>
        <v/>
      </c>
      <c r="CQ55" s="42" t="str">
        <f t="shared" si="30"/>
        <v/>
      </c>
      <c r="CR55" s="42" t="str">
        <f t="shared" si="31"/>
        <v/>
      </c>
      <c r="CS55" s="42" t="str">
        <f t="shared" si="32"/>
        <v/>
      </c>
      <c r="CT55" s="42" t="str">
        <f t="shared" si="33"/>
        <v/>
      </c>
      <c r="CU55" s="43" t="str">
        <f t="shared" si="34"/>
        <v/>
      </c>
      <c r="CV55" s="43" t="str">
        <f t="shared" si="35"/>
        <v/>
      </c>
      <c r="CW55" s="43" t="str">
        <f t="shared" si="36"/>
        <v/>
      </c>
      <c r="CX55" s="13" t="s">
        <v>423</v>
      </c>
    </row>
    <row r="56" spans="1:102" x14ac:dyDescent="0.25">
      <c r="A56" s="31" t="s">
        <v>80</v>
      </c>
      <c r="B56" s="13">
        <v>445</v>
      </c>
      <c r="C56" s="13">
        <v>74</v>
      </c>
      <c r="D56" s="13">
        <v>22</v>
      </c>
      <c r="E56" s="32" t="s">
        <v>0</v>
      </c>
      <c r="F56" s="32"/>
      <c r="G56" s="32">
        <v>1</v>
      </c>
      <c r="H56" s="32">
        <v>1</v>
      </c>
      <c r="I56" s="32" t="s">
        <v>2</v>
      </c>
      <c r="J56" s="13"/>
      <c r="K56" s="33"/>
      <c r="L56" s="34">
        <f>IFERROR(INDEX('Pokemon Data'!A:A,MATCH($A56,'Pokemon Data'!$B:$B,0)),"")</f>
        <v>48</v>
      </c>
      <c r="M56" s="34">
        <f>IFERROR(INDEX('Pokemon Data'!I:I,MATCH($A56,'Pokemon Data'!$B:$B,0)),"")</f>
        <v>155</v>
      </c>
      <c r="N56" s="34">
        <f>IFERROR(INDEX('Pokemon Data'!J:J,MATCH($A56,'Pokemon Data'!$B:$B,0)),"")</f>
        <v>100</v>
      </c>
      <c r="O56" s="34">
        <f>IFERROR(INDEX('Pokemon Data'!K:K,MATCH($A56,'Pokemon Data'!$B:$B,0)),"")</f>
        <v>100</v>
      </c>
      <c r="P56" s="35">
        <f>IFERROR(INDEX('Level Multipliers'!$A:$A,MATCH($D56,'Level Multipliers'!$B:$B,0)),"")</f>
        <v>17</v>
      </c>
      <c r="Q56" s="36">
        <f>IFERROR(INDEX('Level Multipliers'!$D:$D,MATCH(P56,'Level Multipliers'!$A:$A,0)),"")</f>
        <v>1.8155651132027117</v>
      </c>
      <c r="R56" s="37">
        <f t="shared" si="0"/>
        <v>0</v>
      </c>
      <c r="S56" s="37">
        <f t="shared" si="1"/>
        <v>-19</v>
      </c>
      <c r="T56" s="38">
        <f t="shared" si="2"/>
        <v>215162874.66828567</v>
      </c>
      <c r="U56" s="38">
        <f t="shared" si="3"/>
        <v>216130985.36809349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17.5</v>
      </c>
      <c r="AI56" s="36">
        <f>IFERROR(INDEX('Level Multipliers'!$D:$D,MATCH(AH56,'Level Multipliers'!$A:$A,0)),"")</f>
        <v>1.7894510926096343</v>
      </c>
      <c r="AJ56" s="37">
        <f t="shared" si="6"/>
        <v>0</v>
      </c>
      <c r="AK56" s="37">
        <f t="shared" si="7"/>
        <v>-21</v>
      </c>
      <c r="AL56" s="38">
        <f t="shared" si="8"/>
        <v>203048298.61696884</v>
      </c>
      <c r="AM56" s="38">
        <f t="shared" si="9"/>
        <v>203961900.60695857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18</v>
      </c>
      <c r="BA56" s="36">
        <f>IFERROR(INDEX('Level Multipliers'!$D:$D,MATCH(AZ56,'Level Multipliers'!$A:$A,0)),"")</f>
        <v>1.7644323332558229</v>
      </c>
      <c r="BB56" s="37">
        <f t="shared" si="12"/>
        <v>0</v>
      </c>
      <c r="BC56" s="37">
        <f t="shared" si="13"/>
        <v>-23</v>
      </c>
      <c r="BD56" s="38">
        <f t="shared" si="14"/>
        <v>191928757.81007624</v>
      </c>
      <c r="BE56" s="38">
        <f t="shared" si="15"/>
        <v>192792328.18355826</v>
      </c>
      <c r="BF56" s="38" t="b">
        <f t="shared" si="16"/>
        <v>1</v>
      </c>
      <c r="BG56" s="37" t="str">
        <f t="array" ref="BG56:BQ56">IF(BF56,"",IVSolution($M56,$N56,$O56,BB56,BC56,BD56,BE56,$E56,$F56,$G56,$H56,$I56))</f>
        <v/>
      </c>
      <c r="BH56" s="37" t="str">
        <v/>
      </c>
      <c r="BI56" s="37" t="str">
        <v/>
      </c>
      <c r="BJ56" s="39" t="str">
        <v/>
      </c>
      <c r="BK56" s="39" t="str">
        <v/>
      </c>
      <c r="BL56" s="37" t="str">
        <v/>
      </c>
      <c r="BM56" s="37" t="str">
        <v/>
      </c>
      <c r="BN56" s="37" t="str">
        <v/>
      </c>
      <c r="BO56" s="37" t="str">
        <v/>
      </c>
      <c r="BP56" s="37" t="str">
        <v/>
      </c>
      <c r="BQ56" s="37" t="str">
        <v/>
      </c>
      <c r="BR56" s="40">
        <f t="shared" si="17"/>
        <v>18.5</v>
      </c>
      <c r="BS56" s="36">
        <f>IFERROR(INDEX('Level Multipliers'!$D:$D,MATCH(BR56,'Level Multipliers'!$A:$A,0)),"")</f>
        <v>1.7404346161581328</v>
      </c>
      <c r="BT56" s="37">
        <f t="shared" si="18"/>
        <v>0</v>
      </c>
      <c r="BU56" s="37">
        <f t="shared" si="19"/>
        <v>-25</v>
      </c>
      <c r="BV56" s="38">
        <f t="shared" si="20"/>
        <v>181698303.42161942</v>
      </c>
      <c r="BW56" s="38">
        <f t="shared" si="21"/>
        <v>182515842.56237772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 t="str">
        <f t="shared" si="23"/>
        <v/>
      </c>
      <c r="CK56" s="41" t="str">
        <f t="shared" si="24"/>
        <v/>
      </c>
      <c r="CL56" s="61" t="str">
        <f t="shared" si="25"/>
        <v/>
      </c>
      <c r="CM56" s="39" t="str">
        <f t="shared" si="26"/>
        <v/>
      </c>
      <c r="CN56" s="39" t="str">
        <f t="shared" si="27"/>
        <v/>
      </c>
      <c r="CO56" s="42" t="str">
        <f t="shared" si="28"/>
        <v/>
      </c>
      <c r="CP56" s="42" t="str">
        <f t="shared" si="29"/>
        <v/>
      </c>
      <c r="CQ56" s="42" t="str">
        <f t="shared" si="30"/>
        <v/>
      </c>
      <c r="CR56" s="42" t="str">
        <f t="shared" si="31"/>
        <v/>
      </c>
      <c r="CS56" s="42" t="str">
        <f t="shared" si="32"/>
        <v/>
      </c>
      <c r="CT56" s="42" t="str">
        <f t="shared" si="33"/>
        <v/>
      </c>
      <c r="CU56" s="43" t="str">
        <f t="shared" si="34"/>
        <v/>
      </c>
      <c r="CV56" s="43" t="str">
        <f t="shared" si="35"/>
        <v/>
      </c>
      <c r="CW56" s="43" t="str">
        <f t="shared" si="36"/>
        <v/>
      </c>
      <c r="CX56" s="13"/>
    </row>
    <row r="57" spans="1:102" x14ac:dyDescent="0.25">
      <c r="A57" s="31" t="s">
        <v>81</v>
      </c>
      <c r="B57" s="13">
        <v>1093</v>
      </c>
      <c r="C57" s="13">
        <v>91</v>
      </c>
      <c r="D57" s="13">
        <v>25</v>
      </c>
      <c r="E57" s="32" t="s">
        <v>0</v>
      </c>
      <c r="F57" s="32"/>
      <c r="G57" s="32">
        <v>1</v>
      </c>
      <c r="H57" s="32"/>
      <c r="I57" s="32" t="s">
        <v>0</v>
      </c>
      <c r="J57" s="13"/>
      <c r="K57" s="33"/>
      <c r="L57" s="34">
        <f>IFERROR(INDEX('Pokemon Data'!A:A,MATCH($A57,'Pokemon Data'!$B:$B,0)),"")</f>
        <v>49</v>
      </c>
      <c r="M57" s="34">
        <f>IFERROR(INDEX('Pokemon Data'!I:I,MATCH($A57,'Pokemon Data'!$B:$B,0)),"")</f>
        <v>172</v>
      </c>
      <c r="N57" s="34">
        <f>IFERROR(INDEX('Pokemon Data'!J:J,MATCH($A57,'Pokemon Data'!$B:$B,0)),"")</f>
        <v>179</v>
      </c>
      <c r="O57" s="34">
        <f>IFERROR(INDEX('Pokemon Data'!K:K,MATCH($A57,'Pokemon Data'!$B:$B,0)),"")</f>
        <v>143</v>
      </c>
      <c r="P57" s="35">
        <f>IFERROR(INDEX('Level Multipliers'!$A:$A,MATCH($D57,'Level Multipliers'!$B:$B,0)),"")</f>
        <v>19</v>
      </c>
      <c r="Q57" s="36">
        <f>IFERROR(INDEX('Level Multipliers'!$D:$D,MATCH(P57,'Level Multipliers'!$A:$A,0)),"")</f>
        <v>1.7173900470456649</v>
      </c>
      <c r="R57" s="37">
        <f t="shared" si="0"/>
        <v>0</v>
      </c>
      <c r="S57" s="37">
        <f t="shared" si="1"/>
        <v>-15</v>
      </c>
      <c r="T57" s="38">
        <f t="shared" si="2"/>
        <v>1039240565.4765121</v>
      </c>
      <c r="U57" s="38">
        <f t="shared" si="3"/>
        <v>1041143064.9694152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19.5</v>
      </c>
      <c r="AI57" s="36">
        <f>IFERROR(INDEX('Level Multipliers'!$D:$D,MATCH(AH57,'Level Multipliers'!$A:$A,0)),"")</f>
        <v>1.6952373266621776</v>
      </c>
      <c r="AJ57" s="37">
        <f t="shared" si="6"/>
        <v>0</v>
      </c>
      <c r="AK57" s="37">
        <f t="shared" si="7"/>
        <v>-17</v>
      </c>
      <c r="AL57" s="38">
        <f t="shared" si="8"/>
        <v>986648248.50595784</v>
      </c>
      <c r="AM57" s="38">
        <f t="shared" si="9"/>
        <v>988454469.17787278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20</v>
      </c>
      <c r="BA57" s="36">
        <f>IFERROR(INDEX('Level Multipliers'!$D:$D,MATCH(AZ57,'Level Multipliers'!$A:$A,0)),"")</f>
        <v>1.6739202944034379</v>
      </c>
      <c r="BB57" s="37">
        <f t="shared" si="12"/>
        <v>0</v>
      </c>
      <c r="BC57" s="37">
        <f t="shared" si="13"/>
        <v>-18</v>
      </c>
      <c r="BD57" s="38">
        <f t="shared" si="14"/>
        <v>937949427.85296607</v>
      </c>
      <c r="BE57" s="38">
        <f t="shared" si="15"/>
        <v>939666497.38444722</v>
      </c>
      <c r="BF57" s="38" t="b">
        <f t="shared" si="16"/>
        <v>1</v>
      </c>
      <c r="BG57" s="37" t="str">
        <f t="array" ref="BG57:BQ57">IF(BF57,"",IVSolution($M57,$N57,$O57,BB57,BC57,BD57,BE57,$E57,$F57,$G57,$H57,$I57))</f>
        <v/>
      </c>
      <c r="BH57" s="37" t="str">
        <v/>
      </c>
      <c r="BI57" s="37" t="str">
        <v/>
      </c>
      <c r="BJ57" s="39" t="str">
        <v/>
      </c>
      <c r="BK57" s="39" t="str">
        <v/>
      </c>
      <c r="BL57" s="37" t="str">
        <v/>
      </c>
      <c r="BM57" s="37" t="str">
        <v/>
      </c>
      <c r="BN57" s="37" t="str">
        <v/>
      </c>
      <c r="BO57" s="37" t="str">
        <v/>
      </c>
      <c r="BP57" s="37" t="str">
        <v/>
      </c>
      <c r="BQ57" s="37" t="str">
        <v/>
      </c>
      <c r="BR57" s="40">
        <f t="shared" si="17"/>
        <v>20.5</v>
      </c>
      <c r="BS57" s="36">
        <f>IFERROR(INDEX('Level Multipliers'!$D:$D,MATCH(BR57,'Level Multipliers'!$A:$A,0)),"")</f>
        <v>1.6533745038028393</v>
      </c>
      <c r="BT57" s="37">
        <f t="shared" si="18"/>
        <v>0</v>
      </c>
      <c r="BU57" s="37">
        <f t="shared" si="19"/>
        <v>-20</v>
      </c>
      <c r="BV57" s="38">
        <f t="shared" si="20"/>
        <v>892740564.49628747</v>
      </c>
      <c r="BW57" s="38">
        <f t="shared" si="21"/>
        <v>894374871.82384002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 t="str">
        <f t="shared" si="23"/>
        <v/>
      </c>
      <c r="CK57" s="41" t="str">
        <f t="shared" si="24"/>
        <v/>
      </c>
      <c r="CL57" s="61" t="str">
        <f t="shared" si="25"/>
        <v/>
      </c>
      <c r="CM57" s="39" t="str">
        <f t="shared" si="26"/>
        <v/>
      </c>
      <c r="CN57" s="39" t="str">
        <f t="shared" si="27"/>
        <v/>
      </c>
      <c r="CO57" s="42" t="str">
        <f t="shared" si="28"/>
        <v/>
      </c>
      <c r="CP57" s="42" t="str">
        <f t="shared" si="29"/>
        <v/>
      </c>
      <c r="CQ57" s="42" t="str">
        <f t="shared" si="30"/>
        <v/>
      </c>
      <c r="CR57" s="42" t="str">
        <f t="shared" si="31"/>
        <v/>
      </c>
      <c r="CS57" s="42" t="str">
        <f t="shared" si="32"/>
        <v/>
      </c>
      <c r="CT57" s="42" t="str">
        <f t="shared" si="33"/>
        <v/>
      </c>
      <c r="CU57" s="43" t="str">
        <f t="shared" si="34"/>
        <v/>
      </c>
      <c r="CV57" s="43" t="str">
        <f t="shared" si="35"/>
        <v/>
      </c>
      <c r="CW57" s="43" t="str">
        <f t="shared" si="36"/>
        <v/>
      </c>
      <c r="CX57" s="13" t="s">
        <v>424</v>
      </c>
    </row>
    <row r="58" spans="1:102" x14ac:dyDescent="0.25">
      <c r="A58" s="31" t="s">
        <v>82</v>
      </c>
      <c r="B58" s="13">
        <v>253</v>
      </c>
      <c r="C58" s="13">
        <v>20</v>
      </c>
      <c r="D58" s="13">
        <v>25</v>
      </c>
      <c r="E58" s="32" t="s">
        <v>0</v>
      </c>
      <c r="F58" s="32"/>
      <c r="G58" s="32"/>
      <c r="H58" s="32">
        <v>1</v>
      </c>
      <c r="I58" s="32" t="s">
        <v>0</v>
      </c>
      <c r="J58" s="13"/>
      <c r="K58" s="33"/>
      <c r="L58" s="34">
        <f>IFERROR(INDEX('Pokemon Data'!A:A,MATCH($A58,'Pokemon Data'!$B:$B,0)),"")</f>
        <v>50</v>
      </c>
      <c r="M58" s="34">
        <f>IFERROR(INDEX('Pokemon Data'!I:I,MATCH($A58,'Pokemon Data'!$B:$B,0)),"")</f>
        <v>67</v>
      </c>
      <c r="N58" s="34">
        <f>IFERROR(INDEX('Pokemon Data'!J:J,MATCH($A58,'Pokemon Data'!$B:$B,0)),"")</f>
        <v>109</v>
      </c>
      <c r="O58" s="34">
        <f>IFERROR(INDEX('Pokemon Data'!K:K,MATCH($A58,'Pokemon Data'!$B:$B,0)),"")</f>
        <v>78</v>
      </c>
      <c r="P58" s="35">
        <f>IFERROR(INDEX('Level Multipliers'!$A:$A,MATCH($D58,'Level Multipliers'!$B:$B,0)),"")</f>
        <v>19</v>
      </c>
      <c r="Q58" s="36">
        <f>IFERROR(INDEX('Level Multipliers'!$D:$D,MATCH(P58,'Level Multipliers'!$A:$A,0)),"")</f>
        <v>1.7173900470456649</v>
      </c>
      <c r="R58" s="37">
        <f t="shared" si="0"/>
        <v>0</v>
      </c>
      <c r="S58" s="37">
        <f t="shared" si="1"/>
        <v>-31</v>
      </c>
      <c r="T58" s="38">
        <f t="shared" si="2"/>
        <v>55682254.248391002</v>
      </c>
      <c r="U58" s="38">
        <f t="shared" si="3"/>
        <v>56123300.084194317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19.5</v>
      </c>
      <c r="AI58" s="36">
        <f>IFERROR(INDEX('Level Multipliers'!$D:$D,MATCH(AH58,'Level Multipliers'!$A:$A,0)),"")</f>
        <v>1.6952373266621776</v>
      </c>
      <c r="AJ58" s="37">
        <f t="shared" si="6"/>
        <v>0</v>
      </c>
      <c r="AK58" s="37">
        <f t="shared" si="7"/>
        <v>-32</v>
      </c>
      <c r="AL58" s="38">
        <f t="shared" si="8"/>
        <v>52864370.822407126</v>
      </c>
      <c r="AM58" s="38">
        <f t="shared" si="9"/>
        <v>53283096.876664504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20</v>
      </c>
      <c r="BA58" s="36">
        <f>IFERROR(INDEX('Level Multipliers'!$D:$D,MATCH(AZ58,'Level Multipliers'!$A:$A,0)),"")</f>
        <v>1.6739202944034379</v>
      </c>
      <c r="BB58" s="37">
        <f t="shared" si="12"/>
        <v>0</v>
      </c>
      <c r="BC58" s="37">
        <f t="shared" si="13"/>
        <v>-32</v>
      </c>
      <c r="BD58" s="38">
        <f t="shared" si="14"/>
        <v>50255099.97282926</v>
      </c>
      <c r="BE58" s="38">
        <f t="shared" si="15"/>
        <v>50653158.615929835</v>
      </c>
      <c r="BF58" s="38" t="b">
        <f t="shared" si="16"/>
        <v>1</v>
      </c>
      <c r="BG58" s="37" t="str">
        <f t="array" ref="BG58:BQ58">IF(BF58,"",IVSolution($M58,$N58,$O58,BB58,BC58,BD58,BE58,$E58,$F58,$G58,$H58,$I58))</f>
        <v/>
      </c>
      <c r="BH58" s="37" t="str">
        <v/>
      </c>
      <c r="BI58" s="37" t="str">
        <v/>
      </c>
      <c r="BJ58" s="39" t="str">
        <v/>
      </c>
      <c r="BK58" s="39" t="str">
        <v/>
      </c>
      <c r="BL58" s="37" t="str">
        <v/>
      </c>
      <c r="BM58" s="37" t="str">
        <v/>
      </c>
      <c r="BN58" s="37" t="str">
        <v/>
      </c>
      <c r="BO58" s="37" t="str">
        <v/>
      </c>
      <c r="BP58" s="37" t="str">
        <v/>
      </c>
      <c r="BQ58" s="37" t="str">
        <v/>
      </c>
      <c r="BR58" s="40">
        <f t="shared" si="17"/>
        <v>20.5</v>
      </c>
      <c r="BS58" s="36">
        <f>IFERROR(INDEX('Level Multipliers'!$D:$D,MATCH(BR58,'Level Multipliers'!$A:$A,0)),"")</f>
        <v>1.6533745038028393</v>
      </c>
      <c r="BT58" s="37">
        <f t="shared" si="18"/>
        <v>0</v>
      </c>
      <c r="BU58" s="37">
        <f t="shared" si="19"/>
        <v>-33</v>
      </c>
      <c r="BV58" s="38">
        <f t="shared" si="20"/>
        <v>47832820.17801284</v>
      </c>
      <c r="BW58" s="38">
        <f t="shared" si="21"/>
        <v>48211692.521437243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 t="str">
        <f t="shared" si="23"/>
        <v/>
      </c>
      <c r="CK58" s="41" t="str">
        <f t="shared" si="24"/>
        <v/>
      </c>
      <c r="CL58" s="61" t="str">
        <f t="shared" si="25"/>
        <v/>
      </c>
      <c r="CM58" s="39" t="str">
        <f t="shared" si="26"/>
        <v/>
      </c>
      <c r="CN58" s="39" t="str">
        <f t="shared" si="27"/>
        <v/>
      </c>
      <c r="CO58" s="42" t="str">
        <f t="shared" si="28"/>
        <v/>
      </c>
      <c r="CP58" s="42" t="str">
        <f t="shared" si="29"/>
        <v/>
      </c>
      <c r="CQ58" s="42" t="str">
        <f t="shared" si="30"/>
        <v/>
      </c>
      <c r="CR58" s="42" t="str">
        <f t="shared" si="31"/>
        <v/>
      </c>
      <c r="CS58" s="42" t="str">
        <f t="shared" si="32"/>
        <v/>
      </c>
      <c r="CT58" s="42" t="str">
        <f t="shared" si="33"/>
        <v/>
      </c>
      <c r="CU58" s="43" t="str">
        <f t="shared" si="34"/>
        <v/>
      </c>
      <c r="CV58" s="43" t="str">
        <f t="shared" si="35"/>
        <v/>
      </c>
      <c r="CW58" s="43" t="str">
        <f t="shared" si="36"/>
        <v/>
      </c>
      <c r="CX58" s="13"/>
    </row>
    <row r="59" spans="1:102" x14ac:dyDescent="0.25">
      <c r="A59" s="31" t="s">
        <v>82</v>
      </c>
      <c r="B59" s="13">
        <v>248</v>
      </c>
      <c r="C59" s="13">
        <v>18</v>
      </c>
      <c r="D59" s="13">
        <v>25</v>
      </c>
      <c r="E59" s="32" t="s">
        <v>0</v>
      </c>
      <c r="F59" s="32"/>
      <c r="G59" s="32"/>
      <c r="H59" s="32">
        <v>1</v>
      </c>
      <c r="I59" s="32" t="s">
        <v>0</v>
      </c>
      <c r="J59" s="13"/>
      <c r="K59" s="33"/>
      <c r="L59" s="34">
        <f>IFERROR(INDEX('Pokemon Data'!A:A,MATCH($A59,'Pokemon Data'!$B:$B,0)),"")</f>
        <v>50</v>
      </c>
      <c r="M59" s="34">
        <f>IFERROR(INDEX('Pokemon Data'!I:I,MATCH($A59,'Pokemon Data'!$B:$B,0)),"")</f>
        <v>67</v>
      </c>
      <c r="N59" s="34">
        <f>IFERROR(INDEX('Pokemon Data'!J:J,MATCH($A59,'Pokemon Data'!$B:$B,0)),"")</f>
        <v>109</v>
      </c>
      <c r="O59" s="34">
        <f>IFERROR(INDEX('Pokemon Data'!K:K,MATCH($A59,'Pokemon Data'!$B:$B,0)),"")</f>
        <v>78</v>
      </c>
      <c r="P59" s="35">
        <f>IFERROR(INDEX('Level Multipliers'!$A:$A,MATCH($D59,'Level Multipliers'!$B:$B,0)),"")</f>
        <v>19</v>
      </c>
      <c r="Q59" s="36">
        <f>IFERROR(INDEX('Level Multipliers'!$D:$D,MATCH(P59,'Level Multipliers'!$A:$A,0)),"")</f>
        <v>1.7173900470456649</v>
      </c>
      <c r="R59" s="37">
        <f t="shared" si="0"/>
        <v>0</v>
      </c>
      <c r="S59" s="37">
        <f t="shared" si="1"/>
        <v>-35</v>
      </c>
      <c r="T59" s="38">
        <f t="shared" si="2"/>
        <v>53503122.456108361</v>
      </c>
      <c r="U59" s="38">
        <f t="shared" si="3"/>
        <v>53935469.163000368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19.5</v>
      </c>
      <c r="AI59" s="36">
        <f>IFERROR(INDEX('Level Multipliers'!$D:$D,MATCH(AH59,'Level Multipliers'!$A:$A,0)),"")</f>
        <v>1.6952373266621776</v>
      </c>
      <c r="AJ59" s="37">
        <f t="shared" si="6"/>
        <v>0</v>
      </c>
      <c r="AK59" s="37">
        <f t="shared" si="7"/>
        <v>-35</v>
      </c>
      <c r="AL59" s="38">
        <f t="shared" si="8"/>
        <v>50795517.240721278</v>
      </c>
      <c r="AM59" s="38">
        <f t="shared" si="9"/>
        <v>51205984.398444973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20</v>
      </c>
      <c r="BA59" s="36">
        <f>IFERROR(INDEX('Level Multipliers'!$D:$D,MATCH(AZ59,'Level Multipliers'!$A:$A,0)),"")</f>
        <v>1.6739202944034379</v>
      </c>
      <c r="BB59" s="37">
        <f t="shared" si="12"/>
        <v>0</v>
      </c>
      <c r="BC59" s="37">
        <f t="shared" si="13"/>
        <v>-36</v>
      </c>
      <c r="BD59" s="38">
        <f t="shared" si="14"/>
        <v>48288360.523190349</v>
      </c>
      <c r="BE59" s="38">
        <f t="shared" si="15"/>
        <v>48678567.911002934</v>
      </c>
      <c r="BF59" s="38" t="b">
        <f t="shared" si="16"/>
        <v>1</v>
      </c>
      <c r="BG59" s="37" t="str">
        <f t="array" ref="BG59:BQ59">IF(BF59,"",IVSolution($M59,$N59,$O59,BB59,BC59,BD59,BE59,$E59,$F59,$G59,$H59,$I59))</f>
        <v/>
      </c>
      <c r="BH59" s="37" t="str">
        <v/>
      </c>
      <c r="BI59" s="37" t="str">
        <v/>
      </c>
      <c r="BJ59" s="39" t="str">
        <v/>
      </c>
      <c r="BK59" s="39" t="str">
        <v/>
      </c>
      <c r="BL59" s="37" t="str">
        <v/>
      </c>
      <c r="BM59" s="37" t="str">
        <v/>
      </c>
      <c r="BN59" s="37" t="str">
        <v/>
      </c>
      <c r="BO59" s="37" t="str">
        <v/>
      </c>
      <c r="BP59" s="37" t="str">
        <v/>
      </c>
      <c r="BQ59" s="37" t="str">
        <v/>
      </c>
      <c r="BR59" s="40">
        <f t="shared" si="17"/>
        <v>20.5</v>
      </c>
      <c r="BS59" s="36">
        <f>IFERROR(INDEX('Level Multipliers'!$D:$D,MATCH(BR59,'Level Multipliers'!$A:$A,0)),"")</f>
        <v>1.6533745038028393</v>
      </c>
      <c r="BT59" s="37">
        <f t="shared" si="18"/>
        <v>0</v>
      </c>
      <c r="BU59" s="37">
        <f t="shared" si="19"/>
        <v>-36</v>
      </c>
      <c r="BV59" s="38">
        <f t="shared" si="20"/>
        <v>45960876.942750268</v>
      </c>
      <c r="BW59" s="38">
        <f t="shared" si="21"/>
        <v>46332276.458888188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 t="str">
        <f t="shared" si="23"/>
        <v/>
      </c>
      <c r="CK59" s="41" t="str">
        <f t="shared" si="24"/>
        <v/>
      </c>
      <c r="CL59" s="61" t="str">
        <f t="shared" si="25"/>
        <v/>
      </c>
      <c r="CM59" s="39" t="str">
        <f t="shared" si="26"/>
        <v/>
      </c>
      <c r="CN59" s="39" t="str">
        <f t="shared" si="27"/>
        <v/>
      </c>
      <c r="CO59" s="42" t="str">
        <f t="shared" si="28"/>
        <v/>
      </c>
      <c r="CP59" s="42" t="str">
        <f t="shared" si="29"/>
        <v/>
      </c>
      <c r="CQ59" s="42" t="str">
        <f t="shared" si="30"/>
        <v/>
      </c>
      <c r="CR59" s="42" t="str">
        <f t="shared" si="31"/>
        <v/>
      </c>
      <c r="CS59" s="42" t="str">
        <f t="shared" si="32"/>
        <v/>
      </c>
      <c r="CT59" s="42" t="str">
        <f t="shared" si="33"/>
        <v/>
      </c>
      <c r="CU59" s="43" t="str">
        <f t="shared" si="34"/>
        <v/>
      </c>
      <c r="CV59" s="43" t="str">
        <f t="shared" si="35"/>
        <v/>
      </c>
      <c r="CW59" s="43" t="str">
        <f t="shared" si="36"/>
        <v/>
      </c>
      <c r="CX59" s="13"/>
    </row>
    <row r="60" spans="1:102" x14ac:dyDescent="0.25">
      <c r="A60" s="31" t="s">
        <v>83</v>
      </c>
      <c r="B60" s="13">
        <v>755</v>
      </c>
      <c r="C60" s="13">
        <v>50</v>
      </c>
      <c r="D60" s="13">
        <v>25</v>
      </c>
      <c r="E60" s="32" t="s">
        <v>0</v>
      </c>
      <c r="F60" s="32"/>
      <c r="G60" s="32">
        <v>1</v>
      </c>
      <c r="H60" s="32"/>
      <c r="I60" s="32" t="s">
        <v>0</v>
      </c>
      <c r="J60" s="13"/>
      <c r="K60" s="33"/>
      <c r="L60" s="34">
        <f>IFERROR(INDEX('Pokemon Data'!A:A,MATCH($A60,'Pokemon Data'!$B:$B,0)),"")</f>
        <v>51</v>
      </c>
      <c r="M60" s="34">
        <f>IFERROR(INDEX('Pokemon Data'!I:I,MATCH($A60,'Pokemon Data'!$B:$B,0)),"")</f>
        <v>111</v>
      </c>
      <c r="N60" s="34">
        <f>IFERROR(INDEX('Pokemon Data'!J:J,MATCH($A60,'Pokemon Data'!$B:$B,0)),"")</f>
        <v>167</v>
      </c>
      <c r="O60" s="34">
        <f>IFERROR(INDEX('Pokemon Data'!K:K,MATCH($A60,'Pokemon Data'!$B:$B,0)),"")</f>
        <v>134</v>
      </c>
      <c r="P60" s="35">
        <f>IFERROR(INDEX('Level Multipliers'!$A:$A,MATCH($D60,'Level Multipliers'!$B:$B,0)),"")</f>
        <v>19</v>
      </c>
      <c r="Q60" s="36">
        <f>IFERROR(INDEX('Level Multipliers'!$D:$D,MATCH(P60,'Level Multipliers'!$A:$A,0)),"")</f>
        <v>1.7173900470456649</v>
      </c>
      <c r="R60" s="37">
        <f t="shared" si="0"/>
        <v>0</v>
      </c>
      <c r="S60" s="37">
        <f t="shared" si="1"/>
        <v>-24</v>
      </c>
      <c r="T60" s="38">
        <f t="shared" si="2"/>
        <v>495872095.76683092</v>
      </c>
      <c r="U60" s="38">
        <f t="shared" si="3"/>
        <v>497186534.14532959</v>
      </c>
      <c r="V60" s="38" t="b">
        <f t="shared" si="4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5"/>
        <v>19.5</v>
      </c>
      <c r="AI60" s="36">
        <f>IFERROR(INDEX('Level Multipliers'!$D:$D,MATCH(AH60,'Level Multipliers'!$A:$A,0)),"")</f>
        <v>1.6952373266621776</v>
      </c>
      <c r="AJ60" s="37">
        <f t="shared" si="6"/>
        <v>0</v>
      </c>
      <c r="AK60" s="37">
        <f t="shared" si="7"/>
        <v>-25</v>
      </c>
      <c r="AL60" s="38">
        <f t="shared" si="8"/>
        <v>470777749.66086996</v>
      </c>
      <c r="AM60" s="38">
        <f t="shared" si="9"/>
        <v>472025668.92710841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20</v>
      </c>
      <c r="BA60" s="36">
        <f>IFERROR(INDEX('Level Multipliers'!$D:$D,MATCH(AZ60,'Level Multipliers'!$A:$A,0)),"")</f>
        <v>1.6739202944034379</v>
      </c>
      <c r="BB60" s="37">
        <f t="shared" si="12"/>
        <v>0</v>
      </c>
      <c r="BC60" s="37">
        <f t="shared" si="13"/>
        <v>-26</v>
      </c>
      <c r="BD60" s="38">
        <f t="shared" si="14"/>
        <v>447541179.55306286</v>
      </c>
      <c r="BE60" s="38">
        <f t="shared" si="15"/>
        <v>448727504.22707659</v>
      </c>
      <c r="BF60" s="38" t="b">
        <f t="shared" si="16"/>
        <v>1</v>
      </c>
      <c r="BG60" s="37" t="str">
        <f t="array" ref="BG60:BQ60">IF(BF60,"",IVSolution($M60,$N60,$O60,BB60,BC60,BD60,BE60,$E60,$F60,$G60,$H60,$I60))</f>
        <v/>
      </c>
      <c r="BH60" s="37" t="str">
        <v/>
      </c>
      <c r="BI60" s="37" t="str">
        <v/>
      </c>
      <c r="BJ60" s="39" t="str">
        <v/>
      </c>
      <c r="BK60" s="39" t="str">
        <v/>
      </c>
      <c r="BL60" s="37" t="str">
        <v/>
      </c>
      <c r="BM60" s="37" t="str">
        <v/>
      </c>
      <c r="BN60" s="37" t="str">
        <v/>
      </c>
      <c r="BO60" s="37" t="str">
        <v/>
      </c>
      <c r="BP60" s="37" t="str">
        <v/>
      </c>
      <c r="BQ60" s="37" t="str">
        <v/>
      </c>
      <c r="BR60" s="40">
        <f t="shared" si="17"/>
        <v>20.5</v>
      </c>
      <c r="BS60" s="36">
        <f>IFERROR(INDEX('Level Multipliers'!$D:$D,MATCH(BR60,'Level Multipliers'!$A:$A,0)),"")</f>
        <v>1.6533745038028393</v>
      </c>
      <c r="BT60" s="37">
        <f t="shared" si="18"/>
        <v>0</v>
      </c>
      <c r="BU60" s="37">
        <f t="shared" si="19"/>
        <v>-27</v>
      </c>
      <c r="BV60" s="38">
        <f t="shared" si="20"/>
        <v>425969837.39742488</v>
      </c>
      <c r="BW60" s="38">
        <f t="shared" si="21"/>
        <v>427098981.60041159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 t="str">
        <f t="shared" si="23"/>
        <v/>
      </c>
      <c r="CK60" s="41" t="str">
        <f t="shared" si="24"/>
        <v/>
      </c>
      <c r="CL60" s="61" t="str">
        <f t="shared" si="25"/>
        <v/>
      </c>
      <c r="CM60" s="39" t="str">
        <f t="shared" si="26"/>
        <v/>
      </c>
      <c r="CN60" s="39" t="str">
        <f t="shared" si="27"/>
        <v/>
      </c>
      <c r="CO60" s="42" t="str">
        <f t="shared" si="28"/>
        <v/>
      </c>
      <c r="CP60" s="42" t="str">
        <f t="shared" si="29"/>
        <v/>
      </c>
      <c r="CQ60" s="42" t="str">
        <f t="shared" si="30"/>
        <v/>
      </c>
      <c r="CR60" s="42" t="str">
        <f t="shared" si="31"/>
        <v/>
      </c>
      <c r="CS60" s="42" t="str">
        <f t="shared" si="32"/>
        <v/>
      </c>
      <c r="CT60" s="42" t="str">
        <f t="shared" si="33"/>
        <v/>
      </c>
      <c r="CU60" s="43" t="str">
        <f t="shared" si="34"/>
        <v/>
      </c>
      <c r="CV60" s="43" t="str">
        <f t="shared" si="35"/>
        <v/>
      </c>
      <c r="CW60" s="43" t="str">
        <f t="shared" si="36"/>
        <v/>
      </c>
      <c r="CX60" s="13" t="s">
        <v>423</v>
      </c>
    </row>
    <row r="61" spans="1:102" x14ac:dyDescent="0.25">
      <c r="A61" s="31" t="s">
        <v>85</v>
      </c>
      <c r="B61" s="13">
        <v>1125</v>
      </c>
      <c r="C61" s="13">
        <v>97</v>
      </c>
      <c r="D61" s="13">
        <v>40</v>
      </c>
      <c r="E61" s="32" t="s">
        <v>0</v>
      </c>
      <c r="F61" s="32"/>
      <c r="G61" s="32">
        <v>1</v>
      </c>
      <c r="H61" s="32">
        <v>1</v>
      </c>
      <c r="I61" s="32" t="s">
        <v>2</v>
      </c>
      <c r="J61" s="13"/>
      <c r="K61" s="33"/>
      <c r="L61" s="34">
        <f>IFERROR(INDEX('Pokemon Data'!A:A,MATCH($A61,'Pokemon Data'!$B:$B,0)),"")</f>
        <v>53</v>
      </c>
      <c r="M61" s="34">
        <f>IFERROR(INDEX('Pokemon Data'!I:I,MATCH($A61,'Pokemon Data'!$B:$B,0)),"")</f>
        <v>163</v>
      </c>
      <c r="N61" s="34">
        <f>IFERROR(INDEX('Pokemon Data'!J:J,MATCH($A61,'Pokemon Data'!$B:$B,0)),"")</f>
        <v>150</v>
      </c>
      <c r="O61" s="34">
        <f>IFERROR(INDEX('Pokemon Data'!K:K,MATCH($A61,'Pokemon Data'!$B:$B,0)),"")</f>
        <v>136</v>
      </c>
      <c r="P61" s="35">
        <f>IFERROR(INDEX('Level Multipliers'!$A:$A,MATCH($D61,'Level Multipliers'!$B:$B,0)),"")</f>
        <v>25</v>
      </c>
      <c r="Q61" s="36">
        <f>IFERROR(INDEX('Level Multipliers'!$D:$D,MATCH(P61,'Level Multipliers'!$A:$A,0)),"")</f>
        <v>1.4971539093132804</v>
      </c>
      <c r="R61" s="37">
        <f t="shared" si="0"/>
        <v>0</v>
      </c>
      <c r="S61" s="37">
        <f t="shared" si="1"/>
        <v>-17</v>
      </c>
      <c r="T61" s="38">
        <f t="shared" si="2"/>
        <v>635873665.99851966</v>
      </c>
      <c r="U61" s="38">
        <f t="shared" si="3"/>
        <v>637004610.49010491</v>
      </c>
      <c r="V61" s="38" t="b">
        <f t="shared" si="4"/>
        <v>1</v>
      </c>
      <c r="W61" s="37" t="str">
        <f t="array" ref="W61:AG61">IF(V61,"",IVSolution($M61,$N61,$O61,R61,S61,T61,U61,$E61,$F61,$G61,$H61,$I61))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40">
        <f t="shared" si="5"/>
        <v>25.5</v>
      </c>
      <c r="AI61" s="36">
        <f>IFERROR(INDEX('Level Multipliers'!$D:$D,MATCH(AH61,'Level Multipliers'!$A:$A,0)),"")</f>
        <v>1.4823997223704843</v>
      </c>
      <c r="AJ61" s="37">
        <f t="shared" si="6"/>
        <v>0</v>
      </c>
      <c r="AK61" s="37">
        <f t="shared" si="7"/>
        <v>-18</v>
      </c>
      <c r="AL61" s="38">
        <f t="shared" si="8"/>
        <v>611176074.59768844</v>
      </c>
      <c r="AM61" s="38">
        <f t="shared" si="9"/>
        <v>612263092.74597037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26</v>
      </c>
      <c r="BA61" s="36">
        <f>IFERROR(INDEX('Level Multipliers'!$D:$D,MATCH(AZ61,'Level Multipliers'!$A:$A,0)),"")</f>
        <v>1.4680732523857296</v>
      </c>
      <c r="BB61" s="37">
        <f t="shared" si="12"/>
        <v>0</v>
      </c>
      <c r="BC61" s="37">
        <f t="shared" si="13"/>
        <v>-20</v>
      </c>
      <c r="BD61" s="38">
        <f t="shared" si="14"/>
        <v>587889832.62990034</v>
      </c>
      <c r="BE61" s="38">
        <f t="shared" si="15"/>
        <v>588935434.61567807</v>
      </c>
      <c r="BF61" s="38" t="b">
        <f t="shared" si="16"/>
        <v>1</v>
      </c>
      <c r="BG61" s="37" t="str">
        <f t="array" ref="BG61:BQ61">IF(BF61,"",IVSolution($M61,$N61,$O61,BB61,BC61,BD61,BE61,$E61,$F61,$G61,$H61,$I61))</f>
        <v/>
      </c>
      <c r="BH61" s="37" t="str">
        <v/>
      </c>
      <c r="BI61" s="37" t="str">
        <v/>
      </c>
      <c r="BJ61" s="39" t="str">
        <v/>
      </c>
      <c r="BK61" s="39" t="str">
        <v/>
      </c>
      <c r="BL61" s="37" t="str">
        <v/>
      </c>
      <c r="BM61" s="37" t="str">
        <v/>
      </c>
      <c r="BN61" s="37" t="str">
        <v/>
      </c>
      <c r="BO61" s="37" t="str">
        <v/>
      </c>
      <c r="BP61" s="37" t="str">
        <v/>
      </c>
      <c r="BQ61" s="37" t="str">
        <v/>
      </c>
      <c r="BR61" s="40">
        <f t="shared" si="17"/>
        <v>26.5</v>
      </c>
      <c r="BS61" s="36">
        <f>IFERROR(INDEX('Level Multipliers'!$D:$D,MATCH(BR61,'Level Multipliers'!$A:$A,0)),"")</f>
        <v>1.4541543636838528</v>
      </c>
      <c r="BT61" s="37">
        <f t="shared" si="18"/>
        <v>0</v>
      </c>
      <c r="BU61" s="37">
        <f t="shared" si="19"/>
        <v>-21</v>
      </c>
      <c r="BV61" s="38">
        <f t="shared" si="20"/>
        <v>565909635.34170675</v>
      </c>
      <c r="BW61" s="38">
        <f t="shared" si="21"/>
        <v>566916144.05412495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 t="str">
        <f t="shared" si="23"/>
        <v/>
      </c>
      <c r="CK61" s="41" t="str">
        <f t="shared" si="24"/>
        <v/>
      </c>
      <c r="CL61" s="61" t="str">
        <f t="shared" si="25"/>
        <v/>
      </c>
      <c r="CM61" s="39" t="str">
        <f t="shared" si="26"/>
        <v/>
      </c>
      <c r="CN61" s="39" t="str">
        <f t="shared" si="27"/>
        <v/>
      </c>
      <c r="CO61" s="42" t="str">
        <f t="shared" si="28"/>
        <v/>
      </c>
      <c r="CP61" s="42" t="str">
        <f t="shared" si="29"/>
        <v/>
      </c>
      <c r="CQ61" s="42" t="str">
        <f t="shared" si="30"/>
        <v/>
      </c>
      <c r="CR61" s="42" t="str">
        <f t="shared" si="31"/>
        <v/>
      </c>
      <c r="CS61" s="42" t="str">
        <f t="shared" si="32"/>
        <v/>
      </c>
      <c r="CT61" s="42" t="str">
        <f t="shared" si="33"/>
        <v/>
      </c>
      <c r="CU61" s="43" t="str">
        <f t="shared" si="34"/>
        <v/>
      </c>
      <c r="CV61" s="43" t="str">
        <f t="shared" si="35"/>
        <v/>
      </c>
      <c r="CW61" s="43" t="str">
        <f t="shared" si="36"/>
        <v/>
      </c>
      <c r="CX61" s="13" t="s">
        <v>423</v>
      </c>
    </row>
    <row r="62" spans="1:102" x14ac:dyDescent="0.25">
      <c r="A62" s="31" t="s">
        <v>86</v>
      </c>
      <c r="B62" s="13">
        <v>770</v>
      </c>
      <c r="C62" s="13">
        <v>79</v>
      </c>
      <c r="D62" s="13">
        <v>50</v>
      </c>
      <c r="E62" s="32" t="s">
        <v>0</v>
      </c>
      <c r="F62" s="32"/>
      <c r="G62" s="32">
        <v>1</v>
      </c>
      <c r="H62" s="32"/>
      <c r="I62" s="32" t="s">
        <v>2</v>
      </c>
      <c r="J62" s="13"/>
      <c r="K62" s="33"/>
      <c r="L62" s="34">
        <f>IFERROR(INDEX('Pokemon Data'!A:A,MATCH($A62,'Pokemon Data'!$B:$B,0)),"")</f>
        <v>54</v>
      </c>
      <c r="M62" s="34">
        <f>IFERROR(INDEX('Pokemon Data'!I:I,MATCH($A62,'Pokemon Data'!$B:$B,0)),"")</f>
        <v>137</v>
      </c>
      <c r="N62" s="34">
        <f>IFERROR(INDEX('Pokemon Data'!J:J,MATCH($A62,'Pokemon Data'!$B:$B,0)),"")</f>
        <v>122</v>
      </c>
      <c r="O62" s="34">
        <f>IFERROR(INDEX('Pokemon Data'!K:K,MATCH($A62,'Pokemon Data'!$B:$B,0)),"")</f>
        <v>95</v>
      </c>
      <c r="P62" s="35">
        <f>IFERROR(INDEX('Level Multipliers'!$A:$A,MATCH($D62,'Level Multipliers'!$B:$B,0)),"")</f>
        <v>29</v>
      </c>
      <c r="Q62" s="36">
        <f>IFERROR(INDEX('Level Multipliers'!$D:$D,MATCH(P62,'Level Multipliers'!$A:$A,0)),"")</f>
        <v>1.3900490110869419</v>
      </c>
      <c r="R62" s="37">
        <f t="shared" si="0"/>
        <v>0</v>
      </c>
      <c r="S62" s="37">
        <f t="shared" si="1"/>
        <v>-26</v>
      </c>
      <c r="T62" s="38">
        <f t="shared" si="2"/>
        <v>221361405.07016417</v>
      </c>
      <c r="U62" s="38">
        <f t="shared" si="3"/>
        <v>221936743.11235192</v>
      </c>
      <c r="V62" s="38" t="b">
        <f t="shared" si="4"/>
        <v>1</v>
      </c>
      <c r="W62" s="37" t="str">
        <f t="array" ref="W62:AG62">IF(V62,"",IVSolution($M62,$N62,$O62,R62,S62,T62,U62,$E62,$F62,$G62,$H62,$I62))</f>
        <v/>
      </c>
      <c r="X62" s="37" t="str">
        <v/>
      </c>
      <c r="Y62" s="37" t="str">
        <v/>
      </c>
      <c r="Z62" s="39" t="str">
        <v/>
      </c>
      <c r="AA62" s="39" t="str">
        <v/>
      </c>
      <c r="AB62" s="37" t="str">
        <v/>
      </c>
      <c r="AC62" s="37" t="str">
        <v/>
      </c>
      <c r="AD62" s="37" t="str">
        <v/>
      </c>
      <c r="AE62" s="37" t="str">
        <v/>
      </c>
      <c r="AF62" s="37" t="str">
        <v/>
      </c>
      <c r="AG62" s="37" t="str">
        <v/>
      </c>
      <c r="AH62" s="40">
        <f t="shared" si="5"/>
        <v>29.5</v>
      </c>
      <c r="AI62" s="36">
        <f>IFERROR(INDEX('Level Multipliers'!$D:$D,MATCH(AH62,'Level Multipliers'!$A:$A,0)),"")</f>
        <v>1.3782161611191808</v>
      </c>
      <c r="AJ62" s="37">
        <f t="shared" si="6"/>
        <v>0</v>
      </c>
      <c r="AK62" s="37">
        <f t="shared" si="7"/>
        <v>-27</v>
      </c>
      <c r="AL62" s="38">
        <f t="shared" si="8"/>
        <v>213919710.96404198</v>
      </c>
      <c r="AM62" s="38">
        <f t="shared" si="9"/>
        <v>214475707.37928164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30</v>
      </c>
      <c r="BA62" s="36">
        <f>IFERROR(INDEX('Level Multipliers'!$D:$D,MATCH(AZ62,'Level Multipliers'!$A:$A,0)),"")</f>
        <v>1.3666803275917536</v>
      </c>
      <c r="BB62" s="37">
        <f t="shared" si="12"/>
        <v>0</v>
      </c>
      <c r="BC62" s="37">
        <f t="shared" si="13"/>
        <v>-28</v>
      </c>
      <c r="BD62" s="38">
        <f t="shared" si="14"/>
        <v>206846998.20961902</v>
      </c>
      <c r="BE62" s="38">
        <f t="shared" si="15"/>
        <v>207384612.01336503</v>
      </c>
      <c r="BF62" s="38" t="b">
        <f t="shared" si="16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30.5</v>
      </c>
      <c r="BS62" s="36">
        <f>IFERROR(INDEX('Level Multipliers'!$D:$D,MATCH(BR62,'Level Multipliers'!$A:$A,0)),"")</f>
        <v>1.3610237451455012</v>
      </c>
      <c r="BT62" s="37">
        <f t="shared" si="18"/>
        <v>0</v>
      </c>
      <c r="BU62" s="37">
        <f t="shared" si="19"/>
        <v>-29</v>
      </c>
      <c r="BV62" s="38">
        <f t="shared" si="20"/>
        <v>203443706.3083522</v>
      </c>
      <c r="BW62" s="38">
        <f t="shared" si="21"/>
        <v>203972474.65279675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 t="str">
        <f t="shared" si="23"/>
        <v/>
      </c>
      <c r="CK62" s="41" t="str">
        <f t="shared" si="24"/>
        <v/>
      </c>
      <c r="CL62" s="61" t="str">
        <f t="shared" si="25"/>
        <v/>
      </c>
      <c r="CM62" s="39" t="str">
        <f t="shared" si="26"/>
        <v/>
      </c>
      <c r="CN62" s="39" t="str">
        <f t="shared" si="27"/>
        <v/>
      </c>
      <c r="CO62" s="42" t="str">
        <f t="shared" si="28"/>
        <v/>
      </c>
      <c r="CP62" s="42" t="str">
        <f t="shared" si="29"/>
        <v/>
      </c>
      <c r="CQ62" s="42" t="str">
        <f t="shared" si="30"/>
        <v/>
      </c>
      <c r="CR62" s="42" t="str">
        <f t="shared" si="31"/>
        <v/>
      </c>
      <c r="CS62" s="42" t="str">
        <f t="shared" si="32"/>
        <v/>
      </c>
      <c r="CT62" s="42" t="str">
        <f t="shared" si="33"/>
        <v/>
      </c>
      <c r="CU62" s="43" t="str">
        <f t="shared" si="34"/>
        <v/>
      </c>
      <c r="CV62" s="43" t="str">
        <f t="shared" si="35"/>
        <v/>
      </c>
      <c r="CW62" s="43" t="str">
        <f t="shared" si="36"/>
        <v/>
      </c>
      <c r="CX62" s="13"/>
    </row>
    <row r="63" spans="1:102" x14ac:dyDescent="0.25">
      <c r="A63" s="31" t="s">
        <v>86</v>
      </c>
      <c r="B63" s="13">
        <v>154</v>
      </c>
      <c r="C63" s="13">
        <v>36</v>
      </c>
      <c r="D63" s="13">
        <v>6</v>
      </c>
      <c r="E63" s="32" t="s">
        <v>0</v>
      </c>
      <c r="F63" s="32"/>
      <c r="G63" s="32"/>
      <c r="H63" s="32">
        <v>1</v>
      </c>
      <c r="I63" s="32" t="s">
        <v>0</v>
      </c>
      <c r="J63" s="13"/>
      <c r="K63" s="33"/>
      <c r="L63" s="34">
        <f>IFERROR(INDEX('Pokemon Data'!A:A,MATCH($A63,'Pokemon Data'!$B:$B,0)),"")</f>
        <v>54</v>
      </c>
      <c r="M63" s="34">
        <f>IFERROR(INDEX('Pokemon Data'!I:I,MATCH($A63,'Pokemon Data'!$B:$B,0)),"")</f>
        <v>137</v>
      </c>
      <c r="N63" s="34">
        <f>IFERROR(INDEX('Pokemon Data'!J:J,MATCH($A63,'Pokemon Data'!$B:$B,0)),"")</f>
        <v>122</v>
      </c>
      <c r="O63" s="34">
        <f>IFERROR(INDEX('Pokemon Data'!K:K,MATCH($A63,'Pokemon Data'!$B:$B,0)),"")</f>
        <v>95</v>
      </c>
      <c r="P63" s="35">
        <f>IFERROR(INDEX('Level Multipliers'!$A:$A,MATCH($D63,'Level Multipliers'!$B:$B,0)),"")</f>
        <v>5</v>
      </c>
      <c r="Q63" s="36">
        <f>IFERROR(INDEX('Level Multipliers'!$D:$D,MATCH(P63,'Level Multipliers'!$A:$A,0)),"")</f>
        <v>3.4453071462968556</v>
      </c>
      <c r="R63" s="37">
        <f t="shared" si="0"/>
        <v>0</v>
      </c>
      <c r="S63" s="37">
        <f t="shared" si="1"/>
        <v>-10</v>
      </c>
      <c r="T63" s="38">
        <f t="shared" si="2"/>
        <v>334159045.34936064</v>
      </c>
      <c r="U63" s="38">
        <f t="shared" si="3"/>
        <v>338512863.23656559</v>
      </c>
      <c r="V63" s="38" t="b">
        <f t="shared" si="4"/>
        <v>1</v>
      </c>
      <c r="W63" s="37" t="str">
        <f t="array" ref="W63:AG63">IF(V63,"",IVSolution($M63,$N63,$O63,R63,S63,T63,U63,$E63,$F63,$G63,$H63,$I63))</f>
        <v/>
      </c>
      <c r="X63" s="37" t="str">
        <v/>
      </c>
      <c r="Y63" s="37" t="str">
        <v/>
      </c>
      <c r="Z63" s="39" t="str">
        <v/>
      </c>
      <c r="AA63" s="39" t="str">
        <v/>
      </c>
      <c r="AB63" s="37" t="str">
        <v/>
      </c>
      <c r="AC63" s="37" t="str">
        <v/>
      </c>
      <c r="AD63" s="37" t="str">
        <v/>
      </c>
      <c r="AE63" s="37" t="str">
        <v/>
      </c>
      <c r="AF63" s="37" t="str">
        <v/>
      </c>
      <c r="AG63" s="37" t="str">
        <v/>
      </c>
      <c r="AH63" s="40">
        <f t="shared" si="5"/>
        <v>5.5</v>
      </c>
      <c r="AI63" s="36">
        <f>IFERROR(INDEX('Level Multipliers'!$D:$D,MATCH(AH63,'Level Multipliers'!$A:$A,0)),"")</f>
        <v>3.2673611577633439</v>
      </c>
      <c r="AJ63" s="37">
        <f t="shared" si="6"/>
        <v>0</v>
      </c>
      <c r="AK63" s="37">
        <f t="shared" si="7"/>
        <v>-17</v>
      </c>
      <c r="AL63" s="38">
        <f t="shared" si="8"/>
        <v>270290019.21606922</v>
      </c>
      <c r="AM63" s="38">
        <f t="shared" si="9"/>
        <v>273811676.15390718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6</v>
      </c>
      <c r="BA63" s="36">
        <f>IFERROR(INDEX('Level Multipliers'!$D:$D,MATCH(AZ63,'Level Multipliers'!$A:$A,0)),"")</f>
        <v>3.1144148940514844</v>
      </c>
      <c r="BB63" s="37">
        <f t="shared" si="12"/>
        <v>0</v>
      </c>
      <c r="BC63" s="37">
        <f t="shared" si="13"/>
        <v>-22</v>
      </c>
      <c r="BD63" s="38">
        <f t="shared" si="14"/>
        <v>223124526.70780975</v>
      </c>
      <c r="BE63" s="38">
        <f t="shared" si="15"/>
        <v>226031656.01935947</v>
      </c>
      <c r="BF63" s="38" t="b">
        <f t="shared" si="16"/>
        <v>1</v>
      </c>
      <c r="BG63" s="37" t="str">
        <f t="array" ref="BG63:BQ63">IF(BF63,"",IVSolution($M63,$N63,$O63,BB63,BC63,BD63,BE63,$E63,$F63,$G63,$H63,$I63))</f>
        <v/>
      </c>
      <c r="BH63" s="37" t="str">
        <v/>
      </c>
      <c r="BI63" s="37" t="str">
        <v/>
      </c>
      <c r="BJ63" s="39" t="str">
        <v/>
      </c>
      <c r="BK63" s="39" t="str">
        <v/>
      </c>
      <c r="BL63" s="37" t="str">
        <v/>
      </c>
      <c r="BM63" s="37" t="str">
        <v/>
      </c>
      <c r="BN63" s="37" t="str">
        <v/>
      </c>
      <c r="BO63" s="37" t="str">
        <v/>
      </c>
      <c r="BP63" s="37" t="str">
        <v/>
      </c>
      <c r="BQ63" s="37" t="str">
        <v/>
      </c>
      <c r="BR63" s="40">
        <f t="shared" si="17"/>
        <v>6.5</v>
      </c>
      <c r="BS63" s="36">
        <f>IFERROR(INDEX('Level Multipliers'!$D:$D,MATCH(BR63,'Level Multipliers'!$A:$A,0)),"")</f>
        <v>2.9811143544095775</v>
      </c>
      <c r="BT63" s="37">
        <f t="shared" si="18"/>
        <v>0</v>
      </c>
      <c r="BU63" s="37">
        <f t="shared" si="19"/>
        <v>-27</v>
      </c>
      <c r="BV63" s="38">
        <f t="shared" si="20"/>
        <v>187307852.45527098</v>
      </c>
      <c r="BW63" s="38">
        <f t="shared" si="21"/>
        <v>189748319.92063946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 t="str">
        <f t="shared" si="23"/>
        <v/>
      </c>
      <c r="CK63" s="41" t="str">
        <f t="shared" si="24"/>
        <v/>
      </c>
      <c r="CL63" s="61" t="str">
        <f t="shared" si="25"/>
        <v/>
      </c>
      <c r="CM63" s="39" t="str">
        <f t="shared" si="26"/>
        <v/>
      </c>
      <c r="CN63" s="39" t="str">
        <f t="shared" si="27"/>
        <v/>
      </c>
      <c r="CO63" s="42" t="str">
        <f t="shared" si="28"/>
        <v/>
      </c>
      <c r="CP63" s="42" t="str">
        <f t="shared" si="29"/>
        <v/>
      </c>
      <c r="CQ63" s="42" t="str">
        <f t="shared" si="30"/>
        <v/>
      </c>
      <c r="CR63" s="42" t="str">
        <f t="shared" si="31"/>
        <v/>
      </c>
      <c r="CS63" s="42" t="str">
        <f t="shared" si="32"/>
        <v/>
      </c>
      <c r="CT63" s="42" t="str">
        <f t="shared" si="33"/>
        <v/>
      </c>
      <c r="CU63" s="43" t="str">
        <f t="shared" si="34"/>
        <v/>
      </c>
      <c r="CV63" s="43" t="str">
        <f t="shared" si="35"/>
        <v/>
      </c>
      <c r="CW63" s="43" t="str">
        <f t="shared" si="36"/>
        <v/>
      </c>
      <c r="CX63" s="13"/>
    </row>
    <row r="64" spans="1:102" x14ac:dyDescent="0.25">
      <c r="A64" s="31" t="s">
        <v>87</v>
      </c>
      <c r="B64" s="13">
        <v>1290</v>
      </c>
      <c r="C64" s="13">
        <v>104</v>
      </c>
      <c r="D64" s="13">
        <v>25</v>
      </c>
      <c r="E64" s="32" t="s">
        <v>0</v>
      </c>
      <c r="F64" s="32">
        <v>1</v>
      </c>
      <c r="G64" s="32">
        <v>1</v>
      </c>
      <c r="H64" s="32"/>
      <c r="I64" s="32" t="s">
        <v>0</v>
      </c>
      <c r="J64" s="13"/>
      <c r="K64" s="33"/>
      <c r="L64" s="34">
        <f>IFERROR(INDEX('Pokemon Data'!A:A,MATCH($A64,'Pokemon Data'!$B:$B,0)),"")</f>
        <v>55</v>
      </c>
      <c r="M64" s="34">
        <f>IFERROR(INDEX('Pokemon Data'!I:I,MATCH($A64,'Pokemon Data'!$B:$B,0)),"")</f>
        <v>190</v>
      </c>
      <c r="N64" s="34">
        <f>IFERROR(INDEX('Pokemon Data'!J:J,MATCH($A64,'Pokemon Data'!$B:$B,0)),"")</f>
        <v>191</v>
      </c>
      <c r="O64" s="34">
        <f>IFERROR(INDEX('Pokemon Data'!K:K,MATCH($A64,'Pokemon Data'!$B:$B,0)),"")</f>
        <v>162</v>
      </c>
      <c r="P64" s="35">
        <f>IFERROR(INDEX('Level Multipliers'!$A:$A,MATCH($D64,'Level Multipliers'!$B:$B,0)),"")</f>
        <v>19</v>
      </c>
      <c r="Q64" s="36">
        <f>IFERROR(INDEX('Level Multipliers'!$D:$D,MATCH(P64,'Level Multipliers'!$A:$A,0)),"")</f>
        <v>1.7173900470456649</v>
      </c>
      <c r="R64" s="37">
        <f t="shared" si="0"/>
        <v>0</v>
      </c>
      <c r="S64" s="37">
        <f t="shared" si="1"/>
        <v>-10</v>
      </c>
      <c r="T64" s="38">
        <f t="shared" si="2"/>
        <v>1447622042.1307545</v>
      </c>
      <c r="U64" s="38">
        <f t="shared" si="3"/>
        <v>1449867287.3027632</v>
      </c>
      <c r="V64" s="38" t="b">
        <f t="shared" si="4"/>
        <v>1</v>
      </c>
      <c r="W64" s="37" t="str">
        <f t="array" ref="W64:AG64">IF(V64,"",IVSolution($M64,$N64,$O64,R64,S64,T64,U64,$E64,$F64,$G64,$H64,$I64))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40">
        <f t="shared" si="5"/>
        <v>19.5</v>
      </c>
      <c r="AI64" s="36">
        <f>IFERROR(INDEX('Level Multipliers'!$D:$D,MATCH(AH64,'Level Multipliers'!$A:$A,0)),"")</f>
        <v>1.6952373266621776</v>
      </c>
      <c r="AJ64" s="37">
        <f t="shared" si="6"/>
        <v>0</v>
      </c>
      <c r="AK64" s="37">
        <f t="shared" si="7"/>
        <v>-13</v>
      </c>
      <c r="AL64" s="38">
        <f t="shared" si="8"/>
        <v>1374362972.169034</v>
      </c>
      <c r="AM64" s="38">
        <f t="shared" si="9"/>
        <v>1376494593.3643758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20</v>
      </c>
      <c r="BA64" s="36">
        <f>IFERROR(INDEX('Level Multipliers'!$D:$D,MATCH(AZ64,'Level Multipliers'!$A:$A,0)),"")</f>
        <v>1.6739202944034379</v>
      </c>
      <c r="BB64" s="37">
        <f t="shared" si="12"/>
        <v>0</v>
      </c>
      <c r="BC64" s="37">
        <f t="shared" si="13"/>
        <v>-15</v>
      </c>
      <c r="BD64" s="38">
        <f t="shared" si="14"/>
        <v>1306527392.4727018</v>
      </c>
      <c r="BE64" s="38">
        <f t="shared" si="15"/>
        <v>1308553801.4625294</v>
      </c>
      <c r="BF64" s="38" t="b">
        <f t="shared" si="16"/>
        <v>1</v>
      </c>
      <c r="BG64" s="37" t="str">
        <f t="array" ref="BG64:BQ64">IF(BF64,"",IVSolution($M64,$N64,$O64,BB64,BC64,BD64,BE64,$E64,$F64,$G64,$H64,$I64))</f>
        <v/>
      </c>
      <c r="BH64" s="37" t="str">
        <v/>
      </c>
      <c r="BI64" s="37" t="str">
        <v/>
      </c>
      <c r="BJ64" s="39" t="str">
        <v/>
      </c>
      <c r="BK64" s="39" t="str">
        <v/>
      </c>
      <c r="BL64" s="37" t="str">
        <v/>
      </c>
      <c r="BM64" s="37" t="str">
        <v/>
      </c>
      <c r="BN64" s="37" t="str">
        <v/>
      </c>
      <c r="BO64" s="37" t="str">
        <v/>
      </c>
      <c r="BP64" s="37" t="str">
        <v/>
      </c>
      <c r="BQ64" s="37" t="str">
        <v/>
      </c>
      <c r="BR64" s="40">
        <f t="shared" si="17"/>
        <v>20.5</v>
      </c>
      <c r="BS64" s="36">
        <f>IFERROR(INDEX('Level Multipliers'!$D:$D,MATCH(BR64,'Level Multipliers'!$A:$A,0)),"")</f>
        <v>1.6533745038028393</v>
      </c>
      <c r="BT64" s="37">
        <f t="shared" si="18"/>
        <v>0</v>
      </c>
      <c r="BU64" s="37">
        <f t="shared" si="19"/>
        <v>-17</v>
      </c>
      <c r="BV64" s="38">
        <f t="shared" si="20"/>
        <v>1243553188.7426951</v>
      </c>
      <c r="BW64" s="38">
        <f t="shared" si="21"/>
        <v>1245481925.4653349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 t="str">
        <f t="shared" si="23"/>
        <v/>
      </c>
      <c r="CK64" s="41" t="str">
        <f t="shared" si="24"/>
        <v/>
      </c>
      <c r="CL64" s="61" t="str">
        <f t="shared" si="25"/>
        <v/>
      </c>
      <c r="CM64" s="39" t="str">
        <f t="shared" si="26"/>
        <v/>
      </c>
      <c r="CN64" s="39" t="str">
        <f t="shared" si="27"/>
        <v/>
      </c>
      <c r="CO64" s="42" t="str">
        <f t="shared" si="28"/>
        <v/>
      </c>
      <c r="CP64" s="42" t="str">
        <f t="shared" si="29"/>
        <v/>
      </c>
      <c r="CQ64" s="42" t="str">
        <f t="shared" si="30"/>
        <v/>
      </c>
      <c r="CR64" s="42" t="str">
        <f t="shared" si="31"/>
        <v/>
      </c>
      <c r="CS64" s="42" t="str">
        <f t="shared" si="32"/>
        <v/>
      </c>
      <c r="CT64" s="42" t="str">
        <f t="shared" si="33"/>
        <v/>
      </c>
      <c r="CU64" s="43" t="str">
        <f t="shared" si="34"/>
        <v/>
      </c>
      <c r="CV64" s="43" t="str">
        <f t="shared" si="35"/>
        <v/>
      </c>
      <c r="CW64" s="43" t="str">
        <f t="shared" si="36"/>
        <v/>
      </c>
      <c r="CX64" s="13" t="s">
        <v>423</v>
      </c>
    </row>
    <row r="65" spans="1:102" x14ac:dyDescent="0.25">
      <c r="A65" s="31" t="s">
        <v>88</v>
      </c>
      <c r="B65" s="13">
        <v>443</v>
      </c>
      <c r="C65" s="13">
        <v>48</v>
      </c>
      <c r="D65" s="13">
        <v>22</v>
      </c>
      <c r="E65" s="32" t="s">
        <v>3</v>
      </c>
      <c r="F65" s="32"/>
      <c r="G65" s="32">
        <v>1</v>
      </c>
      <c r="H65" s="32"/>
      <c r="I65" s="32" t="s">
        <v>3</v>
      </c>
      <c r="J65" s="13"/>
      <c r="K65" s="33"/>
      <c r="L65" s="34">
        <f>IFERROR(INDEX('Pokemon Data'!A:A,MATCH($A65,'Pokemon Data'!$B:$B,0)),"")</f>
        <v>56</v>
      </c>
      <c r="M65" s="34">
        <f>IFERROR(INDEX('Pokemon Data'!I:I,MATCH($A65,'Pokemon Data'!$B:$B,0)),"")</f>
        <v>120</v>
      </c>
      <c r="N65" s="34">
        <f>IFERROR(INDEX('Pokemon Data'!J:J,MATCH($A65,'Pokemon Data'!$B:$B,0)),"")</f>
        <v>148</v>
      </c>
      <c r="O65" s="34">
        <f>IFERROR(INDEX('Pokemon Data'!K:K,MATCH($A65,'Pokemon Data'!$B:$B,0)),"")</f>
        <v>82</v>
      </c>
      <c r="P65" s="35">
        <f>IFERROR(INDEX('Level Multipliers'!$A:$A,MATCH($D65,'Level Multipliers'!$B:$B,0)),"")</f>
        <v>17</v>
      </c>
      <c r="Q65" s="36">
        <f>IFERROR(INDEX('Level Multipliers'!$D:$D,MATCH(P65,'Level Multipliers'!$A:$A,0)),"")</f>
        <v>1.8155651132027117</v>
      </c>
      <c r="R65" s="37">
        <f t="shared" si="0"/>
        <v>0</v>
      </c>
      <c r="S65" s="37">
        <f t="shared" si="1"/>
        <v>-32</v>
      </c>
      <c r="T65" s="38">
        <f t="shared" si="2"/>
        <v>213233172.53264183</v>
      </c>
      <c r="U65" s="38">
        <f t="shared" si="3"/>
        <v>214196937.05646846</v>
      </c>
      <c r="V65" s="38" t="b">
        <f t="shared" si="4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5"/>
        <v>17.5</v>
      </c>
      <c r="AI65" s="36">
        <f>IFERROR(INDEX('Level Multipliers'!$D:$D,MATCH(AH65,'Level Multipliers'!$A:$A,0)),"")</f>
        <v>1.7894510926096343</v>
      </c>
      <c r="AJ65" s="37">
        <f t="shared" si="6"/>
        <v>0</v>
      </c>
      <c r="AK65" s="37">
        <f t="shared" si="7"/>
        <v>-33</v>
      </c>
      <c r="AL65" s="38">
        <f t="shared" si="8"/>
        <v>201227246.83894214</v>
      </c>
      <c r="AM65" s="38">
        <f t="shared" si="9"/>
        <v>202136747.36096334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18</v>
      </c>
      <c r="BA65" s="36">
        <f>IFERROR(INDEX('Level Multipliers'!$D:$D,MATCH(AZ65,'Level Multipliers'!$A:$A,0)),"")</f>
        <v>1.7644323332558229</v>
      </c>
      <c r="BB65" s="37">
        <f t="shared" si="12"/>
        <v>0</v>
      </c>
      <c r="BC65" s="37">
        <f t="shared" si="13"/>
        <v>-34</v>
      </c>
      <c r="BD65" s="38">
        <f t="shared" si="14"/>
        <v>190207432.3518225</v>
      </c>
      <c r="BE65" s="38">
        <f t="shared" si="15"/>
        <v>191067125.8661643</v>
      </c>
      <c r="BF65" s="38" t="b">
        <f t="shared" si="16"/>
        <v>1</v>
      </c>
      <c r="BG65" s="37" t="str">
        <f t="array" ref="BG65:BQ65">IF(BF65,"",IVSolution($M65,$N65,$O65,BB65,BC65,BD65,BE65,$E65,$F65,$G65,$H65,$I65))</f>
        <v/>
      </c>
      <c r="BH65" s="37" t="str">
        <v/>
      </c>
      <c r="BI65" s="37" t="str">
        <v/>
      </c>
      <c r="BJ65" s="39" t="str">
        <v/>
      </c>
      <c r="BK65" s="39" t="str">
        <v/>
      </c>
      <c r="BL65" s="37" t="str">
        <v/>
      </c>
      <c r="BM65" s="37" t="str">
        <v/>
      </c>
      <c r="BN65" s="37" t="str">
        <v/>
      </c>
      <c r="BO65" s="37" t="str">
        <v/>
      </c>
      <c r="BP65" s="37" t="str">
        <v/>
      </c>
      <c r="BQ65" s="37" t="str">
        <v/>
      </c>
      <c r="BR65" s="40">
        <f t="shared" si="17"/>
        <v>18.5</v>
      </c>
      <c r="BS65" s="36">
        <f>IFERROR(INDEX('Level Multipliers'!$D:$D,MATCH(BR65,'Level Multipliers'!$A:$A,0)),"")</f>
        <v>1.7404346161581328</v>
      </c>
      <c r="BT65" s="37">
        <f t="shared" si="18"/>
        <v>0</v>
      </c>
      <c r="BU65" s="37">
        <f t="shared" si="19"/>
        <v>-35</v>
      </c>
      <c r="BV65" s="38">
        <f t="shared" si="20"/>
        <v>180068730.454182</v>
      </c>
      <c r="BW65" s="38">
        <f t="shared" si="21"/>
        <v>180882599.38555416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 t="str">
        <f t="shared" si="23"/>
        <v/>
      </c>
      <c r="CK65" s="41" t="str">
        <f t="shared" si="24"/>
        <v/>
      </c>
      <c r="CL65" s="61" t="str">
        <f t="shared" si="25"/>
        <v/>
      </c>
      <c r="CM65" s="39" t="str">
        <f t="shared" si="26"/>
        <v/>
      </c>
      <c r="CN65" s="39" t="str">
        <f t="shared" si="27"/>
        <v/>
      </c>
      <c r="CO65" s="42" t="str">
        <f t="shared" si="28"/>
        <v/>
      </c>
      <c r="CP65" s="42" t="str">
        <f t="shared" si="29"/>
        <v/>
      </c>
      <c r="CQ65" s="42" t="str">
        <f t="shared" si="30"/>
        <v/>
      </c>
      <c r="CR65" s="42" t="str">
        <f t="shared" si="31"/>
        <v/>
      </c>
      <c r="CS65" s="42" t="str">
        <f t="shared" si="32"/>
        <v/>
      </c>
      <c r="CT65" s="42" t="str">
        <f t="shared" si="33"/>
        <v/>
      </c>
      <c r="CU65" s="43" t="str">
        <f t="shared" si="34"/>
        <v/>
      </c>
      <c r="CV65" s="43" t="str">
        <f t="shared" si="35"/>
        <v/>
      </c>
      <c r="CW65" s="43" t="str">
        <f t="shared" si="36"/>
        <v/>
      </c>
      <c r="CX65" s="13"/>
    </row>
    <row r="66" spans="1:102" x14ac:dyDescent="0.25">
      <c r="A66" s="31" t="s">
        <v>88</v>
      </c>
      <c r="B66" s="13">
        <v>416</v>
      </c>
      <c r="C66" s="13">
        <v>47</v>
      </c>
      <c r="D66" s="13">
        <v>19</v>
      </c>
      <c r="E66" s="32" t="s">
        <v>3</v>
      </c>
      <c r="F66" s="32"/>
      <c r="G66" s="32"/>
      <c r="H66" s="32">
        <v>1</v>
      </c>
      <c r="I66" s="32" t="s">
        <v>2</v>
      </c>
      <c r="J66" s="13"/>
      <c r="K66" s="33"/>
      <c r="L66" s="34">
        <f>IFERROR(INDEX('Pokemon Data'!A:A,MATCH($A66,'Pokemon Data'!$B:$B,0)),"")</f>
        <v>56</v>
      </c>
      <c r="M66" s="34">
        <f>IFERROR(INDEX('Pokemon Data'!I:I,MATCH($A66,'Pokemon Data'!$B:$B,0)),"")</f>
        <v>120</v>
      </c>
      <c r="N66" s="34">
        <f>IFERROR(INDEX('Pokemon Data'!J:J,MATCH($A66,'Pokemon Data'!$B:$B,0)),"")</f>
        <v>148</v>
      </c>
      <c r="O66" s="34">
        <f>IFERROR(INDEX('Pokemon Data'!K:K,MATCH($A66,'Pokemon Data'!$B:$B,0)),"")</f>
        <v>82</v>
      </c>
      <c r="P66" s="35">
        <f>IFERROR(INDEX('Level Multipliers'!$A:$A,MATCH($D66,'Level Multipliers'!$B:$B,0)),"")</f>
        <v>15</v>
      </c>
      <c r="Q66" s="36">
        <f>IFERROR(INDEX('Level Multipliers'!$D:$D,MATCH(P66,'Level Multipliers'!$A:$A,0)),"")</f>
        <v>1.9327632386874845</v>
      </c>
      <c r="R66" s="37">
        <f t="shared" si="0"/>
        <v>0</v>
      </c>
      <c r="S66" s="37">
        <f t="shared" si="1"/>
        <v>-28</v>
      </c>
      <c r="T66" s="38">
        <f t="shared" si="2"/>
        <v>241491188.04032075</v>
      </c>
      <c r="U66" s="38">
        <f t="shared" si="3"/>
        <v>242653598.81855199</v>
      </c>
      <c r="V66" s="38" t="b">
        <f t="shared" si="4"/>
        <v>1</v>
      </c>
      <c r="W66" s="37" t="str">
        <f t="array" ref="W66:AG66">IF(V66,"",IVSolution($M66,$N66,$O66,R66,S66,T66,U66,$E66,$F66,$G66,$H66,$I66))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40">
        <f t="shared" si="5"/>
        <v>15.5</v>
      </c>
      <c r="AI66" s="36">
        <f>IFERROR(INDEX('Level Multipliers'!$D:$D,MATCH(AH66,'Level Multipliers'!$A:$A,0)),"")</f>
        <v>1.9013484732050823</v>
      </c>
      <c r="AJ66" s="37">
        <f t="shared" si="6"/>
        <v>0</v>
      </c>
      <c r="AK66" s="37">
        <f t="shared" si="7"/>
        <v>-29</v>
      </c>
      <c r="AL66" s="38">
        <f t="shared" si="8"/>
        <v>226169241.96219474</v>
      </c>
      <c r="AM66" s="38">
        <f t="shared" si="9"/>
        <v>227257901.00062457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16</v>
      </c>
      <c r="BA66" s="36">
        <f>IFERROR(INDEX('Level Multipliers'!$D:$D,MATCH(AZ66,'Level Multipliers'!$A:$A,0)),"")</f>
        <v>1.8714174200985207</v>
      </c>
      <c r="BB66" s="37">
        <f t="shared" si="12"/>
        <v>0</v>
      </c>
      <c r="BC66" s="37">
        <f t="shared" si="13"/>
        <v>-31</v>
      </c>
      <c r="BD66" s="38">
        <f t="shared" si="14"/>
        <v>212260573.06985196</v>
      </c>
      <c r="BE66" s="38">
        <f t="shared" si="15"/>
        <v>213282283.13692382</v>
      </c>
      <c r="BF66" s="38" t="b">
        <f t="shared" si="16"/>
        <v>1</v>
      </c>
      <c r="BG66" s="37" t="str">
        <f t="array" ref="BG66:BQ66">IF(BF66,"",IVSolution($M66,$N66,$O66,BB66,BC66,BD66,BE66,$E66,$F66,$G66,$H66,$I66))</f>
        <v/>
      </c>
      <c r="BH66" s="37" t="str">
        <v/>
      </c>
      <c r="BI66" s="37" t="str">
        <v/>
      </c>
      <c r="BJ66" s="39" t="str">
        <v/>
      </c>
      <c r="BK66" s="39" t="str">
        <v/>
      </c>
      <c r="BL66" s="37" t="str">
        <v/>
      </c>
      <c r="BM66" s="37" t="str">
        <v/>
      </c>
      <c r="BN66" s="37" t="str">
        <v/>
      </c>
      <c r="BO66" s="37" t="str">
        <v/>
      </c>
      <c r="BP66" s="37" t="str">
        <v/>
      </c>
      <c r="BQ66" s="37" t="str">
        <v/>
      </c>
      <c r="BR66" s="40">
        <f t="shared" si="17"/>
        <v>16.5</v>
      </c>
      <c r="BS66" s="36">
        <f>IFERROR(INDEX('Level Multipliers'!$D:$D,MATCH(BR66,'Level Multipliers'!$A:$A,0)),"")</f>
        <v>1.8428568206029767</v>
      </c>
      <c r="BT66" s="37">
        <f t="shared" si="18"/>
        <v>0</v>
      </c>
      <c r="BU66" s="37">
        <f t="shared" si="19"/>
        <v>-32</v>
      </c>
      <c r="BV66" s="38">
        <f t="shared" si="20"/>
        <v>199596553.82632235</v>
      </c>
      <c r="BW66" s="38">
        <f t="shared" si="21"/>
        <v>200557306.00675717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 t="str">
        <f t="shared" si="23"/>
        <v/>
      </c>
      <c r="CK66" s="41" t="str">
        <f t="shared" si="24"/>
        <v/>
      </c>
      <c r="CL66" s="61" t="str">
        <f t="shared" si="25"/>
        <v/>
      </c>
      <c r="CM66" s="39" t="str">
        <f t="shared" si="26"/>
        <v/>
      </c>
      <c r="CN66" s="39" t="str">
        <f t="shared" si="27"/>
        <v/>
      </c>
      <c r="CO66" s="42" t="str">
        <f t="shared" si="28"/>
        <v/>
      </c>
      <c r="CP66" s="42" t="str">
        <f t="shared" si="29"/>
        <v/>
      </c>
      <c r="CQ66" s="42" t="str">
        <f t="shared" si="30"/>
        <v/>
      </c>
      <c r="CR66" s="42" t="str">
        <f t="shared" si="31"/>
        <v/>
      </c>
      <c r="CS66" s="42" t="str">
        <f t="shared" si="32"/>
        <v/>
      </c>
      <c r="CT66" s="42" t="str">
        <f t="shared" si="33"/>
        <v/>
      </c>
      <c r="CU66" s="43" t="str">
        <f t="shared" si="34"/>
        <v/>
      </c>
      <c r="CV66" s="43" t="str">
        <f t="shared" si="35"/>
        <v/>
      </c>
      <c r="CW66" s="43" t="str">
        <f t="shared" si="36"/>
        <v/>
      </c>
      <c r="CX66" s="13"/>
    </row>
    <row r="67" spans="1:102" x14ac:dyDescent="0.25">
      <c r="A67" s="31" t="s">
        <v>89</v>
      </c>
      <c r="B67" s="13">
        <v>806</v>
      </c>
      <c r="C67" s="13">
        <v>71</v>
      </c>
      <c r="D67" s="13">
        <v>16</v>
      </c>
      <c r="E67" s="32" t="s">
        <v>2</v>
      </c>
      <c r="F67" s="32">
        <v>1</v>
      </c>
      <c r="G67" s="32"/>
      <c r="H67" s="32"/>
      <c r="I67" s="32" t="s">
        <v>2</v>
      </c>
      <c r="J67" s="13"/>
      <c r="K67" s="33"/>
      <c r="L67" s="34">
        <f>IFERROR(INDEX('Pokemon Data'!A:A,MATCH($A67,'Pokemon Data'!$B:$B,0)),"")</f>
        <v>57</v>
      </c>
      <c r="M67" s="34">
        <f>IFERROR(INDEX('Pokemon Data'!I:I,MATCH($A67,'Pokemon Data'!$B:$B,0)),"")</f>
        <v>163</v>
      </c>
      <c r="N67" s="34">
        <f>IFERROR(INDEX('Pokemon Data'!J:J,MATCH($A67,'Pokemon Data'!$B:$B,0)),"")</f>
        <v>207</v>
      </c>
      <c r="O67" s="34">
        <f>IFERROR(INDEX('Pokemon Data'!K:K,MATCH($A67,'Pokemon Data'!$B:$B,0)),"")</f>
        <v>138</v>
      </c>
      <c r="P67" s="35">
        <f>IFERROR(INDEX('Level Multipliers'!$A:$A,MATCH($D67,'Level Multipliers'!$B:$B,0)),"")</f>
        <v>13</v>
      </c>
      <c r="Q67" s="36">
        <f>IFERROR(INDEX('Level Multipliers'!$D:$D,MATCH(P67,'Level Multipliers'!$A:$A,0)),"")</f>
        <v>2.0760457511183974</v>
      </c>
      <c r="R67" s="37">
        <f t="shared" ref="R67:R130" si="37">IF(P67="","",IF($C67&gt;10,MAX(0,ROUNDUP(Q67*$C67-$M67+1000,0)-1000),0))</f>
        <v>0</v>
      </c>
      <c r="S67" s="37">
        <f t="shared" ref="S67:S130" si="38">IF(P67="","",MIN(15,ROUNDDOWN(Q67*($C67+1)-$M67+1000,0)-1000))</f>
        <v>-14</v>
      </c>
      <c r="T67" s="38">
        <f t="shared" ref="T67:T130" si="39">IFERROR(IF($B67&gt;10,100*Q67^4*$B67^2,$N67^2*$O67*($M67+R67)),"")</f>
        <v>1206751268.5165043</v>
      </c>
      <c r="U67" s="38">
        <f t="shared" ref="U67:U130" si="40">IFERROR(100*Q67^4*($B67+1)^2,"")</f>
        <v>1209747546.1182954</v>
      </c>
      <c r="V67" s="38" t="b">
        <f t="shared" ref="V67:V130" si="41">IFERROR(OR(AND($J67=0,INT(P67)&lt;&gt;P67),AND($K67&lt;&gt;"",P67&lt;&gt;$K67),R67&gt;15,S67&lt;0,T67&gt;(($N67+15)^2*($O67+15)*($M67+S67)),U67&lt;($N67^2*$O67*($M67+R67))),TRUE())</f>
        <v>1</v>
      </c>
      <c r="W67" s="37" t="str">
        <f t="array" ref="W67:AG67">IF(V67,"",IVSolution($M67,$N67,$O67,R67,S67,T67,U67,$E67,$F67,$G67,$H67,$I67))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40">
        <f t="shared" ref="AH67:AH130" si="42">IFERROR(P67+0.5,"")</f>
        <v>13.5</v>
      </c>
      <c r="AI67" s="36">
        <f>IFERROR(INDEX('Level Multipliers'!$D:$D,MATCH(AH67,'Level Multipliers'!$A:$A,0)),"")</f>
        <v>2.0372581629338091</v>
      </c>
      <c r="AJ67" s="37">
        <f t="shared" ref="AJ67:AJ130" si="43">IF(AH67="","",IF($C67&gt;10,MAX(0,ROUNDUP(AI67*$C67-$M67+1000,0)-1000),0))</f>
        <v>0</v>
      </c>
      <c r="AK67" s="37">
        <f t="shared" ref="AK67:AK130" si="44">IF(AH67="","",MIN(15,ROUNDDOWN(AI67*($C67+1)-$M67+1000,0)-1000))</f>
        <v>-17</v>
      </c>
      <c r="AL67" s="38">
        <f t="shared" ref="AL67:AL130" si="45">IFERROR(IF($B67&gt;10,100*AI67^4*$B67^2,$N67^2*$O67*($M67+AJ67)),"")</f>
        <v>1119062519.0722442</v>
      </c>
      <c r="AM67" s="38">
        <f t="shared" ref="AM67:AM130" si="46">IFERROR(100*AI67^4*($B67+1)^2,"")</f>
        <v>1121841071.7436843</v>
      </c>
      <c r="AN67" s="38" t="b">
        <f t="shared" ref="AN67:AN130" si="47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8">IFERROR(AH67+0.5,"")</f>
        <v>14</v>
      </c>
      <c r="BA67" s="36">
        <f>IFERROR(INDEX('Level Multipliers'!$D:$D,MATCH(AZ67,'Level Multipliers'!$A:$A,0)),"")</f>
        <v>2.0005664044869746</v>
      </c>
      <c r="BB67" s="37">
        <f t="shared" ref="BB67:BB130" si="49">IF(AZ67="","",IF($C67&gt;10,MAX(0,ROUNDUP(BA67*$C67-$M67+1000,0)-1000),0))</f>
        <v>0</v>
      </c>
      <c r="BC67" s="37">
        <f t="shared" ref="BC67:BC130" si="50">IF(AZ67="","",MIN(15,ROUNDDOWN(BA67*($C67+1)-$M67+1000,0)-1000))</f>
        <v>-19</v>
      </c>
      <c r="BD67" s="38">
        <f t="shared" ref="BD67:BD130" si="51">IFERROR(IF($B67&gt;10,100*BA67^4*$B67^2,$N67^2*$O67*($M67+BB67)),"")</f>
        <v>1040595561.869048</v>
      </c>
      <c r="BE67" s="38">
        <f t="shared" ref="BE67:BE130" si="52">IFERROR(100*BA67^4*($B67+1)^2,"")</f>
        <v>1043179286.6646178</v>
      </c>
      <c r="BF67" s="38" t="b">
        <f t="shared" ref="BF67:BF130" si="53">IFERROR(OR(AND($J67=0,INT(AZ67)&lt;&gt;AZ67),AND($K67&lt;&gt;"",AZ67&lt;&gt;$K67),BB67&gt;15,BC67&lt;0,BD67&gt;(($N67+15)^2*($O67+15)*($M67+BC67)),BE67&lt;($N67^2*$O67*($M67+BB67))),TRUE())</f>
        <v>1</v>
      </c>
      <c r="BG67" s="37" t="str">
        <f t="array" ref="BG67:BQ67">IF(BF67,"",IVSolution($M67,$N67,$O67,BB67,BC67,BD67,BE67,$E67,$F67,$G67,$H67,$I67))</f>
        <v/>
      </c>
      <c r="BH67" s="37" t="str">
        <v/>
      </c>
      <c r="BI67" s="37" t="str">
        <v/>
      </c>
      <c r="BJ67" s="39" t="str">
        <v/>
      </c>
      <c r="BK67" s="39" t="str">
        <v/>
      </c>
      <c r="BL67" s="37" t="str">
        <v/>
      </c>
      <c r="BM67" s="37" t="str">
        <v/>
      </c>
      <c r="BN67" s="37" t="str">
        <v/>
      </c>
      <c r="BO67" s="37" t="str">
        <v/>
      </c>
      <c r="BP67" s="37" t="str">
        <v/>
      </c>
      <c r="BQ67" s="37" t="str">
        <v/>
      </c>
      <c r="BR67" s="40">
        <f t="shared" ref="BR67:BR130" si="54">IFERROR(AZ67+0.5,"")</f>
        <v>14.5</v>
      </c>
      <c r="BS67" s="36">
        <f>IFERROR(INDEX('Level Multipliers'!$D:$D,MATCH(BR67,'Level Multipliers'!$A:$A,0)),"")</f>
        <v>1.9657884055662767</v>
      </c>
      <c r="BT67" s="37">
        <f t="shared" ref="BT67:BT130" si="55">IF(BR67="","",IF($C67&gt;10,MAX(0,ROUNDUP(BS67*$C67-$M67+1000,0)-1000),0))</f>
        <v>0</v>
      </c>
      <c r="BU67" s="37">
        <f t="shared" ref="BU67:BU130" si="56">IF(BR67="","",MIN(15,ROUNDDOWN(BS67*($C67+1)-$M67+1000,0)-1000))</f>
        <v>-22</v>
      </c>
      <c r="BV67" s="38">
        <f t="shared" ref="BV67:BV130" si="57">IFERROR(IF($B67&gt;10,100*BS67^4*$B67^2,$N67^2*$O67*($M67+BT67)),"")</f>
        <v>970101465.14907885</v>
      </c>
      <c r="BW67" s="38">
        <f t="shared" ref="BW67:BW130" si="58">IFERROR(100*BS67^4*($B67+1)^2,"")</f>
        <v>972510158.11450183</v>
      </c>
      <c r="BX67" s="38" t="b">
        <f t="shared" ref="BX67:BX130" si="59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 t="str">
        <f t="shared" ref="CJ67:CJ130" si="60">IF(IFERROR(W67*1,0)&gt;0,P67,IF(IFERROR(AO67*1,0)&gt;0,AH67,IF(IFERROR(BG67*1,0)&gt;0,AZ67,IF(IFERROR(BY67*1,0)&gt;0,BR67,""))))</f>
        <v/>
      </c>
      <c r="CK67" s="41" t="str">
        <f t="shared" ref="CK67:CK130" si="61">IF(IFERROR(BY67*1,0)&gt;0,BR67,IF(IFERROR(BG67*1,0)&gt;0,AZ67,IF(IFERROR(AO67*1,0)&gt;0,AH67,IF(IFERROR(W67*1,0)&gt;0,P67,""))))</f>
        <v/>
      </c>
      <c r="CL67" s="61" t="str">
        <f t="shared" ref="CL67:CL130" si="62">IF(OR(CJ67="",CK67=""),"",(CM67+CN67)/2)</f>
        <v/>
      </c>
      <c r="CM67" s="39" t="str">
        <f t="shared" ref="CM67:CM130" si="63">IF(OR(CJ67="",CK67=""),"",MIN(Z67,AR67,BJ67,CB67))</f>
        <v/>
      </c>
      <c r="CN67" s="39" t="str">
        <f t="shared" ref="CN67:CN130" si="64">IF(OR(CJ67="",CK67=""),"",MAX(AA67,AS67,BK67,CC67))</f>
        <v/>
      </c>
      <c r="CO67" s="42" t="str">
        <f t="shared" ref="CO67:CO130" si="65">IF(OR(CJ67="",CK67=""),"",MIN(AB67,AT67,BL67,CD67))</f>
        <v/>
      </c>
      <c r="CP67" s="42" t="str">
        <f t="shared" ref="CP67:CP130" si="66">IF(OR(CJ67="",CK67=""),"",MAX(AC67,AU67,BM67,CE67))</f>
        <v/>
      </c>
      <c r="CQ67" s="42" t="str">
        <f t="shared" ref="CQ67:CQ130" si="67">IF(OR(CJ67="",CK67=""),"",MIN(AD67,AV67,BN67,CF67))</f>
        <v/>
      </c>
      <c r="CR67" s="42" t="str">
        <f t="shared" ref="CR67:CR130" si="68">IF(OR(CJ67="",CK67=""),"",MAX(AE67,AW67,BO67,CG67))</f>
        <v/>
      </c>
      <c r="CS67" s="42" t="str">
        <f t="shared" ref="CS67:CS130" si="69">IF(OR(CJ67="",CK67=""),"",MIN(AF67,AX67,BP67,CH67))</f>
        <v/>
      </c>
      <c r="CT67" s="42" t="str">
        <f t="shared" ref="CT67:CT130" si="70">IF(OR(CJ67="",CK67=""),"",MAX(AG67,AY67,BQ67,CI67))</f>
        <v/>
      </c>
      <c r="CU67" s="43" t="str">
        <f t="shared" ref="CU67:CU130" si="71">IF(CO67=CP67,CP67,CO67&amp;"-"&amp;CP67)</f>
        <v/>
      </c>
      <c r="CV67" s="43" t="str">
        <f t="shared" ref="CV67:CV130" si="72">IF(CQ67=CR67,CR67,CQ67&amp;"-"&amp;CR67)</f>
        <v/>
      </c>
      <c r="CW67" s="43" t="str">
        <f t="shared" ref="CW67:CW130" si="73">IF(CS67=CT67,CT67,CS67&amp;"-"&amp;CT67)</f>
        <v/>
      </c>
      <c r="CX67" s="13" t="s">
        <v>421</v>
      </c>
    </row>
    <row r="68" spans="1:102" x14ac:dyDescent="0.25">
      <c r="A68" s="31" t="s">
        <v>91</v>
      </c>
      <c r="B68" s="13">
        <v>875</v>
      </c>
      <c r="C68" s="13">
        <v>89</v>
      </c>
      <c r="D68" s="13">
        <v>50</v>
      </c>
      <c r="E68" s="32" t="s">
        <v>0</v>
      </c>
      <c r="F68" s="32">
        <v>1</v>
      </c>
      <c r="G68" s="32"/>
      <c r="H68" s="32"/>
      <c r="I68" s="32" t="s">
        <v>0</v>
      </c>
      <c r="J68" s="13"/>
      <c r="K68" s="33"/>
      <c r="L68" s="34">
        <f>IFERROR(INDEX('Pokemon Data'!A:A,MATCH($A68,'Pokemon Data'!$B:$B,0)),"")</f>
        <v>58</v>
      </c>
      <c r="M68" s="34">
        <f>IFERROR(INDEX('Pokemon Data'!I:I,MATCH($A68,'Pokemon Data'!$B:$B,0)),"")</f>
        <v>146</v>
      </c>
      <c r="N68" s="34">
        <f>IFERROR(INDEX('Pokemon Data'!J:J,MATCH($A68,'Pokemon Data'!$B:$B,0)),"")</f>
        <v>136</v>
      </c>
      <c r="O68" s="34">
        <f>IFERROR(INDEX('Pokemon Data'!K:K,MATCH($A68,'Pokemon Data'!$B:$B,0)),"")</f>
        <v>93</v>
      </c>
      <c r="P68" s="35">
        <f>IFERROR(INDEX('Level Multipliers'!$A:$A,MATCH($D68,'Level Multipliers'!$B:$B,0)),"")</f>
        <v>29</v>
      </c>
      <c r="Q68" s="36">
        <f>IFERROR(INDEX('Level Multipliers'!$D:$D,MATCH(P68,'Level Multipliers'!$A:$A,0)),"")</f>
        <v>1.3900490110869419</v>
      </c>
      <c r="R68" s="37">
        <f t="shared" si="37"/>
        <v>0</v>
      </c>
      <c r="S68" s="37">
        <f t="shared" si="38"/>
        <v>-21</v>
      </c>
      <c r="T68" s="38">
        <f t="shared" si="39"/>
        <v>285848921.83647233</v>
      </c>
      <c r="U68" s="38">
        <f t="shared" si="40"/>
        <v>286502664.15436381</v>
      </c>
      <c r="V68" s="38" t="b">
        <f t="shared" si="41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2"/>
        <v>29.5</v>
      </c>
      <c r="AI68" s="36">
        <f>IFERROR(INDEX('Level Multipliers'!$D:$D,MATCH(AH68,'Level Multipliers'!$A:$A,0)),"")</f>
        <v>1.3782161611191808</v>
      </c>
      <c r="AJ68" s="37">
        <f t="shared" si="43"/>
        <v>0</v>
      </c>
      <c r="AK68" s="37">
        <f t="shared" si="44"/>
        <v>-22</v>
      </c>
      <c r="AL68" s="38">
        <f t="shared" si="45"/>
        <v>276239296.18290544</v>
      </c>
      <c r="AM68" s="38">
        <f t="shared" si="46"/>
        <v>276871061.09081244</v>
      </c>
      <c r="AN68" s="38" t="b">
        <f t="shared" si="47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8"/>
        <v>30</v>
      </c>
      <c r="BA68" s="36">
        <f>IFERROR(INDEX('Level Multipliers'!$D:$D,MATCH(AZ68,'Level Multipliers'!$A:$A,0)),"")</f>
        <v>1.3666803275917536</v>
      </c>
      <c r="BB68" s="37">
        <f t="shared" si="49"/>
        <v>0</v>
      </c>
      <c r="BC68" s="37">
        <f t="shared" si="50"/>
        <v>-23</v>
      </c>
      <c r="BD68" s="38">
        <f t="shared" si="51"/>
        <v>267106144.38225594</v>
      </c>
      <c r="BE68" s="38">
        <f t="shared" si="52"/>
        <v>267717021.58560398</v>
      </c>
      <c r="BF68" s="38" t="b">
        <f t="shared" si="53"/>
        <v>1</v>
      </c>
      <c r="BG68" s="37" t="str">
        <f t="array" ref="BG68:BQ68">IF(BF68,"",IVSolution($M68,$N68,$O68,BB68,BC68,BD68,BE68,$E68,$F68,$G68,$H68,$I68))</f>
        <v/>
      </c>
      <c r="BH68" s="37" t="str">
        <v/>
      </c>
      <c r="BI68" s="37" t="str">
        <v/>
      </c>
      <c r="BJ68" s="39" t="str">
        <v/>
      </c>
      <c r="BK68" s="39" t="str">
        <v/>
      </c>
      <c r="BL68" s="37" t="str">
        <v/>
      </c>
      <c r="BM68" s="37" t="str">
        <v/>
      </c>
      <c r="BN68" s="37" t="str">
        <v/>
      </c>
      <c r="BO68" s="37" t="str">
        <v/>
      </c>
      <c r="BP68" s="37" t="str">
        <v/>
      </c>
      <c r="BQ68" s="37" t="str">
        <v/>
      </c>
      <c r="BR68" s="40">
        <f t="shared" si="54"/>
        <v>30.5</v>
      </c>
      <c r="BS68" s="36">
        <f>IFERROR(INDEX('Level Multipliers'!$D:$D,MATCH(BR68,'Level Multipliers'!$A:$A,0)),"")</f>
        <v>1.3610237451455012</v>
      </c>
      <c r="BT68" s="37">
        <f t="shared" si="55"/>
        <v>0</v>
      </c>
      <c r="BU68" s="37">
        <f t="shared" si="56"/>
        <v>-24</v>
      </c>
      <c r="BV68" s="38">
        <f t="shared" si="57"/>
        <v>262711397.60892588</v>
      </c>
      <c r="BW68" s="38">
        <f t="shared" si="58"/>
        <v>263312223.93671459</v>
      </c>
      <c r="BX68" s="38" t="b">
        <f t="shared" si="59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 t="str">
        <f t="shared" si="60"/>
        <v/>
      </c>
      <c r="CK68" s="41" t="str">
        <f t="shared" si="61"/>
        <v/>
      </c>
      <c r="CL68" s="61" t="str">
        <f t="shared" si="62"/>
        <v/>
      </c>
      <c r="CM68" s="39" t="str">
        <f t="shared" si="63"/>
        <v/>
      </c>
      <c r="CN68" s="39" t="str">
        <f t="shared" si="64"/>
        <v/>
      </c>
      <c r="CO68" s="42" t="str">
        <f t="shared" si="65"/>
        <v/>
      </c>
      <c r="CP68" s="42" t="str">
        <f t="shared" si="66"/>
        <v/>
      </c>
      <c r="CQ68" s="42" t="str">
        <f t="shared" si="67"/>
        <v/>
      </c>
      <c r="CR68" s="42" t="str">
        <f t="shared" si="68"/>
        <v/>
      </c>
      <c r="CS68" s="42" t="str">
        <f t="shared" si="69"/>
        <v/>
      </c>
      <c r="CT68" s="42" t="str">
        <f t="shared" si="70"/>
        <v/>
      </c>
      <c r="CU68" s="43" t="str">
        <f t="shared" si="71"/>
        <v/>
      </c>
      <c r="CV68" s="43" t="str">
        <f t="shared" si="72"/>
        <v/>
      </c>
      <c r="CW68" s="43" t="str">
        <f t="shared" si="73"/>
        <v/>
      </c>
      <c r="CX68" s="13"/>
    </row>
    <row r="69" spans="1:102" x14ac:dyDescent="0.25">
      <c r="A69" s="31" t="s">
        <v>91</v>
      </c>
      <c r="B69" s="13">
        <v>240</v>
      </c>
      <c r="C69" s="13">
        <v>45</v>
      </c>
      <c r="D69" s="13">
        <v>8</v>
      </c>
      <c r="E69" s="32" t="s">
        <v>0</v>
      </c>
      <c r="F69" s="32"/>
      <c r="G69" s="32"/>
      <c r="H69" s="32">
        <v>1</v>
      </c>
      <c r="I69" s="32" t="s">
        <v>0</v>
      </c>
      <c r="J69" s="13"/>
      <c r="K69" s="33"/>
      <c r="L69" s="34">
        <f>IFERROR(INDEX('Pokemon Data'!A:A,MATCH($A69,'Pokemon Data'!$B:$B,0)),"")</f>
        <v>58</v>
      </c>
      <c r="M69" s="34">
        <f>IFERROR(INDEX('Pokemon Data'!I:I,MATCH($A69,'Pokemon Data'!$B:$B,0)),"")</f>
        <v>146</v>
      </c>
      <c r="N69" s="34">
        <f>IFERROR(INDEX('Pokemon Data'!J:J,MATCH($A69,'Pokemon Data'!$B:$B,0)),"")</f>
        <v>136</v>
      </c>
      <c r="O69" s="34">
        <f>IFERROR(INDEX('Pokemon Data'!K:K,MATCH($A69,'Pokemon Data'!$B:$B,0)),"")</f>
        <v>93</v>
      </c>
      <c r="P69" s="35">
        <f>IFERROR(INDEX('Level Multipliers'!$A:$A,MATCH($D69,'Level Multipliers'!$B:$B,0)),"")</f>
        <v>7</v>
      </c>
      <c r="Q69" s="36">
        <f>IFERROR(INDEX('Level Multipliers'!$D:$D,MATCH(P69,'Level Multipliers'!$A:$A,0)),"")</f>
        <v>2.8635844799030687</v>
      </c>
      <c r="R69" s="37">
        <f t="shared" si="37"/>
        <v>0</v>
      </c>
      <c r="S69" s="37">
        <f t="shared" si="38"/>
        <v>-15</v>
      </c>
      <c r="T69" s="38">
        <f t="shared" si="39"/>
        <v>387313364.84865069</v>
      </c>
      <c r="U69" s="38">
        <f t="shared" si="40"/>
        <v>390547700.41275144</v>
      </c>
      <c r="V69" s="38" t="b">
        <f t="shared" si="41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2"/>
        <v>7.5</v>
      </c>
      <c r="AI69" s="36">
        <f>IFERROR(INDEX('Level Multipliers'!$D:$D,MATCH(AH69,'Level Multipliers'!$A:$A,0)),"")</f>
        <v>2.7589423510530713</v>
      </c>
      <c r="AJ69" s="37">
        <f t="shared" si="43"/>
        <v>0</v>
      </c>
      <c r="AK69" s="37">
        <f t="shared" si="44"/>
        <v>-20</v>
      </c>
      <c r="AL69" s="38">
        <f t="shared" si="45"/>
        <v>333728262.09523064</v>
      </c>
      <c r="AM69" s="38">
        <f t="shared" si="46"/>
        <v>336515124.83946335</v>
      </c>
      <c r="AN69" s="38" t="b">
        <f t="shared" si="47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8"/>
        <v>8</v>
      </c>
      <c r="BA69" s="36">
        <f>IFERROR(INDEX('Level Multipliers'!$D:$D,MATCH(AZ69,'Level Multipliers'!$A:$A,0)),"")</f>
        <v>2.6649924305944541</v>
      </c>
      <c r="BB69" s="37">
        <f t="shared" si="49"/>
        <v>0</v>
      </c>
      <c r="BC69" s="37">
        <f t="shared" si="50"/>
        <v>-24</v>
      </c>
      <c r="BD69" s="38">
        <f t="shared" si="51"/>
        <v>290540314.80290002</v>
      </c>
      <c r="BE69" s="38">
        <f t="shared" si="52"/>
        <v>292966528.19561172</v>
      </c>
      <c r="BF69" s="38" t="b">
        <f t="shared" si="53"/>
        <v>1</v>
      </c>
      <c r="BG69" s="37" t="str">
        <f t="array" ref="BG69:BQ69">IF(BF69,"",IVSolution($M69,$N69,$O69,BB69,BC69,BD69,BE69,$E69,$F69,$G69,$H69,$I69))</f>
        <v/>
      </c>
      <c r="BH69" s="37" t="str">
        <v/>
      </c>
      <c r="BI69" s="37" t="str">
        <v/>
      </c>
      <c r="BJ69" s="39" t="str">
        <v/>
      </c>
      <c r="BK69" s="39" t="str">
        <v/>
      </c>
      <c r="BL69" s="37" t="str">
        <v/>
      </c>
      <c r="BM69" s="37" t="str">
        <v/>
      </c>
      <c r="BN69" s="37" t="str">
        <v/>
      </c>
      <c r="BO69" s="37" t="str">
        <v/>
      </c>
      <c r="BP69" s="37" t="str">
        <v/>
      </c>
      <c r="BQ69" s="37" t="str">
        <v/>
      </c>
      <c r="BR69" s="40">
        <f t="shared" si="54"/>
        <v>8.5</v>
      </c>
      <c r="BS69" s="36">
        <f>IFERROR(INDEX('Level Multipliers'!$D:$D,MATCH(BR69,'Level Multipliers'!$A:$A,0)),"")</f>
        <v>2.5800298976397995</v>
      </c>
      <c r="BT69" s="37">
        <f t="shared" si="55"/>
        <v>0</v>
      </c>
      <c r="BU69" s="37">
        <f t="shared" si="56"/>
        <v>-28</v>
      </c>
      <c r="BV69" s="38">
        <f t="shared" si="57"/>
        <v>255223957.16507581</v>
      </c>
      <c r="BW69" s="38">
        <f t="shared" si="58"/>
        <v>257355254.44626331</v>
      </c>
      <c r="BX69" s="38" t="b">
        <f t="shared" si="59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 t="str">
        <f t="shared" si="60"/>
        <v/>
      </c>
      <c r="CK69" s="41" t="str">
        <f t="shared" si="61"/>
        <v/>
      </c>
      <c r="CL69" s="61" t="str">
        <f t="shared" si="62"/>
        <v/>
      </c>
      <c r="CM69" s="39" t="str">
        <f t="shared" si="63"/>
        <v/>
      </c>
      <c r="CN69" s="39" t="str">
        <f t="shared" si="64"/>
        <v/>
      </c>
      <c r="CO69" s="42" t="str">
        <f t="shared" si="65"/>
        <v/>
      </c>
      <c r="CP69" s="42" t="str">
        <f t="shared" si="66"/>
        <v/>
      </c>
      <c r="CQ69" s="42" t="str">
        <f t="shared" si="67"/>
        <v/>
      </c>
      <c r="CR69" s="42" t="str">
        <f t="shared" si="68"/>
        <v/>
      </c>
      <c r="CS69" s="42" t="str">
        <f t="shared" si="69"/>
        <v/>
      </c>
      <c r="CT69" s="42" t="str">
        <f t="shared" si="70"/>
        <v/>
      </c>
      <c r="CU69" s="43" t="str">
        <f t="shared" si="71"/>
        <v/>
      </c>
      <c r="CV69" s="43" t="str">
        <f t="shared" si="72"/>
        <v/>
      </c>
      <c r="CW69" s="43" t="str">
        <f t="shared" si="73"/>
        <v/>
      </c>
      <c r="CX69" s="13"/>
    </row>
    <row r="70" spans="1:102" x14ac:dyDescent="0.25">
      <c r="A70" s="31" t="s">
        <v>92</v>
      </c>
      <c r="B70" s="13">
        <v>1596</v>
      </c>
      <c r="C70" s="13">
        <v>114</v>
      </c>
      <c r="D70" s="13">
        <v>25</v>
      </c>
      <c r="E70" s="32" t="s">
        <v>0</v>
      </c>
      <c r="F70" s="32"/>
      <c r="G70" s="32">
        <v>1</v>
      </c>
      <c r="H70" s="32"/>
      <c r="I70" s="32" t="s">
        <v>0</v>
      </c>
      <c r="J70" s="13"/>
      <c r="K70" s="33"/>
      <c r="L70" s="34">
        <f>IFERROR(INDEX('Pokemon Data'!A:A,MATCH($A70,'Pokemon Data'!$B:$B,0)),"")</f>
        <v>59</v>
      </c>
      <c r="M70" s="34">
        <f>IFERROR(INDEX('Pokemon Data'!I:I,MATCH($A70,'Pokemon Data'!$B:$B,0)),"")</f>
        <v>207</v>
      </c>
      <c r="N70" s="34">
        <f>IFERROR(INDEX('Pokemon Data'!J:J,MATCH($A70,'Pokemon Data'!$B:$B,0)),"")</f>
        <v>227</v>
      </c>
      <c r="O70" s="34">
        <f>IFERROR(INDEX('Pokemon Data'!K:K,MATCH($A70,'Pokemon Data'!$B:$B,0)),"")</f>
        <v>166</v>
      </c>
      <c r="P70" s="35">
        <f>IFERROR(INDEX('Level Multipliers'!$A:$A,MATCH($D70,'Level Multipliers'!$B:$B,0)),"")</f>
        <v>19</v>
      </c>
      <c r="Q70" s="36">
        <f>IFERROR(INDEX('Level Multipliers'!$D:$D,MATCH(P70,'Level Multipliers'!$A:$A,0)),"")</f>
        <v>1.7173900470456649</v>
      </c>
      <c r="R70" s="37">
        <f t="shared" si="37"/>
        <v>0</v>
      </c>
      <c r="S70" s="37">
        <f t="shared" si="38"/>
        <v>-10</v>
      </c>
      <c r="T70" s="38">
        <f t="shared" si="39"/>
        <v>2215856034.8946171</v>
      </c>
      <c r="U70" s="38">
        <f t="shared" si="40"/>
        <v>2218633666.7559977</v>
      </c>
      <c r="V70" s="38" t="b">
        <f t="shared" si="41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2"/>
        <v>19.5</v>
      </c>
      <c r="AI70" s="36">
        <f>IFERROR(INDEX('Level Multipliers'!$D:$D,MATCH(AH70,'Level Multipliers'!$A:$A,0)),"")</f>
        <v>1.6952373266621776</v>
      </c>
      <c r="AJ70" s="37">
        <f t="shared" si="43"/>
        <v>0</v>
      </c>
      <c r="AK70" s="37">
        <f t="shared" si="44"/>
        <v>-13</v>
      </c>
      <c r="AL70" s="38">
        <f t="shared" si="45"/>
        <v>2103719339.2924213</v>
      </c>
      <c r="AM70" s="38">
        <f t="shared" si="46"/>
        <v>2106356404.9556241</v>
      </c>
      <c r="AN70" s="38" t="b">
        <f t="shared" si="47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8"/>
        <v>20</v>
      </c>
      <c r="BA70" s="36">
        <f>IFERROR(INDEX('Level Multipliers'!$D:$D,MATCH(AZ70,'Level Multipliers'!$A:$A,0)),"")</f>
        <v>1.6739202944034379</v>
      </c>
      <c r="BB70" s="37">
        <f t="shared" si="49"/>
        <v>0</v>
      </c>
      <c r="BC70" s="37">
        <f t="shared" si="50"/>
        <v>-15</v>
      </c>
      <c r="BD70" s="38">
        <f t="shared" si="51"/>
        <v>1999884308.9626498</v>
      </c>
      <c r="BE70" s="38">
        <f t="shared" si="52"/>
        <v>2002391214.7761018</v>
      </c>
      <c r="BF70" s="38" t="b">
        <f t="shared" si="53"/>
        <v>1</v>
      </c>
      <c r="BG70" s="37" t="str">
        <f t="array" ref="BG70:BQ70">IF(BF70,"",IVSolution($M70,$N70,$O70,BB70,BC70,BD70,BE70,$E70,$F70,$G70,$H70,$I70))</f>
        <v/>
      </c>
      <c r="BH70" s="37" t="str">
        <v/>
      </c>
      <c r="BI70" s="37" t="str">
        <v/>
      </c>
      <c r="BJ70" s="39" t="str">
        <v/>
      </c>
      <c r="BK70" s="39" t="str">
        <v/>
      </c>
      <c r="BL70" s="37" t="str">
        <v/>
      </c>
      <c r="BM70" s="37" t="str">
        <v/>
      </c>
      <c r="BN70" s="37" t="str">
        <v/>
      </c>
      <c r="BO70" s="37" t="str">
        <v/>
      </c>
      <c r="BP70" s="37" t="str">
        <v/>
      </c>
      <c r="BQ70" s="37" t="str">
        <v/>
      </c>
      <c r="BR70" s="40">
        <f t="shared" si="54"/>
        <v>20.5</v>
      </c>
      <c r="BS70" s="36">
        <f>IFERROR(INDEX('Level Multipliers'!$D:$D,MATCH(BR70,'Level Multipliers'!$A:$A,0)),"")</f>
        <v>1.6533745038028393</v>
      </c>
      <c r="BT70" s="37">
        <f t="shared" si="55"/>
        <v>0</v>
      </c>
      <c r="BU70" s="37">
        <f t="shared" si="56"/>
        <v>-17</v>
      </c>
      <c r="BV70" s="38">
        <f t="shared" si="57"/>
        <v>1903490522.9351678</v>
      </c>
      <c r="BW70" s="38">
        <f t="shared" si="58"/>
        <v>1905876596.6877401</v>
      </c>
      <c r="BX70" s="38" t="b">
        <f t="shared" si="59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 t="str">
        <f t="shared" si="60"/>
        <v/>
      </c>
      <c r="CK70" s="41" t="str">
        <f t="shared" si="61"/>
        <v/>
      </c>
      <c r="CL70" s="61" t="str">
        <f t="shared" si="62"/>
        <v/>
      </c>
      <c r="CM70" s="39" t="str">
        <f t="shared" si="63"/>
        <v/>
      </c>
      <c r="CN70" s="39" t="str">
        <f t="shared" si="64"/>
        <v/>
      </c>
      <c r="CO70" s="42" t="str">
        <f t="shared" si="65"/>
        <v/>
      </c>
      <c r="CP70" s="42" t="str">
        <f t="shared" si="66"/>
        <v/>
      </c>
      <c r="CQ70" s="42" t="str">
        <f t="shared" si="67"/>
        <v/>
      </c>
      <c r="CR70" s="42" t="str">
        <f t="shared" si="68"/>
        <v/>
      </c>
      <c r="CS70" s="42" t="str">
        <f t="shared" si="69"/>
        <v/>
      </c>
      <c r="CT70" s="42" t="str">
        <f t="shared" si="70"/>
        <v/>
      </c>
      <c r="CU70" s="43" t="str">
        <f t="shared" si="71"/>
        <v/>
      </c>
      <c r="CV70" s="43" t="str">
        <f t="shared" si="72"/>
        <v/>
      </c>
      <c r="CW70" s="43" t="str">
        <f t="shared" si="73"/>
        <v/>
      </c>
      <c r="CX70" s="13" t="s">
        <v>422</v>
      </c>
    </row>
    <row r="71" spans="1:102" x14ac:dyDescent="0.25">
      <c r="A71" s="31" t="s">
        <v>92</v>
      </c>
      <c r="B71" s="13">
        <v>1590</v>
      </c>
      <c r="C71" s="13">
        <v>113</v>
      </c>
      <c r="D71" s="13">
        <v>25</v>
      </c>
      <c r="E71" s="32" t="s">
        <v>0</v>
      </c>
      <c r="F71" s="32"/>
      <c r="G71" s="32">
        <v>1</v>
      </c>
      <c r="H71" s="32">
        <v>1</v>
      </c>
      <c r="I71" s="32" t="s">
        <v>2</v>
      </c>
      <c r="J71" s="13"/>
      <c r="K71" s="33"/>
      <c r="L71" s="34">
        <f>IFERROR(INDEX('Pokemon Data'!A:A,MATCH($A71,'Pokemon Data'!$B:$B,0)),"")</f>
        <v>59</v>
      </c>
      <c r="M71" s="34">
        <f>IFERROR(INDEX('Pokemon Data'!I:I,MATCH($A71,'Pokemon Data'!$B:$B,0)),"")</f>
        <v>207</v>
      </c>
      <c r="N71" s="34">
        <f>IFERROR(INDEX('Pokemon Data'!J:J,MATCH($A71,'Pokemon Data'!$B:$B,0)),"")</f>
        <v>227</v>
      </c>
      <c r="O71" s="34">
        <f>IFERROR(INDEX('Pokemon Data'!K:K,MATCH($A71,'Pokemon Data'!$B:$B,0)),"")</f>
        <v>166</v>
      </c>
      <c r="P71" s="35">
        <f>IFERROR(INDEX('Level Multipliers'!$A:$A,MATCH($D71,'Level Multipliers'!$B:$B,0)),"")</f>
        <v>19</v>
      </c>
      <c r="Q71" s="36">
        <f>IFERROR(INDEX('Level Multipliers'!$D:$D,MATCH(P71,'Level Multipliers'!$A:$A,0)),"")</f>
        <v>1.7173900470456649</v>
      </c>
      <c r="R71" s="37">
        <f t="shared" si="37"/>
        <v>0</v>
      </c>
      <c r="S71" s="37">
        <f t="shared" si="38"/>
        <v>-12</v>
      </c>
      <c r="T71" s="38">
        <f t="shared" si="39"/>
        <v>2199226780.0677605</v>
      </c>
      <c r="U71" s="38">
        <f t="shared" si="40"/>
        <v>2201993972.9744477</v>
      </c>
      <c r="V71" s="38" t="b">
        <f t="shared" si="41"/>
        <v>1</v>
      </c>
      <c r="W71" s="37" t="str">
        <f t="array" ref="W71:AG71">IF(V71,"",IVSolution($M71,$N71,$O71,R71,S71,T71,U71,$E71,$F71,$G71,$H71,$I71))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40">
        <f t="shared" si="42"/>
        <v>19.5</v>
      </c>
      <c r="AI71" s="36">
        <f>IFERROR(INDEX('Level Multipliers'!$D:$D,MATCH(AH71,'Level Multipliers'!$A:$A,0)),"")</f>
        <v>1.6952373266621776</v>
      </c>
      <c r="AJ71" s="37">
        <f t="shared" si="43"/>
        <v>0</v>
      </c>
      <c r="AK71" s="37">
        <f t="shared" si="44"/>
        <v>-14</v>
      </c>
      <c r="AL71" s="38">
        <f t="shared" si="45"/>
        <v>2087931632.6786461</v>
      </c>
      <c r="AM71" s="38">
        <f t="shared" si="46"/>
        <v>2090558787.6660085</v>
      </c>
      <c r="AN71" s="38" t="b">
        <f t="shared" si="47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8"/>
        <v>20</v>
      </c>
      <c r="BA71" s="36">
        <f>IFERROR(INDEX('Level Multipliers'!$D:$D,MATCH(AZ71,'Level Multipliers'!$A:$A,0)),"")</f>
        <v>1.6739202944034379</v>
      </c>
      <c r="BB71" s="37">
        <f t="shared" si="49"/>
        <v>0</v>
      </c>
      <c r="BC71" s="37">
        <f t="shared" si="50"/>
        <v>-17</v>
      </c>
      <c r="BD71" s="38">
        <f t="shared" si="51"/>
        <v>1984875849.3541479</v>
      </c>
      <c r="BE71" s="38">
        <f t="shared" si="52"/>
        <v>1987373333.6612542</v>
      </c>
      <c r="BF71" s="38" t="b">
        <f t="shared" si="53"/>
        <v>1</v>
      </c>
      <c r="BG71" s="37" t="str">
        <f t="array" ref="BG71:BQ71">IF(BF71,"",IVSolution($M71,$N71,$O71,BB71,BC71,BD71,BE71,$E71,$F71,$G71,$H71,$I71))</f>
        <v/>
      </c>
      <c r="BH71" s="37" t="str">
        <v/>
      </c>
      <c r="BI71" s="37" t="str">
        <v/>
      </c>
      <c r="BJ71" s="39" t="str">
        <v/>
      </c>
      <c r="BK71" s="39" t="str">
        <v/>
      </c>
      <c r="BL71" s="37" t="str">
        <v/>
      </c>
      <c r="BM71" s="37" t="str">
        <v/>
      </c>
      <c r="BN71" s="37" t="str">
        <v/>
      </c>
      <c r="BO71" s="37" t="str">
        <v/>
      </c>
      <c r="BP71" s="37" t="str">
        <v/>
      </c>
      <c r="BQ71" s="37" t="str">
        <v/>
      </c>
      <c r="BR71" s="40">
        <f t="shared" si="54"/>
        <v>20.5</v>
      </c>
      <c r="BS71" s="36">
        <f>IFERROR(INDEX('Level Multipliers'!$D:$D,MATCH(BR71,'Level Multipliers'!$A:$A,0)),"")</f>
        <v>1.6533745038028393</v>
      </c>
      <c r="BT71" s="37">
        <f t="shared" si="55"/>
        <v>0</v>
      </c>
      <c r="BU71" s="37">
        <f t="shared" si="56"/>
        <v>-19</v>
      </c>
      <c r="BV71" s="38">
        <f t="shared" si="57"/>
        <v>1889205466.2943377</v>
      </c>
      <c r="BW71" s="38">
        <f t="shared" si="58"/>
        <v>1891582572.6541662</v>
      </c>
      <c r="BX71" s="38" t="b">
        <f t="shared" si="59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 t="str">
        <f t="shared" si="60"/>
        <v/>
      </c>
      <c r="CK71" s="41" t="str">
        <f t="shared" si="61"/>
        <v/>
      </c>
      <c r="CL71" s="61" t="str">
        <f t="shared" si="62"/>
        <v/>
      </c>
      <c r="CM71" s="39" t="str">
        <f t="shared" si="63"/>
        <v/>
      </c>
      <c r="CN71" s="39" t="str">
        <f t="shared" si="64"/>
        <v/>
      </c>
      <c r="CO71" s="42" t="str">
        <f t="shared" si="65"/>
        <v/>
      </c>
      <c r="CP71" s="42" t="str">
        <f t="shared" si="66"/>
        <v/>
      </c>
      <c r="CQ71" s="42" t="str">
        <f t="shared" si="67"/>
        <v/>
      </c>
      <c r="CR71" s="42" t="str">
        <f t="shared" si="68"/>
        <v/>
      </c>
      <c r="CS71" s="42" t="str">
        <f t="shared" si="69"/>
        <v/>
      </c>
      <c r="CT71" s="42" t="str">
        <f t="shared" si="70"/>
        <v/>
      </c>
      <c r="CU71" s="43" t="str">
        <f t="shared" si="71"/>
        <v/>
      </c>
      <c r="CV71" s="43" t="str">
        <f t="shared" si="72"/>
        <v/>
      </c>
      <c r="CW71" s="43" t="str">
        <f t="shared" si="73"/>
        <v/>
      </c>
      <c r="CX71" s="13" t="s">
        <v>423</v>
      </c>
    </row>
    <row r="72" spans="1:102" x14ac:dyDescent="0.25">
      <c r="A72" s="31" t="s">
        <v>93</v>
      </c>
      <c r="B72" s="13">
        <v>530</v>
      </c>
      <c r="C72" s="13">
        <v>66</v>
      </c>
      <c r="D72" s="13">
        <v>45</v>
      </c>
      <c r="E72" s="32" t="s">
        <v>0</v>
      </c>
      <c r="F72" s="32">
        <v>1</v>
      </c>
      <c r="G72" s="32"/>
      <c r="H72" s="32"/>
      <c r="I72" s="32" t="s">
        <v>2</v>
      </c>
      <c r="J72" s="13"/>
      <c r="K72" s="33"/>
      <c r="L72" s="34">
        <f>IFERROR(INDEX('Pokemon Data'!A:A,MATCH($A72,'Pokemon Data'!$B:$B,0)),"")</f>
        <v>60</v>
      </c>
      <c r="M72" s="34">
        <f>IFERROR(INDEX('Pokemon Data'!I:I,MATCH($A72,'Pokemon Data'!$B:$B,0)),"")</f>
        <v>120</v>
      </c>
      <c r="N72" s="34">
        <f>IFERROR(INDEX('Pokemon Data'!J:J,MATCH($A72,'Pokemon Data'!$B:$B,0)),"")</f>
        <v>101</v>
      </c>
      <c r="O72" s="34">
        <f>IFERROR(INDEX('Pokemon Data'!K:K,MATCH($A72,'Pokemon Data'!$B:$B,0)),"")</f>
        <v>82</v>
      </c>
      <c r="P72" s="35">
        <f>IFERROR(INDEX('Level Multipliers'!$A:$A,MATCH($D72,'Level Multipliers'!$B:$B,0)),"")</f>
        <v>27</v>
      </c>
      <c r="Q72" s="36">
        <f>IFERROR(INDEX('Level Multipliers'!$D:$D,MATCH(P72,'Level Multipliers'!$A:$A,0)),"")</f>
        <v>1.4406239915890684</v>
      </c>
      <c r="R72" s="37">
        <f t="shared" si="37"/>
        <v>0</v>
      </c>
      <c r="S72" s="37">
        <f t="shared" si="38"/>
        <v>-24</v>
      </c>
      <c r="T72" s="38">
        <f t="shared" si="39"/>
        <v>120991346.92226705</v>
      </c>
      <c r="U72" s="38">
        <f t="shared" si="40"/>
        <v>121448348.77020057</v>
      </c>
      <c r="V72" s="38" t="b">
        <f t="shared" si="41"/>
        <v>1</v>
      </c>
      <c r="W72" s="37" t="str">
        <f t="array" ref="W72:AG72">IF(V72,"",IVSolution($M72,$N72,$O72,R72,S72,T72,U72,$E72,$F72,$G72,$H72,$I72))</f>
        <v/>
      </c>
      <c r="X72" s="37" t="str">
        <v/>
      </c>
      <c r="Y72" s="37" t="str">
        <v/>
      </c>
      <c r="Z72" s="39" t="str">
        <v/>
      </c>
      <c r="AA72" s="39" t="str">
        <v/>
      </c>
      <c r="AB72" s="37" t="str">
        <v/>
      </c>
      <c r="AC72" s="37" t="str">
        <v/>
      </c>
      <c r="AD72" s="37" t="str">
        <v/>
      </c>
      <c r="AE72" s="37" t="str">
        <v/>
      </c>
      <c r="AF72" s="37" t="str">
        <v/>
      </c>
      <c r="AG72" s="37" t="str">
        <v/>
      </c>
      <c r="AH72" s="40">
        <f t="shared" si="42"/>
        <v>27.5</v>
      </c>
      <c r="AI72" s="36">
        <f>IFERROR(INDEX('Level Multipliers'!$D:$D,MATCH(AH72,'Level Multipliers'!$A:$A,0)),"")</f>
        <v>1.4274643259182833</v>
      </c>
      <c r="AJ72" s="37">
        <f t="shared" si="43"/>
        <v>0</v>
      </c>
      <c r="AK72" s="37">
        <f t="shared" si="44"/>
        <v>-25</v>
      </c>
      <c r="AL72" s="38">
        <f t="shared" si="45"/>
        <v>116630676.10089344</v>
      </c>
      <c r="AM72" s="38">
        <f t="shared" si="46"/>
        <v>117071207.06331085</v>
      </c>
      <c r="AN72" s="38" t="b">
        <f t="shared" si="47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8"/>
        <v>28</v>
      </c>
      <c r="BA72" s="36">
        <f>IFERROR(INDEX('Level Multipliers'!$D:$D,MATCH(AZ72,'Level Multipliers'!$A:$A,0)),"")</f>
        <v>1.4146588542279308</v>
      </c>
      <c r="BB72" s="37">
        <f t="shared" si="49"/>
        <v>0</v>
      </c>
      <c r="BC72" s="37">
        <f t="shared" si="50"/>
        <v>-26</v>
      </c>
      <c r="BD72" s="38">
        <f t="shared" si="51"/>
        <v>112501581.52587792</v>
      </c>
      <c r="BE72" s="38">
        <f t="shared" si="52"/>
        <v>112926516.29981512</v>
      </c>
      <c r="BF72" s="38" t="b">
        <f t="shared" si="53"/>
        <v>1</v>
      </c>
      <c r="BG72" s="37" t="str">
        <f t="array" ref="BG72:BQ72">IF(BF72,"",IVSolution($M72,$N72,$O72,BB72,BC72,BD72,BE72,$E72,$F72,$G72,$H72,$I72))</f>
        <v/>
      </c>
      <c r="BH72" s="37" t="str">
        <v/>
      </c>
      <c r="BI72" s="37" t="str">
        <v/>
      </c>
      <c r="BJ72" s="39" t="str">
        <v/>
      </c>
      <c r="BK72" s="39" t="str">
        <v/>
      </c>
      <c r="BL72" s="37" t="str">
        <v/>
      </c>
      <c r="BM72" s="37" t="str">
        <v/>
      </c>
      <c r="BN72" s="37" t="str">
        <v/>
      </c>
      <c r="BO72" s="37" t="str">
        <v/>
      </c>
      <c r="BP72" s="37" t="str">
        <v/>
      </c>
      <c r="BQ72" s="37" t="str">
        <v/>
      </c>
      <c r="BR72" s="40">
        <f t="shared" si="54"/>
        <v>28.5</v>
      </c>
      <c r="BS72" s="36">
        <f>IFERROR(INDEX('Level Multipliers'!$D:$D,MATCH(BR72,'Level Multipliers'!$A:$A,0)),"")</f>
        <v>1.4021920400529488</v>
      </c>
      <c r="BT72" s="37">
        <f t="shared" si="55"/>
        <v>0</v>
      </c>
      <c r="BU72" s="37">
        <f t="shared" si="56"/>
        <v>-27</v>
      </c>
      <c r="BV72" s="38">
        <f t="shared" si="57"/>
        <v>108587973.61683618</v>
      </c>
      <c r="BW72" s="38">
        <f t="shared" si="58"/>
        <v>108998126.1266527</v>
      </c>
      <c r="BX72" s="38" t="b">
        <f t="shared" si="59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 t="str">
        <f t="shared" si="60"/>
        <v/>
      </c>
      <c r="CK72" s="41" t="str">
        <f t="shared" si="61"/>
        <v/>
      </c>
      <c r="CL72" s="61" t="str">
        <f t="shared" si="62"/>
        <v/>
      </c>
      <c r="CM72" s="39" t="str">
        <f t="shared" si="63"/>
        <v/>
      </c>
      <c r="CN72" s="39" t="str">
        <f t="shared" si="64"/>
        <v/>
      </c>
      <c r="CO72" s="42" t="str">
        <f t="shared" si="65"/>
        <v/>
      </c>
      <c r="CP72" s="42" t="str">
        <f t="shared" si="66"/>
        <v/>
      </c>
      <c r="CQ72" s="42" t="str">
        <f t="shared" si="67"/>
        <v/>
      </c>
      <c r="CR72" s="42" t="str">
        <f t="shared" si="68"/>
        <v/>
      </c>
      <c r="CS72" s="42" t="str">
        <f t="shared" si="69"/>
        <v/>
      </c>
      <c r="CT72" s="42" t="str">
        <f t="shared" si="70"/>
        <v/>
      </c>
      <c r="CU72" s="43" t="str">
        <f t="shared" si="71"/>
        <v/>
      </c>
      <c r="CV72" s="43" t="str">
        <f t="shared" si="72"/>
        <v/>
      </c>
      <c r="CW72" s="43" t="str">
        <f t="shared" si="73"/>
        <v/>
      </c>
      <c r="CX72" s="13"/>
    </row>
    <row r="73" spans="1:102" x14ac:dyDescent="0.25">
      <c r="A73" s="31" t="s">
        <v>93</v>
      </c>
      <c r="B73" s="13">
        <v>376</v>
      </c>
      <c r="C73" s="13">
        <v>56</v>
      </c>
      <c r="D73" s="13">
        <v>25</v>
      </c>
      <c r="E73" s="32" t="s">
        <v>0</v>
      </c>
      <c r="F73" s="32">
        <v>1</v>
      </c>
      <c r="G73" s="32"/>
      <c r="H73" s="32"/>
      <c r="I73" s="32" t="s">
        <v>0</v>
      </c>
      <c r="J73" s="13"/>
      <c r="K73" s="33"/>
      <c r="L73" s="34">
        <f>IFERROR(INDEX('Pokemon Data'!A:A,MATCH($A73,'Pokemon Data'!$B:$B,0)),"")</f>
        <v>60</v>
      </c>
      <c r="M73" s="34">
        <f>IFERROR(INDEX('Pokemon Data'!I:I,MATCH($A73,'Pokemon Data'!$B:$B,0)),"")</f>
        <v>120</v>
      </c>
      <c r="N73" s="34">
        <f>IFERROR(INDEX('Pokemon Data'!J:J,MATCH($A73,'Pokemon Data'!$B:$B,0)),"")</f>
        <v>101</v>
      </c>
      <c r="O73" s="34">
        <f>IFERROR(INDEX('Pokemon Data'!K:K,MATCH($A73,'Pokemon Data'!$B:$B,0)),"")</f>
        <v>82</v>
      </c>
      <c r="P73" s="35">
        <f>IFERROR(INDEX('Level Multipliers'!$A:$A,MATCH($D73,'Level Multipliers'!$B:$B,0)),"")</f>
        <v>19</v>
      </c>
      <c r="Q73" s="36">
        <f>IFERROR(INDEX('Level Multipliers'!$D:$D,MATCH(P73,'Level Multipliers'!$A:$A,0)),"")</f>
        <v>1.7173900470456649</v>
      </c>
      <c r="R73" s="37">
        <f t="shared" si="37"/>
        <v>0</v>
      </c>
      <c r="S73" s="37">
        <f t="shared" si="38"/>
        <v>-23</v>
      </c>
      <c r="T73" s="38">
        <f t="shared" si="39"/>
        <v>122984804.89650716</v>
      </c>
      <c r="U73" s="38">
        <f t="shared" si="40"/>
        <v>123639849.30352864</v>
      </c>
      <c r="V73" s="38" t="b">
        <f t="shared" si="41"/>
        <v>1</v>
      </c>
      <c r="W73" s="37" t="str">
        <f t="array" ref="W73:AG73">IF(V73,"",IVSolution($M73,$N73,$O73,R73,S73,T73,U73,$E73,$F73,$G73,$H73,$I73))</f>
        <v/>
      </c>
      <c r="X73" s="37" t="str">
        <v/>
      </c>
      <c r="Y73" s="37" t="str">
        <v/>
      </c>
      <c r="Z73" s="39" t="str">
        <v/>
      </c>
      <c r="AA73" s="39" t="str">
        <v/>
      </c>
      <c r="AB73" s="37" t="str">
        <v/>
      </c>
      <c r="AC73" s="37" t="str">
        <v/>
      </c>
      <c r="AD73" s="37" t="str">
        <v/>
      </c>
      <c r="AE73" s="37" t="str">
        <v/>
      </c>
      <c r="AF73" s="37" t="str">
        <v/>
      </c>
      <c r="AG73" s="37" t="str">
        <v/>
      </c>
      <c r="AH73" s="40">
        <f t="shared" si="42"/>
        <v>19.5</v>
      </c>
      <c r="AI73" s="36">
        <f>IFERROR(INDEX('Level Multipliers'!$D:$D,MATCH(AH73,'Level Multipliers'!$A:$A,0)),"")</f>
        <v>1.6952373266621776</v>
      </c>
      <c r="AJ73" s="37">
        <f t="shared" si="43"/>
        <v>0</v>
      </c>
      <c r="AK73" s="37">
        <f t="shared" si="44"/>
        <v>-24</v>
      </c>
      <c r="AL73" s="38">
        <f t="shared" si="45"/>
        <v>116760975.63449875</v>
      </c>
      <c r="AM73" s="38">
        <f t="shared" si="46"/>
        <v>117382870.54348455</v>
      </c>
      <c r="AN73" s="38" t="b">
        <f t="shared" si="47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8"/>
        <v>20</v>
      </c>
      <c r="BA73" s="36">
        <f>IFERROR(INDEX('Level Multipliers'!$D:$D,MATCH(AZ73,'Level Multipliers'!$A:$A,0)),"")</f>
        <v>1.6739202944034379</v>
      </c>
      <c r="BB73" s="37">
        <f t="shared" si="49"/>
        <v>0</v>
      </c>
      <c r="BC73" s="37">
        <f t="shared" si="50"/>
        <v>-25</v>
      </c>
      <c r="BD73" s="38">
        <f t="shared" si="51"/>
        <v>110997906.75934181</v>
      </c>
      <c r="BE73" s="38">
        <f t="shared" si="52"/>
        <v>111589106.28252667</v>
      </c>
      <c r="BF73" s="38" t="b">
        <f t="shared" si="53"/>
        <v>1</v>
      </c>
      <c r="BG73" s="37" t="str">
        <f t="array" ref="BG73:BQ73">IF(BF73,"",IVSolution($M73,$N73,$O73,BB73,BC73,BD73,BE73,$E73,$F73,$G73,$H73,$I73))</f>
        <v/>
      </c>
      <c r="BH73" s="37" t="str">
        <v/>
      </c>
      <c r="BI73" s="37" t="str">
        <v/>
      </c>
      <c r="BJ73" s="39" t="str">
        <v/>
      </c>
      <c r="BK73" s="39" t="str">
        <v/>
      </c>
      <c r="BL73" s="37" t="str">
        <v/>
      </c>
      <c r="BM73" s="37" t="str">
        <v/>
      </c>
      <c r="BN73" s="37" t="str">
        <v/>
      </c>
      <c r="BO73" s="37" t="str">
        <v/>
      </c>
      <c r="BP73" s="37" t="str">
        <v/>
      </c>
      <c r="BQ73" s="37" t="str">
        <v/>
      </c>
      <c r="BR73" s="40">
        <f t="shared" si="54"/>
        <v>20.5</v>
      </c>
      <c r="BS73" s="36">
        <f>IFERROR(INDEX('Level Multipliers'!$D:$D,MATCH(BR73,'Level Multipliers'!$A:$A,0)),"")</f>
        <v>1.6533745038028393</v>
      </c>
      <c r="BT73" s="37">
        <f t="shared" si="55"/>
        <v>0</v>
      </c>
      <c r="BU73" s="37">
        <f t="shared" si="56"/>
        <v>-26</v>
      </c>
      <c r="BV73" s="38">
        <f t="shared" si="57"/>
        <v>105647843.04530212</v>
      </c>
      <c r="BW73" s="38">
        <f t="shared" si="58"/>
        <v>106210546.93997386</v>
      </c>
      <c r="BX73" s="38" t="b">
        <f t="shared" si="59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 t="str">
        <f t="shared" si="60"/>
        <v/>
      </c>
      <c r="CK73" s="41" t="str">
        <f t="shared" si="61"/>
        <v/>
      </c>
      <c r="CL73" s="61" t="str">
        <f t="shared" si="62"/>
        <v/>
      </c>
      <c r="CM73" s="39" t="str">
        <f t="shared" si="63"/>
        <v/>
      </c>
      <c r="CN73" s="39" t="str">
        <f t="shared" si="64"/>
        <v/>
      </c>
      <c r="CO73" s="42" t="str">
        <f t="shared" si="65"/>
        <v/>
      </c>
      <c r="CP73" s="42" t="str">
        <f t="shared" si="66"/>
        <v/>
      </c>
      <c r="CQ73" s="42" t="str">
        <f t="shared" si="67"/>
        <v/>
      </c>
      <c r="CR73" s="42" t="str">
        <f t="shared" si="68"/>
        <v/>
      </c>
      <c r="CS73" s="42" t="str">
        <f t="shared" si="69"/>
        <v/>
      </c>
      <c r="CT73" s="42" t="str">
        <f t="shared" si="70"/>
        <v/>
      </c>
      <c r="CU73" s="43" t="str">
        <f t="shared" si="71"/>
        <v/>
      </c>
      <c r="CV73" s="43" t="str">
        <f t="shared" si="72"/>
        <v/>
      </c>
      <c r="CW73" s="43" t="str">
        <f t="shared" si="73"/>
        <v/>
      </c>
      <c r="CX73" s="13"/>
    </row>
    <row r="74" spans="1:102" x14ac:dyDescent="0.25">
      <c r="A74" s="31" t="s">
        <v>93</v>
      </c>
      <c r="B74" s="13">
        <v>316</v>
      </c>
      <c r="C74" s="13">
        <v>49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60</v>
      </c>
      <c r="M74" s="34">
        <f>IFERROR(INDEX('Pokemon Data'!I:I,MATCH($A74,'Pokemon Data'!$B:$B,0)),"")</f>
        <v>120</v>
      </c>
      <c r="N74" s="34">
        <f>IFERROR(INDEX('Pokemon Data'!J:J,MATCH($A74,'Pokemon Data'!$B:$B,0)),"")</f>
        <v>101</v>
      </c>
      <c r="O74" s="34">
        <f>IFERROR(INDEX('Pokemon Data'!K:K,MATCH($A74,'Pokemon Data'!$B:$B,0)),"")</f>
        <v>82</v>
      </c>
      <c r="P74" s="35">
        <f>IFERROR(INDEX('Level Multipliers'!$A:$A,MATCH($D74,'Level Multipliers'!$B:$B,0)),"")</f>
        <v>19</v>
      </c>
      <c r="Q74" s="36">
        <f>IFERROR(INDEX('Level Multipliers'!$D:$D,MATCH(P74,'Level Multipliers'!$A:$A,0)),"")</f>
        <v>1.7173900470456649</v>
      </c>
      <c r="R74" s="37">
        <f t="shared" si="37"/>
        <v>0</v>
      </c>
      <c r="S74" s="37">
        <f t="shared" si="38"/>
        <v>-35</v>
      </c>
      <c r="T74" s="38">
        <f t="shared" si="39"/>
        <v>86866021.65675658</v>
      </c>
      <c r="U74" s="38">
        <f t="shared" si="40"/>
        <v>87416676.51684238</v>
      </c>
      <c r="V74" s="38" t="b">
        <f t="shared" si="41"/>
        <v>1</v>
      </c>
      <c r="W74" s="37" t="str">
        <f t="array" ref="W74:AG74">IF(V74,"",IVSolution($M74,$N74,$O74,R74,S74,T74,U74,$E74,$F74,$G74,$H74,$I74))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40">
        <f t="shared" si="42"/>
        <v>19.5</v>
      </c>
      <c r="AI74" s="36">
        <f>IFERROR(INDEX('Level Multipliers'!$D:$D,MATCH(AH74,'Level Multipliers'!$A:$A,0)),"")</f>
        <v>1.6952373266621776</v>
      </c>
      <c r="AJ74" s="37">
        <f t="shared" si="43"/>
        <v>0</v>
      </c>
      <c r="AK74" s="37">
        <f t="shared" si="44"/>
        <v>-36</v>
      </c>
      <c r="AL74" s="38">
        <f t="shared" si="45"/>
        <v>82470037.226675719</v>
      </c>
      <c r="AM74" s="38">
        <f t="shared" si="46"/>
        <v>82992825.377257422</v>
      </c>
      <c r="AN74" s="38" t="b">
        <f t="shared" si="47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8"/>
        <v>20</v>
      </c>
      <c r="BA74" s="36">
        <f>IFERROR(INDEX('Level Multipliers'!$D:$D,MATCH(AZ74,'Level Multipliers'!$A:$A,0)),"")</f>
        <v>1.6739202944034379</v>
      </c>
      <c r="BB74" s="37">
        <f t="shared" si="49"/>
        <v>0</v>
      </c>
      <c r="BC74" s="37">
        <f t="shared" si="50"/>
        <v>-37</v>
      </c>
      <c r="BD74" s="38">
        <f t="shared" si="51"/>
        <v>78399494.803650096</v>
      </c>
      <c r="BE74" s="38">
        <f t="shared" si="52"/>
        <v>78896479.263379201</v>
      </c>
      <c r="BF74" s="38" t="b">
        <f t="shared" si="53"/>
        <v>1</v>
      </c>
      <c r="BG74" s="37" t="str">
        <f t="array" ref="BG74:BQ74">IF(BF74,"",IVSolution($M74,$N74,$O74,BB74,BC74,BD74,BE74,$E74,$F74,$G74,$H74,$I74))</f>
        <v/>
      </c>
      <c r="BH74" s="37" t="str">
        <v/>
      </c>
      <c r="BI74" s="37" t="str">
        <v/>
      </c>
      <c r="BJ74" s="39" t="str">
        <v/>
      </c>
      <c r="BK74" s="39" t="str">
        <v/>
      </c>
      <c r="BL74" s="37" t="str">
        <v/>
      </c>
      <c r="BM74" s="37" t="str">
        <v/>
      </c>
      <c r="BN74" s="37" t="str">
        <v/>
      </c>
      <c r="BO74" s="37" t="str">
        <v/>
      </c>
      <c r="BP74" s="37" t="str">
        <v/>
      </c>
      <c r="BQ74" s="37" t="str">
        <v/>
      </c>
      <c r="BR74" s="40">
        <f t="shared" si="54"/>
        <v>20.5</v>
      </c>
      <c r="BS74" s="36">
        <f>IFERROR(INDEX('Level Multipliers'!$D:$D,MATCH(BR74,'Level Multipliers'!$A:$A,0)),"")</f>
        <v>1.6533745038028393</v>
      </c>
      <c r="BT74" s="37">
        <f t="shared" si="55"/>
        <v>0</v>
      </c>
      <c r="BU74" s="37">
        <f t="shared" si="56"/>
        <v>-38</v>
      </c>
      <c r="BV74" s="38">
        <f t="shared" si="57"/>
        <v>74620664.151848182</v>
      </c>
      <c r="BW74" s="38">
        <f t="shared" si="58"/>
        <v>75093694.119082198</v>
      </c>
      <c r="BX74" s="38" t="b">
        <f t="shared" si="59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 t="str">
        <f t="shared" si="60"/>
        <v/>
      </c>
      <c r="CK74" s="41" t="str">
        <f t="shared" si="61"/>
        <v/>
      </c>
      <c r="CL74" s="61" t="str">
        <f t="shared" si="62"/>
        <v/>
      </c>
      <c r="CM74" s="39" t="str">
        <f t="shared" si="63"/>
        <v/>
      </c>
      <c r="CN74" s="39" t="str">
        <f t="shared" si="64"/>
        <v/>
      </c>
      <c r="CO74" s="42" t="str">
        <f t="shared" si="65"/>
        <v/>
      </c>
      <c r="CP74" s="42" t="str">
        <f t="shared" si="66"/>
        <v/>
      </c>
      <c r="CQ74" s="42" t="str">
        <f t="shared" si="67"/>
        <v/>
      </c>
      <c r="CR74" s="42" t="str">
        <f t="shared" si="68"/>
        <v/>
      </c>
      <c r="CS74" s="42" t="str">
        <f t="shared" si="69"/>
        <v/>
      </c>
      <c r="CT74" s="42" t="str">
        <f t="shared" si="70"/>
        <v/>
      </c>
      <c r="CU74" s="43" t="str">
        <f t="shared" si="71"/>
        <v/>
      </c>
      <c r="CV74" s="43" t="str">
        <f t="shared" si="72"/>
        <v/>
      </c>
      <c r="CW74" s="43" t="str">
        <f t="shared" si="73"/>
        <v/>
      </c>
      <c r="CX74" s="13" t="s">
        <v>451</v>
      </c>
    </row>
    <row r="75" spans="1:102" x14ac:dyDescent="0.25">
      <c r="A75" s="31" t="s">
        <v>95</v>
      </c>
      <c r="B75" s="13">
        <v>1349</v>
      </c>
      <c r="C75" s="13">
        <v>114</v>
      </c>
      <c r="D75" s="13">
        <v>25</v>
      </c>
      <c r="E75" s="32" t="s">
        <v>0</v>
      </c>
      <c r="F75" s="32"/>
      <c r="G75" s="32"/>
      <c r="H75" s="32">
        <v>1</v>
      </c>
      <c r="I75" s="32" t="s">
        <v>0</v>
      </c>
      <c r="J75" s="13"/>
      <c r="K75" s="33"/>
      <c r="L75" s="34">
        <f>IFERROR(INDEX('Pokemon Data'!A:A,MATCH($A75,'Pokemon Data'!$B:$B,0)),"")</f>
        <v>62</v>
      </c>
      <c r="M75" s="34">
        <f>IFERROR(INDEX('Pokemon Data'!I:I,MATCH($A75,'Pokemon Data'!$B:$B,0)),"")</f>
        <v>207</v>
      </c>
      <c r="N75" s="34">
        <f>IFERROR(INDEX('Pokemon Data'!J:J,MATCH($A75,'Pokemon Data'!$B:$B,0)),"")</f>
        <v>182</v>
      </c>
      <c r="O75" s="34">
        <f>IFERROR(INDEX('Pokemon Data'!K:K,MATCH($A75,'Pokemon Data'!$B:$B,0)),"")</f>
        <v>184</v>
      </c>
      <c r="P75" s="35">
        <f>IFERROR(INDEX('Level Multipliers'!$A:$A,MATCH($D75,'Level Multipliers'!$B:$B,0)),"")</f>
        <v>19</v>
      </c>
      <c r="Q75" s="36">
        <f>IFERROR(INDEX('Level Multipliers'!$D:$D,MATCH(P75,'Level Multipliers'!$A:$A,0)),"")</f>
        <v>1.7173900470456649</v>
      </c>
      <c r="R75" s="37">
        <f t="shared" si="37"/>
        <v>0</v>
      </c>
      <c r="S75" s="37">
        <f t="shared" si="38"/>
        <v>-10</v>
      </c>
      <c r="T75" s="38">
        <f t="shared" si="39"/>
        <v>1583068349.1927104</v>
      </c>
      <c r="U75" s="38">
        <f t="shared" si="40"/>
        <v>1585416244.0858724</v>
      </c>
      <c r="V75" s="38" t="b">
        <f t="shared" si="41"/>
        <v>1</v>
      </c>
      <c r="W75" s="37" t="str">
        <f t="array" ref="W75:AG75">IF(V75,"",IVSolution($M75,$N75,$O75,R75,S75,T75,U75,$E75,$F75,$G75,$H75,$I75))</f>
        <v/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2"/>
        <v>19.5</v>
      </c>
      <c r="AI75" s="36">
        <f>IFERROR(INDEX('Level Multipliers'!$D:$D,MATCH(AH75,'Level Multipliers'!$A:$A,0)),"")</f>
        <v>1.6952373266621776</v>
      </c>
      <c r="AJ75" s="37">
        <f t="shared" si="43"/>
        <v>0</v>
      </c>
      <c r="AK75" s="37">
        <f t="shared" si="44"/>
        <v>-13</v>
      </c>
      <c r="AL75" s="38">
        <f t="shared" si="45"/>
        <v>1502954817.0880239</v>
      </c>
      <c r="AM75" s="38">
        <f t="shared" si="46"/>
        <v>1505183893.2624631</v>
      </c>
      <c r="AN75" s="38" t="b">
        <f t="shared" si="47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8"/>
        <v>20</v>
      </c>
      <c r="BA75" s="36">
        <f>IFERROR(INDEX('Level Multipliers'!$D:$D,MATCH(AZ75,'Level Multipliers'!$A:$A,0)),"")</f>
        <v>1.6739202944034379</v>
      </c>
      <c r="BB75" s="37">
        <f t="shared" si="49"/>
        <v>0</v>
      </c>
      <c r="BC75" s="37">
        <f t="shared" si="50"/>
        <v>-15</v>
      </c>
      <c r="BD75" s="38">
        <f t="shared" si="51"/>
        <v>1428772222.4320745</v>
      </c>
      <c r="BE75" s="38">
        <f t="shared" si="52"/>
        <v>1430891276.2343004</v>
      </c>
      <c r="BF75" s="38" t="b">
        <f t="shared" si="53"/>
        <v>1</v>
      </c>
      <c r="BG75" s="37" t="str">
        <f t="array" ref="BG75:BQ75">IF(BF75,"",IVSolution($M75,$N75,$O75,BB75,BC75,BD75,BE75,$E75,$F75,$G75,$H75,$I75))</f>
        <v/>
      </c>
      <c r="BH75" s="37" t="str">
        <v/>
      </c>
      <c r="BI75" s="37" t="str">
        <v/>
      </c>
      <c r="BJ75" s="39" t="str">
        <v/>
      </c>
      <c r="BK75" s="39" t="str">
        <v/>
      </c>
      <c r="BL75" s="37" t="str">
        <v/>
      </c>
      <c r="BM75" s="37" t="str">
        <v/>
      </c>
      <c r="BN75" s="37" t="str">
        <v/>
      </c>
      <c r="BO75" s="37" t="str">
        <v/>
      </c>
      <c r="BP75" s="37" t="str">
        <v/>
      </c>
      <c r="BQ75" s="37" t="str">
        <v/>
      </c>
      <c r="BR75" s="40">
        <f t="shared" si="54"/>
        <v>20.5</v>
      </c>
      <c r="BS75" s="36">
        <f>IFERROR(INDEX('Level Multipliers'!$D:$D,MATCH(BR75,'Level Multipliers'!$A:$A,0)),"")</f>
        <v>1.6533745038028393</v>
      </c>
      <c r="BT75" s="37">
        <f t="shared" si="55"/>
        <v>0</v>
      </c>
      <c r="BU75" s="37">
        <f t="shared" si="56"/>
        <v>-17</v>
      </c>
      <c r="BV75" s="38">
        <f t="shared" si="57"/>
        <v>1359905856.8758759</v>
      </c>
      <c r="BW75" s="38">
        <f t="shared" si="58"/>
        <v>1361922772.9604962</v>
      </c>
      <c r="BX75" s="38" t="b">
        <f t="shared" si="59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 t="str">
        <f t="shared" si="60"/>
        <v/>
      </c>
      <c r="CK75" s="41" t="str">
        <f t="shared" si="61"/>
        <v/>
      </c>
      <c r="CL75" s="61" t="str">
        <f t="shared" si="62"/>
        <v/>
      </c>
      <c r="CM75" s="39" t="str">
        <f t="shared" si="63"/>
        <v/>
      </c>
      <c r="CN75" s="39" t="str">
        <f t="shared" si="64"/>
        <v/>
      </c>
      <c r="CO75" s="42" t="str">
        <f t="shared" si="65"/>
        <v/>
      </c>
      <c r="CP75" s="42" t="str">
        <f t="shared" si="66"/>
        <v/>
      </c>
      <c r="CQ75" s="42" t="str">
        <f t="shared" si="67"/>
        <v/>
      </c>
      <c r="CR75" s="42" t="str">
        <f t="shared" si="68"/>
        <v/>
      </c>
      <c r="CS75" s="42" t="str">
        <f t="shared" si="69"/>
        <v/>
      </c>
      <c r="CT75" s="42" t="str">
        <f t="shared" si="70"/>
        <v/>
      </c>
      <c r="CU75" s="43" t="str">
        <f t="shared" si="71"/>
        <v/>
      </c>
      <c r="CV75" s="43" t="str">
        <f t="shared" si="72"/>
        <v/>
      </c>
      <c r="CW75" s="43" t="str">
        <f t="shared" si="73"/>
        <v/>
      </c>
      <c r="CX75" s="13" t="s">
        <v>423</v>
      </c>
    </row>
    <row r="76" spans="1:102" x14ac:dyDescent="0.25">
      <c r="A76" s="31" t="s">
        <v>95</v>
      </c>
      <c r="B76" s="13">
        <v>1099</v>
      </c>
      <c r="C76" s="13">
        <v>100</v>
      </c>
      <c r="D76" s="13">
        <v>19</v>
      </c>
      <c r="E76" s="32" t="s">
        <v>0</v>
      </c>
      <c r="F76" s="32"/>
      <c r="G76" s="32">
        <v>1</v>
      </c>
      <c r="H76" s="32">
        <v>1</v>
      </c>
      <c r="I76" s="32" t="s">
        <v>0</v>
      </c>
      <c r="J76" s="13"/>
      <c r="K76" s="33"/>
      <c r="L76" s="34">
        <f>IFERROR(INDEX('Pokemon Data'!A:A,MATCH($A76,'Pokemon Data'!$B:$B,0)),"")</f>
        <v>62</v>
      </c>
      <c r="M76" s="34">
        <f>IFERROR(INDEX('Pokemon Data'!I:I,MATCH($A76,'Pokemon Data'!$B:$B,0)),"")</f>
        <v>207</v>
      </c>
      <c r="N76" s="34">
        <f>IFERROR(INDEX('Pokemon Data'!J:J,MATCH($A76,'Pokemon Data'!$B:$B,0)),"")</f>
        <v>182</v>
      </c>
      <c r="O76" s="34">
        <f>IFERROR(INDEX('Pokemon Data'!K:K,MATCH($A76,'Pokemon Data'!$B:$B,0)),"")</f>
        <v>184</v>
      </c>
      <c r="P76" s="35">
        <f>IFERROR(INDEX('Level Multipliers'!$A:$A,MATCH($D76,'Level Multipliers'!$B:$B,0)),"")</f>
        <v>15</v>
      </c>
      <c r="Q76" s="36">
        <f>IFERROR(INDEX('Level Multipliers'!$D:$D,MATCH(P76,'Level Multipliers'!$A:$A,0)),"")</f>
        <v>1.9327632386874845</v>
      </c>
      <c r="R76" s="37">
        <f t="shared" si="37"/>
        <v>0</v>
      </c>
      <c r="S76" s="37">
        <f t="shared" si="38"/>
        <v>-12</v>
      </c>
      <c r="T76" s="38">
        <f t="shared" si="39"/>
        <v>1685427251.3307104</v>
      </c>
      <c r="U76" s="38">
        <f t="shared" si="40"/>
        <v>1688495848.3311074</v>
      </c>
      <c r="V76" s="38" t="b">
        <f t="shared" si="41"/>
        <v>1</v>
      </c>
      <c r="W76" s="37" t="str">
        <f t="array" ref="W76:AG76">IF(V76,"",IVSolution($M76,$N76,$O76,R76,S76,T76,U76,$E76,$F76,$G76,$H76,$I76))</f>
        <v/>
      </c>
      <c r="X76" s="37" t="str">
        <v/>
      </c>
      <c r="Y76" s="37" t="str">
        <v/>
      </c>
      <c r="Z76" s="39" t="str">
        <v/>
      </c>
      <c r="AA76" s="39" t="str">
        <v/>
      </c>
      <c r="AB76" s="37" t="str">
        <v/>
      </c>
      <c r="AC76" s="37" t="str">
        <v/>
      </c>
      <c r="AD76" s="37" t="str">
        <v/>
      </c>
      <c r="AE76" s="37" t="str">
        <v/>
      </c>
      <c r="AF76" s="37" t="str">
        <v/>
      </c>
      <c r="AG76" s="37" t="str">
        <v/>
      </c>
      <c r="AH76" s="40">
        <f t="shared" si="42"/>
        <v>15.5</v>
      </c>
      <c r="AI76" s="36">
        <f>IFERROR(INDEX('Level Multipliers'!$D:$D,MATCH(AH76,'Level Multipliers'!$A:$A,0)),"")</f>
        <v>1.9013484732050823</v>
      </c>
      <c r="AJ76" s="37">
        <f t="shared" si="43"/>
        <v>0</v>
      </c>
      <c r="AK76" s="37">
        <f t="shared" si="44"/>
        <v>-15</v>
      </c>
      <c r="AL76" s="38">
        <f t="shared" si="45"/>
        <v>1578491566.95625</v>
      </c>
      <c r="AM76" s="38">
        <f t="shared" si="46"/>
        <v>1581365469.9880712</v>
      </c>
      <c r="AN76" s="38" t="b">
        <f t="shared" si="47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8"/>
        <v>16</v>
      </c>
      <c r="BA76" s="36">
        <f>IFERROR(INDEX('Level Multipliers'!$D:$D,MATCH(AZ76,'Level Multipliers'!$A:$A,0)),"")</f>
        <v>1.8714174200985207</v>
      </c>
      <c r="BB76" s="37">
        <f t="shared" si="49"/>
        <v>0</v>
      </c>
      <c r="BC76" s="37">
        <f t="shared" si="50"/>
        <v>-18</v>
      </c>
      <c r="BD76" s="38">
        <f t="shared" si="51"/>
        <v>1481419496.6620069</v>
      </c>
      <c r="BE76" s="38">
        <f t="shared" si="52"/>
        <v>1484116664.0539529</v>
      </c>
      <c r="BF76" s="38" t="b">
        <f t="shared" si="53"/>
        <v>1</v>
      </c>
      <c r="BG76" s="37" t="str">
        <f t="array" ref="BG76:BQ76">IF(BF76,"",IVSolution($M76,$N76,$O76,BB76,BC76,BD76,BE76,$E76,$F76,$G76,$H76,$I76))</f>
        <v/>
      </c>
      <c r="BH76" s="37" t="str">
        <v/>
      </c>
      <c r="BI76" s="37" t="str">
        <v/>
      </c>
      <c r="BJ76" s="39" t="str">
        <v/>
      </c>
      <c r="BK76" s="39" t="str">
        <v/>
      </c>
      <c r="BL76" s="37" t="str">
        <v/>
      </c>
      <c r="BM76" s="37" t="str">
        <v/>
      </c>
      <c r="BN76" s="37" t="str">
        <v/>
      </c>
      <c r="BO76" s="37" t="str">
        <v/>
      </c>
      <c r="BP76" s="37" t="str">
        <v/>
      </c>
      <c r="BQ76" s="37" t="str">
        <v/>
      </c>
      <c r="BR76" s="40">
        <f t="shared" si="54"/>
        <v>16.5</v>
      </c>
      <c r="BS76" s="36">
        <f>IFERROR(INDEX('Level Multipliers'!$D:$D,MATCH(BR76,'Level Multipliers'!$A:$A,0)),"")</f>
        <v>1.8428568206029767</v>
      </c>
      <c r="BT76" s="37">
        <f t="shared" si="55"/>
        <v>0</v>
      </c>
      <c r="BU76" s="37">
        <f t="shared" si="56"/>
        <v>-21</v>
      </c>
      <c r="BV76" s="38">
        <f t="shared" si="57"/>
        <v>1393034146.7963316</v>
      </c>
      <c r="BW76" s="38">
        <f t="shared" si="58"/>
        <v>1395570394.1490042</v>
      </c>
      <c r="BX76" s="38" t="b">
        <f t="shared" si="59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 t="str">
        <f t="shared" si="60"/>
        <v/>
      </c>
      <c r="CK76" s="41" t="str">
        <f t="shared" si="61"/>
        <v/>
      </c>
      <c r="CL76" s="61" t="str">
        <f t="shared" si="62"/>
        <v/>
      </c>
      <c r="CM76" s="39" t="str">
        <f t="shared" si="63"/>
        <v/>
      </c>
      <c r="CN76" s="39" t="str">
        <f t="shared" si="64"/>
        <v/>
      </c>
      <c r="CO76" s="42" t="str">
        <f t="shared" si="65"/>
        <v/>
      </c>
      <c r="CP76" s="42" t="str">
        <f t="shared" si="66"/>
        <v/>
      </c>
      <c r="CQ76" s="42" t="str">
        <f t="shared" si="67"/>
        <v/>
      </c>
      <c r="CR76" s="42" t="str">
        <f t="shared" si="68"/>
        <v/>
      </c>
      <c r="CS76" s="42" t="str">
        <f t="shared" si="69"/>
        <v/>
      </c>
      <c r="CT76" s="42" t="str">
        <f t="shared" si="70"/>
        <v/>
      </c>
      <c r="CU76" s="43" t="str">
        <f t="shared" si="71"/>
        <v/>
      </c>
      <c r="CV76" s="43" t="str">
        <f t="shared" si="72"/>
        <v/>
      </c>
      <c r="CW76" s="43" t="str">
        <f t="shared" si="73"/>
        <v/>
      </c>
      <c r="CX76" s="13" t="s">
        <v>423</v>
      </c>
    </row>
    <row r="77" spans="1:102" x14ac:dyDescent="0.25">
      <c r="A77" s="31" t="s">
        <v>96</v>
      </c>
      <c r="B77" s="13">
        <v>653</v>
      </c>
      <c r="C77" s="13">
        <v>38</v>
      </c>
      <c r="D77" s="13">
        <v>25</v>
      </c>
      <c r="E77" s="32" t="s">
        <v>0</v>
      </c>
      <c r="F77" s="32">
        <v>1</v>
      </c>
      <c r="G77" s="32"/>
      <c r="H77" s="32">
        <v>1</v>
      </c>
      <c r="I77" s="32" t="s">
        <v>0</v>
      </c>
      <c r="J77" s="13"/>
      <c r="K77" s="33"/>
      <c r="L77" s="34">
        <f>IFERROR(INDEX('Pokemon Data'!A:A,MATCH($A77,'Pokemon Data'!$B:$B,0)),"")</f>
        <v>63</v>
      </c>
      <c r="M77" s="34">
        <f>IFERROR(INDEX('Pokemon Data'!I:I,MATCH($A77,'Pokemon Data'!$B:$B,0)),"")</f>
        <v>93</v>
      </c>
      <c r="N77" s="34">
        <f>IFERROR(INDEX('Pokemon Data'!J:J,MATCH($A77,'Pokemon Data'!$B:$B,0)),"")</f>
        <v>195</v>
      </c>
      <c r="O77" s="34">
        <f>IFERROR(INDEX('Pokemon Data'!K:K,MATCH($A77,'Pokemon Data'!$B:$B,0)),"")</f>
        <v>82</v>
      </c>
      <c r="P77" s="35">
        <f>IFERROR(INDEX('Level Multipliers'!$A:$A,MATCH($D77,'Level Multipliers'!$B:$B,0)),"")</f>
        <v>19</v>
      </c>
      <c r="Q77" s="36">
        <f>IFERROR(INDEX('Level Multipliers'!$D:$D,MATCH(P77,'Level Multipliers'!$A:$A,0)),"")</f>
        <v>1.7173900470456649</v>
      </c>
      <c r="R77" s="37">
        <f t="shared" si="37"/>
        <v>0</v>
      </c>
      <c r="S77" s="37">
        <f t="shared" si="38"/>
        <v>-27</v>
      </c>
      <c r="T77" s="38">
        <f t="shared" si="39"/>
        <v>370938685.99419081</v>
      </c>
      <c r="U77" s="38">
        <f t="shared" si="40"/>
        <v>372075662.14289874</v>
      </c>
      <c r="V77" s="38" t="b">
        <f t="shared" si="41"/>
        <v>1</v>
      </c>
      <c r="W77" s="37" t="str">
        <f t="array" ref="W77:AG77">IF(V77,"",IVSolution($M77,$N77,$O77,R77,S77,T77,U77,$E77,$F77,$G77,$H77,$I77))</f>
        <v/>
      </c>
      <c r="X77" s="37" t="str">
        <v/>
      </c>
      <c r="Y77" s="37" t="str">
        <v/>
      </c>
      <c r="Z77" s="39" t="str">
        <v/>
      </c>
      <c r="AA77" s="39" t="str">
        <v/>
      </c>
      <c r="AB77" s="37" t="str">
        <v/>
      </c>
      <c r="AC77" s="37" t="str">
        <v/>
      </c>
      <c r="AD77" s="37" t="str">
        <v/>
      </c>
      <c r="AE77" s="37" t="str">
        <v/>
      </c>
      <c r="AF77" s="37" t="str">
        <v/>
      </c>
      <c r="AG77" s="37" t="str">
        <v/>
      </c>
      <c r="AH77" s="40">
        <f t="shared" si="42"/>
        <v>19.5</v>
      </c>
      <c r="AI77" s="36">
        <f>IFERROR(INDEX('Level Multipliers'!$D:$D,MATCH(AH77,'Level Multipliers'!$A:$A,0)),"")</f>
        <v>1.6952373266621776</v>
      </c>
      <c r="AJ77" s="37">
        <f t="shared" si="43"/>
        <v>0</v>
      </c>
      <c r="AK77" s="37">
        <f t="shared" si="44"/>
        <v>-27</v>
      </c>
      <c r="AL77" s="38">
        <f t="shared" si="45"/>
        <v>352166781.20282775</v>
      </c>
      <c r="AM77" s="38">
        <f t="shared" si="46"/>
        <v>353246218.97977918</v>
      </c>
      <c r="AN77" s="38" t="b">
        <f t="shared" si="47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8"/>
        <v>20</v>
      </c>
      <c r="BA77" s="36">
        <f>IFERROR(INDEX('Level Multipliers'!$D:$D,MATCH(AZ77,'Level Multipliers'!$A:$A,0)),"")</f>
        <v>1.6739202944034379</v>
      </c>
      <c r="BB77" s="37">
        <f t="shared" si="49"/>
        <v>0</v>
      </c>
      <c r="BC77" s="37">
        <f t="shared" si="50"/>
        <v>-28</v>
      </c>
      <c r="BD77" s="38">
        <f t="shared" si="51"/>
        <v>334784591.60921359</v>
      </c>
      <c r="BE77" s="38">
        <f t="shared" si="52"/>
        <v>335810750.67535251</v>
      </c>
      <c r="BF77" s="38" t="b">
        <f t="shared" si="53"/>
        <v>1</v>
      </c>
      <c r="BG77" s="37" t="str">
        <f t="array" ref="BG77:BQ77">IF(BF77,"",IVSolution($M77,$N77,$O77,BB77,BC77,BD77,BE77,$E77,$F77,$G77,$H77,$I77))</f>
        <v/>
      </c>
      <c r="BH77" s="37" t="str">
        <v/>
      </c>
      <c r="BI77" s="37" t="str">
        <v/>
      </c>
      <c r="BJ77" s="39" t="str">
        <v/>
      </c>
      <c r="BK77" s="39" t="str">
        <v/>
      </c>
      <c r="BL77" s="37" t="str">
        <v/>
      </c>
      <c r="BM77" s="37" t="str">
        <v/>
      </c>
      <c r="BN77" s="37" t="str">
        <v/>
      </c>
      <c r="BO77" s="37" t="str">
        <v/>
      </c>
      <c r="BP77" s="37" t="str">
        <v/>
      </c>
      <c r="BQ77" s="37" t="str">
        <v/>
      </c>
      <c r="BR77" s="40">
        <f t="shared" si="54"/>
        <v>20.5</v>
      </c>
      <c r="BS77" s="36">
        <f>IFERROR(INDEX('Level Multipliers'!$D:$D,MATCH(BR77,'Level Multipliers'!$A:$A,0)),"")</f>
        <v>1.6533745038028393</v>
      </c>
      <c r="BT77" s="37">
        <f t="shared" si="55"/>
        <v>0</v>
      </c>
      <c r="BU77" s="37">
        <f t="shared" si="56"/>
        <v>-29</v>
      </c>
      <c r="BV77" s="38">
        <f t="shared" si="57"/>
        <v>318648081.03995186</v>
      </c>
      <c r="BW77" s="38">
        <f t="shared" si="58"/>
        <v>319624779.56629443</v>
      </c>
      <c r="BX77" s="38" t="b">
        <f t="shared" si="59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 t="str">
        <f t="shared" si="60"/>
        <v/>
      </c>
      <c r="CK77" s="41" t="str">
        <f t="shared" si="61"/>
        <v/>
      </c>
      <c r="CL77" s="61" t="str">
        <f t="shared" si="62"/>
        <v/>
      </c>
      <c r="CM77" s="39" t="str">
        <f t="shared" si="63"/>
        <v/>
      </c>
      <c r="CN77" s="39" t="str">
        <f t="shared" si="64"/>
        <v/>
      </c>
      <c r="CO77" s="42" t="str">
        <f t="shared" si="65"/>
        <v/>
      </c>
      <c r="CP77" s="42" t="str">
        <f t="shared" si="66"/>
        <v/>
      </c>
      <c r="CQ77" s="42" t="str">
        <f t="shared" si="67"/>
        <v/>
      </c>
      <c r="CR77" s="42" t="str">
        <f t="shared" si="68"/>
        <v/>
      </c>
      <c r="CS77" s="42" t="str">
        <f t="shared" si="69"/>
        <v/>
      </c>
      <c r="CT77" s="42" t="str">
        <f t="shared" si="70"/>
        <v/>
      </c>
      <c r="CU77" s="43" t="str">
        <f t="shared" si="71"/>
        <v/>
      </c>
      <c r="CV77" s="43" t="str">
        <f t="shared" si="72"/>
        <v/>
      </c>
      <c r="CW77" s="43" t="str">
        <f t="shared" si="73"/>
        <v/>
      </c>
      <c r="CX77" s="13" t="s">
        <v>396</v>
      </c>
    </row>
    <row r="78" spans="1:102" x14ac:dyDescent="0.25">
      <c r="A78" s="31" t="s">
        <v>96</v>
      </c>
      <c r="B78" s="13">
        <v>638</v>
      </c>
      <c r="C78" s="13">
        <v>38</v>
      </c>
      <c r="D78" s="13">
        <v>25</v>
      </c>
      <c r="E78" s="32" t="s">
        <v>0</v>
      </c>
      <c r="F78" s="32">
        <v>1</v>
      </c>
      <c r="G78" s="32"/>
      <c r="H78" s="32"/>
      <c r="I78" s="32" t="s">
        <v>0</v>
      </c>
      <c r="J78" s="13"/>
      <c r="K78" s="33"/>
      <c r="L78" s="34">
        <f>IFERROR(INDEX('Pokemon Data'!A:A,MATCH($A78,'Pokemon Data'!$B:$B,0)),"")</f>
        <v>63</v>
      </c>
      <c r="M78" s="34">
        <f>IFERROR(INDEX('Pokemon Data'!I:I,MATCH($A78,'Pokemon Data'!$B:$B,0)),"")</f>
        <v>93</v>
      </c>
      <c r="N78" s="34">
        <f>IFERROR(INDEX('Pokemon Data'!J:J,MATCH($A78,'Pokemon Data'!$B:$B,0)),"")</f>
        <v>195</v>
      </c>
      <c r="O78" s="34">
        <f>IFERROR(INDEX('Pokemon Data'!K:K,MATCH($A78,'Pokemon Data'!$B:$B,0)),"")</f>
        <v>82</v>
      </c>
      <c r="P78" s="35">
        <f>IFERROR(INDEX('Level Multipliers'!$A:$A,MATCH($D78,'Level Multipliers'!$B:$B,0)),"")</f>
        <v>19</v>
      </c>
      <c r="Q78" s="36">
        <f>IFERROR(INDEX('Level Multipliers'!$D:$D,MATCH(P78,'Level Multipliers'!$A:$A,0)),"")</f>
        <v>1.7173900470456649</v>
      </c>
      <c r="R78" s="37">
        <f t="shared" si="37"/>
        <v>0</v>
      </c>
      <c r="S78" s="37">
        <f t="shared" si="38"/>
        <v>-27</v>
      </c>
      <c r="T78" s="38">
        <f t="shared" si="39"/>
        <v>354092822.85744298</v>
      </c>
      <c r="U78" s="38">
        <f t="shared" si="40"/>
        <v>355203701.61941701</v>
      </c>
      <c r="V78" s="38" t="b">
        <f t="shared" si="41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2"/>
        <v>19.5</v>
      </c>
      <c r="AI78" s="36">
        <f>IFERROR(INDEX('Level Multipliers'!$D:$D,MATCH(AH78,'Level Multipliers'!$A:$A,0)),"")</f>
        <v>1.6952373266621776</v>
      </c>
      <c r="AJ78" s="37">
        <f t="shared" si="43"/>
        <v>0</v>
      </c>
      <c r="AK78" s="37">
        <f t="shared" si="44"/>
        <v>-27</v>
      </c>
      <c r="AL78" s="38">
        <f t="shared" si="45"/>
        <v>336173428.06536406</v>
      </c>
      <c r="AM78" s="38">
        <f t="shared" si="46"/>
        <v>337228089.15271449</v>
      </c>
      <c r="AN78" s="38" t="b">
        <f t="shared" si="47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8"/>
        <v>20</v>
      </c>
      <c r="BA78" s="36">
        <f>IFERROR(INDEX('Level Multipliers'!$D:$D,MATCH(AZ78,'Level Multipliers'!$A:$A,0)),"")</f>
        <v>1.6739202944034379</v>
      </c>
      <c r="BB78" s="37">
        <f t="shared" si="49"/>
        <v>0</v>
      </c>
      <c r="BC78" s="37">
        <f t="shared" si="50"/>
        <v>-28</v>
      </c>
      <c r="BD78" s="38">
        <f t="shared" si="51"/>
        <v>319580635.74404091</v>
      </c>
      <c r="BE78" s="38">
        <f t="shared" si="52"/>
        <v>320583241.04431593</v>
      </c>
      <c r="BF78" s="38" t="b">
        <f t="shared" si="53"/>
        <v>1</v>
      </c>
      <c r="BG78" s="37" t="str">
        <f t="array" ref="BG78:BQ78">IF(BF78,"",IVSolution($M78,$N78,$O78,BB78,BC78,BD78,BE78,$E78,$F78,$G78,$H78,$I78))</f>
        <v/>
      </c>
      <c r="BH78" s="37" t="str">
        <v/>
      </c>
      <c r="BI78" s="37" t="str">
        <v/>
      </c>
      <c r="BJ78" s="39" t="str">
        <v/>
      </c>
      <c r="BK78" s="39" t="str">
        <v/>
      </c>
      <c r="BL78" s="37" t="str">
        <v/>
      </c>
      <c r="BM78" s="37" t="str">
        <v/>
      </c>
      <c r="BN78" s="37" t="str">
        <v/>
      </c>
      <c r="BO78" s="37" t="str">
        <v/>
      </c>
      <c r="BP78" s="37" t="str">
        <v/>
      </c>
      <c r="BQ78" s="37" t="str">
        <v/>
      </c>
      <c r="BR78" s="40">
        <f t="shared" si="54"/>
        <v>20.5</v>
      </c>
      <c r="BS78" s="36">
        <f>IFERROR(INDEX('Level Multipliers'!$D:$D,MATCH(BR78,'Level Multipliers'!$A:$A,0)),"")</f>
        <v>1.6533745038028393</v>
      </c>
      <c r="BT78" s="37">
        <f t="shared" si="55"/>
        <v>0</v>
      </c>
      <c r="BU78" s="37">
        <f t="shared" si="56"/>
        <v>-29</v>
      </c>
      <c r="BV78" s="38">
        <f t="shared" si="57"/>
        <v>304176950.99968845</v>
      </c>
      <c r="BW78" s="38">
        <f t="shared" si="58"/>
        <v>305131231.04417163</v>
      </c>
      <c r="BX78" s="38" t="b">
        <f t="shared" si="59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 t="str">
        <f t="shared" si="60"/>
        <v/>
      </c>
      <c r="CK78" s="41" t="str">
        <f t="shared" si="61"/>
        <v/>
      </c>
      <c r="CL78" s="61" t="str">
        <f t="shared" si="62"/>
        <v/>
      </c>
      <c r="CM78" s="39" t="str">
        <f t="shared" si="63"/>
        <v/>
      </c>
      <c r="CN78" s="39" t="str">
        <f t="shared" si="64"/>
        <v/>
      </c>
      <c r="CO78" s="42" t="str">
        <f t="shared" si="65"/>
        <v/>
      </c>
      <c r="CP78" s="42" t="str">
        <f t="shared" si="66"/>
        <v/>
      </c>
      <c r="CQ78" s="42" t="str">
        <f t="shared" si="67"/>
        <v/>
      </c>
      <c r="CR78" s="42" t="str">
        <f t="shared" si="68"/>
        <v/>
      </c>
      <c r="CS78" s="42" t="str">
        <f t="shared" si="69"/>
        <v/>
      </c>
      <c r="CT78" s="42" t="str">
        <f t="shared" si="70"/>
        <v/>
      </c>
      <c r="CU78" s="43" t="str">
        <f t="shared" si="71"/>
        <v/>
      </c>
      <c r="CV78" s="43" t="str">
        <f t="shared" si="72"/>
        <v/>
      </c>
      <c r="CW78" s="43" t="str">
        <f t="shared" si="73"/>
        <v/>
      </c>
      <c r="CX78" s="13" t="s">
        <v>394</v>
      </c>
    </row>
    <row r="79" spans="1:102" x14ac:dyDescent="0.25">
      <c r="A79" s="31" t="s">
        <v>96</v>
      </c>
      <c r="B79" s="13">
        <v>622</v>
      </c>
      <c r="C79" s="13">
        <v>35</v>
      </c>
      <c r="D79" s="13">
        <v>25</v>
      </c>
      <c r="E79" s="32" t="s">
        <v>0</v>
      </c>
      <c r="F79" s="32"/>
      <c r="G79" s="32">
        <v>1</v>
      </c>
      <c r="H79" s="32"/>
      <c r="I79" s="32" t="s">
        <v>2</v>
      </c>
      <c r="J79" s="13"/>
      <c r="K79" s="33"/>
      <c r="L79" s="34">
        <f>IFERROR(INDEX('Pokemon Data'!A:A,MATCH($A79,'Pokemon Data'!$B:$B,0)),"")</f>
        <v>63</v>
      </c>
      <c r="M79" s="34">
        <f>IFERROR(INDEX('Pokemon Data'!I:I,MATCH($A79,'Pokemon Data'!$B:$B,0)),"")</f>
        <v>93</v>
      </c>
      <c r="N79" s="34">
        <f>IFERROR(INDEX('Pokemon Data'!J:J,MATCH($A79,'Pokemon Data'!$B:$B,0)),"")</f>
        <v>195</v>
      </c>
      <c r="O79" s="34">
        <f>IFERROR(INDEX('Pokemon Data'!K:K,MATCH($A79,'Pokemon Data'!$B:$B,0)),"")</f>
        <v>82</v>
      </c>
      <c r="P79" s="35">
        <f>IFERROR(INDEX('Level Multipliers'!$A:$A,MATCH($D79,'Level Multipliers'!$B:$B,0)),"")</f>
        <v>19</v>
      </c>
      <c r="Q79" s="36">
        <f>IFERROR(INDEX('Level Multipliers'!$D:$D,MATCH(P79,'Level Multipliers'!$A:$A,0)),"")</f>
        <v>1.7173900470456649</v>
      </c>
      <c r="R79" s="37">
        <f t="shared" si="37"/>
        <v>0</v>
      </c>
      <c r="S79" s="37">
        <f t="shared" si="38"/>
        <v>-32</v>
      </c>
      <c r="T79" s="38">
        <f t="shared" si="39"/>
        <v>336555378.97224617</v>
      </c>
      <c r="U79" s="38">
        <f t="shared" si="40"/>
        <v>337638420.52170402</v>
      </c>
      <c r="V79" s="38" t="b">
        <f t="shared" si="41"/>
        <v>1</v>
      </c>
      <c r="W79" s="37" t="str">
        <f t="array" ref="W79:AG79">IF(V79,"",IVSolution($M79,$N79,$O79,R79,S79,T79,U79,$E79,$F79,$G79,$H79,$I79))</f>
        <v/>
      </c>
      <c r="X79" s="37" t="str">
        <v/>
      </c>
      <c r="Y79" s="37" t="str">
        <v/>
      </c>
      <c r="Z79" s="39" t="str">
        <v/>
      </c>
      <c r="AA79" s="39" t="str">
        <v/>
      </c>
      <c r="AB79" s="37" t="str">
        <v/>
      </c>
      <c r="AC79" s="37" t="str">
        <v/>
      </c>
      <c r="AD79" s="37" t="str">
        <v/>
      </c>
      <c r="AE79" s="37" t="str">
        <v/>
      </c>
      <c r="AF79" s="37" t="str">
        <v/>
      </c>
      <c r="AG79" s="37" t="str">
        <v/>
      </c>
      <c r="AH79" s="40">
        <f t="shared" si="42"/>
        <v>19.5</v>
      </c>
      <c r="AI79" s="36">
        <f>IFERROR(INDEX('Level Multipliers'!$D:$D,MATCH(AH79,'Level Multipliers'!$A:$A,0)),"")</f>
        <v>1.6952373266621776</v>
      </c>
      <c r="AJ79" s="37">
        <f t="shared" si="43"/>
        <v>0</v>
      </c>
      <c r="AK79" s="37">
        <f t="shared" si="44"/>
        <v>-32</v>
      </c>
      <c r="AL79" s="38">
        <f t="shared" si="45"/>
        <v>319523492.65347308</v>
      </c>
      <c r="AM79" s="38">
        <f t="shared" si="46"/>
        <v>320551725.27191579</v>
      </c>
      <c r="AN79" s="38" t="b">
        <f t="shared" si="47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8"/>
        <v>20</v>
      </c>
      <c r="BA79" s="36">
        <f>IFERROR(INDEX('Level Multipliers'!$D:$D,MATCH(AZ79,'Level Multipliers'!$A:$A,0)),"")</f>
        <v>1.6739202944034379</v>
      </c>
      <c r="BB79" s="37">
        <f t="shared" si="49"/>
        <v>0</v>
      </c>
      <c r="BC79" s="37">
        <f t="shared" si="50"/>
        <v>-33</v>
      </c>
      <c r="BD79" s="38">
        <f t="shared" si="51"/>
        <v>303752505.0834738</v>
      </c>
      <c r="BE79" s="38">
        <f t="shared" si="52"/>
        <v>304729986.36682731</v>
      </c>
      <c r="BF79" s="38" t="b">
        <f t="shared" si="53"/>
        <v>1</v>
      </c>
      <c r="BG79" s="37" t="str">
        <f t="array" ref="BG79:BQ79">IF(BF79,"",IVSolution($M79,$N79,$O79,BB79,BC79,BD79,BE79,$E79,$F79,$G79,$H79,$I79))</f>
        <v/>
      </c>
      <c r="BH79" s="37" t="str">
        <v/>
      </c>
      <c r="BI79" s="37" t="str">
        <v/>
      </c>
      <c r="BJ79" s="39" t="str">
        <v/>
      </c>
      <c r="BK79" s="39" t="str">
        <v/>
      </c>
      <c r="BL79" s="37" t="str">
        <v/>
      </c>
      <c r="BM79" s="37" t="str">
        <v/>
      </c>
      <c r="BN79" s="37" t="str">
        <v/>
      </c>
      <c r="BO79" s="37" t="str">
        <v/>
      </c>
      <c r="BP79" s="37" t="str">
        <v/>
      </c>
      <c r="BQ79" s="37" t="str">
        <v/>
      </c>
      <c r="BR79" s="40">
        <f t="shared" si="54"/>
        <v>20.5</v>
      </c>
      <c r="BS79" s="36">
        <f>IFERROR(INDEX('Level Multipliers'!$D:$D,MATCH(BR79,'Level Multipliers'!$A:$A,0)),"")</f>
        <v>1.6533745038028393</v>
      </c>
      <c r="BT79" s="37">
        <f t="shared" si="55"/>
        <v>0</v>
      </c>
      <c r="BU79" s="37">
        <f t="shared" si="56"/>
        <v>-34</v>
      </c>
      <c r="BV79" s="38">
        <f t="shared" si="57"/>
        <v>289111731.19015014</v>
      </c>
      <c r="BW79" s="38">
        <f t="shared" si="58"/>
        <v>290042098.18731654</v>
      </c>
      <c r="BX79" s="38" t="b">
        <f t="shared" si="59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 t="str">
        <f t="shared" si="60"/>
        <v/>
      </c>
      <c r="CK79" s="41" t="str">
        <f t="shared" si="61"/>
        <v/>
      </c>
      <c r="CL79" s="61" t="str">
        <f t="shared" si="62"/>
        <v/>
      </c>
      <c r="CM79" s="39" t="str">
        <f t="shared" si="63"/>
        <v/>
      </c>
      <c r="CN79" s="39" t="str">
        <f t="shared" si="64"/>
        <v/>
      </c>
      <c r="CO79" s="42" t="str">
        <f t="shared" si="65"/>
        <v/>
      </c>
      <c r="CP79" s="42" t="str">
        <f t="shared" si="66"/>
        <v/>
      </c>
      <c r="CQ79" s="42" t="str">
        <f t="shared" si="67"/>
        <v/>
      </c>
      <c r="CR79" s="42" t="str">
        <f t="shared" si="68"/>
        <v/>
      </c>
      <c r="CS79" s="42" t="str">
        <f t="shared" si="69"/>
        <v/>
      </c>
      <c r="CT79" s="42" t="str">
        <f t="shared" si="70"/>
        <v/>
      </c>
      <c r="CU79" s="43" t="str">
        <f t="shared" si="71"/>
        <v/>
      </c>
      <c r="CV79" s="43" t="str">
        <f t="shared" si="72"/>
        <v/>
      </c>
      <c r="CW79" s="43" t="str">
        <f t="shared" si="73"/>
        <v/>
      </c>
      <c r="CX79" s="13" t="s">
        <v>395</v>
      </c>
    </row>
    <row r="80" spans="1:102" x14ac:dyDescent="0.25">
      <c r="A80" s="31" t="s">
        <v>99</v>
      </c>
      <c r="B80" s="13">
        <v>1613</v>
      </c>
      <c r="C80" s="13">
        <v>72</v>
      </c>
      <c r="D80" s="13">
        <v>25</v>
      </c>
      <c r="E80" s="32" t="s">
        <v>0</v>
      </c>
      <c r="F80" s="32"/>
      <c r="G80" s="32">
        <v>1</v>
      </c>
      <c r="H80" s="32">
        <v>1</v>
      </c>
      <c r="I80" s="32" t="s">
        <v>2</v>
      </c>
      <c r="J80" s="13"/>
      <c r="K80" s="33"/>
      <c r="L80" s="34">
        <f>IFERROR(INDEX('Pokemon Data'!A:A,MATCH($A80,'Pokemon Data'!$B:$B,0)),"")</f>
        <v>65</v>
      </c>
      <c r="M80" s="34">
        <f>IFERROR(INDEX('Pokemon Data'!I:I,MATCH($A80,'Pokemon Data'!$B:$B,0)),"")</f>
        <v>146</v>
      </c>
      <c r="N80" s="34">
        <f>IFERROR(INDEX('Pokemon Data'!J:J,MATCH($A80,'Pokemon Data'!$B:$B,0)),"")</f>
        <v>271</v>
      </c>
      <c r="O80" s="34">
        <f>IFERROR(INDEX('Pokemon Data'!K:K,MATCH($A80,'Pokemon Data'!$B:$B,0)),"")</f>
        <v>167</v>
      </c>
      <c r="P80" s="35">
        <f>IFERROR(INDEX('Level Multipliers'!$A:$A,MATCH($D80,'Level Multipliers'!$B:$B,0)),"")</f>
        <v>19</v>
      </c>
      <c r="Q80" s="36">
        <f>IFERROR(INDEX('Level Multipliers'!$D:$D,MATCH(P80,'Level Multipliers'!$A:$A,0)),"")</f>
        <v>1.7173900470456649</v>
      </c>
      <c r="R80" s="37">
        <f t="shared" si="37"/>
        <v>0</v>
      </c>
      <c r="S80" s="37">
        <f t="shared" si="38"/>
        <v>-21</v>
      </c>
      <c r="T80" s="38">
        <f t="shared" si="39"/>
        <v>2263312392.8444753</v>
      </c>
      <c r="U80" s="38">
        <f t="shared" si="40"/>
        <v>2266119601.7441545</v>
      </c>
      <c r="V80" s="38" t="b">
        <f t="shared" si="41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2"/>
        <v>19.5</v>
      </c>
      <c r="AI80" s="36">
        <f>IFERROR(INDEX('Level Multipliers'!$D:$D,MATCH(AH80,'Level Multipliers'!$A:$A,0)),"")</f>
        <v>1.6952373266621776</v>
      </c>
      <c r="AJ80" s="37">
        <f t="shared" si="43"/>
        <v>0</v>
      </c>
      <c r="AK80" s="37">
        <f t="shared" si="44"/>
        <v>-23</v>
      </c>
      <c r="AL80" s="38">
        <f t="shared" si="45"/>
        <v>2148774097.5525842</v>
      </c>
      <c r="AM80" s="38">
        <f t="shared" si="46"/>
        <v>2151439243.4640017</v>
      </c>
      <c r="AN80" s="38" t="b">
        <f t="shared" si="47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8"/>
        <v>20</v>
      </c>
      <c r="BA80" s="36">
        <f>IFERROR(INDEX('Level Multipliers'!$D:$D,MATCH(AZ80,'Level Multipliers'!$A:$A,0)),"")</f>
        <v>1.6739202944034379</v>
      </c>
      <c r="BB80" s="37">
        <f t="shared" si="49"/>
        <v>0</v>
      </c>
      <c r="BC80" s="37">
        <f t="shared" si="50"/>
        <v>-24</v>
      </c>
      <c r="BD80" s="38">
        <f t="shared" si="51"/>
        <v>2042715261.9351656</v>
      </c>
      <c r="BE80" s="38">
        <f t="shared" si="52"/>
        <v>2045248862.0165966</v>
      </c>
      <c r="BF80" s="38" t="b">
        <f t="shared" si="53"/>
        <v>1</v>
      </c>
      <c r="BG80" s="37" t="str">
        <f t="array" ref="BG80:BQ80">IF(BF80,"",IVSolution($M80,$N80,$O80,BB80,BC80,BD80,BE80,$E80,$F80,$G80,$H80,$I80))</f>
        <v/>
      </c>
      <c r="BH80" s="37" t="str">
        <v/>
      </c>
      <c r="BI80" s="37" t="str">
        <v/>
      </c>
      <c r="BJ80" s="39" t="str">
        <v/>
      </c>
      <c r="BK80" s="39" t="str">
        <v/>
      </c>
      <c r="BL80" s="37" t="str">
        <v/>
      </c>
      <c r="BM80" s="37" t="str">
        <v/>
      </c>
      <c r="BN80" s="37" t="str">
        <v/>
      </c>
      <c r="BO80" s="37" t="str">
        <v/>
      </c>
      <c r="BP80" s="37" t="str">
        <v/>
      </c>
      <c r="BQ80" s="37" t="str">
        <v/>
      </c>
      <c r="BR80" s="40">
        <f t="shared" si="54"/>
        <v>20.5</v>
      </c>
      <c r="BS80" s="36">
        <f>IFERROR(INDEX('Level Multipliers'!$D:$D,MATCH(BR80,'Level Multipliers'!$A:$A,0)),"")</f>
        <v>1.6533745038028393</v>
      </c>
      <c r="BT80" s="37">
        <f t="shared" si="55"/>
        <v>0</v>
      </c>
      <c r="BU80" s="37">
        <f t="shared" si="56"/>
        <v>-26</v>
      </c>
      <c r="BV80" s="38">
        <f t="shared" si="57"/>
        <v>1944257037.6310875</v>
      </c>
      <c r="BW80" s="38">
        <f t="shared" si="58"/>
        <v>1946668518.996434</v>
      </c>
      <c r="BX80" s="38" t="b">
        <f t="shared" si="59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 t="str">
        <f t="shared" si="60"/>
        <v/>
      </c>
      <c r="CK80" s="41" t="str">
        <f t="shared" si="61"/>
        <v/>
      </c>
      <c r="CL80" s="61" t="str">
        <f t="shared" si="62"/>
        <v/>
      </c>
      <c r="CM80" s="39" t="str">
        <f t="shared" si="63"/>
        <v/>
      </c>
      <c r="CN80" s="39" t="str">
        <f t="shared" si="64"/>
        <v/>
      </c>
      <c r="CO80" s="42" t="str">
        <f t="shared" si="65"/>
        <v/>
      </c>
      <c r="CP80" s="42" t="str">
        <f t="shared" si="66"/>
        <v/>
      </c>
      <c r="CQ80" s="42" t="str">
        <f t="shared" si="67"/>
        <v/>
      </c>
      <c r="CR80" s="42" t="str">
        <f t="shared" si="68"/>
        <v/>
      </c>
      <c r="CS80" s="42" t="str">
        <f t="shared" si="69"/>
        <v/>
      </c>
      <c r="CT80" s="42" t="str">
        <f t="shared" si="70"/>
        <v/>
      </c>
      <c r="CU80" s="43" t="str">
        <f t="shared" si="71"/>
        <v/>
      </c>
      <c r="CV80" s="43" t="str">
        <f t="shared" si="72"/>
        <v/>
      </c>
      <c r="CW80" s="43" t="str">
        <f t="shared" si="73"/>
        <v/>
      </c>
      <c r="CX80" s="13" t="s">
        <v>422</v>
      </c>
    </row>
    <row r="81" spans="1:104" x14ac:dyDescent="0.25">
      <c r="A81" s="31" t="s">
        <v>100</v>
      </c>
      <c r="B81" s="13">
        <v>669</v>
      </c>
      <c r="C81" s="13">
        <v>90</v>
      </c>
      <c r="D81" s="13">
        <v>25</v>
      </c>
      <c r="E81" s="32" t="s">
        <v>0</v>
      </c>
      <c r="F81" s="32"/>
      <c r="G81" s="32"/>
      <c r="H81" s="32">
        <v>1</v>
      </c>
      <c r="I81" s="32" t="s">
        <v>0</v>
      </c>
      <c r="J81" s="13"/>
      <c r="K81" s="33"/>
      <c r="L81" s="34">
        <f>IFERROR(INDEX('Pokemon Data'!A:A,MATCH($A81,'Pokemon Data'!$B:$B,0)),"")</f>
        <v>66</v>
      </c>
      <c r="M81" s="34">
        <f>IFERROR(INDEX('Pokemon Data'!I:I,MATCH($A81,'Pokemon Data'!$B:$B,0)),"")</f>
        <v>172</v>
      </c>
      <c r="N81" s="34">
        <f>IFERROR(INDEX('Pokemon Data'!J:J,MATCH($A81,'Pokemon Data'!$B:$B,0)),"")</f>
        <v>137</v>
      </c>
      <c r="O81" s="34">
        <f>IFERROR(INDEX('Pokemon Data'!K:K,MATCH($A81,'Pokemon Data'!$B:$B,0)),"")</f>
        <v>82</v>
      </c>
      <c r="P81" s="35">
        <f>IFERROR(INDEX('Level Multipliers'!$A:$A,MATCH($D81,'Level Multipliers'!$B:$B,0)),"")</f>
        <v>19</v>
      </c>
      <c r="Q81" s="36">
        <f>IFERROR(INDEX('Level Multipliers'!$D:$D,MATCH(P81,'Level Multipliers'!$A:$A,0)),"")</f>
        <v>1.7173900470456649</v>
      </c>
      <c r="R81" s="37">
        <f t="shared" si="37"/>
        <v>0</v>
      </c>
      <c r="S81" s="37">
        <f t="shared" si="38"/>
        <v>-16</v>
      </c>
      <c r="T81" s="38">
        <f t="shared" si="39"/>
        <v>389339083.46738935</v>
      </c>
      <c r="U81" s="38">
        <f t="shared" si="40"/>
        <v>390503896.82861352</v>
      </c>
      <c r="V81" s="38" t="b">
        <f t="shared" si="41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2"/>
        <v>19.5</v>
      </c>
      <c r="AI81" s="36">
        <f>IFERROR(INDEX('Level Multipliers'!$D:$D,MATCH(AH81,'Level Multipliers'!$A:$A,0)),"")</f>
        <v>1.6952373266621776</v>
      </c>
      <c r="AJ81" s="37">
        <f t="shared" si="43"/>
        <v>0</v>
      </c>
      <c r="AK81" s="37">
        <f t="shared" si="44"/>
        <v>-18</v>
      </c>
      <c r="AL81" s="38">
        <f t="shared" si="45"/>
        <v>369635999.15085936</v>
      </c>
      <c r="AM81" s="38">
        <f t="shared" si="46"/>
        <v>370741865.39671856</v>
      </c>
      <c r="AN81" s="38" t="b">
        <f t="shared" si="47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8"/>
        <v>20</v>
      </c>
      <c r="BA81" s="36">
        <f>IFERROR(INDEX('Level Multipliers'!$D:$D,MATCH(AZ81,'Level Multipliers'!$A:$A,0)),"")</f>
        <v>1.6739202944034379</v>
      </c>
      <c r="BB81" s="37">
        <f t="shared" si="49"/>
        <v>0</v>
      </c>
      <c r="BC81" s="37">
        <f t="shared" si="50"/>
        <v>-20</v>
      </c>
      <c r="BD81" s="38">
        <f t="shared" si="51"/>
        <v>351391566.79434824</v>
      </c>
      <c r="BE81" s="38">
        <f t="shared" si="52"/>
        <v>352442849.87740874</v>
      </c>
      <c r="BF81" s="38" t="b">
        <f t="shared" si="53"/>
        <v>1</v>
      </c>
      <c r="BG81" s="37" t="str">
        <f t="array" ref="BG81:BQ81">IF(BF81,"",IVSolution($M81,$N81,$O81,BB81,BC81,BD81,BE81,$E81,$F81,$G81,$H81,$I81))</f>
        <v/>
      </c>
      <c r="BH81" s="37" t="str">
        <v/>
      </c>
      <c r="BI81" s="37" t="str">
        <v/>
      </c>
      <c r="BJ81" s="39" t="str">
        <v/>
      </c>
      <c r="BK81" s="39" t="str">
        <v/>
      </c>
      <c r="BL81" s="37" t="str">
        <v/>
      </c>
      <c r="BM81" s="37" t="str">
        <v/>
      </c>
      <c r="BN81" s="37" t="str">
        <v/>
      </c>
      <c r="BO81" s="37" t="str">
        <v/>
      </c>
      <c r="BP81" s="37" t="str">
        <v/>
      </c>
      <c r="BQ81" s="37" t="str">
        <v/>
      </c>
      <c r="BR81" s="40">
        <f t="shared" si="54"/>
        <v>20.5</v>
      </c>
      <c r="BS81" s="36">
        <f>IFERROR(INDEX('Level Multipliers'!$D:$D,MATCH(BR81,'Level Multipliers'!$A:$A,0)),"")</f>
        <v>1.6533745038028393</v>
      </c>
      <c r="BT81" s="37">
        <f t="shared" si="55"/>
        <v>0</v>
      </c>
      <c r="BU81" s="37">
        <f t="shared" si="56"/>
        <v>-22</v>
      </c>
      <c r="BV81" s="38">
        <f t="shared" si="57"/>
        <v>334454605.31630874</v>
      </c>
      <c r="BW81" s="38">
        <f t="shared" si="58"/>
        <v>335455216.88996804</v>
      </c>
      <c r="BX81" s="38" t="b">
        <f t="shared" si="59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 t="str">
        <f t="shared" si="60"/>
        <v/>
      </c>
      <c r="CK81" s="41" t="str">
        <f t="shared" si="61"/>
        <v/>
      </c>
      <c r="CL81" s="61" t="str">
        <f t="shared" si="62"/>
        <v/>
      </c>
      <c r="CM81" s="39" t="str">
        <f t="shared" si="63"/>
        <v/>
      </c>
      <c r="CN81" s="39" t="str">
        <f t="shared" si="64"/>
        <v/>
      </c>
      <c r="CO81" s="42" t="str">
        <f t="shared" si="65"/>
        <v/>
      </c>
      <c r="CP81" s="42" t="str">
        <f t="shared" si="66"/>
        <v/>
      </c>
      <c r="CQ81" s="42" t="str">
        <f t="shared" si="67"/>
        <v/>
      </c>
      <c r="CR81" s="42" t="str">
        <f t="shared" si="68"/>
        <v/>
      </c>
      <c r="CS81" s="42" t="str">
        <f t="shared" si="69"/>
        <v/>
      </c>
      <c r="CT81" s="42" t="str">
        <f t="shared" si="70"/>
        <v/>
      </c>
      <c r="CU81" s="43" t="str">
        <f t="shared" si="71"/>
        <v/>
      </c>
      <c r="CV81" s="43" t="str">
        <f t="shared" si="72"/>
        <v/>
      </c>
      <c r="CW81" s="43" t="str">
        <f t="shared" si="73"/>
        <v/>
      </c>
      <c r="CX81" s="13" t="s">
        <v>394</v>
      </c>
    </row>
    <row r="82" spans="1:104" x14ac:dyDescent="0.25">
      <c r="A82" s="31" t="s">
        <v>100</v>
      </c>
      <c r="B82" s="13">
        <v>661</v>
      </c>
      <c r="C82" s="13">
        <v>91</v>
      </c>
      <c r="D82" s="13">
        <v>25</v>
      </c>
      <c r="E82" s="32" t="s">
        <v>0</v>
      </c>
      <c r="F82" s="32">
        <v>1</v>
      </c>
      <c r="G82" s="32"/>
      <c r="H82" s="32">
        <v>1</v>
      </c>
      <c r="I82" s="32" t="s">
        <v>2</v>
      </c>
      <c r="J82" s="13"/>
      <c r="K82" s="33"/>
      <c r="L82" s="34">
        <f>IFERROR(INDEX('Pokemon Data'!A:A,MATCH($A82,'Pokemon Data'!$B:$B,0)),"")</f>
        <v>66</v>
      </c>
      <c r="M82" s="34">
        <f>IFERROR(INDEX('Pokemon Data'!I:I,MATCH($A82,'Pokemon Data'!$B:$B,0)),"")</f>
        <v>172</v>
      </c>
      <c r="N82" s="34">
        <f>IFERROR(INDEX('Pokemon Data'!J:J,MATCH($A82,'Pokemon Data'!$B:$B,0)),"")</f>
        <v>137</v>
      </c>
      <c r="O82" s="34">
        <f>IFERROR(INDEX('Pokemon Data'!K:K,MATCH($A82,'Pokemon Data'!$B:$B,0)),"")</f>
        <v>82</v>
      </c>
      <c r="P82" s="35">
        <f>IFERROR(INDEX('Level Multipliers'!$A:$A,MATCH($D82,'Level Multipliers'!$B:$B,0)),"")</f>
        <v>19</v>
      </c>
      <c r="Q82" s="36">
        <f>IFERROR(INDEX('Level Multipliers'!$D:$D,MATCH(P82,'Level Multipliers'!$A:$A,0)),"")</f>
        <v>1.7173900470456649</v>
      </c>
      <c r="R82" s="37">
        <f t="shared" si="37"/>
        <v>0</v>
      </c>
      <c r="S82" s="37">
        <f t="shared" si="38"/>
        <v>-15</v>
      </c>
      <c r="T82" s="38">
        <f t="shared" si="39"/>
        <v>380083210.3057577</v>
      </c>
      <c r="U82" s="38">
        <f t="shared" si="40"/>
        <v>381234105.06072378</v>
      </c>
      <c r="V82" s="38" t="b">
        <f t="shared" si="41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2"/>
        <v>19.5</v>
      </c>
      <c r="AI82" s="36">
        <f>IFERROR(INDEX('Level Multipliers'!$D:$D,MATCH(AH82,'Level Multipliers'!$A:$A,0)),"")</f>
        <v>1.6952373266621776</v>
      </c>
      <c r="AJ82" s="37">
        <f t="shared" si="43"/>
        <v>0</v>
      </c>
      <c r="AK82" s="37">
        <f t="shared" si="44"/>
        <v>-17</v>
      </c>
      <c r="AL82" s="38">
        <f t="shared" si="45"/>
        <v>360848533.23902804</v>
      </c>
      <c r="AM82" s="38">
        <f t="shared" si="46"/>
        <v>361941185.25043339</v>
      </c>
      <c r="AN82" s="38" t="b">
        <f t="shared" si="47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8"/>
        <v>20</v>
      </c>
      <c r="BA82" s="36">
        <f>IFERROR(INDEX('Level Multipliers'!$D:$D,MATCH(AZ82,'Level Multipliers'!$A:$A,0)),"")</f>
        <v>1.6739202944034379</v>
      </c>
      <c r="BB82" s="37">
        <f t="shared" si="49"/>
        <v>0</v>
      </c>
      <c r="BC82" s="37">
        <f t="shared" si="50"/>
        <v>-18</v>
      </c>
      <c r="BD82" s="38">
        <f t="shared" si="51"/>
        <v>343037831.16793787</v>
      </c>
      <c r="BE82" s="38">
        <f t="shared" si="52"/>
        <v>344076552.24253756</v>
      </c>
      <c r="BF82" s="38" t="b">
        <f t="shared" si="53"/>
        <v>1</v>
      </c>
      <c r="BG82" s="37" t="str">
        <f t="array" ref="BG82:BQ82">IF(BF82,"",IVSolution($M82,$N82,$O82,BB82,BC82,BD82,BE82,$E82,$F82,$G82,$H82,$I82))</f>
        <v/>
      </c>
      <c r="BH82" s="37" t="str">
        <v/>
      </c>
      <c r="BI82" s="37" t="str">
        <v/>
      </c>
      <c r="BJ82" s="39" t="str">
        <v/>
      </c>
      <c r="BK82" s="39" t="str">
        <v/>
      </c>
      <c r="BL82" s="37" t="str">
        <v/>
      </c>
      <c r="BM82" s="37" t="str">
        <v/>
      </c>
      <c r="BN82" s="37" t="str">
        <v/>
      </c>
      <c r="BO82" s="37" t="str">
        <v/>
      </c>
      <c r="BP82" s="37" t="str">
        <v/>
      </c>
      <c r="BQ82" s="37" t="str">
        <v/>
      </c>
      <c r="BR82" s="40">
        <f t="shared" si="54"/>
        <v>20.5</v>
      </c>
      <c r="BS82" s="36">
        <f>IFERROR(INDEX('Level Multipliers'!$D:$D,MATCH(BR82,'Level Multipliers'!$A:$A,0)),"")</f>
        <v>1.6533745038028393</v>
      </c>
      <c r="BT82" s="37">
        <f t="shared" si="55"/>
        <v>0</v>
      </c>
      <c r="BU82" s="37">
        <f t="shared" si="56"/>
        <v>-20</v>
      </c>
      <c r="BV82" s="38">
        <f t="shared" si="57"/>
        <v>326503517.08349681</v>
      </c>
      <c r="BW82" s="38">
        <f t="shared" si="58"/>
        <v>327492172.13349777</v>
      </c>
      <c r="BX82" s="38" t="b">
        <f t="shared" si="59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 t="str">
        <f t="shared" si="60"/>
        <v/>
      </c>
      <c r="CK82" s="41" t="str">
        <f t="shared" si="61"/>
        <v/>
      </c>
      <c r="CL82" s="61" t="str">
        <f t="shared" si="62"/>
        <v/>
      </c>
      <c r="CM82" s="39" t="str">
        <f t="shared" si="63"/>
        <v/>
      </c>
      <c r="CN82" s="39" t="str">
        <f t="shared" si="64"/>
        <v/>
      </c>
      <c r="CO82" s="42" t="str">
        <f t="shared" si="65"/>
        <v/>
      </c>
      <c r="CP82" s="42" t="str">
        <f t="shared" si="66"/>
        <v/>
      </c>
      <c r="CQ82" s="42" t="str">
        <f t="shared" si="67"/>
        <v/>
      </c>
      <c r="CR82" s="42" t="str">
        <f t="shared" si="68"/>
        <v/>
      </c>
      <c r="CS82" s="42" t="str">
        <f t="shared" si="69"/>
        <v/>
      </c>
      <c r="CT82" s="42" t="str">
        <f t="shared" si="70"/>
        <v/>
      </c>
      <c r="CU82" s="43" t="str">
        <f t="shared" si="71"/>
        <v/>
      </c>
      <c r="CV82" s="43" t="str">
        <f t="shared" si="72"/>
        <v/>
      </c>
      <c r="CW82" s="43" t="str">
        <f t="shared" si="73"/>
        <v/>
      </c>
      <c r="CX82" s="13" t="s">
        <v>395</v>
      </c>
      <c r="CZ82" s="1"/>
    </row>
    <row r="83" spans="1:104" x14ac:dyDescent="0.25">
      <c r="A83" s="31" t="s">
        <v>100</v>
      </c>
      <c r="B83" s="13">
        <v>539</v>
      </c>
      <c r="C83" s="13">
        <v>82</v>
      </c>
      <c r="D83" s="13">
        <v>19</v>
      </c>
      <c r="E83" s="32" t="s">
        <v>0</v>
      </c>
      <c r="F83" s="32">
        <v>1</v>
      </c>
      <c r="G83" s="32"/>
      <c r="H83" s="32"/>
      <c r="I83" s="32" t="s">
        <v>0</v>
      </c>
      <c r="J83" s="13"/>
      <c r="K83" s="33"/>
      <c r="L83" s="34">
        <f>IFERROR(INDEX('Pokemon Data'!A:A,MATCH($A83,'Pokemon Data'!$B:$B,0)),"")</f>
        <v>66</v>
      </c>
      <c r="M83" s="34">
        <f>IFERROR(INDEX('Pokemon Data'!I:I,MATCH($A83,'Pokemon Data'!$B:$B,0)),"")</f>
        <v>172</v>
      </c>
      <c r="N83" s="34">
        <f>IFERROR(INDEX('Pokemon Data'!J:J,MATCH($A83,'Pokemon Data'!$B:$B,0)),"")</f>
        <v>137</v>
      </c>
      <c r="O83" s="34">
        <f>IFERROR(INDEX('Pokemon Data'!K:K,MATCH($A83,'Pokemon Data'!$B:$B,0)),"")</f>
        <v>82</v>
      </c>
      <c r="P83" s="35">
        <f>IFERROR(INDEX('Level Multipliers'!$A:$A,MATCH($D83,'Level Multipliers'!$B:$B,0)),"")</f>
        <v>15</v>
      </c>
      <c r="Q83" s="36">
        <f>IFERROR(INDEX('Level Multipliers'!$D:$D,MATCH(P83,'Level Multipliers'!$A:$A,0)),"")</f>
        <v>1.9327632386874845</v>
      </c>
      <c r="R83" s="37">
        <f t="shared" si="37"/>
        <v>0</v>
      </c>
      <c r="S83" s="37">
        <f t="shared" si="38"/>
        <v>-12</v>
      </c>
      <c r="T83" s="38">
        <f t="shared" si="39"/>
        <v>405407853.18429887</v>
      </c>
      <c r="U83" s="38">
        <f t="shared" si="40"/>
        <v>406913544.93665361</v>
      </c>
      <c r="V83" s="38" t="b">
        <f t="shared" si="41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2"/>
        <v>15.5</v>
      </c>
      <c r="AI83" s="36">
        <f>IFERROR(INDEX('Level Multipliers'!$D:$D,MATCH(AH83,'Level Multipliers'!$A:$A,0)),"")</f>
        <v>1.9013484732050823</v>
      </c>
      <c r="AJ83" s="37">
        <f t="shared" si="43"/>
        <v>0</v>
      </c>
      <c r="AK83" s="37">
        <f t="shared" si="44"/>
        <v>-15</v>
      </c>
      <c r="AL83" s="38">
        <f t="shared" si="45"/>
        <v>379685849.34413588</v>
      </c>
      <c r="AM83" s="38">
        <f t="shared" si="46"/>
        <v>381096009.13100958</v>
      </c>
      <c r="AN83" s="38" t="b">
        <f t="shared" si="47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8"/>
        <v>16</v>
      </c>
      <c r="BA83" s="36">
        <f>IFERROR(INDEX('Level Multipliers'!$D:$D,MATCH(AZ83,'Level Multipliers'!$A:$A,0)),"")</f>
        <v>1.8714174200985207</v>
      </c>
      <c r="BB83" s="37">
        <f t="shared" si="49"/>
        <v>0</v>
      </c>
      <c r="BC83" s="37">
        <f t="shared" si="50"/>
        <v>-17</v>
      </c>
      <c r="BD83" s="38">
        <f t="shared" si="51"/>
        <v>356336411.03935409</v>
      </c>
      <c r="BE83" s="38">
        <f t="shared" si="52"/>
        <v>357659850.61002702</v>
      </c>
      <c r="BF83" s="38" t="b">
        <f t="shared" si="53"/>
        <v>1</v>
      </c>
      <c r="BG83" s="37" t="str">
        <f t="array" ref="BG83:BQ83">IF(BF83,"",IVSolution($M83,$N83,$O83,BB83,BC83,BD83,BE83,$E83,$F83,$G83,$H83,$I83))</f>
        <v/>
      </c>
      <c r="BH83" s="37" t="str">
        <v/>
      </c>
      <c r="BI83" s="37" t="str">
        <v/>
      </c>
      <c r="BJ83" s="39" t="str">
        <v/>
      </c>
      <c r="BK83" s="39" t="str">
        <v/>
      </c>
      <c r="BL83" s="37" t="str">
        <v/>
      </c>
      <c r="BM83" s="37" t="str">
        <v/>
      </c>
      <c r="BN83" s="37" t="str">
        <v/>
      </c>
      <c r="BO83" s="37" t="str">
        <v/>
      </c>
      <c r="BP83" s="37" t="str">
        <v/>
      </c>
      <c r="BQ83" s="37" t="str">
        <v/>
      </c>
      <c r="BR83" s="40">
        <f t="shared" si="54"/>
        <v>16.5</v>
      </c>
      <c r="BS83" s="36">
        <f>IFERROR(INDEX('Level Multipliers'!$D:$D,MATCH(BR83,'Level Multipliers'!$A:$A,0)),"")</f>
        <v>1.8428568206029767</v>
      </c>
      <c r="BT83" s="37">
        <f t="shared" si="55"/>
        <v>0</v>
      </c>
      <c r="BU83" s="37">
        <f t="shared" si="56"/>
        <v>-20</v>
      </c>
      <c r="BV83" s="38">
        <f t="shared" si="57"/>
        <v>335076451.63517588</v>
      </c>
      <c r="BW83" s="38">
        <f t="shared" si="58"/>
        <v>336320931.35028893</v>
      </c>
      <c r="BX83" s="38" t="b">
        <f t="shared" si="59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 t="str">
        <f t="shared" si="60"/>
        <v/>
      </c>
      <c r="CK83" s="41" t="str">
        <f t="shared" si="61"/>
        <v/>
      </c>
      <c r="CL83" s="61" t="str">
        <f t="shared" si="62"/>
        <v/>
      </c>
      <c r="CM83" s="39" t="str">
        <f t="shared" si="63"/>
        <v/>
      </c>
      <c r="CN83" s="39" t="str">
        <f t="shared" si="64"/>
        <v/>
      </c>
      <c r="CO83" s="42" t="str">
        <f t="shared" si="65"/>
        <v/>
      </c>
      <c r="CP83" s="42" t="str">
        <f t="shared" si="66"/>
        <v/>
      </c>
      <c r="CQ83" s="42" t="str">
        <f t="shared" si="67"/>
        <v/>
      </c>
      <c r="CR83" s="42" t="str">
        <f t="shared" si="68"/>
        <v/>
      </c>
      <c r="CS83" s="42" t="str">
        <f t="shared" si="69"/>
        <v/>
      </c>
      <c r="CT83" s="42" t="str">
        <f t="shared" si="70"/>
        <v/>
      </c>
      <c r="CU83" s="43" t="str">
        <f t="shared" si="71"/>
        <v/>
      </c>
      <c r="CV83" s="43" t="str">
        <f t="shared" si="72"/>
        <v/>
      </c>
      <c r="CW83" s="43" t="str">
        <f t="shared" si="73"/>
        <v/>
      </c>
      <c r="CX83" s="13" t="s">
        <v>396</v>
      </c>
    </row>
    <row r="84" spans="1:104" x14ac:dyDescent="0.25">
      <c r="A84" s="31" t="s">
        <v>103</v>
      </c>
      <c r="B84" s="13">
        <v>498</v>
      </c>
      <c r="C84" s="13">
        <v>66</v>
      </c>
      <c r="D84" s="13">
        <v>25</v>
      </c>
      <c r="E84" s="32" t="s">
        <v>2</v>
      </c>
      <c r="F84" s="32"/>
      <c r="G84" s="32">
        <v>1</v>
      </c>
      <c r="H84" s="32"/>
      <c r="I84" s="32" t="s">
        <v>2</v>
      </c>
      <c r="J84" s="13"/>
      <c r="K84" s="33"/>
      <c r="L84" s="34">
        <f>IFERROR(INDEX('Pokemon Data'!A:A,MATCH($A84,'Pokemon Data'!$B:$B,0)),"")</f>
        <v>69</v>
      </c>
      <c r="M84" s="34">
        <f>IFERROR(INDEX('Pokemon Data'!I:I,MATCH($A84,'Pokemon Data'!$B:$B,0)),"")</f>
        <v>137</v>
      </c>
      <c r="N84" s="34">
        <f>IFERROR(INDEX('Pokemon Data'!J:J,MATCH($A84,'Pokemon Data'!$B:$B,0)),"")</f>
        <v>139</v>
      </c>
      <c r="O84" s="34">
        <f>IFERROR(INDEX('Pokemon Data'!K:K,MATCH($A84,'Pokemon Data'!$B:$B,0)),"")</f>
        <v>61</v>
      </c>
      <c r="P84" s="35">
        <f>IFERROR(INDEX('Level Multipliers'!$A:$A,MATCH($D84,'Level Multipliers'!$B:$B,0)),"")</f>
        <v>19</v>
      </c>
      <c r="Q84" s="36">
        <f>IFERROR(INDEX('Level Multipliers'!$D:$D,MATCH(P84,'Level Multipliers'!$A:$A,0)),"")</f>
        <v>1.7173900470456649</v>
      </c>
      <c r="R84" s="37">
        <f t="shared" si="37"/>
        <v>0</v>
      </c>
      <c r="S84" s="37">
        <f t="shared" si="38"/>
        <v>-22</v>
      </c>
      <c r="T84" s="38">
        <f t="shared" si="39"/>
        <v>215741876.65200147</v>
      </c>
      <c r="U84" s="38">
        <f t="shared" si="40"/>
        <v>216609179.80445889</v>
      </c>
      <c r="V84" s="38" t="b">
        <f t="shared" si="41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2"/>
        <v>19.5</v>
      </c>
      <c r="AI84" s="36">
        <f>IFERROR(INDEX('Level Multipliers'!$D:$D,MATCH(AH84,'Level Multipliers'!$A:$A,0)),"")</f>
        <v>1.6952373266621776</v>
      </c>
      <c r="AJ84" s="37">
        <f t="shared" si="43"/>
        <v>0</v>
      </c>
      <c r="AK84" s="37">
        <f t="shared" si="44"/>
        <v>-24</v>
      </c>
      <c r="AL84" s="38">
        <f t="shared" si="45"/>
        <v>204823937.59377989</v>
      </c>
      <c r="AM84" s="38">
        <f t="shared" si="46"/>
        <v>205647349.57818741</v>
      </c>
      <c r="AN84" s="38" t="b">
        <f t="shared" si="47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8"/>
        <v>20</v>
      </c>
      <c r="BA84" s="36">
        <f>IFERROR(INDEX('Level Multipliers'!$D:$D,MATCH(AZ84,'Level Multipliers'!$A:$A,0)),"")</f>
        <v>1.6739202944034379</v>
      </c>
      <c r="BB84" s="37">
        <f t="shared" si="49"/>
        <v>0</v>
      </c>
      <c r="BC84" s="37">
        <f t="shared" si="50"/>
        <v>-25</v>
      </c>
      <c r="BD84" s="38">
        <f t="shared" si="51"/>
        <v>194714271.64401174</v>
      </c>
      <c r="BE84" s="38">
        <f t="shared" si="52"/>
        <v>195497041.79622331</v>
      </c>
      <c r="BF84" s="38" t="b">
        <f t="shared" si="53"/>
        <v>1</v>
      </c>
      <c r="BG84" s="37" t="str">
        <f t="array" ref="BG84:BQ84">IF(BF84,"",IVSolution($M84,$N84,$O84,BB84,BC84,BD84,BE84,$E84,$F84,$G84,$H84,$I84))</f>
        <v/>
      </c>
      <c r="BH84" s="37" t="str">
        <v/>
      </c>
      <c r="BI84" s="37" t="str">
        <v/>
      </c>
      <c r="BJ84" s="39" t="str">
        <v/>
      </c>
      <c r="BK84" s="39" t="str">
        <v/>
      </c>
      <c r="BL84" s="37" t="str">
        <v/>
      </c>
      <c r="BM84" s="37" t="str">
        <v/>
      </c>
      <c r="BN84" s="37" t="str">
        <v/>
      </c>
      <c r="BO84" s="37" t="str">
        <v/>
      </c>
      <c r="BP84" s="37" t="str">
        <v/>
      </c>
      <c r="BQ84" s="37" t="str">
        <v/>
      </c>
      <c r="BR84" s="40">
        <f t="shared" si="54"/>
        <v>20.5</v>
      </c>
      <c r="BS84" s="36">
        <f>IFERROR(INDEX('Level Multipliers'!$D:$D,MATCH(BR84,'Level Multipliers'!$A:$A,0)),"")</f>
        <v>1.6533745038028393</v>
      </c>
      <c r="BT84" s="37">
        <f t="shared" si="55"/>
        <v>0</v>
      </c>
      <c r="BU84" s="37">
        <f t="shared" si="56"/>
        <v>-27</v>
      </c>
      <c r="BV84" s="38">
        <f t="shared" si="57"/>
        <v>185329105.83555275</v>
      </c>
      <c r="BW84" s="38">
        <f t="shared" si="58"/>
        <v>186074146.71601453</v>
      </c>
      <c r="BX84" s="38" t="b">
        <f t="shared" si="59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 t="str">
        <f t="shared" si="60"/>
        <v/>
      </c>
      <c r="CK84" s="41" t="str">
        <f t="shared" si="61"/>
        <v/>
      </c>
      <c r="CL84" s="61" t="str">
        <f t="shared" si="62"/>
        <v/>
      </c>
      <c r="CM84" s="39" t="str">
        <f t="shared" si="63"/>
        <v/>
      </c>
      <c r="CN84" s="39" t="str">
        <f t="shared" si="64"/>
        <v/>
      </c>
      <c r="CO84" s="42" t="str">
        <f t="shared" si="65"/>
        <v/>
      </c>
      <c r="CP84" s="42" t="str">
        <f t="shared" si="66"/>
        <v/>
      </c>
      <c r="CQ84" s="42" t="str">
        <f t="shared" si="67"/>
        <v/>
      </c>
      <c r="CR84" s="42" t="str">
        <f t="shared" si="68"/>
        <v/>
      </c>
      <c r="CS84" s="42" t="str">
        <f t="shared" si="69"/>
        <v/>
      </c>
      <c r="CT84" s="42" t="str">
        <f t="shared" si="70"/>
        <v/>
      </c>
      <c r="CU84" s="43" t="str">
        <f t="shared" si="71"/>
        <v/>
      </c>
      <c r="CV84" s="43" t="str">
        <f t="shared" si="72"/>
        <v/>
      </c>
      <c r="CW84" s="43" t="str">
        <f t="shared" si="73"/>
        <v/>
      </c>
      <c r="CX84" s="13" t="s">
        <v>396</v>
      </c>
    </row>
    <row r="85" spans="1:104" x14ac:dyDescent="0.25">
      <c r="A85" s="31" t="s">
        <v>103</v>
      </c>
      <c r="B85" s="13">
        <v>497</v>
      </c>
      <c r="C85" s="13">
        <v>66</v>
      </c>
      <c r="D85" s="13">
        <v>25</v>
      </c>
      <c r="E85" s="32" t="s">
        <v>2</v>
      </c>
      <c r="F85" s="32"/>
      <c r="G85" s="32">
        <v>1</v>
      </c>
      <c r="H85" s="32"/>
      <c r="I85" s="32" t="s">
        <v>2</v>
      </c>
      <c r="J85" s="13"/>
      <c r="K85" s="33"/>
      <c r="L85" s="34">
        <f>IFERROR(INDEX('Pokemon Data'!A:A,MATCH($A85,'Pokemon Data'!$B:$B,0)),"")</f>
        <v>69</v>
      </c>
      <c r="M85" s="34">
        <f>IFERROR(INDEX('Pokemon Data'!I:I,MATCH($A85,'Pokemon Data'!$B:$B,0)),"")</f>
        <v>137</v>
      </c>
      <c r="N85" s="34">
        <f>IFERROR(INDEX('Pokemon Data'!J:J,MATCH($A85,'Pokemon Data'!$B:$B,0)),"")</f>
        <v>139</v>
      </c>
      <c r="O85" s="34">
        <f>IFERROR(INDEX('Pokemon Data'!K:K,MATCH($A85,'Pokemon Data'!$B:$B,0)),"")</f>
        <v>61</v>
      </c>
      <c r="P85" s="35">
        <f>IFERROR(INDEX('Level Multipliers'!$A:$A,MATCH($D85,'Level Multipliers'!$B:$B,0)),"")</f>
        <v>19</v>
      </c>
      <c r="Q85" s="36">
        <f>IFERROR(INDEX('Level Multipliers'!$D:$D,MATCH(P85,'Level Multipliers'!$A:$A,0)),"")</f>
        <v>1.7173900470456649</v>
      </c>
      <c r="R85" s="37">
        <f t="shared" si="37"/>
        <v>0</v>
      </c>
      <c r="S85" s="37">
        <f t="shared" si="38"/>
        <v>-22</v>
      </c>
      <c r="T85" s="38">
        <f t="shared" si="39"/>
        <v>214876313.32532632</v>
      </c>
      <c r="U85" s="38">
        <f t="shared" si="40"/>
        <v>215741876.65200147</v>
      </c>
      <c r="V85" s="38" t="b">
        <f t="shared" si="41"/>
        <v>1</v>
      </c>
      <c r="W85" s="37" t="str">
        <f t="array" ref="W85:AG85">IF(V85,"",IVSolution($M85,$N85,$O85,R85,S85,T85,U85,$E85,$F85,$G85,$H85,$I85))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2"/>
        <v>19.5</v>
      </c>
      <c r="AI85" s="36">
        <f>IFERROR(INDEX('Level Multipliers'!$D:$D,MATCH(AH85,'Level Multipliers'!$A:$A,0)),"")</f>
        <v>1.6952373266621776</v>
      </c>
      <c r="AJ85" s="37">
        <f t="shared" si="43"/>
        <v>0</v>
      </c>
      <c r="AK85" s="37">
        <f t="shared" si="44"/>
        <v>-24</v>
      </c>
      <c r="AL85" s="38">
        <f t="shared" si="45"/>
        <v>204002177.38867912</v>
      </c>
      <c r="AM85" s="38">
        <f t="shared" si="46"/>
        <v>204823937.59377989</v>
      </c>
      <c r="AN85" s="38" t="b">
        <f t="shared" si="47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8"/>
        <v>20</v>
      </c>
      <c r="BA85" s="36">
        <f>IFERROR(INDEX('Level Multipliers'!$D:$D,MATCH(AZ85,'Level Multipliers'!$A:$A,0)),"")</f>
        <v>1.6739202944034379</v>
      </c>
      <c r="BB85" s="37">
        <f t="shared" si="49"/>
        <v>0</v>
      </c>
      <c r="BC85" s="37">
        <f t="shared" si="50"/>
        <v>-25</v>
      </c>
      <c r="BD85" s="38">
        <f t="shared" si="51"/>
        <v>193933071.74285778</v>
      </c>
      <c r="BE85" s="38">
        <f t="shared" si="52"/>
        <v>194714271.64401174</v>
      </c>
      <c r="BF85" s="38" t="b">
        <f t="shared" si="53"/>
        <v>1</v>
      </c>
      <c r="BG85" s="37" t="str">
        <f t="array" ref="BG85:BQ85">IF(BF85,"",IVSolution($M85,$N85,$O85,BB85,BC85,BD85,BE85,$E85,$F85,$G85,$H85,$I85))</f>
        <v/>
      </c>
      <c r="BH85" s="37" t="str">
        <v/>
      </c>
      <c r="BI85" s="37" t="str">
        <v/>
      </c>
      <c r="BJ85" s="39" t="str">
        <v/>
      </c>
      <c r="BK85" s="39" t="str">
        <v/>
      </c>
      <c r="BL85" s="37" t="str">
        <v/>
      </c>
      <c r="BM85" s="37" t="str">
        <v/>
      </c>
      <c r="BN85" s="37" t="str">
        <v/>
      </c>
      <c r="BO85" s="37" t="str">
        <v/>
      </c>
      <c r="BP85" s="37" t="str">
        <v/>
      </c>
      <c r="BQ85" s="37" t="str">
        <v/>
      </c>
      <c r="BR85" s="40">
        <f t="shared" si="54"/>
        <v>20.5</v>
      </c>
      <c r="BS85" s="36">
        <f>IFERROR(INDEX('Level Multipliers'!$D:$D,MATCH(BR85,'Level Multipliers'!$A:$A,0)),"")</f>
        <v>1.6533745038028393</v>
      </c>
      <c r="BT85" s="37">
        <f t="shared" si="55"/>
        <v>0</v>
      </c>
      <c r="BU85" s="37">
        <f t="shared" si="56"/>
        <v>-27</v>
      </c>
      <c r="BV85" s="38">
        <f t="shared" si="57"/>
        <v>184585559.52054825</v>
      </c>
      <c r="BW85" s="38">
        <f t="shared" si="58"/>
        <v>185329105.83555275</v>
      </c>
      <c r="BX85" s="38" t="b">
        <f t="shared" si="59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 t="str">
        <f t="shared" si="60"/>
        <v/>
      </c>
      <c r="CK85" s="41" t="str">
        <f t="shared" si="61"/>
        <v/>
      </c>
      <c r="CL85" s="61" t="str">
        <f t="shared" si="62"/>
        <v/>
      </c>
      <c r="CM85" s="39" t="str">
        <f t="shared" si="63"/>
        <v/>
      </c>
      <c r="CN85" s="39" t="str">
        <f t="shared" si="64"/>
        <v/>
      </c>
      <c r="CO85" s="42" t="str">
        <f t="shared" si="65"/>
        <v/>
      </c>
      <c r="CP85" s="42" t="str">
        <f t="shared" si="66"/>
        <v/>
      </c>
      <c r="CQ85" s="42" t="str">
        <f t="shared" si="67"/>
        <v/>
      </c>
      <c r="CR85" s="42" t="str">
        <f t="shared" si="68"/>
        <v/>
      </c>
      <c r="CS85" s="42" t="str">
        <f t="shared" si="69"/>
        <v/>
      </c>
      <c r="CT85" s="42" t="str">
        <f t="shared" si="70"/>
        <v/>
      </c>
      <c r="CU85" s="43" t="str">
        <f t="shared" si="71"/>
        <v/>
      </c>
      <c r="CV85" s="43" t="str">
        <f t="shared" si="72"/>
        <v/>
      </c>
      <c r="CW85" s="43" t="str">
        <f t="shared" si="73"/>
        <v/>
      </c>
      <c r="CX85" s="13" t="s">
        <v>394</v>
      </c>
    </row>
    <row r="86" spans="1:104" x14ac:dyDescent="0.25">
      <c r="A86" s="31" t="s">
        <v>103</v>
      </c>
      <c r="B86" s="13">
        <v>175</v>
      </c>
      <c r="C86" s="13">
        <v>40</v>
      </c>
      <c r="D86" s="13">
        <v>8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69</v>
      </c>
      <c r="M86" s="34">
        <f>IFERROR(INDEX('Pokemon Data'!I:I,MATCH($A86,'Pokemon Data'!$B:$B,0)),"")</f>
        <v>137</v>
      </c>
      <c r="N86" s="34">
        <f>IFERROR(INDEX('Pokemon Data'!J:J,MATCH($A86,'Pokemon Data'!$B:$B,0)),"")</f>
        <v>139</v>
      </c>
      <c r="O86" s="34">
        <f>IFERROR(INDEX('Pokemon Data'!K:K,MATCH($A86,'Pokemon Data'!$B:$B,0)),"")</f>
        <v>61</v>
      </c>
      <c r="P86" s="35">
        <f>IFERROR(INDEX('Level Multipliers'!$A:$A,MATCH($D86,'Level Multipliers'!$B:$B,0)),"")</f>
        <v>7</v>
      </c>
      <c r="Q86" s="36">
        <f>IFERROR(INDEX('Level Multipliers'!$D:$D,MATCH(P86,'Level Multipliers'!$A:$A,0)),"")</f>
        <v>2.8635844799030687</v>
      </c>
      <c r="R86" s="37">
        <f t="shared" si="37"/>
        <v>0</v>
      </c>
      <c r="S86" s="37">
        <f t="shared" si="38"/>
        <v>-20</v>
      </c>
      <c r="T86" s="38">
        <f t="shared" si="39"/>
        <v>205928329.8348946</v>
      </c>
      <c r="U86" s="38">
        <f t="shared" si="40"/>
        <v>208288520.65194106</v>
      </c>
      <c r="V86" s="38" t="b">
        <f t="shared" si="41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2"/>
        <v>7.5</v>
      </c>
      <c r="AI86" s="36">
        <f>IFERROR(INDEX('Level Multipliers'!$D:$D,MATCH(AH86,'Level Multipliers'!$A:$A,0)),"")</f>
        <v>2.7589423510530713</v>
      </c>
      <c r="AJ86" s="37">
        <f t="shared" si="43"/>
        <v>0</v>
      </c>
      <c r="AK86" s="37">
        <f t="shared" si="44"/>
        <v>-24</v>
      </c>
      <c r="AL86" s="38">
        <f t="shared" si="45"/>
        <v>177437986.5740701</v>
      </c>
      <c r="AM86" s="38">
        <f t="shared" si="46"/>
        <v>179471643.17121291</v>
      </c>
      <c r="AN86" s="38" t="b">
        <f t="shared" si="47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8"/>
        <v>8</v>
      </c>
      <c r="BA86" s="36">
        <f>IFERROR(INDEX('Level Multipliers'!$D:$D,MATCH(AZ86,'Level Multipliers'!$A:$A,0)),"")</f>
        <v>2.6649924305944541</v>
      </c>
      <c r="BB86" s="37">
        <f t="shared" si="49"/>
        <v>0</v>
      </c>
      <c r="BC86" s="37">
        <f t="shared" si="50"/>
        <v>-28</v>
      </c>
      <c r="BD86" s="38">
        <f t="shared" si="51"/>
        <v>154475644.80622938</v>
      </c>
      <c r="BE86" s="38">
        <f t="shared" si="52"/>
        <v>156246124.84955958</v>
      </c>
      <c r="BF86" s="38" t="b">
        <f t="shared" si="53"/>
        <v>1</v>
      </c>
      <c r="BG86" s="37" t="str">
        <f t="array" ref="BG86:BQ86">IF(BF86,"",IVSolution($M86,$N86,$O86,BB86,BC86,BD86,BE86,$E86,$F86,$G86,$H86,$I86))</f>
        <v/>
      </c>
      <c r="BH86" s="37" t="str">
        <v/>
      </c>
      <c r="BI86" s="37" t="str">
        <v/>
      </c>
      <c r="BJ86" s="39" t="str">
        <v/>
      </c>
      <c r="BK86" s="39" t="str">
        <v/>
      </c>
      <c r="BL86" s="37" t="str">
        <v/>
      </c>
      <c r="BM86" s="37" t="str">
        <v/>
      </c>
      <c r="BN86" s="37" t="str">
        <v/>
      </c>
      <c r="BO86" s="37" t="str">
        <v/>
      </c>
      <c r="BP86" s="37" t="str">
        <v/>
      </c>
      <c r="BQ86" s="37" t="str">
        <v/>
      </c>
      <c r="BR86" s="40">
        <f t="shared" si="54"/>
        <v>8.5</v>
      </c>
      <c r="BS86" s="36">
        <f>IFERROR(INDEX('Level Multipliers'!$D:$D,MATCH(BR86,'Level Multipliers'!$A:$A,0)),"")</f>
        <v>2.5800298976397995</v>
      </c>
      <c r="BT86" s="37">
        <f t="shared" si="55"/>
        <v>0</v>
      </c>
      <c r="BU86" s="37">
        <f t="shared" si="56"/>
        <v>-32</v>
      </c>
      <c r="BV86" s="38">
        <f t="shared" si="57"/>
        <v>135698501.53091052</v>
      </c>
      <c r="BW86" s="38">
        <f t="shared" si="58"/>
        <v>137253772.51988521</v>
      </c>
      <c r="BX86" s="38" t="b">
        <f t="shared" si="59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 t="str">
        <f t="shared" si="60"/>
        <v/>
      </c>
      <c r="CK86" s="41" t="str">
        <f t="shared" si="61"/>
        <v/>
      </c>
      <c r="CL86" s="61" t="str">
        <f t="shared" si="62"/>
        <v/>
      </c>
      <c r="CM86" s="39" t="str">
        <f t="shared" si="63"/>
        <v/>
      </c>
      <c r="CN86" s="39" t="str">
        <f t="shared" si="64"/>
        <v/>
      </c>
      <c r="CO86" s="42" t="str">
        <f t="shared" si="65"/>
        <v/>
      </c>
      <c r="CP86" s="42" t="str">
        <f t="shared" si="66"/>
        <v/>
      </c>
      <c r="CQ86" s="42" t="str">
        <f t="shared" si="67"/>
        <v/>
      </c>
      <c r="CR86" s="42" t="str">
        <f t="shared" si="68"/>
        <v/>
      </c>
      <c r="CS86" s="42" t="str">
        <f t="shared" si="69"/>
        <v/>
      </c>
      <c r="CT86" s="42" t="str">
        <f t="shared" si="70"/>
        <v/>
      </c>
      <c r="CU86" s="43" t="str">
        <f t="shared" si="71"/>
        <v/>
      </c>
      <c r="CV86" s="43" t="str">
        <f t="shared" si="72"/>
        <v/>
      </c>
      <c r="CW86" s="43" t="str">
        <f t="shared" si="73"/>
        <v/>
      </c>
      <c r="CX86" s="13" t="s">
        <v>451</v>
      </c>
    </row>
    <row r="87" spans="1:104" x14ac:dyDescent="0.25">
      <c r="A87" s="31" t="s">
        <v>103</v>
      </c>
      <c r="B87" s="13">
        <v>112</v>
      </c>
      <c r="C87" s="13">
        <v>32</v>
      </c>
      <c r="D87" s="13">
        <v>6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69</v>
      </c>
      <c r="M87" s="34">
        <f>IFERROR(INDEX('Pokemon Data'!I:I,MATCH($A87,'Pokemon Data'!$B:$B,0)),"")</f>
        <v>137</v>
      </c>
      <c r="N87" s="34">
        <f>IFERROR(INDEX('Pokemon Data'!J:J,MATCH($A87,'Pokemon Data'!$B:$B,0)),"")</f>
        <v>139</v>
      </c>
      <c r="O87" s="34">
        <f>IFERROR(INDEX('Pokemon Data'!K:K,MATCH($A87,'Pokemon Data'!$B:$B,0)),"")</f>
        <v>61</v>
      </c>
      <c r="P87" s="35">
        <f>IFERROR(INDEX('Level Multipliers'!$A:$A,MATCH($D87,'Level Multipliers'!$B:$B,0)),"")</f>
        <v>5</v>
      </c>
      <c r="Q87" s="36">
        <f>IFERROR(INDEX('Level Multipliers'!$D:$D,MATCH(P87,'Level Multipliers'!$A:$A,0)),"")</f>
        <v>3.4453071462968556</v>
      </c>
      <c r="R87" s="37">
        <f t="shared" si="37"/>
        <v>0</v>
      </c>
      <c r="S87" s="37">
        <f t="shared" si="38"/>
        <v>-24</v>
      </c>
      <c r="T87" s="38">
        <f t="shared" si="39"/>
        <v>176745280.18478578</v>
      </c>
      <c r="U87" s="38">
        <f t="shared" si="40"/>
        <v>179915535.9278962</v>
      </c>
      <c r="V87" s="38" t="b">
        <f t="shared" si="41"/>
        <v>1</v>
      </c>
      <c r="W87" s="37" t="str">
        <f t="array" ref="W87:AG87">IF(V87,"",IVSolution($M87,$N87,$O87,R87,S87,T87,U87,$E87,$F87,$G87,$H87,$I87))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40">
        <f t="shared" si="42"/>
        <v>5.5</v>
      </c>
      <c r="AI87" s="36">
        <f>IFERROR(INDEX('Level Multipliers'!$D:$D,MATCH(AH87,'Level Multipliers'!$A:$A,0)),"")</f>
        <v>3.2673611577633439</v>
      </c>
      <c r="AJ87" s="37">
        <f t="shared" si="43"/>
        <v>0</v>
      </c>
      <c r="AK87" s="37">
        <f t="shared" si="44"/>
        <v>-30</v>
      </c>
      <c r="AL87" s="38">
        <f t="shared" si="45"/>
        <v>142963315.94899529</v>
      </c>
      <c r="AM87" s="38">
        <f t="shared" si="46"/>
        <v>145527629.25324625</v>
      </c>
      <c r="AN87" s="38" t="b">
        <f t="shared" si="47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8"/>
        <v>6</v>
      </c>
      <c r="BA87" s="36">
        <f>IFERROR(INDEX('Level Multipliers'!$D:$D,MATCH(AZ87,'Level Multipliers'!$A:$A,0)),"")</f>
        <v>3.1144148940514844</v>
      </c>
      <c r="BB87" s="37">
        <f t="shared" si="49"/>
        <v>0</v>
      </c>
      <c r="BC87" s="37">
        <f t="shared" si="50"/>
        <v>-35</v>
      </c>
      <c r="BD87" s="38">
        <f t="shared" si="51"/>
        <v>118016278.58925474</v>
      </c>
      <c r="BE87" s="38">
        <f t="shared" si="52"/>
        <v>120133120.32096571</v>
      </c>
      <c r="BF87" s="38" t="b">
        <f t="shared" si="53"/>
        <v>1</v>
      </c>
      <c r="BG87" s="37" t="str">
        <f t="array" ref="BG87:BQ87">IF(BF87,"",IVSolution($M87,$N87,$O87,BB87,BC87,BD87,BE87,$E87,$F87,$G87,$H87,$I87))</f>
        <v/>
      </c>
      <c r="BH87" s="37" t="str">
        <v/>
      </c>
      <c r="BI87" s="37" t="str">
        <v/>
      </c>
      <c r="BJ87" s="39" t="str">
        <v/>
      </c>
      <c r="BK87" s="39" t="str">
        <v/>
      </c>
      <c r="BL87" s="37" t="str">
        <v/>
      </c>
      <c r="BM87" s="37" t="str">
        <v/>
      </c>
      <c r="BN87" s="37" t="str">
        <v/>
      </c>
      <c r="BO87" s="37" t="str">
        <v/>
      </c>
      <c r="BP87" s="37" t="str">
        <v/>
      </c>
      <c r="BQ87" s="37" t="str">
        <v/>
      </c>
      <c r="BR87" s="40">
        <f t="shared" si="54"/>
        <v>6.5</v>
      </c>
      <c r="BS87" s="36">
        <f>IFERROR(INDEX('Level Multipliers'!$D:$D,MATCH(BR87,'Level Multipliers'!$A:$A,0)),"")</f>
        <v>2.9811143544095775</v>
      </c>
      <c r="BT87" s="37">
        <f t="shared" si="55"/>
        <v>0</v>
      </c>
      <c r="BU87" s="37">
        <f t="shared" si="56"/>
        <v>-39</v>
      </c>
      <c r="BV87" s="38">
        <f t="shared" si="57"/>
        <v>99071921.95981276</v>
      </c>
      <c r="BW87" s="38">
        <f t="shared" si="58"/>
        <v>100848961.37634319</v>
      </c>
      <c r="BX87" s="38" t="b">
        <f t="shared" si="59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 t="str">
        <f t="shared" si="60"/>
        <v/>
      </c>
      <c r="CK87" s="41" t="str">
        <f t="shared" si="61"/>
        <v/>
      </c>
      <c r="CL87" s="61" t="str">
        <f t="shared" si="62"/>
        <v/>
      </c>
      <c r="CM87" s="39" t="str">
        <f t="shared" si="63"/>
        <v/>
      </c>
      <c r="CN87" s="39" t="str">
        <f t="shared" si="64"/>
        <v/>
      </c>
      <c r="CO87" s="42" t="str">
        <f t="shared" si="65"/>
        <v/>
      </c>
      <c r="CP87" s="42" t="str">
        <f t="shared" si="66"/>
        <v/>
      </c>
      <c r="CQ87" s="42" t="str">
        <f t="shared" si="67"/>
        <v/>
      </c>
      <c r="CR87" s="42" t="str">
        <f t="shared" si="68"/>
        <v/>
      </c>
      <c r="CS87" s="42" t="str">
        <f t="shared" si="69"/>
        <v/>
      </c>
      <c r="CT87" s="42" t="str">
        <f t="shared" si="70"/>
        <v/>
      </c>
      <c r="CU87" s="43" t="str">
        <f t="shared" si="71"/>
        <v/>
      </c>
      <c r="CV87" s="43" t="str">
        <f t="shared" si="72"/>
        <v/>
      </c>
      <c r="CW87" s="43" t="str">
        <f t="shared" si="73"/>
        <v/>
      </c>
      <c r="CX87" s="13" t="s">
        <v>451</v>
      </c>
    </row>
    <row r="88" spans="1:104" x14ac:dyDescent="0.25">
      <c r="A88" s="31" t="s">
        <v>105</v>
      </c>
      <c r="B88" s="13">
        <v>1282</v>
      </c>
      <c r="C88" s="13">
        <v>103</v>
      </c>
      <c r="D88" s="13">
        <v>25</v>
      </c>
      <c r="E88" s="32" t="s">
        <v>0</v>
      </c>
      <c r="F88" s="32">
        <v>1</v>
      </c>
      <c r="G88" s="32">
        <v>1</v>
      </c>
      <c r="H88" s="32">
        <v>1</v>
      </c>
      <c r="I88" s="32" t="s">
        <v>2</v>
      </c>
      <c r="J88" s="13"/>
      <c r="K88" s="33"/>
      <c r="L88" s="34">
        <f>IFERROR(INDEX('Pokemon Data'!A:A,MATCH($A88,'Pokemon Data'!$B:$B,0)),"")</f>
        <v>71</v>
      </c>
      <c r="M88" s="34">
        <f>IFERROR(INDEX('Pokemon Data'!I:I,MATCH($A88,'Pokemon Data'!$B:$B,0)),"")</f>
        <v>190</v>
      </c>
      <c r="N88" s="34">
        <f>IFERROR(INDEX('Pokemon Data'!J:J,MATCH($A88,'Pokemon Data'!$B:$B,0)),"")</f>
        <v>207</v>
      </c>
      <c r="O88" s="34">
        <f>IFERROR(INDEX('Pokemon Data'!K:K,MATCH($A88,'Pokemon Data'!$B:$B,0)),"")</f>
        <v>135</v>
      </c>
      <c r="P88" s="35">
        <f>IFERROR(INDEX('Level Multipliers'!$A:$A,MATCH($D88,'Level Multipliers'!$B:$B,0)),"")</f>
        <v>19</v>
      </c>
      <c r="Q88" s="36">
        <f>IFERROR(INDEX('Level Multipliers'!$D:$D,MATCH(P88,'Level Multipliers'!$A:$A,0)),"")</f>
        <v>1.7173900470456649</v>
      </c>
      <c r="R88" s="37">
        <f t="shared" si="37"/>
        <v>0</v>
      </c>
      <c r="S88" s="37">
        <f t="shared" si="38"/>
        <v>-12</v>
      </c>
      <c r="T88" s="38">
        <f t="shared" si="39"/>
        <v>1429722714.4828472</v>
      </c>
      <c r="U88" s="38">
        <f t="shared" si="40"/>
        <v>1431954041.0485978</v>
      </c>
      <c r="V88" s="38" t="b">
        <f t="shared" si="41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2"/>
        <v>19.5</v>
      </c>
      <c r="AI88" s="36">
        <f>IFERROR(INDEX('Level Multipliers'!$D:$D,MATCH(AH88,'Level Multipliers'!$A:$A,0)),"")</f>
        <v>1.6952373266621776</v>
      </c>
      <c r="AJ88" s="37">
        <f t="shared" si="43"/>
        <v>0</v>
      </c>
      <c r="AK88" s="37">
        <f t="shared" si="44"/>
        <v>-14</v>
      </c>
      <c r="AL88" s="38">
        <f t="shared" si="45"/>
        <v>1357369466.6613421</v>
      </c>
      <c r="AM88" s="38">
        <f t="shared" si="46"/>
        <v>1359487873.6222301</v>
      </c>
      <c r="AN88" s="38" t="b">
        <f t="shared" si="47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8"/>
        <v>20</v>
      </c>
      <c r="BA88" s="36">
        <f>IFERROR(INDEX('Level Multipliers'!$D:$D,MATCH(AZ88,'Level Multipliers'!$A:$A,0)),"")</f>
        <v>1.6739202944034379</v>
      </c>
      <c r="BB88" s="37">
        <f t="shared" si="49"/>
        <v>0</v>
      </c>
      <c r="BC88" s="37">
        <f t="shared" si="50"/>
        <v>-16</v>
      </c>
      <c r="BD88" s="38">
        <f t="shared" si="51"/>
        <v>1290372649.5921547</v>
      </c>
      <c r="BE88" s="38">
        <f t="shared" si="52"/>
        <v>1292386496.5735216</v>
      </c>
      <c r="BF88" s="38" t="b">
        <f t="shared" si="53"/>
        <v>1</v>
      </c>
      <c r="BG88" s="37" t="str">
        <f t="array" ref="BG88:BQ88">IF(BF88,"",IVSolution($M88,$N88,$O88,BB88,BC88,BD88,BE88,$E88,$F88,$G88,$H88,$I88))</f>
        <v/>
      </c>
      <c r="BH88" s="37" t="str">
        <v/>
      </c>
      <c r="BI88" s="37" t="str">
        <v/>
      </c>
      <c r="BJ88" s="39" t="str">
        <v/>
      </c>
      <c r="BK88" s="39" t="str">
        <v/>
      </c>
      <c r="BL88" s="37" t="str">
        <v/>
      </c>
      <c r="BM88" s="37" t="str">
        <v/>
      </c>
      <c r="BN88" s="37" t="str">
        <v/>
      </c>
      <c r="BO88" s="37" t="str">
        <v/>
      </c>
      <c r="BP88" s="37" t="str">
        <v/>
      </c>
      <c r="BQ88" s="37" t="str">
        <v/>
      </c>
      <c r="BR88" s="40">
        <f t="shared" si="54"/>
        <v>20.5</v>
      </c>
      <c r="BS88" s="36">
        <f>IFERROR(INDEX('Level Multipliers'!$D:$D,MATCH(BR88,'Level Multipliers'!$A:$A,0)),"")</f>
        <v>1.6533745038028393</v>
      </c>
      <c r="BT88" s="37">
        <f t="shared" si="55"/>
        <v>0</v>
      </c>
      <c r="BU88" s="37">
        <f t="shared" si="56"/>
        <v>-19</v>
      </c>
      <c r="BV88" s="38">
        <f t="shared" si="57"/>
        <v>1228177099.3180392</v>
      </c>
      <c r="BW88" s="38">
        <f t="shared" si="58"/>
        <v>1230093879.5170207</v>
      </c>
      <c r="BX88" s="38" t="b">
        <f t="shared" si="59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 t="str">
        <f t="shared" si="60"/>
        <v/>
      </c>
      <c r="CK88" s="41" t="str">
        <f t="shared" si="61"/>
        <v/>
      </c>
      <c r="CL88" s="61" t="str">
        <f t="shared" si="62"/>
        <v/>
      </c>
      <c r="CM88" s="39" t="str">
        <f t="shared" si="63"/>
        <v/>
      </c>
      <c r="CN88" s="39" t="str">
        <f t="shared" si="64"/>
        <v/>
      </c>
      <c r="CO88" s="42" t="str">
        <f t="shared" si="65"/>
        <v/>
      </c>
      <c r="CP88" s="42" t="str">
        <f t="shared" si="66"/>
        <v/>
      </c>
      <c r="CQ88" s="42" t="str">
        <f t="shared" si="67"/>
        <v/>
      </c>
      <c r="CR88" s="42" t="str">
        <f t="shared" si="68"/>
        <v/>
      </c>
      <c r="CS88" s="42" t="str">
        <f t="shared" si="69"/>
        <v/>
      </c>
      <c r="CT88" s="42" t="str">
        <f t="shared" si="70"/>
        <v/>
      </c>
      <c r="CU88" s="43" t="str">
        <f t="shared" si="71"/>
        <v/>
      </c>
      <c r="CV88" s="43" t="str">
        <f t="shared" si="72"/>
        <v/>
      </c>
      <c r="CW88" s="43" t="str">
        <f t="shared" si="73"/>
        <v/>
      </c>
      <c r="CX88" s="13" t="s">
        <v>422</v>
      </c>
    </row>
    <row r="89" spans="1:104" x14ac:dyDescent="0.25">
      <c r="A89" s="31" t="s">
        <v>106</v>
      </c>
      <c r="B89" s="13">
        <v>565</v>
      </c>
      <c r="C89" s="13">
        <v>59</v>
      </c>
      <c r="D89" s="13">
        <v>35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72</v>
      </c>
      <c r="M89" s="34">
        <f>IFERROR(INDEX('Pokemon Data'!I:I,MATCH($A89,'Pokemon Data'!$B:$B,0)),"")</f>
        <v>120</v>
      </c>
      <c r="N89" s="34">
        <f>IFERROR(INDEX('Pokemon Data'!J:J,MATCH($A89,'Pokemon Data'!$B:$B,0)),"")</f>
        <v>97</v>
      </c>
      <c r="O89" s="34">
        <f>IFERROR(INDEX('Pokemon Data'!K:K,MATCH($A89,'Pokemon Data'!$B:$B,0)),"")</f>
        <v>149</v>
      </c>
      <c r="P89" s="35">
        <f>IFERROR(INDEX('Level Multipliers'!$A:$A,MATCH($D89,'Level Multipliers'!$B:$B,0)),"")</f>
        <v>23</v>
      </c>
      <c r="Q89" s="36">
        <f>IFERROR(INDEX('Level Multipliers'!$D:$D,MATCH(P89,'Level Multipliers'!$A:$A,0)),"")</f>
        <v>1.5609074973486676</v>
      </c>
      <c r="R89" s="37">
        <f t="shared" si="37"/>
        <v>0</v>
      </c>
      <c r="S89" s="37">
        <f t="shared" si="38"/>
        <v>-27</v>
      </c>
      <c r="T89" s="38">
        <f t="shared" si="39"/>
        <v>189498406.41849962</v>
      </c>
      <c r="U89" s="38">
        <f t="shared" si="40"/>
        <v>190169790.85787413</v>
      </c>
      <c r="V89" s="38" t="b">
        <f t="shared" si="41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2"/>
        <v>23.5</v>
      </c>
      <c r="AI89" s="36">
        <f>IFERROR(INDEX('Level Multipliers'!$D:$D,MATCH(AH89,'Level Multipliers'!$A:$A,0)),"")</f>
        <v>1.5442084375315592</v>
      </c>
      <c r="AJ89" s="37">
        <f t="shared" si="43"/>
        <v>0</v>
      </c>
      <c r="AK89" s="37">
        <f t="shared" si="44"/>
        <v>-28</v>
      </c>
      <c r="AL89" s="38">
        <f t="shared" si="45"/>
        <v>181518368.76236045</v>
      </c>
      <c r="AM89" s="38">
        <f t="shared" si="46"/>
        <v>182161480.28266814</v>
      </c>
      <c r="AN89" s="38" t="b">
        <f t="shared" si="47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8"/>
        <v>24</v>
      </c>
      <c r="BA89" s="36">
        <f>IFERROR(INDEX('Level Multipliers'!$D:$D,MATCH(AZ89,'Level Multipliers'!$A:$A,0)),"")</f>
        <v>1.5280341520389438</v>
      </c>
      <c r="BB89" s="37">
        <f t="shared" si="49"/>
        <v>0</v>
      </c>
      <c r="BC89" s="37">
        <f t="shared" si="50"/>
        <v>-29</v>
      </c>
      <c r="BD89" s="38">
        <f t="shared" si="51"/>
        <v>174032011.34457657</v>
      </c>
      <c r="BE89" s="38">
        <f t="shared" si="52"/>
        <v>174648599.03298041</v>
      </c>
      <c r="BF89" s="38" t="b">
        <f t="shared" si="53"/>
        <v>1</v>
      </c>
      <c r="BG89" s="37" t="str">
        <f t="array" ref="BG89:BQ89">IF(BF89,"",IVSolution($M89,$N89,$O89,BB89,BC89,BD89,BE89,$E89,$F89,$G89,$H89,$I89))</f>
        <v/>
      </c>
      <c r="BH89" s="37" t="str">
        <v/>
      </c>
      <c r="BI89" s="37" t="str">
        <v/>
      </c>
      <c r="BJ89" s="39" t="str">
        <v/>
      </c>
      <c r="BK89" s="39" t="str">
        <v/>
      </c>
      <c r="BL89" s="37" t="str">
        <v/>
      </c>
      <c r="BM89" s="37" t="str">
        <v/>
      </c>
      <c r="BN89" s="37" t="str">
        <v/>
      </c>
      <c r="BO89" s="37" t="str">
        <v/>
      </c>
      <c r="BP89" s="37" t="str">
        <v/>
      </c>
      <c r="BQ89" s="37" t="str">
        <v/>
      </c>
      <c r="BR89" s="40">
        <f t="shared" si="54"/>
        <v>24.5</v>
      </c>
      <c r="BS89" s="36">
        <f>IFERROR(INDEX('Level Multipliers'!$D:$D,MATCH(BR89,'Level Multipliers'!$A:$A,0)),"")</f>
        <v>1.5123576273617088</v>
      </c>
      <c r="BT89" s="37">
        <f t="shared" si="55"/>
        <v>0</v>
      </c>
      <c r="BU89" s="37">
        <f t="shared" si="56"/>
        <v>-30</v>
      </c>
      <c r="BV89" s="38">
        <f t="shared" si="57"/>
        <v>166999395.65971082</v>
      </c>
      <c r="BW89" s="38">
        <f t="shared" si="58"/>
        <v>167591067.1030224</v>
      </c>
      <c r="BX89" s="38" t="b">
        <f t="shared" si="59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 t="str">
        <f t="shared" si="60"/>
        <v/>
      </c>
      <c r="CK89" s="41" t="str">
        <f t="shared" si="61"/>
        <v/>
      </c>
      <c r="CL89" s="61" t="str">
        <f t="shared" si="62"/>
        <v/>
      </c>
      <c r="CM89" s="39" t="str">
        <f t="shared" si="63"/>
        <v/>
      </c>
      <c r="CN89" s="39" t="str">
        <f t="shared" si="64"/>
        <v/>
      </c>
      <c r="CO89" s="42" t="str">
        <f t="shared" si="65"/>
        <v/>
      </c>
      <c r="CP89" s="42" t="str">
        <f t="shared" si="66"/>
        <v/>
      </c>
      <c r="CQ89" s="42" t="str">
        <f t="shared" si="67"/>
        <v/>
      </c>
      <c r="CR89" s="42" t="str">
        <f t="shared" si="68"/>
        <v/>
      </c>
      <c r="CS89" s="42" t="str">
        <f t="shared" si="69"/>
        <v/>
      </c>
      <c r="CT89" s="42" t="str">
        <f t="shared" si="70"/>
        <v/>
      </c>
      <c r="CU89" s="43" t="str">
        <f t="shared" si="71"/>
        <v/>
      </c>
      <c r="CV89" s="43" t="str">
        <f t="shared" si="72"/>
        <v/>
      </c>
      <c r="CW89" s="43" t="str">
        <f t="shared" si="73"/>
        <v/>
      </c>
      <c r="CX89" s="13" t="s">
        <v>451</v>
      </c>
    </row>
    <row r="90" spans="1:104" x14ac:dyDescent="0.25">
      <c r="A90" s="31" t="s">
        <v>106</v>
      </c>
      <c r="B90" s="13">
        <v>519</v>
      </c>
      <c r="C90" s="13">
        <v>56</v>
      </c>
      <c r="D90" s="13">
        <v>25</v>
      </c>
      <c r="E90" s="32" t="s">
        <v>0</v>
      </c>
      <c r="F90" s="32">
        <v>1</v>
      </c>
      <c r="G90" s="32"/>
      <c r="H90" s="32"/>
      <c r="I90" s="32" t="s">
        <v>0</v>
      </c>
      <c r="J90" s="13"/>
      <c r="K90" s="33"/>
      <c r="L90" s="34">
        <f>IFERROR(INDEX('Pokemon Data'!A:A,MATCH($A90,'Pokemon Data'!$B:$B,0)),"")</f>
        <v>72</v>
      </c>
      <c r="M90" s="34">
        <f>IFERROR(INDEX('Pokemon Data'!I:I,MATCH($A90,'Pokemon Data'!$B:$B,0)),"")</f>
        <v>120</v>
      </c>
      <c r="N90" s="34">
        <f>IFERROR(INDEX('Pokemon Data'!J:J,MATCH($A90,'Pokemon Data'!$B:$B,0)),"")</f>
        <v>97</v>
      </c>
      <c r="O90" s="34">
        <f>IFERROR(INDEX('Pokemon Data'!K:K,MATCH($A90,'Pokemon Data'!$B:$B,0)),"")</f>
        <v>149</v>
      </c>
      <c r="P90" s="35">
        <f>IFERROR(INDEX('Level Multipliers'!$A:$A,MATCH($D90,'Level Multipliers'!$B:$B,0)),"")</f>
        <v>19</v>
      </c>
      <c r="Q90" s="36">
        <f>IFERROR(INDEX('Level Multipliers'!$D:$D,MATCH(P90,'Level Multipliers'!$A:$A,0)),"")</f>
        <v>1.7173900470456649</v>
      </c>
      <c r="R90" s="37">
        <f t="shared" si="37"/>
        <v>0</v>
      </c>
      <c r="S90" s="37">
        <f t="shared" si="38"/>
        <v>-23</v>
      </c>
      <c r="T90" s="38">
        <f t="shared" si="39"/>
        <v>234320606.26788184</v>
      </c>
      <c r="U90" s="38">
        <f t="shared" si="40"/>
        <v>235224445.76176673</v>
      </c>
      <c r="V90" s="38" t="b">
        <f t="shared" si="41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2"/>
        <v>19.5</v>
      </c>
      <c r="AI90" s="36">
        <f>IFERROR(INDEX('Level Multipliers'!$D:$D,MATCH(AH90,'Level Multipliers'!$A:$A,0)),"")</f>
        <v>1.6952373266621776</v>
      </c>
      <c r="AJ90" s="37">
        <f t="shared" si="43"/>
        <v>0</v>
      </c>
      <c r="AK90" s="37">
        <f t="shared" si="44"/>
        <v>-24</v>
      </c>
      <c r="AL90" s="38">
        <f t="shared" si="45"/>
        <v>222462462.92075187</v>
      </c>
      <c r="AM90" s="38">
        <f t="shared" si="46"/>
        <v>223320562.27060083</v>
      </c>
      <c r="AN90" s="38" t="b">
        <f t="shared" si="47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8"/>
        <v>20</v>
      </c>
      <c r="BA90" s="36">
        <f>IFERROR(INDEX('Level Multipliers'!$D:$D,MATCH(AZ90,'Level Multipliers'!$A:$A,0)),"")</f>
        <v>1.6739202944034379</v>
      </c>
      <c r="BB90" s="37">
        <f t="shared" si="49"/>
        <v>0</v>
      </c>
      <c r="BC90" s="37">
        <f t="shared" si="50"/>
        <v>-25</v>
      </c>
      <c r="BD90" s="38">
        <f t="shared" si="51"/>
        <v>211482197.56255001</v>
      </c>
      <c r="BE90" s="38">
        <f t="shared" si="52"/>
        <v>212297942.98697108</v>
      </c>
      <c r="BF90" s="38" t="b">
        <f t="shared" si="53"/>
        <v>1</v>
      </c>
      <c r="BG90" s="37" t="str">
        <f t="array" ref="BG90:BQ90">IF(BF90,"",IVSolution($M90,$N90,$O90,BB90,BC90,BD90,BE90,$E90,$F90,$G90,$H90,$I90))</f>
        <v/>
      </c>
      <c r="BH90" s="37" t="str">
        <v/>
      </c>
      <c r="BI90" s="37" t="str">
        <v/>
      </c>
      <c r="BJ90" s="39" t="str">
        <v/>
      </c>
      <c r="BK90" s="39" t="str">
        <v/>
      </c>
      <c r="BL90" s="37" t="str">
        <v/>
      </c>
      <c r="BM90" s="37" t="str">
        <v/>
      </c>
      <c r="BN90" s="37" t="str">
        <v/>
      </c>
      <c r="BO90" s="37" t="str">
        <v/>
      </c>
      <c r="BP90" s="37" t="str">
        <v/>
      </c>
      <c r="BQ90" s="37" t="str">
        <v/>
      </c>
      <c r="BR90" s="40">
        <f t="shared" si="54"/>
        <v>20.5</v>
      </c>
      <c r="BS90" s="36">
        <f>IFERROR(INDEX('Level Multipliers'!$D:$D,MATCH(BR90,'Level Multipliers'!$A:$A,0)),"")</f>
        <v>1.6533745038028393</v>
      </c>
      <c r="BT90" s="37">
        <f t="shared" si="55"/>
        <v>0</v>
      </c>
      <c r="BU90" s="37">
        <f t="shared" si="56"/>
        <v>-26</v>
      </c>
      <c r="BV90" s="38">
        <f t="shared" si="57"/>
        <v>201288823.07128242</v>
      </c>
      <c r="BW90" s="38">
        <f t="shared" si="58"/>
        <v>202065249.82634741</v>
      </c>
      <c r="BX90" s="38" t="b">
        <f t="shared" si="59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 t="str">
        <f t="shared" si="60"/>
        <v/>
      </c>
      <c r="CK90" s="41" t="str">
        <f t="shared" si="61"/>
        <v/>
      </c>
      <c r="CL90" s="61" t="str">
        <f t="shared" si="62"/>
        <v/>
      </c>
      <c r="CM90" s="39" t="str">
        <f t="shared" si="63"/>
        <v/>
      </c>
      <c r="CN90" s="39" t="str">
        <f t="shared" si="64"/>
        <v/>
      </c>
      <c r="CO90" s="42" t="str">
        <f t="shared" si="65"/>
        <v/>
      </c>
      <c r="CP90" s="42" t="str">
        <f t="shared" si="66"/>
        <v/>
      </c>
      <c r="CQ90" s="42" t="str">
        <f t="shared" si="67"/>
        <v/>
      </c>
      <c r="CR90" s="42" t="str">
        <f t="shared" si="68"/>
        <v/>
      </c>
      <c r="CS90" s="42" t="str">
        <f t="shared" si="69"/>
        <v/>
      </c>
      <c r="CT90" s="42" t="str">
        <f t="shared" si="70"/>
        <v/>
      </c>
      <c r="CU90" s="43" t="str">
        <f t="shared" si="71"/>
        <v/>
      </c>
      <c r="CV90" s="43" t="str">
        <f t="shared" si="72"/>
        <v/>
      </c>
      <c r="CW90" s="43" t="str">
        <f t="shared" si="73"/>
        <v/>
      </c>
      <c r="CX90" s="13"/>
    </row>
    <row r="91" spans="1:104" x14ac:dyDescent="0.25">
      <c r="A91" s="31" t="s">
        <v>107</v>
      </c>
      <c r="B91" s="13">
        <v>1328</v>
      </c>
      <c r="C91" s="13">
        <v>102</v>
      </c>
      <c r="D91" s="13">
        <v>25</v>
      </c>
      <c r="E91" s="32" t="s">
        <v>0</v>
      </c>
      <c r="F91" s="32"/>
      <c r="G91" s="32">
        <v>1</v>
      </c>
      <c r="H91" s="32"/>
      <c r="I91" s="32" t="s">
        <v>2</v>
      </c>
      <c r="J91" s="13"/>
      <c r="K91" s="33"/>
      <c r="L91" s="34">
        <f>IFERROR(INDEX('Pokemon Data'!A:A,MATCH($A91,'Pokemon Data'!$B:$B,0)),"")</f>
        <v>73</v>
      </c>
      <c r="M91" s="34">
        <f>IFERROR(INDEX('Pokemon Data'!I:I,MATCH($A91,'Pokemon Data'!$B:$B,0)),"")</f>
        <v>190</v>
      </c>
      <c r="N91" s="34">
        <f>IFERROR(INDEX('Pokemon Data'!J:J,MATCH($A91,'Pokemon Data'!$B:$B,0)),"")</f>
        <v>166</v>
      </c>
      <c r="O91" s="34">
        <f>IFERROR(INDEX('Pokemon Data'!K:K,MATCH($A91,'Pokemon Data'!$B:$B,0)),"")</f>
        <v>209</v>
      </c>
      <c r="P91" s="35">
        <f>IFERROR(INDEX('Level Multipliers'!$A:$A,MATCH($D91,'Level Multipliers'!$B:$B,0)),"")</f>
        <v>19</v>
      </c>
      <c r="Q91" s="36">
        <f>IFERROR(INDEX('Level Multipliers'!$D:$D,MATCH(P91,'Level Multipliers'!$A:$A,0)),"")</f>
        <v>1.7173900470456649</v>
      </c>
      <c r="R91" s="37">
        <f t="shared" si="37"/>
        <v>0</v>
      </c>
      <c r="S91" s="37">
        <f t="shared" si="38"/>
        <v>-14</v>
      </c>
      <c r="T91" s="38">
        <f t="shared" si="39"/>
        <v>1534164456.1920104</v>
      </c>
      <c r="U91" s="38">
        <f t="shared" si="40"/>
        <v>1536475814.7437451</v>
      </c>
      <c r="V91" s="38" t="b">
        <f t="shared" si="41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2"/>
        <v>19.5</v>
      </c>
      <c r="AI91" s="36">
        <f>IFERROR(INDEX('Level Multipliers'!$D:$D,MATCH(AH91,'Level Multipliers'!$A:$A,0)),"")</f>
        <v>1.6952373266621776</v>
      </c>
      <c r="AJ91" s="37">
        <f t="shared" si="43"/>
        <v>0</v>
      </c>
      <c r="AK91" s="37">
        <f t="shared" si="44"/>
        <v>-16</v>
      </c>
      <c r="AL91" s="38">
        <f t="shared" si="45"/>
        <v>1456525778.4446571</v>
      </c>
      <c r="AM91" s="38">
        <f t="shared" si="46"/>
        <v>1458720167.2536547</v>
      </c>
      <c r="AN91" s="38" t="b">
        <f t="shared" si="47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8"/>
        <v>20</v>
      </c>
      <c r="BA91" s="36">
        <f>IFERROR(INDEX('Level Multipliers'!$D:$D,MATCH(AZ91,'Level Multipliers'!$A:$A,0)),"")</f>
        <v>1.6739202944034379</v>
      </c>
      <c r="BB91" s="37">
        <f t="shared" si="49"/>
        <v>0</v>
      </c>
      <c r="BC91" s="37">
        <f t="shared" si="50"/>
        <v>-18</v>
      </c>
      <c r="BD91" s="38">
        <f t="shared" si="51"/>
        <v>1384634820.5796392</v>
      </c>
      <c r="BE91" s="38">
        <f t="shared" si="52"/>
        <v>1386720899.1096554</v>
      </c>
      <c r="BF91" s="38" t="b">
        <f t="shared" si="53"/>
        <v>1</v>
      </c>
      <c r="BG91" s="37" t="str">
        <f t="array" ref="BG91:BQ91">IF(BF91,"",IVSolution($M91,$N91,$O91,BB91,BC91,BD91,BE91,$E91,$F91,$G91,$H91,$I91))</f>
        <v/>
      </c>
      <c r="BH91" s="37" t="str">
        <v/>
      </c>
      <c r="BI91" s="37" t="str">
        <v/>
      </c>
      <c r="BJ91" s="39" t="str">
        <v/>
      </c>
      <c r="BK91" s="39" t="str">
        <v/>
      </c>
      <c r="BL91" s="37" t="str">
        <v/>
      </c>
      <c r="BM91" s="37" t="str">
        <v/>
      </c>
      <c r="BN91" s="37" t="str">
        <v/>
      </c>
      <c r="BO91" s="37" t="str">
        <v/>
      </c>
      <c r="BP91" s="37" t="str">
        <v/>
      </c>
      <c r="BQ91" s="37" t="str">
        <v/>
      </c>
      <c r="BR91" s="40">
        <f t="shared" si="54"/>
        <v>20.5</v>
      </c>
      <c r="BS91" s="36">
        <f>IFERROR(INDEX('Level Multipliers'!$D:$D,MATCH(BR91,'Level Multipliers'!$A:$A,0)),"")</f>
        <v>1.6533745038028393</v>
      </c>
      <c r="BT91" s="37">
        <f t="shared" si="55"/>
        <v>0</v>
      </c>
      <c r="BU91" s="37">
        <f t="shared" si="56"/>
        <v>-20</v>
      </c>
      <c r="BV91" s="38">
        <f t="shared" si="57"/>
        <v>1317895863.7194862</v>
      </c>
      <c r="BW91" s="38">
        <f t="shared" si="58"/>
        <v>1319881393.9295032</v>
      </c>
      <c r="BX91" s="38" t="b">
        <f t="shared" si="59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 t="str">
        <f t="shared" si="60"/>
        <v/>
      </c>
      <c r="CK91" s="41" t="str">
        <f t="shared" si="61"/>
        <v/>
      </c>
      <c r="CL91" s="61" t="str">
        <f t="shared" si="62"/>
        <v/>
      </c>
      <c r="CM91" s="39" t="str">
        <f t="shared" si="63"/>
        <v/>
      </c>
      <c r="CN91" s="39" t="str">
        <f t="shared" si="64"/>
        <v/>
      </c>
      <c r="CO91" s="42" t="str">
        <f t="shared" si="65"/>
        <v/>
      </c>
      <c r="CP91" s="42" t="str">
        <f t="shared" si="66"/>
        <v/>
      </c>
      <c r="CQ91" s="42" t="str">
        <f t="shared" si="67"/>
        <v/>
      </c>
      <c r="CR91" s="42" t="str">
        <f t="shared" si="68"/>
        <v/>
      </c>
      <c r="CS91" s="42" t="str">
        <f t="shared" si="69"/>
        <v/>
      </c>
      <c r="CT91" s="42" t="str">
        <f t="shared" si="70"/>
        <v/>
      </c>
      <c r="CU91" s="43" t="str">
        <f t="shared" si="71"/>
        <v/>
      </c>
      <c r="CV91" s="43" t="str">
        <f t="shared" si="72"/>
        <v/>
      </c>
      <c r="CW91" s="43" t="str">
        <f t="shared" si="73"/>
        <v/>
      </c>
      <c r="CX91" s="13" t="s">
        <v>423</v>
      </c>
    </row>
    <row r="92" spans="1:104" x14ac:dyDescent="0.25">
      <c r="A92" s="31" t="s">
        <v>108</v>
      </c>
      <c r="B92" s="13">
        <v>667</v>
      </c>
      <c r="C92" s="13">
        <v>55</v>
      </c>
      <c r="D92" s="13">
        <v>25</v>
      </c>
      <c r="E92" s="32" t="s">
        <v>0</v>
      </c>
      <c r="F92" s="32"/>
      <c r="G92" s="32">
        <v>1</v>
      </c>
      <c r="H92" s="32"/>
      <c r="I92" s="32" t="s">
        <v>0</v>
      </c>
      <c r="J92" s="13"/>
      <c r="K92" s="33"/>
      <c r="L92" s="34">
        <f>IFERROR(INDEX('Pokemon Data'!A:A,MATCH($A92,'Pokemon Data'!$B:$B,0)),"")</f>
        <v>74</v>
      </c>
      <c r="M92" s="34">
        <f>IFERROR(INDEX('Pokemon Data'!I:I,MATCH($A92,'Pokemon Data'!$B:$B,0)),"")</f>
        <v>120</v>
      </c>
      <c r="N92" s="34">
        <f>IFERROR(INDEX('Pokemon Data'!J:J,MATCH($A92,'Pokemon Data'!$B:$B,0)),"")</f>
        <v>132</v>
      </c>
      <c r="O92" s="34">
        <f>IFERROR(INDEX('Pokemon Data'!K:K,MATCH($A92,'Pokemon Data'!$B:$B,0)),"")</f>
        <v>132</v>
      </c>
      <c r="P92" s="35">
        <f>IFERROR(INDEX('Level Multipliers'!$A:$A,MATCH($D92,'Level Multipliers'!$B:$B,0)),"")</f>
        <v>19</v>
      </c>
      <c r="Q92" s="36">
        <f>IFERROR(INDEX('Level Multipliers'!$D:$D,MATCH(P92,'Level Multipliers'!$A:$A,0)),"")</f>
        <v>1.7173900470456649</v>
      </c>
      <c r="R92" s="37">
        <f t="shared" si="37"/>
        <v>0</v>
      </c>
      <c r="S92" s="37">
        <f t="shared" si="38"/>
        <v>-24</v>
      </c>
      <c r="T92" s="38">
        <f t="shared" si="39"/>
        <v>387014676.22228789</v>
      </c>
      <c r="U92" s="38">
        <f t="shared" si="40"/>
        <v>388176009.93194747</v>
      </c>
      <c r="V92" s="38" t="b">
        <f t="shared" si="41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2"/>
        <v>19.5</v>
      </c>
      <c r="AI92" s="36">
        <f>IFERROR(INDEX('Level Multipliers'!$D:$D,MATCH(AH92,'Level Multipliers'!$A:$A,0)),"")</f>
        <v>1.6952373266621776</v>
      </c>
      <c r="AJ92" s="37">
        <f t="shared" si="43"/>
        <v>0</v>
      </c>
      <c r="AK92" s="37">
        <f t="shared" si="44"/>
        <v>-26</v>
      </c>
      <c r="AL92" s="38">
        <f t="shared" si="45"/>
        <v>367429221.99706113</v>
      </c>
      <c r="AM92" s="38">
        <f t="shared" si="46"/>
        <v>368531784.68430686</v>
      </c>
      <c r="AN92" s="38" t="b">
        <f t="shared" si="47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8"/>
        <v>20</v>
      </c>
      <c r="BA92" s="36">
        <f>IFERROR(INDEX('Level Multipliers'!$D:$D,MATCH(AZ92,'Level Multipliers'!$A:$A,0)),"")</f>
        <v>1.6739202944034379</v>
      </c>
      <c r="BB92" s="37">
        <f t="shared" si="49"/>
        <v>0</v>
      </c>
      <c r="BC92" s="37">
        <f t="shared" si="50"/>
        <v>-27</v>
      </c>
      <c r="BD92" s="38">
        <f t="shared" si="51"/>
        <v>349293711.38140005</v>
      </c>
      <c r="BE92" s="38">
        <f t="shared" si="52"/>
        <v>350341853.96234536</v>
      </c>
      <c r="BF92" s="38" t="b">
        <f t="shared" si="53"/>
        <v>1</v>
      </c>
      <c r="BG92" s="37" t="str">
        <f t="array" ref="BG92:BQ92">IF(BF92,"",IVSolution($M92,$N92,$O92,BB92,BC92,BD92,BE92,$E92,$F92,$G92,$H92,$I92))</f>
        <v/>
      </c>
      <c r="BH92" s="37" t="str">
        <v/>
      </c>
      <c r="BI92" s="37" t="str">
        <v/>
      </c>
      <c r="BJ92" s="39" t="str">
        <v/>
      </c>
      <c r="BK92" s="39" t="str">
        <v/>
      </c>
      <c r="BL92" s="37" t="str">
        <v/>
      </c>
      <c r="BM92" s="37" t="str">
        <v/>
      </c>
      <c r="BN92" s="37" t="str">
        <v/>
      </c>
      <c r="BO92" s="37" t="str">
        <v/>
      </c>
      <c r="BP92" s="37" t="str">
        <v/>
      </c>
      <c r="BQ92" s="37" t="str">
        <v/>
      </c>
      <c r="BR92" s="40">
        <f t="shared" si="54"/>
        <v>20.5</v>
      </c>
      <c r="BS92" s="36">
        <f>IFERROR(INDEX('Level Multipliers'!$D:$D,MATCH(BR92,'Level Multipliers'!$A:$A,0)),"")</f>
        <v>1.6533745038028393</v>
      </c>
      <c r="BT92" s="37">
        <f t="shared" si="55"/>
        <v>0</v>
      </c>
      <c r="BU92" s="37">
        <f t="shared" si="56"/>
        <v>-28</v>
      </c>
      <c r="BV92" s="38">
        <f t="shared" si="57"/>
        <v>332457865.86536199</v>
      </c>
      <c r="BW92" s="38">
        <f t="shared" si="58"/>
        <v>333455488.30810672</v>
      </c>
      <c r="BX92" s="38" t="b">
        <f t="shared" si="59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 t="str">
        <f t="shared" si="60"/>
        <v/>
      </c>
      <c r="CK92" s="41" t="str">
        <f t="shared" si="61"/>
        <v/>
      </c>
      <c r="CL92" s="61" t="str">
        <f t="shared" si="62"/>
        <v/>
      </c>
      <c r="CM92" s="39" t="str">
        <f t="shared" si="63"/>
        <v/>
      </c>
      <c r="CN92" s="39" t="str">
        <f t="shared" si="64"/>
        <v/>
      </c>
      <c r="CO92" s="42" t="str">
        <f t="shared" si="65"/>
        <v/>
      </c>
      <c r="CP92" s="42" t="str">
        <f t="shared" si="66"/>
        <v/>
      </c>
      <c r="CQ92" s="42" t="str">
        <f t="shared" si="67"/>
        <v/>
      </c>
      <c r="CR92" s="42" t="str">
        <f t="shared" si="68"/>
        <v/>
      </c>
      <c r="CS92" s="42" t="str">
        <f t="shared" si="69"/>
        <v/>
      </c>
      <c r="CT92" s="42" t="str">
        <f t="shared" si="70"/>
        <v/>
      </c>
      <c r="CU92" s="43" t="str">
        <f t="shared" si="71"/>
        <v/>
      </c>
      <c r="CV92" s="43" t="str">
        <f t="shared" si="72"/>
        <v/>
      </c>
      <c r="CW92" s="43" t="str">
        <f t="shared" si="73"/>
        <v/>
      </c>
      <c r="CX92" s="13" t="s">
        <v>396</v>
      </c>
    </row>
    <row r="93" spans="1:104" x14ac:dyDescent="0.25">
      <c r="A93" s="31" t="s">
        <v>108</v>
      </c>
      <c r="B93" s="13">
        <v>660</v>
      </c>
      <c r="C93" s="13">
        <v>54</v>
      </c>
      <c r="D93" s="13">
        <v>25</v>
      </c>
      <c r="E93" s="32" t="s">
        <v>0</v>
      </c>
      <c r="F93" s="32"/>
      <c r="G93" s="32"/>
      <c r="H93" s="32">
        <v>1</v>
      </c>
      <c r="I93" s="32" t="s">
        <v>2</v>
      </c>
      <c r="J93" s="13"/>
      <c r="K93" s="33"/>
      <c r="L93" s="34">
        <f>IFERROR(INDEX('Pokemon Data'!A:A,MATCH($A93,'Pokemon Data'!$B:$B,0)),"")</f>
        <v>74</v>
      </c>
      <c r="M93" s="34">
        <f>IFERROR(INDEX('Pokemon Data'!I:I,MATCH($A93,'Pokemon Data'!$B:$B,0)),"")</f>
        <v>120</v>
      </c>
      <c r="N93" s="34">
        <f>IFERROR(INDEX('Pokemon Data'!J:J,MATCH($A93,'Pokemon Data'!$B:$B,0)),"")</f>
        <v>132</v>
      </c>
      <c r="O93" s="34">
        <f>IFERROR(INDEX('Pokemon Data'!K:K,MATCH($A93,'Pokemon Data'!$B:$B,0)),"")</f>
        <v>132</v>
      </c>
      <c r="P93" s="35">
        <f>IFERROR(INDEX('Level Multipliers'!$A:$A,MATCH($D93,'Level Multipliers'!$B:$B,0)),"")</f>
        <v>19</v>
      </c>
      <c r="Q93" s="36">
        <f>IFERROR(INDEX('Level Multipliers'!$D:$D,MATCH(P93,'Level Multipliers'!$A:$A,0)),"")</f>
        <v>1.7173900470456649</v>
      </c>
      <c r="R93" s="37">
        <f t="shared" si="37"/>
        <v>0</v>
      </c>
      <c r="S93" s="37">
        <f t="shared" si="38"/>
        <v>-26</v>
      </c>
      <c r="T93" s="38">
        <f t="shared" si="39"/>
        <v>378934055.37657392</v>
      </c>
      <c r="U93" s="38">
        <f t="shared" si="40"/>
        <v>380083210.3057577</v>
      </c>
      <c r="V93" s="38" t="b">
        <f t="shared" si="41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2"/>
        <v>19.5</v>
      </c>
      <c r="AI93" s="36">
        <f>IFERROR(INDEX('Level Multipliers'!$D:$D,MATCH(AH93,'Level Multipliers'!$A:$A,0)),"")</f>
        <v>1.6952373266621776</v>
      </c>
      <c r="AJ93" s="37">
        <f t="shared" si="43"/>
        <v>0</v>
      </c>
      <c r="AK93" s="37">
        <f t="shared" si="44"/>
        <v>-27</v>
      </c>
      <c r="AL93" s="38">
        <f t="shared" si="45"/>
        <v>359757533.0069294</v>
      </c>
      <c r="AM93" s="38">
        <f t="shared" si="46"/>
        <v>360848533.23902804</v>
      </c>
      <c r="AN93" s="38" t="b">
        <f t="shared" si="47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8"/>
        <v>20</v>
      </c>
      <c r="BA93" s="36">
        <f>IFERROR(INDEX('Level Multipliers'!$D:$D,MATCH(AZ93,'Level Multipliers'!$A:$A,0)),"")</f>
        <v>1.6739202944034379</v>
      </c>
      <c r="BB93" s="37">
        <f t="shared" si="49"/>
        <v>0</v>
      </c>
      <c r="BC93" s="37">
        <f t="shared" si="50"/>
        <v>-28</v>
      </c>
      <c r="BD93" s="38">
        <f t="shared" si="51"/>
        <v>342000680.34439576</v>
      </c>
      <c r="BE93" s="38">
        <f t="shared" si="52"/>
        <v>343037831.16793787</v>
      </c>
      <c r="BF93" s="38" t="b">
        <f t="shared" si="53"/>
        <v>1</v>
      </c>
      <c r="BG93" s="37" t="str">
        <f t="array" ref="BG93:BQ93">IF(BF93,"",IVSolution($M93,$N93,$O93,BB93,BC93,BD93,BE93,$E93,$F93,$G93,$H93,$I93))</f>
        <v/>
      </c>
      <c r="BH93" s="37" t="str">
        <v/>
      </c>
      <c r="BI93" s="37" t="str">
        <v/>
      </c>
      <c r="BJ93" s="39" t="str">
        <v/>
      </c>
      <c r="BK93" s="39" t="str">
        <v/>
      </c>
      <c r="BL93" s="37" t="str">
        <v/>
      </c>
      <c r="BM93" s="37" t="str">
        <v/>
      </c>
      <c r="BN93" s="37" t="str">
        <v/>
      </c>
      <c r="BO93" s="37" t="str">
        <v/>
      </c>
      <c r="BP93" s="37" t="str">
        <v/>
      </c>
      <c r="BQ93" s="37" t="str">
        <v/>
      </c>
      <c r="BR93" s="40">
        <f t="shared" si="54"/>
        <v>20.5</v>
      </c>
      <c r="BS93" s="36">
        <f>IFERROR(INDEX('Level Multipliers'!$D:$D,MATCH(BR93,'Level Multipliers'!$A:$A,0)),"")</f>
        <v>1.6533745038028393</v>
      </c>
      <c r="BT93" s="37">
        <f t="shared" si="55"/>
        <v>0</v>
      </c>
      <c r="BU93" s="37">
        <f t="shared" si="56"/>
        <v>-30</v>
      </c>
      <c r="BV93" s="38">
        <f t="shared" si="57"/>
        <v>325516356.59895319</v>
      </c>
      <c r="BW93" s="38">
        <f t="shared" si="58"/>
        <v>326503517.08349681</v>
      </c>
      <c r="BX93" s="38" t="b">
        <f t="shared" si="59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 t="str">
        <f t="shared" si="60"/>
        <v/>
      </c>
      <c r="CK93" s="41" t="str">
        <f t="shared" si="61"/>
        <v/>
      </c>
      <c r="CL93" s="61" t="str">
        <f t="shared" si="62"/>
        <v/>
      </c>
      <c r="CM93" s="39" t="str">
        <f t="shared" si="63"/>
        <v/>
      </c>
      <c r="CN93" s="39" t="str">
        <f t="shared" si="64"/>
        <v/>
      </c>
      <c r="CO93" s="42" t="str">
        <f t="shared" si="65"/>
        <v/>
      </c>
      <c r="CP93" s="42" t="str">
        <f t="shared" si="66"/>
        <v/>
      </c>
      <c r="CQ93" s="42" t="str">
        <f t="shared" si="67"/>
        <v/>
      </c>
      <c r="CR93" s="42" t="str">
        <f t="shared" si="68"/>
        <v/>
      </c>
      <c r="CS93" s="42" t="str">
        <f t="shared" si="69"/>
        <v/>
      </c>
      <c r="CT93" s="42" t="str">
        <f t="shared" si="70"/>
        <v/>
      </c>
      <c r="CU93" s="43" t="str">
        <f t="shared" si="71"/>
        <v/>
      </c>
      <c r="CV93" s="43" t="str">
        <f t="shared" si="72"/>
        <v/>
      </c>
      <c r="CW93" s="43" t="str">
        <f t="shared" si="73"/>
        <v/>
      </c>
      <c r="CX93" s="13" t="s">
        <v>394</v>
      </c>
    </row>
    <row r="94" spans="1:104" x14ac:dyDescent="0.25">
      <c r="A94" s="31" t="s">
        <v>108</v>
      </c>
      <c r="B94" s="13">
        <v>658</v>
      </c>
      <c r="C94" s="13">
        <v>56</v>
      </c>
      <c r="D94" s="13">
        <v>25</v>
      </c>
      <c r="E94" s="32" t="s">
        <v>0</v>
      </c>
      <c r="F94" s="32">
        <v>1</v>
      </c>
      <c r="G94" s="32"/>
      <c r="H94" s="32">
        <v>1</v>
      </c>
      <c r="I94" s="32" t="s">
        <v>2</v>
      </c>
      <c r="J94" s="13"/>
      <c r="K94" s="33"/>
      <c r="L94" s="34">
        <f>IFERROR(INDEX('Pokemon Data'!A:A,MATCH($A94,'Pokemon Data'!$B:$B,0)),"")</f>
        <v>74</v>
      </c>
      <c r="M94" s="34">
        <f>IFERROR(INDEX('Pokemon Data'!I:I,MATCH($A94,'Pokemon Data'!$B:$B,0)),"")</f>
        <v>120</v>
      </c>
      <c r="N94" s="34">
        <f>IFERROR(INDEX('Pokemon Data'!J:J,MATCH($A94,'Pokemon Data'!$B:$B,0)),"")</f>
        <v>132</v>
      </c>
      <c r="O94" s="34">
        <f>IFERROR(INDEX('Pokemon Data'!K:K,MATCH($A94,'Pokemon Data'!$B:$B,0)),"")</f>
        <v>132</v>
      </c>
      <c r="P94" s="35">
        <f>IFERROR(INDEX('Level Multipliers'!$A:$A,MATCH($D94,'Level Multipliers'!$B:$B,0)),"")</f>
        <v>19</v>
      </c>
      <c r="Q94" s="36">
        <f>IFERROR(INDEX('Level Multipliers'!$D:$D,MATCH(P94,'Level Multipliers'!$A:$A,0)),"")</f>
        <v>1.7173900470456649</v>
      </c>
      <c r="R94" s="37">
        <f t="shared" si="37"/>
        <v>0</v>
      </c>
      <c r="S94" s="37">
        <f t="shared" si="38"/>
        <v>-23</v>
      </c>
      <c r="T94" s="38">
        <f t="shared" si="39"/>
        <v>376640964.99555314</v>
      </c>
      <c r="U94" s="38">
        <f t="shared" si="40"/>
        <v>377786640.27317244</v>
      </c>
      <c r="V94" s="38" t="b">
        <f t="shared" si="41"/>
        <v>1</v>
      </c>
      <c r="W94" s="37" t="str">
        <f t="array" ref="W94:AG94">IF(V94,"",IVSolution($M94,$N94,$O94,R94,S94,T94,U94,$E94,$F94,$G94,$H94,$I94))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40">
        <f t="shared" si="42"/>
        <v>19.5</v>
      </c>
      <c r="AI94" s="36">
        <f>IFERROR(INDEX('Level Multipliers'!$D:$D,MATCH(AH94,'Level Multipliers'!$A:$A,0)),"")</f>
        <v>1.6952373266621776</v>
      </c>
      <c r="AJ94" s="37">
        <f t="shared" si="43"/>
        <v>0</v>
      </c>
      <c r="AK94" s="37">
        <f t="shared" si="44"/>
        <v>-24</v>
      </c>
      <c r="AL94" s="38">
        <f t="shared" si="45"/>
        <v>357580487.88065243</v>
      </c>
      <c r="AM94" s="38">
        <f t="shared" si="46"/>
        <v>358668184.55413753</v>
      </c>
      <c r="AN94" s="38" t="b">
        <f t="shared" si="47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8"/>
        <v>20</v>
      </c>
      <c r="BA94" s="36">
        <f>IFERROR(INDEX('Level Multipliers'!$D:$D,MATCH(AZ94,'Level Multipliers'!$A:$A,0)),"")</f>
        <v>1.6739202944034379</v>
      </c>
      <c r="BB94" s="37">
        <f t="shared" si="49"/>
        <v>0</v>
      </c>
      <c r="BC94" s="37">
        <f t="shared" si="50"/>
        <v>-25</v>
      </c>
      <c r="BD94" s="38">
        <f t="shared" si="51"/>
        <v>339931089.45048428</v>
      </c>
      <c r="BE94" s="38">
        <f t="shared" si="52"/>
        <v>340965099.7719112</v>
      </c>
      <c r="BF94" s="38" t="b">
        <f t="shared" si="53"/>
        <v>1</v>
      </c>
      <c r="BG94" s="37" t="str">
        <f t="array" ref="BG94:BQ94">IF(BF94,"",IVSolution($M94,$N94,$O94,BB94,BC94,BD94,BE94,$E94,$F94,$G94,$H94,$I94))</f>
        <v/>
      </c>
      <c r="BH94" s="37" t="str">
        <v/>
      </c>
      <c r="BI94" s="37" t="str">
        <v/>
      </c>
      <c r="BJ94" s="39" t="str">
        <v/>
      </c>
      <c r="BK94" s="39" t="str">
        <v/>
      </c>
      <c r="BL94" s="37" t="str">
        <v/>
      </c>
      <c r="BM94" s="37" t="str">
        <v/>
      </c>
      <c r="BN94" s="37" t="str">
        <v/>
      </c>
      <c r="BO94" s="37" t="str">
        <v/>
      </c>
      <c r="BP94" s="37" t="str">
        <v/>
      </c>
      <c r="BQ94" s="37" t="str">
        <v/>
      </c>
      <c r="BR94" s="40">
        <f t="shared" si="54"/>
        <v>20.5</v>
      </c>
      <c r="BS94" s="36">
        <f>IFERROR(INDEX('Level Multipliers'!$D:$D,MATCH(BR94,'Level Multipliers'!$A:$A,0)),"")</f>
        <v>1.6533745038028393</v>
      </c>
      <c r="BT94" s="37">
        <f t="shared" si="55"/>
        <v>0</v>
      </c>
      <c r="BU94" s="37">
        <f t="shared" si="56"/>
        <v>-26</v>
      </c>
      <c r="BV94" s="38">
        <f t="shared" si="57"/>
        <v>323546519.32623774</v>
      </c>
      <c r="BW94" s="38">
        <f t="shared" si="58"/>
        <v>324530690.67986679</v>
      </c>
      <c r="BX94" s="38" t="b">
        <f t="shared" si="59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 t="str">
        <f t="shared" si="60"/>
        <v/>
      </c>
      <c r="CK94" s="41" t="str">
        <f t="shared" si="61"/>
        <v/>
      </c>
      <c r="CL94" s="61" t="str">
        <f t="shared" si="62"/>
        <v/>
      </c>
      <c r="CM94" s="39" t="str">
        <f t="shared" si="63"/>
        <v/>
      </c>
      <c r="CN94" s="39" t="str">
        <f t="shared" si="64"/>
        <v/>
      </c>
      <c r="CO94" s="42" t="str">
        <f t="shared" si="65"/>
        <v/>
      </c>
      <c r="CP94" s="42" t="str">
        <f t="shared" si="66"/>
        <v/>
      </c>
      <c r="CQ94" s="42" t="str">
        <f t="shared" si="67"/>
        <v/>
      </c>
      <c r="CR94" s="42" t="str">
        <f t="shared" si="68"/>
        <v/>
      </c>
      <c r="CS94" s="42" t="str">
        <f t="shared" si="69"/>
        <v/>
      </c>
      <c r="CT94" s="42" t="str">
        <f t="shared" si="70"/>
        <v/>
      </c>
      <c r="CU94" s="43" t="str">
        <f t="shared" si="71"/>
        <v/>
      </c>
      <c r="CV94" s="43" t="str">
        <f t="shared" si="72"/>
        <v/>
      </c>
      <c r="CW94" s="43" t="str">
        <f t="shared" si="73"/>
        <v/>
      </c>
      <c r="CX94" s="13" t="s">
        <v>395</v>
      </c>
    </row>
    <row r="95" spans="1:104" x14ac:dyDescent="0.25">
      <c r="A95" s="31" t="s">
        <v>108</v>
      </c>
      <c r="B95" s="13">
        <v>298</v>
      </c>
      <c r="C95" s="13">
        <v>36</v>
      </c>
      <c r="D95" s="13">
        <v>10</v>
      </c>
      <c r="E95" s="32" t="s">
        <v>0</v>
      </c>
      <c r="F95" s="32"/>
      <c r="G95" s="32">
        <v>1</v>
      </c>
      <c r="H95" s="32"/>
      <c r="I95" s="32" t="s">
        <v>0</v>
      </c>
      <c r="J95" s="13"/>
      <c r="K95" s="33"/>
      <c r="L95" s="34">
        <f>IFERROR(INDEX('Pokemon Data'!A:A,MATCH($A95,'Pokemon Data'!$B:$B,0)),"")</f>
        <v>74</v>
      </c>
      <c r="M95" s="34">
        <f>IFERROR(INDEX('Pokemon Data'!I:I,MATCH($A95,'Pokemon Data'!$B:$B,0)),"")</f>
        <v>120</v>
      </c>
      <c r="N95" s="34">
        <f>IFERROR(INDEX('Pokemon Data'!J:J,MATCH($A95,'Pokemon Data'!$B:$B,0)),"")</f>
        <v>132</v>
      </c>
      <c r="O95" s="34">
        <f>IFERROR(INDEX('Pokemon Data'!K:K,MATCH($A95,'Pokemon Data'!$B:$B,0)),"")</f>
        <v>132</v>
      </c>
      <c r="P95" s="35">
        <f>IFERROR(INDEX('Level Multipliers'!$A:$A,MATCH($D95,'Level Multipliers'!$B:$B,0)),"")</f>
        <v>9</v>
      </c>
      <c r="Q95" s="36">
        <f>IFERROR(INDEX('Level Multipliers'!$D:$D,MATCH(P95,'Level Multipliers'!$A:$A,0)),"")</f>
        <v>2.5027074524512973</v>
      </c>
      <c r="R95" s="37">
        <f t="shared" si="37"/>
        <v>0</v>
      </c>
      <c r="S95" s="37">
        <f t="shared" si="38"/>
        <v>-28</v>
      </c>
      <c r="T95" s="38">
        <f t="shared" si="39"/>
        <v>348395771.65914828</v>
      </c>
      <c r="U95" s="38">
        <f t="shared" si="40"/>
        <v>350737921.51366508</v>
      </c>
      <c r="V95" s="38" t="b">
        <f t="shared" si="41"/>
        <v>1</v>
      </c>
      <c r="W95" s="37" t="str">
        <f t="array" ref="W95:AG95">IF(V95,"",IVSolution($M95,$N95,$O95,R95,S95,T95,U95,$E95,$F95,$G95,$H95,$I95))</f>
        <v/>
      </c>
      <c r="X95" s="37" t="str">
        <v/>
      </c>
      <c r="Y95" s="37" t="str">
        <v/>
      </c>
      <c r="Z95" s="39" t="str">
        <v/>
      </c>
      <c r="AA95" s="39" t="str">
        <v/>
      </c>
      <c r="AB95" s="37" t="str">
        <v/>
      </c>
      <c r="AC95" s="37" t="str">
        <v/>
      </c>
      <c r="AD95" s="37" t="str">
        <v/>
      </c>
      <c r="AE95" s="37" t="str">
        <v/>
      </c>
      <c r="AF95" s="37" t="str">
        <v/>
      </c>
      <c r="AG95" s="37" t="str">
        <v/>
      </c>
      <c r="AH95" s="40">
        <f t="shared" si="42"/>
        <v>9.5</v>
      </c>
      <c r="AI95" s="36">
        <f>IFERROR(INDEX('Level Multipliers'!$D:$D,MATCH(AH95,'Level Multipliers'!$A:$A,0)),"")</f>
        <v>2.4319447427583007</v>
      </c>
      <c r="AJ95" s="37">
        <f t="shared" si="43"/>
        <v>0</v>
      </c>
      <c r="AK95" s="37">
        <f t="shared" si="44"/>
        <v>-31</v>
      </c>
      <c r="AL95" s="38">
        <f t="shared" si="45"/>
        <v>310632820.37657672</v>
      </c>
      <c r="AM95" s="38">
        <f t="shared" si="46"/>
        <v>312721102.36573058</v>
      </c>
      <c r="AN95" s="38" t="b">
        <f t="shared" si="47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8"/>
        <v>10</v>
      </c>
      <c r="BA95" s="36">
        <f>IFERROR(INDEX('Level Multipliers'!$D:$D,MATCH(AZ95,'Level Multipliers'!$A:$A,0)),"")</f>
        <v>2.366863825187552</v>
      </c>
      <c r="BB95" s="37">
        <f t="shared" si="49"/>
        <v>0</v>
      </c>
      <c r="BC95" s="37">
        <f t="shared" si="50"/>
        <v>-33</v>
      </c>
      <c r="BD95" s="38">
        <f t="shared" si="51"/>
        <v>278692714.83633786</v>
      </c>
      <c r="BE95" s="38">
        <f t="shared" si="52"/>
        <v>280566274.0313887</v>
      </c>
      <c r="BF95" s="38" t="b">
        <f t="shared" si="53"/>
        <v>1</v>
      </c>
      <c r="BG95" s="37" t="str">
        <f t="array" ref="BG95:BQ95">IF(BF95,"",IVSolution($M95,$N95,$O95,BB95,BC95,BD95,BE95,$E95,$F95,$G95,$H95,$I95))</f>
        <v/>
      </c>
      <c r="BH95" s="37" t="str">
        <v/>
      </c>
      <c r="BI95" s="37" t="str">
        <v/>
      </c>
      <c r="BJ95" s="39" t="str">
        <v/>
      </c>
      <c r="BK95" s="39" t="str">
        <v/>
      </c>
      <c r="BL95" s="37" t="str">
        <v/>
      </c>
      <c r="BM95" s="37" t="str">
        <v/>
      </c>
      <c r="BN95" s="37" t="str">
        <v/>
      </c>
      <c r="BO95" s="37" t="str">
        <v/>
      </c>
      <c r="BP95" s="37" t="str">
        <v/>
      </c>
      <c r="BQ95" s="37" t="str">
        <v/>
      </c>
      <c r="BR95" s="40">
        <f t="shared" si="54"/>
        <v>10.5</v>
      </c>
      <c r="BS95" s="36">
        <f>IFERROR(INDEX('Level Multipliers'!$D:$D,MATCH(BR95,'Level Multipliers'!$A:$A,0)),"")</f>
        <v>2.3098613358274029</v>
      </c>
      <c r="BT95" s="37">
        <f t="shared" si="55"/>
        <v>0</v>
      </c>
      <c r="BU95" s="37">
        <f t="shared" si="56"/>
        <v>-35</v>
      </c>
      <c r="BV95" s="38">
        <f t="shared" si="57"/>
        <v>252799473.81463784</v>
      </c>
      <c r="BW95" s="38">
        <f t="shared" si="58"/>
        <v>254498961.2911855</v>
      </c>
      <c r="BX95" s="38" t="b">
        <f t="shared" si="59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 t="str">
        <f t="shared" si="60"/>
        <v/>
      </c>
      <c r="CK95" s="41" t="str">
        <f t="shared" si="61"/>
        <v/>
      </c>
      <c r="CL95" s="61" t="str">
        <f t="shared" si="62"/>
        <v/>
      </c>
      <c r="CM95" s="39" t="str">
        <f t="shared" si="63"/>
        <v/>
      </c>
      <c r="CN95" s="39" t="str">
        <f t="shared" si="64"/>
        <v/>
      </c>
      <c r="CO95" s="42" t="str">
        <f t="shared" si="65"/>
        <v/>
      </c>
      <c r="CP95" s="42" t="str">
        <f t="shared" si="66"/>
        <v/>
      </c>
      <c r="CQ95" s="42" t="str">
        <f t="shared" si="67"/>
        <v/>
      </c>
      <c r="CR95" s="42" t="str">
        <f t="shared" si="68"/>
        <v/>
      </c>
      <c r="CS95" s="42" t="str">
        <f t="shared" si="69"/>
        <v/>
      </c>
      <c r="CT95" s="42" t="str">
        <f t="shared" si="70"/>
        <v/>
      </c>
      <c r="CU95" s="43" t="str">
        <f t="shared" si="71"/>
        <v/>
      </c>
      <c r="CV95" s="43" t="str">
        <f t="shared" si="72"/>
        <v/>
      </c>
      <c r="CW95" s="43" t="str">
        <f t="shared" si="73"/>
        <v/>
      </c>
      <c r="CX95" s="13" t="s">
        <v>398</v>
      </c>
    </row>
    <row r="96" spans="1:104" x14ac:dyDescent="0.25">
      <c r="A96" s="31" t="s">
        <v>111</v>
      </c>
      <c r="B96" s="13">
        <v>1651</v>
      </c>
      <c r="C96" s="13">
        <v>104</v>
      </c>
      <c r="D96" s="13">
        <v>25</v>
      </c>
      <c r="E96" s="32" t="s">
        <v>0</v>
      </c>
      <c r="F96" s="32">
        <v>1</v>
      </c>
      <c r="G96" s="32"/>
      <c r="H96" s="32">
        <v>1</v>
      </c>
      <c r="I96" s="32" t="s">
        <v>0</v>
      </c>
      <c r="J96" s="13"/>
      <c r="K96" s="33"/>
      <c r="L96" s="34">
        <f>IFERROR(INDEX('Pokemon Data'!A:A,MATCH($A96,'Pokemon Data'!$B:$B,0)),"")</f>
        <v>76</v>
      </c>
      <c r="M96" s="34">
        <f>IFERROR(INDEX('Pokemon Data'!I:I,MATCH($A96,'Pokemon Data'!$B:$B,0)),"")</f>
        <v>190</v>
      </c>
      <c r="N96" s="34">
        <f>IFERROR(INDEX('Pokemon Data'!J:J,MATCH($A96,'Pokemon Data'!$B:$B,0)),"")</f>
        <v>211</v>
      </c>
      <c r="O96" s="34">
        <f>IFERROR(INDEX('Pokemon Data'!K:K,MATCH($A96,'Pokemon Data'!$B:$B,0)),"")</f>
        <v>198</v>
      </c>
      <c r="P96" s="35">
        <f>IFERROR(INDEX('Level Multipliers'!$A:$A,MATCH($D96,'Level Multipliers'!$B:$B,0)),"")</f>
        <v>19</v>
      </c>
      <c r="Q96" s="36">
        <f>IFERROR(INDEX('Level Multipliers'!$D:$D,MATCH(P96,'Level Multipliers'!$A:$A,0)),"")</f>
        <v>1.7173900470456649</v>
      </c>
      <c r="R96" s="37">
        <f t="shared" si="37"/>
        <v>0</v>
      </c>
      <c r="S96" s="37">
        <f t="shared" si="38"/>
        <v>-10</v>
      </c>
      <c r="T96" s="38">
        <f t="shared" si="39"/>
        <v>2371209428.55721</v>
      </c>
      <c r="U96" s="38">
        <f t="shared" si="40"/>
        <v>2374082750.8366146</v>
      </c>
      <c r="V96" s="38" t="b">
        <f t="shared" si="41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2"/>
        <v>19.5</v>
      </c>
      <c r="AI96" s="36">
        <f>IFERROR(INDEX('Level Multipliers'!$D:$D,MATCH(AH96,'Level Multipliers'!$A:$A,0)),"")</f>
        <v>1.6952373266621776</v>
      </c>
      <c r="AJ96" s="37">
        <f t="shared" si="43"/>
        <v>0</v>
      </c>
      <c r="AK96" s="37">
        <f t="shared" si="44"/>
        <v>-13</v>
      </c>
      <c r="AL96" s="38">
        <f t="shared" si="45"/>
        <v>2251210843.0390754</v>
      </c>
      <c r="AM96" s="38">
        <f t="shared" si="46"/>
        <v>2253938756.5641484</v>
      </c>
      <c r="AN96" s="38" t="b">
        <f t="shared" si="47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8"/>
        <v>20</v>
      </c>
      <c r="BA96" s="36">
        <f>IFERROR(INDEX('Level Multipliers'!$D:$D,MATCH(AZ96,'Level Multipliers'!$A:$A,0)),"")</f>
        <v>1.6739202944034379</v>
      </c>
      <c r="BB96" s="37">
        <f t="shared" si="49"/>
        <v>0</v>
      </c>
      <c r="BC96" s="37">
        <f t="shared" si="50"/>
        <v>-15</v>
      </c>
      <c r="BD96" s="38">
        <f t="shared" si="51"/>
        <v>2140095951.5230353</v>
      </c>
      <c r="BE96" s="38">
        <f t="shared" si="52"/>
        <v>2142689221.144655</v>
      </c>
      <c r="BF96" s="38" t="b">
        <f t="shared" si="53"/>
        <v>1</v>
      </c>
      <c r="BG96" s="37" t="str">
        <f t="array" ref="BG96:BQ96">IF(BF96,"",IVSolution($M96,$N96,$O96,BB96,BC96,BD96,BE96,$E96,$F96,$G96,$H96,$I96))</f>
        <v/>
      </c>
      <c r="BH96" s="37" t="str">
        <v/>
      </c>
      <c r="BI96" s="37" t="str">
        <v/>
      </c>
      <c r="BJ96" s="39" t="str">
        <v/>
      </c>
      <c r="BK96" s="39" t="str">
        <v/>
      </c>
      <c r="BL96" s="37" t="str">
        <v/>
      </c>
      <c r="BM96" s="37" t="str">
        <v/>
      </c>
      <c r="BN96" s="37" t="str">
        <v/>
      </c>
      <c r="BO96" s="37" t="str">
        <v/>
      </c>
      <c r="BP96" s="37" t="str">
        <v/>
      </c>
      <c r="BQ96" s="37" t="str">
        <v/>
      </c>
      <c r="BR96" s="40">
        <f t="shared" si="54"/>
        <v>20.5</v>
      </c>
      <c r="BS96" s="36">
        <f>IFERROR(INDEX('Level Multipliers'!$D:$D,MATCH(BR96,'Level Multipliers'!$A:$A,0)),"")</f>
        <v>1.6533745038028393</v>
      </c>
      <c r="BT96" s="37">
        <f t="shared" si="55"/>
        <v>0</v>
      </c>
      <c r="BU96" s="37">
        <f t="shared" si="56"/>
        <v>-17</v>
      </c>
      <c r="BV96" s="38">
        <f t="shared" si="57"/>
        <v>2036944009.0307233</v>
      </c>
      <c r="BW96" s="38">
        <f t="shared" si="58"/>
        <v>2039412283.8834469</v>
      </c>
      <c r="BX96" s="38" t="b">
        <f t="shared" si="59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 t="str">
        <f t="shared" si="60"/>
        <v/>
      </c>
      <c r="CK96" s="41" t="str">
        <f t="shared" si="61"/>
        <v/>
      </c>
      <c r="CL96" s="61" t="str">
        <f t="shared" si="62"/>
        <v/>
      </c>
      <c r="CM96" s="39" t="str">
        <f t="shared" si="63"/>
        <v/>
      </c>
      <c r="CN96" s="39" t="str">
        <f t="shared" si="64"/>
        <v/>
      </c>
      <c r="CO96" s="42" t="str">
        <f t="shared" si="65"/>
        <v/>
      </c>
      <c r="CP96" s="42" t="str">
        <f t="shared" si="66"/>
        <v/>
      </c>
      <c r="CQ96" s="42" t="str">
        <f t="shared" si="67"/>
        <v/>
      </c>
      <c r="CR96" s="42" t="str">
        <f t="shared" si="68"/>
        <v/>
      </c>
      <c r="CS96" s="42" t="str">
        <f t="shared" si="69"/>
        <v/>
      </c>
      <c r="CT96" s="42" t="str">
        <f t="shared" si="70"/>
        <v/>
      </c>
      <c r="CU96" s="43" t="str">
        <f t="shared" si="71"/>
        <v/>
      </c>
      <c r="CV96" s="43" t="str">
        <f t="shared" si="72"/>
        <v/>
      </c>
      <c r="CW96" s="43" t="str">
        <f t="shared" si="73"/>
        <v/>
      </c>
      <c r="CX96" s="13" t="s">
        <v>436</v>
      </c>
    </row>
    <row r="97" spans="1:104" x14ac:dyDescent="0.25">
      <c r="A97" s="31" t="s">
        <v>111</v>
      </c>
      <c r="B97" s="13">
        <v>1647</v>
      </c>
      <c r="C97" s="13">
        <v>103</v>
      </c>
      <c r="D97" s="13">
        <v>25</v>
      </c>
      <c r="E97" s="32" t="s">
        <v>0</v>
      </c>
      <c r="F97" s="32"/>
      <c r="G97" s="32"/>
      <c r="H97" s="32">
        <v>1</v>
      </c>
      <c r="I97" s="32" t="s">
        <v>0</v>
      </c>
      <c r="J97" s="13"/>
      <c r="K97" s="33"/>
      <c r="L97" s="34">
        <f>IFERROR(INDEX('Pokemon Data'!A:A,MATCH($A97,'Pokemon Data'!$B:$B,0)),"")</f>
        <v>76</v>
      </c>
      <c r="M97" s="34">
        <f>IFERROR(INDEX('Pokemon Data'!I:I,MATCH($A97,'Pokemon Data'!$B:$B,0)),"")</f>
        <v>190</v>
      </c>
      <c r="N97" s="34">
        <f>IFERROR(INDEX('Pokemon Data'!J:J,MATCH($A97,'Pokemon Data'!$B:$B,0)),"")</f>
        <v>211</v>
      </c>
      <c r="O97" s="34">
        <f>IFERROR(INDEX('Pokemon Data'!K:K,MATCH($A97,'Pokemon Data'!$B:$B,0)),"")</f>
        <v>198</v>
      </c>
      <c r="P97" s="35">
        <f>IFERROR(INDEX('Level Multipliers'!$A:$A,MATCH($D97,'Level Multipliers'!$B:$B,0)),"")</f>
        <v>19</v>
      </c>
      <c r="Q97" s="36">
        <f>IFERROR(INDEX('Level Multipliers'!$D:$D,MATCH(P97,'Level Multipliers'!$A:$A,0)),"")</f>
        <v>1.7173900470456649</v>
      </c>
      <c r="R97" s="37">
        <f t="shared" si="37"/>
        <v>0</v>
      </c>
      <c r="S97" s="37">
        <f t="shared" si="38"/>
        <v>-12</v>
      </c>
      <c r="T97" s="38">
        <f t="shared" si="39"/>
        <v>2359733537.6974125</v>
      </c>
      <c r="U97" s="38">
        <f t="shared" si="40"/>
        <v>2362599900.6736884</v>
      </c>
      <c r="V97" s="38" t="b">
        <f t="shared" si="41"/>
        <v>1</v>
      </c>
      <c r="W97" s="37" t="str">
        <f t="array" ref="W97:AG97">IF(V97,"",IVSolution($M97,$N97,$O97,R97,S97,T97,U97,$E97,$F97,$G97,$H97,$I97))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2"/>
        <v>19.5</v>
      </c>
      <c r="AI97" s="36">
        <f>IFERROR(INDEX('Level Multipliers'!$D:$D,MATCH(AH97,'Level Multipliers'!$A:$A,0)),"")</f>
        <v>1.6952373266621776</v>
      </c>
      <c r="AJ97" s="37">
        <f t="shared" si="43"/>
        <v>0</v>
      </c>
      <c r="AK97" s="37">
        <f t="shared" si="44"/>
        <v>-14</v>
      </c>
      <c r="AL97" s="38">
        <f t="shared" si="45"/>
        <v>2240315706.7318497</v>
      </c>
      <c r="AM97" s="38">
        <f t="shared" si="46"/>
        <v>2243037013.1396961</v>
      </c>
      <c r="AN97" s="38" t="b">
        <f t="shared" si="47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8"/>
        <v>20</v>
      </c>
      <c r="BA97" s="36">
        <f>IFERROR(INDEX('Level Multipliers'!$D:$D,MATCH(AZ97,'Level Multipliers'!$A:$A,0)),"")</f>
        <v>1.6739202944034379</v>
      </c>
      <c r="BB97" s="37">
        <f t="shared" si="49"/>
        <v>0</v>
      </c>
      <c r="BC97" s="37">
        <f t="shared" si="50"/>
        <v>-16</v>
      </c>
      <c r="BD97" s="38">
        <f t="shared" si="51"/>
        <v>2129738575.5471325</v>
      </c>
      <c r="BE97" s="38">
        <f t="shared" si="52"/>
        <v>2132325564.1645219</v>
      </c>
      <c r="BF97" s="38" t="b">
        <f t="shared" si="53"/>
        <v>1</v>
      </c>
      <c r="BG97" s="37" t="str">
        <f t="array" ref="BG97:BQ97">IF(BF97,"",IVSolution($M97,$N97,$O97,BB97,BC97,BD97,BE97,$E97,$F97,$G97,$H97,$I97))</f>
        <v/>
      </c>
      <c r="BH97" s="37" t="str">
        <v/>
      </c>
      <c r="BI97" s="37" t="str">
        <v/>
      </c>
      <c r="BJ97" s="39" t="str">
        <v/>
      </c>
      <c r="BK97" s="39" t="str">
        <v/>
      </c>
      <c r="BL97" s="37" t="str">
        <v/>
      </c>
      <c r="BM97" s="37" t="str">
        <v/>
      </c>
      <c r="BN97" s="37" t="str">
        <v/>
      </c>
      <c r="BO97" s="37" t="str">
        <v/>
      </c>
      <c r="BP97" s="37" t="str">
        <v/>
      </c>
      <c r="BQ97" s="37" t="str">
        <v/>
      </c>
      <c r="BR97" s="40">
        <f t="shared" si="54"/>
        <v>20.5</v>
      </c>
      <c r="BS97" s="36">
        <f>IFERROR(INDEX('Level Multipliers'!$D:$D,MATCH(BR97,'Level Multipliers'!$A:$A,0)),"")</f>
        <v>1.6533745038028393</v>
      </c>
      <c r="BT97" s="37">
        <f t="shared" si="55"/>
        <v>0</v>
      </c>
      <c r="BU97" s="37">
        <f t="shared" si="56"/>
        <v>-19</v>
      </c>
      <c r="BV97" s="38">
        <f t="shared" si="57"/>
        <v>2027085855.2744026</v>
      </c>
      <c r="BW97" s="38">
        <f t="shared" si="58"/>
        <v>2029548151.8652968</v>
      </c>
      <c r="BX97" s="38" t="b">
        <f t="shared" si="59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 t="str">
        <f t="shared" si="60"/>
        <v/>
      </c>
      <c r="CK97" s="41" t="str">
        <f t="shared" si="61"/>
        <v/>
      </c>
      <c r="CL97" s="61" t="str">
        <f t="shared" si="62"/>
        <v/>
      </c>
      <c r="CM97" s="39" t="str">
        <f t="shared" si="63"/>
        <v/>
      </c>
      <c r="CN97" s="39" t="str">
        <f t="shared" si="64"/>
        <v/>
      </c>
      <c r="CO97" s="42" t="str">
        <f t="shared" si="65"/>
        <v/>
      </c>
      <c r="CP97" s="42" t="str">
        <f t="shared" si="66"/>
        <v/>
      </c>
      <c r="CQ97" s="42" t="str">
        <f t="shared" si="67"/>
        <v/>
      </c>
      <c r="CR97" s="42" t="str">
        <f t="shared" si="68"/>
        <v/>
      </c>
      <c r="CS97" s="42" t="str">
        <f t="shared" si="69"/>
        <v/>
      </c>
      <c r="CT97" s="42" t="str">
        <f t="shared" si="70"/>
        <v/>
      </c>
      <c r="CU97" s="43" t="str">
        <f t="shared" si="71"/>
        <v/>
      </c>
      <c r="CV97" s="43" t="str">
        <f t="shared" si="72"/>
        <v/>
      </c>
      <c r="CW97" s="43" t="str">
        <f t="shared" si="73"/>
        <v/>
      </c>
      <c r="CX97" s="13" t="s">
        <v>444</v>
      </c>
    </row>
    <row r="98" spans="1:104" x14ac:dyDescent="0.25">
      <c r="A98" s="31" t="s">
        <v>112</v>
      </c>
      <c r="B98" s="13">
        <v>410</v>
      </c>
      <c r="C98" s="13">
        <v>44</v>
      </c>
      <c r="D98" s="13">
        <v>10</v>
      </c>
      <c r="E98" s="32" t="s">
        <v>2</v>
      </c>
      <c r="F98" s="32"/>
      <c r="G98" s="32">
        <v>1</v>
      </c>
      <c r="H98" s="32"/>
      <c r="I98" s="32" t="s">
        <v>0</v>
      </c>
      <c r="J98" s="13"/>
      <c r="K98" s="33"/>
      <c r="L98" s="34">
        <f>IFERROR(INDEX('Pokemon Data'!A:A,MATCH($A98,'Pokemon Data'!$B:$B,0)),"")</f>
        <v>77</v>
      </c>
      <c r="M98" s="34">
        <f>IFERROR(INDEX('Pokemon Data'!I:I,MATCH($A98,'Pokemon Data'!$B:$B,0)),"")</f>
        <v>137</v>
      </c>
      <c r="N98" s="34">
        <f>IFERROR(INDEX('Pokemon Data'!J:J,MATCH($A98,'Pokemon Data'!$B:$B,0)),"")</f>
        <v>170</v>
      </c>
      <c r="O98" s="34">
        <f>IFERROR(INDEX('Pokemon Data'!K:K,MATCH($A98,'Pokemon Data'!$B:$B,0)),"")</f>
        <v>127</v>
      </c>
      <c r="P98" s="35">
        <f>IFERROR(INDEX('Level Multipliers'!$A:$A,MATCH($D98,'Level Multipliers'!$B:$B,0)),"")</f>
        <v>9</v>
      </c>
      <c r="Q98" s="36">
        <f>IFERROR(INDEX('Level Multipliers'!$D:$D,MATCH(P98,'Level Multipliers'!$A:$A,0)),"")</f>
        <v>2.5027074524512973</v>
      </c>
      <c r="R98" s="37">
        <f t="shared" si="37"/>
        <v>0</v>
      </c>
      <c r="S98" s="37">
        <f t="shared" si="38"/>
        <v>-25</v>
      </c>
      <c r="T98" s="38">
        <f t="shared" si="39"/>
        <v>659489766.4058243</v>
      </c>
      <c r="U98" s="38">
        <f t="shared" si="40"/>
        <v>662710712.85567081</v>
      </c>
      <c r="V98" s="38" t="b">
        <f t="shared" si="41"/>
        <v>1</v>
      </c>
      <c r="W98" s="37" t="str">
        <f t="array" ref="W98:AG98">IF(V98,"",IVSolution($M98,$N98,$O98,R98,S98,T98,U98,$E98,$F98,$G98,$H98,$I98))</f>
        <v/>
      </c>
      <c r="X98" s="37" t="str">
        <v/>
      </c>
      <c r="Y98" s="37" t="str">
        <v/>
      </c>
      <c r="Z98" s="39" t="str">
        <v/>
      </c>
      <c r="AA98" s="39" t="str">
        <v/>
      </c>
      <c r="AB98" s="37" t="str">
        <v/>
      </c>
      <c r="AC98" s="37" t="str">
        <v/>
      </c>
      <c r="AD98" s="37" t="str">
        <v/>
      </c>
      <c r="AE98" s="37" t="str">
        <v/>
      </c>
      <c r="AF98" s="37" t="str">
        <v/>
      </c>
      <c r="AG98" s="37" t="str">
        <v/>
      </c>
      <c r="AH98" s="40">
        <f t="shared" si="42"/>
        <v>9.5</v>
      </c>
      <c r="AI98" s="36">
        <f>IFERROR(INDEX('Level Multipliers'!$D:$D,MATCH(AH98,'Level Multipliers'!$A:$A,0)),"")</f>
        <v>2.4319447427583007</v>
      </c>
      <c r="AJ98" s="37">
        <f t="shared" si="43"/>
        <v>0</v>
      </c>
      <c r="AK98" s="37">
        <f t="shared" si="44"/>
        <v>-28</v>
      </c>
      <c r="AL98" s="38">
        <f t="shared" si="45"/>
        <v>588007039.1570487</v>
      </c>
      <c r="AM98" s="38">
        <f t="shared" si="46"/>
        <v>590878864.13710773</v>
      </c>
      <c r="AN98" s="38" t="b">
        <f t="shared" si="47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8"/>
        <v>10</v>
      </c>
      <c r="BA98" s="36">
        <f>IFERROR(INDEX('Level Multipliers'!$D:$D,MATCH(AZ98,'Level Multipliers'!$A:$A,0)),"")</f>
        <v>2.366863825187552</v>
      </c>
      <c r="BB98" s="37">
        <f t="shared" si="49"/>
        <v>0</v>
      </c>
      <c r="BC98" s="37">
        <f t="shared" si="50"/>
        <v>-31</v>
      </c>
      <c r="BD98" s="38">
        <f t="shared" si="51"/>
        <v>527546567.31665683</v>
      </c>
      <c r="BE98" s="38">
        <f t="shared" si="52"/>
        <v>530123103.49611533</v>
      </c>
      <c r="BF98" s="38" t="b">
        <f t="shared" si="53"/>
        <v>1</v>
      </c>
      <c r="BG98" s="37" t="str">
        <f t="array" ref="BG98:BQ98">IF(BF98,"",IVSolution($M98,$N98,$O98,BB98,BC98,BD98,BE98,$E98,$F98,$G98,$H98,$I98))</f>
        <v/>
      </c>
      <c r="BH98" s="37" t="str">
        <v/>
      </c>
      <c r="BI98" s="37" t="str">
        <v/>
      </c>
      <c r="BJ98" s="39" t="str">
        <v/>
      </c>
      <c r="BK98" s="39" t="str">
        <v/>
      </c>
      <c r="BL98" s="37" t="str">
        <v/>
      </c>
      <c r="BM98" s="37" t="str">
        <v/>
      </c>
      <c r="BN98" s="37" t="str">
        <v/>
      </c>
      <c r="BO98" s="37" t="str">
        <v/>
      </c>
      <c r="BP98" s="37" t="str">
        <v/>
      </c>
      <c r="BQ98" s="37" t="str">
        <v/>
      </c>
      <c r="BR98" s="40">
        <f t="shared" si="54"/>
        <v>10.5</v>
      </c>
      <c r="BS98" s="36">
        <f>IFERROR(INDEX('Level Multipliers'!$D:$D,MATCH(BR98,'Level Multipliers'!$A:$A,0)),"")</f>
        <v>2.3098613358274029</v>
      </c>
      <c r="BT98" s="37">
        <f t="shared" si="55"/>
        <v>0</v>
      </c>
      <c r="BU98" s="37">
        <f t="shared" si="56"/>
        <v>-34</v>
      </c>
      <c r="BV98" s="38">
        <f t="shared" si="57"/>
        <v>478532403.36291856</v>
      </c>
      <c r="BW98" s="38">
        <f t="shared" si="58"/>
        <v>480869554.48225796</v>
      </c>
      <c r="BX98" s="38" t="b">
        <f t="shared" si="59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 t="str">
        <f t="shared" si="60"/>
        <v/>
      </c>
      <c r="CK98" s="41" t="str">
        <f t="shared" si="61"/>
        <v/>
      </c>
      <c r="CL98" s="61" t="str">
        <f t="shared" si="62"/>
        <v/>
      </c>
      <c r="CM98" s="39" t="str">
        <f t="shared" si="63"/>
        <v/>
      </c>
      <c r="CN98" s="39" t="str">
        <f t="shared" si="64"/>
        <v/>
      </c>
      <c r="CO98" s="42" t="str">
        <f t="shared" si="65"/>
        <v/>
      </c>
      <c r="CP98" s="42" t="str">
        <f t="shared" si="66"/>
        <v/>
      </c>
      <c r="CQ98" s="42" t="str">
        <f t="shared" si="67"/>
        <v/>
      </c>
      <c r="CR98" s="42" t="str">
        <f t="shared" si="68"/>
        <v/>
      </c>
      <c r="CS98" s="42" t="str">
        <f t="shared" si="69"/>
        <v/>
      </c>
      <c r="CT98" s="42" t="str">
        <f t="shared" si="70"/>
        <v/>
      </c>
      <c r="CU98" s="43" t="str">
        <f t="shared" si="71"/>
        <v/>
      </c>
      <c r="CV98" s="43" t="str">
        <f t="shared" si="72"/>
        <v/>
      </c>
      <c r="CW98" s="43" t="str">
        <f t="shared" si="73"/>
        <v/>
      </c>
      <c r="CX98" s="13"/>
    </row>
    <row r="99" spans="1:104" x14ac:dyDescent="0.25">
      <c r="A99" s="31" t="s">
        <v>113</v>
      </c>
      <c r="B99" s="13">
        <v>1252</v>
      </c>
      <c r="C99" s="13">
        <v>86</v>
      </c>
      <c r="D99" s="13">
        <v>25</v>
      </c>
      <c r="E99" s="32" t="s">
        <v>0</v>
      </c>
      <c r="F99" s="32">
        <v>1</v>
      </c>
      <c r="G99" s="32"/>
      <c r="H99" s="32"/>
      <c r="I99" s="32" t="s">
        <v>0</v>
      </c>
      <c r="J99" s="13"/>
      <c r="K99" s="33"/>
      <c r="L99" s="34">
        <f>IFERROR(INDEX('Pokemon Data'!A:A,MATCH($A99,'Pokemon Data'!$B:$B,0)),"")</f>
        <v>78</v>
      </c>
      <c r="M99" s="34">
        <f>IFERROR(INDEX('Pokemon Data'!I:I,MATCH($A99,'Pokemon Data'!$B:$B,0)),"")</f>
        <v>163</v>
      </c>
      <c r="N99" s="34">
        <f>IFERROR(INDEX('Pokemon Data'!J:J,MATCH($A99,'Pokemon Data'!$B:$B,0)),"")</f>
        <v>207</v>
      </c>
      <c r="O99" s="34">
        <f>IFERROR(INDEX('Pokemon Data'!K:K,MATCH($A99,'Pokemon Data'!$B:$B,0)),"")</f>
        <v>162</v>
      </c>
      <c r="P99" s="35">
        <f>IFERROR(INDEX('Level Multipliers'!$A:$A,MATCH($D99,'Level Multipliers'!$B:$B,0)),"")</f>
        <v>19</v>
      </c>
      <c r="Q99" s="36">
        <f>IFERROR(INDEX('Level Multipliers'!$D:$D,MATCH(P99,'Level Multipliers'!$A:$A,0)),"")</f>
        <v>1.7173900470456649</v>
      </c>
      <c r="R99" s="37">
        <f t="shared" si="37"/>
        <v>0</v>
      </c>
      <c r="S99" s="37">
        <f t="shared" si="38"/>
        <v>-14</v>
      </c>
      <c r="T99" s="38">
        <f t="shared" si="39"/>
        <v>1363591936.4990845</v>
      </c>
      <c r="U99" s="38">
        <f t="shared" si="40"/>
        <v>1365771068.2913671</v>
      </c>
      <c r="V99" s="38" t="b">
        <f t="shared" si="41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2"/>
        <v>19.5</v>
      </c>
      <c r="AI99" s="36">
        <f>IFERROR(INDEX('Level Multipliers'!$D:$D,MATCH(AH99,'Level Multipliers'!$A:$A,0)),"")</f>
        <v>1.6952373266621776</v>
      </c>
      <c r="AJ99" s="37">
        <f t="shared" si="43"/>
        <v>0</v>
      </c>
      <c r="AK99" s="37">
        <f t="shared" si="44"/>
        <v>-16</v>
      </c>
      <c r="AL99" s="38">
        <f t="shared" si="45"/>
        <v>1294585335.2123368</v>
      </c>
      <c r="AM99" s="38">
        <f t="shared" si="46"/>
        <v>1296654188.7940226</v>
      </c>
      <c r="AN99" s="38" t="b">
        <f t="shared" si="47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8"/>
        <v>20</v>
      </c>
      <c r="BA99" s="36">
        <f>IFERROR(INDEX('Level Multipliers'!$D:$D,MATCH(AZ99,'Level Multipliers'!$A:$A,0)),"")</f>
        <v>1.6739202944034379</v>
      </c>
      <c r="BB99" s="37">
        <f t="shared" si="49"/>
        <v>0</v>
      </c>
      <c r="BC99" s="37">
        <f t="shared" si="50"/>
        <v>-18</v>
      </c>
      <c r="BD99" s="38">
        <f t="shared" si="51"/>
        <v>1230687406.8929331</v>
      </c>
      <c r="BE99" s="38">
        <f t="shared" si="52"/>
        <v>1232654146.342572</v>
      </c>
      <c r="BF99" s="38" t="b">
        <f t="shared" si="53"/>
        <v>1</v>
      </c>
      <c r="BG99" s="37" t="str">
        <f t="array" ref="BG99:BQ99">IF(BF99,"",IVSolution($M99,$N99,$O99,BB99,BC99,BD99,BE99,$E99,$F99,$G99,$H99,$I99))</f>
        <v/>
      </c>
      <c r="BH99" s="37" t="str">
        <v/>
      </c>
      <c r="BI99" s="37" t="str">
        <v/>
      </c>
      <c r="BJ99" s="39" t="str">
        <v/>
      </c>
      <c r="BK99" s="39" t="str">
        <v/>
      </c>
      <c r="BL99" s="37" t="str">
        <v/>
      </c>
      <c r="BM99" s="37" t="str">
        <v/>
      </c>
      <c r="BN99" s="37" t="str">
        <v/>
      </c>
      <c r="BO99" s="37" t="str">
        <v/>
      </c>
      <c r="BP99" s="37" t="str">
        <v/>
      </c>
      <c r="BQ99" s="37" t="str">
        <v/>
      </c>
      <c r="BR99" s="40">
        <f t="shared" si="54"/>
        <v>20.5</v>
      </c>
      <c r="BS99" s="36">
        <f>IFERROR(INDEX('Level Multipliers'!$D:$D,MATCH(BR99,'Level Multipliers'!$A:$A,0)),"")</f>
        <v>1.6533745038028393</v>
      </c>
      <c r="BT99" s="37">
        <f t="shared" si="55"/>
        <v>0</v>
      </c>
      <c r="BU99" s="37">
        <f t="shared" si="56"/>
        <v>-20</v>
      </c>
      <c r="BV99" s="38">
        <f t="shared" si="57"/>
        <v>1171368666.2862384</v>
      </c>
      <c r="BW99" s="38">
        <f t="shared" si="58"/>
        <v>1173240609.5215011</v>
      </c>
      <c r="BX99" s="38" t="b">
        <f t="shared" si="59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 t="str">
        <f t="shared" si="60"/>
        <v/>
      </c>
      <c r="CK99" s="41" t="str">
        <f t="shared" si="61"/>
        <v/>
      </c>
      <c r="CL99" s="61" t="str">
        <f t="shared" si="62"/>
        <v/>
      </c>
      <c r="CM99" s="39" t="str">
        <f t="shared" si="63"/>
        <v/>
      </c>
      <c r="CN99" s="39" t="str">
        <f t="shared" si="64"/>
        <v/>
      </c>
      <c r="CO99" s="42" t="str">
        <f t="shared" si="65"/>
        <v/>
      </c>
      <c r="CP99" s="42" t="str">
        <f t="shared" si="66"/>
        <v/>
      </c>
      <c r="CQ99" s="42" t="str">
        <f t="shared" si="67"/>
        <v/>
      </c>
      <c r="CR99" s="42" t="str">
        <f t="shared" si="68"/>
        <v/>
      </c>
      <c r="CS99" s="42" t="str">
        <f t="shared" si="69"/>
        <v/>
      </c>
      <c r="CT99" s="42" t="str">
        <f t="shared" si="70"/>
        <v/>
      </c>
      <c r="CU99" s="43" t="str">
        <f t="shared" si="71"/>
        <v/>
      </c>
      <c r="CV99" s="43" t="str">
        <f t="shared" si="72"/>
        <v/>
      </c>
      <c r="CW99" s="43" t="str">
        <f t="shared" si="73"/>
        <v/>
      </c>
      <c r="CX99" s="13" t="s">
        <v>438</v>
      </c>
    </row>
    <row r="100" spans="1:104" x14ac:dyDescent="0.25">
      <c r="A100" s="31" t="s">
        <v>114</v>
      </c>
      <c r="B100" s="13">
        <v>736</v>
      </c>
      <c r="C100" s="13">
        <v>119</v>
      </c>
      <c r="D100" s="13">
        <v>30</v>
      </c>
      <c r="E100" s="32" t="s">
        <v>0</v>
      </c>
      <c r="F100" s="32"/>
      <c r="G100" s="32">
        <v>1</v>
      </c>
      <c r="H100" s="32"/>
      <c r="I100" s="32" t="s">
        <v>0</v>
      </c>
      <c r="J100" s="13"/>
      <c r="K100" s="33"/>
      <c r="L100" s="34">
        <f>IFERROR(INDEX('Pokemon Data'!A:A,MATCH($A100,'Pokemon Data'!$B:$B,0)),"")</f>
        <v>79</v>
      </c>
      <c r="M100" s="34">
        <f>IFERROR(INDEX('Pokemon Data'!I:I,MATCH($A100,'Pokemon Data'!$B:$B,0)),"")</f>
        <v>207</v>
      </c>
      <c r="N100" s="34">
        <f>IFERROR(INDEX('Pokemon Data'!J:J,MATCH($A100,'Pokemon Data'!$B:$B,0)),"")</f>
        <v>109</v>
      </c>
      <c r="O100" s="34">
        <f>IFERROR(INDEX('Pokemon Data'!K:K,MATCH($A100,'Pokemon Data'!$B:$B,0)),"")</f>
        <v>98</v>
      </c>
      <c r="P100" s="35">
        <f>IFERROR(INDEX('Level Multipliers'!$A:$A,MATCH($D100,'Level Multipliers'!$B:$B,0)),"")</f>
        <v>21</v>
      </c>
      <c r="Q100" s="36">
        <f>IFERROR(INDEX('Level Multipliers'!$D:$D,MATCH(P100,'Level Multipliers'!$A:$A,0)),"")</f>
        <v>1.6335670981213306</v>
      </c>
      <c r="R100" s="37">
        <f t="shared" si="37"/>
        <v>0</v>
      </c>
      <c r="S100" s="37">
        <f t="shared" si="38"/>
        <v>-11</v>
      </c>
      <c r="T100" s="38">
        <f t="shared" si="39"/>
        <v>385747872.31061941</v>
      </c>
      <c r="U100" s="38">
        <f t="shared" si="40"/>
        <v>386796812.3358615</v>
      </c>
      <c r="V100" s="38" t="b">
        <f t="shared" si="41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2"/>
        <v>21.5</v>
      </c>
      <c r="AI100" s="36">
        <f>IFERROR(INDEX('Level Multipliers'!$D:$D,MATCH(AH100,'Level Multipliers'!$A:$A,0)),"")</f>
        <v>1.6144549045635799</v>
      </c>
      <c r="AJ100" s="37">
        <f t="shared" si="43"/>
        <v>0</v>
      </c>
      <c r="AK100" s="37">
        <f t="shared" si="44"/>
        <v>-14</v>
      </c>
      <c r="AL100" s="38">
        <f t="shared" si="45"/>
        <v>368009731.7206949</v>
      </c>
      <c r="AM100" s="38">
        <f t="shared" si="46"/>
        <v>369010437.53137946</v>
      </c>
      <c r="AN100" s="38" t="b">
        <f t="shared" si="47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8"/>
        <v>22</v>
      </c>
      <c r="BA100" s="36">
        <f>IFERROR(INDEX('Level Multipliers'!$D:$D,MATCH(AZ100,'Level Multipliers'!$A:$A,0)),"")</f>
        <v>1.5959981933118279</v>
      </c>
      <c r="BB100" s="37">
        <f t="shared" si="49"/>
        <v>0</v>
      </c>
      <c r="BC100" s="37">
        <f t="shared" si="50"/>
        <v>-16</v>
      </c>
      <c r="BD100" s="38">
        <f t="shared" si="51"/>
        <v>351467530.73756671</v>
      </c>
      <c r="BE100" s="38">
        <f t="shared" si="52"/>
        <v>352423254.37735069</v>
      </c>
      <c r="BF100" s="38" t="b">
        <f t="shared" si="53"/>
        <v>1</v>
      </c>
      <c r="BG100" s="37" t="str">
        <f t="array" ref="BG100:BQ100">IF(BF100,"",IVSolution($M100,$N100,$O100,BB100,BC100,BD100,BE100,$E100,$F100,$G100,$H100,$I100))</f>
        <v/>
      </c>
      <c r="BH100" s="37" t="str">
        <v/>
      </c>
      <c r="BI100" s="37" t="str">
        <v/>
      </c>
      <c r="BJ100" s="39" t="str">
        <v/>
      </c>
      <c r="BK100" s="39" t="str">
        <v/>
      </c>
      <c r="BL100" s="37" t="str">
        <v/>
      </c>
      <c r="BM100" s="37" t="str">
        <v/>
      </c>
      <c r="BN100" s="37" t="str">
        <v/>
      </c>
      <c r="BO100" s="37" t="str">
        <v/>
      </c>
      <c r="BP100" s="37" t="str">
        <v/>
      </c>
      <c r="BQ100" s="37" t="str">
        <v/>
      </c>
      <c r="BR100" s="40">
        <f t="shared" si="54"/>
        <v>22.5</v>
      </c>
      <c r="BS100" s="36">
        <f>IFERROR(INDEX('Level Multipliers'!$D:$D,MATCH(BR100,'Level Multipliers'!$A:$A,0)),"")</f>
        <v>1.578160334674382</v>
      </c>
      <c r="BT100" s="37">
        <f t="shared" si="55"/>
        <v>0</v>
      </c>
      <c r="BU100" s="37">
        <f t="shared" si="56"/>
        <v>-18</v>
      </c>
      <c r="BV100" s="38">
        <f t="shared" si="57"/>
        <v>336016128.25164682</v>
      </c>
      <c r="BW100" s="38">
        <f t="shared" si="58"/>
        <v>336929835.86055416</v>
      </c>
      <c r="BX100" s="38" t="b">
        <f t="shared" si="59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 t="str">
        <f t="shared" si="60"/>
        <v/>
      </c>
      <c r="CK100" s="41" t="str">
        <f t="shared" si="61"/>
        <v/>
      </c>
      <c r="CL100" s="61" t="str">
        <f t="shared" si="62"/>
        <v/>
      </c>
      <c r="CM100" s="39" t="str">
        <f t="shared" si="63"/>
        <v/>
      </c>
      <c r="CN100" s="39" t="str">
        <f t="shared" si="64"/>
        <v/>
      </c>
      <c r="CO100" s="42" t="str">
        <f t="shared" si="65"/>
        <v/>
      </c>
      <c r="CP100" s="42" t="str">
        <f t="shared" si="66"/>
        <v/>
      </c>
      <c r="CQ100" s="42" t="str">
        <f t="shared" si="67"/>
        <v/>
      </c>
      <c r="CR100" s="42" t="str">
        <f t="shared" si="68"/>
        <v/>
      </c>
      <c r="CS100" s="42" t="str">
        <f t="shared" si="69"/>
        <v/>
      </c>
      <c r="CT100" s="42" t="str">
        <f t="shared" si="70"/>
        <v/>
      </c>
      <c r="CU100" s="43" t="str">
        <f t="shared" si="71"/>
        <v/>
      </c>
      <c r="CV100" s="43" t="str">
        <f t="shared" si="72"/>
        <v/>
      </c>
      <c r="CW100" s="43" t="str">
        <f t="shared" si="73"/>
        <v/>
      </c>
      <c r="CX100" s="13"/>
    </row>
    <row r="101" spans="1:104" x14ac:dyDescent="0.25">
      <c r="A101" s="31" t="s">
        <v>115</v>
      </c>
      <c r="B101" s="13">
        <v>1452</v>
      </c>
      <c r="C101" s="13">
        <v>121</v>
      </c>
      <c r="D101" s="13">
        <v>30</v>
      </c>
      <c r="E101" s="32" t="s">
        <v>0</v>
      </c>
      <c r="F101" s="32"/>
      <c r="G101" s="32"/>
      <c r="H101" s="32">
        <v>1</v>
      </c>
      <c r="I101" s="32" t="s">
        <v>0</v>
      </c>
      <c r="J101" s="13"/>
      <c r="K101" s="33"/>
      <c r="L101" s="34">
        <f>IFERROR(INDEX('Pokemon Data'!A:A,MATCH($A101,'Pokemon Data'!$B:$B,0)),"")</f>
        <v>80</v>
      </c>
      <c r="M101" s="34">
        <f>IFERROR(INDEX('Pokemon Data'!I:I,MATCH($A101,'Pokemon Data'!$B:$B,0)),"")</f>
        <v>216</v>
      </c>
      <c r="N101" s="34">
        <f>IFERROR(INDEX('Pokemon Data'!J:J,MATCH($A101,'Pokemon Data'!$B:$B,0)),"")</f>
        <v>177</v>
      </c>
      <c r="O101" s="34">
        <f>IFERROR(INDEX('Pokemon Data'!K:K,MATCH($A101,'Pokemon Data'!$B:$B,0)),"")</f>
        <v>180</v>
      </c>
      <c r="P101" s="35">
        <f>IFERROR(INDEX('Level Multipliers'!$A:$A,MATCH($D101,'Level Multipliers'!$B:$B,0)),"")</f>
        <v>21</v>
      </c>
      <c r="Q101" s="36">
        <f>IFERROR(INDEX('Level Multipliers'!$D:$D,MATCH(P101,'Level Multipliers'!$A:$A,0)),"")</f>
        <v>1.6335670981213306</v>
      </c>
      <c r="R101" s="37">
        <f t="shared" si="37"/>
        <v>0</v>
      </c>
      <c r="S101" s="37">
        <f t="shared" si="38"/>
        <v>-17</v>
      </c>
      <c r="T101" s="38">
        <f t="shared" si="39"/>
        <v>1501347217.2287929</v>
      </c>
      <c r="U101" s="38">
        <f t="shared" si="40"/>
        <v>1503415900.7137408</v>
      </c>
      <c r="V101" s="38" t="b">
        <f t="shared" si="41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2"/>
        <v>21.5</v>
      </c>
      <c r="AI101" s="36">
        <f>IFERROR(INDEX('Level Multipliers'!$D:$D,MATCH(AH101,'Level Multipliers'!$A:$A,0)),"")</f>
        <v>1.6144549045635799</v>
      </c>
      <c r="AJ101" s="37">
        <f t="shared" si="43"/>
        <v>0</v>
      </c>
      <c r="AK101" s="37">
        <f t="shared" si="44"/>
        <v>-20</v>
      </c>
      <c r="AL101" s="38">
        <f t="shared" si="45"/>
        <v>1432309615.403599</v>
      </c>
      <c r="AM101" s="38">
        <f t="shared" si="46"/>
        <v>1434283173.0275221</v>
      </c>
      <c r="AN101" s="38" t="b">
        <f t="shared" si="47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8"/>
        <v>22</v>
      </c>
      <c r="BA101" s="36">
        <f>IFERROR(INDEX('Level Multipliers'!$D:$D,MATCH(AZ101,'Level Multipliers'!$A:$A,0)),"")</f>
        <v>1.5959981933118279</v>
      </c>
      <c r="BB101" s="37">
        <f t="shared" si="49"/>
        <v>0</v>
      </c>
      <c r="BC101" s="37">
        <f t="shared" si="50"/>
        <v>-22</v>
      </c>
      <c r="BD101" s="38">
        <f t="shared" si="51"/>
        <v>1367926661.6776474</v>
      </c>
      <c r="BE101" s="38">
        <f t="shared" si="52"/>
        <v>1369811507.0093327</v>
      </c>
      <c r="BF101" s="38" t="b">
        <f t="shared" si="53"/>
        <v>1</v>
      </c>
      <c r="BG101" s="37" t="str">
        <f t="array" ref="BG101:BQ101">IF(BF101,"",IVSolution($M101,$N101,$O101,BB101,BC101,BD101,BE101,$E101,$F101,$G101,$H101,$I101))</f>
        <v/>
      </c>
      <c r="BH101" s="37" t="str">
        <v/>
      </c>
      <c r="BI101" s="37" t="str">
        <v/>
      </c>
      <c r="BJ101" s="39" t="str">
        <v/>
      </c>
      <c r="BK101" s="39" t="str">
        <v/>
      </c>
      <c r="BL101" s="37" t="str">
        <v/>
      </c>
      <c r="BM101" s="37" t="str">
        <v/>
      </c>
      <c r="BN101" s="37" t="str">
        <v/>
      </c>
      <c r="BO101" s="37" t="str">
        <v/>
      </c>
      <c r="BP101" s="37" t="str">
        <v/>
      </c>
      <c r="BQ101" s="37" t="str">
        <v/>
      </c>
      <c r="BR101" s="40">
        <f t="shared" si="54"/>
        <v>22.5</v>
      </c>
      <c r="BS101" s="36">
        <f>IFERROR(INDEX('Level Multipliers'!$D:$D,MATCH(BR101,'Level Multipliers'!$A:$A,0)),"")</f>
        <v>1.578160334674382</v>
      </c>
      <c r="BT101" s="37">
        <f t="shared" si="55"/>
        <v>0</v>
      </c>
      <c r="BU101" s="37">
        <f t="shared" si="56"/>
        <v>-24</v>
      </c>
      <c r="BV101" s="38">
        <f t="shared" si="57"/>
        <v>1307789142.3556018</v>
      </c>
      <c r="BW101" s="38">
        <f t="shared" si="58"/>
        <v>1309591125.1145127</v>
      </c>
      <c r="BX101" s="38" t="b">
        <f t="shared" si="59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 t="str">
        <f t="shared" si="60"/>
        <v/>
      </c>
      <c r="CK101" s="41" t="str">
        <f t="shared" si="61"/>
        <v/>
      </c>
      <c r="CL101" s="61" t="str">
        <f t="shared" si="62"/>
        <v/>
      </c>
      <c r="CM101" s="39" t="str">
        <f t="shared" si="63"/>
        <v/>
      </c>
      <c r="CN101" s="39" t="str">
        <f t="shared" si="64"/>
        <v/>
      </c>
      <c r="CO101" s="42" t="str">
        <f t="shared" si="65"/>
        <v/>
      </c>
      <c r="CP101" s="42" t="str">
        <f t="shared" si="66"/>
        <v/>
      </c>
      <c r="CQ101" s="42" t="str">
        <f t="shared" si="67"/>
        <v/>
      </c>
      <c r="CR101" s="42" t="str">
        <f t="shared" si="68"/>
        <v/>
      </c>
      <c r="CS101" s="42" t="str">
        <f t="shared" si="69"/>
        <v/>
      </c>
      <c r="CT101" s="42" t="str">
        <f t="shared" si="70"/>
        <v/>
      </c>
      <c r="CU101" s="43" t="str">
        <f t="shared" si="71"/>
        <v/>
      </c>
      <c r="CV101" s="43" t="str">
        <f t="shared" si="72"/>
        <v/>
      </c>
      <c r="CW101" s="43" t="str">
        <f t="shared" si="73"/>
        <v/>
      </c>
      <c r="CX101" s="13" t="s">
        <v>437</v>
      </c>
    </row>
    <row r="102" spans="1:104" x14ac:dyDescent="0.25">
      <c r="A102" s="31" t="s">
        <v>116</v>
      </c>
      <c r="B102" s="13">
        <v>169</v>
      </c>
      <c r="C102" s="13">
        <v>19</v>
      </c>
      <c r="D102" s="13">
        <v>6</v>
      </c>
      <c r="E102" s="32" t="s">
        <v>2</v>
      </c>
      <c r="F102" s="32"/>
      <c r="G102" s="32"/>
      <c r="H102" s="32">
        <v>1</v>
      </c>
      <c r="I102" s="32" t="s">
        <v>2</v>
      </c>
      <c r="J102" s="13"/>
      <c r="K102" s="33"/>
      <c r="L102" s="34">
        <f>IFERROR(INDEX('Pokemon Data'!A:A,MATCH($A102,'Pokemon Data'!$B:$B,0)),"")</f>
        <v>81</v>
      </c>
      <c r="M102" s="34">
        <f>IFERROR(INDEX('Pokemon Data'!I:I,MATCH($A102,'Pokemon Data'!$B:$B,0)),"")</f>
        <v>93</v>
      </c>
      <c r="N102" s="34">
        <f>IFERROR(INDEX('Pokemon Data'!J:J,MATCH($A102,'Pokemon Data'!$B:$B,0)),"")</f>
        <v>165</v>
      </c>
      <c r="O102" s="34">
        <f>IFERROR(INDEX('Pokemon Data'!K:K,MATCH($A102,'Pokemon Data'!$B:$B,0)),"")</f>
        <v>121</v>
      </c>
      <c r="P102" s="35">
        <f>IFERROR(INDEX('Level Multipliers'!$A:$A,MATCH($D102,'Level Multipliers'!$B:$B,0)),"")</f>
        <v>5</v>
      </c>
      <c r="Q102" s="36">
        <f>IFERROR(INDEX('Level Multipliers'!$D:$D,MATCH(P102,'Level Multipliers'!$A:$A,0)),"")</f>
        <v>3.4453071462968556</v>
      </c>
      <c r="R102" s="37">
        <f t="shared" si="37"/>
        <v>0</v>
      </c>
      <c r="S102" s="37">
        <f t="shared" si="38"/>
        <v>-25</v>
      </c>
      <c r="T102" s="38">
        <f t="shared" si="39"/>
        <v>402425219.01767117</v>
      </c>
      <c r="U102" s="38">
        <f t="shared" si="40"/>
        <v>407201737.67062414</v>
      </c>
      <c r="V102" s="38" t="b">
        <f t="shared" si="41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2"/>
        <v>5.5</v>
      </c>
      <c r="AI102" s="36">
        <f>IFERROR(INDEX('Level Multipliers'!$D:$D,MATCH(AH102,'Level Multipliers'!$A:$A,0)),"")</f>
        <v>3.2673611577633439</v>
      </c>
      <c r="AJ102" s="37">
        <f t="shared" si="43"/>
        <v>0</v>
      </c>
      <c r="AK102" s="37">
        <f t="shared" si="44"/>
        <v>-28</v>
      </c>
      <c r="AL102" s="38">
        <f t="shared" si="45"/>
        <v>325508232.3676064</v>
      </c>
      <c r="AM102" s="38">
        <f t="shared" si="46"/>
        <v>329371797.74601114</v>
      </c>
      <c r="AN102" s="38" t="b">
        <f t="shared" si="47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8"/>
        <v>6</v>
      </c>
      <c r="BA102" s="36">
        <f>IFERROR(INDEX('Level Multipliers'!$D:$D,MATCH(AZ102,'Level Multipliers'!$A:$A,0)),"")</f>
        <v>3.1144148940514844</v>
      </c>
      <c r="BB102" s="37">
        <f t="shared" si="49"/>
        <v>0</v>
      </c>
      <c r="BC102" s="37">
        <f t="shared" si="50"/>
        <v>-31</v>
      </c>
      <c r="BD102" s="38">
        <f t="shared" si="51"/>
        <v>268707185.33065248</v>
      </c>
      <c r="BE102" s="38">
        <f t="shared" si="52"/>
        <v>271896560.20643032</v>
      </c>
      <c r="BF102" s="38" t="b">
        <f t="shared" si="53"/>
        <v>1</v>
      </c>
      <c r="BG102" s="37" t="str">
        <f t="array" ref="BG102:BQ102">IF(BF102,"",IVSolution($M102,$N102,$O102,BB102,BC102,BD102,BE102,$E102,$F102,$G102,$H102,$I102))</f>
        <v/>
      </c>
      <c r="BH102" s="37" t="str">
        <v/>
      </c>
      <c r="BI102" s="37" t="str">
        <v/>
      </c>
      <c r="BJ102" s="39" t="str">
        <v/>
      </c>
      <c r="BK102" s="39" t="str">
        <v/>
      </c>
      <c r="BL102" s="37" t="str">
        <v/>
      </c>
      <c r="BM102" s="37" t="str">
        <v/>
      </c>
      <c r="BN102" s="37" t="str">
        <v/>
      </c>
      <c r="BO102" s="37" t="str">
        <v/>
      </c>
      <c r="BP102" s="37" t="str">
        <v/>
      </c>
      <c r="BQ102" s="37" t="str">
        <v/>
      </c>
      <c r="BR102" s="40">
        <f t="shared" si="54"/>
        <v>6.5</v>
      </c>
      <c r="BS102" s="36">
        <f>IFERROR(INDEX('Level Multipliers'!$D:$D,MATCH(BR102,'Level Multipliers'!$A:$A,0)),"")</f>
        <v>2.9811143544095775</v>
      </c>
      <c r="BT102" s="37">
        <f t="shared" si="55"/>
        <v>0</v>
      </c>
      <c r="BU102" s="37">
        <f t="shared" si="56"/>
        <v>-34</v>
      </c>
      <c r="BV102" s="38">
        <f t="shared" si="57"/>
        <v>225573434.55789319</v>
      </c>
      <c r="BW102" s="38">
        <f t="shared" si="58"/>
        <v>228250840.61213237</v>
      </c>
      <c r="BX102" s="38" t="b">
        <f t="shared" si="59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 t="str">
        <f t="shared" si="60"/>
        <v/>
      </c>
      <c r="CK102" s="41" t="str">
        <f t="shared" si="61"/>
        <v/>
      </c>
      <c r="CL102" s="61" t="str">
        <f t="shared" si="62"/>
        <v/>
      </c>
      <c r="CM102" s="39" t="str">
        <f t="shared" si="63"/>
        <v/>
      </c>
      <c r="CN102" s="39" t="str">
        <f t="shared" si="64"/>
        <v/>
      </c>
      <c r="CO102" s="42" t="str">
        <f t="shared" si="65"/>
        <v/>
      </c>
      <c r="CP102" s="42" t="str">
        <f t="shared" si="66"/>
        <v/>
      </c>
      <c r="CQ102" s="42" t="str">
        <f t="shared" si="67"/>
        <v/>
      </c>
      <c r="CR102" s="42" t="str">
        <f t="shared" si="68"/>
        <v/>
      </c>
      <c r="CS102" s="42" t="str">
        <f t="shared" si="69"/>
        <v/>
      </c>
      <c r="CT102" s="42" t="str">
        <f t="shared" si="70"/>
        <v/>
      </c>
      <c r="CU102" s="43" t="str">
        <f t="shared" si="71"/>
        <v/>
      </c>
      <c r="CV102" s="43" t="str">
        <f t="shared" si="72"/>
        <v/>
      </c>
      <c r="CW102" s="43" t="str">
        <f t="shared" si="73"/>
        <v/>
      </c>
      <c r="CX102" s="13"/>
    </row>
    <row r="103" spans="1:104" x14ac:dyDescent="0.25">
      <c r="A103" s="31" t="s">
        <v>116</v>
      </c>
      <c r="B103" s="13">
        <v>167</v>
      </c>
      <c r="C103" s="13">
        <v>19</v>
      </c>
      <c r="D103" s="13">
        <v>6</v>
      </c>
      <c r="E103" s="32" t="s">
        <v>2</v>
      </c>
      <c r="F103" s="32"/>
      <c r="G103" s="32"/>
      <c r="H103" s="32">
        <v>1</v>
      </c>
      <c r="I103" s="32" t="s">
        <v>2</v>
      </c>
      <c r="J103" s="13"/>
      <c r="K103" s="33"/>
      <c r="L103" s="34">
        <f>IFERROR(INDEX('Pokemon Data'!A:A,MATCH($A103,'Pokemon Data'!$B:$B,0)),"")</f>
        <v>81</v>
      </c>
      <c r="M103" s="34">
        <f>IFERROR(INDEX('Pokemon Data'!I:I,MATCH($A103,'Pokemon Data'!$B:$B,0)),"")</f>
        <v>93</v>
      </c>
      <c r="N103" s="34">
        <f>IFERROR(INDEX('Pokemon Data'!J:J,MATCH($A103,'Pokemon Data'!$B:$B,0)),"")</f>
        <v>165</v>
      </c>
      <c r="O103" s="34">
        <f>IFERROR(INDEX('Pokemon Data'!K:K,MATCH($A103,'Pokemon Data'!$B:$B,0)),"")</f>
        <v>121</v>
      </c>
      <c r="P103" s="35">
        <f>IFERROR(INDEX('Level Multipliers'!$A:$A,MATCH($D103,'Level Multipliers'!$B:$B,0)),"")</f>
        <v>5</v>
      </c>
      <c r="Q103" s="36">
        <f>IFERROR(INDEX('Level Multipliers'!$D:$D,MATCH(P103,'Level Multipliers'!$A:$A,0)),"")</f>
        <v>3.4453071462968556</v>
      </c>
      <c r="R103" s="37">
        <f t="shared" si="37"/>
        <v>0</v>
      </c>
      <c r="S103" s="37">
        <f t="shared" si="38"/>
        <v>-25</v>
      </c>
      <c r="T103" s="38">
        <f t="shared" si="39"/>
        <v>392956721.86491477</v>
      </c>
      <c r="U103" s="38">
        <f t="shared" si="40"/>
        <v>397676880.41576803</v>
      </c>
      <c r="V103" s="38" t="b">
        <f t="shared" si="41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2"/>
        <v>5.5</v>
      </c>
      <c r="AI103" s="36">
        <f>IFERROR(INDEX('Level Multipliers'!$D:$D,MATCH(AH103,'Level Multipliers'!$A:$A,0)),"")</f>
        <v>3.2673611577633439</v>
      </c>
      <c r="AJ103" s="37">
        <f t="shared" si="43"/>
        <v>0</v>
      </c>
      <c r="AK103" s="37">
        <f t="shared" si="44"/>
        <v>-28</v>
      </c>
      <c r="AL103" s="38">
        <f t="shared" si="45"/>
        <v>317849483.2989102</v>
      </c>
      <c r="AM103" s="38">
        <f t="shared" si="46"/>
        <v>321667460.88523942</v>
      </c>
      <c r="AN103" s="38" t="b">
        <f t="shared" si="47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8"/>
        <v>6</v>
      </c>
      <c r="BA103" s="36">
        <f>IFERROR(INDEX('Level Multipliers'!$D:$D,MATCH(AZ103,'Level Multipliers'!$A:$A,0)),"")</f>
        <v>3.1144148940514844</v>
      </c>
      <c r="BB103" s="37">
        <f t="shared" si="49"/>
        <v>0</v>
      </c>
      <c r="BC103" s="37">
        <f t="shared" si="50"/>
        <v>-31</v>
      </c>
      <c r="BD103" s="38">
        <f t="shared" si="51"/>
        <v>262384884.69194239</v>
      </c>
      <c r="BE103" s="38">
        <f t="shared" si="52"/>
        <v>265536626.82582316</v>
      </c>
      <c r="BF103" s="38" t="b">
        <f t="shared" si="53"/>
        <v>1</v>
      </c>
      <c r="BG103" s="37" t="str">
        <f t="array" ref="BG103:BQ103">IF(BF103,"",IVSolution($M103,$N103,$O103,BB103,BC103,BD103,BE103,$E103,$F103,$G103,$H103,$I103))</f>
        <v/>
      </c>
      <c r="BH103" s="37" t="str">
        <v/>
      </c>
      <c r="BI103" s="37" t="str">
        <v/>
      </c>
      <c r="BJ103" s="39" t="str">
        <v/>
      </c>
      <c r="BK103" s="39" t="str">
        <v/>
      </c>
      <c r="BL103" s="37" t="str">
        <v/>
      </c>
      <c r="BM103" s="37" t="str">
        <v/>
      </c>
      <c r="BN103" s="37" t="str">
        <v/>
      </c>
      <c r="BO103" s="37" t="str">
        <v/>
      </c>
      <c r="BP103" s="37" t="str">
        <v/>
      </c>
      <c r="BQ103" s="37" t="str">
        <v/>
      </c>
      <c r="BR103" s="40">
        <f t="shared" si="54"/>
        <v>6.5</v>
      </c>
      <c r="BS103" s="36">
        <f>IFERROR(INDEX('Level Multipliers'!$D:$D,MATCH(BR103,'Level Multipliers'!$A:$A,0)),"")</f>
        <v>2.9811143544095775</v>
      </c>
      <c r="BT103" s="37">
        <f t="shared" si="55"/>
        <v>0</v>
      </c>
      <c r="BU103" s="37">
        <f t="shared" si="56"/>
        <v>-34</v>
      </c>
      <c r="BV103" s="38">
        <f t="shared" si="57"/>
        <v>220266010.16718891</v>
      </c>
      <c r="BW103" s="38">
        <f t="shared" si="58"/>
        <v>222911824.40957868</v>
      </c>
      <c r="BX103" s="38" t="b">
        <f t="shared" si="59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 t="str">
        <f t="shared" si="60"/>
        <v/>
      </c>
      <c r="CK103" s="41" t="str">
        <f t="shared" si="61"/>
        <v/>
      </c>
      <c r="CL103" s="61" t="str">
        <f t="shared" si="62"/>
        <v/>
      </c>
      <c r="CM103" s="39" t="str">
        <f t="shared" si="63"/>
        <v/>
      </c>
      <c r="CN103" s="39" t="str">
        <f t="shared" si="64"/>
        <v/>
      </c>
      <c r="CO103" s="42" t="str">
        <f t="shared" si="65"/>
        <v/>
      </c>
      <c r="CP103" s="42" t="str">
        <f t="shared" si="66"/>
        <v/>
      </c>
      <c r="CQ103" s="42" t="str">
        <f t="shared" si="67"/>
        <v/>
      </c>
      <c r="CR103" s="42" t="str">
        <f t="shared" si="68"/>
        <v/>
      </c>
      <c r="CS103" s="42" t="str">
        <f t="shared" si="69"/>
        <v/>
      </c>
      <c r="CT103" s="42" t="str">
        <f t="shared" si="70"/>
        <v/>
      </c>
      <c r="CU103" s="43" t="str">
        <f t="shared" si="71"/>
        <v/>
      </c>
      <c r="CV103" s="43" t="str">
        <f t="shared" si="72"/>
        <v/>
      </c>
      <c r="CW103" s="43" t="str">
        <f t="shared" si="73"/>
        <v/>
      </c>
      <c r="CX103" s="13"/>
      <c r="CZ103" s="1"/>
    </row>
    <row r="104" spans="1:104" x14ac:dyDescent="0.25">
      <c r="A104" s="31" t="s">
        <v>117</v>
      </c>
      <c r="B104" s="13">
        <v>1549</v>
      </c>
      <c r="C104" s="13">
        <v>76</v>
      </c>
      <c r="D104" s="13">
        <v>40</v>
      </c>
      <c r="E104" s="32" t="s">
        <v>0</v>
      </c>
      <c r="F104" s="32">
        <v>1</v>
      </c>
      <c r="G104" s="32"/>
      <c r="H104" s="32"/>
      <c r="I104" s="32" t="s">
        <v>2</v>
      </c>
      <c r="J104" s="13"/>
      <c r="K104" s="33"/>
      <c r="L104" s="34">
        <f>IFERROR(INDEX('Pokemon Data'!A:A,MATCH($A104,'Pokemon Data'!$B:$B,0)),"")</f>
        <v>82</v>
      </c>
      <c r="M104" s="34">
        <f>IFERROR(INDEX('Pokemon Data'!I:I,MATCH($A104,'Pokemon Data'!$B:$B,0)),"")</f>
        <v>137</v>
      </c>
      <c r="N104" s="34">
        <f>IFERROR(INDEX('Pokemon Data'!J:J,MATCH($A104,'Pokemon Data'!$B:$B,0)),"")</f>
        <v>223</v>
      </c>
      <c r="O104" s="34">
        <f>IFERROR(INDEX('Pokemon Data'!K:K,MATCH($A104,'Pokemon Data'!$B:$B,0)),"")</f>
        <v>169</v>
      </c>
      <c r="P104" s="35">
        <f>IFERROR(INDEX('Level Multipliers'!$A:$A,MATCH($D104,'Level Multipliers'!$B:$B,0)),"")</f>
        <v>25</v>
      </c>
      <c r="Q104" s="36">
        <f>IFERROR(INDEX('Level Multipliers'!$D:$D,MATCH(P104,'Level Multipliers'!$A:$A,0)),"")</f>
        <v>1.4971539093132804</v>
      </c>
      <c r="R104" s="37">
        <f t="shared" si="37"/>
        <v>0</v>
      </c>
      <c r="S104" s="37">
        <f t="shared" si="38"/>
        <v>-22</v>
      </c>
      <c r="T104" s="38">
        <f t="shared" si="39"/>
        <v>1205503928.9446037</v>
      </c>
      <c r="U104" s="38">
        <f t="shared" si="40"/>
        <v>1207060924.4929924</v>
      </c>
      <c r="V104" s="38" t="b">
        <f t="shared" si="41"/>
        <v>1</v>
      </c>
      <c r="W104" s="37" t="str">
        <f t="array" ref="W104:AG104">IF(V104,"",IVSolution($M104,$N104,$O104,R104,S104,T104,U104,$E104,$F104,$G104,$H104,$I104))</f>
        <v/>
      </c>
      <c r="X104" s="37" t="str">
        <v/>
      </c>
      <c r="Y104" s="37" t="str">
        <v/>
      </c>
      <c r="Z104" s="39" t="str">
        <v/>
      </c>
      <c r="AA104" s="39" t="str">
        <v/>
      </c>
      <c r="AB104" s="37" t="str">
        <v/>
      </c>
      <c r="AC104" s="37" t="str">
        <v/>
      </c>
      <c r="AD104" s="37" t="str">
        <v/>
      </c>
      <c r="AE104" s="37" t="str">
        <v/>
      </c>
      <c r="AF104" s="37" t="str">
        <v/>
      </c>
      <c r="AG104" s="37" t="str">
        <v/>
      </c>
      <c r="AH104" s="40">
        <f t="shared" si="42"/>
        <v>25.5</v>
      </c>
      <c r="AI104" s="36">
        <f>IFERROR(INDEX('Level Multipliers'!$D:$D,MATCH(AH104,'Level Multipliers'!$A:$A,0)),"")</f>
        <v>1.4823997223704843</v>
      </c>
      <c r="AJ104" s="37">
        <f t="shared" si="43"/>
        <v>0</v>
      </c>
      <c r="AK104" s="37">
        <f t="shared" si="44"/>
        <v>-23</v>
      </c>
      <c r="AL104" s="38">
        <f t="shared" si="45"/>
        <v>1158681666.8173971</v>
      </c>
      <c r="AM104" s="38">
        <f t="shared" si="46"/>
        <v>1160178188.0264268</v>
      </c>
      <c r="AN104" s="38" t="b">
        <f t="shared" si="47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8"/>
        <v>26</v>
      </c>
      <c r="BA104" s="36">
        <f>IFERROR(INDEX('Level Multipliers'!$D:$D,MATCH(AZ104,'Level Multipliers'!$A:$A,0)),"")</f>
        <v>1.4680732523857296</v>
      </c>
      <c r="BB104" s="37">
        <f t="shared" si="49"/>
        <v>0</v>
      </c>
      <c r="BC104" s="37">
        <f t="shared" si="50"/>
        <v>-24</v>
      </c>
      <c r="BD104" s="38">
        <f t="shared" si="51"/>
        <v>1114535073.4238148</v>
      </c>
      <c r="BE104" s="38">
        <f t="shared" si="52"/>
        <v>1115974576.1132529</v>
      </c>
      <c r="BF104" s="38" t="b">
        <f t="shared" si="53"/>
        <v>1</v>
      </c>
      <c r="BG104" s="37" t="str">
        <f t="array" ref="BG104:BQ104">IF(BF104,"",IVSolution($M104,$N104,$O104,BB104,BC104,BD104,BE104,$E104,$F104,$G104,$H104,$I104))</f>
        <v/>
      </c>
      <c r="BH104" s="37" t="str">
        <v/>
      </c>
      <c r="BI104" s="37" t="str">
        <v/>
      </c>
      <c r="BJ104" s="39" t="str">
        <v/>
      </c>
      <c r="BK104" s="39" t="str">
        <v/>
      </c>
      <c r="BL104" s="37" t="str">
        <v/>
      </c>
      <c r="BM104" s="37" t="str">
        <v/>
      </c>
      <c r="BN104" s="37" t="str">
        <v/>
      </c>
      <c r="BO104" s="37" t="str">
        <v/>
      </c>
      <c r="BP104" s="37" t="str">
        <v/>
      </c>
      <c r="BQ104" s="37" t="str">
        <v/>
      </c>
      <c r="BR104" s="40">
        <f t="shared" si="54"/>
        <v>26.5</v>
      </c>
      <c r="BS104" s="36">
        <f>IFERROR(INDEX('Level Multipliers'!$D:$D,MATCH(BR104,'Level Multipliers'!$A:$A,0)),"")</f>
        <v>1.4541543636838528</v>
      </c>
      <c r="BT104" s="37">
        <f t="shared" si="55"/>
        <v>0</v>
      </c>
      <c r="BU104" s="37">
        <f t="shared" si="56"/>
        <v>-26</v>
      </c>
      <c r="BV104" s="38">
        <f t="shared" si="57"/>
        <v>1072864509.5889593</v>
      </c>
      <c r="BW104" s="38">
        <f t="shared" si="58"/>
        <v>1074250191.7301338</v>
      </c>
      <c r="BX104" s="38" t="b">
        <f t="shared" si="59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 t="str">
        <f t="shared" si="60"/>
        <v/>
      </c>
      <c r="CK104" s="41" t="str">
        <f t="shared" si="61"/>
        <v/>
      </c>
      <c r="CL104" s="61" t="str">
        <f t="shared" si="62"/>
        <v/>
      </c>
      <c r="CM104" s="39" t="str">
        <f t="shared" si="63"/>
        <v/>
      </c>
      <c r="CN104" s="39" t="str">
        <f t="shared" si="64"/>
        <v/>
      </c>
      <c r="CO104" s="42" t="str">
        <f t="shared" si="65"/>
        <v/>
      </c>
      <c r="CP104" s="42" t="str">
        <f t="shared" si="66"/>
        <v/>
      </c>
      <c r="CQ104" s="42" t="str">
        <f t="shared" si="67"/>
        <v/>
      </c>
      <c r="CR104" s="42" t="str">
        <f t="shared" si="68"/>
        <v/>
      </c>
      <c r="CS104" s="42" t="str">
        <f t="shared" si="69"/>
        <v/>
      </c>
      <c r="CT104" s="42" t="str">
        <f t="shared" si="70"/>
        <v/>
      </c>
      <c r="CU104" s="43" t="str">
        <f t="shared" si="71"/>
        <v/>
      </c>
      <c r="CV104" s="43" t="str">
        <f t="shared" si="72"/>
        <v/>
      </c>
      <c r="CW104" s="43" t="str">
        <f t="shared" si="73"/>
        <v/>
      </c>
      <c r="CX104" s="13" t="s">
        <v>425</v>
      </c>
    </row>
    <row r="105" spans="1:104" x14ac:dyDescent="0.25">
      <c r="A105" s="31" t="s">
        <v>119</v>
      </c>
      <c r="B105" s="13">
        <v>13</v>
      </c>
      <c r="C105" s="13">
        <v>10</v>
      </c>
      <c r="D105" s="13">
        <v>2</v>
      </c>
      <c r="E105" s="32" t="s">
        <v>1</v>
      </c>
      <c r="F105" s="32"/>
      <c r="G105" s="32">
        <v>1</v>
      </c>
      <c r="H105" s="32"/>
      <c r="I105" s="32" t="s">
        <v>0</v>
      </c>
      <c r="J105" s="13"/>
      <c r="K105" s="33"/>
      <c r="L105" s="34">
        <f>IFERROR(INDEX('Pokemon Data'!A:A,MATCH($A105,'Pokemon Data'!$B:$B,0)),"")</f>
        <v>83</v>
      </c>
      <c r="M105" s="34">
        <f>IFERROR(INDEX('Pokemon Data'!I:I,MATCH($A105,'Pokemon Data'!$B:$B,0)),"")</f>
        <v>141</v>
      </c>
      <c r="N105" s="34">
        <f>IFERROR(INDEX('Pokemon Data'!J:J,MATCH($A105,'Pokemon Data'!$B:$B,0)),"")</f>
        <v>124</v>
      </c>
      <c r="O105" s="34">
        <f>IFERROR(INDEX('Pokemon Data'!K:K,MATCH($A105,'Pokemon Data'!$B:$B,0)),"")</f>
        <v>115</v>
      </c>
      <c r="P105" s="35">
        <f>IFERROR(INDEX('Level Multipliers'!$A:$A,MATCH($D105,'Level Multipliers'!$B:$B,0)),"")</f>
        <v>1</v>
      </c>
      <c r="Q105" s="36">
        <f>IFERROR(INDEX('Level Multipliers'!$D:$D,MATCH(P105,'Level Multipliers'!$A:$A,0)),"")</f>
        <v>10.638298236606033</v>
      </c>
      <c r="R105" s="37">
        <f t="shared" si="37"/>
        <v>0</v>
      </c>
      <c r="S105" s="37">
        <f t="shared" si="38"/>
        <v>-24</v>
      </c>
      <c r="T105" s="38">
        <f t="shared" si="39"/>
        <v>216458851.44297206</v>
      </c>
      <c r="U105" s="38">
        <f t="shared" si="40"/>
        <v>251041034.80960074</v>
      </c>
      <c r="V105" s="38" t="b">
        <f t="shared" si="41"/>
        <v>1</v>
      </c>
      <c r="W105" s="37" t="str">
        <f t="array" ref="W105:AG105">IF(V105,"",IVSolution($M105,$N105,$O105,R105,S105,T105,U105,$E105,$F105,$G105,$H105,$I105))</f>
        <v/>
      </c>
      <c r="X105" s="37" t="str">
        <v/>
      </c>
      <c r="Y105" s="37" t="str">
        <v/>
      </c>
      <c r="Z105" s="39" t="str">
        <v/>
      </c>
      <c r="AA105" s="39" t="str">
        <v/>
      </c>
      <c r="AB105" s="37" t="str">
        <v/>
      </c>
      <c r="AC105" s="37" t="str">
        <v/>
      </c>
      <c r="AD105" s="37" t="str">
        <v/>
      </c>
      <c r="AE105" s="37" t="str">
        <v/>
      </c>
      <c r="AF105" s="37" t="str">
        <v/>
      </c>
      <c r="AG105" s="37" t="str">
        <v/>
      </c>
      <c r="AH105" s="40">
        <f t="shared" si="42"/>
        <v>1.5</v>
      </c>
      <c r="AI105" s="36">
        <f>IFERROR(INDEX('Level Multipliers'!$D:$D,MATCH(AH105,'Level Multipliers'!$A:$A,0)),"")</f>
        <v>7.3998742209257209</v>
      </c>
      <c r="AJ105" s="37">
        <f t="shared" si="43"/>
        <v>0</v>
      </c>
      <c r="AK105" s="37">
        <f t="shared" si="44"/>
        <v>-60</v>
      </c>
      <c r="AL105" s="38">
        <f t="shared" si="45"/>
        <v>50673868.043751568</v>
      </c>
      <c r="AM105" s="38">
        <f t="shared" si="46"/>
        <v>58769693.11583022</v>
      </c>
      <c r="AN105" s="38" t="b">
        <f t="shared" si="47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8"/>
        <v>2</v>
      </c>
      <c r="BA105" s="36">
        <f>IFERROR(INDEX('Level Multipliers'!$D:$D,MATCH(AZ105,'Level Multipliers'!$A:$A,0)),"")</f>
        <v>6.0096923264843083</v>
      </c>
      <c r="BB105" s="37">
        <f t="shared" si="49"/>
        <v>0</v>
      </c>
      <c r="BC105" s="37">
        <f t="shared" si="50"/>
        <v>-75</v>
      </c>
      <c r="BD105" s="38">
        <f t="shared" si="51"/>
        <v>22044266.766774502</v>
      </c>
      <c r="BE105" s="38">
        <f t="shared" si="52"/>
        <v>25566131.871525459</v>
      </c>
      <c r="BF105" s="38" t="b">
        <f t="shared" si="53"/>
        <v>1</v>
      </c>
      <c r="BG105" s="37" t="str">
        <f t="array" ref="BG105:BQ105">IF(BF105,"",IVSolution($M105,$N105,$O105,BB105,BC105,BD105,BE105,$E105,$F105,$G105,$H105,$I105))</f>
        <v/>
      </c>
      <c r="BH105" s="37" t="str">
        <v/>
      </c>
      <c r="BI105" s="37" t="str">
        <v/>
      </c>
      <c r="BJ105" s="39" t="str">
        <v/>
      </c>
      <c r="BK105" s="39" t="str">
        <v/>
      </c>
      <c r="BL105" s="37" t="str">
        <v/>
      </c>
      <c r="BM105" s="37" t="str">
        <v/>
      </c>
      <c r="BN105" s="37" t="str">
        <v/>
      </c>
      <c r="BO105" s="37" t="str">
        <v/>
      </c>
      <c r="BP105" s="37" t="str">
        <v/>
      </c>
      <c r="BQ105" s="37" t="str">
        <v/>
      </c>
      <c r="BR105" s="40">
        <f t="shared" si="54"/>
        <v>2.5</v>
      </c>
      <c r="BS105" s="36">
        <f>IFERROR(INDEX('Level Multipliers'!$D:$D,MATCH(BR105,'Level Multipliers'!$A:$A,0)),"")</f>
        <v>5.1907358424704109</v>
      </c>
      <c r="BT105" s="37">
        <f t="shared" si="55"/>
        <v>0</v>
      </c>
      <c r="BU105" s="37">
        <f t="shared" si="56"/>
        <v>-84</v>
      </c>
      <c r="BV105" s="38">
        <f t="shared" si="57"/>
        <v>12268809.328222509</v>
      </c>
      <c r="BW105" s="38">
        <f t="shared" si="58"/>
        <v>14228914.960542081</v>
      </c>
      <c r="BX105" s="38" t="b">
        <f t="shared" si="59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 t="str">
        <f t="shared" si="60"/>
        <v/>
      </c>
      <c r="CK105" s="41" t="str">
        <f t="shared" si="61"/>
        <v/>
      </c>
      <c r="CL105" s="61" t="str">
        <f t="shared" si="62"/>
        <v/>
      </c>
      <c r="CM105" s="39" t="str">
        <f t="shared" si="63"/>
        <v/>
      </c>
      <c r="CN105" s="39" t="str">
        <f t="shared" si="64"/>
        <v/>
      </c>
      <c r="CO105" s="42" t="str">
        <f t="shared" si="65"/>
        <v/>
      </c>
      <c r="CP105" s="42" t="str">
        <f t="shared" si="66"/>
        <v/>
      </c>
      <c r="CQ105" s="42" t="str">
        <f t="shared" si="67"/>
        <v/>
      </c>
      <c r="CR105" s="42" t="str">
        <f t="shared" si="68"/>
        <v/>
      </c>
      <c r="CS105" s="42" t="str">
        <f t="shared" si="69"/>
        <v/>
      </c>
      <c r="CT105" s="42" t="str">
        <f t="shared" si="70"/>
        <v/>
      </c>
      <c r="CU105" s="43" t="str">
        <f t="shared" si="71"/>
        <v/>
      </c>
      <c r="CV105" s="43" t="str">
        <f t="shared" si="72"/>
        <v/>
      </c>
      <c r="CW105" s="43" t="str">
        <f t="shared" si="73"/>
        <v/>
      </c>
      <c r="CX105" s="13" t="s">
        <v>423</v>
      </c>
    </row>
    <row r="106" spans="1:104" x14ac:dyDescent="0.25">
      <c r="A106" s="31" t="s">
        <v>120</v>
      </c>
      <c r="B106" s="13">
        <v>66</v>
      </c>
      <c r="C106" s="13">
        <v>16</v>
      </c>
      <c r="D106" s="13">
        <v>4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84</v>
      </c>
      <c r="M106" s="34">
        <f>IFERROR(INDEX('Pokemon Data'!I:I,MATCH($A106,'Pokemon Data'!$B:$B,0)),"")</f>
        <v>111</v>
      </c>
      <c r="N106" s="34">
        <f>IFERROR(INDEX('Pokemon Data'!J:J,MATCH($A106,'Pokemon Data'!$B:$B,0)),"")</f>
        <v>158</v>
      </c>
      <c r="O106" s="34">
        <f>IFERROR(INDEX('Pokemon Data'!K:K,MATCH($A106,'Pokemon Data'!$B:$B,0)),"")</f>
        <v>83</v>
      </c>
      <c r="P106" s="35">
        <f>IFERROR(INDEX('Level Multipliers'!$A:$A,MATCH($D106,'Level Multipliers'!$B:$B,0)),"")</f>
        <v>3</v>
      </c>
      <c r="Q106" s="36">
        <f>IFERROR(INDEX('Level Multipliers'!$D:$D,MATCH(P106,'Level Multipliers'!$A:$A,0)),"")</f>
        <v>4.6353708335264541</v>
      </c>
      <c r="R106" s="37">
        <f t="shared" si="37"/>
        <v>0</v>
      </c>
      <c r="S106" s="37">
        <f t="shared" si="38"/>
        <v>-33</v>
      </c>
      <c r="T106" s="38">
        <f t="shared" si="39"/>
        <v>201106360.39103174</v>
      </c>
      <c r="U106" s="38">
        <f t="shared" si="40"/>
        <v>207246660.19176802</v>
      </c>
      <c r="V106" s="38" t="b">
        <f t="shared" si="41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2"/>
        <v>3.5</v>
      </c>
      <c r="AI106" s="36">
        <f>IFERROR(INDEX('Level Multipliers'!$D:$D,MATCH(AH106,'Level Multipliers'!$A:$A,0)),"")</f>
        <v>4.227031290291726</v>
      </c>
      <c r="AJ106" s="37">
        <f t="shared" si="43"/>
        <v>0</v>
      </c>
      <c r="AK106" s="37">
        <f t="shared" si="44"/>
        <v>-40</v>
      </c>
      <c r="AL106" s="38">
        <f t="shared" si="45"/>
        <v>139068804.66281047</v>
      </c>
      <c r="AM106" s="38">
        <f t="shared" si="46"/>
        <v>143314936.6692737</v>
      </c>
      <c r="AN106" s="38" t="b">
        <f t="shared" si="47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8"/>
        <v>4</v>
      </c>
      <c r="BA106" s="36">
        <f>IFERROR(INDEX('Level Multipliers'!$D:$D,MATCH(AZ106,'Level Multipliers'!$A:$A,0)),"")</f>
        <v>3.9105263875552758</v>
      </c>
      <c r="BB106" s="37">
        <f t="shared" si="49"/>
        <v>0</v>
      </c>
      <c r="BC106" s="37">
        <f t="shared" si="50"/>
        <v>-45</v>
      </c>
      <c r="BD106" s="38">
        <f t="shared" si="51"/>
        <v>101865883.01851331</v>
      </c>
      <c r="BE106" s="38">
        <f t="shared" si="52"/>
        <v>104976113.14740731</v>
      </c>
      <c r="BF106" s="38" t="b">
        <f t="shared" si="53"/>
        <v>1</v>
      </c>
      <c r="BG106" s="37" t="str">
        <f t="array" ref="BG106:BQ106">IF(BF106,"",IVSolution($M106,$N106,$O106,BB106,BC106,BD106,BE106,$E106,$F106,$G106,$H106,$I106))</f>
        <v/>
      </c>
      <c r="BH106" s="37" t="str">
        <v/>
      </c>
      <c r="BI106" s="37" t="str">
        <v/>
      </c>
      <c r="BJ106" s="39" t="str">
        <v/>
      </c>
      <c r="BK106" s="39" t="str">
        <v/>
      </c>
      <c r="BL106" s="37" t="str">
        <v/>
      </c>
      <c r="BM106" s="37" t="str">
        <v/>
      </c>
      <c r="BN106" s="37" t="str">
        <v/>
      </c>
      <c r="BO106" s="37" t="str">
        <v/>
      </c>
      <c r="BP106" s="37" t="str">
        <v/>
      </c>
      <c r="BQ106" s="37" t="str">
        <v/>
      </c>
      <c r="BR106" s="40">
        <f t="shared" si="54"/>
        <v>4.5</v>
      </c>
      <c r="BS106" s="36">
        <f>IFERROR(INDEX('Level Multipliers'!$D:$D,MATCH(BR106,'Level Multipliers'!$A:$A,0)),"")</f>
        <v>3.6559011428916688</v>
      </c>
      <c r="BT106" s="37">
        <f t="shared" si="55"/>
        <v>0</v>
      </c>
      <c r="BU106" s="37">
        <f t="shared" si="56"/>
        <v>-49</v>
      </c>
      <c r="BV106" s="38">
        <f t="shared" si="57"/>
        <v>77815416.433000252</v>
      </c>
      <c r="BW106" s="38">
        <f t="shared" si="58"/>
        <v>80191323.316744283</v>
      </c>
      <c r="BX106" s="38" t="b">
        <f t="shared" si="59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 t="str">
        <f t="shared" si="60"/>
        <v/>
      </c>
      <c r="CK106" s="41" t="str">
        <f t="shared" si="61"/>
        <v/>
      </c>
      <c r="CL106" s="61" t="str">
        <f t="shared" si="62"/>
        <v/>
      </c>
      <c r="CM106" s="39" t="str">
        <f t="shared" si="63"/>
        <v/>
      </c>
      <c r="CN106" s="39" t="str">
        <f t="shared" si="64"/>
        <v/>
      </c>
      <c r="CO106" s="42" t="str">
        <f t="shared" si="65"/>
        <v/>
      </c>
      <c r="CP106" s="42" t="str">
        <f t="shared" si="66"/>
        <v/>
      </c>
      <c r="CQ106" s="42" t="str">
        <f t="shared" si="67"/>
        <v/>
      </c>
      <c r="CR106" s="42" t="str">
        <f t="shared" si="68"/>
        <v/>
      </c>
      <c r="CS106" s="42" t="str">
        <f t="shared" si="69"/>
        <v/>
      </c>
      <c r="CT106" s="42" t="str">
        <f t="shared" si="70"/>
        <v/>
      </c>
      <c r="CU106" s="43" t="str">
        <f t="shared" si="71"/>
        <v/>
      </c>
      <c r="CV106" s="43" t="str">
        <f t="shared" si="72"/>
        <v/>
      </c>
      <c r="CW106" s="43" t="str">
        <f t="shared" si="73"/>
        <v/>
      </c>
      <c r="CX106" s="13" t="s">
        <v>451</v>
      </c>
    </row>
    <row r="107" spans="1:104" x14ac:dyDescent="0.25">
      <c r="A107" s="31" t="s">
        <v>121</v>
      </c>
      <c r="B107" s="13">
        <v>1196</v>
      </c>
      <c r="C107" s="13">
        <v>80</v>
      </c>
      <c r="D107" s="13">
        <v>25</v>
      </c>
      <c r="E107" s="32" t="s">
        <v>0</v>
      </c>
      <c r="F107" s="32">
        <v>1</v>
      </c>
      <c r="G107" s="32"/>
      <c r="H107" s="32"/>
      <c r="I107" s="32" t="s">
        <v>0</v>
      </c>
      <c r="J107" s="13"/>
      <c r="K107" s="33"/>
      <c r="L107" s="34">
        <f>IFERROR(INDEX('Pokemon Data'!A:A,MATCH($A107,'Pokemon Data'!$B:$B,0)),"")</f>
        <v>85</v>
      </c>
      <c r="M107" s="34">
        <f>IFERROR(INDEX('Pokemon Data'!I:I,MATCH($A107,'Pokemon Data'!$B:$B,0)),"")</f>
        <v>155</v>
      </c>
      <c r="N107" s="34">
        <f>IFERROR(INDEX('Pokemon Data'!J:J,MATCH($A107,'Pokemon Data'!$B:$B,0)),"")</f>
        <v>218</v>
      </c>
      <c r="O107" s="34">
        <f>IFERROR(INDEX('Pokemon Data'!K:K,MATCH($A107,'Pokemon Data'!$B:$B,0)),"")</f>
        <v>140</v>
      </c>
      <c r="P107" s="35">
        <f>IFERROR(INDEX('Level Multipliers'!$A:$A,MATCH($D107,'Level Multipliers'!$B:$B,0)),"")</f>
        <v>19</v>
      </c>
      <c r="Q107" s="36">
        <f>IFERROR(INDEX('Level Multipliers'!$D:$D,MATCH(P107,'Level Multipliers'!$A:$A,0)),"")</f>
        <v>1.7173900470456649</v>
      </c>
      <c r="R107" s="37">
        <f t="shared" si="37"/>
        <v>0</v>
      </c>
      <c r="S107" s="37">
        <f t="shared" si="38"/>
        <v>-16</v>
      </c>
      <c r="T107" s="38">
        <f t="shared" si="39"/>
        <v>1244337318.079746</v>
      </c>
      <c r="U107" s="38">
        <f t="shared" si="40"/>
        <v>1246419019.628222</v>
      </c>
      <c r="V107" s="38" t="b">
        <f t="shared" si="41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2"/>
        <v>19.5</v>
      </c>
      <c r="AI107" s="36">
        <f>IFERROR(INDEX('Level Multipliers'!$D:$D,MATCH(AH107,'Level Multipliers'!$A:$A,0)),"")</f>
        <v>1.6952373266621776</v>
      </c>
      <c r="AJ107" s="37">
        <f t="shared" si="43"/>
        <v>0</v>
      </c>
      <c r="AK107" s="37">
        <f t="shared" si="44"/>
        <v>-18</v>
      </c>
      <c r="AL107" s="38">
        <f t="shared" si="45"/>
        <v>1181365774.4114783</v>
      </c>
      <c r="AM107" s="38">
        <f t="shared" si="46"/>
        <v>1183342128.3519869</v>
      </c>
      <c r="AN107" s="38" t="b">
        <f t="shared" si="47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8"/>
        <v>20</v>
      </c>
      <c r="BA107" s="36">
        <f>IFERROR(INDEX('Level Multipliers'!$D:$D,MATCH(AZ107,'Level Multipliers'!$A:$A,0)),"")</f>
        <v>1.6739202944034379</v>
      </c>
      <c r="BB107" s="37">
        <f t="shared" si="49"/>
        <v>0</v>
      </c>
      <c r="BC107" s="37">
        <f t="shared" si="50"/>
        <v>-20</v>
      </c>
      <c r="BD107" s="38">
        <f t="shared" si="51"/>
        <v>1123056118.401077</v>
      </c>
      <c r="BE107" s="38">
        <f t="shared" si="52"/>
        <v>1124934923.7914906</v>
      </c>
      <c r="BF107" s="38" t="b">
        <f t="shared" si="53"/>
        <v>1</v>
      </c>
      <c r="BG107" s="37" t="str">
        <f t="array" ref="BG107:BQ107">IF(BF107,"",IVSolution($M107,$N107,$O107,BB107,BC107,BD107,BE107,$E107,$F107,$G107,$H107,$I107))</f>
        <v/>
      </c>
      <c r="BH107" s="37" t="str">
        <v/>
      </c>
      <c r="BI107" s="37" t="str">
        <v/>
      </c>
      <c r="BJ107" s="39" t="str">
        <v/>
      </c>
      <c r="BK107" s="39" t="str">
        <v/>
      </c>
      <c r="BL107" s="37" t="str">
        <v/>
      </c>
      <c r="BM107" s="37" t="str">
        <v/>
      </c>
      <c r="BN107" s="37" t="str">
        <v/>
      </c>
      <c r="BO107" s="37" t="str">
        <v/>
      </c>
      <c r="BP107" s="37" t="str">
        <v/>
      </c>
      <c r="BQ107" s="37" t="str">
        <v/>
      </c>
      <c r="BR107" s="40">
        <f t="shared" si="54"/>
        <v>20.5</v>
      </c>
      <c r="BS107" s="36">
        <f>IFERROR(INDEX('Level Multipliers'!$D:$D,MATCH(BR107,'Level Multipliers'!$A:$A,0)),"")</f>
        <v>1.6533745038028393</v>
      </c>
      <c r="BT107" s="37">
        <f t="shared" si="55"/>
        <v>0</v>
      </c>
      <c r="BU107" s="37">
        <f t="shared" si="56"/>
        <v>-22</v>
      </c>
      <c r="BV107" s="38">
        <f t="shared" si="57"/>
        <v>1068925171.5813779</v>
      </c>
      <c r="BW107" s="38">
        <f t="shared" si="58"/>
        <v>1070713419.1510319</v>
      </c>
      <c r="BX107" s="38" t="b">
        <f t="shared" si="59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 t="str">
        <f t="shared" si="60"/>
        <v/>
      </c>
      <c r="CK107" s="41" t="str">
        <f t="shared" si="61"/>
        <v/>
      </c>
      <c r="CL107" s="61" t="str">
        <f t="shared" si="62"/>
        <v/>
      </c>
      <c r="CM107" s="39" t="str">
        <f t="shared" si="63"/>
        <v/>
      </c>
      <c r="CN107" s="39" t="str">
        <f t="shared" si="64"/>
        <v/>
      </c>
      <c r="CO107" s="42" t="str">
        <f t="shared" si="65"/>
        <v/>
      </c>
      <c r="CP107" s="42" t="str">
        <f t="shared" si="66"/>
        <v/>
      </c>
      <c r="CQ107" s="42" t="str">
        <f t="shared" si="67"/>
        <v/>
      </c>
      <c r="CR107" s="42" t="str">
        <f t="shared" si="68"/>
        <v/>
      </c>
      <c r="CS107" s="42" t="str">
        <f t="shared" si="69"/>
        <v/>
      </c>
      <c r="CT107" s="42" t="str">
        <f t="shared" si="70"/>
        <v/>
      </c>
      <c r="CU107" s="43" t="str">
        <f t="shared" si="71"/>
        <v/>
      </c>
      <c r="CV107" s="43" t="str">
        <f t="shared" si="72"/>
        <v/>
      </c>
      <c r="CW107" s="43" t="str">
        <f t="shared" si="73"/>
        <v/>
      </c>
      <c r="CX107" s="13" t="s">
        <v>423</v>
      </c>
    </row>
    <row r="108" spans="1:104" x14ac:dyDescent="0.25">
      <c r="A108" s="31" t="s">
        <v>122</v>
      </c>
      <c r="B108" s="13">
        <v>486</v>
      </c>
      <c r="C108" s="13">
        <v>86</v>
      </c>
      <c r="D108" s="13">
        <v>25</v>
      </c>
      <c r="E108" s="32" t="s">
        <v>2</v>
      </c>
      <c r="F108" s="32">
        <v>1</v>
      </c>
      <c r="G108" s="32"/>
      <c r="H108" s="32"/>
      <c r="I108" s="32" t="s">
        <v>0</v>
      </c>
      <c r="J108" s="13"/>
      <c r="K108" s="33"/>
      <c r="L108" s="34">
        <f>IFERROR(INDEX('Pokemon Data'!A:A,MATCH($A108,'Pokemon Data'!$B:$B,0)),"")</f>
        <v>86</v>
      </c>
      <c r="M108" s="34">
        <f>IFERROR(INDEX('Pokemon Data'!I:I,MATCH($A108,'Pokemon Data'!$B:$B,0)),"")</f>
        <v>163</v>
      </c>
      <c r="N108" s="34">
        <f>IFERROR(INDEX('Pokemon Data'!J:J,MATCH($A108,'Pokemon Data'!$B:$B,0)),"")</f>
        <v>85</v>
      </c>
      <c r="O108" s="34">
        <f>IFERROR(INDEX('Pokemon Data'!K:K,MATCH($A108,'Pokemon Data'!$B:$B,0)),"")</f>
        <v>121</v>
      </c>
      <c r="P108" s="35">
        <f>IFERROR(INDEX('Level Multipliers'!$A:$A,MATCH($D108,'Level Multipliers'!$B:$B,0)),"")</f>
        <v>19</v>
      </c>
      <c r="Q108" s="36">
        <f>IFERROR(INDEX('Level Multipliers'!$D:$D,MATCH(P108,'Level Multipliers'!$A:$A,0)),"")</f>
        <v>1.7173900470456649</v>
      </c>
      <c r="R108" s="37">
        <f t="shared" si="37"/>
        <v>0</v>
      </c>
      <c r="S108" s="37">
        <f t="shared" si="38"/>
        <v>-14</v>
      </c>
      <c r="T108" s="38">
        <f t="shared" si="39"/>
        <v>205469945.23352906</v>
      </c>
      <c r="U108" s="38">
        <f t="shared" si="40"/>
        <v>206316370.47659931</v>
      </c>
      <c r="V108" s="38" t="b">
        <f t="shared" si="41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2"/>
        <v>19.5</v>
      </c>
      <c r="AI108" s="36">
        <f>IFERROR(INDEX('Level Multipliers'!$D:$D,MATCH(AH108,'Level Multipliers'!$A:$A,0)),"")</f>
        <v>1.6952373266621776</v>
      </c>
      <c r="AJ108" s="37">
        <f t="shared" si="43"/>
        <v>0</v>
      </c>
      <c r="AK108" s="37">
        <f t="shared" si="44"/>
        <v>-16</v>
      </c>
      <c r="AL108" s="38">
        <f t="shared" si="45"/>
        <v>195071832.5668152</v>
      </c>
      <c r="AM108" s="38">
        <f t="shared" si="46"/>
        <v>195875423.1995419</v>
      </c>
      <c r="AN108" s="38" t="b">
        <f t="shared" si="47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8"/>
        <v>20</v>
      </c>
      <c r="BA108" s="36">
        <f>IFERROR(INDEX('Level Multipliers'!$D:$D,MATCH(AZ108,'Level Multipliers'!$A:$A,0)),"")</f>
        <v>1.6739202944034379</v>
      </c>
      <c r="BB108" s="37">
        <f t="shared" si="49"/>
        <v>0</v>
      </c>
      <c r="BC108" s="37">
        <f t="shared" si="50"/>
        <v>-18</v>
      </c>
      <c r="BD108" s="38">
        <f t="shared" si="51"/>
        <v>185443509.39996532</v>
      </c>
      <c r="BE108" s="38">
        <f t="shared" si="52"/>
        <v>186207436.53948575</v>
      </c>
      <c r="BF108" s="38" t="b">
        <f t="shared" si="53"/>
        <v>1</v>
      </c>
      <c r="BG108" s="37" t="str">
        <f t="array" ref="BG108:BQ108">IF(BF108,"",IVSolution($M108,$N108,$O108,BB108,BC108,BD108,BE108,$E108,$F108,$G108,$H108,$I108))</f>
        <v/>
      </c>
      <c r="BH108" s="37" t="str">
        <v/>
      </c>
      <c r="BI108" s="37" t="str">
        <v/>
      </c>
      <c r="BJ108" s="39" t="str">
        <v/>
      </c>
      <c r="BK108" s="39" t="str">
        <v/>
      </c>
      <c r="BL108" s="37" t="str">
        <v/>
      </c>
      <c r="BM108" s="37" t="str">
        <v/>
      </c>
      <c r="BN108" s="37" t="str">
        <v/>
      </c>
      <c r="BO108" s="37" t="str">
        <v/>
      </c>
      <c r="BP108" s="37" t="str">
        <v/>
      </c>
      <c r="BQ108" s="37" t="str">
        <v/>
      </c>
      <c r="BR108" s="40">
        <f t="shared" si="54"/>
        <v>20.5</v>
      </c>
      <c r="BS108" s="36">
        <f>IFERROR(INDEX('Level Multipliers'!$D:$D,MATCH(BR108,'Level Multipliers'!$A:$A,0)),"")</f>
        <v>1.6533745038028393</v>
      </c>
      <c r="BT108" s="37">
        <f t="shared" si="55"/>
        <v>0</v>
      </c>
      <c r="BU108" s="37">
        <f t="shared" si="56"/>
        <v>-20</v>
      </c>
      <c r="BV108" s="38">
        <f t="shared" si="57"/>
        <v>176505191.3756803</v>
      </c>
      <c r="BW108" s="38">
        <f t="shared" si="58"/>
        <v>177232297.47065455</v>
      </c>
      <c r="BX108" s="38" t="b">
        <f t="shared" si="59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 t="str">
        <f t="shared" si="60"/>
        <v/>
      </c>
      <c r="CK108" s="41" t="str">
        <f t="shared" si="61"/>
        <v/>
      </c>
      <c r="CL108" s="61" t="str">
        <f t="shared" si="62"/>
        <v/>
      </c>
      <c r="CM108" s="39" t="str">
        <f t="shared" si="63"/>
        <v/>
      </c>
      <c r="CN108" s="39" t="str">
        <f t="shared" si="64"/>
        <v/>
      </c>
      <c r="CO108" s="42" t="str">
        <f t="shared" si="65"/>
        <v/>
      </c>
      <c r="CP108" s="42" t="str">
        <f t="shared" si="66"/>
        <v/>
      </c>
      <c r="CQ108" s="42" t="str">
        <f t="shared" si="67"/>
        <v/>
      </c>
      <c r="CR108" s="42" t="str">
        <f t="shared" si="68"/>
        <v/>
      </c>
      <c r="CS108" s="42" t="str">
        <f t="shared" si="69"/>
        <v/>
      </c>
      <c r="CT108" s="42" t="str">
        <f t="shared" si="70"/>
        <v/>
      </c>
      <c r="CU108" s="43" t="str">
        <f t="shared" si="71"/>
        <v/>
      </c>
      <c r="CV108" s="43" t="str">
        <f t="shared" si="72"/>
        <v/>
      </c>
      <c r="CW108" s="43" t="str">
        <f t="shared" si="73"/>
        <v/>
      </c>
      <c r="CX108" s="13"/>
    </row>
    <row r="109" spans="1:104" x14ac:dyDescent="0.25">
      <c r="A109" s="31" t="s">
        <v>123</v>
      </c>
      <c r="B109" s="13">
        <v>1315</v>
      </c>
      <c r="C109" s="13">
        <v>127</v>
      </c>
      <c r="D109" s="13">
        <v>40</v>
      </c>
      <c r="E109" s="32" t="s">
        <v>2</v>
      </c>
      <c r="F109" s="32"/>
      <c r="G109" s="32">
        <v>1</v>
      </c>
      <c r="H109" s="32"/>
      <c r="I109" s="32" t="s">
        <v>0</v>
      </c>
      <c r="J109" s="13"/>
      <c r="K109" s="33"/>
      <c r="L109" s="34">
        <f>IFERROR(INDEX('Pokemon Data'!A:A,MATCH($A109,'Pokemon Data'!$B:$B,0)),"")</f>
        <v>87</v>
      </c>
      <c r="M109" s="34">
        <f>IFERROR(INDEX('Pokemon Data'!I:I,MATCH($A109,'Pokemon Data'!$B:$B,0)),"")</f>
        <v>207</v>
      </c>
      <c r="N109" s="34">
        <f>IFERROR(INDEX('Pokemon Data'!J:J,MATCH($A109,'Pokemon Data'!$B:$B,0)),"")</f>
        <v>139</v>
      </c>
      <c r="O109" s="34">
        <f>IFERROR(INDEX('Pokemon Data'!K:K,MATCH($A109,'Pokemon Data'!$B:$B,0)),"")</f>
        <v>177</v>
      </c>
      <c r="P109" s="35">
        <f>IFERROR(INDEX('Level Multipliers'!$A:$A,MATCH($D109,'Level Multipliers'!$B:$B,0)),"")</f>
        <v>25</v>
      </c>
      <c r="Q109" s="36">
        <f>IFERROR(INDEX('Level Multipliers'!$D:$D,MATCH(P109,'Level Multipliers'!$A:$A,0)),"")</f>
        <v>1.4971539093132804</v>
      </c>
      <c r="R109" s="37">
        <f t="shared" si="37"/>
        <v>0</v>
      </c>
      <c r="S109" s="37">
        <f t="shared" si="38"/>
        <v>-16</v>
      </c>
      <c r="T109" s="38">
        <f t="shared" si="39"/>
        <v>868794974.88299465</v>
      </c>
      <c r="U109" s="38">
        <f t="shared" si="40"/>
        <v>870116838.48022294</v>
      </c>
      <c r="V109" s="38" t="b">
        <f t="shared" si="41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2"/>
        <v>25.5</v>
      </c>
      <c r="AI109" s="36">
        <f>IFERROR(INDEX('Level Multipliers'!$D:$D,MATCH(AH109,'Level Multipliers'!$A:$A,0)),"")</f>
        <v>1.4823997223704843</v>
      </c>
      <c r="AJ109" s="37">
        <f t="shared" si="43"/>
        <v>0</v>
      </c>
      <c r="AK109" s="37">
        <f t="shared" si="44"/>
        <v>-18</v>
      </c>
      <c r="AL109" s="38">
        <f t="shared" si="45"/>
        <v>835050625.26118529</v>
      </c>
      <c r="AM109" s="38">
        <f t="shared" si="46"/>
        <v>836321147.13951933</v>
      </c>
      <c r="AN109" s="38" t="b">
        <f t="shared" si="47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8"/>
        <v>26</v>
      </c>
      <c r="BA109" s="36">
        <f>IFERROR(INDEX('Level Multipliers'!$D:$D,MATCH(AZ109,'Level Multipliers'!$A:$A,0)),"")</f>
        <v>1.4680732523857296</v>
      </c>
      <c r="BB109" s="37">
        <f t="shared" si="49"/>
        <v>0</v>
      </c>
      <c r="BC109" s="37">
        <f t="shared" si="50"/>
        <v>-20</v>
      </c>
      <c r="BD109" s="38">
        <f t="shared" si="51"/>
        <v>803234604.11214972</v>
      </c>
      <c r="BE109" s="38">
        <f t="shared" si="52"/>
        <v>804456718.20569968</v>
      </c>
      <c r="BF109" s="38" t="b">
        <f t="shared" si="53"/>
        <v>1</v>
      </c>
      <c r="BG109" s="37" t="str">
        <f t="array" ref="BG109:BQ109">IF(BF109,"",IVSolution($M109,$N109,$O109,BB109,BC109,BD109,BE109,$E109,$F109,$G109,$H109,$I109))</f>
        <v/>
      </c>
      <c r="BH109" s="37" t="str">
        <v/>
      </c>
      <c r="BI109" s="37" t="str">
        <v/>
      </c>
      <c r="BJ109" s="39" t="str">
        <v/>
      </c>
      <c r="BK109" s="39" t="str">
        <v/>
      </c>
      <c r="BL109" s="37" t="str">
        <v/>
      </c>
      <c r="BM109" s="37" t="str">
        <v/>
      </c>
      <c r="BN109" s="37" t="str">
        <v/>
      </c>
      <c r="BO109" s="37" t="str">
        <v/>
      </c>
      <c r="BP109" s="37" t="str">
        <v/>
      </c>
      <c r="BQ109" s="37" t="str">
        <v/>
      </c>
      <c r="BR109" s="40">
        <f t="shared" si="54"/>
        <v>26.5</v>
      </c>
      <c r="BS109" s="36">
        <f>IFERROR(INDEX('Level Multipliers'!$D:$D,MATCH(BR109,'Level Multipliers'!$A:$A,0)),"")</f>
        <v>1.4541543636838528</v>
      </c>
      <c r="BT109" s="37">
        <f t="shared" si="55"/>
        <v>0</v>
      </c>
      <c r="BU109" s="37">
        <f t="shared" si="56"/>
        <v>-21</v>
      </c>
      <c r="BV109" s="38">
        <f t="shared" si="57"/>
        <v>773203033.42124474</v>
      </c>
      <c r="BW109" s="38">
        <f t="shared" si="58"/>
        <v>774379454.75503957</v>
      </c>
      <c r="BX109" s="38" t="b">
        <f t="shared" si="59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 t="str">
        <f t="shared" si="60"/>
        <v/>
      </c>
      <c r="CK109" s="41" t="str">
        <f t="shared" si="61"/>
        <v/>
      </c>
      <c r="CL109" s="61" t="str">
        <f t="shared" si="62"/>
        <v/>
      </c>
      <c r="CM109" s="39" t="str">
        <f t="shared" si="63"/>
        <v/>
      </c>
      <c r="CN109" s="39" t="str">
        <f t="shared" si="64"/>
        <v/>
      </c>
      <c r="CO109" s="42" t="str">
        <f t="shared" si="65"/>
        <v/>
      </c>
      <c r="CP109" s="42" t="str">
        <f t="shared" si="66"/>
        <v/>
      </c>
      <c r="CQ109" s="42" t="str">
        <f t="shared" si="67"/>
        <v/>
      </c>
      <c r="CR109" s="42" t="str">
        <f t="shared" si="68"/>
        <v/>
      </c>
      <c r="CS109" s="42" t="str">
        <f t="shared" si="69"/>
        <v/>
      </c>
      <c r="CT109" s="42" t="str">
        <f t="shared" si="70"/>
        <v/>
      </c>
      <c r="CU109" s="43" t="str">
        <f t="shared" si="71"/>
        <v/>
      </c>
      <c r="CV109" s="43" t="str">
        <f t="shared" si="72"/>
        <v/>
      </c>
      <c r="CW109" s="43" t="str">
        <f t="shared" si="73"/>
        <v/>
      </c>
      <c r="CX109" s="13" t="s">
        <v>425</v>
      </c>
    </row>
    <row r="110" spans="1:104" x14ac:dyDescent="0.25">
      <c r="A110" s="31" t="s">
        <v>125</v>
      </c>
      <c r="B110" s="13">
        <v>701</v>
      </c>
      <c r="C110" s="13">
        <v>102</v>
      </c>
      <c r="D110" s="13">
        <v>25</v>
      </c>
      <c r="E110" s="32" t="s">
        <v>0</v>
      </c>
      <c r="F110" s="32"/>
      <c r="G110" s="32"/>
      <c r="H110" s="32">
        <v>1</v>
      </c>
      <c r="I110" s="32" t="s">
        <v>2</v>
      </c>
      <c r="J110" s="13"/>
      <c r="K110" s="33"/>
      <c r="L110" s="34">
        <f>IFERROR(INDEX('Pokemon Data'!A:A,MATCH($A110,'Pokemon Data'!$B:$B,0)),"")</f>
        <v>88</v>
      </c>
      <c r="M110" s="34">
        <f>IFERROR(INDEX('Pokemon Data'!I:I,MATCH($A110,'Pokemon Data'!$B:$B,0)),"")</f>
        <v>190</v>
      </c>
      <c r="N110" s="34">
        <f>IFERROR(INDEX('Pokemon Data'!J:J,MATCH($A110,'Pokemon Data'!$B:$B,0)),"")</f>
        <v>135</v>
      </c>
      <c r="O110" s="34">
        <f>IFERROR(INDEX('Pokemon Data'!K:K,MATCH($A110,'Pokemon Data'!$B:$B,0)),"")</f>
        <v>90</v>
      </c>
      <c r="P110" s="35">
        <f>IFERROR(INDEX('Level Multipliers'!$A:$A,MATCH($D110,'Level Multipliers'!$B:$B,0)),"")</f>
        <v>19</v>
      </c>
      <c r="Q110" s="36">
        <f>IFERROR(INDEX('Level Multipliers'!$D:$D,MATCH(P110,'Level Multipliers'!$A:$A,0)),"")</f>
        <v>1.7173900470456649</v>
      </c>
      <c r="R110" s="37">
        <f t="shared" si="37"/>
        <v>0</v>
      </c>
      <c r="S110" s="37">
        <f t="shared" si="38"/>
        <v>-14</v>
      </c>
      <c r="T110" s="38">
        <f t="shared" si="39"/>
        <v>427476064.61456341</v>
      </c>
      <c r="U110" s="38">
        <f t="shared" si="40"/>
        <v>428696552.4008199</v>
      </c>
      <c r="V110" s="38" t="b">
        <f t="shared" si="41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2"/>
        <v>19.5</v>
      </c>
      <c r="AI110" s="36">
        <f>IFERROR(INDEX('Level Multipliers'!$D:$D,MATCH(AH110,'Level Multipliers'!$A:$A,0)),"")</f>
        <v>1.6952373266621776</v>
      </c>
      <c r="AJ110" s="37">
        <f t="shared" si="43"/>
        <v>0</v>
      </c>
      <c r="AK110" s="37">
        <f t="shared" si="44"/>
        <v>-16</v>
      </c>
      <c r="AL110" s="38">
        <f t="shared" si="45"/>
        <v>405843001.55449522</v>
      </c>
      <c r="AM110" s="38">
        <f t="shared" si="46"/>
        <v>407001724.73816997</v>
      </c>
      <c r="AN110" s="38" t="b">
        <f t="shared" si="47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8"/>
        <v>20</v>
      </c>
      <c r="BA110" s="36">
        <f>IFERROR(INDEX('Level Multipliers'!$D:$D,MATCH(AZ110,'Level Multipliers'!$A:$A,0)),"")</f>
        <v>1.6739202944034379</v>
      </c>
      <c r="BB110" s="37">
        <f t="shared" si="49"/>
        <v>0</v>
      </c>
      <c r="BC110" s="37">
        <f t="shared" si="50"/>
        <v>-18</v>
      </c>
      <c r="BD110" s="38">
        <f t="shared" si="51"/>
        <v>385811469.97685122</v>
      </c>
      <c r="BE110" s="38">
        <f t="shared" si="52"/>
        <v>386913001.09375483</v>
      </c>
      <c r="BF110" s="38" t="b">
        <f t="shared" si="53"/>
        <v>1</v>
      </c>
      <c r="BG110" s="37" t="str">
        <f t="array" ref="BG110:BQ110">IF(BF110,"",IVSolution($M110,$N110,$O110,BB110,BC110,BD110,BE110,$E110,$F110,$G110,$H110,$I110))</f>
        <v/>
      </c>
      <c r="BH110" s="37" t="str">
        <v/>
      </c>
      <c r="BI110" s="37" t="str">
        <v/>
      </c>
      <c r="BJ110" s="39" t="str">
        <v/>
      </c>
      <c r="BK110" s="39" t="str">
        <v/>
      </c>
      <c r="BL110" s="37" t="str">
        <v/>
      </c>
      <c r="BM110" s="37" t="str">
        <v/>
      </c>
      <c r="BN110" s="37" t="str">
        <v/>
      </c>
      <c r="BO110" s="37" t="str">
        <v/>
      </c>
      <c r="BP110" s="37" t="str">
        <v/>
      </c>
      <c r="BQ110" s="37" t="str">
        <v/>
      </c>
      <c r="BR110" s="40">
        <f t="shared" si="54"/>
        <v>20.5</v>
      </c>
      <c r="BS110" s="36">
        <f>IFERROR(INDEX('Level Multipliers'!$D:$D,MATCH(BR110,'Level Multipliers'!$A:$A,0)),"")</f>
        <v>1.6533745038028393</v>
      </c>
      <c r="BT110" s="37">
        <f t="shared" si="55"/>
        <v>0</v>
      </c>
      <c r="BU110" s="37">
        <f t="shared" si="56"/>
        <v>-20</v>
      </c>
      <c r="BV110" s="38">
        <f t="shared" si="57"/>
        <v>367215480.14022541</v>
      </c>
      <c r="BW110" s="38">
        <f t="shared" si="58"/>
        <v>368263917.80851817</v>
      </c>
      <c r="BX110" s="38" t="b">
        <f t="shared" si="59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 t="str">
        <f t="shared" si="60"/>
        <v/>
      </c>
      <c r="CK110" s="41" t="str">
        <f t="shared" si="61"/>
        <v/>
      </c>
      <c r="CL110" s="61" t="str">
        <f t="shared" si="62"/>
        <v/>
      </c>
      <c r="CM110" s="39" t="str">
        <f t="shared" si="63"/>
        <v/>
      </c>
      <c r="CN110" s="39" t="str">
        <f t="shared" si="64"/>
        <v/>
      </c>
      <c r="CO110" s="42" t="str">
        <f t="shared" si="65"/>
        <v/>
      </c>
      <c r="CP110" s="42" t="str">
        <f t="shared" si="66"/>
        <v/>
      </c>
      <c r="CQ110" s="42" t="str">
        <f t="shared" si="67"/>
        <v/>
      </c>
      <c r="CR110" s="42" t="str">
        <f t="shared" si="68"/>
        <v/>
      </c>
      <c r="CS110" s="42" t="str">
        <f t="shared" si="69"/>
        <v/>
      </c>
      <c r="CT110" s="42" t="str">
        <f t="shared" si="70"/>
        <v/>
      </c>
      <c r="CU110" s="43" t="str">
        <f t="shared" si="71"/>
        <v/>
      </c>
      <c r="CV110" s="43" t="str">
        <f t="shared" si="72"/>
        <v/>
      </c>
      <c r="CW110" s="43" t="str">
        <f t="shared" si="73"/>
        <v/>
      </c>
      <c r="CX110" s="13"/>
    </row>
    <row r="111" spans="1:104" x14ac:dyDescent="0.25">
      <c r="A111" s="31" t="s">
        <v>125</v>
      </c>
      <c r="B111" s="13">
        <v>700</v>
      </c>
      <c r="C111" s="13">
        <v>102</v>
      </c>
      <c r="D111" s="13">
        <v>25</v>
      </c>
      <c r="E111" s="32" t="s">
        <v>2</v>
      </c>
      <c r="F111" s="32"/>
      <c r="G111" s="32">
        <v>1</v>
      </c>
      <c r="H111" s="32"/>
      <c r="I111" s="32" t="s">
        <v>0</v>
      </c>
      <c r="J111" s="13"/>
      <c r="K111" s="33"/>
      <c r="L111" s="34">
        <f>IFERROR(INDEX('Pokemon Data'!A:A,MATCH($A111,'Pokemon Data'!$B:$B,0)),"")</f>
        <v>88</v>
      </c>
      <c r="M111" s="34">
        <f>IFERROR(INDEX('Pokemon Data'!I:I,MATCH($A111,'Pokemon Data'!$B:$B,0)),"")</f>
        <v>190</v>
      </c>
      <c r="N111" s="34">
        <f>IFERROR(INDEX('Pokemon Data'!J:J,MATCH($A111,'Pokemon Data'!$B:$B,0)),"")</f>
        <v>135</v>
      </c>
      <c r="O111" s="34">
        <f>IFERROR(INDEX('Pokemon Data'!K:K,MATCH($A111,'Pokemon Data'!$B:$B,0)),"")</f>
        <v>90</v>
      </c>
      <c r="P111" s="35">
        <f>IFERROR(INDEX('Level Multipliers'!$A:$A,MATCH($D111,'Level Multipliers'!$B:$B,0)),"")</f>
        <v>19</v>
      </c>
      <c r="Q111" s="36">
        <f>IFERROR(INDEX('Level Multipliers'!$D:$D,MATCH(P111,'Level Multipliers'!$A:$A,0)),"")</f>
        <v>1.7173900470456649</v>
      </c>
      <c r="R111" s="37">
        <f t="shared" si="37"/>
        <v>0</v>
      </c>
      <c r="S111" s="37">
        <f t="shared" si="38"/>
        <v>-14</v>
      </c>
      <c r="T111" s="38">
        <f t="shared" si="39"/>
        <v>426257316.65408915</v>
      </c>
      <c r="U111" s="38">
        <f t="shared" si="40"/>
        <v>427476064.61456341</v>
      </c>
      <c r="V111" s="38" t="b">
        <f t="shared" si="41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2"/>
        <v>19.5</v>
      </c>
      <c r="AI111" s="36">
        <f>IFERROR(INDEX('Level Multipliers'!$D:$D,MATCH(AH111,'Level Multipliers'!$A:$A,0)),"")</f>
        <v>1.6952373266621776</v>
      </c>
      <c r="AJ111" s="37">
        <f t="shared" si="43"/>
        <v>0</v>
      </c>
      <c r="AK111" s="37">
        <f t="shared" si="44"/>
        <v>-16</v>
      </c>
      <c r="AL111" s="38">
        <f t="shared" si="45"/>
        <v>404685930.15012723</v>
      </c>
      <c r="AM111" s="38">
        <f t="shared" si="46"/>
        <v>405843001.55449522</v>
      </c>
      <c r="AN111" s="38" t="b">
        <f t="shared" si="47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8"/>
        <v>20</v>
      </c>
      <c r="BA111" s="36">
        <f>IFERROR(INDEX('Level Multipliers'!$D:$D,MATCH(AZ111,'Level Multipliers'!$A:$A,0)),"")</f>
        <v>1.6739202944034379</v>
      </c>
      <c r="BB111" s="37">
        <f t="shared" si="49"/>
        <v>0</v>
      </c>
      <c r="BC111" s="37">
        <f t="shared" si="50"/>
        <v>-18</v>
      </c>
      <c r="BD111" s="38">
        <f t="shared" si="51"/>
        <v>384711509.11100531</v>
      </c>
      <c r="BE111" s="38">
        <f t="shared" si="52"/>
        <v>385811469.97685122</v>
      </c>
      <c r="BF111" s="38" t="b">
        <f t="shared" si="53"/>
        <v>1</v>
      </c>
      <c r="BG111" s="37" t="str">
        <f t="array" ref="BG111:BQ111">IF(BF111,"",IVSolution($M111,$N111,$O111,BB111,BC111,BD111,BE111,$E111,$F111,$G111,$H111,$I111))</f>
        <v/>
      </c>
      <c r="BH111" s="37" t="str">
        <v/>
      </c>
      <c r="BI111" s="37" t="str">
        <v/>
      </c>
      <c r="BJ111" s="39" t="str">
        <v/>
      </c>
      <c r="BK111" s="39" t="str">
        <v/>
      </c>
      <c r="BL111" s="37" t="str">
        <v/>
      </c>
      <c r="BM111" s="37" t="str">
        <v/>
      </c>
      <c r="BN111" s="37" t="str">
        <v/>
      </c>
      <c r="BO111" s="37" t="str">
        <v/>
      </c>
      <c r="BP111" s="37" t="str">
        <v/>
      </c>
      <c r="BQ111" s="37" t="str">
        <v/>
      </c>
      <c r="BR111" s="40">
        <f t="shared" si="54"/>
        <v>20.5</v>
      </c>
      <c r="BS111" s="36">
        <f>IFERROR(INDEX('Level Multipliers'!$D:$D,MATCH(BR111,'Level Multipliers'!$A:$A,0)),"")</f>
        <v>1.6533745038028393</v>
      </c>
      <c r="BT111" s="37">
        <f t="shared" si="55"/>
        <v>0</v>
      </c>
      <c r="BU111" s="37">
        <f t="shared" si="56"/>
        <v>-20</v>
      </c>
      <c r="BV111" s="38">
        <f t="shared" si="57"/>
        <v>366168537.03738993</v>
      </c>
      <c r="BW111" s="38">
        <f t="shared" si="58"/>
        <v>367215480.14022541</v>
      </c>
      <c r="BX111" s="38" t="b">
        <f t="shared" si="59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 t="str">
        <f t="shared" si="60"/>
        <v/>
      </c>
      <c r="CK111" s="41" t="str">
        <f t="shared" si="61"/>
        <v/>
      </c>
      <c r="CL111" s="61" t="str">
        <f t="shared" si="62"/>
        <v/>
      </c>
      <c r="CM111" s="39" t="str">
        <f t="shared" si="63"/>
        <v/>
      </c>
      <c r="CN111" s="39" t="str">
        <f t="shared" si="64"/>
        <v/>
      </c>
      <c r="CO111" s="42" t="str">
        <f t="shared" si="65"/>
        <v/>
      </c>
      <c r="CP111" s="42" t="str">
        <f t="shared" si="66"/>
        <v/>
      </c>
      <c r="CQ111" s="42" t="str">
        <f t="shared" si="67"/>
        <v/>
      </c>
      <c r="CR111" s="42" t="str">
        <f t="shared" si="68"/>
        <v/>
      </c>
      <c r="CS111" s="42" t="str">
        <f t="shared" si="69"/>
        <v/>
      </c>
      <c r="CT111" s="42" t="str">
        <f t="shared" si="70"/>
        <v/>
      </c>
      <c r="CU111" s="43" t="str">
        <f t="shared" si="71"/>
        <v/>
      </c>
      <c r="CV111" s="43" t="str">
        <f t="shared" si="72"/>
        <v/>
      </c>
      <c r="CW111" s="43" t="str">
        <f t="shared" si="73"/>
        <v/>
      </c>
      <c r="CX111" s="13"/>
    </row>
    <row r="112" spans="1:104" x14ac:dyDescent="0.25">
      <c r="A112" s="31" t="s">
        <v>125</v>
      </c>
      <c r="B112" s="13">
        <v>692</v>
      </c>
      <c r="C112" s="13">
        <v>101</v>
      </c>
      <c r="D112" s="13">
        <v>25</v>
      </c>
      <c r="E112" s="32" t="s">
        <v>2</v>
      </c>
      <c r="F112" s="32"/>
      <c r="G112" s="32"/>
      <c r="H112" s="32">
        <v>1</v>
      </c>
      <c r="I112" s="32" t="s">
        <v>2</v>
      </c>
      <c r="J112" s="13"/>
      <c r="K112" s="33"/>
      <c r="L112" s="34">
        <f>IFERROR(INDEX('Pokemon Data'!A:A,MATCH($A112,'Pokemon Data'!$B:$B,0)),"")</f>
        <v>88</v>
      </c>
      <c r="M112" s="34">
        <f>IFERROR(INDEX('Pokemon Data'!I:I,MATCH($A112,'Pokemon Data'!$B:$B,0)),"")</f>
        <v>190</v>
      </c>
      <c r="N112" s="34">
        <f>IFERROR(INDEX('Pokemon Data'!J:J,MATCH($A112,'Pokemon Data'!$B:$B,0)),"")</f>
        <v>135</v>
      </c>
      <c r="O112" s="34">
        <f>IFERROR(INDEX('Pokemon Data'!K:K,MATCH($A112,'Pokemon Data'!$B:$B,0)),"")</f>
        <v>90</v>
      </c>
      <c r="P112" s="35">
        <f>IFERROR(INDEX('Level Multipliers'!$A:$A,MATCH($D112,'Level Multipliers'!$B:$B,0)),"")</f>
        <v>19</v>
      </c>
      <c r="Q112" s="36">
        <f>IFERROR(INDEX('Level Multipliers'!$D:$D,MATCH(P112,'Level Multipliers'!$A:$A,0)),"")</f>
        <v>1.7173900470456649</v>
      </c>
      <c r="R112" s="37">
        <f t="shared" si="37"/>
        <v>0</v>
      </c>
      <c r="S112" s="37">
        <f t="shared" si="38"/>
        <v>-15</v>
      </c>
      <c r="T112" s="38">
        <f t="shared" si="39"/>
        <v>416569966.69845659</v>
      </c>
      <c r="U112" s="38">
        <f t="shared" si="40"/>
        <v>417774796.05267274</v>
      </c>
      <c r="V112" s="38" t="b">
        <f t="shared" si="41"/>
        <v>1</v>
      </c>
      <c r="W112" s="37" t="str">
        <f t="array" ref="W112:AG112">IF(V112,"",IVSolution($M112,$N112,$O112,R112,S112,T112,U112,$E112,$F112,$G112,$H112,$I112))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40">
        <f t="shared" si="42"/>
        <v>19.5</v>
      </c>
      <c r="AI112" s="36">
        <f>IFERROR(INDEX('Level Multipliers'!$D:$D,MATCH(AH112,'Level Multipliers'!$A:$A,0)),"")</f>
        <v>1.6952373266621776</v>
      </c>
      <c r="AJ112" s="37">
        <f t="shared" si="43"/>
        <v>0</v>
      </c>
      <c r="AK112" s="37">
        <f t="shared" si="44"/>
        <v>-18</v>
      </c>
      <c r="AL112" s="38">
        <f t="shared" si="45"/>
        <v>395488822.97022557</v>
      </c>
      <c r="AM112" s="38">
        <f t="shared" si="46"/>
        <v>396632680.1401397</v>
      </c>
      <c r="AN112" s="38" t="b">
        <f t="shared" si="47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8"/>
        <v>20</v>
      </c>
      <c r="BA112" s="36">
        <f>IFERROR(INDEX('Level Multipliers'!$D:$D,MATCH(AZ112,'Level Multipliers'!$A:$A,0)),"")</f>
        <v>1.6739202944034379</v>
      </c>
      <c r="BB112" s="37">
        <f t="shared" si="49"/>
        <v>0</v>
      </c>
      <c r="BC112" s="37">
        <f t="shared" si="50"/>
        <v>-20</v>
      </c>
      <c r="BD112" s="38">
        <f t="shared" si="51"/>
        <v>375968351.22231108</v>
      </c>
      <c r="BE112" s="38">
        <f t="shared" si="52"/>
        <v>377055750.0796963</v>
      </c>
      <c r="BF112" s="38" t="b">
        <f t="shared" si="53"/>
        <v>1</v>
      </c>
      <c r="BG112" s="37" t="str">
        <f t="array" ref="BG112:BQ112">IF(BF112,"",IVSolution($M112,$N112,$O112,BB112,BC112,BD112,BE112,$E112,$F112,$G112,$H112,$I112))</f>
        <v/>
      </c>
      <c r="BH112" s="37" t="str">
        <v/>
      </c>
      <c r="BI112" s="37" t="str">
        <v/>
      </c>
      <c r="BJ112" s="39" t="str">
        <v/>
      </c>
      <c r="BK112" s="39" t="str">
        <v/>
      </c>
      <c r="BL112" s="37" t="str">
        <v/>
      </c>
      <c r="BM112" s="37" t="str">
        <v/>
      </c>
      <c r="BN112" s="37" t="str">
        <v/>
      </c>
      <c r="BO112" s="37" t="str">
        <v/>
      </c>
      <c r="BP112" s="37" t="str">
        <v/>
      </c>
      <c r="BQ112" s="37" t="str">
        <v/>
      </c>
      <c r="BR112" s="40">
        <f t="shared" si="54"/>
        <v>20.5</v>
      </c>
      <c r="BS112" s="36">
        <f>IFERROR(INDEX('Level Multipliers'!$D:$D,MATCH(BR112,'Level Multipliers'!$A:$A,0)),"")</f>
        <v>1.6533745038028393</v>
      </c>
      <c r="BT112" s="37">
        <f t="shared" si="55"/>
        <v>0</v>
      </c>
      <c r="BU112" s="37">
        <f t="shared" si="56"/>
        <v>-22</v>
      </c>
      <c r="BV112" s="38">
        <f t="shared" si="57"/>
        <v>357846796.57116872</v>
      </c>
      <c r="BW112" s="38">
        <f t="shared" si="58"/>
        <v>358881783.15034586</v>
      </c>
      <c r="BX112" s="38" t="b">
        <f t="shared" si="59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 t="str">
        <f t="shared" si="60"/>
        <v/>
      </c>
      <c r="CK112" s="41" t="str">
        <f t="shared" si="61"/>
        <v/>
      </c>
      <c r="CL112" s="61" t="str">
        <f t="shared" si="62"/>
        <v/>
      </c>
      <c r="CM112" s="39" t="str">
        <f t="shared" si="63"/>
        <v/>
      </c>
      <c r="CN112" s="39" t="str">
        <f t="shared" si="64"/>
        <v/>
      </c>
      <c r="CO112" s="42" t="str">
        <f t="shared" si="65"/>
        <v/>
      </c>
      <c r="CP112" s="42" t="str">
        <f t="shared" si="66"/>
        <v/>
      </c>
      <c r="CQ112" s="42" t="str">
        <f t="shared" si="67"/>
        <v/>
      </c>
      <c r="CR112" s="42" t="str">
        <f t="shared" si="68"/>
        <v/>
      </c>
      <c r="CS112" s="42" t="str">
        <f t="shared" si="69"/>
        <v/>
      </c>
      <c r="CT112" s="42" t="str">
        <f t="shared" si="70"/>
        <v/>
      </c>
      <c r="CU112" s="43" t="str">
        <f t="shared" si="71"/>
        <v/>
      </c>
      <c r="CV112" s="43" t="str">
        <f t="shared" si="72"/>
        <v/>
      </c>
      <c r="CW112" s="43" t="str">
        <f t="shared" si="73"/>
        <v/>
      </c>
      <c r="CX112" s="13"/>
    </row>
    <row r="113" spans="1:102" x14ac:dyDescent="0.25">
      <c r="A113" s="31" t="s">
        <v>126</v>
      </c>
      <c r="B113" s="13">
        <v>1503</v>
      </c>
      <c r="C113" s="13">
        <v>132</v>
      </c>
      <c r="D113" s="13">
        <v>25</v>
      </c>
      <c r="E113" s="32" t="s">
        <v>2</v>
      </c>
      <c r="F113" s="32"/>
      <c r="G113" s="32">
        <v>1</v>
      </c>
      <c r="H113" s="32"/>
      <c r="I113" s="32" t="s">
        <v>2</v>
      </c>
      <c r="J113" s="13"/>
      <c r="K113" s="33"/>
      <c r="L113" s="34">
        <f>IFERROR(INDEX('Pokemon Data'!A:A,MATCH($A113,'Pokemon Data'!$B:$B,0)),"")</f>
        <v>89</v>
      </c>
      <c r="M113" s="34">
        <f>IFERROR(INDEX('Pokemon Data'!I:I,MATCH($A113,'Pokemon Data'!$B:$B,0)),"")</f>
        <v>233</v>
      </c>
      <c r="N113" s="34">
        <f>IFERROR(INDEX('Pokemon Data'!J:J,MATCH($A113,'Pokemon Data'!$B:$B,0)),"")</f>
        <v>190</v>
      </c>
      <c r="O113" s="34">
        <f>IFERROR(INDEX('Pokemon Data'!K:K,MATCH($A113,'Pokemon Data'!$B:$B,0)),"")</f>
        <v>172</v>
      </c>
      <c r="P113" s="35">
        <f>IFERROR(INDEX('Level Multipliers'!$A:$A,MATCH($D113,'Level Multipliers'!$B:$B,0)),"")</f>
        <v>19</v>
      </c>
      <c r="Q113" s="36">
        <f>IFERROR(INDEX('Level Multipliers'!$D:$D,MATCH(P113,'Level Multipliers'!$A:$A,0)),"")</f>
        <v>1.7173900470456649</v>
      </c>
      <c r="R113" s="37">
        <f t="shared" si="37"/>
        <v>0</v>
      </c>
      <c r="S113" s="37">
        <f t="shared" si="38"/>
        <v>-5</v>
      </c>
      <c r="T113" s="38">
        <f t="shared" si="39"/>
        <v>1965141050.2804842</v>
      </c>
      <c r="U113" s="38">
        <f t="shared" si="40"/>
        <v>1967756878.3441145</v>
      </c>
      <c r="V113" s="38" t="b">
        <f t="shared" si="41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2"/>
        <v>19.5</v>
      </c>
      <c r="AI113" s="36">
        <f>IFERROR(INDEX('Level Multipliers'!$D:$D,MATCH(AH113,'Level Multipliers'!$A:$A,0)),"")</f>
        <v>1.6952373266621776</v>
      </c>
      <c r="AJ113" s="37">
        <f t="shared" si="43"/>
        <v>0</v>
      </c>
      <c r="AK113" s="37">
        <f t="shared" si="44"/>
        <v>-8</v>
      </c>
      <c r="AL113" s="38">
        <f t="shared" si="45"/>
        <v>1865692159.9643035</v>
      </c>
      <c r="AM113" s="38">
        <f t="shared" si="46"/>
        <v>1868175610.1519799</v>
      </c>
      <c r="AN113" s="38" t="b">
        <f t="shared" si="47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8"/>
        <v>20</v>
      </c>
      <c r="BA113" s="36">
        <f>IFERROR(INDEX('Level Multipliers'!$D:$D,MATCH(AZ113,'Level Multipliers'!$A:$A,0)),"")</f>
        <v>1.6739202944034379</v>
      </c>
      <c r="BB113" s="37">
        <f t="shared" si="49"/>
        <v>0</v>
      </c>
      <c r="BC113" s="37">
        <f t="shared" si="50"/>
        <v>-11</v>
      </c>
      <c r="BD113" s="38">
        <f t="shared" si="51"/>
        <v>1773605635.6843734</v>
      </c>
      <c r="BE113" s="38">
        <f t="shared" si="52"/>
        <v>1775966508.1494689</v>
      </c>
      <c r="BF113" s="38" t="b">
        <f t="shared" si="53"/>
        <v>1</v>
      </c>
      <c r="BG113" s="37" t="str">
        <f t="array" ref="BG113:BQ113">IF(BF113,"",IVSolution($M113,$N113,$O113,BB113,BC113,BD113,BE113,$E113,$F113,$G113,$H113,$I113))</f>
        <v/>
      </c>
      <c r="BH113" s="37" t="str">
        <v/>
      </c>
      <c r="BI113" s="37" t="str">
        <v/>
      </c>
      <c r="BJ113" s="39" t="str">
        <v/>
      </c>
      <c r="BK113" s="39" t="str">
        <v/>
      </c>
      <c r="BL113" s="37" t="str">
        <v/>
      </c>
      <c r="BM113" s="37" t="str">
        <v/>
      </c>
      <c r="BN113" s="37" t="str">
        <v/>
      </c>
      <c r="BO113" s="37" t="str">
        <v/>
      </c>
      <c r="BP113" s="37" t="str">
        <v/>
      </c>
      <c r="BQ113" s="37" t="str">
        <v/>
      </c>
      <c r="BR113" s="40">
        <f t="shared" si="54"/>
        <v>20.5</v>
      </c>
      <c r="BS113" s="36">
        <f>IFERROR(INDEX('Level Multipliers'!$D:$D,MATCH(BR113,'Level Multipliers'!$A:$A,0)),"")</f>
        <v>1.6533745038028393</v>
      </c>
      <c r="BT113" s="37">
        <f t="shared" si="55"/>
        <v>0</v>
      </c>
      <c r="BU113" s="37">
        <f t="shared" si="56"/>
        <v>-14</v>
      </c>
      <c r="BV113" s="38">
        <f t="shared" si="57"/>
        <v>1688118409.5597901</v>
      </c>
      <c r="BW113" s="38">
        <f t="shared" si="58"/>
        <v>1690365488.724834</v>
      </c>
      <c r="BX113" s="38" t="b">
        <f t="shared" si="59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 t="str">
        <f t="shared" si="60"/>
        <v/>
      </c>
      <c r="CK113" s="41" t="str">
        <f t="shared" si="61"/>
        <v/>
      </c>
      <c r="CL113" s="61" t="str">
        <f t="shared" si="62"/>
        <v/>
      </c>
      <c r="CM113" s="39" t="str">
        <f t="shared" si="63"/>
        <v/>
      </c>
      <c r="CN113" s="39" t="str">
        <f t="shared" si="64"/>
        <v/>
      </c>
      <c r="CO113" s="42" t="str">
        <f t="shared" si="65"/>
        <v/>
      </c>
      <c r="CP113" s="42" t="str">
        <f t="shared" si="66"/>
        <v/>
      </c>
      <c r="CQ113" s="42" t="str">
        <f t="shared" si="67"/>
        <v/>
      </c>
      <c r="CR113" s="42" t="str">
        <f t="shared" si="68"/>
        <v/>
      </c>
      <c r="CS113" s="42" t="str">
        <f t="shared" si="69"/>
        <v/>
      </c>
      <c r="CT113" s="42" t="str">
        <f t="shared" si="70"/>
        <v/>
      </c>
      <c r="CU113" s="43" t="str">
        <f t="shared" si="71"/>
        <v/>
      </c>
      <c r="CV113" s="43" t="str">
        <f t="shared" si="72"/>
        <v/>
      </c>
      <c r="CW113" s="43" t="str">
        <f t="shared" si="73"/>
        <v/>
      </c>
      <c r="CX113" s="13" t="s">
        <v>422</v>
      </c>
    </row>
    <row r="114" spans="1:102" x14ac:dyDescent="0.25">
      <c r="A114" s="31" t="s">
        <v>127</v>
      </c>
      <c r="B114" s="13">
        <v>530</v>
      </c>
      <c r="C114" s="13">
        <v>44</v>
      </c>
      <c r="D114" s="13">
        <v>25</v>
      </c>
      <c r="E114" s="32" t="s">
        <v>0</v>
      </c>
      <c r="F114" s="32">
        <v>1</v>
      </c>
      <c r="G114" s="32"/>
      <c r="H114" s="32"/>
      <c r="I114" s="32" t="s">
        <v>0</v>
      </c>
      <c r="J114" s="13"/>
      <c r="K114" s="33"/>
      <c r="L114" s="34">
        <f>IFERROR(INDEX('Pokemon Data'!A:A,MATCH($A114,'Pokemon Data'!$B:$B,0)),"")</f>
        <v>90</v>
      </c>
      <c r="M114" s="34">
        <f>IFERROR(INDEX('Pokemon Data'!I:I,MATCH($A114,'Pokemon Data'!$B:$B,0)),"")</f>
        <v>102</v>
      </c>
      <c r="N114" s="34">
        <f>IFERROR(INDEX('Pokemon Data'!J:J,MATCH($A114,'Pokemon Data'!$B:$B,0)),"")</f>
        <v>116</v>
      </c>
      <c r="O114" s="34">
        <f>IFERROR(INDEX('Pokemon Data'!K:K,MATCH($A114,'Pokemon Data'!$B:$B,0)),"")</f>
        <v>134</v>
      </c>
      <c r="P114" s="35">
        <f>IFERROR(INDEX('Level Multipliers'!$A:$A,MATCH($D114,'Level Multipliers'!$B:$B,0)),"")</f>
        <v>19</v>
      </c>
      <c r="Q114" s="36">
        <f>IFERROR(INDEX('Level Multipliers'!$D:$D,MATCH(P114,'Level Multipliers'!$A:$A,0)),"")</f>
        <v>1.7173900470456649</v>
      </c>
      <c r="R114" s="37">
        <f t="shared" si="37"/>
        <v>0</v>
      </c>
      <c r="S114" s="37">
        <f t="shared" si="38"/>
        <v>-25</v>
      </c>
      <c r="T114" s="38">
        <f t="shared" si="39"/>
        <v>244358531.11864007</v>
      </c>
      <c r="U114" s="38">
        <f t="shared" si="40"/>
        <v>245281508.69612986</v>
      </c>
      <c r="V114" s="38" t="b">
        <f t="shared" si="41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2"/>
        <v>19.5</v>
      </c>
      <c r="AI114" s="36">
        <f>IFERROR(INDEX('Level Multipliers'!$D:$D,MATCH(AH114,'Level Multipliers'!$A:$A,0)),"")</f>
        <v>1.6952373266621776</v>
      </c>
      <c r="AJ114" s="37">
        <f t="shared" si="43"/>
        <v>0</v>
      </c>
      <c r="AK114" s="37">
        <f t="shared" si="44"/>
        <v>-26</v>
      </c>
      <c r="AL114" s="38">
        <f t="shared" si="45"/>
        <v>231992403.63096067</v>
      </c>
      <c r="AM114" s="38">
        <f t="shared" si="46"/>
        <v>232868672.5531837</v>
      </c>
      <c r="AN114" s="38" t="b">
        <f t="shared" si="47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8"/>
        <v>20</v>
      </c>
      <c r="BA114" s="36">
        <f>IFERROR(INDEX('Level Multipliers'!$D:$D,MATCH(AZ114,'Level Multipliers'!$A:$A,0)),"")</f>
        <v>1.6739202944034379</v>
      </c>
      <c r="BB114" s="37">
        <f t="shared" si="49"/>
        <v>0</v>
      </c>
      <c r="BC114" s="37">
        <f t="shared" si="50"/>
        <v>-27</v>
      </c>
      <c r="BD114" s="38">
        <f t="shared" si="51"/>
        <v>220541761.03934976</v>
      </c>
      <c r="BE114" s="38">
        <f t="shared" si="52"/>
        <v>221374779.22540441</v>
      </c>
      <c r="BF114" s="38" t="b">
        <f t="shared" si="53"/>
        <v>1</v>
      </c>
      <c r="BG114" s="37" t="str">
        <f t="array" ref="BG114:BQ114">IF(BF114,"",IVSolution($M114,$N114,$O114,BB114,BC114,BD114,BE114,$E114,$F114,$G114,$H114,$I114))</f>
        <v/>
      </c>
      <c r="BH114" s="37" t="str">
        <v/>
      </c>
      <c r="BI114" s="37" t="str">
        <v/>
      </c>
      <c r="BJ114" s="39" t="str">
        <v/>
      </c>
      <c r="BK114" s="39" t="str">
        <v/>
      </c>
      <c r="BL114" s="37" t="str">
        <v/>
      </c>
      <c r="BM114" s="37" t="str">
        <v/>
      </c>
      <c r="BN114" s="37" t="str">
        <v/>
      </c>
      <c r="BO114" s="37" t="str">
        <v/>
      </c>
      <c r="BP114" s="37" t="str">
        <v/>
      </c>
      <c r="BQ114" s="37" t="str">
        <v/>
      </c>
      <c r="BR114" s="40">
        <f t="shared" si="54"/>
        <v>20.5</v>
      </c>
      <c r="BS114" s="36">
        <f>IFERROR(INDEX('Level Multipliers'!$D:$D,MATCH(BR114,'Level Multipliers'!$A:$A,0)),"")</f>
        <v>1.6533745038028393</v>
      </c>
      <c r="BT114" s="37">
        <f t="shared" si="55"/>
        <v>0</v>
      </c>
      <c r="BU114" s="37">
        <f t="shared" si="56"/>
        <v>-28</v>
      </c>
      <c r="BV114" s="38">
        <f t="shared" si="57"/>
        <v>209911718.47714862</v>
      </c>
      <c r="BW114" s="38">
        <f t="shared" si="58"/>
        <v>210704585.45224386</v>
      </c>
      <c r="BX114" s="38" t="b">
        <f t="shared" si="59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 t="str">
        <f t="shared" si="60"/>
        <v/>
      </c>
      <c r="CK114" s="41" t="str">
        <f t="shared" si="61"/>
        <v/>
      </c>
      <c r="CL114" s="61" t="str">
        <f t="shared" si="62"/>
        <v/>
      </c>
      <c r="CM114" s="39" t="str">
        <f t="shared" si="63"/>
        <v/>
      </c>
      <c r="CN114" s="39" t="str">
        <f t="shared" si="64"/>
        <v/>
      </c>
      <c r="CO114" s="42" t="str">
        <f t="shared" si="65"/>
        <v/>
      </c>
      <c r="CP114" s="42" t="str">
        <f t="shared" si="66"/>
        <v/>
      </c>
      <c r="CQ114" s="42" t="str">
        <f t="shared" si="67"/>
        <v/>
      </c>
      <c r="CR114" s="42" t="str">
        <f t="shared" si="68"/>
        <v/>
      </c>
      <c r="CS114" s="42" t="str">
        <f t="shared" si="69"/>
        <v/>
      </c>
      <c r="CT114" s="42" t="str">
        <f t="shared" si="70"/>
        <v/>
      </c>
      <c r="CU114" s="43" t="str">
        <f t="shared" si="71"/>
        <v/>
      </c>
      <c r="CV114" s="43" t="str">
        <f t="shared" si="72"/>
        <v/>
      </c>
      <c r="CW114" s="43" t="str">
        <f t="shared" si="73"/>
        <v/>
      </c>
      <c r="CX114" s="13"/>
    </row>
    <row r="115" spans="1:102" x14ac:dyDescent="0.25">
      <c r="A115" s="31" t="s">
        <v>128</v>
      </c>
      <c r="B115" s="13">
        <v>2109</v>
      </c>
      <c r="C115" s="13">
        <v>83</v>
      </c>
      <c r="D115" s="13">
        <v>50</v>
      </c>
      <c r="E115" s="32" t="s">
        <v>0</v>
      </c>
      <c r="F115" s="32"/>
      <c r="G115" s="32">
        <v>1</v>
      </c>
      <c r="H115" s="32"/>
      <c r="I115" s="32" t="s">
        <v>0</v>
      </c>
      <c r="J115" s="13">
        <v>1</v>
      </c>
      <c r="K115" s="33"/>
      <c r="L115" s="34">
        <f>IFERROR(INDEX('Pokemon Data'!A:A,MATCH($A115,'Pokemon Data'!$B:$B,0)),"")</f>
        <v>91</v>
      </c>
      <c r="M115" s="34">
        <f>IFERROR(INDEX('Pokemon Data'!I:I,MATCH($A115,'Pokemon Data'!$B:$B,0)),"")</f>
        <v>137</v>
      </c>
      <c r="N115" s="34">
        <f>IFERROR(INDEX('Pokemon Data'!J:J,MATCH($A115,'Pokemon Data'!$B:$B,0)),"")</f>
        <v>186</v>
      </c>
      <c r="O115" s="34">
        <f>IFERROR(INDEX('Pokemon Data'!K:K,MATCH($A115,'Pokemon Data'!$B:$B,0)),"")</f>
        <v>256</v>
      </c>
      <c r="P115" s="35">
        <f>IFERROR(INDEX('Level Multipliers'!$A:$A,MATCH($D115,'Level Multipliers'!$B:$B,0)),"")</f>
        <v>29</v>
      </c>
      <c r="Q115" s="36">
        <f>IFERROR(INDEX('Level Multipliers'!$D:$D,MATCH(P115,'Level Multipliers'!$A:$A,0)),"")</f>
        <v>1.3900490110869419</v>
      </c>
      <c r="R115" s="37">
        <f t="shared" si="37"/>
        <v>0</v>
      </c>
      <c r="S115" s="37">
        <f t="shared" si="38"/>
        <v>-21</v>
      </c>
      <c r="T115" s="38">
        <f t="shared" si="39"/>
        <v>1660632801.0539498</v>
      </c>
      <c r="U115" s="38">
        <f t="shared" si="40"/>
        <v>1662207980.2882071</v>
      </c>
      <c r="V115" s="38" t="b">
        <f t="shared" si="41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2"/>
        <v>29.5</v>
      </c>
      <c r="AI115" s="36">
        <f>IFERROR(INDEX('Level Multipliers'!$D:$D,MATCH(AH115,'Level Multipliers'!$A:$A,0)),"")</f>
        <v>1.3782161611191808</v>
      </c>
      <c r="AJ115" s="37">
        <f t="shared" si="43"/>
        <v>0</v>
      </c>
      <c r="AK115" s="37">
        <f t="shared" si="44"/>
        <v>-22</v>
      </c>
      <c r="AL115" s="38">
        <f t="shared" si="45"/>
        <v>1604805899.6836803</v>
      </c>
      <c r="AM115" s="38">
        <f t="shared" si="46"/>
        <v>1606328124.7816012</v>
      </c>
      <c r="AN115" s="38" t="b">
        <f t="shared" si="47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8"/>
        <v>30</v>
      </c>
      <c r="BA115" s="36">
        <f>IFERROR(INDEX('Level Multipliers'!$D:$D,MATCH(AZ115,'Level Multipliers'!$A:$A,0)),"")</f>
        <v>1.3666803275917536</v>
      </c>
      <c r="BB115" s="37">
        <f t="shared" si="49"/>
        <v>0</v>
      </c>
      <c r="BC115" s="37">
        <f t="shared" si="50"/>
        <v>-23</v>
      </c>
      <c r="BD115" s="38">
        <f t="shared" si="51"/>
        <v>1551747062.309999</v>
      </c>
      <c r="BE115" s="38">
        <f t="shared" si="52"/>
        <v>1553218958.8953362</v>
      </c>
      <c r="BF115" s="38" t="b">
        <f t="shared" si="53"/>
        <v>1</v>
      </c>
      <c r="BG115" s="37" t="str">
        <f t="array" ref="BG115:BQ115">IF(BF115,"",IVSolution($M115,$N115,$O115,BB115,BC115,BD115,BE115,$E115,$F115,$G115,$H115,$I115))</f>
        <v/>
      </c>
      <c r="BH115" s="37" t="str">
        <v/>
      </c>
      <c r="BI115" s="37" t="str">
        <v/>
      </c>
      <c r="BJ115" s="39" t="str">
        <v/>
      </c>
      <c r="BK115" s="39" t="str">
        <v/>
      </c>
      <c r="BL115" s="37" t="str">
        <v/>
      </c>
      <c r="BM115" s="37" t="str">
        <v/>
      </c>
      <c r="BN115" s="37" t="str">
        <v/>
      </c>
      <c r="BO115" s="37" t="str">
        <v/>
      </c>
      <c r="BP115" s="37" t="str">
        <v/>
      </c>
      <c r="BQ115" s="37" t="str">
        <v/>
      </c>
      <c r="BR115" s="40">
        <f t="shared" si="54"/>
        <v>30.5</v>
      </c>
      <c r="BS115" s="36">
        <f>IFERROR(INDEX('Level Multipliers'!$D:$D,MATCH(BR115,'Level Multipliers'!$A:$A,0)),"")</f>
        <v>1.3610237451455012</v>
      </c>
      <c r="BT115" s="37">
        <f t="shared" si="55"/>
        <v>0</v>
      </c>
      <c r="BU115" s="37">
        <f t="shared" si="56"/>
        <v>-23</v>
      </c>
      <c r="BV115" s="38">
        <f t="shared" si="57"/>
        <v>1526215881.022938</v>
      </c>
      <c r="BW115" s="38">
        <f t="shared" si="58"/>
        <v>1527663560.2216475</v>
      </c>
      <c r="BX115" s="38" t="b">
        <f t="shared" si="59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 t="str">
        <f t="shared" si="60"/>
        <v/>
      </c>
      <c r="CK115" s="41" t="str">
        <f t="shared" si="61"/>
        <v/>
      </c>
      <c r="CL115" s="61" t="str">
        <f t="shared" si="62"/>
        <v/>
      </c>
      <c r="CM115" s="39" t="str">
        <f t="shared" si="63"/>
        <v/>
      </c>
      <c r="CN115" s="39" t="str">
        <f t="shared" si="64"/>
        <v/>
      </c>
      <c r="CO115" s="42" t="str">
        <f t="shared" si="65"/>
        <v/>
      </c>
      <c r="CP115" s="42" t="str">
        <f t="shared" si="66"/>
        <v/>
      </c>
      <c r="CQ115" s="42" t="str">
        <f t="shared" si="67"/>
        <v/>
      </c>
      <c r="CR115" s="42" t="str">
        <f t="shared" si="68"/>
        <v/>
      </c>
      <c r="CS115" s="42" t="str">
        <f t="shared" si="69"/>
        <v/>
      </c>
      <c r="CT115" s="42" t="str">
        <f t="shared" si="70"/>
        <v/>
      </c>
      <c r="CU115" s="43" t="str">
        <f t="shared" si="71"/>
        <v/>
      </c>
      <c r="CV115" s="43" t="str">
        <f t="shared" si="72"/>
        <v/>
      </c>
      <c r="CW115" s="43" t="str">
        <f t="shared" si="73"/>
        <v/>
      </c>
      <c r="CX115" s="13" t="s">
        <v>422</v>
      </c>
    </row>
    <row r="116" spans="1:102" x14ac:dyDescent="0.25">
      <c r="A116" s="31" t="s">
        <v>128</v>
      </c>
      <c r="B116" s="13">
        <v>621</v>
      </c>
      <c r="C116" s="13">
        <v>45</v>
      </c>
      <c r="D116" s="13">
        <v>10</v>
      </c>
      <c r="E116" s="32" t="s">
        <v>0</v>
      </c>
      <c r="F116" s="32"/>
      <c r="G116" s="32">
        <v>1</v>
      </c>
      <c r="H116" s="32"/>
      <c r="I116" s="32" t="s">
        <v>2</v>
      </c>
      <c r="J116" s="13"/>
      <c r="K116" s="33"/>
      <c r="L116" s="34">
        <f>IFERROR(INDEX('Pokemon Data'!A:A,MATCH($A116,'Pokemon Data'!$B:$B,0)),"")</f>
        <v>91</v>
      </c>
      <c r="M116" s="34">
        <f>IFERROR(INDEX('Pokemon Data'!I:I,MATCH($A116,'Pokemon Data'!$B:$B,0)),"")</f>
        <v>137</v>
      </c>
      <c r="N116" s="34">
        <f>IFERROR(INDEX('Pokemon Data'!J:J,MATCH($A116,'Pokemon Data'!$B:$B,0)),"")</f>
        <v>186</v>
      </c>
      <c r="O116" s="34">
        <f>IFERROR(INDEX('Pokemon Data'!K:K,MATCH($A116,'Pokemon Data'!$B:$B,0)),"")</f>
        <v>256</v>
      </c>
      <c r="P116" s="35">
        <f>IFERROR(INDEX('Level Multipliers'!$A:$A,MATCH($D116,'Level Multipliers'!$B:$B,0)),"")</f>
        <v>9</v>
      </c>
      <c r="Q116" s="36">
        <f>IFERROR(INDEX('Level Multipliers'!$D:$D,MATCH(P116,'Level Multipliers'!$A:$A,0)),"")</f>
        <v>2.5027074524512973</v>
      </c>
      <c r="R116" s="37">
        <f t="shared" si="37"/>
        <v>0</v>
      </c>
      <c r="S116" s="37">
        <f t="shared" si="38"/>
        <v>-22</v>
      </c>
      <c r="T116" s="38">
        <f t="shared" si="39"/>
        <v>1512946418.8370523</v>
      </c>
      <c r="U116" s="38">
        <f t="shared" si="40"/>
        <v>1517822955.3013144</v>
      </c>
      <c r="V116" s="38" t="b">
        <f t="shared" si="41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2"/>
        <v>9.5</v>
      </c>
      <c r="AI116" s="36">
        <f>IFERROR(INDEX('Level Multipliers'!$D:$D,MATCH(AH116,'Level Multipliers'!$A:$A,0)),"")</f>
        <v>2.4319447427583007</v>
      </c>
      <c r="AJ116" s="37">
        <f t="shared" si="43"/>
        <v>0</v>
      </c>
      <c r="AK116" s="37">
        <f t="shared" si="44"/>
        <v>-26</v>
      </c>
      <c r="AL116" s="38">
        <f t="shared" si="45"/>
        <v>1348956707.8379738</v>
      </c>
      <c r="AM116" s="38">
        <f t="shared" si="46"/>
        <v>1353304671.845542</v>
      </c>
      <c r="AN116" s="38" t="b">
        <f t="shared" si="47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8"/>
        <v>10</v>
      </c>
      <c r="BA116" s="36">
        <f>IFERROR(INDEX('Level Multipliers'!$D:$D,MATCH(AZ116,'Level Multipliers'!$A:$A,0)),"")</f>
        <v>2.366863825187552</v>
      </c>
      <c r="BB116" s="37">
        <f t="shared" si="49"/>
        <v>0</v>
      </c>
      <c r="BC116" s="37">
        <f t="shared" si="50"/>
        <v>-29</v>
      </c>
      <c r="BD116" s="38">
        <f t="shared" si="51"/>
        <v>1210253335.9105465</v>
      </c>
      <c r="BE116" s="38">
        <f t="shared" si="52"/>
        <v>1214154230.5159872</v>
      </c>
      <c r="BF116" s="38" t="b">
        <f t="shared" si="53"/>
        <v>1</v>
      </c>
      <c r="BG116" s="37" t="str">
        <f t="array" ref="BG116:BQ116">IF(BF116,"",IVSolution($M116,$N116,$O116,BB116,BC116,BD116,BE116,$E116,$F116,$G116,$H116,$I116))</f>
        <v/>
      </c>
      <c r="BH116" s="37" t="str">
        <v/>
      </c>
      <c r="BI116" s="37" t="str">
        <v/>
      </c>
      <c r="BJ116" s="39" t="str">
        <v/>
      </c>
      <c r="BK116" s="39" t="str">
        <v/>
      </c>
      <c r="BL116" s="37" t="str">
        <v/>
      </c>
      <c r="BM116" s="37" t="str">
        <v/>
      </c>
      <c r="BN116" s="37" t="str">
        <v/>
      </c>
      <c r="BO116" s="37" t="str">
        <v/>
      </c>
      <c r="BP116" s="37" t="str">
        <v/>
      </c>
      <c r="BQ116" s="37" t="str">
        <v/>
      </c>
      <c r="BR116" s="40">
        <f t="shared" si="54"/>
        <v>10.5</v>
      </c>
      <c r="BS116" s="36">
        <f>IFERROR(INDEX('Level Multipliers'!$D:$D,MATCH(BR116,'Level Multipliers'!$A:$A,0)),"")</f>
        <v>2.3098613358274029</v>
      </c>
      <c r="BT116" s="37">
        <f t="shared" si="55"/>
        <v>0</v>
      </c>
      <c r="BU116" s="37">
        <f t="shared" si="56"/>
        <v>-31</v>
      </c>
      <c r="BV116" s="38">
        <f t="shared" si="57"/>
        <v>1097809128.8832796</v>
      </c>
      <c r="BW116" s="38">
        <f t="shared" si="58"/>
        <v>1101347592.7582355</v>
      </c>
      <c r="BX116" s="38" t="b">
        <f t="shared" si="59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 t="str">
        <f t="shared" si="60"/>
        <v/>
      </c>
      <c r="CK116" s="41" t="str">
        <f t="shared" si="61"/>
        <v/>
      </c>
      <c r="CL116" s="61" t="str">
        <f t="shared" si="62"/>
        <v/>
      </c>
      <c r="CM116" s="39" t="str">
        <f t="shared" si="63"/>
        <v/>
      </c>
      <c r="CN116" s="39" t="str">
        <f t="shared" si="64"/>
        <v/>
      </c>
      <c r="CO116" s="42" t="str">
        <f t="shared" si="65"/>
        <v/>
      </c>
      <c r="CP116" s="42" t="str">
        <f t="shared" si="66"/>
        <v/>
      </c>
      <c r="CQ116" s="42" t="str">
        <f t="shared" si="67"/>
        <v/>
      </c>
      <c r="CR116" s="42" t="str">
        <f t="shared" si="68"/>
        <v/>
      </c>
      <c r="CS116" s="42" t="str">
        <f t="shared" si="69"/>
        <v/>
      </c>
      <c r="CT116" s="42" t="str">
        <f t="shared" si="70"/>
        <v/>
      </c>
      <c r="CU116" s="43" t="str">
        <f t="shared" si="71"/>
        <v/>
      </c>
      <c r="CV116" s="43" t="str">
        <f t="shared" si="72"/>
        <v/>
      </c>
      <c r="CW116" s="43" t="str">
        <f t="shared" si="73"/>
        <v/>
      </c>
      <c r="CX116" s="13" t="s">
        <v>423</v>
      </c>
    </row>
    <row r="117" spans="1:102" x14ac:dyDescent="0.25">
      <c r="A117" s="31" t="s">
        <v>130</v>
      </c>
      <c r="B117" s="13">
        <v>952</v>
      </c>
      <c r="C117" s="13">
        <v>62</v>
      </c>
      <c r="D117" s="13">
        <v>25</v>
      </c>
      <c r="E117" s="32" t="s">
        <v>0</v>
      </c>
      <c r="F117" s="32">
        <v>1</v>
      </c>
      <c r="G117" s="32"/>
      <c r="H117" s="32"/>
      <c r="I117" s="32" t="s">
        <v>2</v>
      </c>
      <c r="J117" s="13"/>
      <c r="K117" s="33"/>
      <c r="L117" s="34">
        <f>IFERROR(INDEX('Pokemon Data'!A:A,MATCH($A117,'Pokemon Data'!$B:$B,0)),"")</f>
        <v>93</v>
      </c>
      <c r="M117" s="34">
        <f>IFERROR(INDEX('Pokemon Data'!I:I,MATCH($A117,'Pokemon Data'!$B:$B,0)),"")</f>
        <v>128</v>
      </c>
      <c r="N117" s="34">
        <f>IFERROR(INDEX('Pokemon Data'!J:J,MATCH($A117,'Pokemon Data'!$B:$B,0)),"")</f>
        <v>223</v>
      </c>
      <c r="O117" s="34">
        <f>IFERROR(INDEX('Pokemon Data'!K:K,MATCH($A117,'Pokemon Data'!$B:$B,0)),"")</f>
        <v>107</v>
      </c>
      <c r="P117" s="35">
        <f>IFERROR(INDEX('Level Multipliers'!$A:$A,MATCH($D117,'Level Multipliers'!$B:$B,0)),"")</f>
        <v>19</v>
      </c>
      <c r="Q117" s="36">
        <f>IFERROR(INDEX('Level Multipliers'!$D:$D,MATCH(P117,'Level Multipliers'!$A:$A,0)),"")</f>
        <v>1.7173900470456649</v>
      </c>
      <c r="R117" s="37">
        <f t="shared" si="37"/>
        <v>0</v>
      </c>
      <c r="S117" s="37">
        <f t="shared" si="38"/>
        <v>-20</v>
      </c>
      <c r="T117" s="38">
        <f t="shared" si="39"/>
        <v>788405532.8834033</v>
      </c>
      <c r="U117" s="38">
        <f t="shared" si="40"/>
        <v>790062716.94100738</v>
      </c>
      <c r="V117" s="38" t="b">
        <f t="shared" si="41"/>
        <v>1</v>
      </c>
      <c r="W117" s="37" t="str">
        <f t="array" ref="W117:AG117">IF(V117,"",IVSolution($M117,$N117,$O117,R117,S117,T117,U117,$E117,$F117,$G117,$H117,$I117))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40">
        <f t="shared" si="42"/>
        <v>19.5</v>
      </c>
      <c r="AI117" s="36">
        <f>IFERROR(INDEX('Level Multipliers'!$D:$D,MATCH(AH117,'Level Multipliers'!$A:$A,0)),"")</f>
        <v>1.6952373266621776</v>
      </c>
      <c r="AJ117" s="37">
        <f t="shared" si="43"/>
        <v>0</v>
      </c>
      <c r="AK117" s="37">
        <f t="shared" si="44"/>
        <v>-22</v>
      </c>
      <c r="AL117" s="38">
        <f t="shared" si="45"/>
        <v>748507096.40567529</v>
      </c>
      <c r="AM117" s="38">
        <f t="shared" si="46"/>
        <v>750080416.19534063</v>
      </c>
      <c r="AN117" s="38" t="b">
        <f t="shared" si="47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8"/>
        <v>20</v>
      </c>
      <c r="BA117" s="36">
        <f>IFERROR(INDEX('Level Multipliers'!$D:$D,MATCH(AZ117,'Level Multipliers'!$A:$A,0)),"")</f>
        <v>1.6739202944034379</v>
      </c>
      <c r="BB117" s="37">
        <f t="shared" si="49"/>
        <v>0</v>
      </c>
      <c r="BC117" s="37">
        <f t="shared" si="50"/>
        <v>-23</v>
      </c>
      <c r="BD117" s="38">
        <f t="shared" si="51"/>
        <v>711562407.25171542</v>
      </c>
      <c r="BE117" s="38">
        <f t="shared" si="52"/>
        <v>713058071.38407552</v>
      </c>
      <c r="BF117" s="38" t="b">
        <f t="shared" si="53"/>
        <v>1</v>
      </c>
      <c r="BG117" s="37" t="str">
        <f t="array" ref="BG117:BQ117">IF(BF117,"",IVSolution($M117,$N117,$O117,BB117,BC117,BD117,BE117,$E117,$F117,$G117,$H117,$I117))</f>
        <v/>
      </c>
      <c r="BH117" s="37" t="str">
        <v/>
      </c>
      <c r="BI117" s="37" t="str">
        <v/>
      </c>
      <c r="BJ117" s="39" t="str">
        <v/>
      </c>
      <c r="BK117" s="39" t="str">
        <v/>
      </c>
      <c r="BL117" s="37" t="str">
        <v/>
      </c>
      <c r="BM117" s="37" t="str">
        <v/>
      </c>
      <c r="BN117" s="37" t="str">
        <v/>
      </c>
      <c r="BO117" s="37" t="str">
        <v/>
      </c>
      <c r="BP117" s="37" t="str">
        <v/>
      </c>
      <c r="BQ117" s="37" t="str">
        <v/>
      </c>
      <c r="BR117" s="40">
        <f t="shared" si="54"/>
        <v>20.5</v>
      </c>
      <c r="BS117" s="36">
        <f>IFERROR(INDEX('Level Multipliers'!$D:$D,MATCH(BR117,'Level Multipliers'!$A:$A,0)),"")</f>
        <v>1.6533745038028393</v>
      </c>
      <c r="BT117" s="37">
        <f t="shared" si="55"/>
        <v>0</v>
      </c>
      <c r="BU117" s="37">
        <f t="shared" si="56"/>
        <v>-24</v>
      </c>
      <c r="BV117" s="38">
        <f t="shared" si="57"/>
        <v>677265326.10435641</v>
      </c>
      <c r="BW117" s="38">
        <f t="shared" si="58"/>
        <v>678688899.70243037</v>
      </c>
      <c r="BX117" s="38" t="b">
        <f t="shared" si="59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 t="str">
        <f t="shared" si="60"/>
        <v/>
      </c>
      <c r="CK117" s="41" t="str">
        <f t="shared" si="61"/>
        <v/>
      </c>
      <c r="CL117" s="61" t="str">
        <f t="shared" si="62"/>
        <v/>
      </c>
      <c r="CM117" s="39" t="str">
        <f t="shared" si="63"/>
        <v/>
      </c>
      <c r="CN117" s="39" t="str">
        <f t="shared" si="64"/>
        <v/>
      </c>
      <c r="CO117" s="42" t="str">
        <f t="shared" si="65"/>
        <v/>
      </c>
      <c r="CP117" s="42" t="str">
        <f t="shared" si="66"/>
        <v/>
      </c>
      <c r="CQ117" s="42" t="str">
        <f t="shared" si="67"/>
        <v/>
      </c>
      <c r="CR117" s="42" t="str">
        <f t="shared" si="68"/>
        <v/>
      </c>
      <c r="CS117" s="42" t="str">
        <f t="shared" si="69"/>
        <v/>
      </c>
      <c r="CT117" s="42" t="str">
        <f t="shared" si="70"/>
        <v/>
      </c>
      <c r="CU117" s="43" t="str">
        <f t="shared" si="71"/>
        <v/>
      </c>
      <c r="CV117" s="43" t="str">
        <f t="shared" si="72"/>
        <v/>
      </c>
      <c r="CW117" s="43" t="str">
        <f t="shared" si="73"/>
        <v/>
      </c>
      <c r="CX117" s="13"/>
    </row>
    <row r="118" spans="1:102" x14ac:dyDescent="0.25">
      <c r="A118" s="31" t="s">
        <v>132</v>
      </c>
      <c r="B118" s="13">
        <v>1458</v>
      </c>
      <c r="C118" s="13">
        <v>78</v>
      </c>
      <c r="D118" s="13">
        <v>25</v>
      </c>
      <c r="E118" s="32" t="s">
        <v>0</v>
      </c>
      <c r="F118" s="32"/>
      <c r="G118" s="32"/>
      <c r="H118" s="32">
        <v>1</v>
      </c>
      <c r="I118" s="32" t="s">
        <v>0</v>
      </c>
      <c r="J118" s="13"/>
      <c r="K118" s="33"/>
      <c r="L118" s="34">
        <f>IFERROR(INDEX('Pokemon Data'!A:A,MATCH($A118,'Pokemon Data'!$B:$B,0)),"")</f>
        <v>94</v>
      </c>
      <c r="M118" s="34">
        <f>IFERROR(INDEX('Pokemon Data'!I:I,MATCH($A118,'Pokemon Data'!$B:$B,0)),"")</f>
        <v>155</v>
      </c>
      <c r="N118" s="34">
        <f>IFERROR(INDEX('Pokemon Data'!J:J,MATCH($A118,'Pokemon Data'!$B:$B,0)),"")</f>
        <v>261</v>
      </c>
      <c r="O118" s="34">
        <f>IFERROR(INDEX('Pokemon Data'!K:K,MATCH($A118,'Pokemon Data'!$B:$B,0)),"")</f>
        <v>149</v>
      </c>
      <c r="P118" s="35">
        <f>IFERROR(INDEX('Level Multipliers'!$A:$A,MATCH($D118,'Level Multipliers'!$B:$B,0)),"")</f>
        <v>19</v>
      </c>
      <c r="Q118" s="36">
        <f>IFERROR(INDEX('Level Multipliers'!$D:$D,MATCH(P118,'Level Multipliers'!$A:$A,0)),"")</f>
        <v>1.7173900470456649</v>
      </c>
      <c r="R118" s="37">
        <f t="shared" si="37"/>
        <v>0</v>
      </c>
      <c r="S118" s="37">
        <f t="shared" si="38"/>
        <v>-20</v>
      </c>
      <c r="T118" s="38">
        <f t="shared" si="39"/>
        <v>1849229507.1017616</v>
      </c>
      <c r="U118" s="38">
        <f t="shared" si="40"/>
        <v>1851767043.0051901</v>
      </c>
      <c r="V118" s="38" t="b">
        <f t="shared" si="41"/>
        <v>1</v>
      </c>
      <c r="W118" s="37" t="str">
        <f t="array" ref="W118:AG118">IF(V118,"",IVSolution($M118,$N118,$O118,R118,S118,T118,U118,$E118,$F118,$G118,$H118,$I118))</f>
        <v/>
      </c>
      <c r="X118" s="37" t="str">
        <v/>
      </c>
      <c r="Y118" s="37" t="str">
        <v/>
      </c>
      <c r="Z118" s="39" t="str">
        <v/>
      </c>
      <c r="AA118" s="39" t="str">
        <v/>
      </c>
      <c r="AB118" s="37" t="str">
        <v/>
      </c>
      <c r="AC118" s="37" t="str">
        <v/>
      </c>
      <c r="AD118" s="37" t="str">
        <v/>
      </c>
      <c r="AE118" s="37" t="str">
        <v/>
      </c>
      <c r="AF118" s="37" t="str">
        <v/>
      </c>
      <c r="AG118" s="37" t="str">
        <v/>
      </c>
      <c r="AH118" s="40">
        <f t="shared" si="42"/>
        <v>19.5</v>
      </c>
      <c r="AI118" s="36">
        <f>IFERROR(INDEX('Level Multipliers'!$D:$D,MATCH(AH118,'Level Multipliers'!$A:$A,0)),"")</f>
        <v>1.6952373266621776</v>
      </c>
      <c r="AJ118" s="37">
        <f t="shared" si="43"/>
        <v>0</v>
      </c>
      <c r="AK118" s="37">
        <f t="shared" si="44"/>
        <v>-22</v>
      </c>
      <c r="AL118" s="38">
        <f t="shared" si="45"/>
        <v>1755646493.1013367</v>
      </c>
      <c r="AM118" s="38">
        <f t="shared" si="46"/>
        <v>1758055613.2202101</v>
      </c>
      <c r="AN118" s="38" t="b">
        <f t="shared" si="47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8"/>
        <v>20</v>
      </c>
      <c r="BA118" s="36">
        <f>IFERROR(INDEX('Level Multipliers'!$D:$D,MATCH(AZ118,'Level Multipliers'!$A:$A,0)),"")</f>
        <v>1.6739202944034379</v>
      </c>
      <c r="BB118" s="37">
        <f t="shared" si="49"/>
        <v>0</v>
      </c>
      <c r="BC118" s="37">
        <f t="shared" si="50"/>
        <v>-23</v>
      </c>
      <c r="BD118" s="38">
        <f t="shared" si="51"/>
        <v>1668991584.5996878</v>
      </c>
      <c r="BE118" s="38">
        <f t="shared" si="52"/>
        <v>1671281795.7671916</v>
      </c>
      <c r="BF118" s="38" t="b">
        <f t="shared" si="53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4"/>
        <v>20.5</v>
      </c>
      <c r="BS118" s="36">
        <f>IFERROR(INDEX('Level Multipliers'!$D:$D,MATCH(BR118,'Level Multipliers'!$A:$A,0)),"")</f>
        <v>1.6533745038028393</v>
      </c>
      <c r="BT118" s="37">
        <f t="shared" si="55"/>
        <v>0</v>
      </c>
      <c r="BU118" s="37">
        <f t="shared" si="56"/>
        <v>-25</v>
      </c>
      <c r="BV118" s="38">
        <f t="shared" si="57"/>
        <v>1588546722.3811228</v>
      </c>
      <c r="BW118" s="38">
        <f t="shared" si="58"/>
        <v>1590726546.1005881</v>
      </c>
      <c r="BX118" s="38" t="b">
        <f t="shared" si="59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 t="str">
        <f t="shared" si="60"/>
        <v/>
      </c>
      <c r="CK118" s="41" t="str">
        <f t="shared" si="61"/>
        <v/>
      </c>
      <c r="CL118" s="61" t="str">
        <f t="shared" si="62"/>
        <v/>
      </c>
      <c r="CM118" s="39" t="str">
        <f t="shared" si="63"/>
        <v/>
      </c>
      <c r="CN118" s="39" t="str">
        <f t="shared" si="64"/>
        <v/>
      </c>
      <c r="CO118" s="42" t="str">
        <f t="shared" si="65"/>
        <v/>
      </c>
      <c r="CP118" s="42" t="str">
        <f t="shared" si="66"/>
        <v/>
      </c>
      <c r="CQ118" s="42" t="str">
        <f t="shared" si="67"/>
        <v/>
      </c>
      <c r="CR118" s="42" t="str">
        <f t="shared" si="68"/>
        <v/>
      </c>
      <c r="CS118" s="42" t="str">
        <f t="shared" si="69"/>
        <v/>
      </c>
      <c r="CT118" s="42" t="str">
        <f t="shared" si="70"/>
        <v/>
      </c>
      <c r="CU118" s="43" t="str">
        <f t="shared" si="71"/>
        <v/>
      </c>
      <c r="CV118" s="43" t="str">
        <f t="shared" si="72"/>
        <v/>
      </c>
      <c r="CW118" s="43" t="str">
        <f t="shared" si="73"/>
        <v/>
      </c>
      <c r="CX118" s="13" t="s">
        <v>423</v>
      </c>
    </row>
    <row r="119" spans="1:102" x14ac:dyDescent="0.25">
      <c r="A119" s="31" t="s">
        <v>132</v>
      </c>
      <c r="B119" s="13">
        <v>1448</v>
      </c>
      <c r="C119" s="13">
        <v>79</v>
      </c>
      <c r="D119" s="13">
        <v>25</v>
      </c>
      <c r="E119" s="32" t="s">
        <v>2</v>
      </c>
      <c r="F119" s="32">
        <v>1</v>
      </c>
      <c r="G119" s="32">
        <v>1</v>
      </c>
      <c r="H119" s="32"/>
      <c r="I119" s="32" t="s">
        <v>2</v>
      </c>
      <c r="J119" s="13"/>
      <c r="K119" s="33"/>
      <c r="L119" s="34">
        <f>IFERROR(INDEX('Pokemon Data'!A:A,MATCH($A119,'Pokemon Data'!$B:$B,0)),"")</f>
        <v>94</v>
      </c>
      <c r="M119" s="34">
        <f>IFERROR(INDEX('Pokemon Data'!I:I,MATCH($A119,'Pokemon Data'!$B:$B,0)),"")</f>
        <v>155</v>
      </c>
      <c r="N119" s="34">
        <f>IFERROR(INDEX('Pokemon Data'!J:J,MATCH($A119,'Pokemon Data'!$B:$B,0)),"")</f>
        <v>261</v>
      </c>
      <c r="O119" s="34">
        <f>IFERROR(INDEX('Pokemon Data'!K:K,MATCH($A119,'Pokemon Data'!$B:$B,0)),"")</f>
        <v>149</v>
      </c>
      <c r="P119" s="35">
        <f>IFERROR(INDEX('Level Multipliers'!$A:$A,MATCH($D119,'Level Multipliers'!$B:$B,0)),"")</f>
        <v>19</v>
      </c>
      <c r="Q119" s="36">
        <f>IFERROR(INDEX('Level Multipliers'!$D:$D,MATCH(P119,'Level Multipliers'!$A:$A,0)),"")</f>
        <v>1.7173900470456649</v>
      </c>
      <c r="R119" s="37">
        <f t="shared" si="37"/>
        <v>0</v>
      </c>
      <c r="S119" s="37">
        <f t="shared" si="38"/>
        <v>-18</v>
      </c>
      <c r="T119" s="38">
        <f t="shared" si="39"/>
        <v>1823949838.4855006</v>
      </c>
      <c r="U119" s="38">
        <f t="shared" si="40"/>
        <v>1826469976.1311066</v>
      </c>
      <c r="V119" s="38" t="b">
        <f t="shared" si="41"/>
        <v>1</v>
      </c>
      <c r="W119" s="37" t="str">
        <f t="array" ref="W119:AG119">IF(V119,"",IVSolution($M119,$N119,$O119,R119,S119,T119,U119,$E119,$F119,$G119,$H119,$I119))</f>
        <v/>
      </c>
      <c r="X119" s="37" t="str">
        <v/>
      </c>
      <c r="Y119" s="37" t="str">
        <v/>
      </c>
      <c r="Z119" s="39" t="str">
        <v/>
      </c>
      <c r="AA119" s="39" t="str">
        <v/>
      </c>
      <c r="AB119" s="37" t="str">
        <v/>
      </c>
      <c r="AC119" s="37" t="str">
        <v/>
      </c>
      <c r="AD119" s="37" t="str">
        <v/>
      </c>
      <c r="AE119" s="37" t="str">
        <v/>
      </c>
      <c r="AF119" s="37" t="str">
        <v/>
      </c>
      <c r="AG119" s="37" t="str">
        <v/>
      </c>
      <c r="AH119" s="40">
        <f t="shared" si="42"/>
        <v>19.5</v>
      </c>
      <c r="AI119" s="36">
        <f>IFERROR(INDEX('Level Multipliers'!$D:$D,MATCH(AH119,'Level Multipliers'!$A:$A,0)),"")</f>
        <v>1.6952373266621776</v>
      </c>
      <c r="AJ119" s="37">
        <f t="shared" si="43"/>
        <v>0</v>
      </c>
      <c r="AK119" s="37">
        <f t="shared" si="44"/>
        <v>-20</v>
      </c>
      <c r="AL119" s="38">
        <f t="shared" si="45"/>
        <v>1731646139.7744741</v>
      </c>
      <c r="AM119" s="38">
        <f t="shared" si="46"/>
        <v>1734038742.10028</v>
      </c>
      <c r="AN119" s="38" t="b">
        <f t="shared" si="47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8"/>
        <v>20</v>
      </c>
      <c r="BA119" s="36">
        <f>IFERROR(INDEX('Level Multipliers'!$D:$D,MATCH(AZ119,'Level Multipliers'!$A:$A,0)),"")</f>
        <v>1.6739202944034379</v>
      </c>
      <c r="BB119" s="37">
        <f t="shared" si="49"/>
        <v>0</v>
      </c>
      <c r="BC119" s="37">
        <f t="shared" si="50"/>
        <v>-22</v>
      </c>
      <c r="BD119" s="38">
        <f t="shared" si="51"/>
        <v>1646175836.7328188</v>
      </c>
      <c r="BE119" s="38">
        <f t="shared" si="52"/>
        <v>1648450345.3897467</v>
      </c>
      <c r="BF119" s="38" t="b">
        <f t="shared" si="53"/>
        <v>1</v>
      </c>
      <c r="BG119" s="37" t="str">
        <f t="array" ref="BG119:BQ119">IF(BF119,"",IVSolution($M119,$N119,$O119,BB119,BC119,BD119,BE119,$E119,$F119,$G119,$H119,$I119))</f>
        <v/>
      </c>
      <c r="BH119" s="37" t="str">
        <v/>
      </c>
      <c r="BI119" s="37" t="str">
        <v/>
      </c>
      <c r="BJ119" s="39" t="str">
        <v/>
      </c>
      <c r="BK119" s="39" t="str">
        <v/>
      </c>
      <c r="BL119" s="37" t="str">
        <v/>
      </c>
      <c r="BM119" s="37" t="str">
        <v/>
      </c>
      <c r="BN119" s="37" t="str">
        <v/>
      </c>
      <c r="BO119" s="37" t="str">
        <v/>
      </c>
      <c r="BP119" s="37" t="str">
        <v/>
      </c>
      <c r="BQ119" s="37" t="str">
        <v/>
      </c>
      <c r="BR119" s="40">
        <f t="shared" si="54"/>
        <v>20.5</v>
      </c>
      <c r="BS119" s="36">
        <f>IFERROR(INDEX('Level Multipliers'!$D:$D,MATCH(BR119,'Level Multipliers'!$A:$A,0)),"")</f>
        <v>1.6533745038028393</v>
      </c>
      <c r="BT119" s="37">
        <f t="shared" si="55"/>
        <v>0</v>
      </c>
      <c r="BU119" s="37">
        <f t="shared" si="56"/>
        <v>-23</v>
      </c>
      <c r="BV119" s="38">
        <f t="shared" si="57"/>
        <v>1566830686.2866197</v>
      </c>
      <c r="BW119" s="38">
        <f t="shared" si="58"/>
        <v>1568995564.351512</v>
      </c>
      <c r="BX119" s="38" t="b">
        <f t="shared" si="59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 t="str">
        <f t="shared" si="60"/>
        <v/>
      </c>
      <c r="CK119" s="41" t="str">
        <f t="shared" si="61"/>
        <v/>
      </c>
      <c r="CL119" s="61" t="str">
        <f t="shared" si="62"/>
        <v/>
      </c>
      <c r="CM119" s="39" t="str">
        <f t="shared" si="63"/>
        <v/>
      </c>
      <c r="CN119" s="39" t="str">
        <f t="shared" si="64"/>
        <v/>
      </c>
      <c r="CO119" s="42" t="str">
        <f t="shared" si="65"/>
        <v/>
      </c>
      <c r="CP119" s="42" t="str">
        <f t="shared" si="66"/>
        <v/>
      </c>
      <c r="CQ119" s="42" t="str">
        <f t="shared" si="67"/>
        <v/>
      </c>
      <c r="CR119" s="42" t="str">
        <f t="shared" si="68"/>
        <v/>
      </c>
      <c r="CS119" s="42" t="str">
        <f t="shared" si="69"/>
        <v/>
      </c>
      <c r="CT119" s="42" t="str">
        <f t="shared" si="70"/>
        <v/>
      </c>
      <c r="CU119" s="43" t="str">
        <f t="shared" si="71"/>
        <v/>
      </c>
      <c r="CV119" s="43" t="str">
        <f t="shared" si="72"/>
        <v/>
      </c>
      <c r="CW119" s="43" t="str">
        <f t="shared" si="73"/>
        <v/>
      </c>
      <c r="CX119" s="13" t="s">
        <v>424</v>
      </c>
    </row>
    <row r="120" spans="1:102" x14ac:dyDescent="0.25">
      <c r="A120" s="31" t="s">
        <v>133</v>
      </c>
      <c r="B120" s="13">
        <v>322</v>
      </c>
      <c r="C120" s="13">
        <v>38</v>
      </c>
      <c r="D120" s="13">
        <v>13</v>
      </c>
      <c r="E120" s="32" t="s">
        <v>0</v>
      </c>
      <c r="F120" s="32"/>
      <c r="G120" s="32"/>
      <c r="H120" s="32">
        <v>1</v>
      </c>
      <c r="I120" s="32" t="s">
        <v>2</v>
      </c>
      <c r="J120" s="13"/>
      <c r="K120" s="33"/>
      <c r="L120" s="34">
        <f>IFERROR(INDEX('Pokemon Data'!A:A,MATCH($A120,'Pokemon Data'!$B:$B,0)),"")</f>
        <v>95</v>
      </c>
      <c r="M120" s="34">
        <f>IFERROR(INDEX('Pokemon Data'!I:I,MATCH($A120,'Pokemon Data'!$B:$B,0)),"")</f>
        <v>111</v>
      </c>
      <c r="N120" s="34">
        <f>IFERROR(INDEX('Pokemon Data'!J:J,MATCH($A120,'Pokemon Data'!$B:$B,0)),"")</f>
        <v>85</v>
      </c>
      <c r="O120" s="34">
        <f>IFERROR(INDEX('Pokemon Data'!K:K,MATCH($A120,'Pokemon Data'!$B:$B,0)),"")</f>
        <v>232</v>
      </c>
      <c r="P120" s="35">
        <f>IFERROR(INDEX('Level Multipliers'!$A:$A,MATCH($D120,'Level Multipliers'!$B:$B,0)),"")</f>
        <v>11</v>
      </c>
      <c r="Q120" s="36">
        <f>IFERROR(INDEX('Level Multipliers'!$D:$D,MATCH(P120,'Level Multipliers'!$A:$A,0)),"")</f>
        <v>2.2567884714123854</v>
      </c>
      <c r="R120" s="37">
        <f t="shared" si="37"/>
        <v>0</v>
      </c>
      <c r="S120" s="37">
        <f t="shared" si="38"/>
        <v>-23</v>
      </c>
      <c r="T120" s="38">
        <f t="shared" si="39"/>
        <v>268952237.57958782</v>
      </c>
      <c r="U120" s="38">
        <f t="shared" si="40"/>
        <v>270625342.33286542</v>
      </c>
      <c r="V120" s="38" t="b">
        <f t="shared" si="41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2"/>
        <v>11.5</v>
      </c>
      <c r="AI120" s="36">
        <f>IFERROR(INDEX('Level Multipliers'!$D:$D,MATCH(AH120,'Level Multipliers'!$A:$A,0)),"")</f>
        <v>2.2072134251772386</v>
      </c>
      <c r="AJ120" s="37">
        <f t="shared" si="43"/>
        <v>0</v>
      </c>
      <c r="AK120" s="37">
        <f t="shared" si="44"/>
        <v>-25</v>
      </c>
      <c r="AL120" s="38">
        <f t="shared" si="45"/>
        <v>246087219.64856631</v>
      </c>
      <c r="AM120" s="38">
        <f t="shared" si="46"/>
        <v>247618085.13092932</v>
      </c>
      <c r="AN120" s="38" t="b">
        <f t="shared" si="47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8"/>
        <v>12</v>
      </c>
      <c r="BA120" s="36">
        <f>IFERROR(INDEX('Level Multipliers'!$D:$D,MATCH(AZ120,'Level Multipliers'!$A:$A,0)),"")</f>
        <v>2.1607681195435338</v>
      </c>
      <c r="BB120" s="37">
        <f t="shared" si="49"/>
        <v>0</v>
      </c>
      <c r="BC120" s="37">
        <f t="shared" si="50"/>
        <v>-27</v>
      </c>
      <c r="BD120" s="38">
        <f t="shared" si="51"/>
        <v>226018712.97928485</v>
      </c>
      <c r="BE120" s="38">
        <f t="shared" si="52"/>
        <v>227424735.79738253</v>
      </c>
      <c r="BF120" s="38" t="b">
        <f t="shared" si="53"/>
        <v>1</v>
      </c>
      <c r="BG120" s="37" t="str">
        <f t="array" ref="BG120:BQ120">IF(BF120,"",IVSolution($M120,$N120,$O120,BB120,BC120,BD120,BE120,$E120,$F120,$G120,$H120,$I120))</f>
        <v/>
      </c>
      <c r="BH120" s="37" t="str">
        <v/>
      </c>
      <c r="BI120" s="37" t="str">
        <v/>
      </c>
      <c r="BJ120" s="39" t="str">
        <v/>
      </c>
      <c r="BK120" s="39" t="str">
        <v/>
      </c>
      <c r="BL120" s="37" t="str">
        <v/>
      </c>
      <c r="BM120" s="37" t="str">
        <v/>
      </c>
      <c r="BN120" s="37" t="str">
        <v/>
      </c>
      <c r="BO120" s="37" t="str">
        <v/>
      </c>
      <c r="BP120" s="37" t="str">
        <v/>
      </c>
      <c r="BQ120" s="37" t="str">
        <v/>
      </c>
      <c r="BR120" s="40">
        <f t="shared" si="54"/>
        <v>12.5</v>
      </c>
      <c r="BS120" s="36">
        <f>IFERROR(INDEX('Level Multipliers'!$D:$D,MATCH(BR120,'Level Multipliers'!$A:$A,0)),"")</f>
        <v>2.1171365709672214</v>
      </c>
      <c r="BT120" s="37">
        <f t="shared" si="55"/>
        <v>0</v>
      </c>
      <c r="BU120" s="37">
        <f t="shared" si="56"/>
        <v>-29</v>
      </c>
      <c r="BV120" s="38">
        <f t="shared" si="57"/>
        <v>208308619.08313003</v>
      </c>
      <c r="BW120" s="38">
        <f t="shared" si="58"/>
        <v>209604470.50966275</v>
      </c>
      <c r="BX120" s="38" t="b">
        <f t="shared" si="59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 t="str">
        <f t="shared" si="60"/>
        <v/>
      </c>
      <c r="CK120" s="41" t="str">
        <f t="shared" si="61"/>
        <v/>
      </c>
      <c r="CL120" s="61" t="str">
        <f t="shared" si="62"/>
        <v/>
      </c>
      <c r="CM120" s="39" t="str">
        <f t="shared" si="63"/>
        <v/>
      </c>
      <c r="CN120" s="39" t="str">
        <f t="shared" si="64"/>
        <v/>
      </c>
      <c r="CO120" s="42" t="str">
        <f t="shared" si="65"/>
        <v/>
      </c>
      <c r="CP120" s="42" t="str">
        <f t="shared" si="66"/>
        <v/>
      </c>
      <c r="CQ120" s="42" t="str">
        <f t="shared" si="67"/>
        <v/>
      </c>
      <c r="CR120" s="42" t="str">
        <f t="shared" si="68"/>
        <v/>
      </c>
      <c r="CS120" s="42" t="str">
        <f t="shared" si="69"/>
        <v/>
      </c>
      <c r="CT120" s="42" t="str">
        <f t="shared" si="70"/>
        <v/>
      </c>
      <c r="CU120" s="43" t="str">
        <f t="shared" si="71"/>
        <v/>
      </c>
      <c r="CV120" s="43" t="str">
        <f t="shared" si="72"/>
        <v/>
      </c>
      <c r="CW120" s="43" t="str">
        <f t="shared" si="73"/>
        <v/>
      </c>
      <c r="CX120" s="13"/>
    </row>
    <row r="121" spans="1:102" x14ac:dyDescent="0.25">
      <c r="A121" s="31" t="s">
        <v>135</v>
      </c>
      <c r="B121" s="13">
        <v>551</v>
      </c>
      <c r="C121" s="13">
        <v>80</v>
      </c>
      <c r="D121" s="13">
        <v>25</v>
      </c>
      <c r="E121" s="32" t="s">
        <v>0</v>
      </c>
      <c r="F121" s="32">
        <v>1</v>
      </c>
      <c r="G121" s="32">
        <v>1</v>
      </c>
      <c r="H121" s="32"/>
      <c r="I121" s="32" t="s">
        <v>2</v>
      </c>
      <c r="J121" s="13"/>
      <c r="K121" s="33"/>
      <c r="L121" s="34">
        <f>IFERROR(INDEX('Pokemon Data'!A:A,MATCH($A121,'Pokemon Data'!$B:$B,0)),"")</f>
        <v>96</v>
      </c>
      <c r="M121" s="34">
        <f>IFERROR(INDEX('Pokemon Data'!I:I,MATCH($A121,'Pokemon Data'!$B:$B,0)),"")</f>
        <v>155</v>
      </c>
      <c r="N121" s="34">
        <f>IFERROR(INDEX('Pokemon Data'!J:J,MATCH($A121,'Pokemon Data'!$B:$B,0)),"")</f>
        <v>89</v>
      </c>
      <c r="O121" s="34">
        <f>IFERROR(INDEX('Pokemon Data'!K:K,MATCH($A121,'Pokemon Data'!$B:$B,0)),"")</f>
        <v>136</v>
      </c>
      <c r="P121" s="35">
        <f>IFERROR(INDEX('Level Multipliers'!$A:$A,MATCH($D121,'Level Multipliers'!$B:$B,0)),"")</f>
        <v>19</v>
      </c>
      <c r="Q121" s="36">
        <f>IFERROR(INDEX('Level Multipliers'!$D:$D,MATCH(P121,'Level Multipliers'!$A:$A,0)),"")</f>
        <v>1.7173900470456649</v>
      </c>
      <c r="R121" s="37">
        <f t="shared" si="37"/>
        <v>0</v>
      </c>
      <c r="S121" s="37">
        <f t="shared" si="38"/>
        <v>-16</v>
      </c>
      <c r="T121" s="38">
        <f t="shared" si="39"/>
        <v>264106423.66020024</v>
      </c>
      <c r="U121" s="38">
        <f t="shared" si="40"/>
        <v>265065937.57911751</v>
      </c>
      <c r="V121" s="38" t="b">
        <f t="shared" si="41"/>
        <v>1</v>
      </c>
      <c r="W121" s="37" t="str">
        <f t="array" ref="W121:AG121">IF(V121,"",IVSolution($M121,$N121,$O121,R121,S121,T121,U121,$E121,$F121,$G121,$H121,$I121))</f>
        <v/>
      </c>
      <c r="X121" s="37" t="str">
        <v/>
      </c>
      <c r="Y121" s="37" t="str">
        <v/>
      </c>
      <c r="Z121" s="39" t="str">
        <v/>
      </c>
      <c r="AA121" s="39" t="str">
        <v/>
      </c>
      <c r="AB121" s="37" t="str">
        <v/>
      </c>
      <c r="AC121" s="37" t="str">
        <v/>
      </c>
      <c r="AD121" s="37" t="str">
        <v/>
      </c>
      <c r="AE121" s="37" t="str">
        <v/>
      </c>
      <c r="AF121" s="37" t="str">
        <v/>
      </c>
      <c r="AG121" s="37" t="str">
        <v/>
      </c>
      <c r="AH121" s="40">
        <f t="shared" si="42"/>
        <v>19.5</v>
      </c>
      <c r="AI121" s="36">
        <f>IFERROR(INDEX('Level Multipliers'!$D:$D,MATCH(AH121,'Level Multipliers'!$A:$A,0)),"")</f>
        <v>1.6952373266621776</v>
      </c>
      <c r="AJ121" s="37">
        <f t="shared" si="43"/>
        <v>0</v>
      </c>
      <c r="AK121" s="37">
        <f t="shared" si="44"/>
        <v>-18</v>
      </c>
      <c r="AL121" s="38">
        <f t="shared" si="45"/>
        <v>250740924.65205872</v>
      </c>
      <c r="AM121" s="38">
        <f t="shared" si="46"/>
        <v>251651880.93972319</v>
      </c>
      <c r="AN121" s="38" t="b">
        <f t="shared" si="47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8"/>
        <v>20</v>
      </c>
      <c r="BA121" s="36">
        <f>IFERROR(INDEX('Level Multipliers'!$D:$D,MATCH(AZ121,'Level Multipliers'!$A:$A,0)),"")</f>
        <v>1.6739202944034379</v>
      </c>
      <c r="BB121" s="37">
        <f t="shared" si="49"/>
        <v>0</v>
      </c>
      <c r="BC121" s="37">
        <f t="shared" si="50"/>
        <v>-20</v>
      </c>
      <c r="BD121" s="38">
        <f t="shared" si="51"/>
        <v>238364895.66859248</v>
      </c>
      <c r="BE121" s="38">
        <f t="shared" si="52"/>
        <v>239230889.12685665</v>
      </c>
      <c r="BF121" s="38" t="b">
        <f t="shared" si="53"/>
        <v>1</v>
      </c>
      <c r="BG121" s="37" t="str">
        <f t="array" ref="BG121:BQ121">IF(BF121,"",IVSolution($M121,$N121,$O121,BB121,BC121,BD121,BE121,$E121,$F121,$G121,$H121,$I121))</f>
        <v/>
      </c>
      <c r="BH121" s="37" t="str">
        <v/>
      </c>
      <c r="BI121" s="37" t="str">
        <v/>
      </c>
      <c r="BJ121" s="39" t="str">
        <v/>
      </c>
      <c r="BK121" s="39" t="str">
        <v/>
      </c>
      <c r="BL121" s="37" t="str">
        <v/>
      </c>
      <c r="BM121" s="37" t="str">
        <v/>
      </c>
      <c r="BN121" s="37" t="str">
        <v/>
      </c>
      <c r="BO121" s="37" t="str">
        <v/>
      </c>
      <c r="BP121" s="37" t="str">
        <v/>
      </c>
      <c r="BQ121" s="37" t="str">
        <v/>
      </c>
      <c r="BR121" s="40">
        <f t="shared" si="54"/>
        <v>20.5</v>
      </c>
      <c r="BS121" s="36">
        <f>IFERROR(INDEX('Level Multipliers'!$D:$D,MATCH(BR121,'Level Multipliers'!$A:$A,0)),"")</f>
        <v>1.6533745038028393</v>
      </c>
      <c r="BT121" s="37">
        <f t="shared" si="55"/>
        <v>0</v>
      </c>
      <c r="BU121" s="37">
        <f t="shared" si="56"/>
        <v>-22</v>
      </c>
      <c r="BV121" s="38">
        <f t="shared" si="57"/>
        <v>226875783.70018086</v>
      </c>
      <c r="BW121" s="38">
        <f t="shared" si="58"/>
        <v>227700036.54987931</v>
      </c>
      <c r="BX121" s="38" t="b">
        <f t="shared" si="59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 t="str">
        <f t="shared" si="60"/>
        <v/>
      </c>
      <c r="CK121" s="41" t="str">
        <f t="shared" si="61"/>
        <v/>
      </c>
      <c r="CL121" s="61" t="str">
        <f t="shared" si="62"/>
        <v/>
      </c>
      <c r="CM121" s="39" t="str">
        <f t="shared" si="63"/>
        <v/>
      </c>
      <c r="CN121" s="39" t="str">
        <f t="shared" si="64"/>
        <v/>
      </c>
      <c r="CO121" s="42" t="str">
        <f t="shared" si="65"/>
        <v/>
      </c>
      <c r="CP121" s="42" t="str">
        <f t="shared" si="66"/>
        <v/>
      </c>
      <c r="CQ121" s="42" t="str">
        <f t="shared" si="67"/>
        <v/>
      </c>
      <c r="CR121" s="42" t="str">
        <f t="shared" si="68"/>
        <v/>
      </c>
      <c r="CS121" s="42" t="str">
        <f t="shared" si="69"/>
        <v/>
      </c>
      <c r="CT121" s="42" t="str">
        <f t="shared" si="70"/>
        <v/>
      </c>
      <c r="CU121" s="43" t="str">
        <f t="shared" si="71"/>
        <v/>
      </c>
      <c r="CV121" s="43" t="str">
        <f t="shared" si="72"/>
        <v/>
      </c>
      <c r="CW121" s="43" t="str">
        <f t="shared" si="73"/>
        <v/>
      </c>
      <c r="CX121" s="13"/>
    </row>
    <row r="122" spans="1:102" x14ac:dyDescent="0.25">
      <c r="A122" s="31" t="s">
        <v>135</v>
      </c>
      <c r="B122" s="13">
        <v>532</v>
      </c>
      <c r="C122" s="13">
        <v>78</v>
      </c>
      <c r="D122" s="13">
        <v>25</v>
      </c>
      <c r="E122" s="32" t="s">
        <v>2</v>
      </c>
      <c r="F122" s="32"/>
      <c r="G122" s="32"/>
      <c r="H122" s="32">
        <v>1</v>
      </c>
      <c r="I122" s="32" t="s">
        <v>2</v>
      </c>
      <c r="J122" s="13"/>
      <c r="K122" s="33"/>
      <c r="L122" s="34">
        <f>IFERROR(INDEX('Pokemon Data'!A:A,MATCH($A122,'Pokemon Data'!$B:$B,0)),"")</f>
        <v>96</v>
      </c>
      <c r="M122" s="34">
        <f>IFERROR(INDEX('Pokemon Data'!I:I,MATCH($A122,'Pokemon Data'!$B:$B,0)),"")</f>
        <v>155</v>
      </c>
      <c r="N122" s="34">
        <f>IFERROR(INDEX('Pokemon Data'!J:J,MATCH($A122,'Pokemon Data'!$B:$B,0)),"")</f>
        <v>89</v>
      </c>
      <c r="O122" s="34">
        <f>IFERROR(INDEX('Pokemon Data'!K:K,MATCH($A122,'Pokemon Data'!$B:$B,0)),"")</f>
        <v>136</v>
      </c>
      <c r="P122" s="35">
        <f>IFERROR(INDEX('Level Multipliers'!$A:$A,MATCH($D122,'Level Multipliers'!$B:$B,0)),"")</f>
        <v>19</v>
      </c>
      <c r="Q122" s="36">
        <f>IFERROR(INDEX('Level Multipliers'!$D:$D,MATCH(P122,'Level Multipliers'!$A:$A,0)),"")</f>
        <v>1.7173900470456649</v>
      </c>
      <c r="R122" s="37">
        <f t="shared" si="37"/>
        <v>0</v>
      </c>
      <c r="S122" s="37">
        <f t="shared" si="38"/>
        <v>-20</v>
      </c>
      <c r="T122" s="38">
        <f t="shared" si="39"/>
        <v>246206226.09940189</v>
      </c>
      <c r="U122" s="38">
        <f t="shared" si="40"/>
        <v>247132683.32845619</v>
      </c>
      <c r="V122" s="38" t="b">
        <f t="shared" si="41"/>
        <v>1</v>
      </c>
      <c r="W122" s="37" t="str">
        <f t="array" ref="W122:AG122">IF(V122,"",IVSolution($M122,$N122,$O122,R122,S122,T122,U122,$E122,$F122,$G122,$H122,$I122))</f>
        <v/>
      </c>
      <c r="X122" s="37" t="str">
        <v/>
      </c>
      <c r="Y122" s="37" t="str">
        <v/>
      </c>
      <c r="Z122" s="39" t="str">
        <v/>
      </c>
      <c r="AA122" s="39" t="str">
        <v/>
      </c>
      <c r="AB122" s="37" t="str">
        <v/>
      </c>
      <c r="AC122" s="37" t="str">
        <v/>
      </c>
      <c r="AD122" s="37" t="str">
        <v/>
      </c>
      <c r="AE122" s="37" t="str">
        <v/>
      </c>
      <c r="AF122" s="37" t="str">
        <v/>
      </c>
      <c r="AG122" s="37" t="str">
        <v/>
      </c>
      <c r="AH122" s="40">
        <f t="shared" si="42"/>
        <v>19.5</v>
      </c>
      <c r="AI122" s="36">
        <f>IFERROR(INDEX('Level Multipliers'!$D:$D,MATCH(AH122,'Level Multipliers'!$A:$A,0)),"")</f>
        <v>1.6952373266621776</v>
      </c>
      <c r="AJ122" s="37">
        <f t="shared" si="43"/>
        <v>0</v>
      </c>
      <c r="AK122" s="37">
        <f t="shared" si="44"/>
        <v>-22</v>
      </c>
      <c r="AL122" s="38">
        <f t="shared" si="45"/>
        <v>233746593.25471348</v>
      </c>
      <c r="AM122" s="38">
        <f t="shared" si="46"/>
        <v>234626165.73554999</v>
      </c>
      <c r="AN122" s="38" t="b">
        <f t="shared" si="47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8"/>
        <v>20</v>
      </c>
      <c r="BA122" s="36">
        <f>IFERROR(INDEX('Level Multipliers'!$D:$D,MATCH(AZ122,'Level Multipliers'!$A:$A,0)),"")</f>
        <v>1.6739202944034379</v>
      </c>
      <c r="BB122" s="37">
        <f t="shared" si="49"/>
        <v>0</v>
      </c>
      <c r="BC122" s="37">
        <f t="shared" si="50"/>
        <v>-23</v>
      </c>
      <c r="BD122" s="38">
        <f t="shared" si="51"/>
        <v>222209367.66251665</v>
      </c>
      <c r="BE122" s="38">
        <f t="shared" si="52"/>
        <v>223045526.35068649</v>
      </c>
      <c r="BF122" s="38" t="b">
        <f t="shared" si="53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54"/>
        <v>20.5</v>
      </c>
      <c r="BS122" s="36">
        <f>IFERROR(INDEX('Level Multipliers'!$D:$D,MATCH(BR122,'Level Multipliers'!$A:$A,0)),"")</f>
        <v>1.6533745038028393</v>
      </c>
      <c r="BT122" s="37">
        <f t="shared" si="55"/>
        <v>0</v>
      </c>
      <c r="BU122" s="37">
        <f t="shared" si="56"/>
        <v>-25</v>
      </c>
      <c r="BV122" s="38">
        <f t="shared" si="57"/>
        <v>211498946.99279642</v>
      </c>
      <c r="BW122" s="38">
        <f t="shared" si="58"/>
        <v>212294803.09880626</v>
      </c>
      <c r="BX122" s="38" t="b">
        <f t="shared" si="59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 t="str">
        <f t="shared" si="60"/>
        <v/>
      </c>
      <c r="CK122" s="41" t="str">
        <f t="shared" si="61"/>
        <v/>
      </c>
      <c r="CL122" s="61" t="str">
        <f t="shared" si="62"/>
        <v/>
      </c>
      <c r="CM122" s="39" t="str">
        <f t="shared" si="63"/>
        <v/>
      </c>
      <c r="CN122" s="39" t="str">
        <f t="shared" si="64"/>
        <v/>
      </c>
      <c r="CO122" s="42" t="str">
        <f t="shared" si="65"/>
        <v/>
      </c>
      <c r="CP122" s="42" t="str">
        <f t="shared" si="66"/>
        <v/>
      </c>
      <c r="CQ122" s="42" t="str">
        <f t="shared" si="67"/>
        <v/>
      </c>
      <c r="CR122" s="42" t="str">
        <f t="shared" si="68"/>
        <v/>
      </c>
      <c r="CS122" s="42" t="str">
        <f t="shared" si="69"/>
        <v/>
      </c>
      <c r="CT122" s="42" t="str">
        <f t="shared" si="70"/>
        <v/>
      </c>
      <c r="CU122" s="43" t="str">
        <f t="shared" si="71"/>
        <v/>
      </c>
      <c r="CV122" s="43" t="str">
        <f t="shared" si="72"/>
        <v/>
      </c>
      <c r="CW122" s="43" t="str">
        <f t="shared" si="73"/>
        <v/>
      </c>
      <c r="CX122" s="13"/>
    </row>
    <row r="123" spans="1:102" x14ac:dyDescent="0.25">
      <c r="A123" s="31" t="s">
        <v>137</v>
      </c>
      <c r="B123" s="13">
        <v>706</v>
      </c>
      <c r="C123" s="13">
        <v>38</v>
      </c>
      <c r="D123" s="13">
        <v>30</v>
      </c>
      <c r="E123" s="32"/>
      <c r="F123" s="32"/>
      <c r="G123" s="32"/>
      <c r="H123" s="32"/>
      <c r="I123" s="32"/>
      <c r="J123" s="13"/>
      <c r="K123" s="33"/>
      <c r="L123" s="34">
        <f>IFERROR(INDEX('Pokemon Data'!A:A,MATCH($A123,'Pokemon Data'!$B:$B,0)),"")</f>
        <v>98</v>
      </c>
      <c r="M123" s="34">
        <f>IFERROR(INDEX('Pokemon Data'!I:I,MATCH($A123,'Pokemon Data'!$B:$B,0)),"")</f>
        <v>102</v>
      </c>
      <c r="N123" s="34">
        <f>IFERROR(INDEX('Pokemon Data'!J:J,MATCH($A123,'Pokemon Data'!$B:$B,0)),"")</f>
        <v>181</v>
      </c>
      <c r="O123" s="34">
        <f>IFERROR(INDEX('Pokemon Data'!K:K,MATCH($A123,'Pokemon Data'!$B:$B,0)),"")</f>
        <v>124</v>
      </c>
      <c r="P123" s="35">
        <f>IFERROR(INDEX('Level Multipliers'!$A:$A,MATCH($D123,'Level Multipliers'!$B:$B,0)),"")</f>
        <v>21</v>
      </c>
      <c r="Q123" s="36">
        <f>IFERROR(INDEX('Level Multipliers'!$D:$D,MATCH(P123,'Level Multipliers'!$A:$A,0)),"")</f>
        <v>1.6335670981213306</v>
      </c>
      <c r="R123" s="37">
        <f t="shared" si="37"/>
        <v>0</v>
      </c>
      <c r="S123" s="37">
        <f t="shared" si="38"/>
        <v>-39</v>
      </c>
      <c r="T123" s="38">
        <f t="shared" si="39"/>
        <v>354941935.11308169</v>
      </c>
      <c r="U123" s="38">
        <f t="shared" si="40"/>
        <v>355948148.45705122</v>
      </c>
      <c r="V123" s="38" t="b">
        <f t="shared" si="41"/>
        <v>1</v>
      </c>
      <c r="W123" s="37" t="str">
        <f t="array" ref="W123:AG123">IF(V123,"",IVSolution($M123,$N123,$O123,R123,S123,T123,U123,$E123,$F123,$G123,$H123,$I123))</f>
        <v/>
      </c>
      <c r="X123" s="37" t="str">
        <v/>
      </c>
      <c r="Y123" s="37" t="str">
        <v/>
      </c>
      <c r="Z123" s="39" t="str">
        <v/>
      </c>
      <c r="AA123" s="39" t="str">
        <v/>
      </c>
      <c r="AB123" s="37" t="str">
        <v/>
      </c>
      <c r="AC123" s="37" t="str">
        <v/>
      </c>
      <c r="AD123" s="37" t="str">
        <v/>
      </c>
      <c r="AE123" s="37" t="str">
        <v/>
      </c>
      <c r="AF123" s="37" t="str">
        <v/>
      </c>
      <c r="AG123" s="37" t="str">
        <v/>
      </c>
      <c r="AH123" s="40">
        <f t="shared" si="42"/>
        <v>21.5</v>
      </c>
      <c r="AI123" s="36">
        <f>IFERROR(INDEX('Level Multipliers'!$D:$D,MATCH(AH123,'Level Multipliers'!$A:$A,0)),"")</f>
        <v>1.6144549045635799</v>
      </c>
      <c r="AJ123" s="37">
        <f t="shared" si="43"/>
        <v>0</v>
      </c>
      <c r="AK123" s="37">
        <f t="shared" si="44"/>
        <v>-40</v>
      </c>
      <c r="AL123" s="38">
        <f t="shared" si="45"/>
        <v>338620367.58613002</v>
      </c>
      <c r="AM123" s="38">
        <f t="shared" si="46"/>
        <v>339580311.44933254</v>
      </c>
      <c r="AN123" s="38" t="b">
        <f t="shared" si="47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8"/>
        <v>22</v>
      </c>
      <c r="BA123" s="36">
        <f>IFERROR(INDEX('Level Multipliers'!$D:$D,MATCH(AZ123,'Level Multipliers'!$A:$A,0)),"")</f>
        <v>1.5959981933118279</v>
      </c>
      <c r="BB123" s="37">
        <f t="shared" si="49"/>
        <v>0</v>
      </c>
      <c r="BC123" s="37">
        <f t="shared" si="50"/>
        <v>-40</v>
      </c>
      <c r="BD123" s="38">
        <f t="shared" si="51"/>
        <v>323399231.58138478</v>
      </c>
      <c r="BE123" s="38">
        <f t="shared" si="52"/>
        <v>324316025.54134053</v>
      </c>
      <c r="BF123" s="38" t="b">
        <f t="shared" si="53"/>
        <v>1</v>
      </c>
      <c r="BG123" s="37" t="str">
        <f t="array" ref="BG123:BQ123">IF(BF123,"",IVSolution($M123,$N123,$O123,BB123,BC123,BD123,BE123,$E123,$F123,$G123,$H123,$I123))</f>
        <v/>
      </c>
      <c r="BH123" s="37" t="str">
        <v/>
      </c>
      <c r="BI123" s="37" t="str">
        <v/>
      </c>
      <c r="BJ123" s="39" t="str">
        <v/>
      </c>
      <c r="BK123" s="39" t="str">
        <v/>
      </c>
      <c r="BL123" s="37" t="str">
        <v/>
      </c>
      <c r="BM123" s="37" t="str">
        <v/>
      </c>
      <c r="BN123" s="37" t="str">
        <v/>
      </c>
      <c r="BO123" s="37" t="str">
        <v/>
      </c>
      <c r="BP123" s="37" t="str">
        <v/>
      </c>
      <c r="BQ123" s="37" t="str">
        <v/>
      </c>
      <c r="BR123" s="40">
        <f t="shared" si="54"/>
        <v>22.5</v>
      </c>
      <c r="BS123" s="36">
        <f>IFERROR(INDEX('Level Multipliers'!$D:$D,MATCH(BR123,'Level Multipliers'!$A:$A,0)),"")</f>
        <v>1.578160334674382</v>
      </c>
      <c r="BT123" s="37">
        <f t="shared" si="55"/>
        <v>0</v>
      </c>
      <c r="BU123" s="37">
        <f t="shared" si="56"/>
        <v>-41</v>
      </c>
      <c r="BV123" s="38">
        <f t="shared" si="57"/>
        <v>309181782.58882815</v>
      </c>
      <c r="BW123" s="38">
        <f t="shared" si="58"/>
        <v>310058271.96519339</v>
      </c>
      <c r="BX123" s="38" t="b">
        <f t="shared" si="59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 t="str">
        <f t="shared" si="60"/>
        <v/>
      </c>
      <c r="CK123" s="41" t="str">
        <f t="shared" si="61"/>
        <v/>
      </c>
      <c r="CL123" s="61" t="str">
        <f t="shared" si="62"/>
        <v/>
      </c>
      <c r="CM123" s="39" t="str">
        <f t="shared" si="63"/>
        <v/>
      </c>
      <c r="CN123" s="39" t="str">
        <f t="shared" si="64"/>
        <v/>
      </c>
      <c r="CO123" s="42" t="str">
        <f t="shared" si="65"/>
        <v/>
      </c>
      <c r="CP123" s="42" t="str">
        <f t="shared" si="66"/>
        <v/>
      </c>
      <c r="CQ123" s="42" t="str">
        <f t="shared" si="67"/>
        <v/>
      </c>
      <c r="CR123" s="42" t="str">
        <f t="shared" si="68"/>
        <v/>
      </c>
      <c r="CS123" s="42" t="str">
        <f t="shared" si="69"/>
        <v/>
      </c>
      <c r="CT123" s="42" t="str">
        <f t="shared" si="70"/>
        <v/>
      </c>
      <c r="CU123" s="43" t="str">
        <f t="shared" si="71"/>
        <v/>
      </c>
      <c r="CV123" s="43" t="str">
        <f t="shared" si="72"/>
        <v/>
      </c>
      <c r="CW123" s="43" t="str">
        <f t="shared" si="73"/>
        <v/>
      </c>
      <c r="CX123" s="13" t="s">
        <v>451</v>
      </c>
    </row>
    <row r="124" spans="1:102" x14ac:dyDescent="0.25">
      <c r="A124" s="31" t="s">
        <v>137</v>
      </c>
      <c r="B124" s="13">
        <v>593</v>
      </c>
      <c r="C124" s="13">
        <v>34</v>
      </c>
      <c r="D124" s="13">
        <v>22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98</v>
      </c>
      <c r="M124" s="34">
        <f>IFERROR(INDEX('Pokemon Data'!I:I,MATCH($A124,'Pokemon Data'!$B:$B,0)),"")</f>
        <v>102</v>
      </c>
      <c r="N124" s="34">
        <f>IFERROR(INDEX('Pokemon Data'!J:J,MATCH($A124,'Pokemon Data'!$B:$B,0)),"")</f>
        <v>181</v>
      </c>
      <c r="O124" s="34">
        <f>IFERROR(INDEX('Pokemon Data'!K:K,MATCH($A124,'Pokemon Data'!$B:$B,0)),"")</f>
        <v>124</v>
      </c>
      <c r="P124" s="35">
        <f>IFERROR(INDEX('Level Multipliers'!$A:$A,MATCH($D124,'Level Multipliers'!$B:$B,0)),"")</f>
        <v>17</v>
      </c>
      <c r="Q124" s="36">
        <f>IFERROR(INDEX('Level Multipliers'!$D:$D,MATCH(P124,'Level Multipliers'!$A:$A,0)),"")</f>
        <v>1.8155651132027117</v>
      </c>
      <c r="R124" s="37">
        <f t="shared" si="37"/>
        <v>0</v>
      </c>
      <c r="S124" s="37">
        <f t="shared" si="38"/>
        <v>-39</v>
      </c>
      <c r="T124" s="38">
        <f t="shared" si="39"/>
        <v>382082109.40147954</v>
      </c>
      <c r="U124" s="38">
        <f t="shared" si="40"/>
        <v>383371837.12389469</v>
      </c>
      <c r="V124" s="38" t="b">
        <f t="shared" si="41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2"/>
        <v>17.5</v>
      </c>
      <c r="AI124" s="36">
        <f>IFERROR(INDEX('Level Multipliers'!$D:$D,MATCH(AH124,'Level Multipliers'!$A:$A,0)),"")</f>
        <v>1.7894510926096343</v>
      </c>
      <c r="AJ124" s="37">
        <f t="shared" si="43"/>
        <v>0</v>
      </c>
      <c r="AK124" s="37">
        <f t="shared" si="44"/>
        <v>-40</v>
      </c>
      <c r="AL124" s="38">
        <f t="shared" si="45"/>
        <v>360569277.41627812</v>
      </c>
      <c r="AM124" s="38">
        <f t="shared" si="46"/>
        <v>361786388.03593898</v>
      </c>
      <c r="AN124" s="38" t="b">
        <f t="shared" si="47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8"/>
        <v>18</v>
      </c>
      <c r="BA124" s="36">
        <f>IFERROR(INDEX('Level Multipliers'!$D:$D,MATCH(AZ124,'Level Multipliers'!$A:$A,0)),"")</f>
        <v>1.7644323332558229</v>
      </c>
      <c r="BB124" s="37">
        <f t="shared" si="49"/>
        <v>0</v>
      </c>
      <c r="BC124" s="37">
        <f t="shared" si="50"/>
        <v>-41</v>
      </c>
      <c r="BD124" s="38">
        <f t="shared" si="51"/>
        <v>340823409.94902408</v>
      </c>
      <c r="BE124" s="38">
        <f t="shared" si="52"/>
        <v>341973867.89888173</v>
      </c>
      <c r="BF124" s="38" t="b">
        <f t="shared" si="53"/>
        <v>1</v>
      </c>
      <c r="BG124" s="37" t="str">
        <f t="array" ref="BG124:BQ124">IF(BF124,"",IVSolution($M124,$N124,$O124,BB124,BC124,BD124,BE124,$E124,$F124,$G124,$H124,$I124))</f>
        <v/>
      </c>
      <c r="BH124" s="37" t="str">
        <v/>
      </c>
      <c r="BI124" s="37" t="str">
        <v/>
      </c>
      <c r="BJ124" s="39" t="str">
        <v/>
      </c>
      <c r="BK124" s="39" t="str">
        <v/>
      </c>
      <c r="BL124" s="37" t="str">
        <v/>
      </c>
      <c r="BM124" s="37" t="str">
        <v/>
      </c>
      <c r="BN124" s="37" t="str">
        <v/>
      </c>
      <c r="BO124" s="37" t="str">
        <v/>
      </c>
      <c r="BP124" s="37" t="str">
        <v/>
      </c>
      <c r="BQ124" s="37" t="str">
        <v/>
      </c>
      <c r="BR124" s="40">
        <f t="shared" si="54"/>
        <v>18.5</v>
      </c>
      <c r="BS124" s="36">
        <f>IFERROR(INDEX('Level Multipliers'!$D:$D,MATCH(BR124,'Level Multipliers'!$A:$A,0)),"")</f>
        <v>1.7404346161581328</v>
      </c>
      <c r="BT124" s="37">
        <f t="shared" si="55"/>
        <v>0</v>
      </c>
      <c r="BU124" s="37">
        <f t="shared" si="56"/>
        <v>-42</v>
      </c>
      <c r="BV124" s="38">
        <f t="shared" si="57"/>
        <v>322656365.10495669</v>
      </c>
      <c r="BW124" s="38">
        <f t="shared" si="58"/>
        <v>323745499.7402879</v>
      </c>
      <c r="BX124" s="38" t="b">
        <f t="shared" si="59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 t="str">
        <f t="shared" si="60"/>
        <v/>
      </c>
      <c r="CK124" s="41" t="str">
        <f t="shared" si="61"/>
        <v/>
      </c>
      <c r="CL124" s="61" t="str">
        <f t="shared" si="62"/>
        <v/>
      </c>
      <c r="CM124" s="39" t="str">
        <f t="shared" si="63"/>
        <v/>
      </c>
      <c r="CN124" s="39" t="str">
        <f t="shared" si="64"/>
        <v/>
      </c>
      <c r="CO124" s="42" t="str">
        <f t="shared" si="65"/>
        <v/>
      </c>
      <c r="CP124" s="42" t="str">
        <f t="shared" si="66"/>
        <v/>
      </c>
      <c r="CQ124" s="42" t="str">
        <f t="shared" si="67"/>
        <v/>
      </c>
      <c r="CR124" s="42" t="str">
        <f t="shared" si="68"/>
        <v/>
      </c>
      <c r="CS124" s="42" t="str">
        <f t="shared" si="69"/>
        <v/>
      </c>
      <c r="CT124" s="42" t="str">
        <f t="shared" si="70"/>
        <v/>
      </c>
      <c r="CU124" s="43" t="str">
        <f t="shared" si="71"/>
        <v/>
      </c>
      <c r="CV124" s="43" t="str">
        <f t="shared" si="72"/>
        <v/>
      </c>
      <c r="CW124" s="43" t="str">
        <f t="shared" si="73"/>
        <v/>
      </c>
      <c r="CX124" s="13" t="s">
        <v>451</v>
      </c>
    </row>
    <row r="125" spans="1:102" x14ac:dyDescent="0.25">
      <c r="A125" s="31" t="s">
        <v>137</v>
      </c>
      <c r="B125" s="13">
        <v>526</v>
      </c>
      <c r="C125" s="13">
        <v>37</v>
      </c>
      <c r="D125" s="13">
        <v>19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98</v>
      </c>
      <c r="M125" s="34">
        <f>IFERROR(INDEX('Pokemon Data'!I:I,MATCH($A125,'Pokemon Data'!$B:$B,0)),"")</f>
        <v>102</v>
      </c>
      <c r="N125" s="34">
        <f>IFERROR(INDEX('Pokemon Data'!J:J,MATCH($A125,'Pokemon Data'!$B:$B,0)),"")</f>
        <v>181</v>
      </c>
      <c r="O125" s="34">
        <f>IFERROR(INDEX('Pokemon Data'!K:K,MATCH($A125,'Pokemon Data'!$B:$B,0)),"")</f>
        <v>124</v>
      </c>
      <c r="P125" s="35">
        <f>IFERROR(INDEX('Level Multipliers'!$A:$A,MATCH($D125,'Level Multipliers'!$B:$B,0)),"")</f>
        <v>15</v>
      </c>
      <c r="Q125" s="36">
        <f>IFERROR(INDEX('Level Multipliers'!$D:$D,MATCH(P125,'Level Multipliers'!$A:$A,0)),"")</f>
        <v>1.9327632386874845</v>
      </c>
      <c r="R125" s="37">
        <f t="shared" si="37"/>
        <v>0</v>
      </c>
      <c r="S125" s="37">
        <f t="shared" si="38"/>
        <v>-29</v>
      </c>
      <c r="T125" s="38">
        <f t="shared" si="39"/>
        <v>386087832.50649375</v>
      </c>
      <c r="U125" s="38">
        <f t="shared" si="40"/>
        <v>387557242.52987611</v>
      </c>
      <c r="V125" s="38" t="b">
        <f t="shared" si="41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2"/>
        <v>15.5</v>
      </c>
      <c r="AI125" s="36">
        <f>IFERROR(INDEX('Level Multipliers'!$D:$D,MATCH(AH125,'Level Multipliers'!$A:$A,0)),"")</f>
        <v>1.9013484732050823</v>
      </c>
      <c r="AJ125" s="37">
        <f t="shared" si="43"/>
        <v>0</v>
      </c>
      <c r="AK125" s="37">
        <f t="shared" si="44"/>
        <v>-30</v>
      </c>
      <c r="AL125" s="38">
        <f t="shared" si="45"/>
        <v>361591630.39208233</v>
      </c>
      <c r="AM125" s="38">
        <f t="shared" si="46"/>
        <v>362967810.42505538</v>
      </c>
      <c r="AN125" s="38" t="b">
        <f t="shared" si="47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8"/>
        <v>16</v>
      </c>
      <c r="BA125" s="36">
        <f>IFERROR(INDEX('Level Multipliers'!$D:$D,MATCH(AZ125,'Level Multipliers'!$A:$A,0)),"")</f>
        <v>1.8714174200985207</v>
      </c>
      <c r="BB125" s="37">
        <f t="shared" si="49"/>
        <v>0</v>
      </c>
      <c r="BC125" s="37">
        <f t="shared" si="50"/>
        <v>-31</v>
      </c>
      <c r="BD125" s="38">
        <f t="shared" si="51"/>
        <v>339354927.39156324</v>
      </c>
      <c r="BE125" s="38">
        <f t="shared" si="52"/>
        <v>340646476.85209942</v>
      </c>
      <c r="BF125" s="38" t="b">
        <f t="shared" si="53"/>
        <v>1</v>
      </c>
      <c r="BG125" s="37" t="str">
        <f t="array" ref="BG125:BQ125">IF(BF125,"",IVSolution($M125,$N125,$O125,BB125,BC125,BD125,BE125,$E125,$F125,$G125,$H125,$I125))</f>
        <v/>
      </c>
      <c r="BH125" s="37" t="str">
        <v/>
      </c>
      <c r="BI125" s="37" t="str">
        <v/>
      </c>
      <c r="BJ125" s="39" t="str">
        <v/>
      </c>
      <c r="BK125" s="39" t="str">
        <v/>
      </c>
      <c r="BL125" s="37" t="str">
        <v/>
      </c>
      <c r="BM125" s="37" t="str">
        <v/>
      </c>
      <c r="BN125" s="37" t="str">
        <v/>
      </c>
      <c r="BO125" s="37" t="str">
        <v/>
      </c>
      <c r="BP125" s="37" t="str">
        <v/>
      </c>
      <c r="BQ125" s="37" t="str">
        <v/>
      </c>
      <c r="BR125" s="40">
        <f t="shared" si="54"/>
        <v>16.5</v>
      </c>
      <c r="BS125" s="36">
        <f>IFERROR(INDEX('Level Multipliers'!$D:$D,MATCH(BR125,'Level Multipliers'!$A:$A,0)),"")</f>
        <v>1.8428568206029767</v>
      </c>
      <c r="BT125" s="37">
        <f t="shared" si="55"/>
        <v>0</v>
      </c>
      <c r="BU125" s="37">
        <f t="shared" si="56"/>
        <v>-32</v>
      </c>
      <c r="BV125" s="38">
        <f t="shared" si="57"/>
        <v>319108127.57980978</v>
      </c>
      <c r="BW125" s="38">
        <f t="shared" si="58"/>
        <v>320322619.83190805</v>
      </c>
      <c r="BX125" s="38" t="b">
        <f t="shared" si="59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 t="str">
        <f t="shared" si="60"/>
        <v/>
      </c>
      <c r="CK125" s="41" t="str">
        <f t="shared" si="61"/>
        <v/>
      </c>
      <c r="CL125" s="61" t="str">
        <f t="shared" si="62"/>
        <v/>
      </c>
      <c r="CM125" s="39" t="str">
        <f t="shared" si="63"/>
        <v/>
      </c>
      <c r="CN125" s="39" t="str">
        <f t="shared" si="64"/>
        <v/>
      </c>
      <c r="CO125" s="42" t="str">
        <f t="shared" si="65"/>
        <v/>
      </c>
      <c r="CP125" s="42" t="str">
        <f t="shared" si="66"/>
        <v/>
      </c>
      <c r="CQ125" s="42" t="str">
        <f t="shared" si="67"/>
        <v/>
      </c>
      <c r="CR125" s="42" t="str">
        <f t="shared" si="68"/>
        <v/>
      </c>
      <c r="CS125" s="42" t="str">
        <f t="shared" si="69"/>
        <v/>
      </c>
      <c r="CT125" s="42" t="str">
        <f t="shared" si="70"/>
        <v/>
      </c>
      <c r="CU125" s="43" t="str">
        <f t="shared" si="71"/>
        <v/>
      </c>
      <c r="CV125" s="43" t="str">
        <f t="shared" si="72"/>
        <v/>
      </c>
      <c r="CW125" s="43" t="str">
        <f t="shared" si="73"/>
        <v/>
      </c>
      <c r="CX125" s="13" t="s">
        <v>451</v>
      </c>
    </row>
    <row r="126" spans="1:102" x14ac:dyDescent="0.25">
      <c r="A126" s="31" t="s">
        <v>137</v>
      </c>
      <c r="B126" s="13">
        <v>128</v>
      </c>
      <c r="C126" s="13">
        <v>18</v>
      </c>
      <c r="D126" s="13">
        <v>4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98</v>
      </c>
      <c r="M126" s="34">
        <f>IFERROR(INDEX('Pokemon Data'!I:I,MATCH($A126,'Pokemon Data'!$B:$B,0)),"")</f>
        <v>102</v>
      </c>
      <c r="N126" s="34">
        <f>IFERROR(INDEX('Pokemon Data'!J:J,MATCH($A126,'Pokemon Data'!$B:$B,0)),"")</f>
        <v>181</v>
      </c>
      <c r="O126" s="34">
        <f>IFERROR(INDEX('Pokemon Data'!K:K,MATCH($A126,'Pokemon Data'!$B:$B,0)),"")</f>
        <v>124</v>
      </c>
      <c r="P126" s="35">
        <f>IFERROR(INDEX('Level Multipliers'!$A:$A,MATCH($D126,'Level Multipliers'!$B:$B,0)),"")</f>
        <v>3</v>
      </c>
      <c r="Q126" s="36">
        <f>IFERROR(INDEX('Level Multipliers'!$D:$D,MATCH(P126,'Level Multipliers'!$A:$A,0)),"")</f>
        <v>4.6353708335264541</v>
      </c>
      <c r="R126" s="37">
        <f t="shared" si="37"/>
        <v>0</v>
      </c>
      <c r="S126" s="37">
        <f t="shared" si="38"/>
        <v>-14</v>
      </c>
      <c r="T126" s="38">
        <f t="shared" si="39"/>
        <v>756411067.18242979</v>
      </c>
      <c r="U126" s="38">
        <f t="shared" si="40"/>
        <v>768276157.77482998</v>
      </c>
      <c r="V126" s="38" t="b">
        <f t="shared" si="41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2"/>
        <v>3.5</v>
      </c>
      <c r="AI126" s="36">
        <f>IFERROR(INDEX('Level Multipliers'!$D:$D,MATCH(AH126,'Level Multipliers'!$A:$A,0)),"")</f>
        <v>4.227031290291726</v>
      </c>
      <c r="AJ126" s="37">
        <f t="shared" si="43"/>
        <v>0</v>
      </c>
      <c r="AK126" s="37">
        <f t="shared" si="44"/>
        <v>-22</v>
      </c>
      <c r="AL126" s="38">
        <f t="shared" si="45"/>
        <v>523072381.9089731</v>
      </c>
      <c r="AM126" s="38">
        <f t="shared" si="46"/>
        <v>531277313.6808607</v>
      </c>
      <c r="AN126" s="38" t="b">
        <f t="shared" si="47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8"/>
        <v>4</v>
      </c>
      <c r="BA126" s="36">
        <f>IFERROR(INDEX('Level Multipliers'!$D:$D,MATCH(AZ126,'Level Multipliers'!$A:$A,0)),"")</f>
        <v>3.9105263875552758</v>
      </c>
      <c r="BB126" s="37">
        <f t="shared" si="49"/>
        <v>0</v>
      </c>
      <c r="BC126" s="37">
        <f t="shared" si="50"/>
        <v>-28</v>
      </c>
      <c r="BD126" s="38">
        <f t="shared" si="51"/>
        <v>383142935.57743847</v>
      </c>
      <c r="BE126" s="38">
        <f t="shared" si="52"/>
        <v>389152929.13477498</v>
      </c>
      <c r="BF126" s="38" t="b">
        <f t="shared" si="53"/>
        <v>1</v>
      </c>
      <c r="BG126" s="37" t="str">
        <f t="array" ref="BG126:BQ126">IF(BF126,"",IVSolution($M126,$N126,$O126,BB126,BC126,BD126,BE126,$E126,$F126,$G126,$H126,$I126))</f>
        <v/>
      </c>
      <c r="BH126" s="37" t="str">
        <v/>
      </c>
      <c r="BI126" s="37" t="str">
        <v/>
      </c>
      <c r="BJ126" s="39" t="str">
        <v/>
      </c>
      <c r="BK126" s="39" t="str">
        <v/>
      </c>
      <c r="BL126" s="37" t="str">
        <v/>
      </c>
      <c r="BM126" s="37" t="str">
        <v/>
      </c>
      <c r="BN126" s="37" t="str">
        <v/>
      </c>
      <c r="BO126" s="37" t="str">
        <v/>
      </c>
      <c r="BP126" s="37" t="str">
        <v/>
      </c>
      <c r="BQ126" s="37" t="str">
        <v/>
      </c>
      <c r="BR126" s="40">
        <f t="shared" si="54"/>
        <v>4.5</v>
      </c>
      <c r="BS126" s="36">
        <f>IFERROR(INDEX('Level Multipliers'!$D:$D,MATCH(BR126,'Level Multipliers'!$A:$A,0)),"")</f>
        <v>3.6559011428916688</v>
      </c>
      <c r="BT126" s="37">
        <f t="shared" si="55"/>
        <v>0</v>
      </c>
      <c r="BU126" s="37">
        <f t="shared" si="56"/>
        <v>-33</v>
      </c>
      <c r="BV126" s="38">
        <f t="shared" si="57"/>
        <v>292683145.73881453</v>
      </c>
      <c r="BW126" s="38">
        <f t="shared" si="58"/>
        <v>297274183.8525154</v>
      </c>
      <c r="BX126" s="38" t="b">
        <f t="shared" si="59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 t="str">
        <f t="shared" si="60"/>
        <v/>
      </c>
      <c r="CK126" s="41" t="str">
        <f t="shared" si="61"/>
        <v/>
      </c>
      <c r="CL126" s="61" t="str">
        <f t="shared" si="62"/>
        <v/>
      </c>
      <c r="CM126" s="39" t="str">
        <f t="shared" si="63"/>
        <v/>
      </c>
      <c r="CN126" s="39" t="str">
        <f t="shared" si="64"/>
        <v/>
      </c>
      <c r="CO126" s="42" t="str">
        <f t="shared" si="65"/>
        <v/>
      </c>
      <c r="CP126" s="42" t="str">
        <f t="shared" si="66"/>
        <v/>
      </c>
      <c r="CQ126" s="42" t="str">
        <f t="shared" si="67"/>
        <v/>
      </c>
      <c r="CR126" s="42" t="str">
        <f t="shared" si="68"/>
        <v/>
      </c>
      <c r="CS126" s="42" t="str">
        <f t="shared" si="69"/>
        <v/>
      </c>
      <c r="CT126" s="42" t="str">
        <f t="shared" si="70"/>
        <v/>
      </c>
      <c r="CU126" s="43" t="str">
        <f t="shared" si="71"/>
        <v/>
      </c>
      <c r="CV126" s="43" t="str">
        <f t="shared" si="72"/>
        <v/>
      </c>
      <c r="CW126" s="43" t="str">
        <f t="shared" si="73"/>
        <v/>
      </c>
      <c r="CX126" s="13" t="s">
        <v>451</v>
      </c>
    </row>
    <row r="127" spans="1:102" x14ac:dyDescent="0.25">
      <c r="A127" s="31" t="s">
        <v>137</v>
      </c>
      <c r="B127" s="13">
        <v>99</v>
      </c>
      <c r="C127" s="13">
        <v>15</v>
      </c>
      <c r="D127" s="13">
        <v>4</v>
      </c>
      <c r="E127" s="32" t="s">
        <v>0</v>
      </c>
      <c r="F127" s="32"/>
      <c r="G127" s="32">
        <v>1</v>
      </c>
      <c r="H127" s="32"/>
      <c r="I127" s="32" t="s">
        <v>2</v>
      </c>
      <c r="J127" s="13"/>
      <c r="K127" s="33"/>
      <c r="L127" s="34">
        <f>IFERROR(INDEX('Pokemon Data'!A:A,MATCH($A127,'Pokemon Data'!$B:$B,0)),"")</f>
        <v>98</v>
      </c>
      <c r="M127" s="34">
        <f>IFERROR(INDEX('Pokemon Data'!I:I,MATCH($A127,'Pokemon Data'!$B:$B,0)),"")</f>
        <v>102</v>
      </c>
      <c r="N127" s="34">
        <f>IFERROR(INDEX('Pokemon Data'!J:J,MATCH($A127,'Pokemon Data'!$B:$B,0)),"")</f>
        <v>181</v>
      </c>
      <c r="O127" s="34">
        <f>IFERROR(INDEX('Pokemon Data'!K:K,MATCH($A127,'Pokemon Data'!$B:$B,0)),"")</f>
        <v>124</v>
      </c>
      <c r="P127" s="35">
        <f>IFERROR(INDEX('Level Multipliers'!$A:$A,MATCH($D127,'Level Multipliers'!$B:$B,0)),"")</f>
        <v>3</v>
      </c>
      <c r="Q127" s="36">
        <f>IFERROR(INDEX('Level Multipliers'!$D:$D,MATCH(P127,'Level Multipliers'!$A:$A,0)),"")</f>
        <v>4.6353708335264541</v>
      </c>
      <c r="R127" s="37">
        <f t="shared" si="37"/>
        <v>0</v>
      </c>
      <c r="S127" s="37">
        <f t="shared" si="38"/>
        <v>-28</v>
      </c>
      <c r="T127" s="38">
        <f t="shared" si="39"/>
        <v>452489310.87982142</v>
      </c>
      <c r="U127" s="38">
        <f t="shared" si="40"/>
        <v>461676676.74708849</v>
      </c>
      <c r="V127" s="38" t="b">
        <f t="shared" si="41"/>
        <v>1</v>
      </c>
      <c r="W127" s="37" t="str">
        <f t="array" ref="W127:AG127">IF(V127,"",IVSolution($M127,$N127,$O127,R127,S127,T127,U127,$E127,$F127,$G127,$H127,$I127))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40">
        <f t="shared" si="42"/>
        <v>3.5</v>
      </c>
      <c r="AI127" s="36">
        <f>IFERROR(INDEX('Level Multipliers'!$D:$D,MATCH(AH127,'Level Multipliers'!$A:$A,0)),"")</f>
        <v>4.227031290291726</v>
      </c>
      <c r="AJ127" s="37">
        <f t="shared" si="43"/>
        <v>0</v>
      </c>
      <c r="AK127" s="37">
        <f t="shared" si="44"/>
        <v>-35</v>
      </c>
      <c r="AL127" s="38">
        <f t="shared" si="45"/>
        <v>312904810.49132359</v>
      </c>
      <c r="AM127" s="38">
        <f t="shared" si="46"/>
        <v>319258045.59873849</v>
      </c>
      <c r="AN127" s="38" t="b">
        <f t="shared" si="47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8"/>
        <v>4</v>
      </c>
      <c r="BA127" s="36">
        <f>IFERROR(INDEX('Level Multipliers'!$D:$D,MATCH(AZ127,'Level Multipliers'!$A:$A,0)),"")</f>
        <v>3.9105263875552758</v>
      </c>
      <c r="BB127" s="37">
        <f t="shared" si="49"/>
        <v>0</v>
      </c>
      <c r="BC127" s="37">
        <f t="shared" si="50"/>
        <v>-40</v>
      </c>
      <c r="BD127" s="38">
        <f t="shared" si="51"/>
        <v>229198236.79165494</v>
      </c>
      <c r="BE127" s="38">
        <f t="shared" si="52"/>
        <v>233851889.39052641</v>
      </c>
      <c r="BF127" s="38" t="b">
        <f t="shared" si="53"/>
        <v>1</v>
      </c>
      <c r="BG127" s="37" t="str">
        <f t="array" ref="BG127:BQ127">IF(BF127,"",IVSolution($M127,$N127,$O127,BB127,BC127,BD127,BE127,$E127,$F127,$G127,$H127,$I127))</f>
        <v/>
      </c>
      <c r="BH127" s="37" t="str">
        <v/>
      </c>
      <c r="BI127" s="37" t="str">
        <v/>
      </c>
      <c r="BJ127" s="39" t="str">
        <v/>
      </c>
      <c r="BK127" s="39" t="str">
        <v/>
      </c>
      <c r="BL127" s="37" t="str">
        <v/>
      </c>
      <c r="BM127" s="37" t="str">
        <v/>
      </c>
      <c r="BN127" s="37" t="str">
        <v/>
      </c>
      <c r="BO127" s="37" t="str">
        <v/>
      </c>
      <c r="BP127" s="37" t="str">
        <v/>
      </c>
      <c r="BQ127" s="37" t="str">
        <v/>
      </c>
      <c r="BR127" s="40">
        <f t="shared" si="54"/>
        <v>4.5</v>
      </c>
      <c r="BS127" s="36">
        <f>IFERROR(INDEX('Level Multipliers'!$D:$D,MATCH(BR127,'Level Multipliers'!$A:$A,0)),"")</f>
        <v>3.6559011428916688</v>
      </c>
      <c r="BT127" s="37">
        <f t="shared" si="55"/>
        <v>0</v>
      </c>
      <c r="BU127" s="37">
        <f t="shared" si="56"/>
        <v>-44</v>
      </c>
      <c r="BV127" s="38">
        <f t="shared" si="57"/>
        <v>175084686.97425056</v>
      </c>
      <c r="BW127" s="38">
        <f t="shared" si="58"/>
        <v>178639615.31910068</v>
      </c>
      <c r="BX127" s="38" t="b">
        <f t="shared" si="59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 t="str">
        <f t="shared" si="60"/>
        <v/>
      </c>
      <c r="CK127" s="41" t="str">
        <f t="shared" si="61"/>
        <v/>
      </c>
      <c r="CL127" s="61" t="str">
        <f t="shared" si="62"/>
        <v/>
      </c>
      <c r="CM127" s="39" t="str">
        <f t="shared" si="63"/>
        <v/>
      </c>
      <c r="CN127" s="39" t="str">
        <f t="shared" si="64"/>
        <v/>
      </c>
      <c r="CO127" s="42" t="str">
        <f t="shared" si="65"/>
        <v/>
      </c>
      <c r="CP127" s="42" t="str">
        <f t="shared" si="66"/>
        <v/>
      </c>
      <c r="CQ127" s="42" t="str">
        <f t="shared" si="67"/>
        <v/>
      </c>
      <c r="CR127" s="42" t="str">
        <f t="shared" si="68"/>
        <v/>
      </c>
      <c r="CS127" s="42" t="str">
        <f t="shared" si="69"/>
        <v/>
      </c>
      <c r="CT127" s="42" t="str">
        <f t="shared" si="70"/>
        <v/>
      </c>
      <c r="CU127" s="43" t="str">
        <f t="shared" si="71"/>
        <v/>
      </c>
      <c r="CV127" s="43" t="str">
        <f t="shared" si="72"/>
        <v/>
      </c>
      <c r="CW127" s="43" t="str">
        <f t="shared" si="73"/>
        <v/>
      </c>
      <c r="CX127" s="13"/>
    </row>
    <row r="128" spans="1:102" x14ac:dyDescent="0.25">
      <c r="A128" s="31" t="s">
        <v>137</v>
      </c>
      <c r="B128" s="13">
        <v>58</v>
      </c>
      <c r="C128" s="13">
        <v>12</v>
      </c>
      <c r="D128" s="13">
        <v>2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98</v>
      </c>
      <c r="M128" s="34">
        <f>IFERROR(INDEX('Pokemon Data'!I:I,MATCH($A128,'Pokemon Data'!$B:$B,0)),"")</f>
        <v>102</v>
      </c>
      <c r="N128" s="34">
        <f>IFERROR(INDEX('Pokemon Data'!J:J,MATCH($A128,'Pokemon Data'!$B:$B,0)),"")</f>
        <v>181</v>
      </c>
      <c r="O128" s="34">
        <f>IFERROR(INDEX('Pokemon Data'!K:K,MATCH($A128,'Pokemon Data'!$B:$B,0)),"")</f>
        <v>124</v>
      </c>
      <c r="P128" s="35">
        <f>IFERROR(INDEX('Level Multipliers'!$A:$A,MATCH($D128,'Level Multipliers'!$B:$B,0)),"")</f>
        <v>1</v>
      </c>
      <c r="Q128" s="36">
        <f>IFERROR(INDEX('Level Multipliers'!$D:$D,MATCH(P128,'Level Multipliers'!$A:$A,0)),"")</f>
        <v>10.638298236606033</v>
      </c>
      <c r="R128" s="37">
        <f t="shared" si="37"/>
        <v>26</v>
      </c>
      <c r="S128" s="37">
        <f t="shared" si="38"/>
        <v>15</v>
      </c>
      <c r="T128" s="38">
        <f t="shared" si="39"/>
        <v>4308683883.1606989</v>
      </c>
      <c r="U128" s="38">
        <f t="shared" si="40"/>
        <v>4458540011.082756</v>
      </c>
      <c r="V128" s="38" t="b">
        <f t="shared" si="41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2"/>
        <v>1.5</v>
      </c>
      <c r="AI128" s="36">
        <f>IFERROR(INDEX('Level Multipliers'!$D:$D,MATCH(AH128,'Level Multipliers'!$A:$A,0)),"")</f>
        <v>7.3998742209257209</v>
      </c>
      <c r="AJ128" s="37">
        <f t="shared" si="43"/>
        <v>0</v>
      </c>
      <c r="AK128" s="37">
        <f t="shared" si="44"/>
        <v>-6</v>
      </c>
      <c r="AL128" s="38">
        <f t="shared" si="45"/>
        <v>1008679834.9063921</v>
      </c>
      <c r="AM128" s="38">
        <f t="shared" si="46"/>
        <v>1043761743.5520663</v>
      </c>
      <c r="AN128" s="38" t="b">
        <f t="shared" si="47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8"/>
        <v>2</v>
      </c>
      <c r="BA128" s="36">
        <f>IFERROR(INDEX('Level Multipliers'!$D:$D,MATCH(AZ128,'Level Multipliers'!$A:$A,0)),"")</f>
        <v>6.0096923264843083</v>
      </c>
      <c r="BB128" s="37">
        <f t="shared" si="49"/>
        <v>0</v>
      </c>
      <c r="BC128" s="37">
        <f t="shared" si="50"/>
        <v>-24</v>
      </c>
      <c r="BD128" s="38">
        <f t="shared" si="51"/>
        <v>438798304.16230428</v>
      </c>
      <c r="BE128" s="38">
        <f t="shared" si="52"/>
        <v>454059719.61622512</v>
      </c>
      <c r="BF128" s="38" t="b">
        <f t="shared" si="53"/>
        <v>1</v>
      </c>
      <c r="BG128" s="37" t="str">
        <f t="array" ref="BG128:BQ128">IF(BF128,"",IVSolution($M128,$N128,$O128,BB128,BC128,BD128,BE128,$E128,$F128,$G128,$H128,$I128))</f>
        <v/>
      </c>
      <c r="BH128" s="37" t="str">
        <v/>
      </c>
      <c r="BI128" s="37" t="str">
        <v/>
      </c>
      <c r="BJ128" s="39" t="str">
        <v/>
      </c>
      <c r="BK128" s="39" t="str">
        <v/>
      </c>
      <c r="BL128" s="37" t="str">
        <v/>
      </c>
      <c r="BM128" s="37" t="str">
        <v/>
      </c>
      <c r="BN128" s="37" t="str">
        <v/>
      </c>
      <c r="BO128" s="37" t="str">
        <v/>
      </c>
      <c r="BP128" s="37" t="str">
        <v/>
      </c>
      <c r="BQ128" s="37" t="str">
        <v/>
      </c>
      <c r="BR128" s="40">
        <f t="shared" si="54"/>
        <v>2.5</v>
      </c>
      <c r="BS128" s="36">
        <f>IFERROR(INDEX('Level Multipliers'!$D:$D,MATCH(BR128,'Level Multipliers'!$A:$A,0)),"")</f>
        <v>5.1907358424704109</v>
      </c>
      <c r="BT128" s="37">
        <f t="shared" si="55"/>
        <v>0</v>
      </c>
      <c r="BU128" s="37">
        <f t="shared" si="56"/>
        <v>-35</v>
      </c>
      <c r="BV128" s="38">
        <f t="shared" si="57"/>
        <v>244214642.48603857</v>
      </c>
      <c r="BW128" s="38">
        <f t="shared" si="58"/>
        <v>252708433.55942339</v>
      </c>
      <c r="BX128" s="38" t="b">
        <f t="shared" si="59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 t="str">
        <f t="shared" si="60"/>
        <v/>
      </c>
      <c r="CK128" s="41" t="str">
        <f t="shared" si="61"/>
        <v/>
      </c>
      <c r="CL128" s="61" t="str">
        <f t="shared" si="62"/>
        <v/>
      </c>
      <c r="CM128" s="39" t="str">
        <f t="shared" si="63"/>
        <v/>
      </c>
      <c r="CN128" s="39" t="str">
        <f t="shared" si="64"/>
        <v/>
      </c>
      <c r="CO128" s="42" t="str">
        <f t="shared" si="65"/>
        <v/>
      </c>
      <c r="CP128" s="42" t="str">
        <f t="shared" si="66"/>
        <v/>
      </c>
      <c r="CQ128" s="42" t="str">
        <f t="shared" si="67"/>
        <v/>
      </c>
      <c r="CR128" s="42" t="str">
        <f t="shared" si="68"/>
        <v/>
      </c>
      <c r="CS128" s="42" t="str">
        <f t="shared" si="69"/>
        <v/>
      </c>
      <c r="CT128" s="42" t="str">
        <f t="shared" si="70"/>
        <v/>
      </c>
      <c r="CU128" s="43" t="str">
        <f t="shared" si="71"/>
        <v/>
      </c>
      <c r="CV128" s="43" t="str">
        <f t="shared" si="72"/>
        <v/>
      </c>
      <c r="CW128" s="43" t="str">
        <f t="shared" si="73"/>
        <v/>
      </c>
      <c r="CX128" s="13" t="s">
        <v>451</v>
      </c>
    </row>
    <row r="129" spans="1:102" x14ac:dyDescent="0.25">
      <c r="A129" s="31" t="s">
        <v>138</v>
      </c>
      <c r="B129" s="13">
        <v>1879</v>
      </c>
      <c r="C129" s="13">
        <v>82</v>
      </c>
      <c r="D129" s="13">
        <v>40</v>
      </c>
      <c r="E129" s="32" t="s">
        <v>0</v>
      </c>
      <c r="F129" s="32"/>
      <c r="G129" s="32"/>
      <c r="H129" s="32">
        <v>1</v>
      </c>
      <c r="I129" s="32" t="s">
        <v>0</v>
      </c>
      <c r="J129" s="13"/>
      <c r="K129" s="33"/>
      <c r="L129" s="34">
        <f>IFERROR(INDEX('Pokemon Data'!A:A,MATCH($A129,'Pokemon Data'!$B:$B,0)),"")</f>
        <v>99</v>
      </c>
      <c r="M129" s="34">
        <f>IFERROR(INDEX('Pokemon Data'!I:I,MATCH($A129,'Pokemon Data'!$B:$B,0)),"")</f>
        <v>146</v>
      </c>
      <c r="N129" s="34">
        <f>IFERROR(INDEX('Pokemon Data'!J:J,MATCH($A129,'Pokemon Data'!$B:$B,0)),"")</f>
        <v>240</v>
      </c>
      <c r="O129" s="34">
        <f>IFERROR(INDEX('Pokemon Data'!K:K,MATCH($A129,'Pokemon Data'!$B:$B,0)),"")</f>
        <v>181</v>
      </c>
      <c r="P129" s="35">
        <f>IFERROR(INDEX('Level Multipliers'!$A:$A,MATCH($D129,'Level Multipliers'!$B:$B,0)),"")</f>
        <v>25</v>
      </c>
      <c r="Q129" s="36">
        <f>IFERROR(INDEX('Level Multipliers'!$D:$D,MATCH(P129,'Level Multipliers'!$A:$A,0)),"")</f>
        <v>1.4971539093132804</v>
      </c>
      <c r="R129" s="37">
        <f t="shared" si="37"/>
        <v>0</v>
      </c>
      <c r="S129" s="37">
        <f t="shared" si="38"/>
        <v>-22</v>
      </c>
      <c r="T129" s="38">
        <f t="shared" si="39"/>
        <v>1773860058.06987</v>
      </c>
      <c r="U129" s="38">
        <f t="shared" si="40"/>
        <v>1775748649.9596386</v>
      </c>
      <c r="V129" s="38" t="b">
        <f t="shared" si="41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2"/>
        <v>25.5</v>
      </c>
      <c r="AI129" s="36">
        <f>IFERROR(INDEX('Level Multipliers'!$D:$D,MATCH(AH129,'Level Multipliers'!$A:$A,0)),"")</f>
        <v>1.4823997223704843</v>
      </c>
      <c r="AJ129" s="37">
        <f t="shared" si="43"/>
        <v>0</v>
      </c>
      <c r="AK129" s="37">
        <f t="shared" si="44"/>
        <v>-23</v>
      </c>
      <c r="AL129" s="38">
        <f t="shared" si="45"/>
        <v>1704962613.0912848</v>
      </c>
      <c r="AM129" s="38">
        <f t="shared" si="46"/>
        <v>1706777851.3051417</v>
      </c>
      <c r="AN129" s="38" t="b">
        <f t="shared" si="47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8"/>
        <v>26</v>
      </c>
      <c r="BA129" s="36">
        <f>IFERROR(INDEX('Level Multipliers'!$D:$D,MATCH(AZ129,'Level Multipliers'!$A:$A,0)),"")</f>
        <v>1.4680732523857296</v>
      </c>
      <c r="BB129" s="37">
        <f t="shared" si="49"/>
        <v>0</v>
      </c>
      <c r="BC129" s="37">
        <f t="shared" si="50"/>
        <v>-25</v>
      </c>
      <c r="BD129" s="38">
        <f t="shared" si="51"/>
        <v>1640002328.1511221</v>
      </c>
      <c r="BE129" s="38">
        <f t="shared" si="52"/>
        <v>1641748404.5014279</v>
      </c>
      <c r="BF129" s="38" t="b">
        <f t="shared" si="53"/>
        <v>1</v>
      </c>
      <c r="BG129" s="37" t="str">
        <f t="array" ref="BG129:BQ129">IF(BF129,"",IVSolution($M129,$N129,$O129,BB129,BC129,BD129,BE129,$E129,$F129,$G129,$H129,$I129))</f>
        <v/>
      </c>
      <c r="BH129" s="37" t="str">
        <v/>
      </c>
      <c r="BI129" s="37" t="str">
        <v/>
      </c>
      <c r="BJ129" s="39" t="str">
        <v/>
      </c>
      <c r="BK129" s="39" t="str">
        <v/>
      </c>
      <c r="BL129" s="37" t="str">
        <v/>
      </c>
      <c r="BM129" s="37" t="str">
        <v/>
      </c>
      <c r="BN129" s="37" t="str">
        <v/>
      </c>
      <c r="BO129" s="37" t="str">
        <v/>
      </c>
      <c r="BP129" s="37" t="str">
        <v/>
      </c>
      <c r="BQ129" s="37" t="str">
        <v/>
      </c>
      <c r="BR129" s="40">
        <f t="shared" si="54"/>
        <v>26.5</v>
      </c>
      <c r="BS129" s="36">
        <f>IFERROR(INDEX('Level Multipliers'!$D:$D,MATCH(BR129,'Level Multipliers'!$A:$A,0)),"")</f>
        <v>1.4541543636838528</v>
      </c>
      <c r="BT129" s="37">
        <f t="shared" si="55"/>
        <v>0</v>
      </c>
      <c r="BU129" s="37">
        <f t="shared" si="56"/>
        <v>-26</v>
      </c>
      <c r="BV129" s="38">
        <f t="shared" si="57"/>
        <v>1578685440.6577611</v>
      </c>
      <c r="BW129" s="38">
        <f t="shared" si="58"/>
        <v>1580366234.1939583</v>
      </c>
      <c r="BX129" s="38" t="b">
        <f t="shared" si="59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 t="str">
        <f t="shared" si="60"/>
        <v/>
      </c>
      <c r="CK129" s="41" t="str">
        <f t="shared" si="61"/>
        <v/>
      </c>
      <c r="CL129" s="61" t="str">
        <f t="shared" si="62"/>
        <v/>
      </c>
      <c r="CM129" s="39" t="str">
        <f t="shared" si="63"/>
        <v/>
      </c>
      <c r="CN129" s="39" t="str">
        <f t="shared" si="64"/>
        <v/>
      </c>
      <c r="CO129" s="42" t="str">
        <f t="shared" si="65"/>
        <v/>
      </c>
      <c r="CP129" s="42" t="str">
        <f t="shared" si="66"/>
        <v/>
      </c>
      <c r="CQ129" s="42" t="str">
        <f t="shared" si="67"/>
        <v/>
      </c>
      <c r="CR129" s="42" t="str">
        <f t="shared" si="68"/>
        <v/>
      </c>
      <c r="CS129" s="42" t="str">
        <f t="shared" si="69"/>
        <v/>
      </c>
      <c r="CT129" s="42" t="str">
        <f t="shared" si="70"/>
        <v/>
      </c>
      <c r="CU129" s="43" t="str">
        <f t="shared" si="71"/>
        <v/>
      </c>
      <c r="CV129" s="43" t="str">
        <f t="shared" si="72"/>
        <v/>
      </c>
      <c r="CW129" s="43" t="str">
        <f t="shared" si="73"/>
        <v/>
      </c>
      <c r="CX129" s="13" t="s">
        <v>442</v>
      </c>
    </row>
    <row r="130" spans="1:102" x14ac:dyDescent="0.25">
      <c r="A130" s="31" t="s">
        <v>139</v>
      </c>
      <c r="B130" s="13">
        <v>477</v>
      </c>
      <c r="C130" s="13">
        <v>56</v>
      </c>
      <c r="D130" s="13">
        <v>25</v>
      </c>
      <c r="E130" s="32" t="s">
        <v>0</v>
      </c>
      <c r="F130" s="32">
        <v>1</v>
      </c>
      <c r="G130" s="32"/>
      <c r="H130" s="32">
        <v>1</v>
      </c>
      <c r="I130" s="32" t="s">
        <v>2</v>
      </c>
      <c r="J130" s="13"/>
      <c r="K130" s="33"/>
      <c r="L130" s="34">
        <f>IFERROR(INDEX('Pokemon Data'!A:A,MATCH($A130,'Pokemon Data'!$B:$B,0)),"")</f>
        <v>100</v>
      </c>
      <c r="M130" s="34">
        <f>IFERROR(INDEX('Pokemon Data'!I:I,MATCH($A130,'Pokemon Data'!$B:$B,0)),"")</f>
        <v>120</v>
      </c>
      <c r="N130" s="34">
        <f>IFERROR(INDEX('Pokemon Data'!J:J,MATCH($A130,'Pokemon Data'!$B:$B,0)),"")</f>
        <v>109</v>
      </c>
      <c r="O130" s="34">
        <f>IFERROR(INDEX('Pokemon Data'!K:K,MATCH($A130,'Pokemon Data'!$B:$B,0)),"")</f>
        <v>111</v>
      </c>
      <c r="P130" s="35">
        <f>IFERROR(INDEX('Level Multipliers'!$A:$A,MATCH($D130,'Level Multipliers'!$B:$B,0)),"")</f>
        <v>19</v>
      </c>
      <c r="Q130" s="36">
        <f>IFERROR(INDEX('Level Multipliers'!$D:$D,MATCH(P130,'Level Multipliers'!$A:$A,0)),"")</f>
        <v>1.7173900470456649</v>
      </c>
      <c r="R130" s="37">
        <f t="shared" si="37"/>
        <v>0</v>
      </c>
      <c r="S130" s="37">
        <f t="shared" si="38"/>
        <v>-23</v>
      </c>
      <c r="T130" s="38">
        <f t="shared" si="39"/>
        <v>197930410.20609847</v>
      </c>
      <c r="U130" s="38">
        <f t="shared" si="40"/>
        <v>198761177.01712838</v>
      </c>
      <c r="V130" s="38" t="b">
        <f t="shared" si="41"/>
        <v>1</v>
      </c>
      <c r="W130" s="37" t="str">
        <f t="array" ref="W130:AG130">IF(V130,"",IVSolution($M130,$N130,$O130,R130,S130,T130,U130,$E130,$F130,$G130,$H130,$I130))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40">
        <f t="shared" si="42"/>
        <v>19.5</v>
      </c>
      <c r="AI130" s="36">
        <f>IFERROR(INDEX('Level Multipliers'!$D:$D,MATCH(AH130,'Level Multipliers'!$A:$A,0)),"")</f>
        <v>1.6952373266621776</v>
      </c>
      <c r="AJ130" s="37">
        <f t="shared" si="43"/>
        <v>0</v>
      </c>
      <c r="AK130" s="37">
        <f t="shared" si="44"/>
        <v>-24</v>
      </c>
      <c r="AL130" s="38">
        <f t="shared" si="45"/>
        <v>187913846.94107816</v>
      </c>
      <c r="AM130" s="38">
        <f t="shared" si="46"/>
        <v>188702571.56004423</v>
      </c>
      <c r="AN130" s="38" t="b">
        <f t="shared" si="47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8"/>
        <v>20</v>
      </c>
      <c r="BA130" s="36">
        <f>IFERROR(INDEX('Level Multipliers'!$D:$D,MATCH(AZ130,'Level Multipliers'!$A:$A,0)),"")</f>
        <v>1.6739202944034379</v>
      </c>
      <c r="BB130" s="37">
        <f t="shared" si="49"/>
        <v>0</v>
      </c>
      <c r="BC130" s="37">
        <f t="shared" si="50"/>
        <v>-25</v>
      </c>
      <c r="BD130" s="38">
        <f t="shared" si="51"/>
        <v>178638826.44187331</v>
      </c>
      <c r="BE130" s="38">
        <f t="shared" si="52"/>
        <v>179388621.32187536</v>
      </c>
      <c r="BF130" s="38" t="b">
        <f t="shared" si="53"/>
        <v>1</v>
      </c>
      <c r="BG130" s="37" t="str">
        <f t="array" ref="BG130:BQ130">IF(BF130,"",IVSolution($M130,$N130,$O130,BB130,BC130,BD130,BE130,$E130,$F130,$G130,$H130,$I130))</f>
        <v/>
      </c>
      <c r="BH130" s="37" t="str">
        <v/>
      </c>
      <c r="BI130" s="37" t="str">
        <v/>
      </c>
      <c r="BJ130" s="39" t="str">
        <v/>
      </c>
      <c r="BK130" s="39" t="str">
        <v/>
      </c>
      <c r="BL130" s="37" t="str">
        <v/>
      </c>
      <c r="BM130" s="37" t="str">
        <v/>
      </c>
      <c r="BN130" s="37" t="str">
        <v/>
      </c>
      <c r="BO130" s="37" t="str">
        <v/>
      </c>
      <c r="BP130" s="37" t="str">
        <v/>
      </c>
      <c r="BQ130" s="37" t="str">
        <v/>
      </c>
      <c r="BR130" s="40">
        <f t="shared" si="54"/>
        <v>20.5</v>
      </c>
      <c r="BS130" s="36">
        <f>IFERROR(INDEX('Level Multipliers'!$D:$D,MATCH(BR130,'Level Multipliers'!$A:$A,0)),"")</f>
        <v>1.6533745038028393</v>
      </c>
      <c r="BT130" s="37">
        <f t="shared" si="55"/>
        <v>0</v>
      </c>
      <c r="BU130" s="37">
        <f t="shared" si="56"/>
        <v>-26</v>
      </c>
      <c r="BV130" s="38">
        <f t="shared" si="57"/>
        <v>170028491.96649039</v>
      </c>
      <c r="BW130" s="38">
        <f t="shared" si="58"/>
        <v>170742146.97234899</v>
      </c>
      <c r="BX130" s="38" t="b">
        <f t="shared" si="59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 t="str">
        <f t="shared" si="60"/>
        <v/>
      </c>
      <c r="CK130" s="41" t="str">
        <f t="shared" si="61"/>
        <v/>
      </c>
      <c r="CL130" s="61" t="str">
        <f t="shared" si="62"/>
        <v/>
      </c>
      <c r="CM130" s="39" t="str">
        <f t="shared" si="63"/>
        <v/>
      </c>
      <c r="CN130" s="39" t="str">
        <f t="shared" si="64"/>
        <v/>
      </c>
      <c r="CO130" s="42" t="str">
        <f t="shared" si="65"/>
        <v/>
      </c>
      <c r="CP130" s="42" t="str">
        <f t="shared" si="66"/>
        <v/>
      </c>
      <c r="CQ130" s="42" t="str">
        <f t="shared" si="67"/>
        <v/>
      </c>
      <c r="CR130" s="42" t="str">
        <f t="shared" si="68"/>
        <v/>
      </c>
      <c r="CS130" s="42" t="str">
        <f t="shared" si="69"/>
        <v/>
      </c>
      <c r="CT130" s="42" t="str">
        <f t="shared" si="70"/>
        <v/>
      </c>
      <c r="CU130" s="43" t="str">
        <f t="shared" si="71"/>
        <v/>
      </c>
      <c r="CV130" s="43" t="str">
        <f t="shared" si="72"/>
        <v/>
      </c>
      <c r="CW130" s="43" t="str">
        <f t="shared" si="73"/>
        <v/>
      </c>
      <c r="CX130" s="13"/>
    </row>
    <row r="131" spans="1:102" x14ac:dyDescent="0.25">
      <c r="A131" s="31" t="s">
        <v>140</v>
      </c>
      <c r="B131" s="13">
        <v>806</v>
      </c>
      <c r="C131" s="13">
        <v>68</v>
      </c>
      <c r="D131" s="13">
        <v>19</v>
      </c>
      <c r="E131" s="32" t="s">
        <v>0</v>
      </c>
      <c r="F131" s="32"/>
      <c r="G131" s="32">
        <v>1</v>
      </c>
      <c r="H131" s="32"/>
      <c r="I131" s="32" t="s">
        <v>0</v>
      </c>
      <c r="J131" s="13"/>
      <c r="K131" s="33"/>
      <c r="L131" s="34">
        <f>IFERROR(INDEX('Pokemon Data'!A:A,MATCH($A131,'Pokemon Data'!$B:$B,0)),"")</f>
        <v>101</v>
      </c>
      <c r="M131" s="34">
        <f>IFERROR(INDEX('Pokemon Data'!I:I,MATCH($A131,'Pokemon Data'!$B:$B,0)),"")</f>
        <v>155</v>
      </c>
      <c r="N131" s="34">
        <f>IFERROR(INDEX('Pokemon Data'!J:J,MATCH($A131,'Pokemon Data'!$B:$B,0)),"")</f>
        <v>173</v>
      </c>
      <c r="O131" s="34">
        <f>IFERROR(INDEX('Pokemon Data'!K:K,MATCH($A131,'Pokemon Data'!$B:$B,0)),"")</f>
        <v>173</v>
      </c>
      <c r="P131" s="35">
        <f>IFERROR(INDEX('Level Multipliers'!$A:$A,MATCH($D131,'Level Multipliers'!$B:$B,0)),"")</f>
        <v>15</v>
      </c>
      <c r="Q131" s="36">
        <f>IFERROR(INDEX('Level Multipliers'!$D:$D,MATCH(P131,'Level Multipliers'!$A:$A,0)),"")</f>
        <v>1.9327632386874845</v>
      </c>
      <c r="R131" s="37">
        <f t="shared" ref="R131:R194" si="74">IF(P131="","",IF($C131&gt;10,MAX(0,ROUNDUP(Q131*$C131-$M131+1000,0)-1000),0))</f>
        <v>0</v>
      </c>
      <c r="S131" s="37">
        <f t="shared" ref="S131:S194" si="75">IF(P131="","",MIN(15,ROUNDDOWN(Q131*($C131+1)-$M131+1000,0)-1000))</f>
        <v>-22</v>
      </c>
      <c r="T131" s="38">
        <f t="shared" ref="T131:T194" si="76">IFERROR(IF($B131&gt;10,100*Q131^4*$B131^2,$N131^2*$O131*($M131+R131)),"")</f>
        <v>906535280.10448527</v>
      </c>
      <c r="U131" s="38">
        <f t="shared" ref="U131:U194" si="77">IFERROR(100*Q131^4*($B131+1)^2,"")</f>
        <v>908786142.75188863</v>
      </c>
      <c r="V131" s="38" t="b">
        <f t="shared" ref="V131:V194" si="78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G131">IF(V131,"",IVSolution($M131,$N131,$O131,R131,S131,T131,U131,$E131,$F131,$G131,$H131,$I131))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9">IFERROR(P131+0.5,"")</f>
        <v>15.5</v>
      </c>
      <c r="AI131" s="36">
        <f>IFERROR(INDEX('Level Multipliers'!$D:$D,MATCH(AH131,'Level Multipliers'!$A:$A,0)),"")</f>
        <v>1.9013484732050823</v>
      </c>
      <c r="AJ131" s="37">
        <f t="shared" ref="AJ131:AJ194" si="80">IF(AH131="","",IF($C131&gt;10,MAX(0,ROUNDUP(AI131*$C131-$M131+1000,0)-1000),0))</f>
        <v>0</v>
      </c>
      <c r="AK131" s="37">
        <f t="shared" ref="AK131:AK194" si="81">IF(AH131="","",MIN(15,ROUNDDOWN(AI131*($C131+1)-$M131+1000,0)-1000))</f>
        <v>-24</v>
      </c>
      <c r="AL131" s="38">
        <f t="shared" ref="AL131:AL194" si="82">IFERROR(IF($B131&gt;10,100*AI131^4*$B131^2,$N131^2*$O131*($M131+AJ131)),"")</f>
        <v>849018130.95964515</v>
      </c>
      <c r="AM131" s="38">
        <f t="shared" ref="AM131:AM194" si="83">IFERROR(100*AI131^4*($B131+1)^2,"")</f>
        <v>851126182.61509204</v>
      </c>
      <c r="AN131" s="38" t="b">
        <f t="shared" ref="AN131:AN194" si="84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5">IFERROR(AH131+0.5,"")</f>
        <v>16</v>
      </c>
      <c r="BA131" s="36">
        <f>IFERROR(INDEX('Level Multipliers'!$D:$D,MATCH(AZ131,'Level Multipliers'!$A:$A,0)),"")</f>
        <v>1.8714174200985207</v>
      </c>
      <c r="BB131" s="37">
        <f t="shared" ref="BB131:BB194" si="86">IF(AZ131="","",IF($C131&gt;10,MAX(0,ROUNDUP(BA131*$C131-$M131+1000,0)-1000),0))</f>
        <v>0</v>
      </c>
      <c r="BC131" s="37">
        <f t="shared" ref="BC131:BC194" si="87">IF(AZ131="","",MIN(15,ROUNDDOWN(BA131*($C131+1)-$M131+1000,0)-1000))</f>
        <v>-26</v>
      </c>
      <c r="BD131" s="38">
        <f t="shared" ref="BD131:BD194" si="88">IFERROR(IF($B131&gt;10,100*BA131^4*$B131^2,$N131^2*$O131*($M131+BB131)),"")</f>
        <v>796806291.87549901</v>
      </c>
      <c r="BE131" s="38">
        <f t="shared" ref="BE131:BE194" si="89">IFERROR(100*BA131^4*($B131+1)^2,"")</f>
        <v>798784705.24667168</v>
      </c>
      <c r="BF131" s="38" t="b">
        <f t="shared" ref="BF131:BF194" si="90">IFERROR(OR(AND($J131=0,INT(AZ131)&lt;&gt;AZ131),AND($K131&lt;&gt;"",AZ131&lt;&gt;$K131),BB131&gt;15,BC131&lt;0,BD131&gt;(($N131+15)^2*($O131+15)*($M131+BC131)),BE131&lt;($N131^2*$O131*($M131+BB131))),TRUE())</f>
        <v>1</v>
      </c>
      <c r="BG131" s="37" t="str">
        <f t="array" ref="BG131:BQ131">IF(BF131,"",IVSolution($M131,$N131,$O131,BB131,BC131,BD131,BE131,$E131,$F131,$G131,$H131,$I131))</f>
        <v/>
      </c>
      <c r="BH131" s="37" t="str">
        <v/>
      </c>
      <c r="BI131" s="37" t="str">
        <v/>
      </c>
      <c r="BJ131" s="39" t="str">
        <v/>
      </c>
      <c r="BK131" s="39" t="str">
        <v/>
      </c>
      <c r="BL131" s="37" t="str">
        <v/>
      </c>
      <c r="BM131" s="37" t="str">
        <v/>
      </c>
      <c r="BN131" s="37" t="str">
        <v/>
      </c>
      <c r="BO131" s="37" t="str">
        <v/>
      </c>
      <c r="BP131" s="37" t="str">
        <v/>
      </c>
      <c r="BQ131" s="37" t="str">
        <v/>
      </c>
      <c r="BR131" s="40">
        <f t="shared" ref="BR131:BR194" si="91">IFERROR(AZ131+0.5,"")</f>
        <v>16.5</v>
      </c>
      <c r="BS131" s="36">
        <f>IFERROR(INDEX('Level Multipliers'!$D:$D,MATCH(BR131,'Level Multipliers'!$A:$A,0)),"")</f>
        <v>1.8428568206029767</v>
      </c>
      <c r="BT131" s="37">
        <f t="shared" ref="BT131:BT194" si="92">IF(BR131="","",IF($C131&gt;10,MAX(0,ROUNDUP(BS131*$C131-$M131+1000,0)-1000),0))</f>
        <v>0</v>
      </c>
      <c r="BU131" s="37">
        <f t="shared" ref="BU131:BU194" si="93">IF(BR131="","",MIN(15,ROUNDDOWN(BS131*($C131+1)-$M131+1000,0)-1000))</f>
        <v>-28</v>
      </c>
      <c r="BV131" s="38">
        <f t="shared" ref="BV131:BV194" si="94">IFERROR(IF($B131&gt;10,100*BS131^4*$B131^2,$N131^2*$O131*($M131+BT131)),"")</f>
        <v>749266750.88709295</v>
      </c>
      <c r="BW131" s="38">
        <f t="shared" ref="BW131:BW194" si="95">IFERROR(100*BS131^4*($B131+1)^2,"")</f>
        <v>751127126.95797086</v>
      </c>
      <c r="BX131" s="38" t="b">
        <f t="shared" ref="BX131:BX194" si="96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 t="str">
        <f t="shared" ref="CJ131:CJ194" si="97">IF(IFERROR(W131*1,0)&gt;0,P131,IF(IFERROR(AO131*1,0)&gt;0,AH131,IF(IFERROR(BG131*1,0)&gt;0,AZ131,IF(IFERROR(BY131*1,0)&gt;0,BR131,""))))</f>
        <v/>
      </c>
      <c r="CK131" s="41" t="str">
        <f t="shared" ref="CK131:CK194" si="98">IF(IFERROR(BY131*1,0)&gt;0,BR131,IF(IFERROR(BG131*1,0)&gt;0,AZ131,IF(IFERROR(AO131*1,0)&gt;0,AH131,IF(IFERROR(W131*1,0)&gt;0,P131,""))))</f>
        <v/>
      </c>
      <c r="CL131" s="61" t="str">
        <f t="shared" ref="CL131:CL194" si="99">IF(OR(CJ131="",CK131=""),"",(CM131+CN131)/2)</f>
        <v/>
      </c>
      <c r="CM131" s="39" t="str">
        <f t="shared" ref="CM131:CM194" si="100">IF(OR(CJ131="",CK131=""),"",MIN(Z131,AR131,BJ131,CB131))</f>
        <v/>
      </c>
      <c r="CN131" s="39" t="str">
        <f t="shared" ref="CN131:CN194" si="101">IF(OR(CJ131="",CK131=""),"",MAX(AA131,AS131,BK131,CC131))</f>
        <v/>
      </c>
      <c r="CO131" s="42" t="str">
        <f t="shared" ref="CO131:CO194" si="102">IF(OR(CJ131="",CK131=""),"",MIN(AB131,AT131,BL131,CD131))</f>
        <v/>
      </c>
      <c r="CP131" s="42" t="str">
        <f t="shared" ref="CP131:CP194" si="103">IF(OR(CJ131="",CK131=""),"",MAX(AC131,AU131,BM131,CE131))</f>
        <v/>
      </c>
      <c r="CQ131" s="42" t="str">
        <f t="shared" ref="CQ131:CQ194" si="104">IF(OR(CJ131="",CK131=""),"",MIN(AD131,AV131,BN131,CF131))</f>
        <v/>
      </c>
      <c r="CR131" s="42" t="str">
        <f t="shared" ref="CR131:CR194" si="105">IF(OR(CJ131="",CK131=""),"",MAX(AE131,AW131,BO131,CG131))</f>
        <v/>
      </c>
      <c r="CS131" s="42" t="str">
        <f t="shared" ref="CS131:CS194" si="106">IF(OR(CJ131="",CK131=""),"",MIN(AF131,AX131,BP131,CH131))</f>
        <v/>
      </c>
      <c r="CT131" s="42" t="str">
        <f t="shared" ref="CT131:CT194" si="107">IF(OR(CJ131="",CK131=""),"",MAX(AG131,AY131,BQ131,CI131))</f>
        <v/>
      </c>
      <c r="CU131" s="43" t="str">
        <f t="shared" ref="CU131:CU194" si="108">IF(CO131=CP131,CP131,CO131&amp;"-"&amp;CP131)</f>
        <v/>
      </c>
      <c r="CV131" s="43" t="str">
        <f t="shared" ref="CV131:CV194" si="109">IF(CQ131=CR131,CR131,CQ131&amp;"-"&amp;CR131)</f>
        <v/>
      </c>
      <c r="CW131" s="43" t="str">
        <f t="shared" ref="CW131:CW194" si="110">IF(CS131=CT131,CT131,CS131&amp;"-"&amp;CT131)</f>
        <v/>
      </c>
      <c r="CX131" s="13" t="s">
        <v>423</v>
      </c>
    </row>
    <row r="132" spans="1:102" x14ac:dyDescent="0.25">
      <c r="A132" s="31" t="s">
        <v>141</v>
      </c>
      <c r="B132" s="13">
        <v>840</v>
      </c>
      <c r="C132" s="13">
        <v>93</v>
      </c>
      <c r="D132" s="13">
        <v>45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102</v>
      </c>
      <c r="M132" s="34">
        <f>IFERROR(INDEX('Pokemon Data'!I:I,MATCH($A132,'Pokemon Data'!$B:$B,0)),"")</f>
        <v>155</v>
      </c>
      <c r="N132" s="34">
        <f>IFERROR(INDEX('Pokemon Data'!J:J,MATCH($A132,'Pokemon Data'!$B:$B,0)),"")</f>
        <v>107</v>
      </c>
      <c r="O132" s="34">
        <f>IFERROR(INDEX('Pokemon Data'!K:K,MATCH($A132,'Pokemon Data'!$B:$B,0)),"")</f>
        <v>125</v>
      </c>
      <c r="P132" s="35">
        <f>IFERROR(INDEX('Level Multipliers'!$A:$A,MATCH($D132,'Level Multipliers'!$B:$B,0)),"")</f>
        <v>27</v>
      </c>
      <c r="Q132" s="36">
        <f>IFERROR(INDEX('Level Multipliers'!$D:$D,MATCH(P132,'Level Multipliers'!$A:$A,0)),"")</f>
        <v>1.4406239915890684</v>
      </c>
      <c r="R132" s="37">
        <f t="shared" si="74"/>
        <v>0</v>
      </c>
      <c r="S132" s="37">
        <f t="shared" si="75"/>
        <v>-20</v>
      </c>
      <c r="T132" s="38">
        <f t="shared" si="76"/>
        <v>303921304.33731443</v>
      </c>
      <c r="U132" s="38">
        <f t="shared" si="77"/>
        <v>304645357.21797067</v>
      </c>
      <c r="V132" s="38" t="b">
        <f t="shared" si="78"/>
        <v>1</v>
      </c>
      <c r="W132" s="37" t="str">
        <f t="array" ref="W132:AG132">IF(V132,"",IVSolution($M132,$N132,$O132,R132,S132,T132,U132,$E132,$F132,$G132,$H132,$I132))</f>
        <v/>
      </c>
      <c r="X132" s="37" t="str">
        <v/>
      </c>
      <c r="Y132" s="37" t="str">
        <v/>
      </c>
      <c r="Z132" s="39" t="str">
        <v/>
      </c>
      <c r="AA132" s="39" t="str">
        <v/>
      </c>
      <c r="AB132" s="37" t="str">
        <v/>
      </c>
      <c r="AC132" s="37" t="str">
        <v/>
      </c>
      <c r="AD132" s="37" t="str">
        <v/>
      </c>
      <c r="AE132" s="37" t="str">
        <v/>
      </c>
      <c r="AF132" s="37" t="str">
        <v/>
      </c>
      <c r="AG132" s="37" t="str">
        <v/>
      </c>
      <c r="AH132" s="40">
        <f t="shared" si="79"/>
        <v>27.5</v>
      </c>
      <c r="AI132" s="36">
        <f>IFERROR(INDEX('Level Multipliers'!$D:$D,MATCH(AH132,'Level Multipliers'!$A:$A,0)),"")</f>
        <v>1.4274643259182833</v>
      </c>
      <c r="AJ132" s="37">
        <f t="shared" si="80"/>
        <v>0</v>
      </c>
      <c r="AK132" s="37">
        <f t="shared" si="81"/>
        <v>-21</v>
      </c>
      <c r="AL132" s="38">
        <f t="shared" si="82"/>
        <v>292967622.13168532</v>
      </c>
      <c r="AM132" s="38">
        <f t="shared" si="83"/>
        <v>293665579.29268783</v>
      </c>
      <c r="AN132" s="38" t="b">
        <f t="shared" si="84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5"/>
        <v>28</v>
      </c>
      <c r="BA132" s="36">
        <f>IFERROR(INDEX('Level Multipliers'!$D:$D,MATCH(AZ132,'Level Multipliers'!$A:$A,0)),"")</f>
        <v>1.4146588542279308</v>
      </c>
      <c r="BB132" s="37">
        <f t="shared" si="86"/>
        <v>0</v>
      </c>
      <c r="BC132" s="37">
        <f t="shared" si="87"/>
        <v>-23</v>
      </c>
      <c r="BD132" s="38">
        <f t="shared" si="88"/>
        <v>282595642.30921847</v>
      </c>
      <c r="BE132" s="38">
        <f t="shared" si="89"/>
        <v>283268889.58064955</v>
      </c>
      <c r="BF132" s="38" t="b">
        <f t="shared" si="90"/>
        <v>1</v>
      </c>
      <c r="BG132" s="37" t="str">
        <f t="array" ref="BG132:BQ132">IF(BF132,"",IVSolution($M132,$N132,$O132,BB132,BC132,BD132,BE132,$E132,$F132,$G132,$H132,$I132))</f>
        <v/>
      </c>
      <c r="BH132" s="37" t="str">
        <v/>
      </c>
      <c r="BI132" s="37" t="str">
        <v/>
      </c>
      <c r="BJ132" s="39" t="str">
        <v/>
      </c>
      <c r="BK132" s="39" t="str">
        <v/>
      </c>
      <c r="BL132" s="37" t="str">
        <v/>
      </c>
      <c r="BM132" s="37" t="str">
        <v/>
      </c>
      <c r="BN132" s="37" t="str">
        <v/>
      </c>
      <c r="BO132" s="37" t="str">
        <v/>
      </c>
      <c r="BP132" s="37" t="str">
        <v/>
      </c>
      <c r="BQ132" s="37" t="str">
        <v/>
      </c>
      <c r="BR132" s="40">
        <f t="shared" si="91"/>
        <v>28.5</v>
      </c>
      <c r="BS132" s="36">
        <f>IFERROR(INDEX('Level Multipliers'!$D:$D,MATCH(BR132,'Level Multipliers'!$A:$A,0)),"")</f>
        <v>1.4021920400529488</v>
      </c>
      <c r="BT132" s="37">
        <f t="shared" si="92"/>
        <v>0</v>
      </c>
      <c r="BU132" s="37">
        <f t="shared" si="93"/>
        <v>-24</v>
      </c>
      <c r="BV132" s="38">
        <f t="shared" si="94"/>
        <v>272764949.03538483</v>
      </c>
      <c r="BW132" s="38">
        <f t="shared" si="95"/>
        <v>273414775.96187079</v>
      </c>
      <c r="BX132" s="38" t="b">
        <f t="shared" si="96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 t="str">
        <f t="shared" si="97"/>
        <v/>
      </c>
      <c r="CK132" s="41" t="str">
        <f t="shared" si="98"/>
        <v/>
      </c>
      <c r="CL132" s="61" t="str">
        <f t="shared" si="99"/>
        <v/>
      </c>
      <c r="CM132" s="39" t="str">
        <f t="shared" si="100"/>
        <v/>
      </c>
      <c r="CN132" s="39" t="str">
        <f t="shared" si="101"/>
        <v/>
      </c>
      <c r="CO132" s="42" t="str">
        <f t="shared" si="102"/>
        <v/>
      </c>
      <c r="CP132" s="42" t="str">
        <f t="shared" si="103"/>
        <v/>
      </c>
      <c r="CQ132" s="42" t="str">
        <f t="shared" si="104"/>
        <v/>
      </c>
      <c r="CR132" s="42" t="str">
        <f t="shared" si="105"/>
        <v/>
      </c>
      <c r="CS132" s="42" t="str">
        <f t="shared" si="106"/>
        <v/>
      </c>
      <c r="CT132" s="42" t="str">
        <f t="shared" si="107"/>
        <v/>
      </c>
      <c r="CU132" s="43" t="str">
        <f t="shared" si="108"/>
        <v/>
      </c>
      <c r="CV132" s="43" t="str">
        <f t="shared" si="109"/>
        <v/>
      </c>
      <c r="CW132" s="43" t="str">
        <f t="shared" si="110"/>
        <v/>
      </c>
      <c r="CX132" s="13" t="s">
        <v>451</v>
      </c>
    </row>
    <row r="133" spans="1:102" x14ac:dyDescent="0.25">
      <c r="A133" s="31" t="s">
        <v>141</v>
      </c>
      <c r="B133" s="13">
        <v>602</v>
      </c>
      <c r="C133" s="13">
        <v>80</v>
      </c>
      <c r="D133" s="13">
        <v>25</v>
      </c>
      <c r="E133" s="32" t="s">
        <v>2</v>
      </c>
      <c r="F133" s="32">
        <v>1</v>
      </c>
      <c r="G133" s="32"/>
      <c r="H133" s="32"/>
      <c r="I133" s="32" t="s">
        <v>2</v>
      </c>
      <c r="J133" s="13"/>
      <c r="K133" s="33"/>
      <c r="L133" s="34">
        <f>IFERROR(INDEX('Pokemon Data'!A:A,MATCH($A133,'Pokemon Data'!$B:$B,0)),"")</f>
        <v>102</v>
      </c>
      <c r="M133" s="34">
        <f>IFERROR(INDEX('Pokemon Data'!I:I,MATCH($A133,'Pokemon Data'!$B:$B,0)),"")</f>
        <v>155</v>
      </c>
      <c r="N133" s="34">
        <f>IFERROR(INDEX('Pokemon Data'!J:J,MATCH($A133,'Pokemon Data'!$B:$B,0)),"")</f>
        <v>107</v>
      </c>
      <c r="O133" s="34">
        <f>IFERROR(INDEX('Pokemon Data'!K:K,MATCH($A133,'Pokemon Data'!$B:$B,0)),"")</f>
        <v>125</v>
      </c>
      <c r="P133" s="35">
        <f>IFERROR(INDEX('Level Multipliers'!$A:$A,MATCH($D133,'Level Multipliers'!$B:$B,0)),"")</f>
        <v>19</v>
      </c>
      <c r="Q133" s="36">
        <f>IFERROR(INDEX('Level Multipliers'!$D:$D,MATCH(P133,'Level Multipliers'!$A:$A,0)),"")</f>
        <v>1.7173900470456649</v>
      </c>
      <c r="R133" s="37">
        <f t="shared" si="74"/>
        <v>0</v>
      </c>
      <c r="S133" s="37">
        <f t="shared" si="75"/>
        <v>-16</v>
      </c>
      <c r="T133" s="38">
        <f t="shared" si="76"/>
        <v>315259911.39736432</v>
      </c>
      <c r="U133" s="38">
        <f t="shared" si="77"/>
        <v>316308156.4311769</v>
      </c>
      <c r="V133" s="38" t="b">
        <f t="shared" si="78"/>
        <v>1</v>
      </c>
      <c r="W133" s="37" t="str">
        <f t="array" ref="W133:AG133">IF(V133,"",IVSolution($M133,$N133,$O133,R133,S133,T133,U133,$E133,$F133,$G133,$H133,$I133))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40">
        <f t="shared" si="79"/>
        <v>19.5</v>
      </c>
      <c r="AI133" s="36">
        <f>IFERROR(INDEX('Level Multipliers'!$D:$D,MATCH(AH133,'Level Multipliers'!$A:$A,0)),"")</f>
        <v>1.6952373266621776</v>
      </c>
      <c r="AJ133" s="37">
        <f t="shared" si="80"/>
        <v>0</v>
      </c>
      <c r="AK133" s="37">
        <f t="shared" si="81"/>
        <v>-18</v>
      </c>
      <c r="AL133" s="38">
        <f t="shared" si="82"/>
        <v>299305713.9390341</v>
      </c>
      <c r="AM133" s="38">
        <f t="shared" si="83"/>
        <v>300300910.97134209</v>
      </c>
      <c r="AN133" s="38" t="b">
        <f t="shared" si="84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5"/>
        <v>20</v>
      </c>
      <c r="BA133" s="36">
        <f>IFERROR(INDEX('Level Multipliers'!$D:$D,MATCH(AZ133,'Level Multipliers'!$A:$A,0)),"")</f>
        <v>1.6739202944034379</v>
      </c>
      <c r="BB133" s="37">
        <f t="shared" si="86"/>
        <v>0</v>
      </c>
      <c r="BC133" s="37">
        <f t="shared" si="87"/>
        <v>-20</v>
      </c>
      <c r="BD133" s="38">
        <f t="shared" si="88"/>
        <v>284532632.1384995</v>
      </c>
      <c r="BE133" s="38">
        <f t="shared" si="89"/>
        <v>285478708.40070105</v>
      </c>
      <c r="BF133" s="38" t="b">
        <f t="shared" si="90"/>
        <v>1</v>
      </c>
      <c r="BG133" s="37" t="str">
        <f t="array" ref="BG133:BQ133">IF(BF133,"",IVSolution($M133,$N133,$O133,BB133,BC133,BD133,BE133,$E133,$F133,$G133,$H133,$I133))</f>
        <v/>
      </c>
      <c r="BH133" s="37" t="str">
        <v/>
      </c>
      <c r="BI133" s="37" t="str">
        <v/>
      </c>
      <c r="BJ133" s="39" t="str">
        <v/>
      </c>
      <c r="BK133" s="39" t="str">
        <v/>
      </c>
      <c r="BL133" s="37" t="str">
        <v/>
      </c>
      <c r="BM133" s="37" t="str">
        <v/>
      </c>
      <c r="BN133" s="37" t="str">
        <v/>
      </c>
      <c r="BO133" s="37" t="str">
        <v/>
      </c>
      <c r="BP133" s="37" t="str">
        <v/>
      </c>
      <c r="BQ133" s="37" t="str">
        <v/>
      </c>
      <c r="BR133" s="40">
        <f t="shared" si="91"/>
        <v>20.5</v>
      </c>
      <c r="BS133" s="36">
        <f>IFERROR(INDEX('Level Multipliers'!$D:$D,MATCH(BR133,'Level Multipliers'!$A:$A,0)),"")</f>
        <v>1.6533745038028393</v>
      </c>
      <c r="BT133" s="37">
        <f t="shared" si="92"/>
        <v>0</v>
      </c>
      <c r="BU133" s="37">
        <f t="shared" si="93"/>
        <v>-22</v>
      </c>
      <c r="BV133" s="38">
        <f t="shared" si="94"/>
        <v>270818249.99285358</v>
      </c>
      <c r="BW133" s="38">
        <f t="shared" si="95"/>
        <v>271718725.68087411</v>
      </c>
      <c r="BX133" s="38" t="b">
        <f t="shared" si="96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 t="str">
        <f t="shared" si="97"/>
        <v/>
      </c>
      <c r="CK133" s="41" t="str">
        <f t="shared" si="98"/>
        <v/>
      </c>
      <c r="CL133" s="61" t="str">
        <f t="shared" si="99"/>
        <v/>
      </c>
      <c r="CM133" s="39" t="str">
        <f t="shared" si="100"/>
        <v/>
      </c>
      <c r="CN133" s="39" t="str">
        <f t="shared" si="101"/>
        <v/>
      </c>
      <c r="CO133" s="42" t="str">
        <f t="shared" si="102"/>
        <v/>
      </c>
      <c r="CP133" s="42" t="str">
        <f t="shared" si="103"/>
        <v/>
      </c>
      <c r="CQ133" s="42" t="str">
        <f t="shared" si="104"/>
        <v/>
      </c>
      <c r="CR133" s="42" t="str">
        <f t="shared" si="105"/>
        <v/>
      </c>
      <c r="CS133" s="42" t="str">
        <f t="shared" si="106"/>
        <v/>
      </c>
      <c r="CT133" s="42" t="str">
        <f t="shared" si="107"/>
        <v/>
      </c>
      <c r="CU133" s="43" t="str">
        <f t="shared" si="108"/>
        <v/>
      </c>
      <c r="CV133" s="43" t="str">
        <f t="shared" si="109"/>
        <v/>
      </c>
      <c r="CW133" s="43" t="str">
        <f t="shared" si="110"/>
        <v/>
      </c>
      <c r="CX133" s="13"/>
    </row>
    <row r="134" spans="1:102" x14ac:dyDescent="0.25">
      <c r="A134" s="31" t="s">
        <v>142</v>
      </c>
      <c r="B134" s="13">
        <v>1660</v>
      </c>
      <c r="C134" s="13">
        <v>122</v>
      </c>
      <c r="D134" s="13">
        <v>25</v>
      </c>
      <c r="E134" s="32" t="s">
        <v>0</v>
      </c>
      <c r="F134" s="32">
        <v>1</v>
      </c>
      <c r="G134" s="32"/>
      <c r="H134" s="32">
        <v>1</v>
      </c>
      <c r="I134" s="32" t="s">
        <v>0</v>
      </c>
      <c r="J134" s="13"/>
      <c r="K134" s="33"/>
      <c r="L134" s="34">
        <f>IFERROR(INDEX('Pokemon Data'!A:A,MATCH($A134,'Pokemon Data'!$B:$B,0)),"")</f>
        <v>103</v>
      </c>
      <c r="M134" s="34">
        <f>IFERROR(INDEX('Pokemon Data'!I:I,MATCH($A134,'Pokemon Data'!$B:$B,0)),"")</f>
        <v>216</v>
      </c>
      <c r="N134" s="34">
        <f>IFERROR(INDEX('Pokemon Data'!J:J,MATCH($A134,'Pokemon Data'!$B:$B,0)),"")</f>
        <v>233</v>
      </c>
      <c r="O134" s="34">
        <f>IFERROR(INDEX('Pokemon Data'!K:K,MATCH($A134,'Pokemon Data'!$B:$B,0)),"")</f>
        <v>149</v>
      </c>
      <c r="P134" s="35">
        <f>IFERROR(INDEX('Level Multipliers'!$A:$A,MATCH($D134,'Level Multipliers'!$B:$B,0)),"")</f>
        <v>19</v>
      </c>
      <c r="Q134" s="36">
        <f>IFERROR(INDEX('Level Multipliers'!$D:$D,MATCH(P134,'Level Multipliers'!$A:$A,0)),"")</f>
        <v>1.7173900470456649</v>
      </c>
      <c r="R134" s="37">
        <f t="shared" si="74"/>
        <v>0</v>
      </c>
      <c r="S134" s="37">
        <f t="shared" si="75"/>
        <v>-5</v>
      </c>
      <c r="T134" s="38">
        <f t="shared" si="76"/>
        <v>2397131962.8000164</v>
      </c>
      <c r="U134" s="38">
        <f t="shared" si="77"/>
        <v>2400020943.5114617</v>
      </c>
      <c r="V134" s="38" t="b">
        <f t="shared" si="78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9"/>
        <v>19.5</v>
      </c>
      <c r="AI134" s="36">
        <f>IFERROR(INDEX('Level Multipliers'!$D:$D,MATCH(AH134,'Level Multipliers'!$A:$A,0)),"")</f>
        <v>1.6952373266621776</v>
      </c>
      <c r="AJ134" s="37">
        <f t="shared" si="80"/>
        <v>0</v>
      </c>
      <c r="AK134" s="37">
        <f t="shared" si="81"/>
        <v>-8</v>
      </c>
      <c r="AL134" s="38">
        <f t="shared" si="82"/>
        <v>2275821528.8197765</v>
      </c>
      <c r="AM134" s="38">
        <f t="shared" si="83"/>
        <v>2278564308.3586106</v>
      </c>
      <c r="AN134" s="38" t="b">
        <f t="shared" si="84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5"/>
        <v>20</v>
      </c>
      <c r="BA134" s="36">
        <f>IFERROR(INDEX('Level Multipliers'!$D:$D,MATCH(AZ134,'Level Multipliers'!$A:$A,0)),"")</f>
        <v>1.6739202944034379</v>
      </c>
      <c r="BB134" s="37">
        <f t="shared" si="86"/>
        <v>0</v>
      </c>
      <c r="BC134" s="37">
        <f t="shared" si="87"/>
        <v>-11</v>
      </c>
      <c r="BD134" s="38">
        <f t="shared" si="88"/>
        <v>2163491907.1556859</v>
      </c>
      <c r="BE134" s="38">
        <f t="shared" si="89"/>
        <v>2166099309.0368242</v>
      </c>
      <c r="BF134" s="38" t="b">
        <f t="shared" si="90"/>
        <v>1</v>
      </c>
      <c r="BG134" s="37" t="str">
        <f t="array" ref="BG134:BQ134">IF(BF134,"",IVSolution($M134,$N134,$O134,BB134,BC134,BD134,BE134,$E134,$F134,$G134,$H134,$I134))</f>
        <v/>
      </c>
      <c r="BH134" s="37" t="str">
        <v/>
      </c>
      <c r="BI134" s="37" t="str">
        <v/>
      </c>
      <c r="BJ134" s="39" t="str">
        <v/>
      </c>
      <c r="BK134" s="39" t="str">
        <v/>
      </c>
      <c r="BL134" s="37" t="str">
        <v/>
      </c>
      <c r="BM134" s="37" t="str">
        <v/>
      </c>
      <c r="BN134" s="37" t="str">
        <v/>
      </c>
      <c r="BO134" s="37" t="str">
        <v/>
      </c>
      <c r="BP134" s="37" t="str">
        <v/>
      </c>
      <c r="BQ134" s="37" t="str">
        <v/>
      </c>
      <c r="BR134" s="40">
        <f t="shared" si="91"/>
        <v>20.5</v>
      </c>
      <c r="BS134" s="36">
        <f>IFERROR(INDEX('Level Multipliers'!$D:$D,MATCH(BR134,'Level Multipliers'!$A:$A,0)),"")</f>
        <v>1.6533745038028393</v>
      </c>
      <c r="BT134" s="37">
        <f t="shared" si="92"/>
        <v>0</v>
      </c>
      <c r="BU134" s="37">
        <f t="shared" si="93"/>
        <v>-13</v>
      </c>
      <c r="BV134" s="38">
        <f t="shared" si="94"/>
        <v>2059212287.0616972</v>
      </c>
      <c r="BW134" s="38">
        <f t="shared" si="95"/>
        <v>2061694013.0035365</v>
      </c>
      <c r="BX134" s="38" t="b">
        <f t="shared" si="96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 t="str">
        <f t="shared" si="97"/>
        <v/>
      </c>
      <c r="CK134" s="41" t="str">
        <f t="shared" si="98"/>
        <v/>
      </c>
      <c r="CL134" s="61" t="str">
        <f t="shared" si="99"/>
        <v/>
      </c>
      <c r="CM134" s="39" t="str">
        <f t="shared" si="100"/>
        <v/>
      </c>
      <c r="CN134" s="39" t="str">
        <f t="shared" si="101"/>
        <v/>
      </c>
      <c r="CO134" s="42" t="str">
        <f t="shared" si="102"/>
        <v/>
      </c>
      <c r="CP134" s="42" t="str">
        <f t="shared" si="103"/>
        <v/>
      </c>
      <c r="CQ134" s="42" t="str">
        <f t="shared" si="104"/>
        <v/>
      </c>
      <c r="CR134" s="42" t="str">
        <f t="shared" si="105"/>
        <v/>
      </c>
      <c r="CS134" s="42" t="str">
        <f t="shared" si="106"/>
        <v/>
      </c>
      <c r="CT134" s="42" t="str">
        <f t="shared" si="107"/>
        <v/>
      </c>
      <c r="CU134" s="43" t="str">
        <f t="shared" si="108"/>
        <v/>
      </c>
      <c r="CV134" s="43" t="str">
        <f t="shared" si="109"/>
        <v/>
      </c>
      <c r="CW134" s="43" t="str">
        <f t="shared" si="110"/>
        <v/>
      </c>
      <c r="CX134" s="13" t="s">
        <v>438</v>
      </c>
    </row>
    <row r="135" spans="1:102" x14ac:dyDescent="0.25">
      <c r="A135" s="31" t="s">
        <v>142</v>
      </c>
      <c r="B135" s="13">
        <v>1644</v>
      </c>
      <c r="C135" s="13">
        <v>121</v>
      </c>
      <c r="D135" s="13">
        <v>25</v>
      </c>
      <c r="E135" s="32" t="s">
        <v>0</v>
      </c>
      <c r="F135" s="32">
        <v>1</v>
      </c>
      <c r="G135" s="32"/>
      <c r="H135" s="32">
        <v>1</v>
      </c>
      <c r="I135" s="32" t="s">
        <v>2</v>
      </c>
      <c r="J135" s="13"/>
      <c r="K135" s="33"/>
      <c r="L135" s="34">
        <f>IFERROR(INDEX('Pokemon Data'!A:A,MATCH($A135,'Pokemon Data'!$B:$B,0)),"")</f>
        <v>103</v>
      </c>
      <c r="M135" s="34">
        <f>IFERROR(INDEX('Pokemon Data'!I:I,MATCH($A135,'Pokemon Data'!$B:$B,0)),"")</f>
        <v>216</v>
      </c>
      <c r="N135" s="34">
        <f>IFERROR(INDEX('Pokemon Data'!J:J,MATCH($A135,'Pokemon Data'!$B:$B,0)),"")</f>
        <v>233</v>
      </c>
      <c r="O135" s="34">
        <f>IFERROR(INDEX('Pokemon Data'!K:K,MATCH($A135,'Pokemon Data'!$B:$B,0)),"")</f>
        <v>149</v>
      </c>
      <c r="P135" s="35">
        <f>IFERROR(INDEX('Level Multipliers'!$A:$A,MATCH($D135,'Level Multipliers'!$B:$B,0)),"")</f>
        <v>19</v>
      </c>
      <c r="Q135" s="36">
        <f>IFERROR(INDEX('Level Multipliers'!$D:$D,MATCH(P135,'Level Multipliers'!$A:$A,0)),"")</f>
        <v>1.7173900470456649</v>
      </c>
      <c r="R135" s="37">
        <f t="shared" si="74"/>
        <v>0</v>
      </c>
      <c r="S135" s="37">
        <f t="shared" si="75"/>
        <v>-7</v>
      </c>
      <c r="T135" s="38">
        <f t="shared" si="76"/>
        <v>2351144887.723278</v>
      </c>
      <c r="U135" s="38">
        <f t="shared" si="77"/>
        <v>2354006031.2222071</v>
      </c>
      <c r="V135" s="38" t="b">
        <f t="shared" si="78"/>
        <v>1</v>
      </c>
      <c r="W135" s="37" t="str">
        <f t="array" ref="W135:AG135">IF(V135,"",IVSolution($M135,$N135,$O135,R135,S135,T135,U135,$E135,$F135,$G135,$H135,$I135))</f>
        <v/>
      </c>
      <c r="X135" s="37" t="str">
        <v/>
      </c>
      <c r="Y135" s="37" t="str">
        <v/>
      </c>
      <c r="Z135" s="39" t="str">
        <v/>
      </c>
      <c r="AA135" s="39" t="str">
        <v/>
      </c>
      <c r="AB135" s="37" t="str">
        <v/>
      </c>
      <c r="AC135" s="37" t="str">
        <v/>
      </c>
      <c r="AD135" s="37" t="str">
        <v/>
      </c>
      <c r="AE135" s="37" t="str">
        <v/>
      </c>
      <c r="AF135" s="37" t="str">
        <v/>
      </c>
      <c r="AG135" s="37" t="str">
        <v/>
      </c>
      <c r="AH135" s="40">
        <f t="shared" si="79"/>
        <v>19.5</v>
      </c>
      <c r="AI135" s="36">
        <f>IFERROR(INDEX('Level Multipliers'!$D:$D,MATCH(AH135,'Level Multipliers'!$A:$A,0)),"")</f>
        <v>1.6952373266621776</v>
      </c>
      <c r="AJ135" s="37">
        <f t="shared" si="80"/>
        <v>0</v>
      </c>
      <c r="AK135" s="37">
        <f t="shared" si="81"/>
        <v>-10</v>
      </c>
      <c r="AL135" s="38">
        <f t="shared" si="82"/>
        <v>2232161698.1841516</v>
      </c>
      <c r="AM135" s="38">
        <f t="shared" si="83"/>
        <v>2234878049.2540774</v>
      </c>
      <c r="AN135" s="38" t="b">
        <f t="shared" si="84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5"/>
        <v>20</v>
      </c>
      <c r="BA135" s="36">
        <f>IFERROR(INDEX('Level Multipliers'!$D:$D,MATCH(AZ135,'Level Multipliers'!$A:$A,0)),"")</f>
        <v>1.6739202944034379</v>
      </c>
      <c r="BB135" s="37">
        <f t="shared" si="86"/>
        <v>0</v>
      </c>
      <c r="BC135" s="37">
        <f t="shared" si="87"/>
        <v>-12</v>
      </c>
      <c r="BD135" s="38">
        <f t="shared" si="88"/>
        <v>2121987031.2013102</v>
      </c>
      <c r="BE135" s="38">
        <f t="shared" si="89"/>
        <v>2124569309.0655267</v>
      </c>
      <c r="BF135" s="38" t="b">
        <f t="shared" si="90"/>
        <v>1</v>
      </c>
      <c r="BG135" s="37" t="str">
        <f t="array" ref="BG135:BQ135">IF(BF135,"",IVSolution($M135,$N135,$O135,BB135,BC135,BD135,BE135,$E135,$F135,$G135,$H135,$I135))</f>
        <v/>
      </c>
      <c r="BH135" s="37" t="str">
        <v/>
      </c>
      <c r="BI135" s="37" t="str">
        <v/>
      </c>
      <c r="BJ135" s="39" t="str">
        <v/>
      </c>
      <c r="BK135" s="39" t="str">
        <v/>
      </c>
      <c r="BL135" s="37" t="str">
        <v/>
      </c>
      <c r="BM135" s="37" t="str">
        <v/>
      </c>
      <c r="BN135" s="37" t="str">
        <v/>
      </c>
      <c r="BO135" s="37" t="str">
        <v/>
      </c>
      <c r="BP135" s="37" t="str">
        <v/>
      </c>
      <c r="BQ135" s="37" t="str">
        <v/>
      </c>
      <c r="BR135" s="40">
        <f t="shared" si="91"/>
        <v>20.5</v>
      </c>
      <c r="BS135" s="36">
        <f>IFERROR(INDEX('Level Multipliers'!$D:$D,MATCH(BR135,'Level Multipliers'!$A:$A,0)),"")</f>
        <v>1.6533745038028393</v>
      </c>
      <c r="BT135" s="37">
        <f t="shared" si="92"/>
        <v>0</v>
      </c>
      <c r="BU135" s="37">
        <f t="shared" si="93"/>
        <v>-15</v>
      </c>
      <c r="BV135" s="38">
        <f t="shared" si="94"/>
        <v>2019707932.8944635</v>
      </c>
      <c r="BW135" s="38">
        <f t="shared" si="95"/>
        <v>2022165745.7889857</v>
      </c>
      <c r="BX135" s="38" t="b">
        <f t="shared" si="96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 t="str">
        <f t="shared" si="97"/>
        <v/>
      </c>
      <c r="CK135" s="41" t="str">
        <f t="shared" si="98"/>
        <v/>
      </c>
      <c r="CL135" s="61" t="str">
        <f t="shared" si="99"/>
        <v/>
      </c>
      <c r="CM135" s="39" t="str">
        <f t="shared" si="100"/>
        <v/>
      </c>
      <c r="CN135" s="39" t="str">
        <f t="shared" si="101"/>
        <v/>
      </c>
      <c r="CO135" s="42" t="str">
        <f t="shared" si="102"/>
        <v/>
      </c>
      <c r="CP135" s="42" t="str">
        <f t="shared" si="103"/>
        <v/>
      </c>
      <c r="CQ135" s="42" t="str">
        <f t="shared" si="104"/>
        <v/>
      </c>
      <c r="CR135" s="42" t="str">
        <f t="shared" si="105"/>
        <v/>
      </c>
      <c r="CS135" s="42" t="str">
        <f t="shared" si="106"/>
        <v/>
      </c>
      <c r="CT135" s="42" t="str">
        <f t="shared" si="107"/>
        <v/>
      </c>
      <c r="CU135" s="43" t="str">
        <f t="shared" si="108"/>
        <v/>
      </c>
      <c r="CV135" s="43" t="str">
        <f t="shared" si="109"/>
        <v/>
      </c>
      <c r="CW135" s="43" t="str">
        <f t="shared" si="110"/>
        <v/>
      </c>
      <c r="CX135" s="13" t="s">
        <v>424</v>
      </c>
    </row>
    <row r="136" spans="1:102" x14ac:dyDescent="0.25">
      <c r="A136" s="31" t="s">
        <v>142</v>
      </c>
      <c r="B136" s="13">
        <v>1638</v>
      </c>
      <c r="C136" s="13">
        <v>122</v>
      </c>
      <c r="D136" s="13">
        <v>25</v>
      </c>
      <c r="E136" s="32" t="s">
        <v>0</v>
      </c>
      <c r="F136" s="32">
        <v>1</v>
      </c>
      <c r="G136" s="32"/>
      <c r="H136" s="32"/>
      <c r="I136" s="32" t="s">
        <v>0</v>
      </c>
      <c r="J136" s="13"/>
      <c r="K136" s="33"/>
      <c r="L136" s="34">
        <f>IFERROR(INDEX('Pokemon Data'!A:A,MATCH($A136,'Pokemon Data'!$B:$B,0)),"")</f>
        <v>103</v>
      </c>
      <c r="M136" s="34">
        <f>IFERROR(INDEX('Pokemon Data'!I:I,MATCH($A136,'Pokemon Data'!$B:$B,0)),"")</f>
        <v>216</v>
      </c>
      <c r="N136" s="34">
        <f>IFERROR(INDEX('Pokemon Data'!J:J,MATCH($A136,'Pokemon Data'!$B:$B,0)),"")</f>
        <v>233</v>
      </c>
      <c r="O136" s="34">
        <f>IFERROR(INDEX('Pokemon Data'!K:K,MATCH($A136,'Pokemon Data'!$B:$B,0)),"")</f>
        <v>149</v>
      </c>
      <c r="P136" s="35">
        <f>IFERROR(INDEX('Level Multipliers'!$A:$A,MATCH($D136,'Level Multipliers'!$B:$B,0)),"")</f>
        <v>19</v>
      </c>
      <c r="Q136" s="36">
        <f>IFERROR(INDEX('Level Multipliers'!$D:$D,MATCH(P136,'Level Multipliers'!$A:$A,0)),"")</f>
        <v>1.7173900470456649</v>
      </c>
      <c r="R136" s="37">
        <f t="shared" si="74"/>
        <v>0</v>
      </c>
      <c r="S136" s="37">
        <f t="shared" si="75"/>
        <v>-5</v>
      </c>
      <c r="T136" s="38">
        <f t="shared" si="76"/>
        <v>2334014563.0711303</v>
      </c>
      <c r="U136" s="38">
        <f t="shared" si="77"/>
        <v>2336865267.615366</v>
      </c>
      <c r="V136" s="38" t="b">
        <f t="shared" si="78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9"/>
        <v>19.5</v>
      </c>
      <c r="AI136" s="36">
        <f>IFERROR(INDEX('Level Multipliers'!$D:$D,MATCH(AH136,'Level Multipliers'!$A:$A,0)),"")</f>
        <v>1.6952373266621776</v>
      </c>
      <c r="AJ136" s="37">
        <f t="shared" si="80"/>
        <v>0</v>
      </c>
      <c r="AK136" s="37">
        <f t="shared" si="81"/>
        <v>-8</v>
      </c>
      <c r="AL136" s="38">
        <f t="shared" si="82"/>
        <v>2215898279.1300368</v>
      </c>
      <c r="AM136" s="38">
        <f t="shared" si="83"/>
        <v>2218604719.5241222</v>
      </c>
      <c r="AN136" s="38" t="b">
        <f t="shared" si="84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5"/>
        <v>20</v>
      </c>
      <c r="BA136" s="36">
        <f>IFERROR(INDEX('Level Multipliers'!$D:$D,MATCH(AZ136,'Level Multipliers'!$A:$A,0)),"")</f>
        <v>1.6739202944034379</v>
      </c>
      <c r="BB136" s="37">
        <f t="shared" si="86"/>
        <v>0</v>
      </c>
      <c r="BC136" s="37">
        <f t="shared" si="87"/>
        <v>-11</v>
      </c>
      <c r="BD136" s="38">
        <f t="shared" si="88"/>
        <v>2106526339.2882206</v>
      </c>
      <c r="BE136" s="38">
        <f t="shared" si="89"/>
        <v>2109099195.6460915</v>
      </c>
      <c r="BF136" s="38" t="b">
        <f t="shared" si="90"/>
        <v>1</v>
      </c>
      <c r="BG136" s="37" t="str">
        <f t="array" ref="BG136:BQ136">IF(BF136,"",IVSolution($M136,$N136,$O136,BB136,BC136,BD136,BE136,$E136,$F136,$G136,$H136,$I136))</f>
        <v/>
      </c>
      <c r="BH136" s="37" t="str">
        <v/>
      </c>
      <c r="BI136" s="37" t="str">
        <v/>
      </c>
      <c r="BJ136" s="39" t="str">
        <v/>
      </c>
      <c r="BK136" s="39" t="str">
        <v/>
      </c>
      <c r="BL136" s="37" t="str">
        <v/>
      </c>
      <c r="BM136" s="37" t="str">
        <v/>
      </c>
      <c r="BN136" s="37" t="str">
        <v/>
      </c>
      <c r="BO136" s="37" t="str">
        <v/>
      </c>
      <c r="BP136" s="37" t="str">
        <v/>
      </c>
      <c r="BQ136" s="37" t="str">
        <v/>
      </c>
      <c r="BR136" s="40">
        <f t="shared" si="91"/>
        <v>20.5</v>
      </c>
      <c r="BS136" s="36">
        <f>IFERROR(INDEX('Level Multipliers'!$D:$D,MATCH(BR136,'Level Multipliers'!$A:$A,0)),"")</f>
        <v>1.6533745038028393</v>
      </c>
      <c r="BT136" s="37">
        <f t="shared" si="92"/>
        <v>0</v>
      </c>
      <c r="BU136" s="37">
        <f t="shared" si="93"/>
        <v>-13</v>
      </c>
      <c r="BV136" s="38">
        <f t="shared" si="94"/>
        <v>2004992441.4019322</v>
      </c>
      <c r="BW136" s="38">
        <f t="shared" si="95"/>
        <v>2007441286.9037108</v>
      </c>
      <c r="BX136" s="38" t="b">
        <f t="shared" si="96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 t="str">
        <f t="shared" si="97"/>
        <v/>
      </c>
      <c r="CK136" s="41" t="str">
        <f t="shared" si="98"/>
        <v/>
      </c>
      <c r="CL136" s="61" t="str">
        <f t="shared" si="99"/>
        <v/>
      </c>
      <c r="CM136" s="39" t="str">
        <f t="shared" si="100"/>
        <v/>
      </c>
      <c r="CN136" s="39" t="str">
        <f t="shared" si="101"/>
        <v/>
      </c>
      <c r="CO136" s="42" t="str">
        <f t="shared" si="102"/>
        <v/>
      </c>
      <c r="CP136" s="42" t="str">
        <f t="shared" si="103"/>
        <v/>
      </c>
      <c r="CQ136" s="42" t="str">
        <f t="shared" si="104"/>
        <v/>
      </c>
      <c r="CR136" s="42" t="str">
        <f t="shared" si="105"/>
        <v/>
      </c>
      <c r="CS136" s="42" t="str">
        <f t="shared" si="106"/>
        <v/>
      </c>
      <c r="CT136" s="42" t="str">
        <f t="shared" si="107"/>
        <v/>
      </c>
      <c r="CU136" s="43" t="str">
        <f t="shared" si="108"/>
        <v/>
      </c>
      <c r="CV136" s="43" t="str">
        <f t="shared" si="109"/>
        <v/>
      </c>
      <c r="CW136" s="43" t="str">
        <f t="shared" si="110"/>
        <v/>
      </c>
      <c r="CX136" s="13" t="s">
        <v>423</v>
      </c>
    </row>
    <row r="137" spans="1:102" x14ac:dyDescent="0.25">
      <c r="A137" s="31" t="s">
        <v>143</v>
      </c>
      <c r="B137" s="13">
        <v>675</v>
      </c>
      <c r="C137" s="13">
        <v>75</v>
      </c>
      <c r="D137" s="13">
        <v>40</v>
      </c>
      <c r="E137" s="32" t="s">
        <v>0</v>
      </c>
      <c r="F137" s="32"/>
      <c r="G137" s="32"/>
      <c r="H137" s="32">
        <v>1</v>
      </c>
      <c r="I137" s="32" t="s">
        <v>0</v>
      </c>
      <c r="J137" s="13"/>
      <c r="K137" s="33"/>
      <c r="L137" s="34">
        <f>IFERROR(INDEX('Pokemon Data'!A:A,MATCH($A137,'Pokemon Data'!$B:$B,0)),"")</f>
        <v>104</v>
      </c>
      <c r="M137" s="34">
        <f>IFERROR(INDEX('Pokemon Data'!I:I,MATCH($A137,'Pokemon Data'!$B:$B,0)),"")</f>
        <v>137</v>
      </c>
      <c r="N137" s="34">
        <f>IFERROR(INDEX('Pokemon Data'!J:J,MATCH($A137,'Pokemon Data'!$B:$B,0)),"")</f>
        <v>90</v>
      </c>
      <c r="O137" s="34">
        <f>IFERROR(INDEX('Pokemon Data'!K:K,MATCH($A137,'Pokemon Data'!$B:$B,0)),"")</f>
        <v>144</v>
      </c>
      <c r="P137" s="35">
        <f>IFERROR(INDEX('Level Multipliers'!$A:$A,MATCH($D137,'Level Multipliers'!$B:$B,0)),"")</f>
        <v>25</v>
      </c>
      <c r="Q137" s="36">
        <f>IFERROR(INDEX('Level Multipliers'!$D:$D,MATCH(P137,'Level Multipliers'!$A:$A,0)),"")</f>
        <v>1.4971539093132804</v>
      </c>
      <c r="R137" s="37">
        <f t="shared" si="74"/>
        <v>0</v>
      </c>
      <c r="S137" s="37">
        <f t="shared" si="75"/>
        <v>-24</v>
      </c>
      <c r="T137" s="38">
        <f t="shared" si="76"/>
        <v>228914519.75946707</v>
      </c>
      <c r="U137" s="38">
        <f t="shared" si="77"/>
        <v>229593287.42189789</v>
      </c>
      <c r="V137" s="38" t="b">
        <f t="shared" si="78"/>
        <v>1</v>
      </c>
      <c r="W137" s="37" t="str">
        <f t="array" ref="W137:AG137">IF(V137,"",IVSolution($M137,$N137,$O137,R137,S137,T137,U137,$E137,$F137,$G137,$H137,$I137))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40">
        <f t="shared" si="79"/>
        <v>25.5</v>
      </c>
      <c r="AI137" s="36">
        <f>IFERROR(INDEX('Level Multipliers'!$D:$D,MATCH(AH137,'Level Multipliers'!$A:$A,0)),"")</f>
        <v>1.4823997223704843</v>
      </c>
      <c r="AJ137" s="37">
        <f t="shared" si="80"/>
        <v>0</v>
      </c>
      <c r="AK137" s="37">
        <f t="shared" si="81"/>
        <v>-25</v>
      </c>
      <c r="AL137" s="38">
        <f t="shared" si="82"/>
        <v>220023386.85516781</v>
      </c>
      <c r="AM137" s="38">
        <f t="shared" si="83"/>
        <v>220675790.90595812</v>
      </c>
      <c r="AN137" s="38" t="b">
        <f t="shared" si="84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5"/>
        <v>26</v>
      </c>
      <c r="BA137" s="36">
        <f>IFERROR(INDEX('Level Multipliers'!$D:$D,MATCH(AZ137,'Level Multipliers'!$A:$A,0)),"")</f>
        <v>1.4680732523857296</v>
      </c>
      <c r="BB137" s="37">
        <f t="shared" si="86"/>
        <v>0</v>
      </c>
      <c r="BC137" s="37">
        <f t="shared" si="87"/>
        <v>-26</v>
      </c>
      <c r="BD137" s="38">
        <f t="shared" si="88"/>
        <v>211640339.74676412</v>
      </c>
      <c r="BE137" s="38">
        <f t="shared" si="89"/>
        <v>212267886.74044946</v>
      </c>
      <c r="BF137" s="38" t="b">
        <f t="shared" si="90"/>
        <v>1</v>
      </c>
      <c r="BG137" s="37" t="str">
        <f t="array" ref="BG137:BQ137">IF(BF137,"",IVSolution($M137,$N137,$O137,BB137,BC137,BD137,BE137,$E137,$F137,$G137,$H137,$I137))</f>
        <v/>
      </c>
      <c r="BH137" s="37" t="str">
        <v/>
      </c>
      <c r="BI137" s="37" t="str">
        <v/>
      </c>
      <c r="BJ137" s="39" t="str">
        <v/>
      </c>
      <c r="BK137" s="39" t="str">
        <v/>
      </c>
      <c r="BL137" s="37" t="str">
        <v/>
      </c>
      <c r="BM137" s="37" t="str">
        <v/>
      </c>
      <c r="BN137" s="37" t="str">
        <v/>
      </c>
      <c r="BO137" s="37" t="str">
        <v/>
      </c>
      <c r="BP137" s="37" t="str">
        <v/>
      </c>
      <c r="BQ137" s="37" t="str">
        <v/>
      </c>
      <c r="BR137" s="40">
        <f t="shared" si="91"/>
        <v>26.5</v>
      </c>
      <c r="BS137" s="36">
        <f>IFERROR(INDEX('Level Multipliers'!$D:$D,MATCH(BR137,'Level Multipliers'!$A:$A,0)),"")</f>
        <v>1.4541543636838528</v>
      </c>
      <c r="BT137" s="37">
        <f t="shared" si="92"/>
        <v>0</v>
      </c>
      <c r="BU137" s="37">
        <f t="shared" si="93"/>
        <v>-27</v>
      </c>
      <c r="BV137" s="38">
        <f t="shared" si="94"/>
        <v>203727468.72301444</v>
      </c>
      <c r="BW137" s="38">
        <f t="shared" si="95"/>
        <v>204331552.80585623</v>
      </c>
      <c r="BX137" s="38" t="b">
        <f t="shared" si="96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 t="str">
        <f t="shared" si="97"/>
        <v/>
      </c>
      <c r="CK137" s="41" t="str">
        <f t="shared" si="98"/>
        <v/>
      </c>
      <c r="CL137" s="61" t="str">
        <f t="shared" si="99"/>
        <v/>
      </c>
      <c r="CM137" s="39" t="str">
        <f t="shared" si="100"/>
        <v/>
      </c>
      <c r="CN137" s="39" t="str">
        <f t="shared" si="101"/>
        <v/>
      </c>
      <c r="CO137" s="42" t="str">
        <f t="shared" si="102"/>
        <v/>
      </c>
      <c r="CP137" s="42" t="str">
        <f t="shared" si="103"/>
        <v/>
      </c>
      <c r="CQ137" s="42" t="str">
        <f t="shared" si="104"/>
        <v/>
      </c>
      <c r="CR137" s="42" t="str">
        <f t="shared" si="105"/>
        <v/>
      </c>
      <c r="CS137" s="42" t="str">
        <f t="shared" si="106"/>
        <v/>
      </c>
      <c r="CT137" s="42" t="str">
        <f t="shared" si="107"/>
        <v/>
      </c>
      <c r="CU137" s="43" t="str">
        <f t="shared" si="108"/>
        <v/>
      </c>
      <c r="CV137" s="43" t="str">
        <f t="shared" si="109"/>
        <v/>
      </c>
      <c r="CW137" s="43" t="str">
        <f t="shared" si="110"/>
        <v/>
      </c>
      <c r="CX137" s="13"/>
    </row>
    <row r="138" spans="1:102" x14ac:dyDescent="0.25">
      <c r="A138" s="31" t="s">
        <v>144</v>
      </c>
      <c r="B138" s="13">
        <v>476</v>
      </c>
      <c r="C138" s="13">
        <v>56</v>
      </c>
      <c r="D138" s="13">
        <v>10</v>
      </c>
      <c r="E138" s="32" t="s">
        <v>0</v>
      </c>
      <c r="F138" s="32"/>
      <c r="G138" s="32"/>
      <c r="H138" s="32">
        <v>1</v>
      </c>
      <c r="I138" s="32" t="s">
        <v>0</v>
      </c>
      <c r="J138" s="13"/>
      <c r="K138" s="33"/>
      <c r="L138" s="34">
        <f>IFERROR(INDEX('Pokemon Data'!A:A,MATCH($A138,'Pokemon Data'!$B:$B,0)),"")</f>
        <v>105</v>
      </c>
      <c r="M138" s="34">
        <f>IFERROR(INDEX('Pokemon Data'!I:I,MATCH($A138,'Pokemon Data'!$B:$B,0)),"")</f>
        <v>155</v>
      </c>
      <c r="N138" s="34">
        <f>IFERROR(INDEX('Pokemon Data'!J:J,MATCH($A138,'Pokemon Data'!$B:$B,0)),"")</f>
        <v>144</v>
      </c>
      <c r="O138" s="34">
        <f>IFERROR(INDEX('Pokemon Data'!K:K,MATCH($A138,'Pokemon Data'!$B:$B,0)),"")</f>
        <v>186</v>
      </c>
      <c r="P138" s="35">
        <f>IFERROR(INDEX('Level Multipliers'!$A:$A,MATCH($D138,'Level Multipliers'!$B:$B,0)),"")</f>
        <v>9</v>
      </c>
      <c r="Q138" s="36">
        <f>IFERROR(INDEX('Level Multipliers'!$D:$D,MATCH(P138,'Level Multipliers'!$A:$A,0)),"")</f>
        <v>2.5027074524512973</v>
      </c>
      <c r="R138" s="37">
        <f t="shared" si="74"/>
        <v>0</v>
      </c>
      <c r="S138" s="37">
        <f t="shared" si="75"/>
        <v>-13</v>
      </c>
      <c r="T138" s="38">
        <f t="shared" si="76"/>
        <v>888902756.17588377</v>
      </c>
      <c r="U138" s="38">
        <f t="shared" si="77"/>
        <v>892641564.90512085</v>
      </c>
      <c r="V138" s="38" t="b">
        <f t="shared" si="78"/>
        <v>1</v>
      </c>
      <c r="W138" s="37" t="str">
        <f t="array" ref="W138:AG138">IF(V138,"",IVSolution($M138,$N138,$O138,R138,S138,T138,U138,$E138,$F138,$G138,$H138,$I138))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40">
        <f t="shared" si="79"/>
        <v>9.5</v>
      </c>
      <c r="AI138" s="36">
        <f>IFERROR(INDEX('Level Multipliers'!$D:$D,MATCH(AH138,'Level Multipliers'!$A:$A,0)),"")</f>
        <v>2.4319447427583007</v>
      </c>
      <c r="AJ138" s="37">
        <f t="shared" si="80"/>
        <v>0</v>
      </c>
      <c r="AK138" s="37">
        <f t="shared" si="81"/>
        <v>-17</v>
      </c>
      <c r="AL138" s="38">
        <f t="shared" si="82"/>
        <v>792553735.30069876</v>
      </c>
      <c r="AM138" s="38">
        <f t="shared" si="83"/>
        <v>795887290.97182703</v>
      </c>
      <c r="AN138" s="38" t="b">
        <f t="shared" si="84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5"/>
        <v>10</v>
      </c>
      <c r="BA138" s="36">
        <f>IFERROR(INDEX('Level Multipliers'!$D:$D,MATCH(AZ138,'Level Multipliers'!$A:$A,0)),"")</f>
        <v>2.366863825187552</v>
      </c>
      <c r="BB138" s="37">
        <f t="shared" si="86"/>
        <v>0</v>
      </c>
      <c r="BC138" s="37">
        <f t="shared" si="87"/>
        <v>-21</v>
      </c>
      <c r="BD138" s="38">
        <f t="shared" si="88"/>
        <v>711061219.728369</v>
      </c>
      <c r="BE138" s="38">
        <f t="shared" si="89"/>
        <v>714052010.20221066</v>
      </c>
      <c r="BF138" s="38" t="b">
        <f t="shared" si="90"/>
        <v>1</v>
      </c>
      <c r="BG138" s="37" t="str">
        <f t="array" ref="BG138:BQ138">IF(BF138,"",IVSolution($M138,$N138,$O138,BB138,BC138,BD138,BE138,$E138,$F138,$G138,$H138,$I138))</f>
        <v/>
      </c>
      <c r="BH138" s="37" t="str">
        <v/>
      </c>
      <c r="BI138" s="37" t="str">
        <v/>
      </c>
      <c r="BJ138" s="39" t="str">
        <v/>
      </c>
      <c r="BK138" s="39" t="str">
        <v/>
      </c>
      <c r="BL138" s="37" t="str">
        <v/>
      </c>
      <c r="BM138" s="37" t="str">
        <v/>
      </c>
      <c r="BN138" s="37" t="str">
        <v/>
      </c>
      <c r="BO138" s="37" t="str">
        <v/>
      </c>
      <c r="BP138" s="37" t="str">
        <v/>
      </c>
      <c r="BQ138" s="37" t="str">
        <v/>
      </c>
      <c r="BR138" s="40">
        <f t="shared" si="91"/>
        <v>10.5</v>
      </c>
      <c r="BS138" s="36">
        <f>IFERROR(INDEX('Level Multipliers'!$D:$D,MATCH(BR138,'Level Multipliers'!$A:$A,0)),"")</f>
        <v>2.3098613358274029</v>
      </c>
      <c r="BT138" s="37">
        <f t="shared" si="92"/>
        <v>0</v>
      </c>
      <c r="BU138" s="37">
        <f t="shared" si="93"/>
        <v>-24</v>
      </c>
      <c r="BV138" s="38">
        <f t="shared" si="94"/>
        <v>644996774.68385863</v>
      </c>
      <c r="BW138" s="38">
        <f t="shared" si="95"/>
        <v>647709691.87841463</v>
      </c>
      <c r="BX138" s="38" t="b">
        <f t="shared" si="96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 t="str">
        <f t="shared" si="97"/>
        <v/>
      </c>
      <c r="CK138" s="41" t="str">
        <f t="shared" si="98"/>
        <v/>
      </c>
      <c r="CL138" s="61" t="str">
        <f t="shared" si="99"/>
        <v/>
      </c>
      <c r="CM138" s="39" t="str">
        <f t="shared" si="100"/>
        <v/>
      </c>
      <c r="CN138" s="39" t="str">
        <f t="shared" si="101"/>
        <v/>
      </c>
      <c r="CO138" s="42" t="str">
        <f t="shared" si="102"/>
        <v/>
      </c>
      <c r="CP138" s="42" t="str">
        <f t="shared" si="103"/>
        <v/>
      </c>
      <c r="CQ138" s="42" t="str">
        <f t="shared" si="104"/>
        <v/>
      </c>
      <c r="CR138" s="42" t="str">
        <f t="shared" si="105"/>
        <v/>
      </c>
      <c r="CS138" s="42" t="str">
        <f t="shared" si="106"/>
        <v/>
      </c>
      <c r="CT138" s="42" t="str">
        <f t="shared" si="107"/>
        <v/>
      </c>
      <c r="CU138" s="43" t="str">
        <f t="shared" si="108"/>
        <v/>
      </c>
      <c r="CV138" s="43" t="str">
        <f t="shared" si="109"/>
        <v/>
      </c>
      <c r="CW138" s="43" t="str">
        <f t="shared" si="110"/>
        <v/>
      </c>
      <c r="CX138" s="13" t="s">
        <v>422</v>
      </c>
    </row>
    <row r="139" spans="1:102" x14ac:dyDescent="0.25">
      <c r="A139" s="31" t="s">
        <v>145</v>
      </c>
      <c r="B139" s="13">
        <v>1322</v>
      </c>
      <c r="C139" s="13">
        <v>65</v>
      </c>
      <c r="D139" s="13">
        <v>25</v>
      </c>
      <c r="E139" s="32" t="s">
        <v>2</v>
      </c>
      <c r="F139" s="32"/>
      <c r="G139" s="32"/>
      <c r="H139" s="32">
        <v>1</v>
      </c>
      <c r="I139" s="32" t="s">
        <v>0</v>
      </c>
      <c r="J139" s="13"/>
      <c r="K139" s="33"/>
      <c r="L139" s="34">
        <f>IFERROR(INDEX('Pokemon Data'!A:A,MATCH($A139,'Pokemon Data'!$B:$B,0)),"")</f>
        <v>106</v>
      </c>
      <c r="M139" s="34">
        <f>IFERROR(INDEX('Pokemon Data'!I:I,MATCH($A139,'Pokemon Data'!$B:$B,0)),"")</f>
        <v>137</v>
      </c>
      <c r="N139" s="34">
        <f>IFERROR(INDEX('Pokemon Data'!J:J,MATCH($A139,'Pokemon Data'!$B:$B,0)),"")</f>
        <v>224</v>
      </c>
      <c r="O139" s="34">
        <f>IFERROR(INDEX('Pokemon Data'!K:K,MATCH($A139,'Pokemon Data'!$B:$B,0)),"")</f>
        <v>181</v>
      </c>
      <c r="P139" s="35">
        <f>IFERROR(INDEX('Level Multipliers'!$A:$A,MATCH($D139,'Level Multipliers'!$B:$B,0)),"")</f>
        <v>19</v>
      </c>
      <c r="Q139" s="36">
        <f>IFERROR(INDEX('Level Multipliers'!$D:$D,MATCH(P139,'Level Multipliers'!$A:$A,0)),"")</f>
        <v>1.7173900470456649</v>
      </c>
      <c r="R139" s="37">
        <f t="shared" si="74"/>
        <v>0</v>
      </c>
      <c r="S139" s="37">
        <f t="shared" si="75"/>
        <v>-24</v>
      </c>
      <c r="T139" s="38">
        <f t="shared" si="76"/>
        <v>1520332841.2230308</v>
      </c>
      <c r="U139" s="38">
        <f t="shared" si="77"/>
        <v>1522633760.8200717</v>
      </c>
      <c r="V139" s="38" t="b">
        <f t="shared" si="78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9"/>
        <v>19.5</v>
      </c>
      <c r="AI139" s="36">
        <f>IFERROR(INDEX('Level Multipliers'!$D:$D,MATCH(AH139,'Level Multipliers'!$A:$A,0)),"")</f>
        <v>1.6952373266621776</v>
      </c>
      <c r="AJ139" s="37">
        <f t="shared" si="80"/>
        <v>0</v>
      </c>
      <c r="AK139" s="37">
        <f t="shared" si="81"/>
        <v>-26</v>
      </c>
      <c r="AL139" s="38">
        <f t="shared" si="82"/>
        <v>1443394132.9561121</v>
      </c>
      <c r="AM139" s="38">
        <f t="shared" si="83"/>
        <v>1445578611.0892694</v>
      </c>
      <c r="AN139" s="38" t="b">
        <f t="shared" si="84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5"/>
        <v>20</v>
      </c>
      <c r="BA139" s="36">
        <f>IFERROR(INDEX('Level Multipliers'!$D:$D,MATCH(AZ139,'Level Multipliers'!$A:$A,0)),"")</f>
        <v>1.6739202944034379</v>
      </c>
      <c r="BB139" s="37">
        <f t="shared" si="86"/>
        <v>0</v>
      </c>
      <c r="BC139" s="37">
        <f t="shared" si="87"/>
        <v>-27</v>
      </c>
      <c r="BD139" s="38">
        <f t="shared" si="88"/>
        <v>1372151324.6717515</v>
      </c>
      <c r="BE139" s="38">
        <f t="shared" si="89"/>
        <v>1374227981.6954219</v>
      </c>
      <c r="BF139" s="38" t="b">
        <f t="shared" si="90"/>
        <v>1</v>
      </c>
      <c r="BG139" s="37" t="str">
        <f t="array" ref="BG139:BQ139">IF(BF139,"",IVSolution($M139,$N139,$O139,BB139,BC139,BD139,BE139,$E139,$F139,$G139,$H139,$I139))</f>
        <v/>
      </c>
      <c r="BH139" s="37" t="str">
        <v/>
      </c>
      <c r="BI139" s="37" t="str">
        <v/>
      </c>
      <c r="BJ139" s="39" t="str">
        <v/>
      </c>
      <c r="BK139" s="39" t="str">
        <v/>
      </c>
      <c r="BL139" s="37" t="str">
        <v/>
      </c>
      <c r="BM139" s="37" t="str">
        <v/>
      </c>
      <c r="BN139" s="37" t="str">
        <v/>
      </c>
      <c r="BO139" s="37" t="str">
        <v/>
      </c>
      <c r="BP139" s="37" t="str">
        <v/>
      </c>
      <c r="BQ139" s="37" t="str">
        <v/>
      </c>
      <c r="BR139" s="40">
        <f t="shared" si="91"/>
        <v>20.5</v>
      </c>
      <c r="BS139" s="36">
        <f>IFERROR(INDEX('Level Multipliers'!$D:$D,MATCH(BR139,'Level Multipliers'!$A:$A,0)),"")</f>
        <v>1.6533745038028393</v>
      </c>
      <c r="BT139" s="37">
        <f t="shared" si="92"/>
        <v>0</v>
      </c>
      <c r="BU139" s="37">
        <f t="shared" si="93"/>
        <v>-28</v>
      </c>
      <c r="BV139" s="38">
        <f t="shared" si="94"/>
        <v>1306014068.3339872</v>
      </c>
      <c r="BW139" s="38">
        <f t="shared" si="95"/>
        <v>1307990631.1512606</v>
      </c>
      <c r="BX139" s="38" t="b">
        <f t="shared" si="96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 t="str">
        <f t="shared" si="97"/>
        <v/>
      </c>
      <c r="CK139" s="41" t="str">
        <f t="shared" si="98"/>
        <v/>
      </c>
      <c r="CL139" s="61" t="str">
        <f t="shared" si="99"/>
        <v/>
      </c>
      <c r="CM139" s="39" t="str">
        <f t="shared" si="100"/>
        <v/>
      </c>
      <c r="CN139" s="39" t="str">
        <f t="shared" si="101"/>
        <v/>
      </c>
      <c r="CO139" s="42" t="str">
        <f t="shared" si="102"/>
        <v/>
      </c>
      <c r="CP139" s="42" t="str">
        <f t="shared" si="103"/>
        <v/>
      </c>
      <c r="CQ139" s="42" t="str">
        <f t="shared" si="104"/>
        <v/>
      </c>
      <c r="CR139" s="42" t="str">
        <f t="shared" si="105"/>
        <v/>
      </c>
      <c r="CS139" s="42" t="str">
        <f t="shared" si="106"/>
        <v/>
      </c>
      <c r="CT139" s="42" t="str">
        <f t="shared" si="107"/>
        <v/>
      </c>
      <c r="CU139" s="43" t="str">
        <f t="shared" si="108"/>
        <v/>
      </c>
      <c r="CV139" s="43" t="str">
        <f t="shared" si="109"/>
        <v/>
      </c>
      <c r="CW139" s="43" t="str">
        <f t="shared" si="110"/>
        <v/>
      </c>
      <c r="CX139" s="13" t="s">
        <v>436</v>
      </c>
    </row>
    <row r="140" spans="1:102" x14ac:dyDescent="0.25">
      <c r="A140" s="31" t="s">
        <v>147</v>
      </c>
      <c r="B140" s="13">
        <v>564</v>
      </c>
      <c r="C140" s="13">
        <v>97</v>
      </c>
      <c r="D140" s="13">
        <v>19</v>
      </c>
      <c r="E140" s="32" t="s">
        <v>3</v>
      </c>
      <c r="F140" s="32"/>
      <c r="G140" s="32">
        <v>1</v>
      </c>
      <c r="H140" s="32">
        <v>1</v>
      </c>
      <c r="I140" s="32" t="s">
        <v>3</v>
      </c>
      <c r="J140" s="13"/>
      <c r="K140" s="33"/>
      <c r="L140" s="34">
        <f>IFERROR(INDEX('Pokemon Data'!A:A,MATCH($A140,'Pokemon Data'!$B:$B,0)),"")</f>
        <v>108</v>
      </c>
      <c r="M140" s="34">
        <f>IFERROR(INDEX('Pokemon Data'!I:I,MATCH($A140,'Pokemon Data'!$B:$B,0)),"")</f>
        <v>207</v>
      </c>
      <c r="N140" s="34">
        <f>IFERROR(INDEX('Pokemon Data'!J:J,MATCH($A140,'Pokemon Data'!$B:$B,0)),"")</f>
        <v>108</v>
      </c>
      <c r="O140" s="34">
        <f>IFERROR(INDEX('Pokemon Data'!K:K,MATCH($A140,'Pokemon Data'!$B:$B,0)),"")</f>
        <v>137</v>
      </c>
      <c r="P140" s="35">
        <f>IFERROR(INDEX('Level Multipliers'!$A:$A,MATCH($D140,'Level Multipliers'!$B:$B,0)),"")</f>
        <v>15</v>
      </c>
      <c r="Q140" s="36">
        <f>IFERROR(INDEX('Level Multipliers'!$D:$D,MATCH(P140,'Level Multipliers'!$A:$A,0)),"")</f>
        <v>1.9327632386874845</v>
      </c>
      <c r="R140" s="37">
        <f t="shared" si="74"/>
        <v>0</v>
      </c>
      <c r="S140" s="37">
        <f t="shared" si="75"/>
        <v>-18</v>
      </c>
      <c r="T140" s="38">
        <f t="shared" si="76"/>
        <v>443887417.66176188</v>
      </c>
      <c r="U140" s="38">
        <f t="shared" si="77"/>
        <v>445462881.96983284</v>
      </c>
      <c r="V140" s="38" t="b">
        <f t="shared" si="78"/>
        <v>1</v>
      </c>
      <c r="W140" s="37" t="str">
        <f t="array" ref="W140:AG140">IF(V140,"",IVSolution($M140,$N140,$O140,R140,S140,T140,U140,$E140,$F140,$G140,$H140,$I140))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40">
        <f t="shared" si="79"/>
        <v>15.5</v>
      </c>
      <c r="AI140" s="36">
        <f>IFERROR(INDEX('Level Multipliers'!$D:$D,MATCH(AH140,'Level Multipliers'!$A:$A,0)),"")</f>
        <v>1.9013484732050823</v>
      </c>
      <c r="AJ140" s="37">
        <f t="shared" si="80"/>
        <v>0</v>
      </c>
      <c r="AK140" s="37">
        <f t="shared" si="81"/>
        <v>-21</v>
      </c>
      <c r="AL140" s="38">
        <f t="shared" si="82"/>
        <v>415723992.18291366</v>
      </c>
      <c r="AM140" s="38">
        <f t="shared" si="83"/>
        <v>417199497.65036529</v>
      </c>
      <c r="AN140" s="38" t="b">
        <f t="shared" si="84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5"/>
        <v>16</v>
      </c>
      <c r="BA140" s="36">
        <f>IFERROR(INDEX('Level Multipliers'!$D:$D,MATCH(AZ140,'Level Multipliers'!$A:$A,0)),"")</f>
        <v>1.8714174200985207</v>
      </c>
      <c r="BB140" s="37">
        <f t="shared" si="86"/>
        <v>0</v>
      </c>
      <c r="BC140" s="37">
        <f t="shared" si="87"/>
        <v>-24</v>
      </c>
      <c r="BD140" s="38">
        <f t="shared" si="88"/>
        <v>390158325.92471588</v>
      </c>
      <c r="BE140" s="38">
        <f t="shared" si="89"/>
        <v>391543092.63026702</v>
      </c>
      <c r="BF140" s="38" t="b">
        <f t="shared" si="90"/>
        <v>1</v>
      </c>
      <c r="BG140" s="37" t="str">
        <f t="array" ref="BG140:BQ140">IF(BF140,"",IVSolution($M140,$N140,$O140,BB140,BC140,BD140,BE140,$E140,$F140,$G140,$H140,$I140))</f>
        <v/>
      </c>
      <c r="BH140" s="37" t="str">
        <v/>
      </c>
      <c r="BI140" s="37" t="str">
        <v/>
      </c>
      <c r="BJ140" s="39" t="str">
        <v/>
      </c>
      <c r="BK140" s="39" t="str">
        <v/>
      </c>
      <c r="BL140" s="37" t="str">
        <v/>
      </c>
      <c r="BM140" s="37" t="str">
        <v/>
      </c>
      <c r="BN140" s="37" t="str">
        <v/>
      </c>
      <c r="BO140" s="37" t="str">
        <v/>
      </c>
      <c r="BP140" s="37" t="str">
        <v/>
      </c>
      <c r="BQ140" s="37" t="str">
        <v/>
      </c>
      <c r="BR140" s="40">
        <f t="shared" si="91"/>
        <v>16.5</v>
      </c>
      <c r="BS140" s="36">
        <f>IFERROR(INDEX('Level Multipliers'!$D:$D,MATCH(BR140,'Level Multipliers'!$A:$A,0)),"")</f>
        <v>1.8428568206029767</v>
      </c>
      <c r="BT140" s="37">
        <f t="shared" si="92"/>
        <v>0</v>
      </c>
      <c r="BU140" s="37">
        <f t="shared" si="93"/>
        <v>-27</v>
      </c>
      <c r="BV140" s="38">
        <f t="shared" si="94"/>
        <v>366880462.89026582</v>
      </c>
      <c r="BW140" s="38">
        <f t="shared" si="95"/>
        <v>368182610.80348414</v>
      </c>
      <c r="BX140" s="38" t="b">
        <f t="shared" si="96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 t="str">
        <f t="shared" si="97"/>
        <v/>
      </c>
      <c r="CK140" s="41" t="str">
        <f t="shared" si="98"/>
        <v/>
      </c>
      <c r="CL140" s="61" t="str">
        <f t="shared" si="99"/>
        <v/>
      </c>
      <c r="CM140" s="39" t="str">
        <f t="shared" si="100"/>
        <v/>
      </c>
      <c r="CN140" s="39" t="str">
        <f t="shared" si="101"/>
        <v/>
      </c>
      <c r="CO140" s="42" t="str">
        <f t="shared" si="102"/>
        <v/>
      </c>
      <c r="CP140" s="42" t="str">
        <f t="shared" si="103"/>
        <v/>
      </c>
      <c r="CQ140" s="42" t="str">
        <f t="shared" si="104"/>
        <v/>
      </c>
      <c r="CR140" s="42" t="str">
        <f t="shared" si="105"/>
        <v/>
      </c>
      <c r="CS140" s="42" t="str">
        <f t="shared" si="106"/>
        <v/>
      </c>
      <c r="CT140" s="42" t="str">
        <f t="shared" si="107"/>
        <v/>
      </c>
      <c r="CU140" s="43" t="str">
        <f t="shared" si="108"/>
        <v/>
      </c>
      <c r="CV140" s="43" t="str">
        <f t="shared" si="109"/>
        <v/>
      </c>
      <c r="CW140" s="43" t="str">
        <f t="shared" si="110"/>
        <v/>
      </c>
      <c r="CX140" s="13" t="s">
        <v>423</v>
      </c>
    </row>
    <row r="141" spans="1:102" x14ac:dyDescent="0.25">
      <c r="A141" s="31" t="s">
        <v>148</v>
      </c>
      <c r="B141" s="13">
        <v>78</v>
      </c>
      <c r="C141" s="13">
        <v>20</v>
      </c>
      <c r="D141" s="13">
        <v>4</v>
      </c>
      <c r="E141" s="32" t="s">
        <v>0</v>
      </c>
      <c r="F141" s="32">
        <v>1</v>
      </c>
      <c r="G141" s="32"/>
      <c r="H141" s="32"/>
      <c r="I141" s="32" t="s">
        <v>0</v>
      </c>
      <c r="J141" s="13"/>
      <c r="K141" s="33"/>
      <c r="L141" s="34">
        <f>IFERROR(INDEX('Pokemon Data'!A:A,MATCH($A141,'Pokemon Data'!$B:$B,0)),"")</f>
        <v>109</v>
      </c>
      <c r="M141" s="34">
        <f>IFERROR(INDEX('Pokemon Data'!I:I,MATCH($A141,'Pokemon Data'!$B:$B,0)),"")</f>
        <v>120</v>
      </c>
      <c r="N141" s="34">
        <f>IFERROR(INDEX('Pokemon Data'!J:J,MATCH($A141,'Pokemon Data'!$B:$B,0)),"")</f>
        <v>119</v>
      </c>
      <c r="O141" s="34">
        <f>IFERROR(INDEX('Pokemon Data'!K:K,MATCH($A141,'Pokemon Data'!$B:$B,0)),"")</f>
        <v>141</v>
      </c>
      <c r="P141" s="35">
        <f>IFERROR(INDEX('Level Multipliers'!$A:$A,MATCH($D141,'Level Multipliers'!$B:$B,0)),"")</f>
        <v>3</v>
      </c>
      <c r="Q141" s="36">
        <f>IFERROR(INDEX('Level Multipliers'!$D:$D,MATCH(P141,'Level Multipliers'!$A:$A,0)),"")</f>
        <v>4.6353708335264541</v>
      </c>
      <c r="R141" s="37">
        <f t="shared" si="74"/>
        <v>0</v>
      </c>
      <c r="S141" s="37">
        <f t="shared" si="75"/>
        <v>-23</v>
      </c>
      <c r="T141" s="38">
        <f t="shared" si="76"/>
        <v>280884090.13292867</v>
      </c>
      <c r="U141" s="38">
        <f t="shared" si="77"/>
        <v>288132413.95785791</v>
      </c>
      <c r="V141" s="38" t="b">
        <f t="shared" si="78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9"/>
        <v>3.5</v>
      </c>
      <c r="AI141" s="36">
        <f>IFERROR(INDEX('Level Multipliers'!$D:$D,MATCH(AH141,'Level Multipliers'!$A:$A,0)),"")</f>
        <v>4.227031290291726</v>
      </c>
      <c r="AJ141" s="37">
        <f t="shared" si="80"/>
        <v>0</v>
      </c>
      <c r="AK141" s="37">
        <f t="shared" si="81"/>
        <v>-32</v>
      </c>
      <c r="AL141" s="38">
        <f t="shared" si="82"/>
        <v>194236594.94227248</v>
      </c>
      <c r="AM141" s="38">
        <f t="shared" si="83"/>
        <v>199248946.25817266</v>
      </c>
      <c r="AN141" s="38" t="b">
        <f t="shared" si="84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5"/>
        <v>4</v>
      </c>
      <c r="BA141" s="36">
        <f>IFERROR(INDEX('Level Multipliers'!$D:$D,MATCH(AZ141,'Level Multipliers'!$A:$A,0)),"")</f>
        <v>3.9105263875552758</v>
      </c>
      <c r="BB141" s="37">
        <f t="shared" si="86"/>
        <v>0</v>
      </c>
      <c r="BC141" s="37">
        <f t="shared" si="87"/>
        <v>-38</v>
      </c>
      <c r="BD141" s="38">
        <f t="shared" si="88"/>
        <v>142275489.50519627</v>
      </c>
      <c r="BE141" s="38">
        <f t="shared" si="89"/>
        <v>145946964.16862753</v>
      </c>
      <c r="BF141" s="38" t="b">
        <f t="shared" si="90"/>
        <v>1</v>
      </c>
      <c r="BG141" s="37" t="str">
        <f t="array" ref="BG141:BQ141">IF(BF141,"",IVSolution($M141,$N141,$O141,BB141,BC141,BD141,BE141,$E141,$F141,$G141,$H141,$I141))</f>
        <v/>
      </c>
      <c r="BH141" s="37" t="str">
        <v/>
      </c>
      <c r="BI141" s="37" t="str">
        <v/>
      </c>
      <c r="BJ141" s="39" t="str">
        <v/>
      </c>
      <c r="BK141" s="39" t="str">
        <v/>
      </c>
      <c r="BL141" s="37" t="str">
        <v/>
      </c>
      <c r="BM141" s="37" t="str">
        <v/>
      </c>
      <c r="BN141" s="37" t="str">
        <v/>
      </c>
      <c r="BO141" s="37" t="str">
        <v/>
      </c>
      <c r="BP141" s="37" t="str">
        <v/>
      </c>
      <c r="BQ141" s="37" t="str">
        <v/>
      </c>
      <c r="BR141" s="40">
        <f t="shared" si="91"/>
        <v>4.5</v>
      </c>
      <c r="BS141" s="36">
        <f>IFERROR(INDEX('Level Multipliers'!$D:$D,MATCH(BR141,'Level Multipliers'!$A:$A,0)),"")</f>
        <v>3.6559011428916688</v>
      </c>
      <c r="BT141" s="37">
        <f t="shared" si="92"/>
        <v>0</v>
      </c>
      <c r="BU141" s="37">
        <f t="shared" si="93"/>
        <v>-44</v>
      </c>
      <c r="BV141" s="38">
        <f t="shared" si="94"/>
        <v>108684341.96014084</v>
      </c>
      <c r="BW141" s="38">
        <f t="shared" si="95"/>
        <v>111488983.92065072</v>
      </c>
      <c r="BX141" s="38" t="b">
        <f t="shared" si="96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 t="str">
        <f t="shared" si="97"/>
        <v/>
      </c>
      <c r="CK141" s="41" t="str">
        <f t="shared" si="98"/>
        <v/>
      </c>
      <c r="CL141" s="61" t="str">
        <f t="shared" si="99"/>
        <v/>
      </c>
      <c r="CM141" s="39" t="str">
        <f t="shared" si="100"/>
        <v/>
      </c>
      <c r="CN141" s="39" t="str">
        <f t="shared" si="101"/>
        <v/>
      </c>
      <c r="CO141" s="42" t="str">
        <f t="shared" si="102"/>
        <v/>
      </c>
      <c r="CP141" s="42" t="str">
        <f t="shared" si="103"/>
        <v/>
      </c>
      <c r="CQ141" s="42" t="str">
        <f t="shared" si="104"/>
        <v/>
      </c>
      <c r="CR141" s="42" t="str">
        <f t="shared" si="105"/>
        <v/>
      </c>
      <c r="CS141" s="42" t="str">
        <f t="shared" si="106"/>
        <v/>
      </c>
      <c r="CT141" s="42" t="str">
        <f t="shared" si="107"/>
        <v/>
      </c>
      <c r="CU141" s="43" t="str">
        <f t="shared" si="108"/>
        <v/>
      </c>
      <c r="CV141" s="43" t="str">
        <f t="shared" si="109"/>
        <v/>
      </c>
      <c r="CW141" s="43" t="str">
        <f t="shared" si="110"/>
        <v/>
      </c>
      <c r="CX141" s="13"/>
    </row>
    <row r="142" spans="1:102" x14ac:dyDescent="0.25">
      <c r="A142" s="31" t="s">
        <v>149</v>
      </c>
      <c r="B142" s="13">
        <v>908</v>
      </c>
      <c r="C142" s="13">
        <v>75</v>
      </c>
      <c r="D142" s="13">
        <v>19</v>
      </c>
      <c r="E142" s="32" t="s">
        <v>0</v>
      </c>
      <c r="F142" s="32">
        <v>1</v>
      </c>
      <c r="G142" s="32"/>
      <c r="H142" s="32"/>
      <c r="I142" s="32" t="s">
        <v>0</v>
      </c>
      <c r="J142" s="13"/>
      <c r="K142" s="33"/>
      <c r="L142" s="34">
        <f>IFERROR(INDEX('Pokemon Data'!A:A,MATCH($A142,'Pokemon Data'!$B:$B,0)),"")</f>
        <v>110</v>
      </c>
      <c r="M142" s="34">
        <f>IFERROR(INDEX('Pokemon Data'!I:I,MATCH($A142,'Pokemon Data'!$B:$B,0)),"")</f>
        <v>163</v>
      </c>
      <c r="N142" s="34">
        <f>IFERROR(INDEX('Pokemon Data'!J:J,MATCH($A142,'Pokemon Data'!$B:$B,0)),"")</f>
        <v>174</v>
      </c>
      <c r="O142" s="34">
        <f>IFERROR(INDEX('Pokemon Data'!K:K,MATCH($A142,'Pokemon Data'!$B:$B,0)),"")</f>
        <v>197</v>
      </c>
      <c r="P142" s="35">
        <f>IFERROR(INDEX('Level Multipliers'!$A:$A,MATCH($D142,'Level Multipliers'!$B:$B,0)),"")</f>
        <v>15</v>
      </c>
      <c r="Q142" s="36">
        <f>IFERROR(INDEX('Level Multipliers'!$D:$D,MATCH(P142,'Level Multipliers'!$A:$A,0)),"")</f>
        <v>1.9327632386874845</v>
      </c>
      <c r="R142" s="37">
        <f t="shared" si="74"/>
        <v>0</v>
      </c>
      <c r="S142" s="37">
        <f t="shared" si="75"/>
        <v>-17</v>
      </c>
      <c r="T142" s="38">
        <f t="shared" si="76"/>
        <v>1150499207.5193868</v>
      </c>
      <c r="U142" s="38">
        <f t="shared" si="77"/>
        <v>1153034742.1941121</v>
      </c>
      <c r="V142" s="38" t="b">
        <f t="shared" si="78"/>
        <v>1</v>
      </c>
      <c r="W142" s="37" t="str">
        <f t="array" ref="W142:AG142">IF(V142,"",IVSolution($M142,$N142,$O142,R142,S142,T142,U142,$E142,$F142,$G142,$H142,$I142))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40">
        <f t="shared" si="79"/>
        <v>15.5</v>
      </c>
      <c r="AI142" s="36">
        <f>IFERROR(INDEX('Level Multipliers'!$D:$D,MATCH(AH142,'Level Multipliers'!$A:$A,0)),"")</f>
        <v>1.9013484732050823</v>
      </c>
      <c r="AJ142" s="37">
        <f t="shared" si="80"/>
        <v>0</v>
      </c>
      <c r="AK142" s="37">
        <f t="shared" si="81"/>
        <v>-19</v>
      </c>
      <c r="AL142" s="38">
        <f t="shared" si="82"/>
        <v>1077503223.8415248</v>
      </c>
      <c r="AM142" s="38">
        <f t="shared" si="83"/>
        <v>1079877885.8737302</v>
      </c>
      <c r="AN142" s="38" t="b">
        <f t="shared" si="84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5"/>
        <v>16</v>
      </c>
      <c r="BA142" s="36">
        <f>IFERROR(INDEX('Level Multipliers'!$D:$D,MATCH(AZ142,'Level Multipliers'!$A:$A,0)),"")</f>
        <v>1.8714174200985207</v>
      </c>
      <c r="BB142" s="37">
        <f t="shared" si="86"/>
        <v>0</v>
      </c>
      <c r="BC142" s="37">
        <f t="shared" si="87"/>
        <v>-21</v>
      </c>
      <c r="BD142" s="38">
        <f t="shared" si="88"/>
        <v>1011240298.6054366</v>
      </c>
      <c r="BE142" s="38">
        <f t="shared" si="89"/>
        <v>1013468926.6869127</v>
      </c>
      <c r="BF142" s="38" t="b">
        <f t="shared" si="90"/>
        <v>1</v>
      </c>
      <c r="BG142" s="37" t="str">
        <f t="array" ref="BG142:BQ142">IF(BF142,"",IVSolution($M142,$N142,$O142,BB142,BC142,BD142,BE142,$E142,$F142,$G142,$H142,$I142))</f>
        <v/>
      </c>
      <c r="BH142" s="37" t="str">
        <v/>
      </c>
      <c r="BI142" s="37" t="str">
        <v/>
      </c>
      <c r="BJ142" s="39" t="str">
        <v/>
      </c>
      <c r="BK142" s="39" t="str">
        <v/>
      </c>
      <c r="BL142" s="37" t="str">
        <v/>
      </c>
      <c r="BM142" s="37" t="str">
        <v/>
      </c>
      <c r="BN142" s="37" t="str">
        <v/>
      </c>
      <c r="BO142" s="37" t="str">
        <v/>
      </c>
      <c r="BP142" s="37" t="str">
        <v/>
      </c>
      <c r="BQ142" s="37" t="str">
        <v/>
      </c>
      <c r="BR142" s="40">
        <f t="shared" si="91"/>
        <v>16.5</v>
      </c>
      <c r="BS142" s="36">
        <f>IFERROR(INDEX('Level Multipliers'!$D:$D,MATCH(BR142,'Level Multipliers'!$A:$A,0)),"")</f>
        <v>1.8428568206029767</v>
      </c>
      <c r="BT142" s="37">
        <f t="shared" si="92"/>
        <v>0</v>
      </c>
      <c r="BU142" s="37">
        <f t="shared" si="93"/>
        <v>-23</v>
      </c>
      <c r="BV142" s="38">
        <f t="shared" si="94"/>
        <v>950907065.65426815</v>
      </c>
      <c r="BW142" s="38">
        <f t="shared" si="95"/>
        <v>953002727.97341597</v>
      </c>
      <c r="BX142" s="38" t="b">
        <f t="shared" si="96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 t="str">
        <f t="shared" si="97"/>
        <v/>
      </c>
      <c r="CK142" s="41" t="str">
        <f t="shared" si="98"/>
        <v/>
      </c>
      <c r="CL142" s="61" t="str">
        <f t="shared" si="99"/>
        <v/>
      </c>
      <c r="CM142" s="39" t="str">
        <f t="shared" si="100"/>
        <v/>
      </c>
      <c r="CN142" s="39" t="str">
        <f t="shared" si="101"/>
        <v/>
      </c>
      <c r="CO142" s="42" t="str">
        <f t="shared" si="102"/>
        <v/>
      </c>
      <c r="CP142" s="42" t="str">
        <f t="shared" si="103"/>
        <v/>
      </c>
      <c r="CQ142" s="42" t="str">
        <f t="shared" si="104"/>
        <v/>
      </c>
      <c r="CR142" s="42" t="str">
        <f t="shared" si="105"/>
        <v/>
      </c>
      <c r="CS142" s="42" t="str">
        <f t="shared" si="106"/>
        <v/>
      </c>
      <c r="CT142" s="42" t="str">
        <f t="shared" si="107"/>
        <v/>
      </c>
      <c r="CU142" s="43" t="str">
        <f t="shared" si="108"/>
        <v/>
      </c>
      <c r="CV142" s="43" t="str">
        <f t="shared" si="109"/>
        <v/>
      </c>
      <c r="CW142" s="43" t="str">
        <f t="shared" si="110"/>
        <v/>
      </c>
      <c r="CX142" s="13" t="s">
        <v>422</v>
      </c>
    </row>
    <row r="143" spans="1:102" x14ac:dyDescent="0.25">
      <c r="A143" s="31" t="s">
        <v>150</v>
      </c>
      <c r="B143" s="13">
        <v>564</v>
      </c>
      <c r="C143" s="13">
        <v>79</v>
      </c>
      <c r="D143" s="13">
        <v>13</v>
      </c>
      <c r="E143" s="32" t="s">
        <v>0</v>
      </c>
      <c r="F143" s="32"/>
      <c r="G143" s="32">
        <v>1</v>
      </c>
      <c r="H143" s="32"/>
      <c r="I143" s="32" t="s">
        <v>0</v>
      </c>
      <c r="J143" s="13"/>
      <c r="K143" s="33"/>
      <c r="L143" s="34">
        <f>IFERROR(INDEX('Pokemon Data'!A:A,MATCH($A143,'Pokemon Data'!$B:$B,0)),"")</f>
        <v>111</v>
      </c>
      <c r="M143" s="34">
        <f>IFERROR(INDEX('Pokemon Data'!I:I,MATCH($A143,'Pokemon Data'!$B:$B,0)),"")</f>
        <v>190</v>
      </c>
      <c r="N143" s="34">
        <f>IFERROR(INDEX('Pokemon Data'!J:J,MATCH($A143,'Pokemon Data'!$B:$B,0)),"")</f>
        <v>140</v>
      </c>
      <c r="O143" s="34">
        <f>IFERROR(INDEX('Pokemon Data'!K:K,MATCH($A143,'Pokemon Data'!$B:$B,0)),"")</f>
        <v>127</v>
      </c>
      <c r="P143" s="35">
        <f>IFERROR(INDEX('Level Multipliers'!$A:$A,MATCH($D143,'Level Multipliers'!$B:$B,0)),"")</f>
        <v>11</v>
      </c>
      <c r="Q143" s="36">
        <f>IFERROR(INDEX('Level Multipliers'!$D:$D,MATCH(P143,'Level Multipliers'!$A:$A,0)),"")</f>
        <v>2.2567884714123854</v>
      </c>
      <c r="R143" s="37">
        <f t="shared" si="74"/>
        <v>0</v>
      </c>
      <c r="S143" s="37">
        <f t="shared" si="75"/>
        <v>-10</v>
      </c>
      <c r="T143" s="38">
        <f t="shared" si="76"/>
        <v>825128573.02106941</v>
      </c>
      <c r="U143" s="38">
        <f t="shared" si="77"/>
        <v>828057154.82951963</v>
      </c>
      <c r="V143" s="38" t="b">
        <f t="shared" si="78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9"/>
        <v>11.5</v>
      </c>
      <c r="AI143" s="36">
        <f>IFERROR(INDEX('Level Multipliers'!$D:$D,MATCH(AH143,'Level Multipliers'!$A:$A,0)),"")</f>
        <v>2.2072134251772386</v>
      </c>
      <c r="AJ143" s="37">
        <f t="shared" si="80"/>
        <v>0</v>
      </c>
      <c r="AK143" s="37">
        <f t="shared" si="81"/>
        <v>-14</v>
      </c>
      <c r="AL143" s="38">
        <f t="shared" si="82"/>
        <v>754980134.07401669</v>
      </c>
      <c r="AM143" s="38">
        <f t="shared" si="83"/>
        <v>757659742.02686608</v>
      </c>
      <c r="AN143" s="38" t="b">
        <f t="shared" si="84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5"/>
        <v>12</v>
      </c>
      <c r="BA143" s="36">
        <f>IFERROR(INDEX('Level Multipliers'!$D:$D,MATCH(AZ143,'Level Multipliers'!$A:$A,0)),"")</f>
        <v>2.1607681195435338</v>
      </c>
      <c r="BB143" s="37">
        <f t="shared" si="86"/>
        <v>0</v>
      </c>
      <c r="BC143" s="37">
        <f t="shared" si="87"/>
        <v>-18</v>
      </c>
      <c r="BD143" s="38">
        <f t="shared" si="88"/>
        <v>693411216.03968394</v>
      </c>
      <c r="BE143" s="38">
        <f t="shared" si="89"/>
        <v>695872300.94143939</v>
      </c>
      <c r="BF143" s="38" t="b">
        <f t="shared" si="90"/>
        <v>1</v>
      </c>
      <c r="BG143" s="37" t="str">
        <f t="array" ref="BG143:BQ143">IF(BF143,"",IVSolution($M143,$N143,$O143,BB143,BC143,BD143,BE143,$E143,$F143,$G143,$H143,$I143))</f>
        <v/>
      </c>
      <c r="BH143" s="37" t="str">
        <v/>
      </c>
      <c r="BI143" s="37" t="str">
        <v/>
      </c>
      <c r="BJ143" s="39" t="str">
        <v/>
      </c>
      <c r="BK143" s="39" t="str">
        <v/>
      </c>
      <c r="BL143" s="37" t="str">
        <v/>
      </c>
      <c r="BM143" s="37" t="str">
        <v/>
      </c>
      <c r="BN143" s="37" t="str">
        <v/>
      </c>
      <c r="BO143" s="37" t="str">
        <v/>
      </c>
      <c r="BP143" s="37" t="str">
        <v/>
      </c>
      <c r="BQ143" s="37" t="str">
        <v/>
      </c>
      <c r="BR143" s="40">
        <f t="shared" si="91"/>
        <v>12.5</v>
      </c>
      <c r="BS143" s="36">
        <f>IFERROR(INDEX('Level Multipliers'!$D:$D,MATCH(BR143,'Level Multipliers'!$A:$A,0)),"")</f>
        <v>2.1171365709672214</v>
      </c>
      <c r="BT143" s="37">
        <f t="shared" si="92"/>
        <v>0</v>
      </c>
      <c r="BU143" s="37">
        <f t="shared" si="93"/>
        <v>-21</v>
      </c>
      <c r="BV143" s="38">
        <f t="shared" si="94"/>
        <v>639077760.27031493</v>
      </c>
      <c r="BW143" s="38">
        <f t="shared" si="95"/>
        <v>641346002.534742</v>
      </c>
      <c r="BX143" s="38" t="b">
        <f t="shared" si="96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 t="str">
        <f t="shared" si="97"/>
        <v/>
      </c>
      <c r="CK143" s="41" t="str">
        <f t="shared" si="98"/>
        <v/>
      </c>
      <c r="CL143" s="61" t="str">
        <f t="shared" si="99"/>
        <v/>
      </c>
      <c r="CM143" s="39" t="str">
        <f t="shared" si="100"/>
        <v/>
      </c>
      <c r="CN143" s="39" t="str">
        <f t="shared" si="101"/>
        <v/>
      </c>
      <c r="CO143" s="42" t="str">
        <f t="shared" si="102"/>
        <v/>
      </c>
      <c r="CP143" s="42" t="str">
        <f t="shared" si="103"/>
        <v/>
      </c>
      <c r="CQ143" s="42" t="str">
        <f t="shared" si="104"/>
        <v/>
      </c>
      <c r="CR143" s="42" t="str">
        <f t="shared" si="105"/>
        <v/>
      </c>
      <c r="CS143" s="42" t="str">
        <f t="shared" si="106"/>
        <v/>
      </c>
      <c r="CT143" s="42" t="str">
        <f t="shared" si="107"/>
        <v/>
      </c>
      <c r="CU143" s="43" t="str">
        <f t="shared" si="108"/>
        <v/>
      </c>
      <c r="CV143" s="43" t="str">
        <f t="shared" si="109"/>
        <v/>
      </c>
      <c r="CW143" s="43" t="str">
        <f t="shared" si="110"/>
        <v/>
      </c>
      <c r="CX143" s="13"/>
    </row>
    <row r="144" spans="1:102" x14ac:dyDescent="0.25">
      <c r="A144" s="31" t="s">
        <v>151</v>
      </c>
      <c r="B144" s="13">
        <v>1628</v>
      </c>
      <c r="C144" s="13">
        <v>122</v>
      </c>
      <c r="D144" s="13">
        <v>25</v>
      </c>
      <c r="E144" s="32" t="s">
        <v>1</v>
      </c>
      <c r="F144" s="32"/>
      <c r="G144" s="32">
        <v>1</v>
      </c>
      <c r="H144" s="32"/>
      <c r="I144" s="32" t="s">
        <v>3</v>
      </c>
      <c r="J144" s="13"/>
      <c r="K144" s="33"/>
      <c r="L144" s="34">
        <f>IFERROR(INDEX('Pokemon Data'!A:A,MATCH($A144,'Pokemon Data'!$B:$B,0)),"")</f>
        <v>112</v>
      </c>
      <c r="M144" s="34">
        <f>IFERROR(INDEX('Pokemon Data'!I:I,MATCH($A144,'Pokemon Data'!$B:$B,0)),"")</f>
        <v>233</v>
      </c>
      <c r="N144" s="34">
        <f>IFERROR(INDEX('Pokemon Data'!J:J,MATCH($A144,'Pokemon Data'!$B:$B,0)),"")</f>
        <v>222</v>
      </c>
      <c r="O144" s="34">
        <f>IFERROR(INDEX('Pokemon Data'!K:K,MATCH($A144,'Pokemon Data'!$B:$B,0)),"")</f>
        <v>171</v>
      </c>
      <c r="P144" s="35">
        <f>IFERROR(INDEX('Level Multipliers'!$A:$A,MATCH($D144,'Level Multipliers'!$B:$B,0)),"")</f>
        <v>19</v>
      </c>
      <c r="Q144" s="36">
        <f>IFERROR(INDEX('Level Multipliers'!$D:$D,MATCH(P144,'Level Multipliers'!$A:$A,0)),"")</f>
        <v>1.7173900470456649</v>
      </c>
      <c r="R144" s="37">
        <f t="shared" si="74"/>
        <v>0</v>
      </c>
      <c r="S144" s="37">
        <f t="shared" si="75"/>
        <v>-22</v>
      </c>
      <c r="T144" s="38">
        <f t="shared" si="76"/>
        <v>2305603208.0467987</v>
      </c>
      <c r="U144" s="38">
        <f t="shared" si="77"/>
        <v>2308436514.3332119</v>
      </c>
      <c r="V144" s="38" t="b">
        <f t="shared" si="78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9"/>
        <v>19.5</v>
      </c>
      <c r="AI144" s="36">
        <f>IFERROR(INDEX('Level Multipliers'!$D:$D,MATCH(AH144,'Level Multipliers'!$A:$A,0)),"")</f>
        <v>1.6952373266621776</v>
      </c>
      <c r="AJ144" s="37">
        <f t="shared" si="80"/>
        <v>0</v>
      </c>
      <c r="AK144" s="37">
        <f t="shared" si="81"/>
        <v>-25</v>
      </c>
      <c r="AL144" s="38">
        <f t="shared" si="82"/>
        <v>2188924723.0510507</v>
      </c>
      <c r="AM144" s="38">
        <f t="shared" si="83"/>
        <v>2191614645.6520691</v>
      </c>
      <c r="AN144" s="38" t="b">
        <f t="shared" si="84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5"/>
        <v>20</v>
      </c>
      <c r="BA144" s="36">
        <f>IFERROR(INDEX('Level Multipliers'!$D:$D,MATCH(AZ144,'Level Multipliers'!$A:$A,0)),"")</f>
        <v>1.6739202944034379</v>
      </c>
      <c r="BB144" s="37">
        <f t="shared" si="86"/>
        <v>0</v>
      </c>
      <c r="BC144" s="37">
        <f t="shared" si="87"/>
        <v>-28</v>
      </c>
      <c r="BD144" s="38">
        <f t="shared" si="88"/>
        <v>2080884139.517679</v>
      </c>
      <c r="BE144" s="38">
        <f t="shared" si="89"/>
        <v>2083441293.3649738</v>
      </c>
      <c r="BF144" s="38" t="b">
        <f t="shared" si="90"/>
        <v>1</v>
      </c>
      <c r="BG144" s="37" t="str">
        <f t="array" ref="BG144:BQ144">IF(BF144,"",IVSolution($M144,$N144,$O144,BB144,BC144,BD144,BE144,$E144,$F144,$G144,$H144,$I144))</f>
        <v/>
      </c>
      <c r="BH144" s="37" t="str">
        <v/>
      </c>
      <c r="BI144" s="37" t="str">
        <v/>
      </c>
      <c r="BJ144" s="39" t="str">
        <v/>
      </c>
      <c r="BK144" s="39" t="str">
        <v/>
      </c>
      <c r="BL144" s="37" t="str">
        <v/>
      </c>
      <c r="BM144" s="37" t="str">
        <v/>
      </c>
      <c r="BN144" s="37" t="str">
        <v/>
      </c>
      <c r="BO144" s="37" t="str">
        <v/>
      </c>
      <c r="BP144" s="37" t="str">
        <v/>
      </c>
      <c r="BQ144" s="37" t="str">
        <v/>
      </c>
      <c r="BR144" s="40">
        <f t="shared" si="91"/>
        <v>20.5</v>
      </c>
      <c r="BS144" s="36">
        <f>IFERROR(INDEX('Level Multipliers'!$D:$D,MATCH(BR144,'Level Multipliers'!$A:$A,0)),"")</f>
        <v>1.6533745038028393</v>
      </c>
      <c r="BT144" s="37">
        <f t="shared" si="92"/>
        <v>0</v>
      </c>
      <c r="BU144" s="37">
        <f t="shared" si="93"/>
        <v>-30</v>
      </c>
      <c r="BV144" s="38">
        <f t="shared" si="94"/>
        <v>1980586187.4842973</v>
      </c>
      <c r="BW144" s="38">
        <f t="shared" si="95"/>
        <v>1983020087.3315029</v>
      </c>
      <c r="BX144" s="38" t="b">
        <f t="shared" si="96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 t="str">
        <f t="shared" si="97"/>
        <v/>
      </c>
      <c r="CK144" s="41" t="str">
        <f t="shared" si="98"/>
        <v/>
      </c>
      <c r="CL144" s="61" t="str">
        <f t="shared" si="99"/>
        <v/>
      </c>
      <c r="CM144" s="39" t="str">
        <f t="shared" si="100"/>
        <v/>
      </c>
      <c r="CN144" s="39" t="str">
        <f t="shared" si="101"/>
        <v/>
      </c>
      <c r="CO144" s="42" t="str">
        <f t="shared" si="102"/>
        <v/>
      </c>
      <c r="CP144" s="42" t="str">
        <f t="shared" si="103"/>
        <v/>
      </c>
      <c r="CQ144" s="42" t="str">
        <f t="shared" si="104"/>
        <v/>
      </c>
      <c r="CR144" s="42" t="str">
        <f t="shared" si="105"/>
        <v/>
      </c>
      <c r="CS144" s="42" t="str">
        <f t="shared" si="106"/>
        <v/>
      </c>
      <c r="CT144" s="42" t="str">
        <f t="shared" si="107"/>
        <v/>
      </c>
      <c r="CU144" s="43" t="str">
        <f t="shared" si="108"/>
        <v/>
      </c>
      <c r="CV144" s="43" t="str">
        <f t="shared" si="109"/>
        <v/>
      </c>
      <c r="CW144" s="43" t="str">
        <f t="shared" si="110"/>
        <v/>
      </c>
      <c r="CX144" s="13" t="s">
        <v>423</v>
      </c>
    </row>
    <row r="145" spans="1:102" x14ac:dyDescent="0.25">
      <c r="A145" s="31" t="s">
        <v>152</v>
      </c>
      <c r="B145" s="13">
        <v>824</v>
      </c>
      <c r="C145" s="13">
        <v>304</v>
      </c>
      <c r="D145" s="13">
        <v>25</v>
      </c>
      <c r="E145" s="32" t="s">
        <v>2</v>
      </c>
      <c r="F145" s="32"/>
      <c r="G145" s="32">
        <v>1</v>
      </c>
      <c r="H145" s="32"/>
      <c r="I145" s="32" t="s">
        <v>0</v>
      </c>
      <c r="J145" s="13"/>
      <c r="K145" s="33"/>
      <c r="L145" s="34">
        <f>IFERROR(INDEX('Pokemon Data'!A:A,MATCH($A145,'Pokemon Data'!$B:$B,0)),"")</f>
        <v>113</v>
      </c>
      <c r="M145" s="34">
        <f>IFERROR(INDEX('Pokemon Data'!I:I,MATCH($A145,'Pokemon Data'!$B:$B,0)),"")</f>
        <v>487</v>
      </c>
      <c r="N145" s="34">
        <f>IFERROR(INDEX('Pokemon Data'!J:J,MATCH($A145,'Pokemon Data'!$B:$B,0)),"")</f>
        <v>60</v>
      </c>
      <c r="O145" s="34">
        <f>IFERROR(INDEX('Pokemon Data'!K:K,MATCH($A145,'Pokemon Data'!$B:$B,0)),"")</f>
        <v>128</v>
      </c>
      <c r="P145" s="35">
        <f>IFERROR(INDEX('Level Multipliers'!$A:$A,MATCH($D145,'Level Multipliers'!$B:$B,0)),"")</f>
        <v>19</v>
      </c>
      <c r="Q145" s="36">
        <f>IFERROR(INDEX('Level Multipliers'!$D:$D,MATCH(P145,'Level Multipliers'!$A:$A,0)),"")</f>
        <v>1.7173900470456649</v>
      </c>
      <c r="R145" s="37">
        <f t="shared" si="74"/>
        <v>36</v>
      </c>
      <c r="S145" s="37">
        <f t="shared" si="75"/>
        <v>15</v>
      </c>
      <c r="T145" s="38">
        <f t="shared" si="76"/>
        <v>590649975.1684221</v>
      </c>
      <c r="U145" s="38">
        <f t="shared" si="77"/>
        <v>592084461.52589679</v>
      </c>
      <c r="V145" s="38" t="b">
        <f t="shared" si="78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9"/>
        <v>19.5</v>
      </c>
      <c r="AI145" s="36">
        <f>IFERROR(INDEX('Level Multipliers'!$D:$D,MATCH(AH145,'Level Multipliers'!$A:$A,0)),"")</f>
        <v>1.6952373266621776</v>
      </c>
      <c r="AJ145" s="37">
        <f t="shared" si="80"/>
        <v>29</v>
      </c>
      <c r="AK145" s="37">
        <f t="shared" si="81"/>
        <v>15</v>
      </c>
      <c r="AL145" s="38">
        <f t="shared" si="82"/>
        <v>560759253.28492403</v>
      </c>
      <c r="AM145" s="38">
        <f t="shared" si="83"/>
        <v>562121145.32332718</v>
      </c>
      <c r="AN145" s="38" t="b">
        <f t="shared" si="84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5"/>
        <v>20</v>
      </c>
      <c r="BA145" s="36">
        <f>IFERROR(INDEX('Level Multipliers'!$D:$D,MATCH(AZ145,'Level Multipliers'!$A:$A,0)),"")</f>
        <v>1.6739202944034379</v>
      </c>
      <c r="BB145" s="37">
        <f t="shared" si="86"/>
        <v>22</v>
      </c>
      <c r="BC145" s="37">
        <f t="shared" si="87"/>
        <v>15</v>
      </c>
      <c r="BD145" s="38">
        <f t="shared" si="88"/>
        <v>533081391.04113048</v>
      </c>
      <c r="BE145" s="38">
        <f t="shared" si="89"/>
        <v>534376063.0381183</v>
      </c>
      <c r="BF145" s="38" t="b">
        <f t="shared" si="90"/>
        <v>1</v>
      </c>
      <c r="BG145" s="37" t="str">
        <f t="array" ref="BG145:BQ145">IF(BF145,"",IVSolution($M145,$N145,$O145,BB145,BC145,BD145,BE145,$E145,$F145,$G145,$H145,$I145))</f>
        <v/>
      </c>
      <c r="BH145" s="37" t="str">
        <v/>
      </c>
      <c r="BI145" s="37" t="str">
        <v/>
      </c>
      <c r="BJ145" s="39" t="str">
        <v/>
      </c>
      <c r="BK145" s="39" t="str">
        <v/>
      </c>
      <c r="BL145" s="37" t="str">
        <v/>
      </c>
      <c r="BM145" s="37" t="str">
        <v/>
      </c>
      <c r="BN145" s="37" t="str">
        <v/>
      </c>
      <c r="BO145" s="37" t="str">
        <v/>
      </c>
      <c r="BP145" s="37" t="str">
        <v/>
      </c>
      <c r="BQ145" s="37" t="str">
        <v/>
      </c>
      <c r="BR145" s="40">
        <f t="shared" si="91"/>
        <v>20.5</v>
      </c>
      <c r="BS145" s="36">
        <f>IFERROR(INDEX('Level Multipliers'!$D:$D,MATCH(BR145,'Level Multipliers'!$A:$A,0)),"")</f>
        <v>1.6533745038028393</v>
      </c>
      <c r="BT145" s="37">
        <f t="shared" si="92"/>
        <v>16</v>
      </c>
      <c r="BU145" s="37">
        <f t="shared" si="93"/>
        <v>15</v>
      </c>
      <c r="BV145" s="38">
        <f t="shared" si="94"/>
        <v>507387037.96632421</v>
      </c>
      <c r="BW145" s="38">
        <f t="shared" si="95"/>
        <v>508619307.18586433</v>
      </c>
      <c r="BX145" s="38" t="b">
        <f t="shared" si="96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 t="str">
        <f t="shared" si="97"/>
        <v/>
      </c>
      <c r="CK145" s="41" t="str">
        <f t="shared" si="98"/>
        <v/>
      </c>
      <c r="CL145" s="61" t="str">
        <f t="shared" si="99"/>
        <v/>
      </c>
      <c r="CM145" s="39" t="str">
        <f t="shared" si="100"/>
        <v/>
      </c>
      <c r="CN145" s="39" t="str">
        <f t="shared" si="101"/>
        <v/>
      </c>
      <c r="CO145" s="42" t="str">
        <f t="shared" si="102"/>
        <v/>
      </c>
      <c r="CP145" s="42" t="str">
        <f t="shared" si="103"/>
        <v/>
      </c>
      <c r="CQ145" s="42" t="str">
        <f t="shared" si="104"/>
        <v/>
      </c>
      <c r="CR145" s="42" t="str">
        <f t="shared" si="105"/>
        <v/>
      </c>
      <c r="CS145" s="42" t="str">
        <f t="shared" si="106"/>
        <v/>
      </c>
      <c r="CT145" s="42" t="str">
        <f t="shared" si="107"/>
        <v/>
      </c>
      <c r="CU145" s="43" t="str">
        <f t="shared" si="108"/>
        <v/>
      </c>
      <c r="CV145" s="43" t="str">
        <f t="shared" si="109"/>
        <v/>
      </c>
      <c r="CW145" s="43" t="str">
        <f t="shared" si="110"/>
        <v/>
      </c>
      <c r="CX145" s="13"/>
    </row>
    <row r="146" spans="1:102" x14ac:dyDescent="0.25">
      <c r="A146" s="31" t="s">
        <v>152</v>
      </c>
      <c r="B146" s="13">
        <v>797</v>
      </c>
      <c r="C146" s="13">
        <v>304</v>
      </c>
      <c r="D146" s="13">
        <v>25</v>
      </c>
      <c r="E146" s="32" t="s">
        <v>2</v>
      </c>
      <c r="F146" s="32"/>
      <c r="G146" s="32"/>
      <c r="H146" s="32">
        <v>1</v>
      </c>
      <c r="I146" s="32" t="s">
        <v>2</v>
      </c>
      <c r="J146" s="13"/>
      <c r="K146" s="33"/>
      <c r="L146" s="34">
        <f>IFERROR(INDEX('Pokemon Data'!A:A,MATCH($A146,'Pokemon Data'!$B:$B,0)),"")</f>
        <v>113</v>
      </c>
      <c r="M146" s="34">
        <f>IFERROR(INDEX('Pokemon Data'!I:I,MATCH($A146,'Pokemon Data'!$B:$B,0)),"")</f>
        <v>487</v>
      </c>
      <c r="N146" s="34">
        <f>IFERROR(INDEX('Pokemon Data'!J:J,MATCH($A146,'Pokemon Data'!$B:$B,0)),"")</f>
        <v>60</v>
      </c>
      <c r="O146" s="34">
        <f>IFERROR(INDEX('Pokemon Data'!K:K,MATCH($A146,'Pokemon Data'!$B:$B,0)),"")</f>
        <v>128</v>
      </c>
      <c r="P146" s="35">
        <f>IFERROR(INDEX('Level Multipliers'!$A:$A,MATCH($D146,'Level Multipliers'!$B:$B,0)),"")</f>
        <v>19</v>
      </c>
      <c r="Q146" s="36">
        <f>IFERROR(INDEX('Level Multipliers'!$D:$D,MATCH(P146,'Level Multipliers'!$A:$A,0)),"")</f>
        <v>1.7173900470456649</v>
      </c>
      <c r="R146" s="37">
        <f t="shared" si="74"/>
        <v>36</v>
      </c>
      <c r="S146" s="37">
        <f t="shared" si="75"/>
        <v>15</v>
      </c>
      <c r="T146" s="38">
        <f t="shared" si="76"/>
        <v>552576497.66230059</v>
      </c>
      <c r="U146" s="38">
        <f t="shared" si="77"/>
        <v>553964008.72365427</v>
      </c>
      <c r="V146" s="38" t="b">
        <f t="shared" si="78"/>
        <v>1</v>
      </c>
      <c r="W146" s="37" t="str">
        <f t="array" ref="W146:AG146">IF(V146,"",IVSolution($M146,$N146,$O146,R146,S146,T146,U146,$E146,$F146,$G146,$H146,$I146))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40">
        <f t="shared" si="79"/>
        <v>19.5</v>
      </c>
      <c r="AI146" s="36">
        <f>IFERROR(INDEX('Level Multipliers'!$D:$D,MATCH(AH146,'Level Multipliers'!$A:$A,0)),"")</f>
        <v>1.6952373266621776</v>
      </c>
      <c r="AJ146" s="37">
        <f t="shared" si="80"/>
        <v>29</v>
      </c>
      <c r="AK146" s="37">
        <f t="shared" si="81"/>
        <v>15</v>
      </c>
      <c r="AL146" s="38">
        <f t="shared" si="82"/>
        <v>524612540.825984</v>
      </c>
      <c r="AM146" s="38">
        <f t="shared" si="83"/>
        <v>525929834.82310534</v>
      </c>
      <c r="AN146" s="38" t="b">
        <f t="shared" si="84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5"/>
        <v>20</v>
      </c>
      <c r="BA146" s="36">
        <f>IFERROR(INDEX('Level Multipliers'!$D:$D,MATCH(AZ146,'Level Multipliers'!$A:$A,0)),"")</f>
        <v>1.6739202944034379</v>
      </c>
      <c r="BB146" s="37">
        <f t="shared" si="86"/>
        <v>22</v>
      </c>
      <c r="BC146" s="37">
        <f t="shared" si="87"/>
        <v>15</v>
      </c>
      <c r="BD146" s="38">
        <f t="shared" si="88"/>
        <v>498718802.02222973</v>
      </c>
      <c r="BE146" s="38">
        <f t="shared" si="89"/>
        <v>499971077.24066246</v>
      </c>
      <c r="BF146" s="38" t="b">
        <f t="shared" si="90"/>
        <v>1</v>
      </c>
      <c r="BG146" s="37" t="str">
        <f t="array" ref="BG146:BQ146">IF(BF146,"",IVSolution($M146,$N146,$O146,BB146,BC146,BD146,BE146,$E146,$F146,$G146,$H146,$I146))</f>
        <v/>
      </c>
      <c r="BH146" s="37" t="str">
        <v/>
      </c>
      <c r="BI146" s="37" t="str">
        <v/>
      </c>
      <c r="BJ146" s="39" t="str">
        <v/>
      </c>
      <c r="BK146" s="39" t="str">
        <v/>
      </c>
      <c r="BL146" s="37" t="str">
        <v/>
      </c>
      <c r="BM146" s="37" t="str">
        <v/>
      </c>
      <c r="BN146" s="37" t="str">
        <v/>
      </c>
      <c r="BO146" s="37" t="str">
        <v/>
      </c>
      <c r="BP146" s="37" t="str">
        <v/>
      </c>
      <c r="BQ146" s="37" t="str">
        <v/>
      </c>
      <c r="BR146" s="40">
        <f t="shared" si="91"/>
        <v>20.5</v>
      </c>
      <c r="BS146" s="36">
        <f>IFERROR(INDEX('Level Multipliers'!$D:$D,MATCH(BR146,'Level Multipliers'!$A:$A,0)),"")</f>
        <v>1.6533745038028393</v>
      </c>
      <c r="BT146" s="37">
        <f t="shared" si="92"/>
        <v>16</v>
      </c>
      <c r="BU146" s="37">
        <f t="shared" si="93"/>
        <v>15</v>
      </c>
      <c r="BV146" s="38">
        <f t="shared" si="94"/>
        <v>474680714.78159881</v>
      </c>
      <c r="BW146" s="38">
        <f t="shared" si="95"/>
        <v>475872630.73379195</v>
      </c>
      <c r="BX146" s="38" t="b">
        <f t="shared" si="96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 t="str">
        <f t="shared" si="97"/>
        <v/>
      </c>
      <c r="CK146" s="41" t="str">
        <f t="shared" si="98"/>
        <v/>
      </c>
      <c r="CL146" s="61" t="str">
        <f t="shared" si="99"/>
        <v/>
      </c>
      <c r="CM146" s="39" t="str">
        <f t="shared" si="100"/>
        <v/>
      </c>
      <c r="CN146" s="39" t="str">
        <f t="shared" si="101"/>
        <v/>
      </c>
      <c r="CO146" s="42" t="str">
        <f t="shared" si="102"/>
        <v/>
      </c>
      <c r="CP146" s="42" t="str">
        <f t="shared" si="103"/>
        <v/>
      </c>
      <c r="CQ146" s="42" t="str">
        <f t="shared" si="104"/>
        <v/>
      </c>
      <c r="CR146" s="42" t="str">
        <f t="shared" si="105"/>
        <v/>
      </c>
      <c r="CS146" s="42" t="str">
        <f t="shared" si="106"/>
        <v/>
      </c>
      <c r="CT146" s="42" t="str">
        <f t="shared" si="107"/>
        <v/>
      </c>
      <c r="CU146" s="43" t="str">
        <f t="shared" si="108"/>
        <v/>
      </c>
      <c r="CV146" s="43" t="str">
        <f t="shared" si="109"/>
        <v/>
      </c>
      <c r="CW146" s="43" t="str">
        <f t="shared" si="110"/>
        <v/>
      </c>
      <c r="CX146" s="13"/>
    </row>
    <row r="147" spans="1:102" x14ac:dyDescent="0.25">
      <c r="A147" s="31" t="s">
        <v>154</v>
      </c>
      <c r="B147" s="13">
        <v>1244</v>
      </c>
      <c r="C147" s="13">
        <v>86</v>
      </c>
      <c r="D147" s="13">
        <v>25</v>
      </c>
      <c r="E147" s="32" t="s">
        <v>0</v>
      </c>
      <c r="F147" s="32">
        <v>1</v>
      </c>
      <c r="G147" s="32"/>
      <c r="H147" s="32"/>
      <c r="I147" s="32" t="s">
        <v>0</v>
      </c>
      <c r="J147" s="13"/>
      <c r="K147" s="33"/>
      <c r="L147" s="34">
        <f>IFERROR(INDEX('Pokemon Data'!A:A,MATCH($A147,'Pokemon Data'!$B:$B,0)),"")</f>
        <v>114</v>
      </c>
      <c r="M147" s="34">
        <f>IFERROR(INDEX('Pokemon Data'!I:I,MATCH($A147,'Pokemon Data'!$B:$B,0)),"")</f>
        <v>163</v>
      </c>
      <c r="N147" s="34">
        <f>IFERROR(INDEX('Pokemon Data'!J:J,MATCH($A147,'Pokemon Data'!$B:$B,0)),"")</f>
        <v>183</v>
      </c>
      <c r="O147" s="34">
        <f>IFERROR(INDEX('Pokemon Data'!K:K,MATCH($A147,'Pokemon Data'!$B:$B,0)),"")</f>
        <v>169</v>
      </c>
      <c r="P147" s="35">
        <f>IFERROR(INDEX('Level Multipliers'!$A:$A,MATCH($D147,'Level Multipliers'!$B:$B,0)),"")</f>
        <v>19</v>
      </c>
      <c r="Q147" s="36">
        <f>IFERROR(INDEX('Level Multipliers'!$D:$D,MATCH(P147,'Level Multipliers'!$A:$A,0)),"")</f>
        <v>1.7173900470456649</v>
      </c>
      <c r="R147" s="37">
        <f t="shared" si="74"/>
        <v>0</v>
      </c>
      <c r="S147" s="37">
        <f t="shared" si="75"/>
        <v>-14</v>
      </c>
      <c r="T147" s="38">
        <f t="shared" si="76"/>
        <v>1346221515.8889847</v>
      </c>
      <c r="U147" s="38">
        <f t="shared" si="77"/>
        <v>1348386729.0750091</v>
      </c>
      <c r="V147" s="38" t="b">
        <f t="shared" si="78"/>
        <v>1</v>
      </c>
      <c r="W147" s="37" t="str">
        <f t="array" ref="W147:AG147">IF(V147,"",IVSolution($M147,$N147,$O147,R147,S147,T147,U147,$E147,$F147,$G147,$H147,$I147))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40">
        <f t="shared" si="79"/>
        <v>19.5</v>
      </c>
      <c r="AI147" s="36">
        <f>IFERROR(INDEX('Level Multipliers'!$D:$D,MATCH(AH147,'Level Multipliers'!$A:$A,0)),"")</f>
        <v>1.6952373266621776</v>
      </c>
      <c r="AJ147" s="37">
        <f t="shared" si="80"/>
        <v>0</v>
      </c>
      <c r="AK147" s="37">
        <f t="shared" si="81"/>
        <v>-16</v>
      </c>
      <c r="AL147" s="38">
        <f t="shared" si="82"/>
        <v>1278093970.6138923</v>
      </c>
      <c r="AM147" s="38">
        <f t="shared" si="83"/>
        <v>1280149609.9611244</v>
      </c>
      <c r="AN147" s="38" t="b">
        <f t="shared" si="84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5"/>
        <v>20</v>
      </c>
      <c r="BA147" s="36">
        <f>IFERROR(INDEX('Level Multipliers'!$D:$D,MATCH(AZ147,'Level Multipliers'!$A:$A,0)),"")</f>
        <v>1.6739202944034379</v>
      </c>
      <c r="BB147" s="37">
        <f t="shared" si="86"/>
        <v>0</v>
      </c>
      <c r="BC147" s="37">
        <f t="shared" si="87"/>
        <v>-18</v>
      </c>
      <c r="BD147" s="38">
        <f t="shared" si="88"/>
        <v>1215010020.3338952</v>
      </c>
      <c r="BE147" s="38">
        <f t="shared" si="89"/>
        <v>1216964197.7750735</v>
      </c>
      <c r="BF147" s="38" t="b">
        <f t="shared" si="90"/>
        <v>1</v>
      </c>
      <c r="BG147" s="37" t="str">
        <f t="array" ref="BG147:BQ147">IF(BF147,"",IVSolution($M147,$N147,$O147,BB147,BC147,BD147,BE147,$E147,$F147,$G147,$H147,$I147))</f>
        <v/>
      </c>
      <c r="BH147" s="37" t="str">
        <v/>
      </c>
      <c r="BI147" s="37" t="str">
        <v/>
      </c>
      <c r="BJ147" s="39" t="str">
        <v/>
      </c>
      <c r="BK147" s="39" t="str">
        <v/>
      </c>
      <c r="BL147" s="37" t="str">
        <v/>
      </c>
      <c r="BM147" s="37" t="str">
        <v/>
      </c>
      <c r="BN147" s="37" t="str">
        <v/>
      </c>
      <c r="BO147" s="37" t="str">
        <v/>
      </c>
      <c r="BP147" s="37" t="str">
        <v/>
      </c>
      <c r="BQ147" s="37" t="str">
        <v/>
      </c>
      <c r="BR147" s="40">
        <f t="shared" si="91"/>
        <v>20.5</v>
      </c>
      <c r="BS147" s="36">
        <f>IFERROR(INDEX('Level Multipliers'!$D:$D,MATCH(BR147,'Level Multipliers'!$A:$A,0)),"")</f>
        <v>1.6533745038028393</v>
      </c>
      <c r="BT147" s="37">
        <f t="shared" si="92"/>
        <v>0</v>
      </c>
      <c r="BU147" s="37">
        <f t="shared" si="93"/>
        <v>-20</v>
      </c>
      <c r="BV147" s="38">
        <f t="shared" si="94"/>
        <v>1156446924.7606006</v>
      </c>
      <c r="BW147" s="38">
        <f t="shared" si="95"/>
        <v>1158306911.4722047</v>
      </c>
      <c r="BX147" s="38" t="b">
        <f t="shared" si="96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 t="str">
        <f t="shared" si="97"/>
        <v/>
      </c>
      <c r="CK147" s="41" t="str">
        <f t="shared" si="98"/>
        <v/>
      </c>
      <c r="CL147" s="61" t="str">
        <f t="shared" si="99"/>
        <v/>
      </c>
      <c r="CM147" s="39" t="str">
        <f t="shared" si="100"/>
        <v/>
      </c>
      <c r="CN147" s="39" t="str">
        <f t="shared" si="101"/>
        <v/>
      </c>
      <c r="CO147" s="42" t="str">
        <f t="shared" si="102"/>
        <v/>
      </c>
      <c r="CP147" s="42" t="str">
        <f t="shared" si="103"/>
        <v/>
      </c>
      <c r="CQ147" s="42" t="str">
        <f t="shared" si="104"/>
        <v/>
      </c>
      <c r="CR147" s="42" t="str">
        <f t="shared" si="105"/>
        <v/>
      </c>
      <c r="CS147" s="42" t="str">
        <f t="shared" si="106"/>
        <v/>
      </c>
      <c r="CT147" s="42" t="str">
        <f t="shared" si="107"/>
        <v/>
      </c>
      <c r="CU147" s="43" t="str">
        <f t="shared" si="108"/>
        <v/>
      </c>
      <c r="CV147" s="43" t="str">
        <f t="shared" si="109"/>
        <v/>
      </c>
      <c r="CW147" s="43" t="str">
        <f t="shared" si="110"/>
        <v/>
      </c>
      <c r="CX147" s="13" t="s">
        <v>423</v>
      </c>
    </row>
    <row r="148" spans="1:102" x14ac:dyDescent="0.25">
      <c r="A148" s="31" t="s">
        <v>157</v>
      </c>
      <c r="B148" s="13">
        <v>489</v>
      </c>
      <c r="C148" s="13">
        <v>47</v>
      </c>
      <c r="D148" s="13">
        <v>10</v>
      </c>
      <c r="E148" s="32" t="s">
        <v>0</v>
      </c>
      <c r="F148" s="32"/>
      <c r="G148" s="32"/>
      <c r="H148" s="32">
        <v>1</v>
      </c>
      <c r="I148" s="32" t="s">
        <v>0</v>
      </c>
      <c r="J148" s="13"/>
      <c r="K148" s="33"/>
      <c r="L148" s="34">
        <f>IFERROR(INDEX('Pokemon Data'!A:A,MATCH($A148,'Pokemon Data'!$B:$B,0)),"")</f>
        <v>117</v>
      </c>
      <c r="M148" s="34">
        <f>IFERROR(INDEX('Pokemon Data'!I:I,MATCH($A148,'Pokemon Data'!$B:$B,0)),"")</f>
        <v>146</v>
      </c>
      <c r="N148" s="34">
        <f>IFERROR(INDEX('Pokemon Data'!J:J,MATCH($A148,'Pokemon Data'!$B:$B,0)),"")</f>
        <v>187</v>
      </c>
      <c r="O148" s="34">
        <f>IFERROR(INDEX('Pokemon Data'!K:K,MATCH($A148,'Pokemon Data'!$B:$B,0)),"")</f>
        <v>156</v>
      </c>
      <c r="P148" s="35">
        <f>IFERROR(INDEX('Level Multipliers'!$A:$A,MATCH($D148,'Level Multipliers'!$B:$B,0)),"")</f>
        <v>9</v>
      </c>
      <c r="Q148" s="36">
        <f>IFERROR(INDEX('Level Multipliers'!$D:$D,MATCH(P148,'Level Multipliers'!$A:$A,0)),"")</f>
        <v>2.5027074524512973</v>
      </c>
      <c r="R148" s="37">
        <f t="shared" si="74"/>
        <v>0</v>
      </c>
      <c r="S148" s="37">
        <f t="shared" si="75"/>
        <v>-26</v>
      </c>
      <c r="T148" s="38">
        <f t="shared" si="76"/>
        <v>938119288.71342731</v>
      </c>
      <c r="U148" s="38">
        <f t="shared" si="77"/>
        <v>941960100.61890793</v>
      </c>
      <c r="V148" s="38" t="b">
        <f t="shared" si="78"/>
        <v>1</v>
      </c>
      <c r="W148" s="37" t="str">
        <f t="array" ref="W148:AG148">IF(V148,"",IVSolution($M148,$N148,$O148,R148,S148,T148,U148,$E148,$F148,$G148,$H148,$I148))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40">
        <f t="shared" si="79"/>
        <v>9.5</v>
      </c>
      <c r="AI148" s="36">
        <f>IFERROR(INDEX('Level Multipliers'!$D:$D,MATCH(AH148,'Level Multipliers'!$A:$A,0)),"")</f>
        <v>2.4319447427583007</v>
      </c>
      <c r="AJ148" s="37">
        <f t="shared" si="80"/>
        <v>0</v>
      </c>
      <c r="AK148" s="37">
        <f t="shared" si="81"/>
        <v>-30</v>
      </c>
      <c r="AL148" s="38">
        <f t="shared" si="82"/>
        <v>836435640.75117564</v>
      </c>
      <c r="AM148" s="38">
        <f t="shared" si="83"/>
        <v>839860143.37660551</v>
      </c>
      <c r="AN148" s="38" t="b">
        <f t="shared" si="84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5"/>
        <v>10</v>
      </c>
      <c r="BA148" s="36">
        <f>IFERROR(INDEX('Level Multipliers'!$D:$D,MATCH(AZ148,'Level Multipliers'!$A:$A,0)),"")</f>
        <v>2.366863825187552</v>
      </c>
      <c r="BB148" s="37">
        <f t="shared" si="86"/>
        <v>0</v>
      </c>
      <c r="BC148" s="37">
        <f t="shared" si="87"/>
        <v>-33</v>
      </c>
      <c r="BD148" s="38">
        <f t="shared" si="88"/>
        <v>750431069.14530814</v>
      </c>
      <c r="BE148" s="38">
        <f t="shared" si="89"/>
        <v>753503455.16198277</v>
      </c>
      <c r="BF148" s="38" t="b">
        <f t="shared" si="90"/>
        <v>1</v>
      </c>
      <c r="BG148" s="37" t="str">
        <f t="array" ref="BG148:BQ148">IF(BF148,"",IVSolution($M148,$N148,$O148,BB148,BC148,BD148,BE148,$E148,$F148,$G148,$H148,$I148))</f>
        <v/>
      </c>
      <c r="BH148" s="37" t="str">
        <v/>
      </c>
      <c r="BI148" s="37" t="str">
        <v/>
      </c>
      <c r="BJ148" s="39" t="str">
        <v/>
      </c>
      <c r="BK148" s="39" t="str">
        <v/>
      </c>
      <c r="BL148" s="37" t="str">
        <v/>
      </c>
      <c r="BM148" s="37" t="str">
        <v/>
      </c>
      <c r="BN148" s="37" t="str">
        <v/>
      </c>
      <c r="BO148" s="37" t="str">
        <v/>
      </c>
      <c r="BP148" s="37" t="str">
        <v/>
      </c>
      <c r="BQ148" s="37" t="str">
        <v/>
      </c>
      <c r="BR148" s="40">
        <f t="shared" si="91"/>
        <v>10.5</v>
      </c>
      <c r="BS148" s="36">
        <f>IFERROR(INDEX('Level Multipliers'!$D:$D,MATCH(BR148,'Level Multipliers'!$A:$A,0)),"")</f>
        <v>2.3098613358274029</v>
      </c>
      <c r="BT148" s="37">
        <f t="shared" si="92"/>
        <v>0</v>
      </c>
      <c r="BU148" s="37">
        <f t="shared" si="93"/>
        <v>-36</v>
      </c>
      <c r="BV148" s="38">
        <f t="shared" si="94"/>
        <v>680708785.39288783</v>
      </c>
      <c r="BW148" s="38">
        <f t="shared" si="95"/>
        <v>683495717.11741078</v>
      </c>
      <c r="BX148" s="38" t="b">
        <f t="shared" si="96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 t="str">
        <f t="shared" si="97"/>
        <v/>
      </c>
      <c r="CK148" s="41" t="str">
        <f t="shared" si="98"/>
        <v/>
      </c>
      <c r="CL148" s="61" t="str">
        <f t="shared" si="99"/>
        <v/>
      </c>
      <c r="CM148" s="39" t="str">
        <f t="shared" si="100"/>
        <v/>
      </c>
      <c r="CN148" s="39" t="str">
        <f t="shared" si="101"/>
        <v/>
      </c>
      <c r="CO148" s="42" t="str">
        <f t="shared" si="102"/>
        <v/>
      </c>
      <c r="CP148" s="42" t="str">
        <f t="shared" si="103"/>
        <v/>
      </c>
      <c r="CQ148" s="42" t="str">
        <f t="shared" si="104"/>
        <v/>
      </c>
      <c r="CR148" s="42" t="str">
        <f t="shared" si="105"/>
        <v/>
      </c>
      <c r="CS148" s="42" t="str">
        <f t="shared" si="106"/>
        <v/>
      </c>
      <c r="CT148" s="42" t="str">
        <f t="shared" si="107"/>
        <v/>
      </c>
      <c r="CU148" s="43" t="str">
        <f t="shared" si="108"/>
        <v/>
      </c>
      <c r="CV148" s="43" t="str">
        <f t="shared" si="109"/>
        <v/>
      </c>
      <c r="CW148" s="43" t="str">
        <f t="shared" si="110"/>
        <v/>
      </c>
      <c r="CX148" s="13"/>
    </row>
    <row r="149" spans="1:102" x14ac:dyDescent="0.25">
      <c r="A149" s="31" t="s">
        <v>158</v>
      </c>
      <c r="B149" s="13">
        <v>326</v>
      </c>
      <c r="C149" s="13">
        <v>43</v>
      </c>
      <c r="D149" s="13">
        <v>16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118</v>
      </c>
      <c r="M149" s="34">
        <f>IFERROR(INDEX('Pokemon Data'!I:I,MATCH($A149,'Pokemon Data'!$B:$B,0)),"")</f>
        <v>128</v>
      </c>
      <c r="N149" s="34">
        <f>IFERROR(INDEX('Pokemon Data'!J:J,MATCH($A149,'Pokemon Data'!$B:$B,0)),"")</f>
        <v>123</v>
      </c>
      <c r="O149" s="34">
        <f>IFERROR(INDEX('Pokemon Data'!K:K,MATCH($A149,'Pokemon Data'!$B:$B,0)),"")</f>
        <v>110</v>
      </c>
      <c r="P149" s="35">
        <f>IFERROR(INDEX('Level Multipliers'!$A:$A,MATCH($D149,'Level Multipliers'!$B:$B,0)),"")</f>
        <v>13</v>
      </c>
      <c r="Q149" s="36">
        <f>IFERROR(INDEX('Level Multipliers'!$D:$D,MATCH(P149,'Level Multipliers'!$A:$A,0)),"")</f>
        <v>2.0760457511183974</v>
      </c>
      <c r="R149" s="37">
        <f t="shared" si="74"/>
        <v>0</v>
      </c>
      <c r="S149" s="37">
        <f t="shared" si="75"/>
        <v>-37</v>
      </c>
      <c r="T149" s="38">
        <f t="shared" si="76"/>
        <v>197416242.03840306</v>
      </c>
      <c r="U149" s="38">
        <f t="shared" si="77"/>
        <v>198629242.20825398</v>
      </c>
      <c r="V149" s="38" t="b">
        <f t="shared" si="78"/>
        <v>1</v>
      </c>
      <c r="W149" s="37" t="str">
        <f t="array" ref="W149:AG149">IF(V149,"",IVSolution($M149,$N149,$O149,R149,S149,T149,U149,$E149,$F149,$G149,$H149,$I149))</f>
        <v/>
      </c>
      <c r="X149" s="37" t="str">
        <v/>
      </c>
      <c r="Y149" s="37" t="str">
        <v/>
      </c>
      <c r="Z149" s="39" t="str">
        <v/>
      </c>
      <c r="AA149" s="39" t="str">
        <v/>
      </c>
      <c r="AB149" s="37" t="str">
        <v/>
      </c>
      <c r="AC149" s="37" t="str">
        <v/>
      </c>
      <c r="AD149" s="37" t="str">
        <v/>
      </c>
      <c r="AE149" s="37" t="str">
        <v/>
      </c>
      <c r="AF149" s="37" t="str">
        <v/>
      </c>
      <c r="AG149" s="37" t="str">
        <v/>
      </c>
      <c r="AH149" s="40">
        <f t="shared" si="79"/>
        <v>13.5</v>
      </c>
      <c r="AI149" s="36">
        <f>IFERROR(INDEX('Level Multipliers'!$D:$D,MATCH(AH149,'Level Multipliers'!$A:$A,0)),"")</f>
        <v>2.0372581629338091</v>
      </c>
      <c r="AJ149" s="37">
        <f t="shared" si="80"/>
        <v>0</v>
      </c>
      <c r="AK149" s="37">
        <f t="shared" si="81"/>
        <v>-39</v>
      </c>
      <c r="AL149" s="38">
        <f t="shared" si="82"/>
        <v>183070963.24237239</v>
      </c>
      <c r="AM149" s="38">
        <f t="shared" si="83"/>
        <v>184195820.58549097</v>
      </c>
      <c r="AN149" s="38" t="b">
        <f t="shared" si="84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5"/>
        <v>14</v>
      </c>
      <c r="BA149" s="36">
        <f>IFERROR(INDEX('Level Multipliers'!$D:$D,MATCH(AZ149,'Level Multipliers'!$A:$A,0)),"")</f>
        <v>2.0005664044869746</v>
      </c>
      <c r="BB149" s="37">
        <f t="shared" si="86"/>
        <v>0</v>
      </c>
      <c r="BC149" s="37">
        <f t="shared" si="87"/>
        <v>-40</v>
      </c>
      <c r="BD149" s="38">
        <f t="shared" si="88"/>
        <v>170234306.49347472</v>
      </c>
      <c r="BE149" s="38">
        <f t="shared" si="89"/>
        <v>171280290.55516541</v>
      </c>
      <c r="BF149" s="38" t="b">
        <f t="shared" si="90"/>
        <v>1</v>
      </c>
      <c r="BG149" s="37" t="str">
        <f t="array" ref="BG149:BQ149">IF(BF149,"",IVSolution($M149,$N149,$O149,BB149,BC149,BD149,BE149,$E149,$F149,$G149,$H149,$I149))</f>
        <v/>
      </c>
      <c r="BH149" s="37" t="str">
        <v/>
      </c>
      <c r="BI149" s="37" t="str">
        <v/>
      </c>
      <c r="BJ149" s="39" t="str">
        <v/>
      </c>
      <c r="BK149" s="39" t="str">
        <v/>
      </c>
      <c r="BL149" s="37" t="str">
        <v/>
      </c>
      <c r="BM149" s="37" t="str">
        <v/>
      </c>
      <c r="BN149" s="37" t="str">
        <v/>
      </c>
      <c r="BO149" s="37" t="str">
        <v/>
      </c>
      <c r="BP149" s="37" t="str">
        <v/>
      </c>
      <c r="BQ149" s="37" t="str">
        <v/>
      </c>
      <c r="BR149" s="40">
        <f t="shared" si="91"/>
        <v>14.5</v>
      </c>
      <c r="BS149" s="36">
        <f>IFERROR(INDEX('Level Multipliers'!$D:$D,MATCH(BR149,'Level Multipliers'!$A:$A,0)),"")</f>
        <v>1.9657884055662767</v>
      </c>
      <c r="BT149" s="37">
        <f t="shared" si="92"/>
        <v>0</v>
      </c>
      <c r="BU149" s="37">
        <f t="shared" si="93"/>
        <v>-42</v>
      </c>
      <c r="BV149" s="38">
        <f t="shared" si="94"/>
        <v>158701955.11052883</v>
      </c>
      <c r="BW149" s="38">
        <f t="shared" si="95"/>
        <v>159677080.03701437</v>
      </c>
      <c r="BX149" s="38" t="b">
        <f t="shared" si="96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 t="str">
        <f t="shared" si="97"/>
        <v/>
      </c>
      <c r="CK149" s="41" t="str">
        <f t="shared" si="98"/>
        <v/>
      </c>
      <c r="CL149" s="61" t="str">
        <f t="shared" si="99"/>
        <v/>
      </c>
      <c r="CM149" s="39" t="str">
        <f t="shared" si="100"/>
        <v/>
      </c>
      <c r="CN149" s="39" t="str">
        <f t="shared" si="101"/>
        <v/>
      </c>
      <c r="CO149" s="42" t="str">
        <f t="shared" si="102"/>
        <v/>
      </c>
      <c r="CP149" s="42" t="str">
        <f t="shared" si="103"/>
        <v/>
      </c>
      <c r="CQ149" s="42" t="str">
        <f t="shared" si="104"/>
        <v/>
      </c>
      <c r="CR149" s="42" t="str">
        <f t="shared" si="105"/>
        <v/>
      </c>
      <c r="CS149" s="42" t="str">
        <f t="shared" si="106"/>
        <v/>
      </c>
      <c r="CT149" s="42" t="str">
        <f t="shared" si="107"/>
        <v/>
      </c>
      <c r="CU149" s="43" t="str">
        <f t="shared" si="108"/>
        <v/>
      </c>
      <c r="CV149" s="43" t="str">
        <f t="shared" si="109"/>
        <v/>
      </c>
      <c r="CW149" s="43" t="str">
        <f t="shared" si="110"/>
        <v/>
      </c>
      <c r="CX149" s="13" t="s">
        <v>451</v>
      </c>
    </row>
    <row r="150" spans="1:102" x14ac:dyDescent="0.25">
      <c r="A150" s="31" t="s">
        <v>158</v>
      </c>
      <c r="B150" s="13">
        <v>147</v>
      </c>
      <c r="C150" s="13">
        <v>31</v>
      </c>
      <c r="D150" s="13">
        <v>6</v>
      </c>
      <c r="E150" s="32"/>
      <c r="F150" s="32"/>
      <c r="G150" s="32"/>
      <c r="H150" s="32"/>
      <c r="I150" s="32"/>
      <c r="J150" s="13"/>
      <c r="K150" s="33"/>
      <c r="L150" s="34">
        <f>IFERROR(INDEX('Pokemon Data'!A:A,MATCH($A150,'Pokemon Data'!$B:$B,0)),"")</f>
        <v>118</v>
      </c>
      <c r="M150" s="34">
        <f>IFERROR(INDEX('Pokemon Data'!I:I,MATCH($A150,'Pokemon Data'!$B:$B,0)),"")</f>
        <v>128</v>
      </c>
      <c r="N150" s="34">
        <f>IFERROR(INDEX('Pokemon Data'!J:J,MATCH($A150,'Pokemon Data'!$B:$B,0)),"")</f>
        <v>123</v>
      </c>
      <c r="O150" s="34">
        <f>IFERROR(INDEX('Pokemon Data'!K:K,MATCH($A150,'Pokemon Data'!$B:$B,0)),"")</f>
        <v>110</v>
      </c>
      <c r="P150" s="35">
        <f>IFERROR(INDEX('Level Multipliers'!$A:$A,MATCH($D150,'Level Multipliers'!$B:$B,0)),"")</f>
        <v>5</v>
      </c>
      <c r="Q150" s="36">
        <f>IFERROR(INDEX('Level Multipliers'!$D:$D,MATCH(P150,'Level Multipliers'!$A:$A,0)),"")</f>
        <v>3.4453071462968556</v>
      </c>
      <c r="R150" s="37">
        <f t="shared" si="74"/>
        <v>0</v>
      </c>
      <c r="S150" s="37">
        <f t="shared" si="75"/>
        <v>-18</v>
      </c>
      <c r="T150" s="38">
        <f t="shared" si="76"/>
        <v>304471361.56832242</v>
      </c>
      <c r="U150" s="38">
        <f t="shared" si="77"/>
        <v>308627919.09817827</v>
      </c>
      <c r="V150" s="38" t="b">
        <f t="shared" si="78"/>
        <v>1</v>
      </c>
      <c r="W150" s="37" t="str">
        <f t="array" ref="W150:AG150">IF(V150,"",IVSolution($M150,$N150,$O150,R150,S150,T150,U150,$E150,$F150,$G150,$H150,$I150))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40">
        <f t="shared" si="79"/>
        <v>5.5</v>
      </c>
      <c r="AI150" s="36">
        <f>IFERROR(INDEX('Level Multipliers'!$D:$D,MATCH(AH150,'Level Multipliers'!$A:$A,0)),"")</f>
        <v>3.2673611577633439</v>
      </c>
      <c r="AJ150" s="37">
        <f t="shared" si="80"/>
        <v>0</v>
      </c>
      <c r="AK150" s="37">
        <f t="shared" si="81"/>
        <v>-24</v>
      </c>
      <c r="AL150" s="38">
        <f t="shared" si="82"/>
        <v>246276649.74026141</v>
      </c>
      <c r="AM150" s="38">
        <f t="shared" si="83"/>
        <v>249638749.40583488</v>
      </c>
      <c r="AN150" s="38" t="b">
        <f t="shared" si="84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5"/>
        <v>6</v>
      </c>
      <c r="BA150" s="36">
        <f>IFERROR(INDEX('Level Multipliers'!$D:$D,MATCH(AZ150,'Level Multipliers'!$A:$A,0)),"")</f>
        <v>3.1144148940514844</v>
      </c>
      <c r="BB150" s="37">
        <f t="shared" si="86"/>
        <v>0</v>
      </c>
      <c r="BC150" s="37">
        <f t="shared" si="87"/>
        <v>-29</v>
      </c>
      <c r="BD150" s="38">
        <f t="shared" si="88"/>
        <v>203301479.91352087</v>
      </c>
      <c r="BE150" s="38">
        <f t="shared" si="89"/>
        <v>206076894.62843078</v>
      </c>
      <c r="BF150" s="38" t="b">
        <f t="shared" si="90"/>
        <v>1</v>
      </c>
      <c r="BG150" s="37" t="str">
        <f t="array" ref="BG150:BQ150">IF(BF150,"",IVSolution($M150,$N150,$O150,BB150,BC150,BD150,BE150,$E150,$F150,$G150,$H150,$I150))</f>
        <v/>
      </c>
      <c r="BH150" s="37" t="str">
        <v/>
      </c>
      <c r="BI150" s="37" t="str">
        <v/>
      </c>
      <c r="BJ150" s="39" t="str">
        <v/>
      </c>
      <c r="BK150" s="39" t="str">
        <v/>
      </c>
      <c r="BL150" s="37" t="str">
        <v/>
      </c>
      <c r="BM150" s="37" t="str">
        <v/>
      </c>
      <c r="BN150" s="37" t="str">
        <v/>
      </c>
      <c r="BO150" s="37" t="str">
        <v/>
      </c>
      <c r="BP150" s="37" t="str">
        <v/>
      </c>
      <c r="BQ150" s="37" t="str">
        <v/>
      </c>
      <c r="BR150" s="40">
        <f t="shared" si="91"/>
        <v>6.5</v>
      </c>
      <c r="BS150" s="36">
        <f>IFERROR(INDEX('Level Multipliers'!$D:$D,MATCH(BR150,'Level Multipliers'!$A:$A,0)),"")</f>
        <v>2.9811143544095775</v>
      </c>
      <c r="BT150" s="37">
        <f t="shared" si="92"/>
        <v>0</v>
      </c>
      <c r="BU150" s="37">
        <f t="shared" si="93"/>
        <v>-33</v>
      </c>
      <c r="BV150" s="38">
        <f t="shared" si="94"/>
        <v>170666865.5635837</v>
      </c>
      <c r="BW150" s="38">
        <f t="shared" si="95"/>
        <v>172996761.68747917</v>
      </c>
      <c r="BX150" s="38" t="b">
        <f t="shared" si="96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 t="str">
        <f t="shared" si="97"/>
        <v/>
      </c>
      <c r="CK150" s="41" t="str">
        <f t="shared" si="98"/>
        <v/>
      </c>
      <c r="CL150" s="61" t="str">
        <f t="shared" si="99"/>
        <v/>
      </c>
      <c r="CM150" s="39" t="str">
        <f t="shared" si="100"/>
        <v/>
      </c>
      <c r="CN150" s="39" t="str">
        <f t="shared" si="101"/>
        <v/>
      </c>
      <c r="CO150" s="42" t="str">
        <f t="shared" si="102"/>
        <v/>
      </c>
      <c r="CP150" s="42" t="str">
        <f t="shared" si="103"/>
        <v/>
      </c>
      <c r="CQ150" s="42" t="str">
        <f t="shared" si="104"/>
        <v/>
      </c>
      <c r="CR150" s="42" t="str">
        <f t="shared" si="105"/>
        <v/>
      </c>
      <c r="CS150" s="42" t="str">
        <f t="shared" si="106"/>
        <v/>
      </c>
      <c r="CT150" s="42" t="str">
        <f t="shared" si="107"/>
        <v/>
      </c>
      <c r="CU150" s="43" t="str">
        <f t="shared" si="108"/>
        <v/>
      </c>
      <c r="CV150" s="43" t="str">
        <f t="shared" si="109"/>
        <v/>
      </c>
      <c r="CW150" s="43" t="str">
        <f t="shared" si="110"/>
        <v/>
      </c>
      <c r="CX150" s="13" t="s">
        <v>451</v>
      </c>
    </row>
    <row r="151" spans="1:102" x14ac:dyDescent="0.25">
      <c r="A151" s="31" t="s">
        <v>159</v>
      </c>
      <c r="B151" s="13">
        <v>1022</v>
      </c>
      <c r="C151" s="13">
        <v>99</v>
      </c>
      <c r="D151" s="13">
        <v>22</v>
      </c>
      <c r="E151" s="32" t="s">
        <v>0</v>
      </c>
      <c r="F151" s="32">
        <v>1</v>
      </c>
      <c r="G151" s="32"/>
      <c r="H151" s="32"/>
      <c r="I151" s="32" t="s">
        <v>0</v>
      </c>
      <c r="J151" s="13"/>
      <c r="K151" s="33"/>
      <c r="L151" s="34">
        <f>IFERROR(INDEX('Pokemon Data'!A:A,MATCH($A151,'Pokemon Data'!$B:$B,0)),"")</f>
        <v>119</v>
      </c>
      <c r="M151" s="34">
        <f>IFERROR(INDEX('Pokemon Data'!I:I,MATCH($A151,'Pokemon Data'!$B:$B,0)),"")</f>
        <v>190</v>
      </c>
      <c r="N151" s="34">
        <f>IFERROR(INDEX('Pokemon Data'!J:J,MATCH($A151,'Pokemon Data'!$B:$B,0)),"")</f>
        <v>175</v>
      </c>
      <c r="O151" s="34">
        <f>IFERROR(INDEX('Pokemon Data'!K:K,MATCH($A151,'Pokemon Data'!$B:$B,0)),"")</f>
        <v>147</v>
      </c>
      <c r="P151" s="35">
        <f>IFERROR(INDEX('Level Multipliers'!$A:$A,MATCH($D151,'Level Multipliers'!$B:$B,0)),"")</f>
        <v>17</v>
      </c>
      <c r="Q151" s="36">
        <f>IFERROR(INDEX('Level Multipliers'!$D:$D,MATCH(P151,'Level Multipliers'!$A:$A,0)),"")</f>
        <v>1.8155651132027117</v>
      </c>
      <c r="R151" s="37">
        <f t="shared" si="74"/>
        <v>0</v>
      </c>
      <c r="S151" s="37">
        <f t="shared" si="75"/>
        <v>-9</v>
      </c>
      <c r="T151" s="38">
        <f t="shared" si="76"/>
        <v>1134877818.3816674</v>
      </c>
      <c r="U151" s="38">
        <f t="shared" si="77"/>
        <v>1137099800.8520458</v>
      </c>
      <c r="V151" s="38" t="b">
        <f t="shared" si="78"/>
        <v>1</v>
      </c>
      <c r="W151" s="37" t="str">
        <f t="array" ref="W151:AG151">IF(V151,"",IVSolution($M151,$N151,$O151,R151,S151,T151,U151,$E151,$F151,$G151,$H151,$I151))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40">
        <f t="shared" si="79"/>
        <v>17.5</v>
      </c>
      <c r="AI151" s="36">
        <f>IFERROR(INDEX('Level Multipliers'!$D:$D,MATCH(AH151,'Level Multipliers'!$A:$A,0)),"")</f>
        <v>1.7894510926096343</v>
      </c>
      <c r="AJ151" s="37">
        <f t="shared" si="80"/>
        <v>0</v>
      </c>
      <c r="AK151" s="37">
        <f t="shared" si="81"/>
        <v>-12</v>
      </c>
      <c r="AL151" s="38">
        <f t="shared" si="82"/>
        <v>1070979417.4101557</v>
      </c>
      <c r="AM151" s="38">
        <f t="shared" si="83"/>
        <v>1073076292.9090658</v>
      </c>
      <c r="AN151" s="38" t="b">
        <f t="shared" si="84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5"/>
        <v>18</v>
      </c>
      <c r="BA151" s="36">
        <f>IFERROR(INDEX('Level Multipliers'!$D:$D,MATCH(AZ151,'Level Multipliers'!$A:$A,0)),"")</f>
        <v>1.7644323332558229</v>
      </c>
      <c r="BB151" s="37">
        <f t="shared" si="86"/>
        <v>0</v>
      </c>
      <c r="BC151" s="37">
        <f t="shared" si="87"/>
        <v>-14</v>
      </c>
      <c r="BD151" s="38">
        <f t="shared" si="88"/>
        <v>1012329335.5510651</v>
      </c>
      <c r="BE151" s="38">
        <f t="shared" si="89"/>
        <v>1014311379.786498</v>
      </c>
      <c r="BF151" s="38" t="b">
        <f t="shared" si="90"/>
        <v>1</v>
      </c>
      <c r="BG151" s="37" t="str">
        <f t="array" ref="BG151:BQ151">IF(BF151,"",IVSolution($M151,$N151,$O151,BB151,BC151,BD151,BE151,$E151,$F151,$G151,$H151,$I151))</f>
        <v/>
      </c>
      <c r="BH151" s="37" t="str">
        <v/>
      </c>
      <c r="BI151" s="37" t="str">
        <v/>
      </c>
      <c r="BJ151" s="39" t="str">
        <v/>
      </c>
      <c r="BK151" s="39" t="str">
        <v/>
      </c>
      <c r="BL151" s="37" t="str">
        <v/>
      </c>
      <c r="BM151" s="37" t="str">
        <v/>
      </c>
      <c r="BN151" s="37" t="str">
        <v/>
      </c>
      <c r="BO151" s="37" t="str">
        <v/>
      </c>
      <c r="BP151" s="37" t="str">
        <v/>
      </c>
      <c r="BQ151" s="37" t="str">
        <v/>
      </c>
      <c r="BR151" s="40">
        <f t="shared" si="91"/>
        <v>18.5</v>
      </c>
      <c r="BS151" s="36">
        <f>IFERROR(INDEX('Level Multipliers'!$D:$D,MATCH(BR151,'Level Multipliers'!$A:$A,0)),"")</f>
        <v>1.7404346161581328</v>
      </c>
      <c r="BT151" s="37">
        <f t="shared" si="92"/>
        <v>0</v>
      </c>
      <c r="BU151" s="37">
        <f t="shared" si="93"/>
        <v>-16</v>
      </c>
      <c r="BV151" s="38">
        <f t="shared" si="94"/>
        <v>958368745.1131258</v>
      </c>
      <c r="BW151" s="38">
        <f t="shared" si="95"/>
        <v>960245139.66177976</v>
      </c>
      <c r="BX151" s="38" t="b">
        <f t="shared" si="96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 t="str">
        <f t="shared" si="97"/>
        <v/>
      </c>
      <c r="CK151" s="41" t="str">
        <f t="shared" si="98"/>
        <v/>
      </c>
      <c r="CL151" s="61" t="str">
        <f t="shared" si="99"/>
        <v/>
      </c>
      <c r="CM151" s="39" t="str">
        <f t="shared" si="100"/>
        <v/>
      </c>
      <c r="CN151" s="39" t="str">
        <f t="shared" si="101"/>
        <v/>
      </c>
      <c r="CO151" s="42" t="str">
        <f t="shared" si="102"/>
        <v/>
      </c>
      <c r="CP151" s="42" t="str">
        <f t="shared" si="103"/>
        <v/>
      </c>
      <c r="CQ151" s="42" t="str">
        <f t="shared" si="104"/>
        <v/>
      </c>
      <c r="CR151" s="42" t="str">
        <f t="shared" si="105"/>
        <v/>
      </c>
      <c r="CS151" s="42" t="str">
        <f t="shared" si="106"/>
        <v/>
      </c>
      <c r="CT151" s="42" t="str">
        <f t="shared" si="107"/>
        <v/>
      </c>
      <c r="CU151" s="43" t="str">
        <f t="shared" si="108"/>
        <v/>
      </c>
      <c r="CV151" s="43" t="str">
        <f t="shared" si="109"/>
        <v/>
      </c>
      <c r="CW151" s="43" t="str">
        <f t="shared" si="110"/>
        <v/>
      </c>
      <c r="CX151" s="13" t="s">
        <v>423</v>
      </c>
    </row>
    <row r="152" spans="1:102" x14ac:dyDescent="0.25">
      <c r="A152" s="31" t="s">
        <v>160</v>
      </c>
      <c r="B152" s="13">
        <v>717</v>
      </c>
      <c r="C152" s="13">
        <v>49</v>
      </c>
      <c r="D152" s="13">
        <v>50</v>
      </c>
      <c r="E152" s="32" t="s">
        <v>2</v>
      </c>
      <c r="F152" s="32"/>
      <c r="G152" s="32"/>
      <c r="H152" s="32">
        <v>1</v>
      </c>
      <c r="I152" s="32" t="s">
        <v>0</v>
      </c>
      <c r="J152" s="13"/>
      <c r="K152" s="33"/>
      <c r="L152" s="34">
        <f>IFERROR(INDEX('Pokemon Data'!A:A,MATCH($A152,'Pokemon Data'!$B:$B,0)),"")</f>
        <v>120</v>
      </c>
      <c r="M152" s="34">
        <f>IFERROR(INDEX('Pokemon Data'!I:I,MATCH($A152,'Pokemon Data'!$B:$B,0)),"")</f>
        <v>102</v>
      </c>
      <c r="N152" s="34">
        <f>IFERROR(INDEX('Pokemon Data'!J:J,MATCH($A152,'Pokemon Data'!$B:$B,0)),"")</f>
        <v>137</v>
      </c>
      <c r="O152" s="34">
        <f>IFERROR(INDEX('Pokemon Data'!K:K,MATCH($A152,'Pokemon Data'!$B:$B,0)),"")</f>
        <v>112</v>
      </c>
      <c r="P152" s="35">
        <f>IFERROR(INDEX('Level Multipliers'!$A:$A,MATCH($D152,'Level Multipliers'!$B:$B,0)),"")</f>
        <v>29</v>
      </c>
      <c r="Q152" s="36">
        <f>IFERROR(INDEX('Level Multipliers'!$D:$D,MATCH(P152,'Level Multipliers'!$A:$A,0)),"")</f>
        <v>1.3900490110869419</v>
      </c>
      <c r="R152" s="37">
        <f t="shared" si="74"/>
        <v>0</v>
      </c>
      <c r="S152" s="37">
        <f t="shared" si="75"/>
        <v>-33</v>
      </c>
      <c r="T152" s="38">
        <f t="shared" si="76"/>
        <v>191937027.10594642</v>
      </c>
      <c r="U152" s="38">
        <f t="shared" si="77"/>
        <v>192472789.65658849</v>
      </c>
      <c r="V152" s="38" t="b">
        <f t="shared" si="78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9"/>
        <v>29.5</v>
      </c>
      <c r="AI152" s="36">
        <f>IFERROR(INDEX('Level Multipliers'!$D:$D,MATCH(AH152,'Level Multipliers'!$A:$A,0)),"")</f>
        <v>1.3782161611191808</v>
      </c>
      <c r="AJ152" s="37">
        <f t="shared" si="80"/>
        <v>0</v>
      </c>
      <c r="AK152" s="37">
        <f t="shared" si="81"/>
        <v>-34</v>
      </c>
      <c r="AL152" s="38">
        <f t="shared" si="82"/>
        <v>185484517.27069217</v>
      </c>
      <c r="AM152" s="38">
        <f t="shared" si="83"/>
        <v>186002268.63725212</v>
      </c>
      <c r="AN152" s="38" t="b">
        <f t="shared" si="84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5"/>
        <v>30</v>
      </c>
      <c r="BA152" s="36">
        <f>IFERROR(INDEX('Level Multipliers'!$D:$D,MATCH(AZ152,'Level Multipliers'!$A:$A,0)),"")</f>
        <v>1.3666803275917536</v>
      </c>
      <c r="BB152" s="37">
        <f t="shared" si="86"/>
        <v>0</v>
      </c>
      <c r="BC152" s="37">
        <f t="shared" si="87"/>
        <v>-34</v>
      </c>
      <c r="BD152" s="38">
        <f t="shared" si="88"/>
        <v>179351942.08565494</v>
      </c>
      <c r="BE152" s="38">
        <f t="shared" si="89"/>
        <v>179852575.31626856</v>
      </c>
      <c r="BF152" s="38" t="b">
        <f t="shared" si="90"/>
        <v>1</v>
      </c>
      <c r="BG152" s="37" t="str">
        <f t="array" ref="BG152:BQ152">IF(BF152,"",IVSolution($M152,$N152,$O152,BB152,BC152,BD152,BE152,$E152,$F152,$G152,$H152,$I152))</f>
        <v/>
      </c>
      <c r="BH152" s="37" t="str">
        <v/>
      </c>
      <c r="BI152" s="37" t="str">
        <v/>
      </c>
      <c r="BJ152" s="39" t="str">
        <v/>
      </c>
      <c r="BK152" s="39" t="str">
        <v/>
      </c>
      <c r="BL152" s="37" t="str">
        <v/>
      </c>
      <c r="BM152" s="37" t="str">
        <v/>
      </c>
      <c r="BN152" s="37" t="str">
        <v/>
      </c>
      <c r="BO152" s="37" t="str">
        <v/>
      </c>
      <c r="BP152" s="37" t="str">
        <v/>
      </c>
      <c r="BQ152" s="37" t="str">
        <v/>
      </c>
      <c r="BR152" s="40">
        <f t="shared" si="91"/>
        <v>30.5</v>
      </c>
      <c r="BS152" s="36">
        <f>IFERROR(INDEX('Level Multipliers'!$D:$D,MATCH(BR152,'Level Multipliers'!$A:$A,0)),"")</f>
        <v>1.3610237451455012</v>
      </c>
      <c r="BT152" s="37">
        <f t="shared" si="92"/>
        <v>0</v>
      </c>
      <c r="BU152" s="37">
        <f t="shared" si="93"/>
        <v>-34</v>
      </c>
      <c r="BV152" s="38">
        <f t="shared" si="94"/>
        <v>176401031.42579603</v>
      </c>
      <c r="BW152" s="38">
        <f t="shared" si="95"/>
        <v>176893427.64531448</v>
      </c>
      <c r="BX152" s="38" t="b">
        <f t="shared" si="96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 t="str">
        <f t="shared" si="97"/>
        <v/>
      </c>
      <c r="CK152" s="41" t="str">
        <f t="shared" si="98"/>
        <v/>
      </c>
      <c r="CL152" s="61" t="str">
        <f t="shared" si="99"/>
        <v/>
      </c>
      <c r="CM152" s="39" t="str">
        <f t="shared" si="100"/>
        <v/>
      </c>
      <c r="CN152" s="39" t="str">
        <f t="shared" si="101"/>
        <v/>
      </c>
      <c r="CO152" s="42" t="str">
        <f t="shared" si="102"/>
        <v/>
      </c>
      <c r="CP152" s="42" t="str">
        <f t="shared" si="103"/>
        <v/>
      </c>
      <c r="CQ152" s="42" t="str">
        <f t="shared" si="104"/>
        <v/>
      </c>
      <c r="CR152" s="42" t="str">
        <f t="shared" si="105"/>
        <v/>
      </c>
      <c r="CS152" s="42" t="str">
        <f t="shared" si="106"/>
        <v/>
      </c>
      <c r="CT152" s="42" t="str">
        <f t="shared" si="107"/>
        <v/>
      </c>
      <c r="CU152" s="43" t="str">
        <f t="shared" si="108"/>
        <v/>
      </c>
      <c r="CV152" s="43" t="str">
        <f t="shared" si="109"/>
        <v/>
      </c>
      <c r="CW152" s="43" t="str">
        <f t="shared" si="110"/>
        <v/>
      </c>
      <c r="CX152" s="13"/>
    </row>
    <row r="153" spans="1:102" x14ac:dyDescent="0.25">
      <c r="A153" s="31" t="s">
        <v>160</v>
      </c>
      <c r="B153" s="13">
        <v>474</v>
      </c>
      <c r="C153" s="13">
        <v>40</v>
      </c>
      <c r="D153" s="13">
        <v>25</v>
      </c>
      <c r="E153" s="32" t="s">
        <v>2</v>
      </c>
      <c r="F153" s="32"/>
      <c r="G153" s="32"/>
      <c r="H153" s="32">
        <v>1</v>
      </c>
      <c r="I153" s="32" t="s">
        <v>2</v>
      </c>
      <c r="J153" s="13"/>
      <c r="K153" s="33"/>
      <c r="L153" s="34">
        <f>IFERROR(INDEX('Pokemon Data'!A:A,MATCH($A153,'Pokemon Data'!$B:$B,0)),"")</f>
        <v>120</v>
      </c>
      <c r="M153" s="34">
        <f>IFERROR(INDEX('Pokemon Data'!I:I,MATCH($A153,'Pokemon Data'!$B:$B,0)),"")</f>
        <v>102</v>
      </c>
      <c r="N153" s="34">
        <f>IFERROR(INDEX('Pokemon Data'!J:J,MATCH($A153,'Pokemon Data'!$B:$B,0)),"")</f>
        <v>137</v>
      </c>
      <c r="O153" s="34">
        <f>IFERROR(INDEX('Pokemon Data'!K:K,MATCH($A153,'Pokemon Data'!$B:$B,0)),"")</f>
        <v>112</v>
      </c>
      <c r="P153" s="35">
        <f>IFERROR(INDEX('Level Multipliers'!$A:$A,MATCH($D153,'Level Multipliers'!$B:$B,0)),"")</f>
        <v>19</v>
      </c>
      <c r="Q153" s="36">
        <f>IFERROR(INDEX('Level Multipliers'!$D:$D,MATCH(P153,'Level Multipliers'!$A:$A,0)),"")</f>
        <v>1.7173900470456649</v>
      </c>
      <c r="R153" s="37">
        <f t="shared" si="74"/>
        <v>0</v>
      </c>
      <c r="S153" s="37">
        <f t="shared" si="75"/>
        <v>-32</v>
      </c>
      <c r="T153" s="38">
        <f t="shared" si="76"/>
        <v>195448548.72770232</v>
      </c>
      <c r="U153" s="38">
        <f t="shared" si="77"/>
        <v>196274096.06138542</v>
      </c>
      <c r="V153" s="38" t="b">
        <f t="shared" si="78"/>
        <v>1</v>
      </c>
      <c r="W153" s="37" t="str">
        <f t="array" ref="W153:AG153">IF(V153,"",IVSolution($M153,$N153,$O153,R153,S153,T153,U153,$E153,$F153,$G153,$H153,$I153))</f>
        <v/>
      </c>
      <c r="X153" s="37" t="str">
        <v/>
      </c>
      <c r="Y153" s="37" t="str">
        <v/>
      </c>
      <c r="Z153" s="39" t="str">
        <v/>
      </c>
      <c r="AA153" s="39" t="str">
        <v/>
      </c>
      <c r="AB153" s="37" t="str">
        <v/>
      </c>
      <c r="AC153" s="37" t="str">
        <v/>
      </c>
      <c r="AD153" s="37" t="str">
        <v/>
      </c>
      <c r="AE153" s="37" t="str">
        <v/>
      </c>
      <c r="AF153" s="37" t="str">
        <v/>
      </c>
      <c r="AG153" s="37" t="str">
        <v/>
      </c>
      <c r="AH153" s="40">
        <f t="shared" si="79"/>
        <v>19.5</v>
      </c>
      <c r="AI153" s="36">
        <f>IFERROR(INDEX('Level Multipliers'!$D:$D,MATCH(AH153,'Level Multipliers'!$A:$A,0)),"")</f>
        <v>1.6952373266621776</v>
      </c>
      <c r="AJ153" s="37">
        <f t="shared" si="80"/>
        <v>0</v>
      </c>
      <c r="AK153" s="37">
        <f t="shared" si="81"/>
        <v>-33</v>
      </c>
      <c r="AL153" s="38">
        <f t="shared" si="82"/>
        <v>185557583.76002038</v>
      </c>
      <c r="AM153" s="38">
        <f t="shared" si="83"/>
        <v>186341353.04106623</v>
      </c>
      <c r="AN153" s="38" t="b">
        <f t="shared" si="84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5"/>
        <v>20</v>
      </c>
      <c r="BA153" s="36">
        <f>IFERROR(INDEX('Level Multipliers'!$D:$D,MATCH(AZ153,'Level Multipliers'!$A:$A,0)),"")</f>
        <v>1.6739202944034379</v>
      </c>
      <c r="BB153" s="37">
        <f t="shared" si="86"/>
        <v>0</v>
      </c>
      <c r="BC153" s="37">
        <f t="shared" si="87"/>
        <v>-34</v>
      </c>
      <c r="BD153" s="38">
        <f t="shared" si="88"/>
        <v>176398863.3082127</v>
      </c>
      <c r="BE153" s="38">
        <f t="shared" si="89"/>
        <v>177143947.43504199</v>
      </c>
      <c r="BF153" s="38" t="b">
        <f t="shared" si="90"/>
        <v>1</v>
      </c>
      <c r="BG153" s="37" t="str">
        <f t="array" ref="BG153:BQ153">IF(BF153,"",IVSolution($M153,$N153,$O153,BB153,BC153,BD153,BE153,$E153,$F153,$G153,$H153,$I153))</f>
        <v/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91"/>
        <v>20.5</v>
      </c>
      <c r="BS153" s="36">
        <f>IFERROR(INDEX('Level Multipliers'!$D:$D,MATCH(BR153,'Level Multipliers'!$A:$A,0)),"")</f>
        <v>1.6533745038028393</v>
      </c>
      <c r="BT153" s="37">
        <f t="shared" si="92"/>
        <v>0</v>
      </c>
      <c r="BU153" s="37">
        <f t="shared" si="93"/>
        <v>-35</v>
      </c>
      <c r="BV153" s="38">
        <f t="shared" si="94"/>
        <v>167896494.34165841</v>
      </c>
      <c r="BW153" s="38">
        <f t="shared" si="95"/>
        <v>168605665.6511451</v>
      </c>
      <c r="BX153" s="38" t="b">
        <f t="shared" si="96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 t="str">
        <f t="shared" si="97"/>
        <v/>
      </c>
      <c r="CK153" s="41" t="str">
        <f t="shared" si="98"/>
        <v/>
      </c>
      <c r="CL153" s="61" t="str">
        <f t="shared" si="99"/>
        <v/>
      </c>
      <c r="CM153" s="39" t="str">
        <f t="shared" si="100"/>
        <v/>
      </c>
      <c r="CN153" s="39" t="str">
        <f t="shared" si="101"/>
        <v/>
      </c>
      <c r="CO153" s="42" t="str">
        <f t="shared" si="102"/>
        <v/>
      </c>
      <c r="CP153" s="42" t="str">
        <f t="shared" si="103"/>
        <v/>
      </c>
      <c r="CQ153" s="42" t="str">
        <f t="shared" si="104"/>
        <v/>
      </c>
      <c r="CR153" s="42" t="str">
        <f t="shared" si="105"/>
        <v/>
      </c>
      <c r="CS153" s="42" t="str">
        <f t="shared" si="106"/>
        <v/>
      </c>
      <c r="CT153" s="42" t="str">
        <f t="shared" si="107"/>
        <v/>
      </c>
      <c r="CU153" s="43" t="str">
        <f t="shared" si="108"/>
        <v/>
      </c>
      <c r="CV153" s="43" t="str">
        <f t="shared" si="109"/>
        <v/>
      </c>
      <c r="CW153" s="43" t="str">
        <f t="shared" si="110"/>
        <v/>
      </c>
      <c r="CX153" s="13"/>
    </row>
    <row r="154" spans="1:102" x14ac:dyDescent="0.25">
      <c r="A154" s="31" t="s">
        <v>161</v>
      </c>
      <c r="B154" s="13">
        <v>1279</v>
      </c>
      <c r="C154" s="13">
        <v>80</v>
      </c>
      <c r="D154" s="13">
        <v>25</v>
      </c>
      <c r="E154" s="32" t="s">
        <v>0</v>
      </c>
      <c r="F154" s="32">
        <v>1</v>
      </c>
      <c r="G154" s="32"/>
      <c r="H154" s="32"/>
      <c r="I154" s="32" t="s">
        <v>0</v>
      </c>
      <c r="J154" s="13"/>
      <c r="K154" s="33"/>
      <c r="L154" s="34">
        <f>IFERROR(INDEX('Pokemon Data'!A:A,MATCH($A154,'Pokemon Data'!$B:$B,0)),"")</f>
        <v>121</v>
      </c>
      <c r="M154" s="34">
        <f>IFERROR(INDEX('Pokemon Data'!I:I,MATCH($A154,'Pokemon Data'!$B:$B,0)),"")</f>
        <v>155</v>
      </c>
      <c r="N154" s="34">
        <f>IFERROR(INDEX('Pokemon Data'!J:J,MATCH($A154,'Pokemon Data'!$B:$B,0)),"")</f>
        <v>210</v>
      </c>
      <c r="O154" s="34">
        <f>IFERROR(INDEX('Pokemon Data'!K:K,MATCH($A154,'Pokemon Data'!$B:$B,0)),"")</f>
        <v>184</v>
      </c>
      <c r="P154" s="35">
        <f>IFERROR(INDEX('Level Multipliers'!$A:$A,MATCH($D154,'Level Multipliers'!$B:$B,0)),"")</f>
        <v>19</v>
      </c>
      <c r="Q154" s="36">
        <f>IFERROR(INDEX('Level Multipliers'!$D:$D,MATCH(P154,'Level Multipliers'!$A:$A,0)),"")</f>
        <v>1.7173900470456649</v>
      </c>
      <c r="R154" s="37">
        <f t="shared" si="74"/>
        <v>0</v>
      </c>
      <c r="S154" s="37">
        <f t="shared" si="75"/>
        <v>-16</v>
      </c>
      <c r="T154" s="38">
        <f t="shared" si="76"/>
        <v>1423039173.7402894</v>
      </c>
      <c r="U154" s="38">
        <f t="shared" si="77"/>
        <v>1425265280.8286932</v>
      </c>
      <c r="V154" s="38" t="b">
        <f t="shared" si="78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9"/>
        <v>19.5</v>
      </c>
      <c r="AI154" s="36">
        <f>IFERROR(INDEX('Level Multipliers'!$D:$D,MATCH(AH154,'Level Multipliers'!$A:$A,0)),"")</f>
        <v>1.6952373266621776</v>
      </c>
      <c r="AJ154" s="37">
        <f t="shared" si="80"/>
        <v>0</v>
      </c>
      <c r="AK154" s="37">
        <f t="shared" si="81"/>
        <v>-18</v>
      </c>
      <c r="AL154" s="38">
        <f t="shared" si="82"/>
        <v>1351024156.4545188</v>
      </c>
      <c r="AM154" s="38">
        <f t="shared" si="83"/>
        <v>1353137608.0774865</v>
      </c>
      <c r="AN154" s="38" t="b">
        <f t="shared" si="84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5"/>
        <v>20</v>
      </c>
      <c r="BA154" s="36">
        <f>IFERROR(INDEX('Level Multipliers'!$D:$D,MATCH(AZ154,'Level Multipliers'!$A:$A,0)),"")</f>
        <v>1.6739202944034379</v>
      </c>
      <c r="BB154" s="37">
        <f t="shared" si="86"/>
        <v>0</v>
      </c>
      <c r="BC154" s="37">
        <f t="shared" si="87"/>
        <v>-20</v>
      </c>
      <c r="BD154" s="38">
        <f t="shared" si="88"/>
        <v>1284340530.1544001</v>
      </c>
      <c r="BE154" s="38">
        <f t="shared" si="89"/>
        <v>1286349666.3825941</v>
      </c>
      <c r="BF154" s="38" t="b">
        <f t="shared" si="90"/>
        <v>1</v>
      </c>
      <c r="BG154" s="37" t="str">
        <f t="array" ref="BG154:BQ154">IF(BF154,"",IVSolution($M154,$N154,$O154,BB154,BC154,BD154,BE154,$E154,$F154,$G154,$H154,$I154))</f>
        <v/>
      </c>
      <c r="BH154" s="37" t="str">
        <v/>
      </c>
      <c r="BI154" s="37" t="str">
        <v/>
      </c>
      <c r="BJ154" s="39" t="str">
        <v/>
      </c>
      <c r="BK154" s="39" t="str">
        <v/>
      </c>
      <c r="BL154" s="37" t="str">
        <v/>
      </c>
      <c r="BM154" s="37" t="str">
        <v/>
      </c>
      <c r="BN154" s="37" t="str">
        <v/>
      </c>
      <c r="BO154" s="37" t="str">
        <v/>
      </c>
      <c r="BP154" s="37" t="str">
        <v/>
      </c>
      <c r="BQ154" s="37" t="str">
        <v/>
      </c>
      <c r="BR154" s="40">
        <f t="shared" si="91"/>
        <v>20.5</v>
      </c>
      <c r="BS154" s="36">
        <f>IFERROR(INDEX('Level Multipliers'!$D:$D,MATCH(BR154,'Level Multipliers'!$A:$A,0)),"")</f>
        <v>1.6533745038028393</v>
      </c>
      <c r="BT154" s="37">
        <f t="shared" si="92"/>
        <v>0</v>
      </c>
      <c r="BU154" s="37">
        <f t="shared" si="93"/>
        <v>-22</v>
      </c>
      <c r="BV154" s="38">
        <f t="shared" si="94"/>
        <v>1222435726.1138387</v>
      </c>
      <c r="BW154" s="38">
        <f t="shared" si="95"/>
        <v>1224348022.6164482</v>
      </c>
      <c r="BX154" s="38" t="b">
        <f t="shared" si="96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 t="str">
        <f t="shared" si="97"/>
        <v/>
      </c>
      <c r="CK154" s="41" t="str">
        <f t="shared" si="98"/>
        <v/>
      </c>
      <c r="CL154" s="61" t="str">
        <f t="shared" si="99"/>
        <v/>
      </c>
      <c r="CM154" s="39" t="str">
        <f t="shared" si="100"/>
        <v/>
      </c>
      <c r="CN154" s="39" t="str">
        <f t="shared" si="101"/>
        <v/>
      </c>
      <c r="CO154" s="42" t="str">
        <f t="shared" si="102"/>
        <v/>
      </c>
      <c r="CP154" s="42" t="str">
        <f t="shared" si="103"/>
        <v/>
      </c>
      <c r="CQ154" s="42" t="str">
        <f t="shared" si="104"/>
        <v/>
      </c>
      <c r="CR154" s="42" t="str">
        <f t="shared" si="105"/>
        <v/>
      </c>
      <c r="CS154" s="42" t="str">
        <f t="shared" si="106"/>
        <v/>
      </c>
      <c r="CT154" s="42" t="str">
        <f t="shared" si="107"/>
        <v/>
      </c>
      <c r="CU154" s="43" t="str">
        <f t="shared" si="108"/>
        <v/>
      </c>
      <c r="CV154" s="43" t="str">
        <f t="shared" si="109"/>
        <v/>
      </c>
      <c r="CW154" s="43" t="str">
        <f t="shared" si="110"/>
        <v/>
      </c>
      <c r="CX154" s="13" t="s">
        <v>423</v>
      </c>
    </row>
    <row r="155" spans="1:102" x14ac:dyDescent="0.25">
      <c r="A155" s="31" t="s">
        <v>162</v>
      </c>
      <c r="B155" s="13">
        <v>1002</v>
      </c>
      <c r="C155" s="13">
        <v>53</v>
      </c>
      <c r="D155" s="13">
        <v>25</v>
      </c>
      <c r="E155" s="32" t="s">
        <v>3</v>
      </c>
      <c r="F155" s="32">
        <v>1</v>
      </c>
      <c r="G155" s="32"/>
      <c r="H155" s="32"/>
      <c r="I155" s="32" t="s">
        <v>3</v>
      </c>
      <c r="J155" s="13"/>
      <c r="K155" s="33"/>
      <c r="L155" s="34">
        <f>IFERROR(INDEX('Pokemon Data'!A:A,MATCH($A155,'Pokemon Data'!$B:$B,0)),"")</f>
        <v>122</v>
      </c>
      <c r="M155" s="34">
        <f>IFERROR(INDEX('Pokemon Data'!I:I,MATCH($A155,'Pokemon Data'!$B:$B,0)),"")</f>
        <v>120</v>
      </c>
      <c r="N155" s="34">
        <f>IFERROR(INDEX('Pokemon Data'!J:J,MATCH($A155,'Pokemon Data'!$B:$B,0)),"")</f>
        <v>192</v>
      </c>
      <c r="O155" s="34">
        <f>IFERROR(INDEX('Pokemon Data'!K:K,MATCH($A155,'Pokemon Data'!$B:$B,0)),"")</f>
        <v>205</v>
      </c>
      <c r="P155" s="35">
        <f>IFERROR(INDEX('Level Multipliers'!$A:$A,MATCH($D155,'Level Multipliers'!$B:$B,0)),"")</f>
        <v>19</v>
      </c>
      <c r="Q155" s="36">
        <f>IFERROR(INDEX('Level Multipliers'!$D:$D,MATCH(P155,'Level Multipliers'!$A:$A,0)),"")</f>
        <v>1.7173900470456649</v>
      </c>
      <c r="R155" s="37">
        <f t="shared" si="74"/>
        <v>0</v>
      </c>
      <c r="S155" s="37">
        <f t="shared" si="75"/>
        <v>-28</v>
      </c>
      <c r="T155" s="38">
        <f t="shared" si="76"/>
        <v>873396022.34688187</v>
      </c>
      <c r="U155" s="38">
        <f t="shared" si="77"/>
        <v>875140197.6935991</v>
      </c>
      <c r="V155" s="38" t="b">
        <f t="shared" si="78"/>
        <v>1</v>
      </c>
      <c r="W155" s="37" t="str">
        <f t="array" ref="W155:AG155">IF(V155,"",IVSolution($M155,$N155,$O155,R155,S155,T155,U155,$E155,$F155,$G155,$H155,$I155))</f>
        <v/>
      </c>
      <c r="X155" s="37" t="str">
        <v/>
      </c>
      <c r="Y155" s="37" t="str">
        <v/>
      </c>
      <c r="Z155" s="39" t="str">
        <v/>
      </c>
      <c r="AA155" s="39" t="str">
        <v/>
      </c>
      <c r="AB155" s="37" t="str">
        <v/>
      </c>
      <c r="AC155" s="37" t="str">
        <v/>
      </c>
      <c r="AD155" s="37" t="str">
        <v/>
      </c>
      <c r="AE155" s="37" t="str">
        <v/>
      </c>
      <c r="AF155" s="37" t="str">
        <v/>
      </c>
      <c r="AG155" s="37" t="str">
        <v/>
      </c>
      <c r="AH155" s="40">
        <f t="shared" si="79"/>
        <v>19.5</v>
      </c>
      <c r="AI155" s="36">
        <f>IFERROR(INDEX('Level Multipliers'!$D:$D,MATCH(AH155,'Level Multipliers'!$A:$A,0)),"")</f>
        <v>1.6952373266621776</v>
      </c>
      <c r="AJ155" s="37">
        <f t="shared" si="80"/>
        <v>0</v>
      </c>
      <c r="AK155" s="37">
        <f t="shared" si="81"/>
        <v>-29</v>
      </c>
      <c r="AL155" s="38">
        <f t="shared" si="82"/>
        <v>829196515.53969049</v>
      </c>
      <c r="AM155" s="38">
        <f t="shared" si="83"/>
        <v>830852424.29469252</v>
      </c>
      <c r="AN155" s="38" t="b">
        <f t="shared" si="84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5"/>
        <v>20</v>
      </c>
      <c r="BA155" s="36">
        <f>IFERROR(INDEX('Level Multipliers'!$D:$D,MATCH(AZ155,'Level Multipliers'!$A:$A,0)),"")</f>
        <v>1.6739202944034379</v>
      </c>
      <c r="BB155" s="37">
        <f t="shared" si="86"/>
        <v>0</v>
      </c>
      <c r="BC155" s="37">
        <f t="shared" si="87"/>
        <v>-30</v>
      </c>
      <c r="BD155" s="38">
        <f t="shared" si="88"/>
        <v>788269171.415277</v>
      </c>
      <c r="BE155" s="38">
        <f t="shared" si="89"/>
        <v>789843348.10051703</v>
      </c>
      <c r="BF155" s="38" t="b">
        <f t="shared" si="90"/>
        <v>1</v>
      </c>
      <c r="BG155" s="37" t="str">
        <f t="array" ref="BG155:BQ155">IF(BF155,"",IVSolution($M155,$N155,$O155,BB155,BC155,BD155,BE155,$E155,$F155,$G155,$H155,$I155))</f>
        <v/>
      </c>
      <c r="BH155" s="37" t="str">
        <v/>
      </c>
      <c r="BI155" s="37" t="str">
        <v/>
      </c>
      <c r="BJ155" s="39" t="str">
        <v/>
      </c>
      <c r="BK155" s="39" t="str">
        <v/>
      </c>
      <c r="BL155" s="37" t="str">
        <v/>
      </c>
      <c r="BM155" s="37" t="str">
        <v/>
      </c>
      <c r="BN155" s="37" t="str">
        <v/>
      </c>
      <c r="BO155" s="37" t="str">
        <v/>
      </c>
      <c r="BP155" s="37" t="str">
        <v/>
      </c>
      <c r="BQ155" s="37" t="str">
        <v/>
      </c>
      <c r="BR155" s="40">
        <f t="shared" si="91"/>
        <v>20.5</v>
      </c>
      <c r="BS155" s="36">
        <f>IFERROR(INDEX('Level Multipliers'!$D:$D,MATCH(BR155,'Level Multipliers'!$A:$A,0)),"")</f>
        <v>1.6533745038028393</v>
      </c>
      <c r="BT155" s="37">
        <f t="shared" si="92"/>
        <v>0</v>
      </c>
      <c r="BU155" s="37">
        <f t="shared" si="93"/>
        <v>-31</v>
      </c>
      <c r="BV155" s="38">
        <f t="shared" si="94"/>
        <v>750274848.69324005</v>
      </c>
      <c r="BW155" s="38">
        <f t="shared" si="95"/>
        <v>751773150.56417882</v>
      </c>
      <c r="BX155" s="38" t="b">
        <f t="shared" si="96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 t="str">
        <f t="shared" si="97"/>
        <v/>
      </c>
      <c r="CK155" s="41" t="str">
        <f t="shared" si="98"/>
        <v/>
      </c>
      <c r="CL155" s="61" t="str">
        <f t="shared" si="99"/>
        <v/>
      </c>
      <c r="CM155" s="39" t="str">
        <f t="shared" si="100"/>
        <v/>
      </c>
      <c r="CN155" s="39" t="str">
        <f t="shared" si="101"/>
        <v/>
      </c>
      <c r="CO155" s="42" t="str">
        <f t="shared" si="102"/>
        <v/>
      </c>
      <c r="CP155" s="42" t="str">
        <f t="shared" si="103"/>
        <v/>
      </c>
      <c r="CQ155" s="42" t="str">
        <f t="shared" si="104"/>
        <v/>
      </c>
      <c r="CR155" s="42" t="str">
        <f t="shared" si="105"/>
        <v/>
      </c>
      <c r="CS155" s="42" t="str">
        <f t="shared" si="106"/>
        <v/>
      </c>
      <c r="CT155" s="42" t="str">
        <f t="shared" si="107"/>
        <v/>
      </c>
      <c r="CU155" s="43" t="str">
        <f t="shared" si="108"/>
        <v/>
      </c>
      <c r="CV155" s="43" t="str">
        <f t="shared" si="109"/>
        <v/>
      </c>
      <c r="CW155" s="43" t="str">
        <f t="shared" si="110"/>
        <v/>
      </c>
      <c r="CX155" s="13" t="s">
        <v>423</v>
      </c>
    </row>
    <row r="156" spans="1:102" x14ac:dyDescent="0.25">
      <c r="A156" s="31" t="s">
        <v>163</v>
      </c>
      <c r="B156" s="13">
        <v>1374</v>
      </c>
      <c r="C156" s="13">
        <v>90</v>
      </c>
      <c r="D156" s="13">
        <v>25</v>
      </c>
      <c r="E156" s="32" t="s">
        <v>0</v>
      </c>
      <c r="F156" s="32"/>
      <c r="G156" s="32">
        <v>1</v>
      </c>
      <c r="H156" s="32"/>
      <c r="I156" s="32" t="s">
        <v>0</v>
      </c>
      <c r="J156" s="13"/>
      <c r="K156" s="33"/>
      <c r="L156" s="34">
        <f>IFERROR(INDEX('Pokemon Data'!A:A,MATCH($A156,'Pokemon Data'!$B:$B,0)),"")</f>
        <v>123</v>
      </c>
      <c r="M156" s="34">
        <f>IFERROR(INDEX('Pokemon Data'!I:I,MATCH($A156,'Pokemon Data'!$B:$B,0)),"")</f>
        <v>172</v>
      </c>
      <c r="N156" s="34">
        <f>IFERROR(INDEX('Pokemon Data'!J:J,MATCH($A156,'Pokemon Data'!$B:$B,0)),"")</f>
        <v>218</v>
      </c>
      <c r="O156" s="34">
        <f>IFERROR(INDEX('Pokemon Data'!K:K,MATCH($A156,'Pokemon Data'!$B:$B,0)),"")</f>
        <v>170</v>
      </c>
      <c r="P156" s="35">
        <f>IFERROR(INDEX('Level Multipliers'!$A:$A,MATCH($D156,'Level Multipliers'!$B:$B,0)),"")</f>
        <v>19</v>
      </c>
      <c r="Q156" s="36">
        <f>IFERROR(INDEX('Level Multipliers'!$D:$D,MATCH(P156,'Level Multipliers'!$A:$A,0)),"")</f>
        <v>1.7173900470456649</v>
      </c>
      <c r="R156" s="37">
        <f t="shared" si="74"/>
        <v>0</v>
      </c>
      <c r="S156" s="37">
        <f t="shared" si="75"/>
        <v>-16</v>
      </c>
      <c r="T156" s="38">
        <f t="shared" si="76"/>
        <v>1642287669.2564392</v>
      </c>
      <c r="U156" s="38">
        <f t="shared" si="77"/>
        <v>1644679059.7941577</v>
      </c>
      <c r="V156" s="38" t="b">
        <f t="shared" si="78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9"/>
        <v>19.5</v>
      </c>
      <c r="AI156" s="36">
        <f>IFERROR(INDEX('Level Multipliers'!$D:$D,MATCH(AH156,'Level Multipliers'!$A:$A,0)),"")</f>
        <v>1.6952373266621776</v>
      </c>
      <c r="AJ156" s="37">
        <f t="shared" si="80"/>
        <v>0</v>
      </c>
      <c r="AK156" s="37">
        <f t="shared" si="81"/>
        <v>-18</v>
      </c>
      <c r="AL156" s="38">
        <f t="shared" si="82"/>
        <v>1559177255.2410235</v>
      </c>
      <c r="AM156" s="38">
        <f t="shared" si="83"/>
        <v>1561447625.8981311</v>
      </c>
      <c r="AN156" s="38" t="b">
        <f t="shared" si="84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5"/>
        <v>20</v>
      </c>
      <c r="BA156" s="36">
        <f>IFERROR(INDEX('Level Multipliers'!$D:$D,MATCH(AZ156,'Level Multipliers'!$A:$A,0)),"")</f>
        <v>1.6739202944034379</v>
      </c>
      <c r="BB156" s="37">
        <f t="shared" si="86"/>
        <v>0</v>
      </c>
      <c r="BC156" s="37">
        <f t="shared" si="87"/>
        <v>-20</v>
      </c>
      <c r="BD156" s="38">
        <f t="shared" si="88"/>
        <v>1482219642.8049965</v>
      </c>
      <c r="BE156" s="38">
        <f t="shared" si="89"/>
        <v>1484377952.883662</v>
      </c>
      <c r="BF156" s="38" t="b">
        <f t="shared" si="90"/>
        <v>1</v>
      </c>
      <c r="BG156" s="37" t="str">
        <f t="array" ref="BG156:BQ156">IF(BF156,"",IVSolution($M156,$N156,$O156,BB156,BC156,BD156,BE156,$E156,$F156,$G156,$H156,$I156))</f>
        <v/>
      </c>
      <c r="BH156" s="37" t="str">
        <v/>
      </c>
      <c r="BI156" s="37" t="str">
        <v/>
      </c>
      <c r="BJ156" s="39" t="str">
        <v/>
      </c>
      <c r="BK156" s="39" t="str">
        <v/>
      </c>
      <c r="BL156" s="37" t="str">
        <v/>
      </c>
      <c r="BM156" s="37" t="str">
        <v/>
      </c>
      <c r="BN156" s="37" t="str">
        <v/>
      </c>
      <c r="BO156" s="37" t="str">
        <v/>
      </c>
      <c r="BP156" s="37" t="str">
        <v/>
      </c>
      <c r="BQ156" s="37" t="str">
        <v/>
      </c>
      <c r="BR156" s="40">
        <f t="shared" si="91"/>
        <v>20.5</v>
      </c>
      <c r="BS156" s="36">
        <f>IFERROR(INDEX('Level Multipliers'!$D:$D,MATCH(BR156,'Level Multipliers'!$A:$A,0)),"")</f>
        <v>1.6533745038028393</v>
      </c>
      <c r="BT156" s="37">
        <f t="shared" si="92"/>
        <v>0</v>
      </c>
      <c r="BU156" s="37">
        <f t="shared" si="93"/>
        <v>-22</v>
      </c>
      <c r="BV156" s="38">
        <f t="shared" si="94"/>
        <v>1410777128.6285706</v>
      </c>
      <c r="BW156" s="38">
        <f t="shared" si="95"/>
        <v>1412831408.8496232</v>
      </c>
      <c r="BX156" s="38" t="b">
        <f t="shared" si="96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 t="str">
        <f t="shared" si="97"/>
        <v/>
      </c>
      <c r="CK156" s="41" t="str">
        <f t="shared" si="98"/>
        <v/>
      </c>
      <c r="CL156" s="61" t="str">
        <f t="shared" si="99"/>
        <v/>
      </c>
      <c r="CM156" s="39" t="str">
        <f t="shared" si="100"/>
        <v/>
      </c>
      <c r="CN156" s="39" t="str">
        <f t="shared" si="101"/>
        <v/>
      </c>
      <c r="CO156" s="42" t="str">
        <f t="shared" si="102"/>
        <v/>
      </c>
      <c r="CP156" s="42" t="str">
        <f t="shared" si="103"/>
        <v/>
      </c>
      <c r="CQ156" s="42" t="str">
        <f t="shared" si="104"/>
        <v/>
      </c>
      <c r="CR156" s="42" t="str">
        <f t="shared" si="105"/>
        <v/>
      </c>
      <c r="CS156" s="42" t="str">
        <f t="shared" si="106"/>
        <v/>
      </c>
      <c r="CT156" s="42" t="str">
        <f t="shared" si="107"/>
        <v/>
      </c>
      <c r="CU156" s="43" t="str">
        <f t="shared" si="108"/>
        <v/>
      </c>
      <c r="CV156" s="43" t="str">
        <f t="shared" si="109"/>
        <v/>
      </c>
      <c r="CW156" s="43" t="str">
        <f t="shared" si="110"/>
        <v/>
      </c>
      <c r="CX156" s="13"/>
    </row>
    <row r="157" spans="1:102" x14ac:dyDescent="0.25">
      <c r="A157" s="31" t="s">
        <v>163</v>
      </c>
      <c r="B157" s="13">
        <v>322</v>
      </c>
      <c r="C157" s="13">
        <v>43</v>
      </c>
      <c r="D157" s="13">
        <v>6</v>
      </c>
      <c r="E157" s="32" t="s">
        <v>2</v>
      </c>
      <c r="F157" s="32"/>
      <c r="G157" s="32">
        <v>1</v>
      </c>
      <c r="H157" s="32"/>
      <c r="I157" s="32" t="s">
        <v>2</v>
      </c>
      <c r="J157" s="13"/>
      <c r="K157" s="33"/>
      <c r="L157" s="34">
        <f>IFERROR(INDEX('Pokemon Data'!A:A,MATCH($A157,'Pokemon Data'!$B:$B,0)),"")</f>
        <v>123</v>
      </c>
      <c r="M157" s="34">
        <f>IFERROR(INDEX('Pokemon Data'!I:I,MATCH($A157,'Pokemon Data'!$B:$B,0)),"")</f>
        <v>172</v>
      </c>
      <c r="N157" s="34">
        <f>IFERROR(INDEX('Pokemon Data'!J:J,MATCH($A157,'Pokemon Data'!$B:$B,0)),"")</f>
        <v>218</v>
      </c>
      <c r="O157" s="34">
        <f>IFERROR(INDEX('Pokemon Data'!K:K,MATCH($A157,'Pokemon Data'!$B:$B,0)),"")</f>
        <v>170</v>
      </c>
      <c r="P157" s="35">
        <f>IFERROR(INDEX('Level Multipliers'!$A:$A,MATCH($D157,'Level Multipliers'!$B:$B,0)),"")</f>
        <v>5</v>
      </c>
      <c r="Q157" s="36">
        <f>IFERROR(INDEX('Level Multipliers'!$D:$D,MATCH(P157,'Level Multipliers'!$A:$A,0)),"")</f>
        <v>3.4453071462968556</v>
      </c>
      <c r="R157" s="37">
        <f t="shared" si="74"/>
        <v>0</v>
      </c>
      <c r="S157" s="37">
        <f t="shared" si="75"/>
        <v>-21</v>
      </c>
      <c r="T157" s="38">
        <f t="shared" si="76"/>
        <v>1460910206.52737</v>
      </c>
      <c r="U157" s="38">
        <f t="shared" si="77"/>
        <v>1469998272.9909532</v>
      </c>
      <c r="V157" s="38" t="b">
        <f t="shared" si="78"/>
        <v>1</v>
      </c>
      <c r="W157" s="37" t="str">
        <f t="array" ref="W157:AG157">IF(V157,"",IVSolution($M157,$N157,$O157,R157,S157,T157,U157,$E157,$F157,$G157,$H157,$I157))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40">
        <f t="shared" si="79"/>
        <v>5.5</v>
      </c>
      <c r="AI157" s="36">
        <f>IFERROR(INDEX('Level Multipliers'!$D:$D,MATCH(AH157,'Level Multipliers'!$A:$A,0)),"")</f>
        <v>3.2673611577633439</v>
      </c>
      <c r="AJ157" s="37">
        <f t="shared" si="80"/>
        <v>0</v>
      </c>
      <c r="AK157" s="37">
        <f t="shared" si="81"/>
        <v>-29</v>
      </c>
      <c r="AL157" s="38">
        <f t="shared" si="82"/>
        <v>1181681158.3909142</v>
      </c>
      <c r="AM157" s="38">
        <f t="shared" si="83"/>
        <v>1189032189.8631003</v>
      </c>
      <c r="AN157" s="38" t="b">
        <f t="shared" si="84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5"/>
        <v>6</v>
      </c>
      <c r="BA157" s="36">
        <f>IFERROR(INDEX('Level Multipliers'!$D:$D,MATCH(AZ157,'Level Multipliers'!$A:$A,0)),"")</f>
        <v>3.1144148940514844</v>
      </c>
      <c r="BB157" s="37">
        <f t="shared" si="86"/>
        <v>0</v>
      </c>
      <c r="BC157" s="37">
        <f t="shared" si="87"/>
        <v>-35</v>
      </c>
      <c r="BD157" s="38">
        <f t="shared" si="88"/>
        <v>975478302.71430874</v>
      </c>
      <c r="BE157" s="38">
        <f t="shared" si="89"/>
        <v>981546582.34521353</v>
      </c>
      <c r="BF157" s="38" t="b">
        <f t="shared" si="90"/>
        <v>1</v>
      </c>
      <c r="BG157" s="37" t="str">
        <f t="array" ref="BG157:BQ157">IF(BF157,"",IVSolution($M157,$N157,$O157,BB157,BC157,BD157,BE157,$E157,$F157,$G157,$H157,$I157))</f>
        <v/>
      </c>
      <c r="BH157" s="37" t="str">
        <v/>
      </c>
      <c r="BI157" s="37" t="str">
        <v/>
      </c>
      <c r="BJ157" s="39" t="str">
        <v/>
      </c>
      <c r="BK157" s="39" t="str">
        <v/>
      </c>
      <c r="BL157" s="37" t="str">
        <v/>
      </c>
      <c r="BM157" s="37" t="str">
        <v/>
      </c>
      <c r="BN157" s="37" t="str">
        <v/>
      </c>
      <c r="BO157" s="37" t="str">
        <v/>
      </c>
      <c r="BP157" s="37" t="str">
        <v/>
      </c>
      <c r="BQ157" s="37" t="str">
        <v/>
      </c>
      <c r="BR157" s="40">
        <f t="shared" si="91"/>
        <v>6.5</v>
      </c>
      <c r="BS157" s="36">
        <f>IFERROR(INDEX('Level Multipliers'!$D:$D,MATCH(BR157,'Level Multipliers'!$A:$A,0)),"")</f>
        <v>2.9811143544095775</v>
      </c>
      <c r="BT157" s="37">
        <f t="shared" si="92"/>
        <v>0</v>
      </c>
      <c r="BU157" s="37">
        <f t="shared" si="93"/>
        <v>-41</v>
      </c>
      <c r="BV157" s="38">
        <f t="shared" si="94"/>
        <v>818891354.94907725</v>
      </c>
      <c r="BW157" s="38">
        <f t="shared" si="95"/>
        <v>823985534.60979784</v>
      </c>
      <c r="BX157" s="38" t="b">
        <f t="shared" si="96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 t="str">
        <f t="shared" si="97"/>
        <v/>
      </c>
      <c r="CK157" s="41" t="str">
        <f t="shared" si="98"/>
        <v/>
      </c>
      <c r="CL157" s="61" t="str">
        <f t="shared" si="99"/>
        <v/>
      </c>
      <c r="CM157" s="39" t="str">
        <f t="shared" si="100"/>
        <v/>
      </c>
      <c r="CN157" s="39" t="str">
        <f t="shared" si="101"/>
        <v/>
      </c>
      <c r="CO157" s="42" t="str">
        <f t="shared" si="102"/>
        <v/>
      </c>
      <c r="CP157" s="42" t="str">
        <f t="shared" si="103"/>
        <v/>
      </c>
      <c r="CQ157" s="42" t="str">
        <f t="shared" si="104"/>
        <v/>
      </c>
      <c r="CR157" s="42" t="str">
        <f t="shared" si="105"/>
        <v/>
      </c>
      <c r="CS157" s="42" t="str">
        <f t="shared" si="106"/>
        <v/>
      </c>
      <c r="CT157" s="42" t="str">
        <f t="shared" si="107"/>
        <v/>
      </c>
      <c r="CU157" s="43" t="str">
        <f t="shared" si="108"/>
        <v/>
      </c>
      <c r="CV157" s="43" t="str">
        <f t="shared" si="109"/>
        <v/>
      </c>
      <c r="CW157" s="43" t="str">
        <f t="shared" si="110"/>
        <v/>
      </c>
      <c r="CX157" s="13"/>
    </row>
    <row r="158" spans="1:102" x14ac:dyDescent="0.25">
      <c r="A158" s="31" t="s">
        <v>165</v>
      </c>
      <c r="B158" s="13">
        <v>1898</v>
      </c>
      <c r="C158" s="13">
        <v>93</v>
      </c>
      <c r="D158" s="13">
        <v>50</v>
      </c>
      <c r="E158" s="32" t="s">
        <v>1</v>
      </c>
      <c r="F158" s="32"/>
      <c r="G158" s="32">
        <v>1</v>
      </c>
      <c r="H158" s="32"/>
      <c r="I158" s="32" t="s">
        <v>3</v>
      </c>
      <c r="J158" s="13"/>
      <c r="K158" s="33"/>
      <c r="L158" s="34">
        <f>IFERROR(INDEX('Pokemon Data'!A:A,MATCH($A158,'Pokemon Data'!$B:$B,0)),"")</f>
        <v>124</v>
      </c>
      <c r="M158" s="34">
        <f>IFERROR(INDEX('Pokemon Data'!I:I,MATCH($A158,'Pokemon Data'!$B:$B,0)),"")</f>
        <v>163</v>
      </c>
      <c r="N158" s="34">
        <f>IFERROR(INDEX('Pokemon Data'!J:J,MATCH($A158,'Pokemon Data'!$B:$B,0)),"")</f>
        <v>223</v>
      </c>
      <c r="O158" s="34">
        <f>IFERROR(INDEX('Pokemon Data'!K:K,MATCH($A158,'Pokemon Data'!$B:$B,0)),"")</f>
        <v>151</v>
      </c>
      <c r="P158" s="35">
        <f>IFERROR(INDEX('Level Multipliers'!$A:$A,MATCH($D158,'Level Multipliers'!$B:$B,0)),"")</f>
        <v>29</v>
      </c>
      <c r="Q158" s="36">
        <f>IFERROR(INDEX('Level Multipliers'!$D:$D,MATCH(P158,'Level Multipliers'!$A:$A,0)),"")</f>
        <v>1.3900490110869419</v>
      </c>
      <c r="R158" s="37">
        <f t="shared" si="74"/>
        <v>0</v>
      </c>
      <c r="S158" s="37">
        <f t="shared" si="75"/>
        <v>-33</v>
      </c>
      <c r="T158" s="38">
        <f t="shared" si="76"/>
        <v>1344970840.0579855</v>
      </c>
      <c r="U158" s="38">
        <f t="shared" si="77"/>
        <v>1346388464.0334477</v>
      </c>
      <c r="V158" s="38" t="b">
        <f t="shared" si="78"/>
        <v>1</v>
      </c>
      <c r="W158" s="37" t="str">
        <f t="array" ref="W158:AG158">IF(V158,"",IVSolution($M158,$N158,$O158,R158,S158,T158,U158,$E158,$F158,$G158,$H158,$I158))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40">
        <f t="shared" si="79"/>
        <v>29.5</v>
      </c>
      <c r="AI158" s="36">
        <f>IFERROR(INDEX('Level Multipliers'!$D:$D,MATCH(AH158,'Level Multipliers'!$A:$A,0)),"")</f>
        <v>1.3782161611191808</v>
      </c>
      <c r="AJ158" s="37">
        <f t="shared" si="80"/>
        <v>0</v>
      </c>
      <c r="AK158" s="37">
        <f t="shared" si="81"/>
        <v>-34</v>
      </c>
      <c r="AL158" s="38">
        <f t="shared" si="82"/>
        <v>1299755814.5652027</v>
      </c>
      <c r="AM158" s="38">
        <f t="shared" si="83"/>
        <v>1301125781.073097</v>
      </c>
      <c r="AN158" s="38" t="b">
        <f t="shared" si="84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5"/>
        <v>30</v>
      </c>
      <c r="BA158" s="36">
        <f>IFERROR(INDEX('Level Multipliers'!$D:$D,MATCH(AZ158,'Level Multipliers'!$A:$A,0)),"")</f>
        <v>1.3666803275917536</v>
      </c>
      <c r="BB158" s="37">
        <f t="shared" si="86"/>
        <v>0</v>
      </c>
      <c r="BC158" s="37">
        <f t="shared" si="87"/>
        <v>-35</v>
      </c>
      <c r="BD158" s="38">
        <f t="shared" si="88"/>
        <v>1256782684.6657519</v>
      </c>
      <c r="BE158" s="38">
        <f t="shared" si="89"/>
        <v>1258107356.7052221</v>
      </c>
      <c r="BF158" s="38" t="b">
        <f t="shared" si="90"/>
        <v>1</v>
      </c>
      <c r="BG158" s="37" t="str">
        <f t="array" ref="BG158:BQ158">IF(BF158,"",IVSolution($M158,$N158,$O158,BB158,BC158,BD158,BE158,$E158,$F158,$G158,$H158,$I158))</f>
        <v/>
      </c>
      <c r="BH158" s="37" t="str">
        <v/>
      </c>
      <c r="BI158" s="37" t="str">
        <v/>
      </c>
      <c r="BJ158" s="39" t="str">
        <v/>
      </c>
      <c r="BK158" s="39" t="str">
        <v/>
      </c>
      <c r="BL158" s="37" t="str">
        <v/>
      </c>
      <c r="BM158" s="37" t="str">
        <v/>
      </c>
      <c r="BN158" s="37" t="str">
        <v/>
      </c>
      <c r="BO158" s="37" t="str">
        <v/>
      </c>
      <c r="BP158" s="37" t="str">
        <v/>
      </c>
      <c r="BQ158" s="37" t="str">
        <v/>
      </c>
      <c r="BR158" s="40">
        <f t="shared" si="91"/>
        <v>30.5</v>
      </c>
      <c r="BS158" s="36">
        <f>IFERROR(INDEX('Level Multipliers'!$D:$D,MATCH(BR158,'Level Multipliers'!$A:$A,0)),"")</f>
        <v>1.3610237451455012</v>
      </c>
      <c r="BT158" s="37">
        <f t="shared" si="92"/>
        <v>0</v>
      </c>
      <c r="BU158" s="37">
        <f t="shared" si="93"/>
        <v>-36</v>
      </c>
      <c r="BV158" s="38">
        <f t="shared" si="94"/>
        <v>1236104606.8140213</v>
      </c>
      <c r="BW158" s="38">
        <f t="shared" si="95"/>
        <v>1237407483.7795346</v>
      </c>
      <c r="BX158" s="38" t="b">
        <f t="shared" si="96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 t="str">
        <f t="shared" si="97"/>
        <v/>
      </c>
      <c r="CK158" s="41" t="str">
        <f t="shared" si="98"/>
        <v/>
      </c>
      <c r="CL158" s="61" t="str">
        <f t="shared" si="99"/>
        <v/>
      </c>
      <c r="CM158" s="39" t="str">
        <f t="shared" si="100"/>
        <v/>
      </c>
      <c r="CN158" s="39" t="str">
        <f t="shared" si="101"/>
        <v/>
      </c>
      <c r="CO158" s="42" t="str">
        <f t="shared" si="102"/>
        <v/>
      </c>
      <c r="CP158" s="42" t="str">
        <f t="shared" si="103"/>
        <v/>
      </c>
      <c r="CQ158" s="42" t="str">
        <f t="shared" si="104"/>
        <v/>
      </c>
      <c r="CR158" s="42" t="str">
        <f t="shared" si="105"/>
        <v/>
      </c>
      <c r="CS158" s="42" t="str">
        <f t="shared" si="106"/>
        <v/>
      </c>
      <c r="CT158" s="42" t="str">
        <f t="shared" si="107"/>
        <v/>
      </c>
      <c r="CU158" s="43" t="str">
        <f t="shared" si="108"/>
        <v/>
      </c>
      <c r="CV158" s="43" t="str">
        <f t="shared" si="109"/>
        <v/>
      </c>
      <c r="CW158" s="43" t="str">
        <f t="shared" si="110"/>
        <v/>
      </c>
      <c r="CX158" s="13" t="s">
        <v>423</v>
      </c>
    </row>
    <row r="159" spans="1:102" x14ac:dyDescent="0.25">
      <c r="A159" s="31" t="s">
        <v>167</v>
      </c>
      <c r="B159" s="13">
        <v>1207</v>
      </c>
      <c r="C159" s="13">
        <v>84</v>
      </c>
      <c r="D159" s="13">
        <v>25</v>
      </c>
      <c r="E159" s="32" t="s">
        <v>2</v>
      </c>
      <c r="F159" s="32"/>
      <c r="G159" s="32">
        <v>1</v>
      </c>
      <c r="H159" s="32"/>
      <c r="I159" s="32" t="s">
        <v>3</v>
      </c>
      <c r="J159" s="13"/>
      <c r="K159" s="33"/>
      <c r="L159" s="34">
        <f>IFERROR(INDEX('Pokemon Data'!A:A,MATCH($A159,'Pokemon Data'!$B:$B,0)),"")</f>
        <v>125</v>
      </c>
      <c r="M159" s="34">
        <f>IFERROR(INDEX('Pokemon Data'!I:I,MATCH($A159,'Pokemon Data'!$B:$B,0)),"")</f>
        <v>163</v>
      </c>
      <c r="N159" s="34">
        <f>IFERROR(INDEX('Pokemon Data'!J:J,MATCH($A159,'Pokemon Data'!$B:$B,0)),"")</f>
        <v>198</v>
      </c>
      <c r="O159" s="34">
        <f>IFERROR(INDEX('Pokemon Data'!K:K,MATCH($A159,'Pokemon Data'!$B:$B,0)),"")</f>
        <v>158</v>
      </c>
      <c r="P159" s="35">
        <f>IFERROR(INDEX('Level Multipliers'!$A:$A,MATCH($D159,'Level Multipliers'!$B:$B,0)),"")</f>
        <v>19</v>
      </c>
      <c r="Q159" s="36">
        <f>IFERROR(INDEX('Level Multipliers'!$D:$D,MATCH(P159,'Level Multipliers'!$A:$A,0)),"")</f>
        <v>1.7173900470456649</v>
      </c>
      <c r="R159" s="37">
        <f t="shared" si="74"/>
        <v>0</v>
      </c>
      <c r="S159" s="37">
        <f t="shared" si="75"/>
        <v>-18</v>
      </c>
      <c r="T159" s="38">
        <f t="shared" si="76"/>
        <v>1267331725.5310063</v>
      </c>
      <c r="U159" s="38">
        <f t="shared" si="77"/>
        <v>1269432565.1630871</v>
      </c>
      <c r="V159" s="38" t="b">
        <f t="shared" si="78"/>
        <v>1</v>
      </c>
      <c r="W159" s="37" t="str">
        <f t="array" ref="W159:AG159">IF(V159,"",IVSolution($M159,$N159,$O159,R159,S159,T159,U159,$E159,$F159,$G159,$H159,$I159))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40">
        <f t="shared" si="79"/>
        <v>19.5</v>
      </c>
      <c r="AI159" s="36">
        <f>IFERROR(INDEX('Level Multipliers'!$D:$D,MATCH(AH159,'Level Multipliers'!$A:$A,0)),"")</f>
        <v>1.6952373266621776</v>
      </c>
      <c r="AJ159" s="37">
        <f t="shared" si="80"/>
        <v>0</v>
      </c>
      <c r="AK159" s="37">
        <f t="shared" si="81"/>
        <v>-19</v>
      </c>
      <c r="AL159" s="38">
        <f t="shared" si="82"/>
        <v>1203196515.6189442</v>
      </c>
      <c r="AM159" s="38">
        <f t="shared" si="83"/>
        <v>1205191039.1318271</v>
      </c>
      <c r="AN159" s="38" t="b">
        <f t="shared" si="84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5"/>
        <v>20</v>
      </c>
      <c r="BA159" s="36">
        <f>IFERROR(INDEX('Level Multipliers'!$D:$D,MATCH(AZ159,'Level Multipliers'!$A:$A,0)),"")</f>
        <v>1.6739202944034379</v>
      </c>
      <c r="BB159" s="37">
        <f t="shared" si="86"/>
        <v>0</v>
      </c>
      <c r="BC159" s="37">
        <f t="shared" si="87"/>
        <v>-21</v>
      </c>
      <c r="BD159" s="38">
        <f t="shared" si="88"/>
        <v>1143809341.5037937</v>
      </c>
      <c r="BE159" s="38">
        <f t="shared" si="89"/>
        <v>1145705419.6558409</v>
      </c>
      <c r="BF159" s="38" t="b">
        <f t="shared" si="90"/>
        <v>1</v>
      </c>
      <c r="BG159" s="37" t="str">
        <f t="array" ref="BG159:BQ159">IF(BF159,"",IVSolution($M159,$N159,$O159,BB159,BC159,BD159,BE159,$E159,$F159,$G159,$H159,$I159))</f>
        <v/>
      </c>
      <c r="BH159" s="37" t="str">
        <v/>
      </c>
      <c r="BI159" s="37" t="str">
        <v/>
      </c>
      <c r="BJ159" s="39" t="str">
        <v/>
      </c>
      <c r="BK159" s="39" t="str">
        <v/>
      </c>
      <c r="BL159" s="37" t="str">
        <v/>
      </c>
      <c r="BM159" s="37" t="str">
        <v/>
      </c>
      <c r="BN159" s="37" t="str">
        <v/>
      </c>
      <c r="BO159" s="37" t="str">
        <v/>
      </c>
      <c r="BP159" s="37" t="str">
        <v/>
      </c>
      <c r="BQ159" s="37" t="str">
        <v/>
      </c>
      <c r="BR159" s="40">
        <f t="shared" si="91"/>
        <v>20.5</v>
      </c>
      <c r="BS159" s="36">
        <f>IFERROR(INDEX('Level Multipliers'!$D:$D,MATCH(BR159,'Level Multipliers'!$A:$A,0)),"")</f>
        <v>1.6533745038028393</v>
      </c>
      <c r="BT159" s="37">
        <f t="shared" si="92"/>
        <v>0</v>
      </c>
      <c r="BU159" s="37">
        <f t="shared" si="93"/>
        <v>-23</v>
      </c>
      <c r="BV159" s="38">
        <f t="shared" si="94"/>
        <v>1088678095.9477234</v>
      </c>
      <c r="BW159" s="38">
        <f t="shared" si="95"/>
        <v>1090482783.7374077</v>
      </c>
      <c r="BX159" s="38" t="b">
        <f t="shared" si="96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 t="str">
        <f t="shared" si="97"/>
        <v/>
      </c>
      <c r="CK159" s="41" t="str">
        <f t="shared" si="98"/>
        <v/>
      </c>
      <c r="CL159" s="61" t="str">
        <f t="shared" si="99"/>
        <v/>
      </c>
      <c r="CM159" s="39" t="str">
        <f t="shared" si="100"/>
        <v/>
      </c>
      <c r="CN159" s="39" t="str">
        <f t="shared" si="101"/>
        <v/>
      </c>
      <c r="CO159" s="42" t="str">
        <f t="shared" si="102"/>
        <v/>
      </c>
      <c r="CP159" s="42" t="str">
        <f t="shared" si="103"/>
        <v/>
      </c>
      <c r="CQ159" s="42" t="str">
        <f t="shared" si="104"/>
        <v/>
      </c>
      <c r="CR159" s="42" t="str">
        <f t="shared" si="105"/>
        <v/>
      </c>
      <c r="CS159" s="42" t="str">
        <f t="shared" si="106"/>
        <v/>
      </c>
      <c r="CT159" s="42" t="str">
        <f t="shared" si="107"/>
        <v/>
      </c>
      <c r="CU159" s="43" t="str">
        <f t="shared" si="108"/>
        <v/>
      </c>
      <c r="CV159" s="43" t="str">
        <f t="shared" si="109"/>
        <v/>
      </c>
      <c r="CW159" s="43" t="str">
        <f t="shared" si="110"/>
        <v/>
      </c>
      <c r="CX159" s="13" t="s">
        <v>421</v>
      </c>
    </row>
    <row r="160" spans="1:102" x14ac:dyDescent="0.25">
      <c r="A160" s="31" t="s">
        <v>169</v>
      </c>
      <c r="B160" s="13">
        <v>1250</v>
      </c>
      <c r="C160" s="13">
        <v>85</v>
      </c>
      <c r="D160" s="13">
        <v>25</v>
      </c>
      <c r="E160" s="32" t="s">
        <v>0</v>
      </c>
      <c r="F160" s="32"/>
      <c r="G160" s="32"/>
      <c r="H160" s="32">
        <v>1</v>
      </c>
      <c r="I160" s="32" t="s">
        <v>0</v>
      </c>
      <c r="J160" s="13"/>
      <c r="K160" s="33"/>
      <c r="L160" s="34">
        <f>IFERROR(INDEX('Pokemon Data'!A:A,MATCH($A160,'Pokemon Data'!$B:$B,0)),"")</f>
        <v>126</v>
      </c>
      <c r="M160" s="34">
        <f>IFERROR(INDEX('Pokemon Data'!I:I,MATCH($A160,'Pokemon Data'!$B:$B,0)),"")</f>
        <v>163</v>
      </c>
      <c r="N160" s="34">
        <f>IFERROR(INDEX('Pokemon Data'!J:J,MATCH($A160,'Pokemon Data'!$B:$B,0)),"")</f>
        <v>206</v>
      </c>
      <c r="O160" s="34">
        <f>IFERROR(INDEX('Pokemon Data'!K:K,MATCH($A160,'Pokemon Data'!$B:$B,0)),"")</f>
        <v>154</v>
      </c>
      <c r="P160" s="35">
        <f>IFERROR(INDEX('Level Multipliers'!$A:$A,MATCH($D160,'Level Multipliers'!$B:$B,0)),"")</f>
        <v>19</v>
      </c>
      <c r="Q160" s="36">
        <f>IFERROR(INDEX('Level Multipliers'!$D:$D,MATCH(P160,'Level Multipliers'!$A:$A,0)),"")</f>
        <v>1.7173900470456649</v>
      </c>
      <c r="R160" s="37">
        <f t="shared" si="74"/>
        <v>0</v>
      </c>
      <c r="S160" s="37">
        <f t="shared" si="75"/>
        <v>-16</v>
      </c>
      <c r="T160" s="38">
        <f t="shared" si="76"/>
        <v>1359238892.391866</v>
      </c>
      <c r="U160" s="38">
        <f t="shared" si="77"/>
        <v>1361414544.532584</v>
      </c>
      <c r="V160" s="38" t="b">
        <f t="shared" si="78"/>
        <v>1</v>
      </c>
      <c r="W160" s="37" t="str">
        <f t="array" ref="W160:AG160">IF(V160,"",IVSolution($M160,$N160,$O160,R160,S160,T160,U160,$E160,$F160,$G160,$H160,$I160))</f>
        <v/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40">
        <f t="shared" si="79"/>
        <v>19.5</v>
      </c>
      <c r="AI160" s="36">
        <f>IFERROR(INDEX('Level Multipliers'!$D:$D,MATCH(AH160,'Level Multipliers'!$A:$A,0)),"")</f>
        <v>1.6952373266621776</v>
      </c>
      <c r="AJ160" s="37">
        <f t="shared" si="80"/>
        <v>0</v>
      </c>
      <c r="AK160" s="37">
        <f t="shared" si="81"/>
        <v>-18</v>
      </c>
      <c r="AL160" s="38">
        <f t="shared" si="82"/>
        <v>1290452583.3868852</v>
      </c>
      <c r="AM160" s="38">
        <f t="shared" si="83"/>
        <v>1292518133.4099576</v>
      </c>
      <c r="AN160" s="38" t="b">
        <f t="shared" si="84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5"/>
        <v>20</v>
      </c>
      <c r="BA160" s="36">
        <f>IFERROR(INDEX('Level Multipliers'!$D:$D,MATCH(AZ160,'Level Multipliers'!$A:$A,0)),"")</f>
        <v>1.6739202944034379</v>
      </c>
      <c r="BB160" s="37">
        <f t="shared" si="86"/>
        <v>0</v>
      </c>
      <c r="BC160" s="37">
        <f t="shared" si="87"/>
        <v>-20</v>
      </c>
      <c r="BD160" s="38">
        <f t="shared" si="88"/>
        <v>1226758638.7468281</v>
      </c>
      <c r="BE160" s="38">
        <f t="shared" si="89"/>
        <v>1228722237.6943519</v>
      </c>
      <c r="BF160" s="38" t="b">
        <f t="shared" si="90"/>
        <v>1</v>
      </c>
      <c r="BG160" s="37" t="str">
        <f t="array" ref="BG160:BQ160">IF(BF160,"",IVSolution($M160,$N160,$O160,BB160,BC160,BD160,BE160,$E160,$F160,$G160,$H160,$I160))</f>
        <v/>
      </c>
      <c r="BH160" s="37" t="str">
        <v/>
      </c>
      <c r="BI160" s="37" t="str">
        <v/>
      </c>
      <c r="BJ160" s="39" t="str">
        <v/>
      </c>
      <c r="BK160" s="39" t="str">
        <v/>
      </c>
      <c r="BL160" s="37" t="str">
        <v/>
      </c>
      <c r="BM160" s="37" t="str">
        <v/>
      </c>
      <c r="BN160" s="37" t="str">
        <v/>
      </c>
      <c r="BO160" s="37" t="str">
        <v/>
      </c>
      <c r="BP160" s="37" t="str">
        <v/>
      </c>
      <c r="BQ160" s="37" t="str">
        <v/>
      </c>
      <c r="BR160" s="40">
        <f t="shared" si="91"/>
        <v>20.5</v>
      </c>
      <c r="BS160" s="36">
        <f>IFERROR(INDEX('Level Multipliers'!$D:$D,MATCH(BR160,'Level Multipliers'!$A:$A,0)),"")</f>
        <v>1.6533745038028393</v>
      </c>
      <c r="BT160" s="37">
        <f t="shared" si="92"/>
        <v>0</v>
      </c>
      <c r="BU160" s="37">
        <f t="shared" si="93"/>
        <v>-21</v>
      </c>
      <c r="BV160" s="38">
        <f t="shared" si="94"/>
        <v>1167629263.5120852</v>
      </c>
      <c r="BW160" s="38">
        <f t="shared" si="95"/>
        <v>1169498217.6164331</v>
      </c>
      <c r="BX160" s="38" t="b">
        <f t="shared" si="96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 t="str">
        <f t="shared" si="97"/>
        <v/>
      </c>
      <c r="CK160" s="41" t="str">
        <f t="shared" si="98"/>
        <v/>
      </c>
      <c r="CL160" s="61" t="str">
        <f t="shared" si="99"/>
        <v/>
      </c>
      <c r="CM160" s="39" t="str">
        <f t="shared" si="100"/>
        <v/>
      </c>
      <c r="CN160" s="39" t="str">
        <f t="shared" si="101"/>
        <v/>
      </c>
      <c r="CO160" s="42" t="str">
        <f t="shared" si="102"/>
        <v/>
      </c>
      <c r="CP160" s="42" t="str">
        <f t="shared" si="103"/>
        <v/>
      </c>
      <c r="CQ160" s="42" t="str">
        <f t="shared" si="104"/>
        <v/>
      </c>
      <c r="CR160" s="42" t="str">
        <f t="shared" si="105"/>
        <v/>
      </c>
      <c r="CS160" s="42" t="str">
        <f t="shared" si="106"/>
        <v/>
      </c>
      <c r="CT160" s="42" t="str">
        <f t="shared" si="107"/>
        <v/>
      </c>
      <c r="CU160" s="43" t="str">
        <f t="shared" si="108"/>
        <v/>
      </c>
      <c r="CV160" s="43" t="str">
        <f t="shared" si="109"/>
        <v/>
      </c>
      <c r="CW160" s="43" t="str">
        <f t="shared" si="110"/>
        <v/>
      </c>
      <c r="CX160" s="13" t="s">
        <v>423</v>
      </c>
    </row>
    <row r="161" spans="1:102" x14ac:dyDescent="0.25">
      <c r="A161" s="31" t="s">
        <v>171</v>
      </c>
      <c r="B161" s="13">
        <v>2233</v>
      </c>
      <c r="C161" s="13">
        <v>103</v>
      </c>
      <c r="D161" s="13">
        <v>50</v>
      </c>
      <c r="E161" s="32" t="s">
        <v>2</v>
      </c>
      <c r="F161" s="32">
        <v>1</v>
      </c>
      <c r="G161" s="32"/>
      <c r="H161" s="32"/>
      <c r="I161" s="32" t="s">
        <v>2</v>
      </c>
      <c r="J161" s="13"/>
      <c r="K161" s="33"/>
      <c r="L161" s="34">
        <f>IFERROR(INDEX('Pokemon Data'!A:A,MATCH($A161,'Pokemon Data'!$B:$B,0)),"")</f>
        <v>127</v>
      </c>
      <c r="M161" s="34">
        <f>IFERROR(INDEX('Pokemon Data'!I:I,MATCH($A161,'Pokemon Data'!$B:$B,0)),"")</f>
        <v>163</v>
      </c>
      <c r="N161" s="34">
        <f>IFERROR(INDEX('Pokemon Data'!J:J,MATCH($A161,'Pokemon Data'!$B:$B,0)),"")</f>
        <v>238</v>
      </c>
      <c r="O161" s="34">
        <f>IFERROR(INDEX('Pokemon Data'!K:K,MATCH($A161,'Pokemon Data'!$B:$B,0)),"")</f>
        <v>182</v>
      </c>
      <c r="P161" s="35">
        <f>IFERROR(INDEX('Level Multipliers'!$A:$A,MATCH($D161,'Level Multipliers'!$B:$B,0)),"")</f>
        <v>29</v>
      </c>
      <c r="Q161" s="36">
        <f>IFERROR(INDEX('Level Multipliers'!$D:$D,MATCH(P161,'Level Multipliers'!$A:$A,0)),"")</f>
        <v>1.3900490110869419</v>
      </c>
      <c r="R161" s="37">
        <f t="shared" si="74"/>
        <v>0</v>
      </c>
      <c r="S161" s="37">
        <f t="shared" si="75"/>
        <v>-19</v>
      </c>
      <c r="T161" s="38">
        <f t="shared" si="76"/>
        <v>1861649416.6400807</v>
      </c>
      <c r="U161" s="38">
        <f t="shared" si="77"/>
        <v>1863317187.5904069</v>
      </c>
      <c r="V161" s="38" t="b">
        <f t="shared" si="78"/>
        <v>1</v>
      </c>
      <c r="W161" s="37" t="str">
        <f t="array" ref="W161:AG161">IF(V161,"",IVSolution($M161,$N161,$O161,R161,S161,T161,U161,$E161,$F161,$G161,$H161,$I161))</f>
        <v/>
      </c>
      <c r="X161" s="37" t="str">
        <v/>
      </c>
      <c r="Y161" s="37" t="str">
        <v/>
      </c>
      <c r="Z161" s="39" t="str">
        <v/>
      </c>
      <c r="AA161" s="39" t="str">
        <v/>
      </c>
      <c r="AB161" s="37" t="str">
        <v/>
      </c>
      <c r="AC161" s="37" t="str">
        <v/>
      </c>
      <c r="AD161" s="37" t="str">
        <v/>
      </c>
      <c r="AE161" s="37" t="str">
        <v/>
      </c>
      <c r="AF161" s="37" t="str">
        <v/>
      </c>
      <c r="AG161" s="37" t="str">
        <v/>
      </c>
      <c r="AH161" s="40">
        <f t="shared" si="79"/>
        <v>29.5</v>
      </c>
      <c r="AI161" s="36">
        <f>IFERROR(INDEX('Level Multipliers'!$D:$D,MATCH(AH161,'Level Multipliers'!$A:$A,0)),"")</f>
        <v>1.3782161611191808</v>
      </c>
      <c r="AJ161" s="37">
        <f t="shared" si="80"/>
        <v>0</v>
      </c>
      <c r="AK161" s="37">
        <f t="shared" si="81"/>
        <v>-20</v>
      </c>
      <c r="AL161" s="38">
        <f t="shared" si="82"/>
        <v>1799064769.207593</v>
      </c>
      <c r="AM161" s="38">
        <f t="shared" si="83"/>
        <v>1800676473.2873306</v>
      </c>
      <c r="AN161" s="38" t="b">
        <f t="shared" si="84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5"/>
        <v>30</v>
      </c>
      <c r="BA161" s="36">
        <f>IFERROR(INDEX('Level Multipliers'!$D:$D,MATCH(AZ161,'Level Multipliers'!$A:$A,0)),"")</f>
        <v>1.3666803275917536</v>
      </c>
      <c r="BB161" s="37">
        <f t="shared" si="86"/>
        <v>0</v>
      </c>
      <c r="BC161" s="37">
        <f t="shared" si="87"/>
        <v>-21</v>
      </c>
      <c r="BD161" s="38">
        <f t="shared" si="88"/>
        <v>1739583254.9428959</v>
      </c>
      <c r="BE161" s="38">
        <f t="shared" si="89"/>
        <v>1741141672.1144295</v>
      </c>
      <c r="BF161" s="38" t="b">
        <f t="shared" si="90"/>
        <v>1</v>
      </c>
      <c r="BG161" s="37" t="str">
        <f t="array" ref="BG161:BQ161">IF(BF161,"",IVSolution($M161,$N161,$O161,BB161,BC161,BD161,BE161,$E161,$F161,$G161,$H161,$I161))</f>
        <v/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91"/>
        <v>30.5</v>
      </c>
      <c r="BS161" s="36">
        <f>IFERROR(INDEX('Level Multipliers'!$D:$D,MATCH(BR161,'Level Multipliers'!$A:$A,0)),"")</f>
        <v>1.3610237451455012</v>
      </c>
      <c r="BT161" s="37">
        <f t="shared" si="92"/>
        <v>0</v>
      </c>
      <c r="BU161" s="37">
        <f t="shared" si="93"/>
        <v>-22</v>
      </c>
      <c r="BV161" s="38">
        <f t="shared" si="94"/>
        <v>1710961570.053242</v>
      </c>
      <c r="BW161" s="38">
        <f t="shared" si="95"/>
        <v>1712494346.2989485</v>
      </c>
      <c r="BX161" s="38" t="b">
        <f t="shared" si="96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 t="str">
        <f t="shared" si="97"/>
        <v/>
      </c>
      <c r="CK161" s="41" t="str">
        <f t="shared" si="98"/>
        <v/>
      </c>
      <c r="CL161" s="61" t="str">
        <f t="shared" si="99"/>
        <v/>
      </c>
      <c r="CM161" s="39" t="str">
        <f t="shared" si="100"/>
        <v/>
      </c>
      <c r="CN161" s="39" t="str">
        <f t="shared" si="101"/>
        <v/>
      </c>
      <c r="CO161" s="42" t="str">
        <f t="shared" si="102"/>
        <v/>
      </c>
      <c r="CP161" s="42" t="str">
        <f t="shared" si="103"/>
        <v/>
      </c>
      <c r="CQ161" s="42" t="str">
        <f t="shared" si="104"/>
        <v/>
      </c>
      <c r="CR161" s="42" t="str">
        <f t="shared" si="105"/>
        <v/>
      </c>
      <c r="CS161" s="42" t="str">
        <f t="shared" si="106"/>
        <v/>
      </c>
      <c r="CT161" s="42" t="str">
        <f t="shared" si="107"/>
        <v/>
      </c>
      <c r="CU161" s="43" t="str">
        <f t="shared" si="108"/>
        <v/>
      </c>
      <c r="CV161" s="43" t="str">
        <f t="shared" si="109"/>
        <v/>
      </c>
      <c r="CW161" s="43" t="str">
        <f t="shared" si="110"/>
        <v/>
      </c>
      <c r="CX161" s="13" t="s">
        <v>421</v>
      </c>
    </row>
    <row r="162" spans="1:102" x14ac:dyDescent="0.25">
      <c r="A162" s="31" t="s">
        <v>171</v>
      </c>
      <c r="B162" s="13">
        <v>1444</v>
      </c>
      <c r="C162" s="13">
        <v>78</v>
      </c>
      <c r="D162" s="13">
        <v>25</v>
      </c>
      <c r="E162" s="32" t="s">
        <v>2</v>
      </c>
      <c r="F162" s="32"/>
      <c r="G162" s="32">
        <v>1</v>
      </c>
      <c r="H162" s="32"/>
      <c r="I162" s="32" t="s">
        <v>0</v>
      </c>
      <c r="J162" s="13"/>
      <c r="K162" s="33"/>
      <c r="L162" s="34">
        <f>IFERROR(INDEX('Pokemon Data'!A:A,MATCH($A162,'Pokemon Data'!$B:$B,0)),"")</f>
        <v>127</v>
      </c>
      <c r="M162" s="34">
        <f>IFERROR(INDEX('Pokemon Data'!I:I,MATCH($A162,'Pokemon Data'!$B:$B,0)),"")</f>
        <v>163</v>
      </c>
      <c r="N162" s="34">
        <f>IFERROR(INDEX('Pokemon Data'!J:J,MATCH($A162,'Pokemon Data'!$B:$B,0)),"")</f>
        <v>238</v>
      </c>
      <c r="O162" s="34">
        <f>IFERROR(INDEX('Pokemon Data'!K:K,MATCH($A162,'Pokemon Data'!$B:$B,0)),"")</f>
        <v>182</v>
      </c>
      <c r="P162" s="35">
        <f>IFERROR(INDEX('Level Multipliers'!$A:$A,MATCH($D162,'Level Multipliers'!$B:$B,0)),"")</f>
        <v>19</v>
      </c>
      <c r="Q162" s="36">
        <f>IFERROR(INDEX('Level Multipliers'!$D:$D,MATCH(P162,'Level Multipliers'!$A:$A,0)),"")</f>
        <v>1.7173900470456649</v>
      </c>
      <c r="R162" s="37">
        <f t="shared" si="74"/>
        <v>0</v>
      </c>
      <c r="S162" s="37">
        <f t="shared" si="75"/>
        <v>-28</v>
      </c>
      <c r="T162" s="38">
        <f t="shared" si="76"/>
        <v>1813886686.1608996</v>
      </c>
      <c r="U162" s="38">
        <f t="shared" si="77"/>
        <v>1816399864.5033765</v>
      </c>
      <c r="V162" s="38" t="b">
        <f t="shared" si="78"/>
        <v>1</v>
      </c>
      <c r="W162" s="37" t="str">
        <f t="array" ref="W162:AG162">IF(V162,"",IVSolution($M162,$N162,$O162,R162,S162,T162,U162,$E162,$F162,$G162,$H162,$I162))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40">
        <f t="shared" si="79"/>
        <v>19.5</v>
      </c>
      <c r="AI162" s="36">
        <f>IFERROR(INDEX('Level Multipliers'!$D:$D,MATCH(AH162,'Level Multipliers'!$A:$A,0)),"")</f>
        <v>1.6952373266621776</v>
      </c>
      <c r="AJ162" s="37">
        <f t="shared" si="80"/>
        <v>0</v>
      </c>
      <c r="AK162" s="37">
        <f t="shared" si="81"/>
        <v>-30</v>
      </c>
      <c r="AL162" s="38">
        <f t="shared" si="82"/>
        <v>1722092248.2643178</v>
      </c>
      <c r="AM162" s="38">
        <f t="shared" si="83"/>
        <v>1724478243.4728968</v>
      </c>
      <c r="AN162" s="38" t="b">
        <f t="shared" si="84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5"/>
        <v>20</v>
      </c>
      <c r="BA162" s="36">
        <f>IFERROR(INDEX('Level Multipliers'!$D:$D,MATCH(AZ162,'Level Multipliers'!$A:$A,0)),"")</f>
        <v>1.6739202944034379</v>
      </c>
      <c r="BB162" s="37">
        <f t="shared" si="86"/>
        <v>0</v>
      </c>
      <c r="BC162" s="37">
        <f t="shared" si="87"/>
        <v>-31</v>
      </c>
      <c r="BD162" s="38">
        <f t="shared" si="88"/>
        <v>1637093504.615684</v>
      </c>
      <c r="BE162" s="38">
        <f t="shared" si="89"/>
        <v>1639361732.2683814</v>
      </c>
      <c r="BF162" s="38" t="b">
        <f t="shared" si="90"/>
        <v>1</v>
      </c>
      <c r="BG162" s="37" t="str">
        <f t="array" ref="BG162:BQ162">IF(BF162,"",IVSolution($M162,$N162,$O162,BB162,BC162,BD162,BE162,$E162,$F162,$G162,$H162,$I162))</f>
        <v/>
      </c>
      <c r="BH162" s="37" t="str">
        <v/>
      </c>
      <c r="BI162" s="37" t="str">
        <v/>
      </c>
      <c r="BJ162" s="39" t="str">
        <v/>
      </c>
      <c r="BK162" s="39" t="str">
        <v/>
      </c>
      <c r="BL162" s="37" t="str">
        <v/>
      </c>
      <c r="BM162" s="37" t="str">
        <v/>
      </c>
      <c r="BN162" s="37" t="str">
        <v/>
      </c>
      <c r="BO162" s="37" t="str">
        <v/>
      </c>
      <c r="BP162" s="37" t="str">
        <v/>
      </c>
      <c r="BQ162" s="37" t="str">
        <v/>
      </c>
      <c r="BR162" s="40">
        <f t="shared" si="91"/>
        <v>20.5</v>
      </c>
      <c r="BS162" s="36">
        <f>IFERROR(INDEX('Level Multipliers'!$D:$D,MATCH(BR162,'Level Multipliers'!$A:$A,0)),"")</f>
        <v>1.6533745038028393</v>
      </c>
      <c r="BT162" s="37">
        <f t="shared" si="92"/>
        <v>0</v>
      </c>
      <c r="BU162" s="37">
        <f t="shared" si="93"/>
        <v>-33</v>
      </c>
      <c r="BV162" s="38">
        <f t="shared" si="94"/>
        <v>1558186119.6816225</v>
      </c>
      <c r="BW162" s="38">
        <f t="shared" si="95"/>
        <v>1560345019.4846859</v>
      </c>
      <c r="BX162" s="38" t="b">
        <f t="shared" si="96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 t="str">
        <f t="shared" si="97"/>
        <v/>
      </c>
      <c r="CK162" s="41" t="str">
        <f t="shared" si="98"/>
        <v/>
      </c>
      <c r="CL162" s="61" t="str">
        <f t="shared" si="99"/>
        <v/>
      </c>
      <c r="CM162" s="39" t="str">
        <f t="shared" si="100"/>
        <v/>
      </c>
      <c r="CN162" s="39" t="str">
        <f t="shared" si="101"/>
        <v/>
      </c>
      <c r="CO162" s="42" t="str">
        <f t="shared" si="102"/>
        <v/>
      </c>
      <c r="CP162" s="42" t="str">
        <f t="shared" si="103"/>
        <v/>
      </c>
      <c r="CQ162" s="42" t="str">
        <f t="shared" si="104"/>
        <v/>
      </c>
      <c r="CR162" s="42" t="str">
        <f t="shared" si="105"/>
        <v/>
      </c>
      <c r="CS162" s="42" t="str">
        <f t="shared" si="106"/>
        <v/>
      </c>
      <c r="CT162" s="42" t="str">
        <f t="shared" si="107"/>
        <v/>
      </c>
      <c r="CU162" s="43" t="str">
        <f t="shared" si="108"/>
        <v/>
      </c>
      <c r="CV162" s="43" t="str">
        <f t="shared" si="109"/>
        <v/>
      </c>
      <c r="CW162" s="43" t="str">
        <f t="shared" si="110"/>
        <v/>
      </c>
      <c r="CX162" s="13" t="s">
        <v>425</v>
      </c>
    </row>
    <row r="163" spans="1:102" x14ac:dyDescent="0.25">
      <c r="A163" s="31" t="s">
        <v>171</v>
      </c>
      <c r="B163" s="13">
        <v>1347</v>
      </c>
      <c r="C163" s="13">
        <v>81</v>
      </c>
      <c r="D163" s="13">
        <v>22</v>
      </c>
      <c r="E163" s="32" t="s">
        <v>3</v>
      </c>
      <c r="F163" s="32">
        <v>1</v>
      </c>
      <c r="G163" s="32"/>
      <c r="H163" s="32"/>
      <c r="I163" s="32" t="s">
        <v>2</v>
      </c>
      <c r="J163" s="13"/>
      <c r="K163" s="33"/>
      <c r="L163" s="34">
        <f>IFERROR(INDEX('Pokemon Data'!A:A,MATCH($A163,'Pokemon Data'!$B:$B,0)),"")</f>
        <v>127</v>
      </c>
      <c r="M163" s="34">
        <f>IFERROR(INDEX('Pokemon Data'!I:I,MATCH($A163,'Pokemon Data'!$B:$B,0)),"")</f>
        <v>163</v>
      </c>
      <c r="N163" s="34">
        <f>IFERROR(INDEX('Pokemon Data'!J:J,MATCH($A163,'Pokemon Data'!$B:$B,0)),"")</f>
        <v>238</v>
      </c>
      <c r="O163" s="34">
        <f>IFERROR(INDEX('Pokemon Data'!K:K,MATCH($A163,'Pokemon Data'!$B:$B,0)),"")</f>
        <v>182</v>
      </c>
      <c r="P163" s="35">
        <f>IFERROR(INDEX('Level Multipliers'!$A:$A,MATCH($D163,'Level Multipliers'!$B:$B,0)),"")</f>
        <v>17</v>
      </c>
      <c r="Q163" s="36">
        <f>IFERROR(INDEX('Level Multipliers'!$D:$D,MATCH(P163,'Level Multipliers'!$A:$A,0)),"")</f>
        <v>1.8155651132027117</v>
      </c>
      <c r="R163" s="37">
        <f t="shared" si="74"/>
        <v>0</v>
      </c>
      <c r="S163" s="37">
        <f t="shared" si="75"/>
        <v>-15</v>
      </c>
      <c r="T163" s="38">
        <f t="shared" si="76"/>
        <v>1971435203.9591444</v>
      </c>
      <c r="U163" s="38">
        <f t="shared" si="77"/>
        <v>1974363440.0264642</v>
      </c>
      <c r="V163" s="38" t="b">
        <f t="shared" si="78"/>
        <v>1</v>
      </c>
      <c r="W163" s="37" t="str">
        <f t="array" ref="W163:AG163">IF(V163,"",IVSolution($M163,$N163,$O163,R163,S163,T163,U163,$E163,$F163,$G163,$H163,$I163))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40">
        <f t="shared" si="79"/>
        <v>17.5</v>
      </c>
      <c r="AI163" s="36">
        <f>IFERROR(INDEX('Level Multipliers'!$D:$D,MATCH(AH163,'Level Multipliers'!$A:$A,0)),"")</f>
        <v>1.7894510926096343</v>
      </c>
      <c r="AJ163" s="37">
        <f t="shared" si="80"/>
        <v>0</v>
      </c>
      <c r="AK163" s="37">
        <f t="shared" si="81"/>
        <v>-17</v>
      </c>
      <c r="AL163" s="38">
        <f t="shared" si="82"/>
        <v>1860435098.8275006</v>
      </c>
      <c r="AM163" s="38">
        <f t="shared" si="83"/>
        <v>1863198462.8712966</v>
      </c>
      <c r="AN163" s="38" t="b">
        <f t="shared" si="84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5"/>
        <v>18</v>
      </c>
      <c r="BA163" s="36">
        <f>IFERROR(INDEX('Level Multipliers'!$D:$D,MATCH(AZ163,'Level Multipliers'!$A:$A,0)),"")</f>
        <v>1.7644323332558229</v>
      </c>
      <c r="BB163" s="37">
        <f t="shared" si="86"/>
        <v>0</v>
      </c>
      <c r="BC163" s="37">
        <f t="shared" si="87"/>
        <v>-19</v>
      </c>
      <c r="BD163" s="38">
        <f t="shared" si="88"/>
        <v>1758552028.9328246</v>
      </c>
      <c r="BE163" s="38">
        <f t="shared" si="89"/>
        <v>1761164062.7785418</v>
      </c>
      <c r="BF163" s="38" t="b">
        <f t="shared" si="90"/>
        <v>1</v>
      </c>
      <c r="BG163" s="37" t="str">
        <f t="array" ref="BG163:BQ163">IF(BF163,"",IVSolution($M163,$N163,$O163,BB163,BC163,BD163,BE163,$E163,$F163,$G163,$H163,$I163))</f>
        <v/>
      </c>
      <c r="BH163" s="37" t="str">
        <v/>
      </c>
      <c r="BI163" s="37" t="str">
        <v/>
      </c>
      <c r="BJ163" s="39" t="str">
        <v/>
      </c>
      <c r="BK163" s="39" t="str">
        <v/>
      </c>
      <c r="BL163" s="37" t="str">
        <v/>
      </c>
      <c r="BM163" s="37" t="str">
        <v/>
      </c>
      <c r="BN163" s="37" t="str">
        <v/>
      </c>
      <c r="BO163" s="37" t="str">
        <v/>
      </c>
      <c r="BP163" s="37" t="str">
        <v/>
      </c>
      <c r="BQ163" s="37" t="str">
        <v/>
      </c>
      <c r="BR163" s="40">
        <f t="shared" si="91"/>
        <v>18.5</v>
      </c>
      <c r="BS163" s="36">
        <f>IFERROR(INDEX('Level Multipliers'!$D:$D,MATCH(BR163,'Level Multipliers'!$A:$A,0)),"")</f>
        <v>1.7404346161581328</v>
      </c>
      <c r="BT163" s="37">
        <f t="shared" si="92"/>
        <v>0</v>
      </c>
      <c r="BU163" s="37">
        <f t="shared" si="93"/>
        <v>-21</v>
      </c>
      <c r="BV163" s="38">
        <f t="shared" si="94"/>
        <v>1664815235.5152988</v>
      </c>
      <c r="BW163" s="38">
        <f t="shared" si="95"/>
        <v>1667288039.0891974</v>
      </c>
      <c r="BX163" s="38" t="b">
        <f t="shared" si="96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 t="str">
        <f t="shared" si="97"/>
        <v/>
      </c>
      <c r="CK163" s="41" t="str">
        <f t="shared" si="98"/>
        <v/>
      </c>
      <c r="CL163" s="61" t="str">
        <f t="shared" si="99"/>
        <v/>
      </c>
      <c r="CM163" s="39" t="str">
        <f t="shared" si="100"/>
        <v/>
      </c>
      <c r="CN163" s="39" t="str">
        <f t="shared" si="101"/>
        <v/>
      </c>
      <c r="CO163" s="42" t="str">
        <f t="shared" si="102"/>
        <v/>
      </c>
      <c r="CP163" s="42" t="str">
        <f t="shared" si="103"/>
        <v/>
      </c>
      <c r="CQ163" s="42" t="str">
        <f t="shared" si="104"/>
        <v/>
      </c>
      <c r="CR163" s="42" t="str">
        <f t="shared" si="105"/>
        <v/>
      </c>
      <c r="CS163" s="42" t="str">
        <f t="shared" si="106"/>
        <v/>
      </c>
      <c r="CT163" s="42" t="str">
        <f t="shared" si="107"/>
        <v/>
      </c>
      <c r="CU163" s="43" t="str">
        <f t="shared" si="108"/>
        <v/>
      </c>
      <c r="CV163" s="43" t="str">
        <f t="shared" si="109"/>
        <v/>
      </c>
      <c r="CW163" s="43" t="str">
        <f t="shared" si="110"/>
        <v/>
      </c>
      <c r="CX163" s="13" t="s">
        <v>423</v>
      </c>
    </row>
    <row r="164" spans="1:102" x14ac:dyDescent="0.25">
      <c r="A164" s="31" t="s">
        <v>171</v>
      </c>
      <c r="B164" s="13">
        <v>855</v>
      </c>
      <c r="C164" s="13">
        <v>62</v>
      </c>
      <c r="D164" s="13">
        <v>13</v>
      </c>
      <c r="E164" s="32" t="s">
        <v>0</v>
      </c>
      <c r="F164" s="32"/>
      <c r="G164" s="32">
        <v>1</v>
      </c>
      <c r="H164" s="32"/>
      <c r="I164" s="32" t="s">
        <v>0</v>
      </c>
      <c r="J164" s="13"/>
      <c r="K164" s="33"/>
      <c r="L164" s="34">
        <f>IFERROR(INDEX('Pokemon Data'!A:A,MATCH($A164,'Pokemon Data'!$B:$B,0)),"")</f>
        <v>127</v>
      </c>
      <c r="M164" s="34">
        <f>IFERROR(INDEX('Pokemon Data'!I:I,MATCH($A164,'Pokemon Data'!$B:$B,0)),"")</f>
        <v>163</v>
      </c>
      <c r="N164" s="34">
        <f>IFERROR(INDEX('Pokemon Data'!J:J,MATCH($A164,'Pokemon Data'!$B:$B,0)),"")</f>
        <v>238</v>
      </c>
      <c r="O164" s="34">
        <f>IFERROR(INDEX('Pokemon Data'!K:K,MATCH($A164,'Pokemon Data'!$B:$B,0)),"")</f>
        <v>182</v>
      </c>
      <c r="P164" s="35">
        <f>IFERROR(INDEX('Level Multipliers'!$A:$A,MATCH($D164,'Level Multipliers'!$B:$B,0)),"")</f>
        <v>11</v>
      </c>
      <c r="Q164" s="36">
        <f>IFERROR(INDEX('Level Multipliers'!$D:$D,MATCH(P164,'Level Multipliers'!$A:$A,0)),"")</f>
        <v>2.2567884714123854</v>
      </c>
      <c r="R164" s="37">
        <f t="shared" si="74"/>
        <v>0</v>
      </c>
      <c r="S164" s="37">
        <f t="shared" si="75"/>
        <v>-21</v>
      </c>
      <c r="T164" s="38">
        <f t="shared" si="76"/>
        <v>1896250236.0693855</v>
      </c>
      <c r="U164" s="38">
        <f t="shared" si="77"/>
        <v>1900688503.0970724</v>
      </c>
      <c r="V164" s="38" t="b">
        <f t="shared" si="78"/>
        <v>1</v>
      </c>
      <c r="W164" s="37" t="str">
        <f t="array" ref="W164:AG164">IF(V164,"",IVSolution($M164,$N164,$O164,R164,S164,T164,U164,$E164,$F164,$G164,$H164,$I164))</f>
        <v/>
      </c>
      <c r="X164" s="37" t="str">
        <v/>
      </c>
      <c r="Y164" s="37" t="str">
        <v/>
      </c>
      <c r="Z164" s="39" t="str">
        <v/>
      </c>
      <c r="AA164" s="39" t="str">
        <v/>
      </c>
      <c r="AB164" s="37" t="str">
        <v/>
      </c>
      <c r="AC164" s="37" t="str">
        <v/>
      </c>
      <c r="AD164" s="37" t="str">
        <v/>
      </c>
      <c r="AE164" s="37" t="str">
        <v/>
      </c>
      <c r="AF164" s="37" t="str">
        <v/>
      </c>
      <c r="AG164" s="37" t="str">
        <v/>
      </c>
      <c r="AH164" s="40">
        <f t="shared" si="79"/>
        <v>11.5</v>
      </c>
      <c r="AI164" s="36">
        <f>IFERROR(INDEX('Level Multipliers'!$D:$D,MATCH(AH164,'Level Multipliers'!$A:$A,0)),"")</f>
        <v>2.2072134251772386</v>
      </c>
      <c r="AJ164" s="37">
        <f t="shared" si="80"/>
        <v>0</v>
      </c>
      <c r="AK164" s="37">
        <f t="shared" si="81"/>
        <v>-24</v>
      </c>
      <c r="AL164" s="38">
        <f t="shared" si="82"/>
        <v>1735040215.8828092</v>
      </c>
      <c r="AM164" s="38">
        <f t="shared" si="83"/>
        <v>1739101162.9220698</v>
      </c>
      <c r="AN164" s="38" t="b">
        <f t="shared" si="84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5"/>
        <v>12</v>
      </c>
      <c r="BA164" s="36">
        <f>IFERROR(INDEX('Level Multipliers'!$D:$D,MATCH(AZ164,'Level Multipliers'!$A:$A,0)),"")</f>
        <v>2.1607681195435338</v>
      </c>
      <c r="BB164" s="37">
        <f t="shared" si="86"/>
        <v>0</v>
      </c>
      <c r="BC164" s="37">
        <f t="shared" si="87"/>
        <v>-27</v>
      </c>
      <c r="BD164" s="38">
        <f t="shared" si="88"/>
        <v>1593547024.1858118</v>
      </c>
      <c r="BE164" s="38">
        <f t="shared" si="89"/>
        <v>1597276799.4443624</v>
      </c>
      <c r="BF164" s="38" t="b">
        <f t="shared" si="90"/>
        <v>1</v>
      </c>
      <c r="BG164" s="37" t="str">
        <f t="array" ref="BG164:BQ164">IF(BF164,"",IVSolution($M164,$N164,$O164,BB164,BC164,BD164,BE164,$E164,$F164,$G164,$H164,$I164))</f>
        <v/>
      </c>
      <c r="BH164" s="37" t="str">
        <v/>
      </c>
      <c r="BI164" s="37" t="str">
        <v/>
      </c>
      <c r="BJ164" s="39" t="str">
        <v/>
      </c>
      <c r="BK164" s="39" t="str">
        <v/>
      </c>
      <c r="BL164" s="37" t="str">
        <v/>
      </c>
      <c r="BM164" s="37" t="str">
        <v/>
      </c>
      <c r="BN164" s="37" t="str">
        <v/>
      </c>
      <c r="BO164" s="37" t="str">
        <v/>
      </c>
      <c r="BP164" s="37" t="str">
        <v/>
      </c>
      <c r="BQ164" s="37" t="str">
        <v/>
      </c>
      <c r="BR164" s="40">
        <f t="shared" si="91"/>
        <v>12.5</v>
      </c>
      <c r="BS164" s="36">
        <f>IFERROR(INDEX('Level Multipliers'!$D:$D,MATCH(BR164,'Level Multipliers'!$A:$A,0)),"")</f>
        <v>2.1171365709672214</v>
      </c>
      <c r="BT164" s="37">
        <f t="shared" si="92"/>
        <v>0</v>
      </c>
      <c r="BU164" s="37">
        <f t="shared" si="93"/>
        <v>-30</v>
      </c>
      <c r="BV164" s="38">
        <f t="shared" si="94"/>
        <v>1468681843.5365644</v>
      </c>
      <c r="BW164" s="38">
        <f t="shared" si="95"/>
        <v>1472119365.6928394</v>
      </c>
      <c r="BX164" s="38" t="b">
        <f t="shared" si="96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 t="str">
        <f t="shared" si="97"/>
        <v/>
      </c>
      <c r="CK164" s="41" t="str">
        <f t="shared" si="98"/>
        <v/>
      </c>
      <c r="CL164" s="61" t="str">
        <f t="shared" si="99"/>
        <v/>
      </c>
      <c r="CM164" s="39" t="str">
        <f t="shared" si="100"/>
        <v/>
      </c>
      <c r="CN164" s="39" t="str">
        <f t="shared" si="101"/>
        <v/>
      </c>
      <c r="CO164" s="42" t="str">
        <f t="shared" si="102"/>
        <v/>
      </c>
      <c r="CP164" s="42" t="str">
        <f t="shared" si="103"/>
        <v/>
      </c>
      <c r="CQ164" s="42" t="str">
        <f t="shared" si="104"/>
        <v/>
      </c>
      <c r="CR164" s="42" t="str">
        <f t="shared" si="105"/>
        <v/>
      </c>
      <c r="CS164" s="42" t="str">
        <f t="shared" si="106"/>
        <v/>
      </c>
      <c r="CT164" s="42" t="str">
        <f t="shared" si="107"/>
        <v/>
      </c>
      <c r="CU164" s="43" t="str">
        <f t="shared" si="108"/>
        <v/>
      </c>
      <c r="CV164" s="43" t="str">
        <f t="shared" si="109"/>
        <v/>
      </c>
      <c r="CW164" s="43" t="str">
        <f t="shared" si="110"/>
        <v/>
      </c>
      <c r="CX164" s="13" t="s">
        <v>425</v>
      </c>
    </row>
    <row r="165" spans="1:102" x14ac:dyDescent="0.25">
      <c r="A165" s="31" t="s">
        <v>173</v>
      </c>
      <c r="B165" s="13">
        <v>120</v>
      </c>
      <c r="C165" s="13">
        <v>31</v>
      </c>
      <c r="D165" s="13">
        <v>25</v>
      </c>
      <c r="E165" s="32" t="s">
        <v>0</v>
      </c>
      <c r="F165" s="32"/>
      <c r="G165" s="32">
        <v>1</v>
      </c>
      <c r="H165" s="32"/>
      <c r="I165" s="32" t="s">
        <v>0</v>
      </c>
      <c r="J165" s="13"/>
      <c r="K165" s="33"/>
      <c r="L165" s="34">
        <f>IFERROR(INDEX('Pokemon Data'!A:A,MATCH($A165,'Pokemon Data'!$B:$B,0)),"")</f>
        <v>129</v>
      </c>
      <c r="M165" s="34">
        <f>IFERROR(INDEX('Pokemon Data'!I:I,MATCH($A165,'Pokemon Data'!$B:$B,0)),"")</f>
        <v>85</v>
      </c>
      <c r="N165" s="34">
        <f>IFERROR(INDEX('Pokemon Data'!J:J,MATCH($A165,'Pokemon Data'!$B:$B,0)),"")</f>
        <v>29</v>
      </c>
      <c r="O165" s="34">
        <f>IFERROR(INDEX('Pokemon Data'!K:K,MATCH($A165,'Pokemon Data'!$B:$B,0)),"")</f>
        <v>85</v>
      </c>
      <c r="P165" s="35">
        <f>IFERROR(INDEX('Level Multipliers'!$A:$A,MATCH($D165,'Level Multipliers'!$B:$B,0)),"")</f>
        <v>19</v>
      </c>
      <c r="Q165" s="36">
        <f>IFERROR(INDEX('Level Multipliers'!$D:$D,MATCH(P165,'Level Multipliers'!$A:$A,0)),"")</f>
        <v>1.7173900470456649</v>
      </c>
      <c r="R165" s="37">
        <f t="shared" si="74"/>
        <v>0</v>
      </c>
      <c r="S165" s="37">
        <f t="shared" si="75"/>
        <v>-31</v>
      </c>
      <c r="T165" s="38">
        <f t="shared" si="76"/>
        <v>12526745.632283436</v>
      </c>
      <c r="U165" s="38">
        <f t="shared" si="77"/>
        <v>12736394.639045957</v>
      </c>
      <c r="V165" s="38" t="b">
        <f t="shared" si="78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9"/>
        <v>19.5</v>
      </c>
      <c r="AI165" s="36">
        <f>IFERROR(INDEX('Level Multipliers'!$D:$D,MATCH(AH165,'Level Multipliers'!$A:$A,0)),"")</f>
        <v>1.6952373266621776</v>
      </c>
      <c r="AJ165" s="37">
        <f t="shared" si="80"/>
        <v>0</v>
      </c>
      <c r="AK165" s="37">
        <f t="shared" si="81"/>
        <v>-31</v>
      </c>
      <c r="AL165" s="38">
        <f t="shared" si="82"/>
        <v>11892811.008493535</v>
      </c>
      <c r="AM165" s="38">
        <f t="shared" si="83"/>
        <v>12091850.414955128</v>
      </c>
      <c r="AN165" s="38" t="b">
        <f t="shared" si="84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5"/>
        <v>20</v>
      </c>
      <c r="BA165" s="36">
        <f>IFERROR(INDEX('Level Multipliers'!$D:$D,MATCH(AZ165,'Level Multipliers'!$A:$A,0)),"")</f>
        <v>1.6739202944034379</v>
      </c>
      <c r="BB165" s="37">
        <f t="shared" si="86"/>
        <v>0</v>
      </c>
      <c r="BC165" s="37">
        <f t="shared" si="87"/>
        <v>-32</v>
      </c>
      <c r="BD165" s="38">
        <f t="shared" si="88"/>
        <v>11305807.614690768</v>
      </c>
      <c r="BE165" s="38">
        <f t="shared" si="89"/>
        <v>11495022.867131079</v>
      </c>
      <c r="BF165" s="38" t="b">
        <f t="shared" si="90"/>
        <v>1</v>
      </c>
      <c r="BG165" s="37" t="str">
        <f t="array" ref="BG165:BQ165">IF(BF165,"",IVSolution($M165,$N165,$O165,BB165,BC165,BD165,BE165,$E165,$F165,$G165,$H165,$I165))</f>
        <v/>
      </c>
      <c r="BH165" s="37" t="str">
        <v/>
      </c>
      <c r="BI165" s="37" t="str">
        <v/>
      </c>
      <c r="BJ165" s="39" t="str">
        <v/>
      </c>
      <c r="BK165" s="39" t="str">
        <v/>
      </c>
      <c r="BL165" s="37" t="str">
        <v/>
      </c>
      <c r="BM165" s="37" t="str">
        <v/>
      </c>
      <c r="BN165" s="37" t="str">
        <v/>
      </c>
      <c r="BO165" s="37" t="str">
        <v/>
      </c>
      <c r="BP165" s="37" t="str">
        <v/>
      </c>
      <c r="BQ165" s="37" t="str">
        <v/>
      </c>
      <c r="BR165" s="40">
        <f t="shared" si="91"/>
        <v>20.5</v>
      </c>
      <c r="BS165" s="36">
        <f>IFERROR(INDEX('Level Multipliers'!$D:$D,MATCH(BR165,'Level Multipliers'!$A:$A,0)),"")</f>
        <v>1.6533745038028393</v>
      </c>
      <c r="BT165" s="37">
        <f t="shared" si="92"/>
        <v>0</v>
      </c>
      <c r="BU165" s="37">
        <f t="shared" si="93"/>
        <v>-33</v>
      </c>
      <c r="BV165" s="38">
        <f t="shared" si="94"/>
        <v>10760871.292527378</v>
      </c>
      <c r="BW165" s="38">
        <f t="shared" si="95"/>
        <v>10940966.430131482</v>
      </c>
      <c r="BX165" s="38" t="b">
        <f t="shared" si="96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 t="str">
        <f t="shared" si="97"/>
        <v/>
      </c>
      <c r="CK165" s="41" t="str">
        <f t="shared" si="98"/>
        <v/>
      </c>
      <c r="CL165" s="61" t="str">
        <f t="shared" si="99"/>
        <v/>
      </c>
      <c r="CM165" s="39" t="str">
        <f t="shared" si="100"/>
        <v/>
      </c>
      <c r="CN165" s="39" t="str">
        <f t="shared" si="101"/>
        <v/>
      </c>
      <c r="CO165" s="42" t="str">
        <f t="shared" si="102"/>
        <v/>
      </c>
      <c r="CP165" s="42" t="str">
        <f t="shared" si="103"/>
        <v/>
      </c>
      <c r="CQ165" s="42" t="str">
        <f t="shared" si="104"/>
        <v/>
      </c>
      <c r="CR165" s="42" t="str">
        <f t="shared" si="105"/>
        <v/>
      </c>
      <c r="CS165" s="42" t="str">
        <f t="shared" si="106"/>
        <v/>
      </c>
      <c r="CT165" s="42" t="str">
        <f t="shared" si="107"/>
        <v/>
      </c>
      <c r="CU165" s="43" t="str">
        <f t="shared" si="108"/>
        <v/>
      </c>
      <c r="CV165" s="43" t="str">
        <f t="shared" si="109"/>
        <v/>
      </c>
      <c r="CW165" s="43" t="str">
        <f t="shared" si="110"/>
        <v/>
      </c>
      <c r="CX165" s="13"/>
    </row>
    <row r="166" spans="1:102" x14ac:dyDescent="0.25">
      <c r="A166" s="31" t="s">
        <v>173</v>
      </c>
      <c r="B166" s="13">
        <v>21</v>
      </c>
      <c r="C166" s="13">
        <v>13</v>
      </c>
      <c r="D166" s="13">
        <v>4</v>
      </c>
      <c r="E166" s="32" t="s">
        <v>0</v>
      </c>
      <c r="F166" s="32"/>
      <c r="G166" s="32">
        <v>1</v>
      </c>
      <c r="H166" s="32"/>
      <c r="I166" s="32" t="s">
        <v>2</v>
      </c>
      <c r="J166" s="13"/>
      <c r="K166" s="33"/>
      <c r="L166" s="34">
        <f>IFERROR(INDEX('Pokemon Data'!A:A,MATCH($A166,'Pokemon Data'!$B:$B,0)),"")</f>
        <v>129</v>
      </c>
      <c r="M166" s="34">
        <f>IFERROR(INDEX('Pokemon Data'!I:I,MATCH($A166,'Pokemon Data'!$B:$B,0)),"")</f>
        <v>85</v>
      </c>
      <c r="N166" s="34">
        <f>IFERROR(INDEX('Pokemon Data'!J:J,MATCH($A166,'Pokemon Data'!$B:$B,0)),"")</f>
        <v>29</v>
      </c>
      <c r="O166" s="34">
        <f>IFERROR(INDEX('Pokemon Data'!K:K,MATCH($A166,'Pokemon Data'!$B:$B,0)),"")</f>
        <v>85</v>
      </c>
      <c r="P166" s="35">
        <f>IFERROR(INDEX('Level Multipliers'!$A:$A,MATCH($D166,'Level Multipliers'!$B:$B,0)),"")</f>
        <v>3</v>
      </c>
      <c r="Q166" s="36">
        <f>IFERROR(INDEX('Level Multipliers'!$D:$D,MATCH(P166,'Level Multipliers'!$A:$A,0)),"")</f>
        <v>4.6353708335264541</v>
      </c>
      <c r="R166" s="37">
        <f t="shared" si="74"/>
        <v>0</v>
      </c>
      <c r="S166" s="37">
        <f t="shared" si="75"/>
        <v>-21</v>
      </c>
      <c r="T166" s="38">
        <f t="shared" si="76"/>
        <v>20359941.444546603</v>
      </c>
      <c r="U166" s="38">
        <f t="shared" si="77"/>
        <v>22345151.154559083</v>
      </c>
      <c r="V166" s="38" t="b">
        <f t="shared" si="78"/>
        <v>1</v>
      </c>
      <c r="W166" s="37" t="str">
        <f t="array" ref="W166:AG166">IF(V166,"",IVSolution($M166,$N166,$O166,R166,S166,T166,U166,$E166,$F166,$G166,$H166,$I166))</f>
        <v/>
      </c>
      <c r="X166" s="37" t="str">
        <v/>
      </c>
      <c r="Y166" s="37" t="str">
        <v/>
      </c>
      <c r="Z166" s="39" t="str">
        <v/>
      </c>
      <c r="AA166" s="39" t="str">
        <v/>
      </c>
      <c r="AB166" s="37" t="str">
        <v/>
      </c>
      <c r="AC166" s="37" t="str">
        <v/>
      </c>
      <c r="AD166" s="37" t="str">
        <v/>
      </c>
      <c r="AE166" s="37" t="str">
        <v/>
      </c>
      <c r="AF166" s="37" t="str">
        <v/>
      </c>
      <c r="AG166" s="37" t="str">
        <v/>
      </c>
      <c r="AH166" s="40">
        <f t="shared" si="79"/>
        <v>3.5</v>
      </c>
      <c r="AI166" s="36">
        <f>IFERROR(INDEX('Level Multipliers'!$D:$D,MATCH(AH166,'Level Multipliers'!$A:$A,0)),"")</f>
        <v>4.227031290291726</v>
      </c>
      <c r="AJ166" s="37">
        <f t="shared" si="80"/>
        <v>0</v>
      </c>
      <c r="AK166" s="37">
        <f t="shared" si="81"/>
        <v>-26</v>
      </c>
      <c r="AL166" s="38">
        <f t="shared" si="82"/>
        <v>14079279.810904367</v>
      </c>
      <c r="AM166" s="38">
        <f t="shared" si="83"/>
        <v>15452089.406978942</v>
      </c>
      <c r="AN166" s="38" t="b">
        <f t="shared" si="84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5"/>
        <v>4</v>
      </c>
      <c r="BA166" s="36">
        <f>IFERROR(INDEX('Level Multipliers'!$D:$D,MATCH(AZ166,'Level Multipliers'!$A:$A,0)),"")</f>
        <v>3.9105263875552758</v>
      </c>
      <c r="BB166" s="37">
        <f t="shared" si="86"/>
        <v>0</v>
      </c>
      <c r="BC166" s="37">
        <f t="shared" si="87"/>
        <v>-31</v>
      </c>
      <c r="BD166" s="38">
        <f t="shared" si="88"/>
        <v>10312868.322122214</v>
      </c>
      <c r="BE166" s="38">
        <f t="shared" si="89"/>
        <v>11318431.446501479</v>
      </c>
      <c r="BF166" s="38" t="b">
        <f t="shared" si="90"/>
        <v>1</v>
      </c>
      <c r="BG166" s="37" t="str">
        <f t="array" ref="BG166:BQ166">IF(BF166,"",IVSolution($M166,$N166,$O166,BB166,BC166,BD166,BE166,$E166,$F166,$G166,$H166,$I166))</f>
        <v/>
      </c>
      <c r="BH166" s="37" t="str">
        <v/>
      </c>
      <c r="BI166" s="37" t="str">
        <v/>
      </c>
      <c r="BJ166" s="39" t="str">
        <v/>
      </c>
      <c r="BK166" s="39" t="str">
        <v/>
      </c>
      <c r="BL166" s="37" t="str">
        <v/>
      </c>
      <c r="BM166" s="37" t="str">
        <v/>
      </c>
      <c r="BN166" s="37" t="str">
        <v/>
      </c>
      <c r="BO166" s="37" t="str">
        <v/>
      </c>
      <c r="BP166" s="37" t="str">
        <v/>
      </c>
      <c r="BQ166" s="37" t="str">
        <v/>
      </c>
      <c r="BR166" s="40">
        <f t="shared" si="91"/>
        <v>4.5</v>
      </c>
      <c r="BS166" s="36">
        <f>IFERROR(INDEX('Level Multipliers'!$D:$D,MATCH(BR166,'Level Multipliers'!$A:$A,0)),"")</f>
        <v>3.6559011428916688</v>
      </c>
      <c r="BT166" s="37">
        <f t="shared" si="92"/>
        <v>0</v>
      </c>
      <c r="BU166" s="37">
        <f t="shared" si="93"/>
        <v>-34</v>
      </c>
      <c r="BV166" s="38">
        <f t="shared" si="94"/>
        <v>7878007.0355723398</v>
      </c>
      <c r="BW166" s="38">
        <f t="shared" si="95"/>
        <v>8646157.3814444728</v>
      </c>
      <c r="BX166" s="38" t="b">
        <f t="shared" si="96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 t="str">
        <f t="shared" si="97"/>
        <v/>
      </c>
      <c r="CK166" s="41" t="str">
        <f t="shared" si="98"/>
        <v/>
      </c>
      <c r="CL166" s="61" t="str">
        <f t="shared" si="99"/>
        <v/>
      </c>
      <c r="CM166" s="39" t="str">
        <f t="shared" si="100"/>
        <v/>
      </c>
      <c r="CN166" s="39" t="str">
        <f t="shared" si="101"/>
        <v/>
      </c>
      <c r="CO166" s="42" t="str">
        <f t="shared" si="102"/>
        <v/>
      </c>
      <c r="CP166" s="42" t="str">
        <f t="shared" si="103"/>
        <v/>
      </c>
      <c r="CQ166" s="42" t="str">
        <f t="shared" si="104"/>
        <v/>
      </c>
      <c r="CR166" s="42" t="str">
        <f t="shared" si="105"/>
        <v/>
      </c>
      <c r="CS166" s="42" t="str">
        <f t="shared" si="106"/>
        <v/>
      </c>
      <c r="CT166" s="42" t="str">
        <f t="shared" si="107"/>
        <v/>
      </c>
      <c r="CU166" s="43" t="str">
        <f t="shared" si="108"/>
        <v/>
      </c>
      <c r="CV166" s="43" t="str">
        <f t="shared" si="109"/>
        <v/>
      </c>
      <c r="CW166" s="43" t="str">
        <f t="shared" si="110"/>
        <v/>
      </c>
      <c r="CX166" s="13"/>
    </row>
    <row r="167" spans="1:102" x14ac:dyDescent="0.25">
      <c r="A167" s="31" t="s">
        <v>173</v>
      </c>
      <c r="B167" s="13">
        <v>15</v>
      </c>
      <c r="C167" s="13">
        <v>11</v>
      </c>
      <c r="D167" s="13">
        <v>4</v>
      </c>
      <c r="E167" s="32" t="s">
        <v>0</v>
      </c>
      <c r="F167" s="32"/>
      <c r="G167" s="32">
        <v>1</v>
      </c>
      <c r="H167" s="32"/>
      <c r="I167" s="32" t="s">
        <v>0</v>
      </c>
      <c r="J167" s="13"/>
      <c r="K167" s="33"/>
      <c r="L167" s="34">
        <f>IFERROR(INDEX('Pokemon Data'!A:A,MATCH($A167,'Pokemon Data'!$B:$B,0)),"")</f>
        <v>129</v>
      </c>
      <c r="M167" s="34">
        <f>IFERROR(INDEX('Pokemon Data'!I:I,MATCH($A167,'Pokemon Data'!$B:$B,0)),"")</f>
        <v>85</v>
      </c>
      <c r="N167" s="34">
        <f>IFERROR(INDEX('Pokemon Data'!J:J,MATCH($A167,'Pokemon Data'!$B:$B,0)),"")</f>
        <v>29</v>
      </c>
      <c r="O167" s="34">
        <f>IFERROR(INDEX('Pokemon Data'!K:K,MATCH($A167,'Pokemon Data'!$B:$B,0)),"")</f>
        <v>85</v>
      </c>
      <c r="P167" s="35">
        <f>IFERROR(INDEX('Level Multipliers'!$A:$A,MATCH($D167,'Level Multipliers'!$B:$B,0)),"")</f>
        <v>3</v>
      </c>
      <c r="Q167" s="36">
        <f>IFERROR(INDEX('Level Multipliers'!$D:$D,MATCH(P167,'Level Multipliers'!$A:$A,0)),"")</f>
        <v>4.6353708335264541</v>
      </c>
      <c r="R167" s="37">
        <f t="shared" si="74"/>
        <v>0</v>
      </c>
      <c r="S167" s="37">
        <f t="shared" si="75"/>
        <v>-30</v>
      </c>
      <c r="T167" s="38">
        <f t="shared" si="76"/>
        <v>10387725.22680949</v>
      </c>
      <c r="U167" s="38">
        <f t="shared" si="77"/>
        <v>11818922.924725465</v>
      </c>
      <c r="V167" s="38" t="b">
        <f t="shared" si="78"/>
        <v>1</v>
      </c>
      <c r="W167" s="37" t="str">
        <f t="array" ref="W167:AG167">IF(V167,"",IVSolution($M167,$N167,$O167,R167,S167,T167,U167,$E167,$F167,$G167,$H167,$I167))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40">
        <f t="shared" si="79"/>
        <v>3.5</v>
      </c>
      <c r="AI167" s="36">
        <f>IFERROR(INDEX('Level Multipliers'!$D:$D,MATCH(AH167,'Level Multipliers'!$A:$A,0)),"")</f>
        <v>4.227031290291726</v>
      </c>
      <c r="AJ167" s="37">
        <f t="shared" si="80"/>
        <v>0</v>
      </c>
      <c r="AK167" s="37">
        <f t="shared" si="81"/>
        <v>-35</v>
      </c>
      <c r="AL167" s="38">
        <f t="shared" si="82"/>
        <v>7183306.0259716157</v>
      </c>
      <c r="AM167" s="38">
        <f t="shared" si="83"/>
        <v>8173005.9673277047</v>
      </c>
      <c r="AN167" s="38" t="b">
        <f t="shared" si="84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5"/>
        <v>4</v>
      </c>
      <c r="BA167" s="36">
        <f>IFERROR(INDEX('Level Multipliers'!$D:$D,MATCH(AZ167,'Level Multipliers'!$A:$A,0)),"")</f>
        <v>3.9105263875552758</v>
      </c>
      <c r="BB167" s="37">
        <f t="shared" si="86"/>
        <v>0</v>
      </c>
      <c r="BC167" s="37">
        <f t="shared" si="87"/>
        <v>-39</v>
      </c>
      <c r="BD167" s="38">
        <f t="shared" si="88"/>
        <v>5261667.5112868445</v>
      </c>
      <c r="BE167" s="38">
        <f t="shared" si="89"/>
        <v>5986608.3683974762</v>
      </c>
      <c r="BF167" s="38" t="b">
        <f t="shared" si="90"/>
        <v>1</v>
      </c>
      <c r="BG167" s="37" t="str">
        <f t="array" ref="BG167:BQ167">IF(BF167,"",IVSolution($M167,$N167,$O167,BB167,BC167,BD167,BE167,$E167,$F167,$G167,$H167,$I167))</f>
        <v/>
      </c>
      <c r="BH167" s="37" t="str">
        <v/>
      </c>
      <c r="BI167" s="37" t="str">
        <v/>
      </c>
      <c r="BJ167" s="39" t="str">
        <v/>
      </c>
      <c r="BK167" s="39" t="str">
        <v/>
      </c>
      <c r="BL167" s="37" t="str">
        <v/>
      </c>
      <c r="BM167" s="37" t="str">
        <v/>
      </c>
      <c r="BN167" s="37" t="str">
        <v/>
      </c>
      <c r="BO167" s="37" t="str">
        <v/>
      </c>
      <c r="BP167" s="37" t="str">
        <v/>
      </c>
      <c r="BQ167" s="37" t="str">
        <v/>
      </c>
      <c r="BR167" s="40">
        <f t="shared" si="91"/>
        <v>4.5</v>
      </c>
      <c r="BS167" s="36">
        <f>IFERROR(INDEX('Level Multipliers'!$D:$D,MATCH(BR167,'Level Multipliers'!$A:$A,0)),"")</f>
        <v>3.6559011428916688</v>
      </c>
      <c r="BT167" s="37">
        <f t="shared" si="92"/>
        <v>0</v>
      </c>
      <c r="BU167" s="37">
        <f t="shared" si="93"/>
        <v>-42</v>
      </c>
      <c r="BV167" s="38">
        <f t="shared" si="94"/>
        <v>4019391.3446797649</v>
      </c>
      <c r="BW167" s="38">
        <f t="shared" si="95"/>
        <v>4573174.1521689771</v>
      </c>
      <c r="BX167" s="38" t="b">
        <f t="shared" si="96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 t="str">
        <f t="shared" si="97"/>
        <v/>
      </c>
      <c r="CK167" s="41" t="str">
        <f t="shared" si="98"/>
        <v/>
      </c>
      <c r="CL167" s="61" t="str">
        <f t="shared" si="99"/>
        <v/>
      </c>
      <c r="CM167" s="39" t="str">
        <f t="shared" si="100"/>
        <v/>
      </c>
      <c r="CN167" s="39" t="str">
        <f t="shared" si="101"/>
        <v/>
      </c>
      <c r="CO167" s="42" t="str">
        <f t="shared" si="102"/>
        <v/>
      </c>
      <c r="CP167" s="42" t="str">
        <f t="shared" si="103"/>
        <v/>
      </c>
      <c r="CQ167" s="42" t="str">
        <f t="shared" si="104"/>
        <v/>
      </c>
      <c r="CR167" s="42" t="str">
        <f t="shared" si="105"/>
        <v/>
      </c>
      <c r="CS167" s="42" t="str">
        <f t="shared" si="106"/>
        <v/>
      </c>
      <c r="CT167" s="42" t="str">
        <f t="shared" si="107"/>
        <v/>
      </c>
      <c r="CU167" s="43" t="str">
        <f t="shared" si="108"/>
        <v/>
      </c>
      <c r="CV167" s="43" t="str">
        <f t="shared" si="109"/>
        <v/>
      </c>
      <c r="CW167" s="43" t="str">
        <f t="shared" si="110"/>
        <v/>
      </c>
      <c r="CX167" s="13"/>
    </row>
    <row r="168" spans="1:102" x14ac:dyDescent="0.25">
      <c r="A168" s="31" t="s">
        <v>174</v>
      </c>
      <c r="B168" s="13">
        <v>2805</v>
      </c>
      <c r="C168" s="13">
        <v>149</v>
      </c>
      <c r="D168" s="13">
        <v>50</v>
      </c>
      <c r="E168" s="32" t="s">
        <v>0</v>
      </c>
      <c r="F168" s="32">
        <v>1</v>
      </c>
      <c r="G168" s="32">
        <v>1</v>
      </c>
      <c r="H168" s="32"/>
      <c r="I168" s="32" t="s">
        <v>0</v>
      </c>
      <c r="J168" s="13">
        <v>1</v>
      </c>
      <c r="K168" s="33"/>
      <c r="L168" s="34">
        <f>IFERROR(INDEX('Pokemon Data'!A:A,MATCH($A168,'Pokemon Data'!$B:$B,0)),"")</f>
        <v>130</v>
      </c>
      <c r="M168" s="34">
        <f>IFERROR(INDEX('Pokemon Data'!I:I,MATCH($A168,'Pokemon Data'!$B:$B,0)),"")</f>
        <v>216</v>
      </c>
      <c r="N168" s="34">
        <f>IFERROR(INDEX('Pokemon Data'!J:J,MATCH($A168,'Pokemon Data'!$B:$B,0)),"")</f>
        <v>237</v>
      </c>
      <c r="O168" s="34">
        <f>IFERROR(INDEX('Pokemon Data'!K:K,MATCH($A168,'Pokemon Data'!$B:$B,0)),"")</f>
        <v>186</v>
      </c>
      <c r="P168" s="35">
        <f>IFERROR(INDEX('Level Multipliers'!$A:$A,MATCH($D168,'Level Multipliers'!$B:$B,0)),"")</f>
        <v>29</v>
      </c>
      <c r="Q168" s="36">
        <f>IFERROR(INDEX('Level Multipliers'!$D:$D,MATCH(P168,'Level Multipliers'!$A:$A,0)),"")</f>
        <v>1.3900490110869419</v>
      </c>
      <c r="R168" s="37">
        <f t="shared" si="74"/>
        <v>0</v>
      </c>
      <c r="S168" s="37">
        <f t="shared" si="75"/>
        <v>-8</v>
      </c>
      <c r="T168" s="38">
        <f t="shared" si="76"/>
        <v>2937556196.8749847</v>
      </c>
      <c r="U168" s="38">
        <f t="shared" si="77"/>
        <v>2939651084.4510493</v>
      </c>
      <c r="V168" s="38" t="b">
        <f t="shared" si="78"/>
        <v>1</v>
      </c>
      <c r="W168" s="37" t="str">
        <f t="array" ref="W168:AG168">IF(V168,"",IVSolution($M168,$N168,$O168,R168,S168,T168,U168,$E168,$F168,$G168,$H168,$I168))</f>
        <v/>
      </c>
      <c r="X168" s="37" t="str">
        <v/>
      </c>
      <c r="Y168" s="37" t="str">
        <v/>
      </c>
      <c r="Z168" s="39" t="str">
        <v/>
      </c>
      <c r="AA168" s="39" t="str">
        <v/>
      </c>
      <c r="AB168" s="37" t="str">
        <v/>
      </c>
      <c r="AC168" s="37" t="str">
        <v/>
      </c>
      <c r="AD168" s="37" t="str">
        <v/>
      </c>
      <c r="AE168" s="37" t="str">
        <v/>
      </c>
      <c r="AF168" s="37" t="str">
        <v/>
      </c>
      <c r="AG168" s="37" t="str">
        <v/>
      </c>
      <c r="AH168" s="40">
        <f t="shared" si="79"/>
        <v>29.5</v>
      </c>
      <c r="AI168" s="36">
        <f>IFERROR(INDEX('Level Multipliers'!$D:$D,MATCH(AH168,'Level Multipliers'!$A:$A,0)),"")</f>
        <v>1.3782161611191808</v>
      </c>
      <c r="AJ168" s="37">
        <f t="shared" si="80"/>
        <v>0</v>
      </c>
      <c r="AK168" s="37">
        <f t="shared" si="81"/>
        <v>-10</v>
      </c>
      <c r="AL168" s="38">
        <f t="shared" si="82"/>
        <v>2838801878.6605778</v>
      </c>
      <c r="AM168" s="38">
        <f t="shared" si="83"/>
        <v>2840826340.6241789</v>
      </c>
      <c r="AN168" s="38" t="b">
        <f t="shared" si="84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5"/>
        <v>30</v>
      </c>
      <c r="BA168" s="36">
        <f>IFERROR(INDEX('Level Multipliers'!$D:$D,MATCH(AZ168,'Level Multipliers'!$A:$A,0)),"")</f>
        <v>1.3666803275917536</v>
      </c>
      <c r="BB168" s="37">
        <f t="shared" si="86"/>
        <v>0</v>
      </c>
      <c r="BC168" s="37">
        <f t="shared" si="87"/>
        <v>-11</v>
      </c>
      <c r="BD168" s="38">
        <f t="shared" si="88"/>
        <v>2744944093.587852</v>
      </c>
      <c r="BE168" s="38">
        <f t="shared" si="89"/>
        <v>2746901621.8505511</v>
      </c>
      <c r="BF168" s="38" t="b">
        <f t="shared" si="90"/>
        <v>1</v>
      </c>
      <c r="BG168" s="37" t="str">
        <f t="array" ref="BG168:BQ168">IF(BF168,"",IVSolution($M168,$N168,$O168,BB168,BC168,BD168,BE168,$E168,$F168,$G168,$H168,$I168))</f>
        <v/>
      </c>
      <c r="BH168" s="37" t="str">
        <v/>
      </c>
      <c r="BI168" s="37" t="str">
        <v/>
      </c>
      <c r="BJ168" s="39" t="str">
        <v/>
      </c>
      <c r="BK168" s="39" t="str">
        <v/>
      </c>
      <c r="BL168" s="37" t="str">
        <v/>
      </c>
      <c r="BM168" s="37" t="str">
        <v/>
      </c>
      <c r="BN168" s="37" t="str">
        <v/>
      </c>
      <c r="BO168" s="37" t="str">
        <v/>
      </c>
      <c r="BP168" s="37" t="str">
        <v/>
      </c>
      <c r="BQ168" s="37" t="str">
        <v/>
      </c>
      <c r="BR168" s="40">
        <f t="shared" si="91"/>
        <v>30.5</v>
      </c>
      <c r="BS168" s="36">
        <f>IFERROR(INDEX('Level Multipliers'!$D:$D,MATCH(BR168,'Level Multipliers'!$A:$A,0)),"")</f>
        <v>1.3610237451455012</v>
      </c>
      <c r="BT168" s="37">
        <f t="shared" si="92"/>
        <v>0</v>
      </c>
      <c r="BU168" s="37">
        <f t="shared" si="93"/>
        <v>-12</v>
      </c>
      <c r="BV168" s="38">
        <f t="shared" si="94"/>
        <v>2699781020.9593062</v>
      </c>
      <c r="BW168" s="38">
        <f t="shared" si="95"/>
        <v>2701706341.6476116</v>
      </c>
      <c r="BX168" s="38" t="b">
        <f t="shared" si="96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 t="str">
        <f t="shared" si="97"/>
        <v/>
      </c>
      <c r="CK168" s="41" t="str">
        <f t="shared" si="98"/>
        <v/>
      </c>
      <c r="CL168" s="61" t="str">
        <f t="shared" si="99"/>
        <v/>
      </c>
      <c r="CM168" s="39" t="str">
        <f t="shared" si="100"/>
        <v/>
      </c>
      <c r="CN168" s="39" t="str">
        <f t="shared" si="101"/>
        <v/>
      </c>
      <c r="CO168" s="42" t="str">
        <f t="shared" si="102"/>
        <v/>
      </c>
      <c r="CP168" s="42" t="str">
        <f t="shared" si="103"/>
        <v/>
      </c>
      <c r="CQ168" s="42" t="str">
        <f t="shared" si="104"/>
        <v/>
      </c>
      <c r="CR168" s="42" t="str">
        <f t="shared" si="105"/>
        <v/>
      </c>
      <c r="CS168" s="42" t="str">
        <f t="shared" si="106"/>
        <v/>
      </c>
      <c r="CT168" s="42" t="str">
        <f t="shared" si="107"/>
        <v/>
      </c>
      <c r="CU168" s="43" t="str">
        <f t="shared" si="108"/>
        <v/>
      </c>
      <c r="CV168" s="43" t="str">
        <f t="shared" si="109"/>
        <v/>
      </c>
      <c r="CW168" s="43" t="str">
        <f t="shared" si="110"/>
        <v/>
      </c>
      <c r="CX168" s="13" t="s">
        <v>440</v>
      </c>
    </row>
    <row r="169" spans="1:102" x14ac:dyDescent="0.25">
      <c r="A169" s="31" t="s">
        <v>174</v>
      </c>
      <c r="B169" s="13">
        <v>1866</v>
      </c>
      <c r="C169" s="13">
        <v>122</v>
      </c>
      <c r="D169" s="13">
        <v>25</v>
      </c>
      <c r="E169" s="32" t="s">
        <v>0</v>
      </c>
      <c r="F169" s="32">
        <v>1</v>
      </c>
      <c r="G169" s="32">
        <v>1</v>
      </c>
      <c r="H169" s="32"/>
      <c r="I169" s="32" t="s">
        <v>0</v>
      </c>
      <c r="J169" s="13"/>
      <c r="K169" s="33"/>
      <c r="L169" s="34">
        <f>IFERROR(INDEX('Pokemon Data'!A:A,MATCH($A169,'Pokemon Data'!$B:$B,0)),"")</f>
        <v>130</v>
      </c>
      <c r="M169" s="34">
        <f>IFERROR(INDEX('Pokemon Data'!I:I,MATCH($A169,'Pokemon Data'!$B:$B,0)),"")</f>
        <v>216</v>
      </c>
      <c r="N169" s="34">
        <f>IFERROR(INDEX('Pokemon Data'!J:J,MATCH($A169,'Pokemon Data'!$B:$B,0)),"")</f>
        <v>237</v>
      </c>
      <c r="O169" s="34">
        <f>IFERROR(INDEX('Pokemon Data'!K:K,MATCH($A169,'Pokemon Data'!$B:$B,0)),"")</f>
        <v>186</v>
      </c>
      <c r="P169" s="35">
        <f>IFERROR(INDEX('Level Multipliers'!$A:$A,MATCH($D169,'Level Multipliers'!$B:$B,0)),"")</f>
        <v>19</v>
      </c>
      <c r="Q169" s="36">
        <f>IFERROR(INDEX('Level Multipliers'!$D:$D,MATCH(P169,'Level Multipliers'!$A:$A,0)),"")</f>
        <v>1.7173900470456649</v>
      </c>
      <c r="R169" s="37">
        <f t="shared" si="74"/>
        <v>0</v>
      </c>
      <c r="S169" s="37">
        <f t="shared" si="75"/>
        <v>-5</v>
      </c>
      <c r="T169" s="38">
        <f t="shared" si="76"/>
        <v>3028998410.7502155</v>
      </c>
      <c r="U169" s="38">
        <f t="shared" si="77"/>
        <v>3032245795.5728068</v>
      </c>
      <c r="V169" s="38" t="b">
        <f t="shared" si="78"/>
        <v>1</v>
      </c>
      <c r="W169" s="37" t="str">
        <f t="array" ref="W169:AG169">IF(V169,"",IVSolution($M169,$N169,$O169,R169,S169,T169,U169,$E169,$F169,$G169,$H169,$I169))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40">
        <f t="shared" si="79"/>
        <v>19.5</v>
      </c>
      <c r="AI169" s="36">
        <f>IFERROR(INDEX('Level Multipliers'!$D:$D,MATCH(AH169,'Level Multipliers'!$A:$A,0)),"")</f>
        <v>1.6952373266621776</v>
      </c>
      <c r="AJ169" s="37">
        <f t="shared" si="80"/>
        <v>0</v>
      </c>
      <c r="AK169" s="37">
        <f t="shared" si="81"/>
        <v>-8</v>
      </c>
      <c r="AL169" s="38">
        <f t="shared" si="82"/>
        <v>2875711433.881258</v>
      </c>
      <c r="AM169" s="38">
        <f t="shared" si="83"/>
        <v>2878794479.9572792</v>
      </c>
      <c r="AN169" s="38" t="b">
        <f t="shared" si="84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5"/>
        <v>20</v>
      </c>
      <c r="BA169" s="36">
        <f>IFERROR(INDEX('Level Multipliers'!$D:$D,MATCH(AZ169,'Level Multipliers'!$A:$A,0)),"")</f>
        <v>1.6739202944034379</v>
      </c>
      <c r="BB169" s="37">
        <f t="shared" si="86"/>
        <v>0</v>
      </c>
      <c r="BC169" s="37">
        <f t="shared" si="87"/>
        <v>-11</v>
      </c>
      <c r="BD169" s="38">
        <f t="shared" si="88"/>
        <v>2733772545.7512646</v>
      </c>
      <c r="BE169" s="38">
        <f t="shared" si="89"/>
        <v>2736703419.3502674</v>
      </c>
      <c r="BF169" s="38" t="b">
        <f t="shared" si="90"/>
        <v>1</v>
      </c>
      <c r="BG169" s="37" t="str">
        <f t="array" ref="BG169:BQ169">IF(BF169,"",IVSolution($M169,$N169,$O169,BB169,BC169,BD169,BE169,$E169,$F169,$G169,$H169,$I169))</f>
        <v/>
      </c>
      <c r="BH169" s="37" t="str">
        <v/>
      </c>
      <c r="BI169" s="37" t="str">
        <v/>
      </c>
      <c r="BJ169" s="39" t="str">
        <v/>
      </c>
      <c r="BK169" s="39" t="str">
        <v/>
      </c>
      <c r="BL169" s="37" t="str">
        <v/>
      </c>
      <c r="BM169" s="37" t="str">
        <v/>
      </c>
      <c r="BN169" s="37" t="str">
        <v/>
      </c>
      <c r="BO169" s="37" t="str">
        <v/>
      </c>
      <c r="BP169" s="37" t="str">
        <v/>
      </c>
      <c r="BQ169" s="37" t="str">
        <v/>
      </c>
      <c r="BR169" s="40">
        <f t="shared" si="91"/>
        <v>20.5</v>
      </c>
      <c r="BS169" s="36">
        <f>IFERROR(INDEX('Level Multipliers'!$D:$D,MATCH(BR169,'Level Multipliers'!$A:$A,0)),"")</f>
        <v>1.6533745038028393</v>
      </c>
      <c r="BT169" s="37">
        <f t="shared" si="92"/>
        <v>0</v>
      </c>
      <c r="BU169" s="37">
        <f t="shared" si="93"/>
        <v>-13</v>
      </c>
      <c r="BV169" s="38">
        <f t="shared" si="94"/>
        <v>2602005580.7113509</v>
      </c>
      <c r="BW169" s="38">
        <f t="shared" si="95"/>
        <v>2604795187.137393</v>
      </c>
      <c r="BX169" s="38" t="b">
        <f t="shared" si="96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 t="str">
        <f t="shared" si="97"/>
        <v/>
      </c>
      <c r="CK169" s="41" t="str">
        <f t="shared" si="98"/>
        <v/>
      </c>
      <c r="CL169" s="61" t="str">
        <f t="shared" si="99"/>
        <v/>
      </c>
      <c r="CM169" s="39" t="str">
        <f t="shared" si="100"/>
        <v/>
      </c>
      <c r="CN169" s="39" t="str">
        <f t="shared" si="101"/>
        <v/>
      </c>
      <c r="CO169" s="42" t="str">
        <f t="shared" si="102"/>
        <v/>
      </c>
      <c r="CP169" s="42" t="str">
        <f t="shared" si="103"/>
        <v/>
      </c>
      <c r="CQ169" s="42" t="str">
        <f t="shared" si="104"/>
        <v/>
      </c>
      <c r="CR169" s="42" t="str">
        <f t="shared" si="105"/>
        <v/>
      </c>
      <c r="CS169" s="42" t="str">
        <f t="shared" si="106"/>
        <v/>
      </c>
      <c r="CT169" s="42" t="str">
        <f t="shared" si="107"/>
        <v/>
      </c>
      <c r="CU169" s="43" t="str">
        <f t="shared" si="108"/>
        <v/>
      </c>
      <c r="CV169" s="43" t="str">
        <f t="shared" si="109"/>
        <v/>
      </c>
      <c r="CW169" s="43" t="str">
        <f t="shared" si="110"/>
        <v/>
      </c>
      <c r="CX169" s="13" t="s">
        <v>437</v>
      </c>
    </row>
    <row r="170" spans="1:102" x14ac:dyDescent="0.25">
      <c r="A170" s="31" t="s">
        <v>175</v>
      </c>
      <c r="B170" s="13">
        <v>1447</v>
      </c>
      <c r="C170" s="13">
        <v>162</v>
      </c>
      <c r="D170" s="13">
        <v>25</v>
      </c>
      <c r="E170" s="32" t="s">
        <v>0</v>
      </c>
      <c r="F170" s="32"/>
      <c r="G170" s="32"/>
      <c r="H170" s="32">
        <v>1</v>
      </c>
      <c r="I170" s="32" t="s">
        <v>2</v>
      </c>
      <c r="J170" s="13"/>
      <c r="K170" s="33"/>
      <c r="L170" s="34">
        <f>IFERROR(INDEX('Pokemon Data'!A:A,MATCH($A170,'Pokemon Data'!$B:$B,0)),"")</f>
        <v>131</v>
      </c>
      <c r="M170" s="34">
        <f>IFERROR(INDEX('Pokemon Data'!I:I,MATCH($A170,'Pokemon Data'!$B:$B,0)),"")</f>
        <v>277</v>
      </c>
      <c r="N170" s="34">
        <f>IFERROR(INDEX('Pokemon Data'!J:J,MATCH($A170,'Pokemon Data'!$B:$B,0)),"")</f>
        <v>165</v>
      </c>
      <c r="O170" s="34">
        <f>IFERROR(INDEX('Pokemon Data'!K:K,MATCH($A170,'Pokemon Data'!$B:$B,0)),"")</f>
        <v>174</v>
      </c>
      <c r="P170" s="35">
        <f>IFERROR(INDEX('Level Multipliers'!$A:$A,MATCH($D170,'Level Multipliers'!$B:$B,0)),"")</f>
        <v>19</v>
      </c>
      <c r="Q170" s="36">
        <f>IFERROR(INDEX('Level Multipliers'!$D:$D,MATCH(P170,'Level Multipliers'!$A:$A,0)),"")</f>
        <v>1.7173900470456649</v>
      </c>
      <c r="R170" s="37">
        <f t="shared" si="74"/>
        <v>2</v>
      </c>
      <c r="S170" s="37">
        <f t="shared" si="75"/>
        <v>2</v>
      </c>
      <c r="T170" s="38">
        <f t="shared" si="76"/>
        <v>1821431440.6656771</v>
      </c>
      <c r="U170" s="38">
        <f t="shared" si="77"/>
        <v>1823949838.4855006</v>
      </c>
      <c r="V170" s="38" t="b">
        <f t="shared" si="78"/>
        <v>1</v>
      </c>
      <c r="W170" s="37" t="str">
        <f t="array" ref="W170:AG170">IF(V170,"",IVSolution($M170,$N170,$O170,R170,S170,T170,U170,$E170,$F170,$G170,$H170,$I170))</f>
        <v/>
      </c>
      <c r="X170" s="37" t="str">
        <v/>
      </c>
      <c r="Y170" s="37" t="str">
        <v/>
      </c>
      <c r="Z170" s="39" t="str">
        <v/>
      </c>
      <c r="AA170" s="39" t="str">
        <v/>
      </c>
      <c r="AB170" s="37" t="str">
        <v/>
      </c>
      <c r="AC170" s="37" t="str">
        <v/>
      </c>
      <c r="AD170" s="37" t="str">
        <v/>
      </c>
      <c r="AE170" s="37" t="str">
        <v/>
      </c>
      <c r="AF170" s="37" t="str">
        <v/>
      </c>
      <c r="AG170" s="37" t="str">
        <v/>
      </c>
      <c r="AH170" s="40">
        <f t="shared" si="79"/>
        <v>19.5</v>
      </c>
      <c r="AI170" s="36">
        <f>IFERROR(INDEX('Level Multipliers'!$D:$D,MATCH(AH170,'Level Multipliers'!$A:$A,0)),"")</f>
        <v>1.6952373266621776</v>
      </c>
      <c r="AJ170" s="37">
        <f t="shared" si="80"/>
        <v>0</v>
      </c>
      <c r="AK170" s="37">
        <f t="shared" si="81"/>
        <v>-1</v>
      </c>
      <c r="AL170" s="38">
        <f t="shared" si="82"/>
        <v>1729255189.2279749</v>
      </c>
      <c r="AM170" s="38">
        <f t="shared" si="83"/>
        <v>1731646139.7744741</v>
      </c>
      <c r="AN170" s="38" t="b">
        <f t="shared" si="84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5"/>
        <v>20</v>
      </c>
      <c r="BA170" s="36">
        <f>IFERROR(INDEX('Level Multipliers'!$D:$D,MATCH(AZ170,'Level Multipliers'!$A:$A,0)),"")</f>
        <v>1.6739202944034379</v>
      </c>
      <c r="BB170" s="37">
        <f t="shared" si="86"/>
        <v>0</v>
      </c>
      <c r="BC170" s="37">
        <f t="shared" si="87"/>
        <v>-5</v>
      </c>
      <c r="BD170" s="38">
        <f t="shared" si="88"/>
        <v>1643902898.3269486</v>
      </c>
      <c r="BE170" s="38">
        <f t="shared" si="89"/>
        <v>1646175836.7328188</v>
      </c>
      <c r="BF170" s="38" t="b">
        <f t="shared" si="90"/>
        <v>1</v>
      </c>
      <c r="BG170" s="37" t="str">
        <f t="array" ref="BG170:BQ170">IF(BF170,"",IVSolution($M170,$N170,$O170,BB170,BC170,BD170,BE170,$E170,$F170,$G170,$H170,$I170))</f>
        <v/>
      </c>
      <c r="BH170" s="37" t="str">
        <v/>
      </c>
      <c r="BI170" s="37" t="str">
        <v/>
      </c>
      <c r="BJ170" s="39" t="str">
        <v/>
      </c>
      <c r="BK170" s="39" t="str">
        <v/>
      </c>
      <c r="BL170" s="37" t="str">
        <v/>
      </c>
      <c r="BM170" s="37" t="str">
        <v/>
      </c>
      <c r="BN170" s="37" t="str">
        <v/>
      </c>
      <c r="BO170" s="37" t="str">
        <v/>
      </c>
      <c r="BP170" s="37" t="str">
        <v/>
      </c>
      <c r="BQ170" s="37" t="str">
        <v/>
      </c>
      <c r="BR170" s="40">
        <f t="shared" si="91"/>
        <v>20.5</v>
      </c>
      <c r="BS170" s="36">
        <f>IFERROR(INDEX('Level Multipliers'!$D:$D,MATCH(BR170,'Level Multipliers'!$A:$A,0)),"")</f>
        <v>1.6533745038028393</v>
      </c>
      <c r="BT170" s="37">
        <f t="shared" si="92"/>
        <v>0</v>
      </c>
      <c r="BU170" s="37">
        <f t="shared" si="93"/>
        <v>-8</v>
      </c>
      <c r="BV170" s="38">
        <f t="shared" si="94"/>
        <v>1564667302.7871845</v>
      </c>
      <c r="BW170" s="38">
        <f t="shared" si="95"/>
        <v>1566830686.2866197</v>
      </c>
      <c r="BX170" s="38" t="b">
        <f t="shared" si="96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 t="str">
        <f t="shared" si="97"/>
        <v/>
      </c>
      <c r="CK170" s="41" t="str">
        <f t="shared" si="98"/>
        <v/>
      </c>
      <c r="CL170" s="61" t="str">
        <f t="shared" si="99"/>
        <v/>
      </c>
      <c r="CM170" s="39" t="str">
        <f t="shared" si="100"/>
        <v/>
      </c>
      <c r="CN170" s="39" t="str">
        <f t="shared" si="101"/>
        <v/>
      </c>
      <c r="CO170" s="42" t="str">
        <f t="shared" si="102"/>
        <v/>
      </c>
      <c r="CP170" s="42" t="str">
        <f t="shared" si="103"/>
        <v/>
      </c>
      <c r="CQ170" s="42" t="str">
        <f t="shared" si="104"/>
        <v/>
      </c>
      <c r="CR170" s="42" t="str">
        <f t="shared" si="105"/>
        <v/>
      </c>
      <c r="CS170" s="42" t="str">
        <f t="shared" si="106"/>
        <v/>
      </c>
      <c r="CT170" s="42" t="str">
        <f t="shared" si="107"/>
        <v/>
      </c>
      <c r="CU170" s="43" t="str">
        <f t="shared" si="108"/>
        <v/>
      </c>
      <c r="CV170" s="43" t="str">
        <f t="shared" si="109"/>
        <v/>
      </c>
      <c r="CW170" s="43" t="str">
        <f t="shared" si="110"/>
        <v/>
      </c>
      <c r="CX170" s="13" t="s">
        <v>427</v>
      </c>
    </row>
    <row r="171" spans="1:102" x14ac:dyDescent="0.25">
      <c r="A171" s="31" t="s">
        <v>176</v>
      </c>
      <c r="B171" s="13">
        <v>606</v>
      </c>
      <c r="C171" s="13">
        <v>80</v>
      </c>
      <c r="D171" s="13">
        <v>50</v>
      </c>
      <c r="E171" s="32" t="s">
        <v>0</v>
      </c>
      <c r="F171" s="32"/>
      <c r="G171" s="32">
        <v>1</v>
      </c>
      <c r="H171" s="32"/>
      <c r="I171" s="32" t="s">
        <v>0</v>
      </c>
      <c r="J171" s="13"/>
      <c r="K171" s="33"/>
      <c r="L171" s="34">
        <f>IFERROR(INDEX('Pokemon Data'!A:A,MATCH($A171,'Pokemon Data'!$B:$B,0)),"")</f>
        <v>132</v>
      </c>
      <c r="M171" s="34">
        <f>IFERROR(INDEX('Pokemon Data'!I:I,MATCH($A171,'Pokemon Data'!$B:$B,0)),"")</f>
        <v>134</v>
      </c>
      <c r="N171" s="34">
        <f>IFERROR(INDEX('Pokemon Data'!J:J,MATCH($A171,'Pokemon Data'!$B:$B,0)),"")</f>
        <v>91</v>
      </c>
      <c r="O171" s="34">
        <f>IFERROR(INDEX('Pokemon Data'!K:K,MATCH($A171,'Pokemon Data'!$B:$B,0)),"")</f>
        <v>91</v>
      </c>
      <c r="P171" s="35">
        <f>IFERROR(INDEX('Level Multipliers'!$A:$A,MATCH($D171,'Level Multipliers'!$B:$B,0)),"")</f>
        <v>29</v>
      </c>
      <c r="Q171" s="36">
        <f>IFERROR(INDEX('Level Multipliers'!$D:$D,MATCH(P171,'Level Multipliers'!$A:$A,0)),"")</f>
        <v>1.3900490110869419</v>
      </c>
      <c r="R171" s="37">
        <f t="shared" si="74"/>
        <v>0</v>
      </c>
      <c r="S171" s="37">
        <f t="shared" si="75"/>
        <v>-22</v>
      </c>
      <c r="T171" s="38">
        <f t="shared" si="76"/>
        <v>137108917.10633633</v>
      </c>
      <c r="U171" s="38">
        <f t="shared" si="77"/>
        <v>137561795.13694876</v>
      </c>
      <c r="V171" s="38" t="b">
        <f t="shared" si="78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9"/>
        <v>29.5</v>
      </c>
      <c r="AI171" s="36">
        <f>IFERROR(INDEX('Level Multipliers'!$D:$D,MATCH(AH171,'Level Multipliers'!$A:$A,0)),"")</f>
        <v>1.3782161611191808</v>
      </c>
      <c r="AJ171" s="37">
        <f t="shared" si="80"/>
        <v>0</v>
      </c>
      <c r="AK171" s="37">
        <f t="shared" si="81"/>
        <v>-23</v>
      </c>
      <c r="AL171" s="38">
        <f t="shared" si="82"/>
        <v>132499610.34844142</v>
      </c>
      <c r="AM171" s="38">
        <f t="shared" si="83"/>
        <v>132937263.59418166</v>
      </c>
      <c r="AN171" s="38" t="b">
        <f t="shared" si="84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5"/>
        <v>30</v>
      </c>
      <c r="BA171" s="36">
        <f>IFERROR(INDEX('Level Multipliers'!$D:$D,MATCH(AZ171,'Level Multipliers'!$A:$A,0)),"")</f>
        <v>1.3666803275917536</v>
      </c>
      <c r="BB171" s="37">
        <f t="shared" si="86"/>
        <v>0</v>
      </c>
      <c r="BC171" s="37">
        <f t="shared" si="87"/>
        <v>-24</v>
      </c>
      <c r="BD171" s="38">
        <f t="shared" si="88"/>
        <v>128118846.74398321</v>
      </c>
      <c r="BE171" s="38">
        <f t="shared" si="89"/>
        <v>128542030.09501757</v>
      </c>
      <c r="BF171" s="38" t="b">
        <f t="shared" si="90"/>
        <v>1</v>
      </c>
      <c r="BG171" s="37" t="str">
        <f t="array" ref="BG171:BQ171">IF(BF171,"",IVSolution($M171,$N171,$O171,BB171,BC171,BD171,BE171,$E171,$F171,$G171,$H171,$I171))</f>
        <v/>
      </c>
      <c r="BH171" s="37" t="str">
        <v/>
      </c>
      <c r="BI171" s="37" t="str">
        <v/>
      </c>
      <c r="BJ171" s="39" t="str">
        <v/>
      </c>
      <c r="BK171" s="39" t="str">
        <v/>
      </c>
      <c r="BL171" s="37" t="str">
        <v/>
      </c>
      <c r="BM171" s="37" t="str">
        <v/>
      </c>
      <c r="BN171" s="37" t="str">
        <v/>
      </c>
      <c r="BO171" s="37" t="str">
        <v/>
      </c>
      <c r="BP171" s="37" t="str">
        <v/>
      </c>
      <c r="BQ171" s="37" t="str">
        <v/>
      </c>
      <c r="BR171" s="40">
        <f t="shared" si="91"/>
        <v>30.5</v>
      </c>
      <c r="BS171" s="36">
        <f>IFERROR(INDEX('Level Multipliers'!$D:$D,MATCH(BR171,'Level Multipliers'!$A:$A,0)),"")</f>
        <v>1.3610237451455012</v>
      </c>
      <c r="BT171" s="37">
        <f t="shared" si="92"/>
        <v>0</v>
      </c>
      <c r="BU171" s="37">
        <f t="shared" si="93"/>
        <v>-24</v>
      </c>
      <c r="BV171" s="38">
        <f t="shared" si="94"/>
        <v>126010883.67322318</v>
      </c>
      <c r="BW171" s="38">
        <f t="shared" si="95"/>
        <v>126427104.31034923</v>
      </c>
      <c r="BX171" s="38" t="b">
        <f t="shared" si="96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 t="str">
        <f t="shared" si="97"/>
        <v/>
      </c>
      <c r="CK171" s="41" t="str">
        <f t="shared" si="98"/>
        <v/>
      </c>
      <c r="CL171" s="61" t="str">
        <f t="shared" si="99"/>
        <v/>
      </c>
      <c r="CM171" s="39" t="str">
        <f t="shared" si="100"/>
        <v/>
      </c>
      <c r="CN171" s="39" t="str">
        <f t="shared" si="101"/>
        <v/>
      </c>
      <c r="CO171" s="42" t="str">
        <f t="shared" si="102"/>
        <v/>
      </c>
      <c r="CP171" s="42" t="str">
        <f t="shared" si="103"/>
        <v/>
      </c>
      <c r="CQ171" s="42" t="str">
        <f t="shared" si="104"/>
        <v/>
      </c>
      <c r="CR171" s="42" t="str">
        <f t="shared" si="105"/>
        <v/>
      </c>
      <c r="CS171" s="42" t="str">
        <f t="shared" si="106"/>
        <v/>
      </c>
      <c r="CT171" s="42" t="str">
        <f t="shared" si="107"/>
        <v/>
      </c>
      <c r="CU171" s="43" t="str">
        <f t="shared" si="108"/>
        <v/>
      </c>
      <c r="CV171" s="43" t="str">
        <f t="shared" si="109"/>
        <v/>
      </c>
      <c r="CW171" s="43" t="str">
        <f t="shared" si="110"/>
        <v/>
      </c>
      <c r="CX171" s="13" t="s">
        <v>399</v>
      </c>
    </row>
    <row r="172" spans="1:102" x14ac:dyDescent="0.25">
      <c r="A172" s="31" t="s">
        <v>176</v>
      </c>
      <c r="B172" s="13">
        <v>598</v>
      </c>
      <c r="C172" s="13">
        <v>79</v>
      </c>
      <c r="D172" s="13">
        <v>50</v>
      </c>
      <c r="E172" s="32" t="s">
        <v>0</v>
      </c>
      <c r="F172" s="32"/>
      <c r="G172" s="32">
        <v>1</v>
      </c>
      <c r="H172" s="32"/>
      <c r="I172" s="32" t="s">
        <v>0</v>
      </c>
      <c r="J172" s="13"/>
      <c r="K172" s="33"/>
      <c r="L172" s="34">
        <f>IFERROR(INDEX('Pokemon Data'!A:A,MATCH($A172,'Pokemon Data'!$B:$B,0)),"")</f>
        <v>132</v>
      </c>
      <c r="M172" s="34">
        <f>IFERROR(INDEX('Pokemon Data'!I:I,MATCH($A172,'Pokemon Data'!$B:$B,0)),"")</f>
        <v>134</v>
      </c>
      <c r="N172" s="34">
        <f>IFERROR(INDEX('Pokemon Data'!J:J,MATCH($A172,'Pokemon Data'!$B:$B,0)),"")</f>
        <v>91</v>
      </c>
      <c r="O172" s="34">
        <f>IFERROR(INDEX('Pokemon Data'!K:K,MATCH($A172,'Pokemon Data'!$B:$B,0)),"")</f>
        <v>91</v>
      </c>
      <c r="P172" s="35">
        <f>IFERROR(INDEX('Level Multipliers'!$A:$A,MATCH($D172,'Level Multipliers'!$B:$B,0)),"")</f>
        <v>29</v>
      </c>
      <c r="Q172" s="36">
        <f>IFERROR(INDEX('Level Multipliers'!$D:$D,MATCH(P172,'Level Multipliers'!$A:$A,0)),"")</f>
        <v>1.3900490110869419</v>
      </c>
      <c r="R172" s="37">
        <f t="shared" si="74"/>
        <v>0</v>
      </c>
      <c r="S172" s="37">
        <f t="shared" si="75"/>
        <v>-23</v>
      </c>
      <c r="T172" s="38">
        <f t="shared" si="76"/>
        <v>133512774.32739246</v>
      </c>
      <c r="U172" s="38">
        <f t="shared" si="77"/>
        <v>133959678.69890365</v>
      </c>
      <c r="V172" s="38" t="b">
        <f t="shared" si="78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9"/>
        <v>29.5</v>
      </c>
      <c r="AI172" s="36">
        <f>IFERROR(INDEX('Level Multipliers'!$D:$D,MATCH(AH172,'Level Multipliers'!$A:$A,0)),"")</f>
        <v>1.3782161611191808</v>
      </c>
      <c r="AJ172" s="37">
        <f t="shared" si="80"/>
        <v>0</v>
      </c>
      <c r="AK172" s="37">
        <f t="shared" si="81"/>
        <v>-24</v>
      </c>
      <c r="AL172" s="38">
        <f t="shared" si="82"/>
        <v>129024362.15143408</v>
      </c>
      <c r="AM172" s="38">
        <f t="shared" si="83"/>
        <v>129456242.55963776</v>
      </c>
      <c r="AN172" s="38" t="b">
        <f t="shared" si="84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5"/>
        <v>30</v>
      </c>
      <c r="BA172" s="36">
        <f>IFERROR(INDEX('Level Multipliers'!$D:$D,MATCH(AZ172,'Level Multipliers'!$A:$A,0)),"")</f>
        <v>1.3666803275917536</v>
      </c>
      <c r="BB172" s="37">
        <f t="shared" si="86"/>
        <v>0</v>
      </c>
      <c r="BC172" s="37">
        <f t="shared" si="87"/>
        <v>-25</v>
      </c>
      <c r="BD172" s="38">
        <f t="shared" si="88"/>
        <v>124758498.81557192</v>
      </c>
      <c r="BE172" s="38">
        <f t="shared" si="89"/>
        <v>125176100.19330327</v>
      </c>
      <c r="BF172" s="38" t="b">
        <f t="shared" si="90"/>
        <v>1</v>
      </c>
      <c r="BG172" s="37" t="str">
        <f t="array" ref="BG172:BQ172">IF(BF172,"",IVSolution($M172,$N172,$O172,BB172,BC172,BD172,BE172,$E172,$F172,$G172,$H172,$I172))</f>
        <v/>
      </c>
      <c r="BH172" s="37" t="str">
        <v/>
      </c>
      <c r="BI172" s="37" t="str">
        <v/>
      </c>
      <c r="BJ172" s="39" t="str">
        <v/>
      </c>
      <c r="BK172" s="39" t="str">
        <v/>
      </c>
      <c r="BL172" s="37" t="str">
        <v/>
      </c>
      <c r="BM172" s="37" t="str">
        <v/>
      </c>
      <c r="BN172" s="37" t="str">
        <v/>
      </c>
      <c r="BO172" s="37" t="str">
        <v/>
      </c>
      <c r="BP172" s="37" t="str">
        <v/>
      </c>
      <c r="BQ172" s="37" t="str">
        <v/>
      </c>
      <c r="BR172" s="40">
        <f t="shared" si="91"/>
        <v>30.5</v>
      </c>
      <c r="BS172" s="36">
        <f>IFERROR(INDEX('Level Multipliers'!$D:$D,MATCH(BR172,'Level Multipliers'!$A:$A,0)),"")</f>
        <v>1.3610237451455012</v>
      </c>
      <c r="BT172" s="37">
        <f t="shared" si="92"/>
        <v>0</v>
      </c>
      <c r="BU172" s="37">
        <f t="shared" si="93"/>
        <v>-26</v>
      </c>
      <c r="BV172" s="38">
        <f t="shared" si="94"/>
        <v>122705824.17050427</v>
      </c>
      <c r="BW172" s="38">
        <f t="shared" si="95"/>
        <v>123116554.67556599</v>
      </c>
      <c r="BX172" s="38" t="b">
        <f t="shared" si="96"/>
        <v>1</v>
      </c>
      <c r="BY172" s="37" t="str">
        <f t="array" ref="BY172:CI172">IF(BX172,"",IVSolution($M172,$N172,$O172,BT172,BU172,BV172,BW172,$E172,$F172,$G172,$H172,$I172))</f>
        <v/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 t="str">
        <f t="shared" si="97"/>
        <v/>
      </c>
      <c r="CK172" s="41" t="str">
        <f t="shared" si="98"/>
        <v/>
      </c>
      <c r="CL172" s="61" t="str">
        <f t="shared" si="99"/>
        <v/>
      </c>
      <c r="CM172" s="39" t="str">
        <f t="shared" si="100"/>
        <v/>
      </c>
      <c r="CN172" s="39" t="str">
        <f t="shared" si="101"/>
        <v/>
      </c>
      <c r="CO172" s="42" t="str">
        <f t="shared" si="102"/>
        <v/>
      </c>
      <c r="CP172" s="42" t="str">
        <f t="shared" si="103"/>
        <v/>
      </c>
      <c r="CQ172" s="42" t="str">
        <f t="shared" si="104"/>
        <v/>
      </c>
      <c r="CR172" s="42" t="str">
        <f t="shared" si="105"/>
        <v/>
      </c>
      <c r="CS172" s="42" t="str">
        <f t="shared" si="106"/>
        <v/>
      </c>
      <c r="CT172" s="42" t="str">
        <f t="shared" si="107"/>
        <v/>
      </c>
      <c r="CU172" s="43" t="str">
        <f t="shared" si="108"/>
        <v/>
      </c>
      <c r="CV172" s="43" t="str">
        <f t="shared" si="109"/>
        <v/>
      </c>
      <c r="CW172" s="43" t="str">
        <f t="shared" si="110"/>
        <v/>
      </c>
      <c r="CX172" s="13" t="s">
        <v>399</v>
      </c>
    </row>
    <row r="173" spans="1:102" x14ac:dyDescent="0.25">
      <c r="A173" s="31" t="s">
        <v>178</v>
      </c>
      <c r="B173" s="13">
        <v>2954</v>
      </c>
      <c r="C173" s="13">
        <v>210</v>
      </c>
      <c r="D173" s="13">
        <v>80</v>
      </c>
      <c r="E173" s="32" t="s">
        <v>0</v>
      </c>
      <c r="F173" s="32">
        <v>1</v>
      </c>
      <c r="G173" s="32">
        <v>1</v>
      </c>
      <c r="H173" s="32">
        <v>1</v>
      </c>
      <c r="I173" s="32" t="s">
        <v>0</v>
      </c>
      <c r="J173" s="13">
        <v>1</v>
      </c>
      <c r="K173" s="33"/>
      <c r="L173" s="34">
        <f>IFERROR(INDEX('Pokemon Data'!A:A,MATCH($A173,'Pokemon Data'!$B:$B,0)),"")</f>
        <v>134</v>
      </c>
      <c r="M173" s="34">
        <f>IFERROR(INDEX('Pokemon Data'!I:I,MATCH($A173,'Pokemon Data'!$B:$B,0)),"")</f>
        <v>277</v>
      </c>
      <c r="N173" s="34">
        <f>IFERROR(INDEX('Pokemon Data'!J:J,MATCH($A173,'Pokemon Data'!$B:$B,0)),"")</f>
        <v>205</v>
      </c>
      <c r="O173" s="34">
        <f>IFERROR(INDEX('Pokemon Data'!K:K,MATCH($A173,'Pokemon Data'!$B:$B,0)),"")</f>
        <v>161</v>
      </c>
      <c r="P173" s="35">
        <f>IFERROR(INDEX('Level Multipliers'!$A:$A,MATCH($D173,'Level Multipliers'!$B:$B,0)),"")</f>
        <v>35</v>
      </c>
      <c r="Q173" s="36">
        <f>IFERROR(INDEX('Level Multipliers'!$D:$D,MATCH(P173,'Level Multipliers'!$A:$A,0)),"")</f>
        <v>1.313087558418808</v>
      </c>
      <c r="R173" s="37">
        <f t="shared" si="74"/>
        <v>0</v>
      </c>
      <c r="S173" s="37">
        <f t="shared" si="75"/>
        <v>0</v>
      </c>
      <c r="T173" s="38">
        <f t="shared" si="76"/>
        <v>2594153841.2327604</v>
      </c>
      <c r="U173" s="38">
        <f t="shared" si="77"/>
        <v>2595910505.3715186</v>
      </c>
      <c r="V173" s="38" t="b">
        <f t="shared" si="78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9"/>
        <v>35.5</v>
      </c>
      <c r="AI173" s="36">
        <f>IFERROR(INDEX('Level Multipliers'!$D:$D,MATCH(AH173,'Level Multipliers'!$A:$A,0)),"")</f>
        <v>1.308068342821241</v>
      </c>
      <c r="AJ173" s="37">
        <f t="shared" si="80"/>
        <v>0</v>
      </c>
      <c r="AK173" s="37">
        <f t="shared" si="81"/>
        <v>-1</v>
      </c>
      <c r="AL173" s="38">
        <f t="shared" si="82"/>
        <v>2554716558.1520534</v>
      </c>
      <c r="AM173" s="38">
        <f t="shared" si="83"/>
        <v>2556446516.8349452</v>
      </c>
      <c r="AN173" s="38" t="b">
        <f t="shared" si="84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5"/>
        <v>36</v>
      </c>
      <c r="BA173" s="36">
        <f>IFERROR(INDEX('Level Multipliers'!$D:$D,MATCH(AZ173,'Level Multipliers'!$A:$A,0)),"")</f>
        <v>1.3031061948359848</v>
      </c>
      <c r="BB173" s="37">
        <f t="shared" si="86"/>
        <v>0</v>
      </c>
      <c r="BC173" s="37">
        <f t="shared" si="87"/>
        <v>-3</v>
      </c>
      <c r="BD173" s="38">
        <f t="shared" si="88"/>
        <v>2516171387.4656944</v>
      </c>
      <c r="BE173" s="38">
        <f t="shared" si="89"/>
        <v>2517875244.7979298</v>
      </c>
      <c r="BF173" s="38" t="b">
        <f t="shared" si="90"/>
        <v>1</v>
      </c>
      <c r="BG173" s="37" t="str">
        <f t="array" ref="BG173:BQ173">IF(BF173,"",IVSolution($M173,$N173,$O173,BB173,BC173,BD173,BE173,$E173,$F173,$G173,$H173,$I173))</f>
        <v/>
      </c>
      <c r="BH173" s="37" t="str">
        <v/>
      </c>
      <c r="BI173" s="37" t="str">
        <v/>
      </c>
      <c r="BJ173" s="39" t="str">
        <v/>
      </c>
      <c r="BK173" s="39" t="str">
        <v/>
      </c>
      <c r="BL173" s="37" t="str">
        <v/>
      </c>
      <c r="BM173" s="37" t="str">
        <v/>
      </c>
      <c r="BN173" s="37" t="str">
        <v/>
      </c>
      <c r="BO173" s="37" t="str">
        <v/>
      </c>
      <c r="BP173" s="37" t="str">
        <v/>
      </c>
      <c r="BQ173" s="37" t="str">
        <v/>
      </c>
      <c r="BR173" s="40">
        <f t="shared" si="91"/>
        <v>36.5</v>
      </c>
      <c r="BS173" s="36">
        <f>IFERROR(INDEX('Level Multipliers'!$D:$D,MATCH(BR173,'Level Multipliers'!$A:$A,0)),"")</f>
        <v>1.2982000692564404</v>
      </c>
      <c r="BT173" s="37">
        <f t="shared" si="92"/>
        <v>0</v>
      </c>
      <c r="BU173" s="37">
        <f t="shared" si="93"/>
        <v>-4</v>
      </c>
      <c r="BV173" s="38">
        <f t="shared" si="94"/>
        <v>2478491842.295784</v>
      </c>
      <c r="BW173" s="38">
        <f t="shared" si="95"/>
        <v>2480170184.4466481</v>
      </c>
      <c r="BX173" s="38" t="b">
        <f t="shared" si="96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 t="str">
        <f t="shared" si="97"/>
        <v/>
      </c>
      <c r="CK173" s="41" t="str">
        <f t="shared" si="98"/>
        <v/>
      </c>
      <c r="CL173" s="61" t="str">
        <f t="shared" si="99"/>
        <v/>
      </c>
      <c r="CM173" s="39" t="str">
        <f t="shared" si="100"/>
        <v/>
      </c>
      <c r="CN173" s="39" t="str">
        <f t="shared" si="101"/>
        <v/>
      </c>
      <c r="CO173" s="42" t="str">
        <f t="shared" si="102"/>
        <v/>
      </c>
      <c r="CP173" s="42" t="str">
        <f t="shared" si="103"/>
        <v/>
      </c>
      <c r="CQ173" s="42" t="str">
        <f t="shared" si="104"/>
        <v/>
      </c>
      <c r="CR173" s="42" t="str">
        <f t="shared" si="105"/>
        <v/>
      </c>
      <c r="CS173" s="42" t="str">
        <f t="shared" si="106"/>
        <v/>
      </c>
      <c r="CT173" s="42" t="str">
        <f t="shared" si="107"/>
        <v/>
      </c>
      <c r="CU173" s="43" t="str">
        <f t="shared" si="108"/>
        <v/>
      </c>
      <c r="CV173" s="43" t="str">
        <f t="shared" si="109"/>
        <v/>
      </c>
      <c r="CW173" s="43" t="str">
        <f t="shared" si="110"/>
        <v/>
      </c>
      <c r="CX173" s="13" t="s">
        <v>423</v>
      </c>
    </row>
    <row r="174" spans="1:102" x14ac:dyDescent="0.25">
      <c r="A174" s="31" t="s">
        <v>178</v>
      </c>
      <c r="B174" s="13">
        <v>2457</v>
      </c>
      <c r="C174" s="13">
        <v>190</v>
      </c>
      <c r="D174" s="13">
        <v>45</v>
      </c>
      <c r="E174" s="32" t="s">
        <v>2</v>
      </c>
      <c r="F174" s="32"/>
      <c r="G174" s="32"/>
      <c r="H174" s="32">
        <v>1</v>
      </c>
      <c r="I174" s="32" t="s">
        <v>2</v>
      </c>
      <c r="J174" s="13"/>
      <c r="K174" s="33"/>
      <c r="L174" s="34">
        <f>IFERROR(INDEX('Pokemon Data'!A:A,MATCH($A174,'Pokemon Data'!$B:$B,0)),"")</f>
        <v>134</v>
      </c>
      <c r="M174" s="34">
        <f>IFERROR(INDEX('Pokemon Data'!I:I,MATCH($A174,'Pokemon Data'!$B:$B,0)),"")</f>
        <v>277</v>
      </c>
      <c r="N174" s="34">
        <f>IFERROR(INDEX('Pokemon Data'!J:J,MATCH($A174,'Pokemon Data'!$B:$B,0)),"")</f>
        <v>205</v>
      </c>
      <c r="O174" s="34">
        <f>IFERROR(INDEX('Pokemon Data'!K:K,MATCH($A174,'Pokemon Data'!$B:$B,0)),"")</f>
        <v>161</v>
      </c>
      <c r="P174" s="35">
        <f>IFERROR(INDEX('Level Multipliers'!$A:$A,MATCH($D174,'Level Multipliers'!$B:$B,0)),"")</f>
        <v>27</v>
      </c>
      <c r="Q174" s="36">
        <f>IFERROR(INDEX('Level Multipliers'!$D:$D,MATCH(P174,'Level Multipliers'!$A:$A,0)),"")</f>
        <v>1.4406239915890684</v>
      </c>
      <c r="R174" s="37">
        <f t="shared" si="74"/>
        <v>0</v>
      </c>
      <c r="S174" s="37">
        <f t="shared" si="75"/>
        <v>-2</v>
      </c>
      <c r="T174" s="38">
        <f t="shared" si="76"/>
        <v>2600236709.4209361</v>
      </c>
      <c r="U174" s="38">
        <f t="shared" si="77"/>
        <v>2602353734.9464717</v>
      </c>
      <c r="V174" s="38" t="b">
        <f t="shared" si="78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9"/>
        <v>27.5</v>
      </c>
      <c r="AI174" s="36">
        <f>IFERROR(INDEX('Level Multipliers'!$D:$D,MATCH(AH174,'Level Multipliers'!$A:$A,0)),"")</f>
        <v>1.4274643259182833</v>
      </c>
      <c r="AJ174" s="37">
        <f t="shared" si="80"/>
        <v>0</v>
      </c>
      <c r="AK174" s="37">
        <f t="shared" si="81"/>
        <v>-5</v>
      </c>
      <c r="AL174" s="38">
        <f t="shared" si="82"/>
        <v>2506521112.1004004</v>
      </c>
      <c r="AM174" s="38">
        <f t="shared" si="83"/>
        <v>2508561837.5295067</v>
      </c>
      <c r="AN174" s="38" t="b">
        <f t="shared" si="84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5"/>
        <v>28</v>
      </c>
      <c r="BA174" s="36">
        <f>IFERROR(INDEX('Level Multipliers'!$D:$D,MATCH(AZ174,'Level Multipliers'!$A:$A,0)),"")</f>
        <v>1.4146588542279308</v>
      </c>
      <c r="BB174" s="37">
        <f t="shared" si="86"/>
        <v>0</v>
      </c>
      <c r="BC174" s="37">
        <f t="shared" si="87"/>
        <v>-7</v>
      </c>
      <c r="BD174" s="38">
        <f t="shared" si="88"/>
        <v>2417782342.2318072</v>
      </c>
      <c r="BE174" s="38">
        <f t="shared" si="89"/>
        <v>2419750819.530489</v>
      </c>
      <c r="BF174" s="38" t="b">
        <f t="shared" si="90"/>
        <v>1</v>
      </c>
      <c r="BG174" s="37" t="str">
        <f t="array" ref="BG174:BQ174">IF(BF174,"",IVSolution($M174,$N174,$O174,BB174,BC174,BD174,BE174,$E174,$F174,$G174,$H174,$I174))</f>
        <v/>
      </c>
      <c r="BH174" s="37" t="str">
        <v/>
      </c>
      <c r="BI174" s="37" t="str">
        <v/>
      </c>
      <c r="BJ174" s="39" t="str">
        <v/>
      </c>
      <c r="BK174" s="39" t="str">
        <v/>
      </c>
      <c r="BL174" s="37" t="str">
        <v/>
      </c>
      <c r="BM174" s="37" t="str">
        <v/>
      </c>
      <c r="BN174" s="37" t="str">
        <v/>
      </c>
      <c r="BO174" s="37" t="str">
        <v/>
      </c>
      <c r="BP174" s="37" t="str">
        <v/>
      </c>
      <c r="BQ174" s="37" t="str">
        <v/>
      </c>
      <c r="BR174" s="40">
        <f t="shared" si="91"/>
        <v>28.5</v>
      </c>
      <c r="BS174" s="36">
        <f>IFERROR(INDEX('Level Multipliers'!$D:$D,MATCH(BR174,'Level Multipliers'!$A:$A,0)),"")</f>
        <v>1.4021920400529488</v>
      </c>
      <c r="BT174" s="37">
        <f t="shared" si="92"/>
        <v>0</v>
      </c>
      <c r="BU174" s="37">
        <f t="shared" si="93"/>
        <v>-10</v>
      </c>
      <c r="BV174" s="38">
        <f t="shared" si="94"/>
        <v>2333674617.0908647</v>
      </c>
      <c r="BW174" s="38">
        <f t="shared" si="95"/>
        <v>2335574616.7004294</v>
      </c>
      <c r="BX174" s="38" t="b">
        <f t="shared" si="96"/>
        <v>1</v>
      </c>
      <c r="BY174" s="37" t="str">
        <f t="array" ref="BY174:CI174">IF(BX174,"",IVSolution($M174,$N174,$O174,BT174,BU174,BV174,BW174,$E174,$F174,$G174,$H174,$I174))</f>
        <v/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 t="str">
        <f t="shared" si="97"/>
        <v/>
      </c>
      <c r="CK174" s="41" t="str">
        <f t="shared" si="98"/>
        <v/>
      </c>
      <c r="CL174" s="61" t="str">
        <f t="shared" si="99"/>
        <v/>
      </c>
      <c r="CM174" s="39" t="str">
        <f t="shared" si="100"/>
        <v/>
      </c>
      <c r="CN174" s="39" t="str">
        <f t="shared" si="101"/>
        <v/>
      </c>
      <c r="CO174" s="42" t="str">
        <f t="shared" si="102"/>
        <v/>
      </c>
      <c r="CP174" s="42" t="str">
        <f t="shared" si="103"/>
        <v/>
      </c>
      <c r="CQ174" s="42" t="str">
        <f t="shared" si="104"/>
        <v/>
      </c>
      <c r="CR174" s="42" t="str">
        <f t="shared" si="105"/>
        <v/>
      </c>
      <c r="CS174" s="42" t="str">
        <f t="shared" si="106"/>
        <v/>
      </c>
      <c r="CT174" s="42" t="str">
        <f t="shared" si="107"/>
        <v/>
      </c>
      <c r="CU174" s="43" t="str">
        <f t="shared" si="108"/>
        <v/>
      </c>
      <c r="CV174" s="43" t="str">
        <f t="shared" si="109"/>
        <v/>
      </c>
      <c r="CW174" s="43" t="str">
        <f t="shared" si="110"/>
        <v/>
      </c>
      <c r="CX174" s="13" t="s">
        <v>421</v>
      </c>
    </row>
    <row r="175" spans="1:102" x14ac:dyDescent="0.25">
      <c r="A175" s="31" t="s">
        <v>178</v>
      </c>
      <c r="B175" s="13">
        <v>2141</v>
      </c>
      <c r="C175" s="13">
        <v>179</v>
      </c>
      <c r="D175" s="13">
        <v>40</v>
      </c>
      <c r="E175" s="32" t="s">
        <v>3</v>
      </c>
      <c r="F175" s="32"/>
      <c r="G175" s="32">
        <v>1</v>
      </c>
      <c r="H175" s="32"/>
      <c r="I175" s="32" t="s">
        <v>0</v>
      </c>
      <c r="J175" s="13"/>
      <c r="K175" s="33"/>
      <c r="L175" s="34">
        <f>IFERROR(INDEX('Pokemon Data'!A:A,MATCH($A175,'Pokemon Data'!$B:$B,0)),"")</f>
        <v>134</v>
      </c>
      <c r="M175" s="34">
        <f>IFERROR(INDEX('Pokemon Data'!I:I,MATCH($A175,'Pokemon Data'!$B:$B,0)),"")</f>
        <v>277</v>
      </c>
      <c r="N175" s="34">
        <f>IFERROR(INDEX('Pokemon Data'!J:J,MATCH($A175,'Pokemon Data'!$B:$B,0)),"")</f>
        <v>205</v>
      </c>
      <c r="O175" s="34">
        <f>IFERROR(INDEX('Pokemon Data'!K:K,MATCH($A175,'Pokemon Data'!$B:$B,0)),"")</f>
        <v>161</v>
      </c>
      <c r="P175" s="35">
        <f>IFERROR(INDEX('Level Multipliers'!$A:$A,MATCH($D175,'Level Multipliers'!$B:$B,0)),"")</f>
        <v>25</v>
      </c>
      <c r="Q175" s="36">
        <f>IFERROR(INDEX('Level Multipliers'!$D:$D,MATCH(P175,'Level Multipliers'!$A:$A,0)),"")</f>
        <v>1.4971539093132804</v>
      </c>
      <c r="R175" s="37">
        <f t="shared" si="74"/>
        <v>0</v>
      </c>
      <c r="S175" s="37">
        <f t="shared" si="75"/>
        <v>-8</v>
      </c>
      <c r="T175" s="38">
        <f t="shared" si="76"/>
        <v>2303027528.6684127</v>
      </c>
      <c r="U175" s="38">
        <f t="shared" si="77"/>
        <v>2305179387.9564891</v>
      </c>
      <c r="V175" s="38" t="b">
        <f t="shared" si="78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9"/>
        <v>25.5</v>
      </c>
      <c r="AI175" s="36">
        <f>IFERROR(INDEX('Level Multipliers'!$D:$D,MATCH(AH175,'Level Multipliers'!$A:$A,0)),"")</f>
        <v>1.4823997223704843</v>
      </c>
      <c r="AJ175" s="37">
        <f t="shared" si="80"/>
        <v>0</v>
      </c>
      <c r="AK175" s="37">
        <f t="shared" si="81"/>
        <v>-11</v>
      </c>
      <c r="AL175" s="38">
        <f t="shared" si="82"/>
        <v>2213577004.2492256</v>
      </c>
      <c r="AM175" s="38">
        <f t="shared" si="83"/>
        <v>2215645284.4487333</v>
      </c>
      <c r="AN175" s="38" t="b">
        <f t="shared" si="84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5"/>
        <v>26</v>
      </c>
      <c r="BA175" s="36">
        <f>IFERROR(INDEX('Level Multipliers'!$D:$D,MATCH(AZ175,'Level Multipliers'!$A:$A,0)),"")</f>
        <v>1.4680732523857296</v>
      </c>
      <c r="BB175" s="37">
        <f t="shared" si="86"/>
        <v>0</v>
      </c>
      <c r="BC175" s="37">
        <f t="shared" si="87"/>
        <v>-13</v>
      </c>
      <c r="BD175" s="38">
        <f t="shared" si="88"/>
        <v>2129238150.2304239</v>
      </c>
      <c r="BE175" s="38">
        <f t="shared" si="89"/>
        <v>2131227627.4872367</v>
      </c>
      <c r="BF175" s="38" t="b">
        <f t="shared" si="90"/>
        <v>1</v>
      </c>
      <c r="BG175" s="37" t="str">
        <f t="array" ref="BG175:BQ175">IF(BF175,"",IVSolution($M175,$N175,$O175,BB175,BC175,BD175,BE175,$E175,$F175,$G175,$H175,$I175))</f>
        <v/>
      </c>
      <c r="BH175" s="37" t="str">
        <v/>
      </c>
      <c r="BI175" s="37" t="str">
        <v/>
      </c>
      <c r="BJ175" s="39" t="str">
        <v/>
      </c>
      <c r="BK175" s="39" t="str">
        <v/>
      </c>
      <c r="BL175" s="37" t="str">
        <v/>
      </c>
      <c r="BM175" s="37" t="str">
        <v/>
      </c>
      <c r="BN175" s="37" t="str">
        <v/>
      </c>
      <c r="BO175" s="37" t="str">
        <v/>
      </c>
      <c r="BP175" s="37" t="str">
        <v/>
      </c>
      <c r="BQ175" s="37" t="str">
        <v/>
      </c>
      <c r="BR175" s="40">
        <f t="shared" si="91"/>
        <v>26.5</v>
      </c>
      <c r="BS175" s="36">
        <f>IFERROR(INDEX('Level Multipliers'!$D:$D,MATCH(BR175,'Level Multipliers'!$A:$A,0)),"")</f>
        <v>1.4541543636838528</v>
      </c>
      <c r="BT175" s="37">
        <f t="shared" si="92"/>
        <v>0</v>
      </c>
      <c r="BU175" s="37">
        <f t="shared" si="93"/>
        <v>-16</v>
      </c>
      <c r="BV175" s="38">
        <f t="shared" si="94"/>
        <v>2049629570.4966149</v>
      </c>
      <c r="BW175" s="38">
        <f t="shared" si="95"/>
        <v>2051544664.5949209</v>
      </c>
      <c r="BX175" s="38" t="b">
        <f t="shared" si="96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 t="str">
        <f t="shared" si="97"/>
        <v/>
      </c>
      <c r="CK175" s="41" t="str">
        <f t="shared" si="98"/>
        <v/>
      </c>
      <c r="CL175" s="61" t="str">
        <f t="shared" si="99"/>
        <v/>
      </c>
      <c r="CM175" s="39" t="str">
        <f t="shared" si="100"/>
        <v/>
      </c>
      <c r="CN175" s="39" t="str">
        <f t="shared" si="101"/>
        <v/>
      </c>
      <c r="CO175" s="42" t="str">
        <f t="shared" si="102"/>
        <v/>
      </c>
      <c r="CP175" s="42" t="str">
        <f t="shared" si="103"/>
        <v/>
      </c>
      <c r="CQ175" s="42" t="str">
        <f t="shared" si="104"/>
        <v/>
      </c>
      <c r="CR175" s="42" t="str">
        <f t="shared" si="105"/>
        <v/>
      </c>
      <c r="CS175" s="42" t="str">
        <f t="shared" si="106"/>
        <v/>
      </c>
      <c r="CT175" s="42" t="str">
        <f t="shared" si="107"/>
        <v/>
      </c>
      <c r="CU175" s="43" t="str">
        <f t="shared" si="108"/>
        <v/>
      </c>
      <c r="CV175" s="43" t="str">
        <f t="shared" si="109"/>
        <v/>
      </c>
      <c r="CW175" s="43" t="str">
        <f t="shared" si="110"/>
        <v/>
      </c>
      <c r="CX175" s="13" t="s">
        <v>423</v>
      </c>
    </row>
    <row r="176" spans="1:102" x14ac:dyDescent="0.25">
      <c r="A176" s="31" t="s">
        <v>178</v>
      </c>
      <c r="B176" s="13">
        <v>1247</v>
      </c>
      <c r="C176" s="13">
        <v>135</v>
      </c>
      <c r="D176" s="13">
        <v>16</v>
      </c>
      <c r="E176" s="32" t="s">
        <v>0</v>
      </c>
      <c r="F176" s="32"/>
      <c r="G176" s="32">
        <v>1</v>
      </c>
      <c r="H176" s="32"/>
      <c r="I176" s="32" t="s">
        <v>0</v>
      </c>
      <c r="J176" s="13"/>
      <c r="K176" s="33"/>
      <c r="L176" s="34">
        <f>IFERROR(INDEX('Pokemon Data'!A:A,MATCH($A176,'Pokemon Data'!$B:$B,0)),"")</f>
        <v>134</v>
      </c>
      <c r="M176" s="34">
        <f>IFERROR(INDEX('Pokemon Data'!I:I,MATCH($A176,'Pokemon Data'!$B:$B,0)),"")</f>
        <v>277</v>
      </c>
      <c r="N176" s="34">
        <f>IFERROR(INDEX('Pokemon Data'!J:J,MATCH($A176,'Pokemon Data'!$B:$B,0)),"")</f>
        <v>205</v>
      </c>
      <c r="O176" s="34">
        <f>IFERROR(INDEX('Pokemon Data'!K:K,MATCH($A176,'Pokemon Data'!$B:$B,0)),"")</f>
        <v>161</v>
      </c>
      <c r="P176" s="35">
        <f>IFERROR(INDEX('Level Multipliers'!$A:$A,MATCH($D176,'Level Multipliers'!$B:$B,0)),"")</f>
        <v>13</v>
      </c>
      <c r="Q176" s="36">
        <f>IFERROR(INDEX('Level Multipliers'!$D:$D,MATCH(P176,'Level Multipliers'!$A:$A,0)),"")</f>
        <v>2.0760457511183974</v>
      </c>
      <c r="R176" s="37">
        <f t="shared" si="74"/>
        <v>4</v>
      </c>
      <c r="S176" s="37">
        <f t="shared" si="75"/>
        <v>5</v>
      </c>
      <c r="T176" s="38">
        <f t="shared" si="76"/>
        <v>2888554641.8372455</v>
      </c>
      <c r="U176" s="38">
        <f t="shared" si="77"/>
        <v>2893189305.5796318</v>
      </c>
      <c r="V176" s="38" t="b">
        <f t="shared" si="78"/>
        <v>1</v>
      </c>
      <c r="W176" s="37" t="str">
        <f t="array" ref="W176:AG176">IF(V176,"",IVSolution($M176,$N176,$O176,R176,S176,T176,U176,$E176,$F176,$G176,$H176,$I176))</f>
        <v/>
      </c>
      <c r="X176" s="37" t="str">
        <v/>
      </c>
      <c r="Y176" s="37" t="str">
        <v/>
      </c>
      <c r="Z176" s="39" t="str">
        <v/>
      </c>
      <c r="AA176" s="39" t="str">
        <v/>
      </c>
      <c r="AB176" s="37" t="str">
        <v/>
      </c>
      <c r="AC176" s="37" t="str">
        <v/>
      </c>
      <c r="AD176" s="37" t="str">
        <v/>
      </c>
      <c r="AE176" s="37" t="str">
        <v/>
      </c>
      <c r="AF176" s="37" t="str">
        <v/>
      </c>
      <c r="AG176" s="37" t="str">
        <v/>
      </c>
      <c r="AH176" s="40">
        <f t="shared" si="79"/>
        <v>13.5</v>
      </c>
      <c r="AI176" s="36">
        <f>IFERROR(INDEX('Level Multipliers'!$D:$D,MATCH(AH176,'Level Multipliers'!$A:$A,0)),"")</f>
        <v>2.0372581629338091</v>
      </c>
      <c r="AJ176" s="37">
        <f t="shared" si="80"/>
        <v>0</v>
      </c>
      <c r="AK176" s="37">
        <f t="shared" si="81"/>
        <v>0</v>
      </c>
      <c r="AL176" s="38">
        <f t="shared" si="82"/>
        <v>2678657415.4141879</v>
      </c>
      <c r="AM176" s="38">
        <f t="shared" si="83"/>
        <v>2682955300.6685233</v>
      </c>
      <c r="AN176" s="38" t="b">
        <f t="shared" si="84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5"/>
        <v>14</v>
      </c>
      <c r="BA176" s="36">
        <f>IFERROR(INDEX('Level Multipliers'!$D:$D,MATCH(AZ176,'Level Multipliers'!$A:$A,0)),"")</f>
        <v>2.0005664044869746</v>
      </c>
      <c r="BB176" s="37">
        <f t="shared" si="86"/>
        <v>0</v>
      </c>
      <c r="BC176" s="37">
        <f t="shared" si="87"/>
        <v>-5</v>
      </c>
      <c r="BD176" s="38">
        <f t="shared" si="88"/>
        <v>2490834042.5506382</v>
      </c>
      <c r="BE176" s="38">
        <f t="shared" si="89"/>
        <v>2494830566.6454592</v>
      </c>
      <c r="BF176" s="38" t="b">
        <f t="shared" si="90"/>
        <v>1</v>
      </c>
      <c r="BG176" s="37" t="str">
        <f t="array" ref="BG176:BQ176">IF(BF176,"",IVSolution($M176,$N176,$O176,BB176,BC176,BD176,BE176,$E176,$F176,$G176,$H176,$I176))</f>
        <v/>
      </c>
      <c r="BH176" s="37" t="str">
        <v/>
      </c>
      <c r="BI176" s="37" t="str">
        <v/>
      </c>
      <c r="BJ176" s="39" t="str">
        <v/>
      </c>
      <c r="BK176" s="39" t="str">
        <v/>
      </c>
      <c r="BL176" s="37" t="str">
        <v/>
      </c>
      <c r="BM176" s="37" t="str">
        <v/>
      </c>
      <c r="BN176" s="37" t="str">
        <v/>
      </c>
      <c r="BO176" s="37" t="str">
        <v/>
      </c>
      <c r="BP176" s="37" t="str">
        <v/>
      </c>
      <c r="BQ176" s="37" t="str">
        <v/>
      </c>
      <c r="BR176" s="40">
        <f t="shared" si="91"/>
        <v>14.5</v>
      </c>
      <c r="BS176" s="36">
        <f>IFERROR(INDEX('Level Multipliers'!$D:$D,MATCH(BR176,'Level Multipliers'!$A:$A,0)),"")</f>
        <v>1.9657884055662767</v>
      </c>
      <c r="BT176" s="37">
        <f t="shared" si="92"/>
        <v>0</v>
      </c>
      <c r="BU176" s="37">
        <f t="shared" si="93"/>
        <v>-10</v>
      </c>
      <c r="BV176" s="38">
        <f t="shared" si="94"/>
        <v>2322095002.7707887</v>
      </c>
      <c r="BW176" s="38">
        <f t="shared" si="95"/>
        <v>2325820786.371985</v>
      </c>
      <c r="BX176" s="38" t="b">
        <f t="shared" si="96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 t="str">
        <f t="shared" si="97"/>
        <v/>
      </c>
      <c r="CK176" s="41" t="str">
        <f t="shared" si="98"/>
        <v/>
      </c>
      <c r="CL176" s="61" t="str">
        <f t="shared" si="99"/>
        <v/>
      </c>
      <c r="CM176" s="39" t="str">
        <f t="shared" si="100"/>
        <v/>
      </c>
      <c r="CN176" s="39" t="str">
        <f t="shared" si="101"/>
        <v/>
      </c>
      <c r="CO176" s="42" t="str">
        <f t="shared" si="102"/>
        <v/>
      </c>
      <c r="CP176" s="42" t="str">
        <f t="shared" si="103"/>
        <v/>
      </c>
      <c r="CQ176" s="42" t="str">
        <f t="shared" si="104"/>
        <v/>
      </c>
      <c r="CR176" s="42" t="str">
        <f t="shared" si="105"/>
        <v/>
      </c>
      <c r="CS176" s="42" t="str">
        <f t="shared" si="106"/>
        <v/>
      </c>
      <c r="CT176" s="42" t="str">
        <f t="shared" si="107"/>
        <v/>
      </c>
      <c r="CU176" s="43" t="str">
        <f t="shared" si="108"/>
        <v/>
      </c>
      <c r="CV176" s="43" t="str">
        <f t="shared" si="109"/>
        <v/>
      </c>
      <c r="CW176" s="43" t="str">
        <f t="shared" si="110"/>
        <v/>
      </c>
      <c r="CX176" s="13" t="s">
        <v>423</v>
      </c>
    </row>
    <row r="177" spans="1:102" x14ac:dyDescent="0.25">
      <c r="A177" s="31" t="s">
        <v>179</v>
      </c>
      <c r="B177" s="13">
        <v>1959</v>
      </c>
      <c r="C177" s="13">
        <v>98</v>
      </c>
      <c r="D177" s="13">
        <v>40</v>
      </c>
      <c r="E177" s="32" t="s">
        <v>2</v>
      </c>
      <c r="F177" s="32"/>
      <c r="G177" s="32">
        <v>1</v>
      </c>
      <c r="H177" s="32"/>
      <c r="I177" s="32" t="s">
        <v>0</v>
      </c>
      <c r="J177" s="13"/>
      <c r="K177" s="33"/>
      <c r="L177" s="34">
        <f>IFERROR(INDEX('Pokemon Data'!A:A,MATCH($A177,'Pokemon Data'!$B:$B,0)),"")</f>
        <v>135</v>
      </c>
      <c r="M177" s="34">
        <f>IFERROR(INDEX('Pokemon Data'!I:I,MATCH($A177,'Pokemon Data'!$B:$B,0)),"")</f>
        <v>163</v>
      </c>
      <c r="N177" s="34">
        <f>IFERROR(INDEX('Pokemon Data'!J:J,MATCH($A177,'Pokemon Data'!$B:$B,0)),"")</f>
        <v>232</v>
      </c>
      <c r="O177" s="34">
        <f>IFERROR(INDEX('Pokemon Data'!K:K,MATCH($A177,'Pokemon Data'!$B:$B,0)),"")</f>
        <v>182</v>
      </c>
      <c r="P177" s="35">
        <f>IFERROR(INDEX('Level Multipliers'!$A:$A,MATCH($D177,'Level Multipliers'!$B:$B,0)),"")</f>
        <v>25</v>
      </c>
      <c r="Q177" s="36">
        <f>IFERROR(INDEX('Level Multipliers'!$D:$D,MATCH(P177,'Level Multipliers'!$A:$A,0)),"")</f>
        <v>1.4971539093132804</v>
      </c>
      <c r="R177" s="37">
        <f t="shared" si="74"/>
        <v>0</v>
      </c>
      <c r="S177" s="37">
        <f t="shared" si="75"/>
        <v>-15</v>
      </c>
      <c r="T177" s="38">
        <f t="shared" si="76"/>
        <v>1928122695.429424</v>
      </c>
      <c r="U177" s="38">
        <f t="shared" si="77"/>
        <v>1930091674.3110423</v>
      </c>
      <c r="V177" s="38" t="b">
        <f t="shared" si="78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9"/>
        <v>25.5</v>
      </c>
      <c r="AI177" s="36">
        <f>IFERROR(INDEX('Level Multipliers'!$D:$D,MATCH(AH177,'Level Multipliers'!$A:$A,0)),"")</f>
        <v>1.4823997223704843</v>
      </c>
      <c r="AJ177" s="37">
        <f t="shared" si="80"/>
        <v>0</v>
      </c>
      <c r="AK177" s="37">
        <f t="shared" si="81"/>
        <v>-17</v>
      </c>
      <c r="AL177" s="38">
        <f t="shared" si="82"/>
        <v>1853233626.9733384</v>
      </c>
      <c r="AM177" s="38">
        <f t="shared" si="83"/>
        <v>1855126129.9156382</v>
      </c>
      <c r="AN177" s="38" t="b">
        <f t="shared" si="84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5"/>
        <v>26</v>
      </c>
      <c r="BA177" s="36">
        <f>IFERROR(INDEX('Level Multipliers'!$D:$D,MATCH(AZ177,'Level Multipliers'!$A:$A,0)),"")</f>
        <v>1.4680732523857296</v>
      </c>
      <c r="BB177" s="37">
        <f t="shared" si="86"/>
        <v>0</v>
      </c>
      <c r="BC177" s="37">
        <f t="shared" si="87"/>
        <v>-18</v>
      </c>
      <c r="BD177" s="38">
        <f t="shared" si="88"/>
        <v>1782624111.2311692</v>
      </c>
      <c r="BE177" s="38">
        <f t="shared" si="89"/>
        <v>1784444508.4689581</v>
      </c>
      <c r="BF177" s="38" t="b">
        <f t="shared" si="90"/>
        <v>1</v>
      </c>
      <c r="BG177" s="37" t="str">
        <f t="array" ref="BG177:BQ177">IF(BF177,"",IVSolution($M177,$N177,$O177,BB177,BC177,BD177,BE177,$E177,$F177,$G177,$H177,$I177))</f>
        <v/>
      </c>
      <c r="BH177" s="37" t="str">
        <v/>
      </c>
      <c r="BI177" s="37" t="str">
        <v/>
      </c>
      <c r="BJ177" s="39" t="str">
        <v/>
      </c>
      <c r="BK177" s="39" t="str">
        <v/>
      </c>
      <c r="BL177" s="37" t="str">
        <v/>
      </c>
      <c r="BM177" s="37" t="str">
        <v/>
      </c>
      <c r="BN177" s="37" t="str">
        <v/>
      </c>
      <c r="BO177" s="37" t="str">
        <v/>
      </c>
      <c r="BP177" s="37" t="str">
        <v/>
      </c>
      <c r="BQ177" s="37" t="str">
        <v/>
      </c>
      <c r="BR177" s="40">
        <f t="shared" si="91"/>
        <v>26.5</v>
      </c>
      <c r="BS177" s="36">
        <f>IFERROR(INDEX('Level Multipliers'!$D:$D,MATCH(BR177,'Level Multipliers'!$A:$A,0)),"")</f>
        <v>1.4541543636838528</v>
      </c>
      <c r="BT177" s="37">
        <f t="shared" si="92"/>
        <v>0</v>
      </c>
      <c r="BU177" s="37">
        <f t="shared" si="93"/>
        <v>-20</v>
      </c>
      <c r="BV177" s="38">
        <f t="shared" si="94"/>
        <v>1715974838.7301109</v>
      </c>
      <c r="BW177" s="38">
        <f t="shared" si="95"/>
        <v>1717727174.4226773</v>
      </c>
      <c r="BX177" s="38" t="b">
        <f t="shared" si="96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 t="str">
        <f t="shared" si="97"/>
        <v/>
      </c>
      <c r="CK177" s="41" t="str">
        <f t="shared" si="98"/>
        <v/>
      </c>
      <c r="CL177" s="61" t="str">
        <f t="shared" si="99"/>
        <v/>
      </c>
      <c r="CM177" s="39" t="str">
        <f t="shared" si="100"/>
        <v/>
      </c>
      <c r="CN177" s="39" t="str">
        <f t="shared" si="101"/>
        <v/>
      </c>
      <c r="CO177" s="42" t="str">
        <f t="shared" si="102"/>
        <v/>
      </c>
      <c r="CP177" s="42" t="str">
        <f t="shared" si="103"/>
        <v/>
      </c>
      <c r="CQ177" s="42" t="str">
        <f t="shared" si="104"/>
        <v/>
      </c>
      <c r="CR177" s="42" t="str">
        <f t="shared" si="105"/>
        <v/>
      </c>
      <c r="CS177" s="42" t="str">
        <f t="shared" si="106"/>
        <v/>
      </c>
      <c r="CT177" s="42" t="str">
        <f t="shared" si="107"/>
        <v/>
      </c>
      <c r="CU177" s="43" t="str">
        <f t="shared" si="108"/>
        <v/>
      </c>
      <c r="CV177" s="43" t="str">
        <f t="shared" si="109"/>
        <v/>
      </c>
      <c r="CW177" s="43" t="str">
        <f t="shared" si="110"/>
        <v/>
      </c>
      <c r="CX177" s="13" t="s">
        <v>422</v>
      </c>
    </row>
    <row r="178" spans="1:102" x14ac:dyDescent="0.25">
      <c r="A178" s="31" t="s">
        <v>179</v>
      </c>
      <c r="B178" s="13">
        <v>1920</v>
      </c>
      <c r="C178" s="13">
        <v>96</v>
      </c>
      <c r="D178" s="13">
        <v>40</v>
      </c>
      <c r="E178" s="32" t="s">
        <v>0</v>
      </c>
      <c r="F178" s="32">
        <v>1</v>
      </c>
      <c r="G178" s="32"/>
      <c r="H178" s="32"/>
      <c r="I178" s="32" t="s">
        <v>0</v>
      </c>
      <c r="J178" s="13"/>
      <c r="K178" s="33"/>
      <c r="L178" s="34">
        <f>IFERROR(INDEX('Pokemon Data'!A:A,MATCH($A178,'Pokemon Data'!$B:$B,0)),"")</f>
        <v>135</v>
      </c>
      <c r="M178" s="34">
        <f>IFERROR(INDEX('Pokemon Data'!I:I,MATCH($A178,'Pokemon Data'!$B:$B,0)),"")</f>
        <v>163</v>
      </c>
      <c r="N178" s="34">
        <f>IFERROR(INDEX('Pokemon Data'!J:J,MATCH($A178,'Pokemon Data'!$B:$B,0)),"")</f>
        <v>232</v>
      </c>
      <c r="O178" s="34">
        <f>IFERROR(INDEX('Pokemon Data'!K:K,MATCH($A178,'Pokemon Data'!$B:$B,0)),"")</f>
        <v>182</v>
      </c>
      <c r="P178" s="35">
        <f>IFERROR(INDEX('Level Multipliers'!$A:$A,MATCH($D178,'Level Multipliers'!$B:$B,0)),"")</f>
        <v>25</v>
      </c>
      <c r="Q178" s="36">
        <f>IFERROR(INDEX('Level Multipliers'!$D:$D,MATCH(P178,'Level Multipliers'!$A:$A,0)),"")</f>
        <v>1.4971539093132804</v>
      </c>
      <c r="R178" s="37">
        <f t="shared" si="74"/>
        <v>0</v>
      </c>
      <c r="S178" s="37">
        <f t="shared" si="75"/>
        <v>-18</v>
      </c>
      <c r="T178" s="38">
        <f t="shared" si="76"/>
        <v>1852116292.2168436</v>
      </c>
      <c r="U178" s="38">
        <f t="shared" si="77"/>
        <v>1854046082.4399352</v>
      </c>
      <c r="V178" s="38" t="b">
        <f t="shared" si="78"/>
        <v>1</v>
      </c>
      <c r="W178" s="37" t="str">
        <f t="array" ref="W178:AG178">IF(V178,"",IVSolution($M178,$N178,$O178,R178,S178,T178,U178,$E178,$F178,$G178,$H178,$I178))</f>
        <v/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40">
        <f t="shared" si="79"/>
        <v>25.5</v>
      </c>
      <c r="AI178" s="36">
        <f>IFERROR(INDEX('Level Multipliers'!$D:$D,MATCH(AH178,'Level Multipliers'!$A:$A,0)),"")</f>
        <v>1.4823997223704843</v>
      </c>
      <c r="AJ178" s="37">
        <f t="shared" si="80"/>
        <v>0</v>
      </c>
      <c r="AK178" s="37">
        <f t="shared" si="81"/>
        <v>-20</v>
      </c>
      <c r="AL178" s="38">
        <f t="shared" si="82"/>
        <v>1780179343.3259602</v>
      </c>
      <c r="AM178" s="38">
        <f t="shared" si="83"/>
        <v>1782034179.7131443</v>
      </c>
      <c r="AN178" s="38" t="b">
        <f t="shared" si="84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5"/>
        <v>26</v>
      </c>
      <c r="BA178" s="36">
        <f>IFERROR(INDEX('Level Multipliers'!$D:$D,MATCH(AZ178,'Level Multipliers'!$A:$A,0)),"")</f>
        <v>1.4680732523857296</v>
      </c>
      <c r="BB178" s="37">
        <f t="shared" si="86"/>
        <v>0</v>
      </c>
      <c r="BC178" s="37">
        <f t="shared" si="87"/>
        <v>-21</v>
      </c>
      <c r="BD178" s="38">
        <f t="shared" si="88"/>
        <v>1712353247.6103623</v>
      </c>
      <c r="BE178" s="38">
        <f t="shared" si="89"/>
        <v>1714137413.415503</v>
      </c>
      <c r="BF178" s="38" t="b">
        <f t="shared" si="90"/>
        <v>1</v>
      </c>
      <c r="BG178" s="37" t="str">
        <f t="array" ref="BG178:BQ178">IF(BF178,"",IVSolution($M178,$N178,$O178,BB178,BC178,BD178,BE178,$E178,$F178,$G178,$H178,$I178))</f>
        <v/>
      </c>
      <c r="BH178" s="37" t="str">
        <v/>
      </c>
      <c r="BI178" s="37" t="str">
        <v/>
      </c>
      <c r="BJ178" s="39" t="str">
        <v/>
      </c>
      <c r="BK178" s="39" t="str">
        <v/>
      </c>
      <c r="BL178" s="37" t="str">
        <v/>
      </c>
      <c r="BM178" s="37" t="str">
        <v/>
      </c>
      <c r="BN178" s="37" t="str">
        <v/>
      </c>
      <c r="BO178" s="37" t="str">
        <v/>
      </c>
      <c r="BP178" s="37" t="str">
        <v/>
      </c>
      <c r="BQ178" s="37" t="str">
        <v/>
      </c>
      <c r="BR178" s="40">
        <f t="shared" si="91"/>
        <v>26.5</v>
      </c>
      <c r="BS178" s="36">
        <f>IFERROR(INDEX('Level Multipliers'!$D:$D,MATCH(BR178,'Level Multipliers'!$A:$A,0)),"")</f>
        <v>1.4541543636838528</v>
      </c>
      <c r="BT178" s="37">
        <f t="shared" si="92"/>
        <v>0</v>
      </c>
      <c r="BU178" s="37">
        <f t="shared" si="93"/>
        <v>-22</v>
      </c>
      <c r="BV178" s="38">
        <f t="shared" si="94"/>
        <v>1648331282.7446265</v>
      </c>
      <c r="BW178" s="38">
        <f t="shared" si="95"/>
        <v>1650048741.6359627</v>
      </c>
      <c r="BX178" s="38" t="b">
        <f t="shared" si="96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 t="str">
        <f t="shared" si="97"/>
        <v/>
      </c>
      <c r="CK178" s="41" t="str">
        <f t="shared" si="98"/>
        <v/>
      </c>
      <c r="CL178" s="61" t="str">
        <f t="shared" si="99"/>
        <v/>
      </c>
      <c r="CM178" s="39" t="str">
        <f t="shared" si="100"/>
        <v/>
      </c>
      <c r="CN178" s="39" t="str">
        <f t="shared" si="101"/>
        <v/>
      </c>
      <c r="CO178" s="42" t="str">
        <f t="shared" si="102"/>
        <v/>
      </c>
      <c r="CP178" s="42" t="str">
        <f t="shared" si="103"/>
        <v/>
      </c>
      <c r="CQ178" s="42" t="str">
        <f t="shared" si="104"/>
        <v/>
      </c>
      <c r="CR178" s="42" t="str">
        <f t="shared" si="105"/>
        <v/>
      </c>
      <c r="CS178" s="42" t="str">
        <f t="shared" si="106"/>
        <v/>
      </c>
      <c r="CT178" s="42" t="str">
        <f t="shared" si="107"/>
        <v/>
      </c>
      <c r="CU178" s="43" t="str">
        <f t="shared" si="108"/>
        <v/>
      </c>
      <c r="CV178" s="43" t="str">
        <f t="shared" si="109"/>
        <v/>
      </c>
      <c r="CW178" s="43" t="str">
        <f t="shared" si="110"/>
        <v/>
      </c>
      <c r="CX178" s="13" t="s">
        <v>444</v>
      </c>
    </row>
    <row r="179" spans="1:102" x14ac:dyDescent="0.25">
      <c r="A179" s="31" t="s">
        <v>179</v>
      </c>
      <c r="B179" s="13">
        <v>1830</v>
      </c>
      <c r="C179" s="13">
        <v>92</v>
      </c>
      <c r="D179" s="13">
        <v>35</v>
      </c>
      <c r="E179" s="32" t="s">
        <v>0</v>
      </c>
      <c r="F179" s="32"/>
      <c r="G179" s="32">
        <v>1</v>
      </c>
      <c r="H179" s="32"/>
      <c r="I179" s="32" t="s">
        <v>2</v>
      </c>
      <c r="J179" s="13"/>
      <c r="K179" s="33"/>
      <c r="L179" s="34">
        <f>IFERROR(INDEX('Pokemon Data'!A:A,MATCH($A179,'Pokemon Data'!$B:$B,0)),"")</f>
        <v>135</v>
      </c>
      <c r="M179" s="34">
        <f>IFERROR(INDEX('Pokemon Data'!I:I,MATCH($A179,'Pokemon Data'!$B:$B,0)),"")</f>
        <v>163</v>
      </c>
      <c r="N179" s="34">
        <f>IFERROR(INDEX('Pokemon Data'!J:J,MATCH($A179,'Pokemon Data'!$B:$B,0)),"")</f>
        <v>232</v>
      </c>
      <c r="O179" s="34">
        <f>IFERROR(INDEX('Pokemon Data'!K:K,MATCH($A179,'Pokemon Data'!$B:$B,0)),"")</f>
        <v>182</v>
      </c>
      <c r="P179" s="35">
        <f>IFERROR(INDEX('Level Multipliers'!$A:$A,MATCH($D179,'Level Multipliers'!$B:$B,0)),"")</f>
        <v>23</v>
      </c>
      <c r="Q179" s="36">
        <f>IFERROR(INDEX('Level Multipliers'!$D:$D,MATCH(P179,'Level Multipliers'!$A:$A,0)),"")</f>
        <v>1.5609074973486676</v>
      </c>
      <c r="R179" s="37">
        <f t="shared" si="74"/>
        <v>0</v>
      </c>
      <c r="S179" s="37">
        <f t="shared" si="75"/>
        <v>-18</v>
      </c>
      <c r="T179" s="38">
        <f t="shared" si="76"/>
        <v>1987974667.5696247</v>
      </c>
      <c r="U179" s="38">
        <f t="shared" si="77"/>
        <v>1990147911.0997307</v>
      </c>
      <c r="V179" s="38" t="b">
        <f t="shared" si="78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9"/>
        <v>23.5</v>
      </c>
      <c r="AI179" s="36">
        <f>IFERROR(INDEX('Level Multipliers'!$D:$D,MATCH(AH179,'Level Multipliers'!$A:$A,0)),"")</f>
        <v>1.5442084375315592</v>
      </c>
      <c r="AJ179" s="37">
        <f t="shared" si="80"/>
        <v>0</v>
      </c>
      <c r="AK179" s="37">
        <f t="shared" si="81"/>
        <v>-20</v>
      </c>
      <c r="AL179" s="38">
        <f t="shared" si="82"/>
        <v>1904258329.2294428</v>
      </c>
      <c r="AM179" s="38">
        <f t="shared" si="83"/>
        <v>1906340054.4954433</v>
      </c>
      <c r="AN179" s="38" t="b">
        <f t="shared" si="84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5"/>
        <v>24</v>
      </c>
      <c r="BA179" s="36">
        <f>IFERROR(INDEX('Level Multipliers'!$D:$D,MATCH(AZ179,'Level Multipliers'!$A:$A,0)),"")</f>
        <v>1.5280341520389438</v>
      </c>
      <c r="BB179" s="37">
        <f t="shared" si="86"/>
        <v>0</v>
      </c>
      <c r="BC179" s="37">
        <f t="shared" si="87"/>
        <v>-21</v>
      </c>
      <c r="BD179" s="38">
        <f t="shared" si="88"/>
        <v>1825721051.8971024</v>
      </c>
      <c r="BE179" s="38">
        <f t="shared" si="89"/>
        <v>1827716920.6214581</v>
      </c>
      <c r="BF179" s="38" t="b">
        <f t="shared" si="90"/>
        <v>1</v>
      </c>
      <c r="BG179" s="37" t="str">
        <f t="array" ref="BG179:BQ179">IF(BF179,"",IVSolution($M179,$N179,$O179,BB179,BC179,BD179,BE179,$E179,$F179,$G179,$H179,$I179))</f>
        <v/>
      </c>
      <c r="BH179" s="37" t="str">
        <v/>
      </c>
      <c r="BI179" s="37" t="str">
        <v/>
      </c>
      <c r="BJ179" s="39" t="str">
        <v/>
      </c>
      <c r="BK179" s="39" t="str">
        <v/>
      </c>
      <c r="BL179" s="37" t="str">
        <v/>
      </c>
      <c r="BM179" s="37" t="str">
        <v/>
      </c>
      <c r="BN179" s="37" t="str">
        <v/>
      </c>
      <c r="BO179" s="37" t="str">
        <v/>
      </c>
      <c r="BP179" s="37" t="str">
        <v/>
      </c>
      <c r="BQ179" s="37" t="str">
        <v/>
      </c>
      <c r="BR179" s="40">
        <f t="shared" si="91"/>
        <v>24.5</v>
      </c>
      <c r="BS179" s="36">
        <f>IFERROR(INDEX('Level Multipliers'!$D:$D,MATCH(BR179,'Level Multipliers'!$A:$A,0)),"")</f>
        <v>1.5123576273617088</v>
      </c>
      <c r="BT179" s="37">
        <f t="shared" si="92"/>
        <v>0</v>
      </c>
      <c r="BU179" s="37">
        <f t="shared" si="93"/>
        <v>-23</v>
      </c>
      <c r="BV179" s="38">
        <f t="shared" si="94"/>
        <v>1751943851.9063532</v>
      </c>
      <c r="BW179" s="38">
        <f t="shared" si="95"/>
        <v>1753859067.7807684</v>
      </c>
      <c r="BX179" s="38" t="b">
        <f t="shared" si="96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 t="str">
        <f t="shared" si="97"/>
        <v/>
      </c>
      <c r="CK179" s="41" t="str">
        <f t="shared" si="98"/>
        <v/>
      </c>
      <c r="CL179" s="61" t="str">
        <f t="shared" si="99"/>
        <v/>
      </c>
      <c r="CM179" s="39" t="str">
        <f t="shared" si="100"/>
        <v/>
      </c>
      <c r="CN179" s="39" t="str">
        <f t="shared" si="101"/>
        <v/>
      </c>
      <c r="CO179" s="42" t="str">
        <f t="shared" si="102"/>
        <v/>
      </c>
      <c r="CP179" s="42" t="str">
        <f t="shared" si="103"/>
        <v/>
      </c>
      <c r="CQ179" s="42" t="str">
        <f t="shared" si="104"/>
        <v/>
      </c>
      <c r="CR179" s="42" t="str">
        <f t="shared" si="105"/>
        <v/>
      </c>
      <c r="CS179" s="42" t="str">
        <f t="shared" si="106"/>
        <v/>
      </c>
      <c r="CT179" s="42" t="str">
        <f t="shared" si="107"/>
        <v/>
      </c>
      <c r="CU179" s="43" t="str">
        <f t="shared" si="108"/>
        <v/>
      </c>
      <c r="CV179" s="43" t="str">
        <f t="shared" si="109"/>
        <v/>
      </c>
      <c r="CW179" s="43" t="str">
        <f t="shared" si="110"/>
        <v/>
      </c>
      <c r="CX179" s="13" t="s">
        <v>422</v>
      </c>
    </row>
    <row r="180" spans="1:102" x14ac:dyDescent="0.25">
      <c r="A180" s="31" t="s">
        <v>180</v>
      </c>
      <c r="B180" s="13">
        <v>2404</v>
      </c>
      <c r="C180" s="13">
        <v>104</v>
      </c>
      <c r="D180" s="13">
        <v>50</v>
      </c>
      <c r="E180" s="32" t="s">
        <v>2</v>
      </c>
      <c r="F180" s="32">
        <v>1</v>
      </c>
      <c r="G180" s="32"/>
      <c r="H180" s="32">
        <v>1</v>
      </c>
      <c r="I180" s="32" t="s">
        <v>2</v>
      </c>
      <c r="J180" s="13"/>
      <c r="K180" s="33"/>
      <c r="L180" s="34">
        <f>IFERROR(INDEX('Pokemon Data'!A:A,MATCH($A180,'Pokemon Data'!$B:$B,0)),"")</f>
        <v>136</v>
      </c>
      <c r="M180" s="34">
        <f>IFERROR(INDEX('Pokemon Data'!I:I,MATCH($A180,'Pokemon Data'!$B:$B,0)),"")</f>
        <v>163</v>
      </c>
      <c r="N180" s="34">
        <f>IFERROR(INDEX('Pokemon Data'!J:J,MATCH($A180,'Pokemon Data'!$B:$B,0)),"")</f>
        <v>246</v>
      </c>
      <c r="O180" s="34">
        <f>IFERROR(INDEX('Pokemon Data'!K:K,MATCH($A180,'Pokemon Data'!$B:$B,0)),"")</f>
        <v>179</v>
      </c>
      <c r="P180" s="35">
        <f>IFERROR(INDEX('Level Multipliers'!$A:$A,MATCH($D180,'Level Multipliers'!$B:$B,0)),"")</f>
        <v>29</v>
      </c>
      <c r="Q180" s="36">
        <f>IFERROR(INDEX('Level Multipliers'!$D:$D,MATCH(P180,'Level Multipliers'!$A:$A,0)),"")</f>
        <v>1.3900490110869419</v>
      </c>
      <c r="R180" s="37">
        <f t="shared" si="74"/>
        <v>0</v>
      </c>
      <c r="S180" s="37">
        <f t="shared" si="75"/>
        <v>-18</v>
      </c>
      <c r="T180" s="38">
        <f t="shared" si="76"/>
        <v>2157691641.025424</v>
      </c>
      <c r="U180" s="38">
        <f t="shared" si="77"/>
        <v>2159487098.9390392</v>
      </c>
      <c r="V180" s="38" t="b">
        <f t="shared" si="78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9"/>
        <v>29.5</v>
      </c>
      <c r="AI180" s="36">
        <f>IFERROR(INDEX('Level Multipliers'!$D:$D,MATCH(AH180,'Level Multipliers'!$A:$A,0)),"")</f>
        <v>1.3782161611191808</v>
      </c>
      <c r="AJ180" s="37">
        <f t="shared" si="80"/>
        <v>0</v>
      </c>
      <c r="AK180" s="37">
        <f t="shared" si="81"/>
        <v>-19</v>
      </c>
      <c r="AL180" s="38">
        <f t="shared" si="82"/>
        <v>2085154691.0419412</v>
      </c>
      <c r="AM180" s="38">
        <f t="shared" si="83"/>
        <v>2086889789.5240226</v>
      </c>
      <c r="AN180" s="38" t="b">
        <f t="shared" si="84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5"/>
        <v>30</v>
      </c>
      <c r="BA180" s="36">
        <f>IFERROR(INDEX('Level Multipliers'!$D:$D,MATCH(AZ180,'Level Multipliers'!$A:$A,0)),"")</f>
        <v>1.3666803275917536</v>
      </c>
      <c r="BB180" s="37">
        <f t="shared" si="86"/>
        <v>0</v>
      </c>
      <c r="BC180" s="37">
        <f t="shared" si="87"/>
        <v>-20</v>
      </c>
      <c r="BD180" s="38">
        <f t="shared" si="88"/>
        <v>2016214339.0200734</v>
      </c>
      <c r="BE180" s="38">
        <f t="shared" si="89"/>
        <v>2017892070.870959</v>
      </c>
      <c r="BF180" s="38" t="b">
        <f t="shared" si="90"/>
        <v>1</v>
      </c>
      <c r="BG180" s="37" t="str">
        <f t="array" ref="BG180:BQ180">IF(BF180,"",IVSolution($M180,$N180,$O180,BB180,BC180,BD180,BE180,$E180,$F180,$G180,$H180,$I180))</f>
        <v/>
      </c>
      <c r="BH180" s="37" t="str">
        <v/>
      </c>
      <c r="BI180" s="37" t="str">
        <v/>
      </c>
      <c r="BJ180" s="39" t="str">
        <v/>
      </c>
      <c r="BK180" s="39" t="str">
        <v/>
      </c>
      <c r="BL180" s="37" t="str">
        <v/>
      </c>
      <c r="BM180" s="37" t="str">
        <v/>
      </c>
      <c r="BN180" s="37" t="str">
        <v/>
      </c>
      <c r="BO180" s="37" t="str">
        <v/>
      </c>
      <c r="BP180" s="37" t="str">
        <v/>
      </c>
      <c r="BQ180" s="37" t="str">
        <v/>
      </c>
      <c r="BR180" s="40">
        <f t="shared" si="91"/>
        <v>30.5</v>
      </c>
      <c r="BS180" s="36">
        <f>IFERROR(INDEX('Level Multipliers'!$D:$D,MATCH(BR180,'Level Multipliers'!$A:$A,0)),"")</f>
        <v>1.3610237451455012</v>
      </c>
      <c r="BT180" s="37">
        <f t="shared" si="92"/>
        <v>0</v>
      </c>
      <c r="BU180" s="37">
        <f t="shared" si="93"/>
        <v>-21</v>
      </c>
      <c r="BV180" s="38">
        <f t="shared" si="94"/>
        <v>1983041191.763417</v>
      </c>
      <c r="BW180" s="38">
        <f t="shared" si="95"/>
        <v>1984691319.5819983</v>
      </c>
      <c r="BX180" s="38" t="b">
        <f t="shared" si="96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 t="str">
        <f t="shared" si="97"/>
        <v/>
      </c>
      <c r="CK180" s="41" t="str">
        <f t="shared" si="98"/>
        <v/>
      </c>
      <c r="CL180" s="61" t="str">
        <f t="shared" si="99"/>
        <v/>
      </c>
      <c r="CM180" s="39" t="str">
        <f t="shared" si="100"/>
        <v/>
      </c>
      <c r="CN180" s="39" t="str">
        <f t="shared" si="101"/>
        <v/>
      </c>
      <c r="CO180" s="42" t="str">
        <f t="shared" si="102"/>
        <v/>
      </c>
      <c r="CP180" s="42" t="str">
        <f t="shared" si="103"/>
        <v/>
      </c>
      <c r="CQ180" s="42" t="str">
        <f t="shared" si="104"/>
        <v/>
      </c>
      <c r="CR180" s="42" t="str">
        <f t="shared" si="105"/>
        <v/>
      </c>
      <c r="CS180" s="42" t="str">
        <f t="shared" si="106"/>
        <v/>
      </c>
      <c r="CT180" s="42" t="str">
        <f t="shared" si="107"/>
        <v/>
      </c>
      <c r="CU180" s="43" t="str">
        <f t="shared" si="108"/>
        <v/>
      </c>
      <c r="CV180" s="43" t="str">
        <f t="shared" si="109"/>
        <v/>
      </c>
      <c r="CW180" s="43" t="str">
        <f t="shared" si="110"/>
        <v/>
      </c>
      <c r="CX180" s="13" t="s">
        <v>423</v>
      </c>
    </row>
    <row r="181" spans="1:102" x14ac:dyDescent="0.25">
      <c r="A181" s="31" t="s">
        <v>180</v>
      </c>
      <c r="B181" s="13">
        <v>1620</v>
      </c>
      <c r="C181" s="13">
        <v>84</v>
      </c>
      <c r="D181" s="13">
        <v>25</v>
      </c>
      <c r="E181" s="32" t="s">
        <v>0</v>
      </c>
      <c r="F181" s="32"/>
      <c r="G181" s="32"/>
      <c r="H181" s="32">
        <v>1</v>
      </c>
      <c r="I181" s="32" t="s">
        <v>2</v>
      </c>
      <c r="J181" s="13"/>
      <c r="K181" s="33"/>
      <c r="L181" s="34">
        <f>IFERROR(INDEX('Pokemon Data'!A:A,MATCH($A181,'Pokemon Data'!$B:$B,0)),"")</f>
        <v>136</v>
      </c>
      <c r="M181" s="34">
        <f>IFERROR(INDEX('Pokemon Data'!I:I,MATCH($A181,'Pokemon Data'!$B:$B,0)),"")</f>
        <v>163</v>
      </c>
      <c r="N181" s="34">
        <f>IFERROR(INDEX('Pokemon Data'!J:J,MATCH($A181,'Pokemon Data'!$B:$B,0)),"")</f>
        <v>246</v>
      </c>
      <c r="O181" s="34">
        <f>IFERROR(INDEX('Pokemon Data'!K:K,MATCH($A181,'Pokemon Data'!$B:$B,0)),"")</f>
        <v>179</v>
      </c>
      <c r="P181" s="35">
        <f>IFERROR(INDEX('Level Multipliers'!$A:$A,MATCH($D181,'Level Multipliers'!$B:$B,0)),"")</f>
        <v>19</v>
      </c>
      <c r="Q181" s="36">
        <f>IFERROR(INDEX('Level Multipliers'!$D:$D,MATCH(P181,'Level Multipliers'!$A:$A,0)),"")</f>
        <v>1.7173900470456649</v>
      </c>
      <c r="R181" s="37">
        <f t="shared" si="74"/>
        <v>0</v>
      </c>
      <c r="S181" s="37">
        <f t="shared" si="75"/>
        <v>-18</v>
      </c>
      <c r="T181" s="38">
        <f t="shared" si="76"/>
        <v>2282999391.4836564</v>
      </c>
      <c r="U181" s="38">
        <f t="shared" si="77"/>
        <v>2285818779.1638112</v>
      </c>
      <c r="V181" s="38" t="b">
        <f t="shared" si="78"/>
        <v>1</v>
      </c>
      <c r="W181" s="37" t="str">
        <f t="array" ref="W181:AG181">IF(V181,"",IVSolution($M181,$N181,$O181,R181,S181,T181,U181,$E181,$F181,$G181,$H181,$I181))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40">
        <f t="shared" si="79"/>
        <v>19.5</v>
      </c>
      <c r="AI181" s="36">
        <f>IFERROR(INDEX('Level Multipliers'!$D:$D,MATCH(AH181,'Level Multipliers'!$A:$A,0)),"")</f>
        <v>1.6952373266621776</v>
      </c>
      <c r="AJ181" s="37">
        <f t="shared" si="80"/>
        <v>0</v>
      </c>
      <c r="AK181" s="37">
        <f t="shared" si="81"/>
        <v>-19</v>
      </c>
      <c r="AL181" s="38">
        <f t="shared" si="82"/>
        <v>2167464806.2979465</v>
      </c>
      <c r="AM181" s="38">
        <f t="shared" si="83"/>
        <v>2170141514.6645112</v>
      </c>
      <c r="AN181" s="38" t="b">
        <f t="shared" si="84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5"/>
        <v>20</v>
      </c>
      <c r="BA181" s="36">
        <f>IFERROR(INDEX('Level Multipliers'!$D:$D,MATCH(AZ181,'Level Multipliers'!$A:$A,0)),"")</f>
        <v>1.6739202944034379</v>
      </c>
      <c r="BB181" s="37">
        <f t="shared" si="86"/>
        <v>0</v>
      </c>
      <c r="BC181" s="37">
        <f t="shared" si="87"/>
        <v>-21</v>
      </c>
      <c r="BD181" s="38">
        <f t="shared" si="88"/>
        <v>2060483437.7773924</v>
      </c>
      <c r="BE181" s="38">
        <f t="shared" si="89"/>
        <v>2063028029.6162267</v>
      </c>
      <c r="BF181" s="38" t="b">
        <f t="shared" si="90"/>
        <v>1</v>
      </c>
      <c r="BG181" s="37" t="str">
        <f t="array" ref="BG181:BQ181">IF(BF181,"",IVSolution($M181,$N181,$O181,BB181,BC181,BD181,BE181,$E181,$F181,$G181,$H181,$I181))</f>
        <v/>
      </c>
      <c r="BH181" s="37" t="str">
        <v/>
      </c>
      <c r="BI181" s="37" t="str">
        <v/>
      </c>
      <c r="BJ181" s="39" t="str">
        <v/>
      </c>
      <c r="BK181" s="39" t="str">
        <v/>
      </c>
      <c r="BL181" s="37" t="str">
        <v/>
      </c>
      <c r="BM181" s="37" t="str">
        <v/>
      </c>
      <c r="BN181" s="37" t="str">
        <v/>
      </c>
      <c r="BO181" s="37" t="str">
        <v/>
      </c>
      <c r="BP181" s="37" t="str">
        <v/>
      </c>
      <c r="BQ181" s="37" t="str">
        <v/>
      </c>
      <c r="BR181" s="40">
        <f t="shared" si="91"/>
        <v>20.5</v>
      </c>
      <c r="BS181" s="36">
        <f>IFERROR(INDEX('Level Multipliers'!$D:$D,MATCH(BR181,'Level Multipliers'!$A:$A,0)),"")</f>
        <v>1.6533745038028393</v>
      </c>
      <c r="BT181" s="37">
        <f t="shared" si="92"/>
        <v>0</v>
      </c>
      <c r="BU181" s="37">
        <f t="shared" si="93"/>
        <v>-23</v>
      </c>
      <c r="BV181" s="38">
        <f t="shared" si="94"/>
        <v>1961168793.0631144</v>
      </c>
      <c r="BW181" s="38">
        <f t="shared" si="95"/>
        <v>1963590736.3866618</v>
      </c>
      <c r="BX181" s="38" t="b">
        <f t="shared" si="96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 t="str">
        <f t="shared" si="97"/>
        <v/>
      </c>
      <c r="CK181" s="41" t="str">
        <f t="shared" si="98"/>
        <v/>
      </c>
      <c r="CL181" s="61" t="str">
        <f t="shared" si="99"/>
        <v/>
      </c>
      <c r="CM181" s="39" t="str">
        <f t="shared" si="100"/>
        <v/>
      </c>
      <c r="CN181" s="39" t="str">
        <f t="shared" si="101"/>
        <v/>
      </c>
      <c r="CO181" s="42" t="str">
        <f t="shared" si="102"/>
        <v/>
      </c>
      <c r="CP181" s="42" t="str">
        <f t="shared" si="103"/>
        <v/>
      </c>
      <c r="CQ181" s="42" t="str">
        <f t="shared" si="104"/>
        <v/>
      </c>
      <c r="CR181" s="42" t="str">
        <f t="shared" si="105"/>
        <v/>
      </c>
      <c r="CS181" s="42" t="str">
        <f t="shared" si="106"/>
        <v/>
      </c>
      <c r="CT181" s="42" t="str">
        <f t="shared" si="107"/>
        <v/>
      </c>
      <c r="CU181" s="43" t="str">
        <f t="shared" si="108"/>
        <v/>
      </c>
      <c r="CV181" s="43" t="str">
        <f t="shared" si="109"/>
        <v/>
      </c>
      <c r="CW181" s="43" t="str">
        <f t="shared" si="110"/>
        <v/>
      </c>
      <c r="CX181" s="13" t="s">
        <v>434</v>
      </c>
    </row>
    <row r="182" spans="1:102" x14ac:dyDescent="0.25">
      <c r="A182" s="31" t="s">
        <v>181</v>
      </c>
      <c r="B182" s="13">
        <v>884</v>
      </c>
      <c r="C182" s="13">
        <v>86</v>
      </c>
      <c r="D182" s="13">
        <v>25</v>
      </c>
      <c r="E182" s="32" t="s">
        <v>0</v>
      </c>
      <c r="F182" s="32"/>
      <c r="G182" s="32">
        <v>1</v>
      </c>
      <c r="H182" s="32"/>
      <c r="I182" s="32" t="s">
        <v>0</v>
      </c>
      <c r="J182" s="13"/>
      <c r="K182" s="33"/>
      <c r="L182" s="34">
        <f>IFERROR(INDEX('Pokemon Data'!A:A,MATCH($A182,'Pokemon Data'!$B:$B,0)),"")</f>
        <v>137</v>
      </c>
      <c r="M182" s="34">
        <f>IFERROR(INDEX('Pokemon Data'!I:I,MATCH($A182,'Pokemon Data'!$B:$B,0)),"")</f>
        <v>163</v>
      </c>
      <c r="N182" s="34">
        <f>IFERROR(INDEX('Pokemon Data'!J:J,MATCH($A182,'Pokemon Data'!$B:$B,0)),"")</f>
        <v>153</v>
      </c>
      <c r="O182" s="34">
        <f>IFERROR(INDEX('Pokemon Data'!K:K,MATCH($A182,'Pokemon Data'!$B:$B,0)),"")</f>
        <v>136</v>
      </c>
      <c r="P182" s="35">
        <f>IFERROR(INDEX('Level Multipliers'!$A:$A,MATCH($D182,'Level Multipliers'!$B:$B,0)),"")</f>
        <v>19</v>
      </c>
      <c r="Q182" s="36">
        <f>IFERROR(INDEX('Level Multipliers'!$D:$D,MATCH(P182,'Level Multipliers'!$A:$A,0)),"")</f>
        <v>1.7173900470456649</v>
      </c>
      <c r="R182" s="37">
        <f t="shared" si="74"/>
        <v>0</v>
      </c>
      <c r="S182" s="37">
        <f t="shared" si="75"/>
        <v>-14</v>
      </c>
      <c r="T182" s="38">
        <f t="shared" si="76"/>
        <v>679798648.25150585</v>
      </c>
      <c r="U182" s="38">
        <f t="shared" si="77"/>
        <v>681337524.15591621</v>
      </c>
      <c r="V182" s="38" t="b">
        <f t="shared" si="78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9"/>
        <v>19.5</v>
      </c>
      <c r="AI182" s="36">
        <f>IFERROR(INDEX('Level Multipliers'!$D:$D,MATCH(AH182,'Level Multipliers'!$A:$A,0)),"")</f>
        <v>1.6952373266621776</v>
      </c>
      <c r="AJ182" s="37">
        <f t="shared" si="80"/>
        <v>0</v>
      </c>
      <c r="AK182" s="37">
        <f t="shared" si="81"/>
        <v>-16</v>
      </c>
      <c r="AL182" s="38">
        <f t="shared" si="82"/>
        <v>645396424.96203637</v>
      </c>
      <c r="AM182" s="38">
        <f t="shared" si="83"/>
        <v>646857423.75884366</v>
      </c>
      <c r="AN182" s="38" t="b">
        <f t="shared" si="84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5"/>
        <v>20</v>
      </c>
      <c r="BA182" s="36">
        <f>IFERROR(INDEX('Level Multipliers'!$D:$D,MATCH(AZ182,'Level Multipliers'!$A:$A,0)),"")</f>
        <v>1.6739202944034379</v>
      </c>
      <c r="BB182" s="37">
        <f t="shared" si="86"/>
        <v>0</v>
      </c>
      <c r="BC182" s="37">
        <f t="shared" si="87"/>
        <v>-18</v>
      </c>
      <c r="BD182" s="38">
        <f t="shared" si="88"/>
        <v>613541055.23234642</v>
      </c>
      <c r="BE182" s="38">
        <f t="shared" si="89"/>
        <v>614929942.29279006</v>
      </c>
      <c r="BF182" s="38" t="b">
        <f t="shared" si="90"/>
        <v>1</v>
      </c>
      <c r="BG182" s="37" t="str">
        <f t="array" ref="BG182:BQ182">IF(BF182,"",IVSolution($M182,$N182,$O182,BB182,BC182,BD182,BE182,$E182,$F182,$G182,$H182,$I182))</f>
        <v/>
      </c>
      <c r="BH182" s="37" t="str">
        <v/>
      </c>
      <c r="BI182" s="37" t="str">
        <v/>
      </c>
      <c r="BJ182" s="39" t="str">
        <v/>
      </c>
      <c r="BK182" s="39" t="str">
        <v/>
      </c>
      <c r="BL182" s="37" t="str">
        <v/>
      </c>
      <c r="BM182" s="37" t="str">
        <v/>
      </c>
      <c r="BN182" s="37" t="str">
        <v/>
      </c>
      <c r="BO182" s="37" t="str">
        <v/>
      </c>
      <c r="BP182" s="37" t="str">
        <v/>
      </c>
      <c r="BQ182" s="37" t="str">
        <v/>
      </c>
      <c r="BR182" s="40">
        <f t="shared" si="91"/>
        <v>20.5</v>
      </c>
      <c r="BS182" s="36">
        <f>IFERROR(INDEX('Level Multipliers'!$D:$D,MATCH(BR182,'Level Multipliers'!$A:$A,0)),"")</f>
        <v>1.6533745038028393</v>
      </c>
      <c r="BT182" s="37">
        <f t="shared" si="92"/>
        <v>0</v>
      </c>
      <c r="BU182" s="37">
        <f t="shared" si="93"/>
        <v>-20</v>
      </c>
      <c r="BV182" s="38">
        <f t="shared" si="94"/>
        <v>583968571.99814403</v>
      </c>
      <c r="BW182" s="38">
        <f t="shared" si="95"/>
        <v>585290515.14512193</v>
      </c>
      <c r="BX182" s="38" t="b">
        <f t="shared" si="96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 t="str">
        <f t="shared" si="97"/>
        <v/>
      </c>
      <c r="CK182" s="41" t="str">
        <f t="shared" si="98"/>
        <v/>
      </c>
      <c r="CL182" s="61" t="str">
        <f t="shared" si="99"/>
        <v/>
      </c>
      <c r="CM182" s="39" t="str">
        <f t="shared" si="100"/>
        <v/>
      </c>
      <c r="CN182" s="39" t="str">
        <f t="shared" si="101"/>
        <v/>
      </c>
      <c r="CO182" s="42" t="str">
        <f t="shared" si="102"/>
        <v/>
      </c>
      <c r="CP182" s="42" t="str">
        <f t="shared" si="103"/>
        <v/>
      </c>
      <c r="CQ182" s="42" t="str">
        <f t="shared" si="104"/>
        <v/>
      </c>
      <c r="CR182" s="42" t="str">
        <f t="shared" si="105"/>
        <v/>
      </c>
      <c r="CS182" s="42" t="str">
        <f t="shared" si="106"/>
        <v/>
      </c>
      <c r="CT182" s="42" t="str">
        <f t="shared" si="107"/>
        <v/>
      </c>
      <c r="CU182" s="43" t="str">
        <f t="shared" si="108"/>
        <v/>
      </c>
      <c r="CV182" s="43" t="str">
        <f t="shared" si="109"/>
        <v/>
      </c>
      <c r="CW182" s="43" t="str">
        <f t="shared" si="110"/>
        <v/>
      </c>
      <c r="CX182" s="13"/>
    </row>
    <row r="183" spans="1:102" x14ac:dyDescent="0.25">
      <c r="A183" s="31" t="s">
        <v>183</v>
      </c>
      <c r="B183" s="13">
        <v>1052</v>
      </c>
      <c r="C183" s="13">
        <v>58</v>
      </c>
      <c r="D183" s="13">
        <v>50</v>
      </c>
      <c r="E183" s="32" t="s">
        <v>2</v>
      </c>
      <c r="F183" s="32">
        <v>1</v>
      </c>
      <c r="G183" s="32"/>
      <c r="H183" s="32"/>
      <c r="I183" s="32" t="s">
        <v>3</v>
      </c>
      <c r="J183" s="13"/>
      <c r="K183" s="33"/>
      <c r="L183" s="34">
        <f>IFERROR(INDEX('Pokemon Data'!A:A,MATCH($A183,'Pokemon Data'!$B:$B,0)),"")</f>
        <v>138</v>
      </c>
      <c r="M183" s="34">
        <f>IFERROR(INDEX('Pokemon Data'!I:I,MATCH($A183,'Pokemon Data'!$B:$B,0)),"")</f>
        <v>111</v>
      </c>
      <c r="N183" s="34">
        <f>IFERROR(INDEX('Pokemon Data'!J:J,MATCH($A183,'Pokemon Data'!$B:$B,0)),"")</f>
        <v>155</v>
      </c>
      <c r="O183" s="34">
        <f>IFERROR(INDEX('Pokemon Data'!K:K,MATCH($A183,'Pokemon Data'!$B:$B,0)),"")</f>
        <v>153</v>
      </c>
      <c r="P183" s="35">
        <f>IFERROR(INDEX('Level Multipliers'!$A:$A,MATCH($D183,'Level Multipliers'!$B:$B,0)),"")</f>
        <v>29</v>
      </c>
      <c r="Q183" s="36">
        <f>IFERROR(INDEX('Level Multipliers'!$D:$D,MATCH(P183,'Level Multipliers'!$A:$A,0)),"")</f>
        <v>1.3900490110869419</v>
      </c>
      <c r="R183" s="37">
        <f t="shared" si="74"/>
        <v>0</v>
      </c>
      <c r="S183" s="37">
        <f t="shared" si="75"/>
        <v>-29</v>
      </c>
      <c r="T183" s="38">
        <f t="shared" si="76"/>
        <v>413192026.37336981</v>
      </c>
      <c r="U183" s="38">
        <f t="shared" si="77"/>
        <v>413977935.89887613</v>
      </c>
      <c r="V183" s="38" t="b">
        <f t="shared" si="78"/>
        <v>1</v>
      </c>
      <c r="W183" s="37" t="str">
        <f t="array" ref="W183:AG183">IF(V183,"",IVSolution($M183,$N183,$O183,R183,S183,T183,U183,$E183,$F183,$G183,$H183,$I183))</f>
        <v/>
      </c>
      <c r="X183" s="37" t="str">
        <v/>
      </c>
      <c r="Y183" s="37" t="str">
        <v/>
      </c>
      <c r="Z183" s="39" t="str">
        <v/>
      </c>
      <c r="AA183" s="39" t="str">
        <v/>
      </c>
      <c r="AB183" s="37" t="str">
        <v/>
      </c>
      <c r="AC183" s="37" t="str">
        <v/>
      </c>
      <c r="AD183" s="37" t="str">
        <v/>
      </c>
      <c r="AE183" s="37" t="str">
        <v/>
      </c>
      <c r="AF183" s="37" t="str">
        <v/>
      </c>
      <c r="AG183" s="37" t="str">
        <v/>
      </c>
      <c r="AH183" s="40">
        <f t="shared" si="79"/>
        <v>29.5</v>
      </c>
      <c r="AI183" s="36">
        <f>IFERROR(INDEX('Level Multipliers'!$D:$D,MATCH(AH183,'Level Multipliers'!$A:$A,0)),"")</f>
        <v>1.3782161611191808</v>
      </c>
      <c r="AJ183" s="37">
        <f t="shared" si="80"/>
        <v>0</v>
      </c>
      <c r="AK183" s="37">
        <f t="shared" si="81"/>
        <v>-30</v>
      </c>
      <c r="AL183" s="38">
        <f t="shared" si="82"/>
        <v>399301399.56611419</v>
      </c>
      <c r="AM183" s="38">
        <f t="shared" si="83"/>
        <v>400060888.5045175</v>
      </c>
      <c r="AN183" s="38" t="b">
        <f t="shared" si="84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5"/>
        <v>30</v>
      </c>
      <c r="BA183" s="36">
        <f>IFERROR(INDEX('Level Multipliers'!$D:$D,MATCH(AZ183,'Level Multipliers'!$A:$A,0)),"")</f>
        <v>1.3666803275917536</v>
      </c>
      <c r="BB183" s="37">
        <f t="shared" si="86"/>
        <v>0</v>
      </c>
      <c r="BC183" s="37">
        <f t="shared" si="87"/>
        <v>-31</v>
      </c>
      <c r="BD183" s="38">
        <f t="shared" si="88"/>
        <v>386099511.39581412</v>
      </c>
      <c r="BE183" s="38">
        <f t="shared" si="89"/>
        <v>386833889.75849122</v>
      </c>
      <c r="BF183" s="38" t="b">
        <f t="shared" si="90"/>
        <v>1</v>
      </c>
      <c r="BG183" s="37" t="str">
        <f t="array" ref="BG183:BQ183">IF(BF183,"",IVSolution($M183,$N183,$O183,BB183,BC183,BD183,BE183,$E183,$F183,$G183,$H183,$I183))</f>
        <v/>
      </c>
      <c r="BH183" s="37" t="str">
        <v/>
      </c>
      <c r="BI183" s="37" t="str">
        <v/>
      </c>
      <c r="BJ183" s="39" t="str">
        <v/>
      </c>
      <c r="BK183" s="39" t="str">
        <v/>
      </c>
      <c r="BL183" s="37" t="str">
        <v/>
      </c>
      <c r="BM183" s="37" t="str">
        <v/>
      </c>
      <c r="BN183" s="37" t="str">
        <v/>
      </c>
      <c r="BO183" s="37" t="str">
        <v/>
      </c>
      <c r="BP183" s="37" t="str">
        <v/>
      </c>
      <c r="BQ183" s="37" t="str">
        <v/>
      </c>
      <c r="BR183" s="40">
        <f t="shared" si="91"/>
        <v>30.5</v>
      </c>
      <c r="BS183" s="36">
        <f>IFERROR(INDEX('Level Multipliers'!$D:$D,MATCH(BR183,'Level Multipliers'!$A:$A,0)),"")</f>
        <v>1.3610237451455012</v>
      </c>
      <c r="BT183" s="37">
        <f t="shared" si="92"/>
        <v>0</v>
      </c>
      <c r="BU183" s="37">
        <f t="shared" si="93"/>
        <v>-31</v>
      </c>
      <c r="BV183" s="38">
        <f t="shared" si="94"/>
        <v>379746944.75675261</v>
      </c>
      <c r="BW183" s="38">
        <f t="shared" si="95"/>
        <v>380469240.2564643</v>
      </c>
      <c r="BX183" s="38" t="b">
        <f t="shared" si="96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 t="str">
        <f t="shared" si="97"/>
        <v/>
      </c>
      <c r="CK183" s="41" t="str">
        <f t="shared" si="98"/>
        <v/>
      </c>
      <c r="CL183" s="61" t="str">
        <f t="shared" si="99"/>
        <v/>
      </c>
      <c r="CM183" s="39" t="str">
        <f t="shared" si="100"/>
        <v/>
      </c>
      <c r="CN183" s="39" t="str">
        <f t="shared" si="101"/>
        <v/>
      </c>
      <c r="CO183" s="42" t="str">
        <f t="shared" si="102"/>
        <v/>
      </c>
      <c r="CP183" s="42" t="str">
        <f t="shared" si="103"/>
        <v/>
      </c>
      <c r="CQ183" s="42" t="str">
        <f t="shared" si="104"/>
        <v/>
      </c>
      <c r="CR183" s="42" t="str">
        <f t="shared" si="105"/>
        <v/>
      </c>
      <c r="CS183" s="42" t="str">
        <f t="shared" si="106"/>
        <v/>
      </c>
      <c r="CT183" s="42" t="str">
        <f t="shared" si="107"/>
        <v/>
      </c>
      <c r="CU183" s="43" t="str">
        <f t="shared" si="108"/>
        <v/>
      </c>
      <c r="CV183" s="43" t="str">
        <f t="shared" si="109"/>
        <v/>
      </c>
      <c r="CW183" s="43" t="str">
        <f t="shared" si="110"/>
        <v/>
      </c>
      <c r="CX183" s="13"/>
    </row>
    <row r="184" spans="1:102" x14ac:dyDescent="0.25">
      <c r="A184" s="31" t="s">
        <v>183</v>
      </c>
      <c r="B184" s="13">
        <v>55</v>
      </c>
      <c r="C184" s="13">
        <v>12</v>
      </c>
      <c r="D184" s="13">
        <v>2</v>
      </c>
      <c r="E184" s="32" t="s">
        <v>2</v>
      </c>
      <c r="F184" s="32"/>
      <c r="G184" s="32">
        <v>1</v>
      </c>
      <c r="H184" s="32"/>
      <c r="I184" s="32" t="s">
        <v>2</v>
      </c>
      <c r="J184" s="13"/>
      <c r="K184" s="33"/>
      <c r="L184" s="34">
        <f>IFERROR(INDEX('Pokemon Data'!A:A,MATCH($A184,'Pokemon Data'!$B:$B,0)),"")</f>
        <v>138</v>
      </c>
      <c r="M184" s="34">
        <f>IFERROR(INDEX('Pokemon Data'!I:I,MATCH($A184,'Pokemon Data'!$B:$B,0)),"")</f>
        <v>111</v>
      </c>
      <c r="N184" s="34">
        <f>IFERROR(INDEX('Pokemon Data'!J:J,MATCH($A184,'Pokemon Data'!$B:$B,0)),"")</f>
        <v>155</v>
      </c>
      <c r="O184" s="34">
        <f>IFERROR(INDEX('Pokemon Data'!K:K,MATCH($A184,'Pokemon Data'!$B:$B,0)),"")</f>
        <v>153</v>
      </c>
      <c r="P184" s="35">
        <f>IFERROR(INDEX('Level Multipliers'!$A:$A,MATCH($D184,'Level Multipliers'!$B:$B,0)),"")</f>
        <v>1</v>
      </c>
      <c r="Q184" s="36">
        <f>IFERROR(INDEX('Level Multipliers'!$D:$D,MATCH(P184,'Level Multipliers'!$A:$A,0)),"")</f>
        <v>10.638298236606033</v>
      </c>
      <c r="R184" s="37">
        <f t="shared" si="74"/>
        <v>17</v>
      </c>
      <c r="S184" s="37">
        <f t="shared" si="75"/>
        <v>15</v>
      </c>
      <c r="T184" s="38">
        <f t="shared" si="76"/>
        <v>3874485358.6685829</v>
      </c>
      <c r="U184" s="38">
        <f t="shared" si="77"/>
        <v>4016656556.9536119</v>
      </c>
      <c r="V184" s="38" t="b">
        <f t="shared" si="78"/>
        <v>1</v>
      </c>
      <c r="W184" s="37" t="str">
        <f t="array" ref="W184:AG184">IF(V184,"",IVSolution($M184,$N184,$O184,R184,S184,T184,U184,$E184,$F184,$G184,$H184,$I184))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40">
        <f t="shared" si="79"/>
        <v>1.5</v>
      </c>
      <c r="AI184" s="36">
        <f>IFERROR(INDEX('Level Multipliers'!$D:$D,MATCH(AH184,'Level Multipliers'!$A:$A,0)),"")</f>
        <v>7.3998742209257209</v>
      </c>
      <c r="AJ184" s="37">
        <f t="shared" si="80"/>
        <v>0</v>
      </c>
      <c r="AK184" s="37">
        <f t="shared" si="81"/>
        <v>-15</v>
      </c>
      <c r="AL184" s="38">
        <f t="shared" si="82"/>
        <v>907032253.44584906</v>
      </c>
      <c r="AM184" s="38">
        <f t="shared" si="83"/>
        <v>940315089.85328352</v>
      </c>
      <c r="AN184" s="38" t="b">
        <f t="shared" si="84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5"/>
        <v>2</v>
      </c>
      <c r="BA184" s="36">
        <f>IFERROR(INDEX('Level Multipliers'!$D:$D,MATCH(AZ184,'Level Multipliers'!$A:$A,0)),"")</f>
        <v>6.0096923264843083</v>
      </c>
      <c r="BB184" s="37">
        <f t="shared" si="86"/>
        <v>0</v>
      </c>
      <c r="BC184" s="37">
        <f t="shared" si="87"/>
        <v>-33</v>
      </c>
      <c r="BD184" s="38">
        <f t="shared" si="88"/>
        <v>394579331.18043119</v>
      </c>
      <c r="BE184" s="38">
        <f t="shared" si="89"/>
        <v>409058109.94440734</v>
      </c>
      <c r="BF184" s="38" t="b">
        <f t="shared" si="90"/>
        <v>1</v>
      </c>
      <c r="BG184" s="37" t="str">
        <f t="array" ref="BG184:BQ184">IF(BF184,"",IVSolution($M184,$N184,$O184,BB184,BC184,BD184,BE184,$E184,$F184,$G184,$H184,$I184))</f>
        <v/>
      </c>
      <c r="BH184" s="37" t="str">
        <v/>
      </c>
      <c r="BI184" s="37" t="str">
        <v/>
      </c>
      <c r="BJ184" s="39" t="str">
        <v/>
      </c>
      <c r="BK184" s="39" t="str">
        <v/>
      </c>
      <c r="BL184" s="37" t="str">
        <v/>
      </c>
      <c r="BM184" s="37" t="str">
        <v/>
      </c>
      <c r="BN184" s="37" t="str">
        <v/>
      </c>
      <c r="BO184" s="37" t="str">
        <v/>
      </c>
      <c r="BP184" s="37" t="str">
        <v/>
      </c>
      <c r="BQ184" s="37" t="str">
        <v/>
      </c>
      <c r="BR184" s="40">
        <f t="shared" si="91"/>
        <v>2.5</v>
      </c>
      <c r="BS184" s="36">
        <f>IFERROR(INDEX('Level Multipliers'!$D:$D,MATCH(BR184,'Level Multipliers'!$A:$A,0)),"")</f>
        <v>5.1907358424704109</v>
      </c>
      <c r="BT184" s="37">
        <f t="shared" si="92"/>
        <v>0</v>
      </c>
      <c r="BU184" s="37">
        <f t="shared" si="93"/>
        <v>-44</v>
      </c>
      <c r="BV184" s="38">
        <f t="shared" si="94"/>
        <v>219604427.32469285</v>
      </c>
      <c r="BW184" s="38">
        <f t="shared" si="95"/>
        <v>227662639.36867329</v>
      </c>
      <c r="BX184" s="38" t="b">
        <f t="shared" si="96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 t="str">
        <f t="shared" si="97"/>
        <v/>
      </c>
      <c r="CK184" s="41" t="str">
        <f t="shared" si="98"/>
        <v/>
      </c>
      <c r="CL184" s="61" t="str">
        <f t="shared" si="99"/>
        <v/>
      </c>
      <c r="CM184" s="39" t="str">
        <f t="shared" si="100"/>
        <v/>
      </c>
      <c r="CN184" s="39" t="str">
        <f t="shared" si="101"/>
        <v/>
      </c>
      <c r="CO184" s="42" t="str">
        <f t="shared" si="102"/>
        <v/>
      </c>
      <c r="CP184" s="42" t="str">
        <f t="shared" si="103"/>
        <v/>
      </c>
      <c r="CQ184" s="42" t="str">
        <f t="shared" si="104"/>
        <v/>
      </c>
      <c r="CR184" s="42" t="str">
        <f t="shared" si="105"/>
        <v/>
      </c>
      <c r="CS184" s="42" t="str">
        <f t="shared" si="106"/>
        <v/>
      </c>
      <c r="CT184" s="42" t="str">
        <f t="shared" si="107"/>
        <v/>
      </c>
      <c r="CU184" s="43" t="str">
        <f t="shared" si="108"/>
        <v/>
      </c>
      <c r="CV184" s="43" t="str">
        <f t="shared" si="109"/>
        <v/>
      </c>
      <c r="CW184" s="43" t="str">
        <f t="shared" si="110"/>
        <v/>
      </c>
      <c r="CX184" s="13"/>
    </row>
    <row r="185" spans="1:102" x14ac:dyDescent="0.25">
      <c r="A185" s="31" t="s">
        <v>184</v>
      </c>
      <c r="B185" s="13">
        <v>1761</v>
      </c>
      <c r="C185" s="13">
        <v>97</v>
      </c>
      <c r="D185" s="13">
        <v>35</v>
      </c>
      <c r="E185" s="32" t="s">
        <v>2</v>
      </c>
      <c r="F185" s="32"/>
      <c r="G185" s="32"/>
      <c r="H185" s="32">
        <v>1</v>
      </c>
      <c r="I185" s="32" t="s">
        <v>3</v>
      </c>
      <c r="J185" s="13"/>
      <c r="K185" s="33"/>
      <c r="L185" s="34">
        <f>IFERROR(INDEX('Pokemon Data'!A:A,MATCH($A185,'Pokemon Data'!$B:$B,0)),"")</f>
        <v>139</v>
      </c>
      <c r="M185" s="34">
        <f>IFERROR(INDEX('Pokemon Data'!I:I,MATCH($A185,'Pokemon Data'!$B:$B,0)),"")</f>
        <v>172</v>
      </c>
      <c r="N185" s="34">
        <f>IFERROR(INDEX('Pokemon Data'!J:J,MATCH($A185,'Pokemon Data'!$B:$B,0)),"")</f>
        <v>207</v>
      </c>
      <c r="O185" s="34">
        <f>IFERROR(INDEX('Pokemon Data'!K:K,MATCH($A185,'Pokemon Data'!$B:$B,0)),"")</f>
        <v>201</v>
      </c>
      <c r="P185" s="35">
        <f>IFERROR(INDEX('Level Multipliers'!$A:$A,MATCH($D185,'Level Multipliers'!$B:$B,0)),"")</f>
        <v>23</v>
      </c>
      <c r="Q185" s="36">
        <f>IFERROR(INDEX('Level Multipliers'!$D:$D,MATCH(P185,'Level Multipliers'!$A:$A,0)),"")</f>
        <v>1.5609074973486676</v>
      </c>
      <c r="R185" s="37">
        <f t="shared" si="74"/>
        <v>0</v>
      </c>
      <c r="S185" s="37">
        <f t="shared" si="75"/>
        <v>-20</v>
      </c>
      <c r="T185" s="38">
        <f t="shared" si="76"/>
        <v>1840888049.5291533</v>
      </c>
      <c r="U185" s="38">
        <f t="shared" si="77"/>
        <v>1842979373.4724922</v>
      </c>
      <c r="V185" s="38" t="b">
        <f t="shared" si="78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9"/>
        <v>23.5</v>
      </c>
      <c r="AI185" s="36">
        <f>IFERROR(INDEX('Level Multipliers'!$D:$D,MATCH(AH185,'Level Multipliers'!$A:$A,0)),"")</f>
        <v>1.5442084375315592</v>
      </c>
      <c r="AJ185" s="37">
        <f t="shared" si="80"/>
        <v>0</v>
      </c>
      <c r="AK185" s="37">
        <f t="shared" si="81"/>
        <v>-21</v>
      </c>
      <c r="AL185" s="38">
        <f t="shared" si="82"/>
        <v>1763365730.2990053</v>
      </c>
      <c r="AM185" s="38">
        <f t="shared" si="83"/>
        <v>1765368985.7243316</v>
      </c>
      <c r="AN185" s="38" t="b">
        <f t="shared" si="84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5"/>
        <v>24</v>
      </c>
      <c r="BA185" s="36">
        <f>IFERROR(INDEX('Level Multipliers'!$D:$D,MATCH(AZ185,'Level Multipliers'!$A:$A,0)),"")</f>
        <v>1.5280341520389438</v>
      </c>
      <c r="BB185" s="37">
        <f t="shared" si="86"/>
        <v>0</v>
      </c>
      <c r="BC185" s="37">
        <f t="shared" si="87"/>
        <v>-23</v>
      </c>
      <c r="BD185" s="38">
        <f t="shared" si="88"/>
        <v>1690639282.8033664</v>
      </c>
      <c r="BE185" s="38">
        <f t="shared" si="89"/>
        <v>1692559918.0166702</v>
      </c>
      <c r="BF185" s="38" t="b">
        <f t="shared" si="90"/>
        <v>1</v>
      </c>
      <c r="BG185" s="37" t="str">
        <f t="array" ref="BG185:BQ185">IF(BF185,"",IVSolution($M185,$N185,$O185,BB185,BC185,BD185,BE185,$E185,$F185,$G185,$H185,$I185))</f>
        <v/>
      </c>
      <c r="BH185" s="37" t="str">
        <v/>
      </c>
      <c r="BI185" s="37" t="str">
        <v/>
      </c>
      <c r="BJ185" s="39" t="str">
        <v/>
      </c>
      <c r="BK185" s="39" t="str">
        <v/>
      </c>
      <c r="BL185" s="37" t="str">
        <v/>
      </c>
      <c r="BM185" s="37" t="str">
        <v/>
      </c>
      <c r="BN185" s="37" t="str">
        <v/>
      </c>
      <c r="BO185" s="37" t="str">
        <v/>
      </c>
      <c r="BP185" s="37" t="str">
        <v/>
      </c>
      <c r="BQ185" s="37" t="str">
        <v/>
      </c>
      <c r="BR185" s="40">
        <f t="shared" si="91"/>
        <v>24.5</v>
      </c>
      <c r="BS185" s="36">
        <f>IFERROR(INDEX('Level Multipliers'!$D:$D,MATCH(BR185,'Level Multipliers'!$A:$A,0)),"")</f>
        <v>1.5123576273617088</v>
      </c>
      <c r="BT185" s="37">
        <f t="shared" si="92"/>
        <v>0</v>
      </c>
      <c r="BU185" s="37">
        <f t="shared" si="93"/>
        <v>-24</v>
      </c>
      <c r="BV185" s="38">
        <f t="shared" si="94"/>
        <v>1622320723.2129004</v>
      </c>
      <c r="BW185" s="38">
        <f t="shared" si="95"/>
        <v>1624163745.75471</v>
      </c>
      <c r="BX185" s="38" t="b">
        <f t="shared" si="96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 t="str">
        <f t="shared" si="97"/>
        <v/>
      </c>
      <c r="CK185" s="41" t="str">
        <f t="shared" si="98"/>
        <v/>
      </c>
      <c r="CL185" s="61" t="str">
        <f t="shared" si="99"/>
        <v/>
      </c>
      <c r="CM185" s="39" t="str">
        <f t="shared" si="100"/>
        <v/>
      </c>
      <c r="CN185" s="39" t="str">
        <f t="shared" si="101"/>
        <v/>
      </c>
      <c r="CO185" s="42" t="str">
        <f t="shared" si="102"/>
        <v/>
      </c>
      <c r="CP185" s="42" t="str">
        <f t="shared" si="103"/>
        <v/>
      </c>
      <c r="CQ185" s="42" t="str">
        <f t="shared" si="104"/>
        <v/>
      </c>
      <c r="CR185" s="42" t="str">
        <f t="shared" si="105"/>
        <v/>
      </c>
      <c r="CS185" s="42" t="str">
        <f t="shared" si="106"/>
        <v/>
      </c>
      <c r="CT185" s="42" t="str">
        <f t="shared" si="107"/>
        <v/>
      </c>
      <c r="CU185" s="43" t="str">
        <f t="shared" si="108"/>
        <v/>
      </c>
      <c r="CV185" s="43" t="str">
        <f t="shared" si="109"/>
        <v/>
      </c>
      <c r="CW185" s="43" t="str">
        <f t="shared" si="110"/>
        <v/>
      </c>
      <c r="CX185" s="13" t="s">
        <v>421</v>
      </c>
    </row>
    <row r="186" spans="1:102" x14ac:dyDescent="0.25">
      <c r="A186" s="31" t="s">
        <v>186</v>
      </c>
      <c r="B186" s="13">
        <v>409</v>
      </c>
      <c r="C186" s="13">
        <v>42</v>
      </c>
      <c r="D186" s="13">
        <v>6</v>
      </c>
      <c r="E186" s="32" t="s">
        <v>0</v>
      </c>
      <c r="F186" s="32"/>
      <c r="G186" s="32"/>
      <c r="H186" s="32">
        <v>1</v>
      </c>
      <c r="I186" s="32" t="s">
        <v>0</v>
      </c>
      <c r="J186" s="13"/>
      <c r="K186" s="33"/>
      <c r="L186" s="34">
        <f>IFERROR(INDEX('Pokemon Data'!A:A,MATCH($A186,'Pokemon Data'!$B:$B,0)),"")</f>
        <v>141</v>
      </c>
      <c r="M186" s="34">
        <f>IFERROR(INDEX('Pokemon Data'!I:I,MATCH($A186,'Pokemon Data'!$B:$B,0)),"")</f>
        <v>155</v>
      </c>
      <c r="N186" s="34">
        <f>IFERROR(INDEX('Pokemon Data'!J:J,MATCH($A186,'Pokemon Data'!$B:$B,0)),"")</f>
        <v>220</v>
      </c>
      <c r="O186" s="34">
        <f>IFERROR(INDEX('Pokemon Data'!K:K,MATCH($A186,'Pokemon Data'!$B:$B,0)),"")</f>
        <v>186</v>
      </c>
      <c r="P186" s="35">
        <f>IFERROR(INDEX('Level Multipliers'!$A:$A,MATCH($D186,'Level Multipliers'!$B:$B,0)),"")</f>
        <v>5</v>
      </c>
      <c r="Q186" s="36">
        <f>IFERROR(INDEX('Level Multipliers'!$D:$D,MATCH(P186,'Level Multipliers'!$A:$A,0)),"")</f>
        <v>3.4453071462968556</v>
      </c>
      <c r="R186" s="37">
        <f t="shared" si="74"/>
        <v>0</v>
      </c>
      <c r="S186" s="37">
        <f t="shared" si="75"/>
        <v>-7</v>
      </c>
      <c r="T186" s="38">
        <f t="shared" si="76"/>
        <v>2356993559.8366671</v>
      </c>
      <c r="U186" s="38">
        <f t="shared" si="77"/>
        <v>2368533290.7415891</v>
      </c>
      <c r="V186" s="38" t="b">
        <f t="shared" si="78"/>
        <v>1</v>
      </c>
      <c r="W186" s="37" t="str">
        <f t="array" ref="W186:AG186">IF(V186,"",IVSolution($M186,$N186,$O186,R186,S186,T186,U186,$E186,$F186,$G186,$H186,$I186))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40">
        <f t="shared" si="79"/>
        <v>5.5</v>
      </c>
      <c r="AI186" s="36">
        <f>IFERROR(INDEX('Level Multipliers'!$D:$D,MATCH(AH186,'Level Multipliers'!$A:$A,0)),"")</f>
        <v>3.2673611577633439</v>
      </c>
      <c r="AJ186" s="37">
        <f t="shared" si="80"/>
        <v>0</v>
      </c>
      <c r="AK186" s="37">
        <f t="shared" si="81"/>
        <v>-15</v>
      </c>
      <c r="AL186" s="38">
        <f t="shared" si="82"/>
        <v>1906492861.54846</v>
      </c>
      <c r="AM186" s="38">
        <f t="shared" si="83"/>
        <v>1915826961.9759333</v>
      </c>
      <c r="AN186" s="38" t="b">
        <f t="shared" si="84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5"/>
        <v>6</v>
      </c>
      <c r="BA186" s="36">
        <f>IFERROR(INDEX('Level Multipliers'!$D:$D,MATCH(AZ186,'Level Multipliers'!$A:$A,0)),"")</f>
        <v>3.1144148940514844</v>
      </c>
      <c r="BB186" s="37">
        <f t="shared" si="86"/>
        <v>0</v>
      </c>
      <c r="BC186" s="37">
        <f t="shared" si="87"/>
        <v>-22</v>
      </c>
      <c r="BD186" s="38">
        <f t="shared" si="88"/>
        <v>1573810674.3215179</v>
      </c>
      <c r="BE186" s="38">
        <f t="shared" si="89"/>
        <v>1581515978.224946</v>
      </c>
      <c r="BF186" s="38" t="b">
        <f t="shared" si="90"/>
        <v>1</v>
      </c>
      <c r="BG186" s="37" t="str">
        <f t="array" ref="BG186:BQ186">IF(BF186,"",IVSolution($M186,$N186,$O186,BB186,BC186,BD186,BE186,$E186,$F186,$G186,$H186,$I186))</f>
        <v/>
      </c>
      <c r="BH186" s="37" t="str">
        <v/>
      </c>
      <c r="BI186" s="37" t="str">
        <v/>
      </c>
      <c r="BJ186" s="39" t="str">
        <v/>
      </c>
      <c r="BK186" s="39" t="str">
        <v/>
      </c>
      <c r="BL186" s="37" t="str">
        <v/>
      </c>
      <c r="BM186" s="37" t="str">
        <v/>
      </c>
      <c r="BN186" s="37" t="str">
        <v/>
      </c>
      <c r="BO186" s="37" t="str">
        <v/>
      </c>
      <c r="BP186" s="37" t="str">
        <v/>
      </c>
      <c r="BQ186" s="37" t="str">
        <v/>
      </c>
      <c r="BR186" s="40">
        <f t="shared" si="91"/>
        <v>6.5</v>
      </c>
      <c r="BS186" s="36">
        <f>IFERROR(INDEX('Level Multipliers'!$D:$D,MATCH(BR186,'Level Multipliers'!$A:$A,0)),"")</f>
        <v>2.9811143544095775</v>
      </c>
      <c r="BT186" s="37">
        <f t="shared" si="92"/>
        <v>0</v>
      </c>
      <c r="BU186" s="37">
        <f t="shared" si="93"/>
        <v>-27</v>
      </c>
      <c r="BV186" s="38">
        <f t="shared" si="94"/>
        <v>1321177469.4961286</v>
      </c>
      <c r="BW186" s="38">
        <f t="shared" si="95"/>
        <v>1327645892.9722993</v>
      </c>
      <c r="BX186" s="38" t="b">
        <f t="shared" si="96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 t="str">
        <f t="shared" si="97"/>
        <v/>
      </c>
      <c r="CK186" s="41" t="str">
        <f t="shared" si="98"/>
        <v/>
      </c>
      <c r="CL186" s="61" t="str">
        <f t="shared" si="99"/>
        <v/>
      </c>
      <c r="CM186" s="39" t="str">
        <f t="shared" si="100"/>
        <v/>
      </c>
      <c r="CN186" s="39" t="str">
        <f t="shared" si="101"/>
        <v/>
      </c>
      <c r="CO186" s="42" t="str">
        <f t="shared" si="102"/>
        <v/>
      </c>
      <c r="CP186" s="42" t="str">
        <f t="shared" si="103"/>
        <v/>
      </c>
      <c r="CQ186" s="42" t="str">
        <f t="shared" si="104"/>
        <v/>
      </c>
      <c r="CR186" s="42" t="str">
        <f t="shared" si="105"/>
        <v/>
      </c>
      <c r="CS186" s="42" t="str">
        <f t="shared" si="106"/>
        <v/>
      </c>
      <c r="CT186" s="42" t="str">
        <f t="shared" si="107"/>
        <v/>
      </c>
      <c r="CU186" s="43" t="str">
        <f t="shared" si="108"/>
        <v/>
      </c>
      <c r="CV186" s="43" t="str">
        <f t="shared" si="109"/>
        <v/>
      </c>
      <c r="CW186" s="43" t="str">
        <f t="shared" si="110"/>
        <v/>
      </c>
      <c r="CX186" s="13" t="s">
        <v>441</v>
      </c>
    </row>
    <row r="187" spans="1:102" x14ac:dyDescent="0.25">
      <c r="A187" s="31" t="s">
        <v>187</v>
      </c>
      <c r="B187" s="13">
        <v>1448</v>
      </c>
      <c r="C187" s="13">
        <v>101</v>
      </c>
      <c r="D187" s="13">
        <v>25</v>
      </c>
      <c r="E187" s="32" t="s">
        <v>2</v>
      </c>
      <c r="F187" s="32"/>
      <c r="G187" s="32">
        <v>1</v>
      </c>
      <c r="H187" s="32"/>
      <c r="I187" s="32" t="s">
        <v>0</v>
      </c>
      <c r="J187" s="13"/>
      <c r="K187" s="33"/>
      <c r="L187" s="34">
        <f>IFERROR(INDEX('Pokemon Data'!A:A,MATCH($A187,'Pokemon Data'!$B:$B,0)),"")</f>
        <v>142</v>
      </c>
      <c r="M187" s="34">
        <f>IFERROR(INDEX('Pokemon Data'!I:I,MATCH($A187,'Pokemon Data'!$B:$B,0)),"")</f>
        <v>190</v>
      </c>
      <c r="N187" s="34">
        <f>IFERROR(INDEX('Pokemon Data'!J:J,MATCH($A187,'Pokemon Data'!$B:$B,0)),"")</f>
        <v>221</v>
      </c>
      <c r="O187" s="34">
        <f>IFERROR(INDEX('Pokemon Data'!K:K,MATCH($A187,'Pokemon Data'!$B:$B,0)),"")</f>
        <v>159</v>
      </c>
      <c r="P187" s="35">
        <f>IFERROR(INDEX('Level Multipliers'!$A:$A,MATCH($D187,'Level Multipliers'!$B:$B,0)),"")</f>
        <v>19</v>
      </c>
      <c r="Q187" s="36">
        <f>IFERROR(INDEX('Level Multipliers'!$D:$D,MATCH(P187,'Level Multipliers'!$A:$A,0)),"")</f>
        <v>1.7173900470456649</v>
      </c>
      <c r="R187" s="37">
        <f t="shared" si="74"/>
        <v>0</v>
      </c>
      <c r="S187" s="37">
        <f t="shared" si="75"/>
        <v>-15</v>
      </c>
      <c r="T187" s="38">
        <f t="shared" si="76"/>
        <v>1823949838.4855006</v>
      </c>
      <c r="U187" s="38">
        <f t="shared" si="77"/>
        <v>1826469976.1311066</v>
      </c>
      <c r="V187" s="38" t="b">
        <f t="shared" si="78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9"/>
        <v>19.5</v>
      </c>
      <c r="AI187" s="36">
        <f>IFERROR(INDEX('Level Multipliers'!$D:$D,MATCH(AH187,'Level Multipliers'!$A:$A,0)),"")</f>
        <v>1.6952373266621776</v>
      </c>
      <c r="AJ187" s="37">
        <f t="shared" si="80"/>
        <v>0</v>
      </c>
      <c r="AK187" s="37">
        <f t="shared" si="81"/>
        <v>-18</v>
      </c>
      <c r="AL187" s="38">
        <f t="shared" si="82"/>
        <v>1731646139.7744741</v>
      </c>
      <c r="AM187" s="38">
        <f t="shared" si="83"/>
        <v>1734038742.10028</v>
      </c>
      <c r="AN187" s="38" t="b">
        <f t="shared" si="84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5"/>
        <v>20</v>
      </c>
      <c r="BA187" s="36">
        <f>IFERROR(INDEX('Level Multipliers'!$D:$D,MATCH(AZ187,'Level Multipliers'!$A:$A,0)),"")</f>
        <v>1.6739202944034379</v>
      </c>
      <c r="BB187" s="37">
        <f t="shared" si="86"/>
        <v>0</v>
      </c>
      <c r="BC187" s="37">
        <f t="shared" si="87"/>
        <v>-20</v>
      </c>
      <c r="BD187" s="38">
        <f t="shared" si="88"/>
        <v>1646175836.7328188</v>
      </c>
      <c r="BE187" s="38">
        <f t="shared" si="89"/>
        <v>1648450345.3897467</v>
      </c>
      <c r="BF187" s="38" t="b">
        <f t="shared" si="90"/>
        <v>1</v>
      </c>
      <c r="BG187" s="37" t="str">
        <f t="array" ref="BG187:BQ187">IF(BF187,"",IVSolution($M187,$N187,$O187,BB187,BC187,BD187,BE187,$E187,$F187,$G187,$H187,$I187))</f>
        <v/>
      </c>
      <c r="BH187" s="37" t="str">
        <v/>
      </c>
      <c r="BI187" s="37" t="str">
        <v/>
      </c>
      <c r="BJ187" s="39" t="str">
        <v/>
      </c>
      <c r="BK187" s="39" t="str">
        <v/>
      </c>
      <c r="BL187" s="37" t="str">
        <v/>
      </c>
      <c r="BM187" s="37" t="str">
        <v/>
      </c>
      <c r="BN187" s="37" t="str">
        <v/>
      </c>
      <c r="BO187" s="37" t="str">
        <v/>
      </c>
      <c r="BP187" s="37" t="str">
        <v/>
      </c>
      <c r="BQ187" s="37" t="str">
        <v/>
      </c>
      <c r="BR187" s="40">
        <f t="shared" si="91"/>
        <v>20.5</v>
      </c>
      <c r="BS187" s="36">
        <f>IFERROR(INDEX('Level Multipliers'!$D:$D,MATCH(BR187,'Level Multipliers'!$A:$A,0)),"")</f>
        <v>1.6533745038028393</v>
      </c>
      <c r="BT187" s="37">
        <f t="shared" si="92"/>
        <v>0</v>
      </c>
      <c r="BU187" s="37">
        <f t="shared" si="93"/>
        <v>-22</v>
      </c>
      <c r="BV187" s="38">
        <f t="shared" si="94"/>
        <v>1566830686.2866197</v>
      </c>
      <c r="BW187" s="38">
        <f t="shared" si="95"/>
        <v>1568995564.351512</v>
      </c>
      <c r="BX187" s="38" t="b">
        <f t="shared" si="96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 t="str">
        <f t="shared" si="97"/>
        <v/>
      </c>
      <c r="CK187" s="41" t="str">
        <f t="shared" si="98"/>
        <v/>
      </c>
      <c r="CL187" s="61" t="str">
        <f t="shared" si="99"/>
        <v/>
      </c>
      <c r="CM187" s="39" t="str">
        <f t="shared" si="100"/>
        <v/>
      </c>
      <c r="CN187" s="39" t="str">
        <f t="shared" si="101"/>
        <v/>
      </c>
      <c r="CO187" s="42" t="str">
        <f t="shared" si="102"/>
        <v/>
      </c>
      <c r="CP187" s="42" t="str">
        <f t="shared" si="103"/>
        <v/>
      </c>
      <c r="CQ187" s="42" t="str">
        <f t="shared" si="104"/>
        <v/>
      </c>
      <c r="CR187" s="42" t="str">
        <f t="shared" si="105"/>
        <v/>
      </c>
      <c r="CS187" s="42" t="str">
        <f t="shared" si="106"/>
        <v/>
      </c>
      <c r="CT187" s="42" t="str">
        <f t="shared" si="107"/>
        <v/>
      </c>
      <c r="CU187" s="43" t="str">
        <f t="shared" si="108"/>
        <v/>
      </c>
      <c r="CV187" s="43" t="str">
        <f t="shared" si="109"/>
        <v/>
      </c>
      <c r="CW187" s="43" t="str">
        <f t="shared" si="110"/>
        <v/>
      </c>
      <c r="CX187" s="13" t="s">
        <v>439</v>
      </c>
    </row>
    <row r="188" spans="1:102" x14ac:dyDescent="0.25">
      <c r="A188" s="31" t="s">
        <v>187</v>
      </c>
      <c r="B188" s="13">
        <v>1407</v>
      </c>
      <c r="C188" s="13">
        <v>101</v>
      </c>
      <c r="D188" s="13">
        <v>30</v>
      </c>
      <c r="E188" s="32" t="s">
        <v>1</v>
      </c>
      <c r="F188" s="32">
        <v>1</v>
      </c>
      <c r="G188" s="32">
        <v>1</v>
      </c>
      <c r="H188" s="32"/>
      <c r="I188" s="32" t="s">
        <v>1</v>
      </c>
      <c r="J188" s="13"/>
      <c r="K188" s="33"/>
      <c r="L188" s="34">
        <f>IFERROR(INDEX('Pokemon Data'!A:A,MATCH($A188,'Pokemon Data'!$B:$B,0)),"")</f>
        <v>142</v>
      </c>
      <c r="M188" s="34">
        <f>IFERROR(INDEX('Pokemon Data'!I:I,MATCH($A188,'Pokemon Data'!$B:$B,0)),"")</f>
        <v>190</v>
      </c>
      <c r="N188" s="34">
        <f>IFERROR(INDEX('Pokemon Data'!J:J,MATCH($A188,'Pokemon Data'!$B:$B,0)),"")</f>
        <v>221</v>
      </c>
      <c r="O188" s="34">
        <f>IFERROR(INDEX('Pokemon Data'!K:K,MATCH($A188,'Pokemon Data'!$B:$B,0)),"")</f>
        <v>159</v>
      </c>
      <c r="P188" s="35">
        <f>IFERROR(INDEX('Level Multipliers'!$A:$A,MATCH($D188,'Level Multipliers'!$B:$B,0)),"")</f>
        <v>21</v>
      </c>
      <c r="Q188" s="36">
        <f>IFERROR(INDEX('Level Multipliers'!$D:$D,MATCH(P188,'Level Multipliers'!$A:$A,0)),"")</f>
        <v>1.6335670981213306</v>
      </c>
      <c r="R188" s="37">
        <f t="shared" si="74"/>
        <v>0</v>
      </c>
      <c r="S188" s="37">
        <f t="shared" si="75"/>
        <v>-24</v>
      </c>
      <c r="T188" s="38">
        <f t="shared" si="76"/>
        <v>1409730530.9100409</v>
      </c>
      <c r="U188" s="38">
        <f t="shared" si="77"/>
        <v>1411735124.3730798</v>
      </c>
      <c r="V188" s="38" t="b">
        <f t="shared" si="78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9"/>
        <v>21.5</v>
      </c>
      <c r="AI188" s="36">
        <f>IFERROR(INDEX('Level Multipliers'!$D:$D,MATCH(AH188,'Level Multipliers'!$A:$A,0)),"")</f>
        <v>1.6144549045635799</v>
      </c>
      <c r="AJ188" s="37">
        <f t="shared" si="80"/>
        <v>0</v>
      </c>
      <c r="AK188" s="37">
        <f t="shared" si="81"/>
        <v>-26</v>
      </c>
      <c r="AL188" s="38">
        <f t="shared" si="82"/>
        <v>1344905809.515193</v>
      </c>
      <c r="AM188" s="38">
        <f t="shared" si="83"/>
        <v>1346818224.2178929</v>
      </c>
      <c r="AN188" s="38" t="b">
        <f t="shared" si="84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5"/>
        <v>22</v>
      </c>
      <c r="BA188" s="36">
        <f>IFERROR(INDEX('Level Multipliers'!$D:$D,MATCH(AZ188,'Level Multipliers'!$A:$A,0)),"")</f>
        <v>1.5959981933118279</v>
      </c>
      <c r="BB188" s="37">
        <f t="shared" si="86"/>
        <v>0</v>
      </c>
      <c r="BC188" s="37">
        <f t="shared" si="87"/>
        <v>-28</v>
      </c>
      <c r="BD188" s="38">
        <f t="shared" si="88"/>
        <v>1284451695.7058816</v>
      </c>
      <c r="BE188" s="38">
        <f t="shared" si="89"/>
        <v>1286278146.5178244</v>
      </c>
      <c r="BF188" s="38" t="b">
        <f t="shared" si="90"/>
        <v>1</v>
      </c>
      <c r="BG188" s="37" t="str">
        <f t="array" ref="BG188:BQ188">IF(BF188,"",IVSolution($M188,$N188,$O188,BB188,BC188,BD188,BE188,$E188,$F188,$G188,$H188,$I188))</f>
        <v/>
      </c>
      <c r="BH188" s="37" t="str">
        <v/>
      </c>
      <c r="BI188" s="37" t="str">
        <v/>
      </c>
      <c r="BJ188" s="39" t="str">
        <v/>
      </c>
      <c r="BK188" s="39" t="str">
        <v/>
      </c>
      <c r="BL188" s="37" t="str">
        <v/>
      </c>
      <c r="BM188" s="37" t="str">
        <v/>
      </c>
      <c r="BN188" s="37" t="str">
        <v/>
      </c>
      <c r="BO188" s="37" t="str">
        <v/>
      </c>
      <c r="BP188" s="37" t="str">
        <v/>
      </c>
      <c r="BQ188" s="37" t="str">
        <v/>
      </c>
      <c r="BR188" s="40">
        <f t="shared" si="91"/>
        <v>22.5</v>
      </c>
      <c r="BS188" s="36">
        <f>IFERROR(INDEX('Level Multipliers'!$D:$D,MATCH(BR188,'Level Multipliers'!$A:$A,0)),"")</f>
        <v>1.578160334674382</v>
      </c>
      <c r="BT188" s="37">
        <f t="shared" si="92"/>
        <v>0</v>
      </c>
      <c r="BU188" s="37">
        <f t="shared" si="93"/>
        <v>-30</v>
      </c>
      <c r="BV188" s="38">
        <f t="shared" si="94"/>
        <v>1227983947.227309</v>
      </c>
      <c r="BW188" s="38">
        <f t="shared" si="95"/>
        <v>1229730102.6374068</v>
      </c>
      <c r="BX188" s="38" t="b">
        <f t="shared" si="96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 t="str">
        <f t="shared" si="97"/>
        <v/>
      </c>
      <c r="CK188" s="41" t="str">
        <f t="shared" si="98"/>
        <v/>
      </c>
      <c r="CL188" s="61" t="str">
        <f t="shared" si="99"/>
        <v/>
      </c>
      <c r="CM188" s="39" t="str">
        <f t="shared" si="100"/>
        <v/>
      </c>
      <c r="CN188" s="39" t="str">
        <f t="shared" si="101"/>
        <v/>
      </c>
      <c r="CO188" s="42" t="str">
        <f t="shared" si="102"/>
        <v/>
      </c>
      <c r="CP188" s="42" t="str">
        <f t="shared" si="103"/>
        <v/>
      </c>
      <c r="CQ188" s="42" t="str">
        <f t="shared" si="104"/>
        <v/>
      </c>
      <c r="CR188" s="42" t="str">
        <f t="shared" si="105"/>
        <v/>
      </c>
      <c r="CS188" s="42" t="str">
        <f t="shared" si="106"/>
        <v/>
      </c>
      <c r="CT188" s="42" t="str">
        <f t="shared" si="107"/>
        <v/>
      </c>
      <c r="CU188" s="43" t="str">
        <f t="shared" si="108"/>
        <v/>
      </c>
      <c r="CV188" s="43" t="str">
        <f t="shared" si="109"/>
        <v/>
      </c>
      <c r="CW188" s="43" t="str">
        <f t="shared" si="110"/>
        <v/>
      </c>
      <c r="CX188" s="13" t="s">
        <v>422</v>
      </c>
    </row>
    <row r="189" spans="1:102" x14ac:dyDescent="0.25">
      <c r="A189" s="31" t="s">
        <v>188</v>
      </c>
      <c r="B189" s="13">
        <v>2853</v>
      </c>
      <c r="C189" s="13">
        <v>243</v>
      </c>
      <c r="D189" s="13">
        <v>50</v>
      </c>
      <c r="E189" s="32" t="s">
        <v>0</v>
      </c>
      <c r="F189" s="32"/>
      <c r="G189" s="32"/>
      <c r="H189" s="32">
        <v>1</v>
      </c>
      <c r="I189" s="32" t="s">
        <v>0</v>
      </c>
      <c r="J189" s="13">
        <v>1</v>
      </c>
      <c r="K189" s="33"/>
      <c r="L189" s="34">
        <f>IFERROR(INDEX('Pokemon Data'!A:A,MATCH($A189,'Pokemon Data'!$B:$B,0)),"")</f>
        <v>143</v>
      </c>
      <c r="M189" s="34">
        <f>IFERROR(INDEX('Pokemon Data'!I:I,MATCH($A189,'Pokemon Data'!$B:$B,0)),"")</f>
        <v>330</v>
      </c>
      <c r="N189" s="34">
        <f>IFERROR(INDEX('Pokemon Data'!J:J,MATCH($A189,'Pokemon Data'!$B:$B,0)),"")</f>
        <v>190</v>
      </c>
      <c r="O189" s="34">
        <f>IFERROR(INDEX('Pokemon Data'!K:K,MATCH($A189,'Pokemon Data'!$B:$B,0)),"")</f>
        <v>169</v>
      </c>
      <c r="P189" s="35">
        <f>IFERROR(INDEX('Level Multipliers'!$A:$A,MATCH($D189,'Level Multipliers'!$B:$B,0)),"")</f>
        <v>29</v>
      </c>
      <c r="Q189" s="36">
        <f>IFERROR(INDEX('Level Multipliers'!$D:$D,MATCH(P189,'Level Multipliers'!$A:$A,0)),"")</f>
        <v>1.3900490110869419</v>
      </c>
      <c r="R189" s="37">
        <f t="shared" si="74"/>
        <v>8</v>
      </c>
      <c r="S189" s="37">
        <f t="shared" si="75"/>
        <v>9</v>
      </c>
      <c r="T189" s="38">
        <f t="shared" si="76"/>
        <v>3038953086.4593592</v>
      </c>
      <c r="U189" s="38">
        <f t="shared" si="77"/>
        <v>3041083815.9900308</v>
      </c>
      <c r="V189" s="38" t="b">
        <f t="shared" si="78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9"/>
        <v>29.5</v>
      </c>
      <c r="AI189" s="36">
        <f>IFERROR(INDEX('Level Multipliers'!$D:$D,MATCH(AH189,'Level Multipliers'!$A:$A,0)),"")</f>
        <v>1.3782161611191808</v>
      </c>
      <c r="AJ189" s="37">
        <f t="shared" si="80"/>
        <v>5</v>
      </c>
      <c r="AK189" s="37">
        <f t="shared" si="81"/>
        <v>6</v>
      </c>
      <c r="AL189" s="38">
        <f t="shared" si="82"/>
        <v>2936790023.0060968</v>
      </c>
      <c r="AM189" s="38">
        <f t="shared" si="83"/>
        <v>2938849121.9949174</v>
      </c>
      <c r="AN189" s="38" t="b">
        <f t="shared" si="84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5"/>
        <v>30</v>
      </c>
      <c r="BA189" s="36">
        <f>IFERROR(INDEX('Level Multipliers'!$D:$D,MATCH(AZ189,'Level Multipliers'!$A:$A,0)),"")</f>
        <v>1.3666803275917536</v>
      </c>
      <c r="BB189" s="37">
        <f t="shared" si="86"/>
        <v>3</v>
      </c>
      <c r="BC189" s="37">
        <f t="shared" si="87"/>
        <v>3</v>
      </c>
      <c r="BD189" s="38">
        <f t="shared" si="88"/>
        <v>2839692508.4331231</v>
      </c>
      <c r="BE189" s="38">
        <f t="shared" si="89"/>
        <v>2841683528.5356402</v>
      </c>
      <c r="BF189" s="38" t="b">
        <f t="shared" si="90"/>
        <v>1</v>
      </c>
      <c r="BG189" s="37" t="str">
        <f t="array" ref="BG189:BQ189">IF(BF189,"",IVSolution($M189,$N189,$O189,BB189,BC189,BD189,BE189,$E189,$F189,$G189,$H189,$I189))</f>
        <v/>
      </c>
      <c r="BH189" s="37" t="str">
        <v/>
      </c>
      <c r="BI189" s="37" t="str">
        <v/>
      </c>
      <c r="BJ189" s="39" t="str">
        <v/>
      </c>
      <c r="BK189" s="39" t="str">
        <v/>
      </c>
      <c r="BL189" s="37" t="str">
        <v/>
      </c>
      <c r="BM189" s="37" t="str">
        <v/>
      </c>
      <c r="BN189" s="37" t="str">
        <v/>
      </c>
      <c r="BO189" s="37" t="str">
        <v/>
      </c>
      <c r="BP189" s="37" t="str">
        <v/>
      </c>
      <c r="BQ189" s="37" t="str">
        <v/>
      </c>
      <c r="BR189" s="40">
        <f t="shared" si="91"/>
        <v>30.5</v>
      </c>
      <c r="BS189" s="36">
        <f>IFERROR(INDEX('Level Multipliers'!$D:$D,MATCH(BR189,'Level Multipliers'!$A:$A,0)),"")</f>
        <v>1.3610237451455012</v>
      </c>
      <c r="BT189" s="37">
        <f t="shared" si="92"/>
        <v>1</v>
      </c>
      <c r="BU189" s="37">
        <f t="shared" si="93"/>
        <v>2</v>
      </c>
      <c r="BV189" s="38">
        <f t="shared" si="94"/>
        <v>2792970522.6190257</v>
      </c>
      <c r="BW189" s="38">
        <f t="shared" si="95"/>
        <v>2794928784.0997167</v>
      </c>
      <c r="BX189" s="38" t="b">
        <f t="shared" si="96"/>
        <v>1</v>
      </c>
      <c r="BY189" s="37" t="str">
        <f t="array" ref="BY189:CI189">IF(BX189,"",IVSolution($M189,$N189,$O189,BT189,BU189,BV189,BW189,$E189,$F189,$G189,$H189,$I189))</f>
        <v/>
      </c>
      <c r="BZ189" s="37" t="str">
        <v/>
      </c>
      <c r="CA189" s="37" t="str">
        <v/>
      </c>
      <c r="CB189" s="39" t="str">
        <v/>
      </c>
      <c r="CC189" s="39" t="str">
        <v/>
      </c>
      <c r="CD189" s="37" t="str">
        <v/>
      </c>
      <c r="CE189" s="37" t="str">
        <v/>
      </c>
      <c r="CF189" s="37" t="str">
        <v/>
      </c>
      <c r="CG189" s="37" t="str">
        <v/>
      </c>
      <c r="CH189" s="37" t="str">
        <v/>
      </c>
      <c r="CI189" s="37" t="str">
        <v/>
      </c>
      <c r="CJ189" s="41" t="str">
        <f t="shared" si="97"/>
        <v/>
      </c>
      <c r="CK189" s="41" t="str">
        <f t="shared" si="98"/>
        <v/>
      </c>
      <c r="CL189" s="61" t="str">
        <f t="shared" si="99"/>
        <v/>
      </c>
      <c r="CM189" s="39" t="str">
        <f t="shared" si="100"/>
        <v/>
      </c>
      <c r="CN189" s="39" t="str">
        <f t="shared" si="101"/>
        <v/>
      </c>
      <c r="CO189" s="42" t="str">
        <f t="shared" si="102"/>
        <v/>
      </c>
      <c r="CP189" s="42" t="str">
        <f t="shared" si="103"/>
        <v/>
      </c>
      <c r="CQ189" s="42" t="str">
        <f t="shared" si="104"/>
        <v/>
      </c>
      <c r="CR189" s="42" t="str">
        <f t="shared" si="105"/>
        <v/>
      </c>
      <c r="CS189" s="42" t="str">
        <f t="shared" si="106"/>
        <v/>
      </c>
      <c r="CT189" s="42" t="str">
        <f t="shared" si="107"/>
        <v/>
      </c>
      <c r="CU189" s="43" t="str">
        <f t="shared" si="108"/>
        <v/>
      </c>
      <c r="CV189" s="43" t="str">
        <f t="shared" si="109"/>
        <v/>
      </c>
      <c r="CW189" s="43" t="str">
        <f t="shared" si="110"/>
        <v/>
      </c>
      <c r="CX189" s="13" t="s">
        <v>426</v>
      </c>
    </row>
    <row r="190" spans="1:102" x14ac:dyDescent="0.25">
      <c r="A190" s="31" t="s">
        <v>192</v>
      </c>
      <c r="B190" s="13">
        <v>421</v>
      </c>
      <c r="C190" s="13">
        <v>54</v>
      </c>
      <c r="D190" s="13">
        <v>22</v>
      </c>
      <c r="E190" s="32" t="s">
        <v>2</v>
      </c>
      <c r="F190" s="32"/>
      <c r="G190" s="32">
        <v>1</v>
      </c>
      <c r="H190" s="32"/>
      <c r="I190" s="32" t="s">
        <v>0</v>
      </c>
      <c r="J190" s="13"/>
      <c r="K190" s="33"/>
      <c r="L190" s="34">
        <f>IFERROR(INDEX('Pokemon Data'!A:A,MATCH($A190,'Pokemon Data'!$B:$B,0)),"")</f>
        <v>147</v>
      </c>
      <c r="M190" s="34">
        <f>IFERROR(INDEX('Pokemon Data'!I:I,MATCH($A190,'Pokemon Data'!$B:$B,0)),"")</f>
        <v>121</v>
      </c>
      <c r="N190" s="34">
        <f>IFERROR(INDEX('Pokemon Data'!J:J,MATCH($A190,'Pokemon Data'!$B:$B,0)),"")</f>
        <v>119</v>
      </c>
      <c r="O190" s="34">
        <f>IFERROR(INDEX('Pokemon Data'!K:K,MATCH($A190,'Pokemon Data'!$B:$B,0)),"")</f>
        <v>91</v>
      </c>
      <c r="P190" s="35">
        <f>IFERROR(INDEX('Level Multipliers'!$A:$A,MATCH($D190,'Level Multipliers'!$B:$B,0)),"")</f>
        <v>17</v>
      </c>
      <c r="Q190" s="36">
        <f>IFERROR(INDEX('Level Multipliers'!$D:$D,MATCH(P190,'Level Multipliers'!$A:$A,0)),"")</f>
        <v>1.8155651132027117</v>
      </c>
      <c r="R190" s="37">
        <f t="shared" si="74"/>
        <v>0</v>
      </c>
      <c r="S190" s="37">
        <f t="shared" si="75"/>
        <v>-22</v>
      </c>
      <c r="T190" s="38">
        <f t="shared" si="76"/>
        <v>192580144.27007511</v>
      </c>
      <c r="U190" s="38">
        <f t="shared" si="77"/>
        <v>193496100.85810876</v>
      </c>
      <c r="V190" s="38" t="b">
        <f t="shared" si="78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9"/>
        <v>17.5</v>
      </c>
      <c r="AI190" s="36">
        <f>IFERROR(INDEX('Level Multipliers'!$D:$D,MATCH(AH190,'Level Multipliers'!$A:$A,0)),"")</f>
        <v>1.7894510926096343</v>
      </c>
      <c r="AJ190" s="37">
        <f t="shared" si="80"/>
        <v>0</v>
      </c>
      <c r="AK190" s="37">
        <f t="shared" si="81"/>
        <v>-23</v>
      </c>
      <c r="AL190" s="38">
        <f t="shared" si="82"/>
        <v>181737071.05249423</v>
      </c>
      <c r="AM190" s="38">
        <f t="shared" si="83"/>
        <v>182601455.42686164</v>
      </c>
      <c r="AN190" s="38" t="b">
        <f t="shared" si="84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5"/>
        <v>18</v>
      </c>
      <c r="BA190" s="36">
        <f>IFERROR(INDEX('Level Multipliers'!$D:$D,MATCH(AZ190,'Level Multipliers'!$A:$A,0)),"")</f>
        <v>1.7644323332558229</v>
      </c>
      <c r="BB190" s="37">
        <f t="shared" si="86"/>
        <v>0</v>
      </c>
      <c r="BC190" s="37">
        <f t="shared" si="87"/>
        <v>-24</v>
      </c>
      <c r="BD190" s="38">
        <f t="shared" si="88"/>
        <v>171784597.71753931</v>
      </c>
      <c r="BE190" s="38">
        <f t="shared" si="89"/>
        <v>172601645.78133878</v>
      </c>
      <c r="BF190" s="38" t="b">
        <f t="shared" si="90"/>
        <v>1</v>
      </c>
      <c r="BG190" s="37" t="str">
        <f t="array" ref="BG190:BQ190">IF(BF190,"",IVSolution($M190,$N190,$O190,BB190,BC190,BD190,BE190,$E190,$F190,$G190,$H190,$I190))</f>
        <v/>
      </c>
      <c r="BH190" s="37" t="str">
        <v/>
      </c>
      <c r="BI190" s="37" t="str">
        <v/>
      </c>
      <c r="BJ190" s="39" t="str">
        <v/>
      </c>
      <c r="BK190" s="39" t="str">
        <v/>
      </c>
      <c r="BL190" s="37" t="str">
        <v/>
      </c>
      <c r="BM190" s="37" t="str">
        <v/>
      </c>
      <c r="BN190" s="37" t="str">
        <v/>
      </c>
      <c r="BO190" s="37" t="str">
        <v/>
      </c>
      <c r="BP190" s="37" t="str">
        <v/>
      </c>
      <c r="BQ190" s="37" t="str">
        <v/>
      </c>
      <c r="BR190" s="40">
        <f t="shared" si="91"/>
        <v>18.5</v>
      </c>
      <c r="BS190" s="36">
        <f>IFERROR(INDEX('Level Multipliers'!$D:$D,MATCH(BR190,'Level Multipliers'!$A:$A,0)),"")</f>
        <v>1.7404346161581328</v>
      </c>
      <c r="BT190" s="37">
        <f t="shared" si="92"/>
        <v>0</v>
      </c>
      <c r="BU190" s="37">
        <f t="shared" si="93"/>
        <v>-26</v>
      </c>
      <c r="BV190" s="38">
        <f t="shared" si="94"/>
        <v>162627895.4513382</v>
      </c>
      <c r="BW190" s="38">
        <f t="shared" si="95"/>
        <v>163401392.07946306</v>
      </c>
      <c r="BX190" s="38" t="b">
        <f t="shared" si="96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 t="str">
        <f t="shared" si="97"/>
        <v/>
      </c>
      <c r="CK190" s="41" t="str">
        <f t="shared" si="98"/>
        <v/>
      </c>
      <c r="CL190" s="61" t="str">
        <f t="shared" si="99"/>
        <v/>
      </c>
      <c r="CM190" s="39" t="str">
        <f t="shared" si="100"/>
        <v/>
      </c>
      <c r="CN190" s="39" t="str">
        <f t="shared" si="101"/>
        <v/>
      </c>
      <c r="CO190" s="42" t="str">
        <f t="shared" si="102"/>
        <v/>
      </c>
      <c r="CP190" s="42" t="str">
        <f t="shared" si="103"/>
        <v/>
      </c>
      <c r="CQ190" s="42" t="str">
        <f t="shared" si="104"/>
        <v/>
      </c>
      <c r="CR190" s="42" t="str">
        <f t="shared" si="105"/>
        <v/>
      </c>
      <c r="CS190" s="42" t="str">
        <f t="shared" si="106"/>
        <v/>
      </c>
      <c r="CT190" s="42" t="str">
        <f t="shared" si="107"/>
        <v/>
      </c>
      <c r="CU190" s="43" t="str">
        <f t="shared" si="108"/>
        <v/>
      </c>
      <c r="CV190" s="43" t="str">
        <f t="shared" si="109"/>
        <v/>
      </c>
      <c r="CW190" s="43" t="str">
        <f t="shared" si="110"/>
        <v/>
      </c>
      <c r="CX190" s="13" t="s">
        <v>419</v>
      </c>
    </row>
    <row r="191" spans="1:102" x14ac:dyDescent="0.25">
      <c r="A191" s="31" t="s">
        <v>195</v>
      </c>
      <c r="B191" s="13">
        <v>2172</v>
      </c>
      <c r="C191" s="13">
        <v>118</v>
      </c>
      <c r="D191" s="13">
        <v>30</v>
      </c>
      <c r="E191" s="32" t="s">
        <v>0</v>
      </c>
      <c r="F191" s="32"/>
      <c r="G191" s="32">
        <v>1</v>
      </c>
      <c r="H191" s="32">
        <v>1</v>
      </c>
      <c r="I191" s="32" t="s">
        <v>0</v>
      </c>
      <c r="J191" s="13">
        <v>1</v>
      </c>
      <c r="K191" s="33"/>
      <c r="L191" s="34">
        <f>IFERROR(INDEX('Pokemon Data'!A:A,MATCH($A191,'Pokemon Data'!$B:$B,0)),"")</f>
        <v>149</v>
      </c>
      <c r="M191" s="34">
        <f>IFERROR(INDEX('Pokemon Data'!I:I,MATCH($A191,'Pokemon Data'!$B:$B,0)),"")</f>
        <v>209</v>
      </c>
      <c r="N191" s="34">
        <f>IFERROR(INDEX('Pokemon Data'!J:J,MATCH($A191,'Pokemon Data'!$B:$B,0)),"")</f>
        <v>263</v>
      </c>
      <c r="O191" s="34">
        <f>IFERROR(INDEX('Pokemon Data'!K:K,MATCH($A191,'Pokemon Data'!$B:$B,0)),"")</f>
        <v>198</v>
      </c>
      <c r="P191" s="35">
        <f>IFERROR(INDEX('Level Multipliers'!$A:$A,MATCH($D191,'Level Multipliers'!$B:$B,0)),"")</f>
        <v>21</v>
      </c>
      <c r="Q191" s="36">
        <f>IFERROR(INDEX('Level Multipliers'!$D:$D,MATCH(P191,'Level Multipliers'!$A:$A,0)),"")</f>
        <v>1.6335670981213306</v>
      </c>
      <c r="R191" s="37">
        <f t="shared" si="74"/>
        <v>0</v>
      </c>
      <c r="S191" s="37">
        <f t="shared" si="75"/>
        <v>-15</v>
      </c>
      <c r="T191" s="38">
        <f t="shared" si="76"/>
        <v>3359445132.4112072</v>
      </c>
      <c r="U191" s="38">
        <f t="shared" si="77"/>
        <v>3362539256.2466974</v>
      </c>
      <c r="V191" s="38" t="b">
        <f t="shared" si="78"/>
        <v>1</v>
      </c>
      <c r="W191" s="37" t="str">
        <f t="array" ref="W191:AG191">IF(V191,"",IVSolution($M191,$N191,$O191,R191,S191,T191,U191,$E191,$F191,$G191,$H191,$I191))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40">
        <f t="shared" si="79"/>
        <v>21.5</v>
      </c>
      <c r="AI191" s="36">
        <f>IFERROR(INDEX('Level Multipliers'!$D:$D,MATCH(AH191,'Level Multipliers'!$A:$A,0)),"")</f>
        <v>1.6144549045635799</v>
      </c>
      <c r="AJ191" s="37">
        <f t="shared" si="80"/>
        <v>0</v>
      </c>
      <c r="AK191" s="37">
        <f t="shared" si="81"/>
        <v>-17</v>
      </c>
      <c r="AL191" s="38">
        <f t="shared" si="82"/>
        <v>3204965187.5034018</v>
      </c>
      <c r="AM191" s="38">
        <f t="shared" si="83"/>
        <v>3207917031.8668942</v>
      </c>
      <c r="AN191" s="38" t="b">
        <f t="shared" si="84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5"/>
        <v>22</v>
      </c>
      <c r="BA191" s="36">
        <f>IFERROR(INDEX('Level Multipliers'!$D:$D,MATCH(AZ191,'Level Multipliers'!$A:$A,0)),"")</f>
        <v>1.5959981933118279</v>
      </c>
      <c r="BB191" s="37">
        <f t="shared" si="86"/>
        <v>0</v>
      </c>
      <c r="BC191" s="37">
        <f t="shared" si="87"/>
        <v>-20</v>
      </c>
      <c r="BD191" s="38">
        <f t="shared" si="88"/>
        <v>3060900578.0494094</v>
      </c>
      <c r="BE191" s="38">
        <f t="shared" si="89"/>
        <v>3063719735.6969733</v>
      </c>
      <c r="BF191" s="38" t="b">
        <f t="shared" si="90"/>
        <v>1</v>
      </c>
      <c r="BG191" s="37" t="str">
        <f t="array" ref="BG191:BQ191">IF(BF191,"",IVSolution($M191,$N191,$O191,BB191,BC191,BD191,BE191,$E191,$F191,$G191,$H191,$I191))</f>
        <v/>
      </c>
      <c r="BH191" s="37" t="str">
        <v/>
      </c>
      <c r="BI191" s="37" t="str">
        <v/>
      </c>
      <c r="BJ191" s="39" t="str">
        <v/>
      </c>
      <c r="BK191" s="39" t="str">
        <v/>
      </c>
      <c r="BL191" s="37" t="str">
        <v/>
      </c>
      <c r="BM191" s="37" t="str">
        <v/>
      </c>
      <c r="BN191" s="37" t="str">
        <v/>
      </c>
      <c r="BO191" s="37" t="str">
        <v/>
      </c>
      <c r="BP191" s="37" t="str">
        <v/>
      </c>
      <c r="BQ191" s="37" t="str">
        <v/>
      </c>
      <c r="BR191" s="40">
        <f t="shared" si="91"/>
        <v>22.5</v>
      </c>
      <c r="BS191" s="36">
        <f>IFERROR(INDEX('Level Multipliers'!$D:$D,MATCH(BR191,'Level Multipliers'!$A:$A,0)),"")</f>
        <v>1.578160334674382</v>
      </c>
      <c r="BT191" s="37">
        <f t="shared" si="92"/>
        <v>0</v>
      </c>
      <c r="BU191" s="37">
        <f t="shared" si="93"/>
        <v>-22</v>
      </c>
      <c r="BV191" s="38">
        <f t="shared" si="94"/>
        <v>2926335639.1443114</v>
      </c>
      <c r="BW191" s="38">
        <f t="shared" si="95"/>
        <v>2929030859.4842319</v>
      </c>
      <c r="BX191" s="38" t="b">
        <f t="shared" si="96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 t="str">
        <f t="shared" si="97"/>
        <v/>
      </c>
      <c r="CK191" s="41" t="str">
        <f t="shared" si="98"/>
        <v/>
      </c>
      <c r="CL191" s="61" t="str">
        <f t="shared" si="99"/>
        <v/>
      </c>
      <c r="CM191" s="39" t="str">
        <f t="shared" si="100"/>
        <v/>
      </c>
      <c r="CN191" s="39" t="str">
        <f t="shared" si="101"/>
        <v/>
      </c>
      <c r="CO191" s="42" t="str">
        <f t="shared" si="102"/>
        <v/>
      </c>
      <c r="CP191" s="42" t="str">
        <f t="shared" si="103"/>
        <v/>
      </c>
      <c r="CQ191" s="42" t="str">
        <f t="shared" si="104"/>
        <v/>
      </c>
      <c r="CR191" s="42" t="str">
        <f t="shared" si="105"/>
        <v/>
      </c>
      <c r="CS191" s="42" t="str">
        <f t="shared" si="106"/>
        <v/>
      </c>
      <c r="CT191" s="42" t="str">
        <f t="shared" si="107"/>
        <v/>
      </c>
      <c r="CU191" s="43" t="str">
        <f t="shared" si="108"/>
        <v/>
      </c>
      <c r="CV191" s="43" t="str">
        <f t="shared" si="109"/>
        <v/>
      </c>
      <c r="CW191" s="43" t="str">
        <f t="shared" si="110"/>
        <v/>
      </c>
      <c r="CX191" s="13" t="s">
        <v>442</v>
      </c>
    </row>
    <row r="192" spans="1:102" x14ac:dyDescent="0.25">
      <c r="A192" s="31" t="s">
        <v>198</v>
      </c>
      <c r="B192" s="13">
        <v>428</v>
      </c>
      <c r="C192" s="13">
        <v>63</v>
      </c>
      <c r="D192" s="13">
        <v>30</v>
      </c>
      <c r="E192" s="32" t="s">
        <v>2</v>
      </c>
      <c r="F192" s="32">
        <v>1</v>
      </c>
      <c r="G192" s="32"/>
      <c r="H192" s="32">
        <v>1</v>
      </c>
      <c r="I192" s="32" t="s">
        <v>2</v>
      </c>
      <c r="J192" s="13"/>
      <c r="K192" s="33"/>
      <c r="L192" s="34">
        <f>IFERROR(INDEX('Pokemon Data'!A:A,MATCH($A192,'Pokemon Data'!$B:$B,0)),"")</f>
        <v>152</v>
      </c>
      <c r="M192" s="34">
        <f>IFERROR(INDEX('Pokemon Data'!I:I,MATCH($A192,'Pokemon Data'!$B:$B,0)),"")</f>
        <v>225</v>
      </c>
      <c r="N192" s="34">
        <f>IFERROR(INDEX('Pokemon Data'!J:J,MATCH($A192,'Pokemon Data'!$B:$B,0)),"")</f>
        <v>210</v>
      </c>
      <c r="O192" s="34">
        <f>IFERROR(INDEX('Pokemon Data'!K:K,MATCH($A192,'Pokemon Data'!$B:$B,0)),"")</f>
        <v>210</v>
      </c>
      <c r="P192" s="35">
        <f>IFERROR(INDEX('Level Multipliers'!$A:$A,MATCH($D192,'Level Multipliers'!$B:$B,0)),"")</f>
        <v>21</v>
      </c>
      <c r="Q192" s="36">
        <f>IFERROR(INDEX('Level Multipliers'!$D:$D,MATCH(P192,'Level Multipliers'!$A:$A,0)),"")</f>
        <v>1.6335670981213306</v>
      </c>
      <c r="R192" s="37">
        <f t="shared" si="74"/>
        <v>0</v>
      </c>
      <c r="S192" s="37">
        <f t="shared" si="75"/>
        <v>-121</v>
      </c>
      <c r="T192" s="38">
        <f t="shared" si="76"/>
        <v>130447406.37063687</v>
      </c>
      <c r="U192" s="38">
        <f t="shared" si="77"/>
        <v>131057685.80148037</v>
      </c>
      <c r="V192" s="38" t="b">
        <f t="shared" si="78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9"/>
        <v>21.5</v>
      </c>
      <c r="AI192" s="36">
        <f>IFERROR(INDEX('Level Multipliers'!$D:$D,MATCH(AH192,'Level Multipliers'!$A:$A,0)),"")</f>
        <v>1.6144549045635799</v>
      </c>
      <c r="AJ192" s="37">
        <f t="shared" si="80"/>
        <v>0</v>
      </c>
      <c r="AK192" s="37">
        <f t="shared" si="81"/>
        <v>-122</v>
      </c>
      <c r="AL192" s="38">
        <f t="shared" si="82"/>
        <v>124448943.12589307</v>
      </c>
      <c r="AM192" s="38">
        <f t="shared" si="83"/>
        <v>125031159.60909516</v>
      </c>
      <c r="AN192" s="38" t="b">
        <f t="shared" si="84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5"/>
        <v>22</v>
      </c>
      <c r="BA192" s="36">
        <f>IFERROR(INDEX('Level Multipliers'!$D:$D,MATCH(AZ192,'Level Multipliers'!$A:$A,0)),"")</f>
        <v>1.5959981933118279</v>
      </c>
      <c r="BB192" s="37">
        <f t="shared" si="86"/>
        <v>0</v>
      </c>
      <c r="BC192" s="37">
        <f t="shared" si="87"/>
        <v>-123</v>
      </c>
      <c r="BD192" s="38">
        <f t="shared" si="88"/>
        <v>118854907.82769381</v>
      </c>
      <c r="BE192" s="38">
        <f t="shared" si="89"/>
        <v>119410953.42124091</v>
      </c>
      <c r="BF192" s="38" t="b">
        <f t="shared" si="90"/>
        <v>1</v>
      </c>
      <c r="BG192" s="37" t="str">
        <f t="array" ref="BG192:BQ192">IF(BF192,"",IVSolution($M192,$N192,$O192,BB192,BC192,BD192,BE192,$E192,$F192,$G192,$H192,$I192))</f>
        <v/>
      </c>
      <c r="BH192" s="37" t="str">
        <v/>
      </c>
      <c r="BI192" s="37" t="str">
        <v/>
      </c>
      <c r="BJ192" s="39" t="str">
        <v/>
      </c>
      <c r="BK192" s="39" t="str">
        <v/>
      </c>
      <c r="BL192" s="37" t="str">
        <v/>
      </c>
      <c r="BM192" s="37" t="str">
        <v/>
      </c>
      <c r="BN192" s="37" t="str">
        <v/>
      </c>
      <c r="BO192" s="37" t="str">
        <v/>
      </c>
      <c r="BP192" s="37" t="str">
        <v/>
      </c>
      <c r="BQ192" s="37" t="str">
        <v/>
      </c>
      <c r="BR192" s="40">
        <f t="shared" si="91"/>
        <v>22.5</v>
      </c>
      <c r="BS192" s="36">
        <f>IFERROR(INDEX('Level Multipliers'!$D:$D,MATCH(BR192,'Level Multipliers'!$A:$A,0)),"")</f>
        <v>1.578160334674382</v>
      </c>
      <c r="BT192" s="37">
        <f t="shared" si="92"/>
        <v>0</v>
      </c>
      <c r="BU192" s="37">
        <f t="shared" si="93"/>
        <v>-124</v>
      </c>
      <c r="BV192" s="38">
        <f t="shared" si="94"/>
        <v>113629745.16638424</v>
      </c>
      <c r="BW192" s="38">
        <f t="shared" si="95"/>
        <v>114161345.58785985</v>
      </c>
      <c r="BX192" s="38" t="b">
        <f t="shared" si="96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 t="str">
        <f t="shared" si="97"/>
        <v/>
      </c>
      <c r="CK192" s="41" t="str">
        <f t="shared" si="98"/>
        <v/>
      </c>
      <c r="CL192" s="61" t="str">
        <f t="shared" si="99"/>
        <v/>
      </c>
      <c r="CM192" s="39" t="str">
        <f t="shared" si="100"/>
        <v/>
      </c>
      <c r="CN192" s="39" t="str">
        <f t="shared" si="101"/>
        <v/>
      </c>
      <c r="CO192" s="42" t="str">
        <f t="shared" si="102"/>
        <v/>
      </c>
      <c r="CP192" s="42" t="str">
        <f t="shared" si="103"/>
        <v/>
      </c>
      <c r="CQ192" s="42" t="str">
        <f t="shared" si="104"/>
        <v/>
      </c>
      <c r="CR192" s="42" t="str">
        <f t="shared" si="105"/>
        <v/>
      </c>
      <c r="CS192" s="42" t="str">
        <f t="shared" si="106"/>
        <v/>
      </c>
      <c r="CT192" s="42" t="str">
        <f t="shared" si="107"/>
        <v/>
      </c>
      <c r="CU192" s="43" t="str">
        <f t="shared" si="108"/>
        <v/>
      </c>
      <c r="CV192" s="43" t="str">
        <f t="shared" si="109"/>
        <v/>
      </c>
      <c r="CW192" s="43" t="str">
        <f t="shared" si="110"/>
        <v/>
      </c>
      <c r="CX192" s="13" t="s">
        <v>419</v>
      </c>
    </row>
    <row r="193" spans="1:102" x14ac:dyDescent="0.25">
      <c r="A193" s="31" t="s">
        <v>198</v>
      </c>
      <c r="B193" s="13">
        <v>10</v>
      </c>
      <c r="C193" s="13">
        <v>10</v>
      </c>
      <c r="D193" s="13">
        <v>2</v>
      </c>
      <c r="E193" s="32" t="s">
        <v>2</v>
      </c>
      <c r="F193" s="32"/>
      <c r="G193" s="32"/>
      <c r="H193" s="32">
        <v>1</v>
      </c>
      <c r="I193" s="32" t="s">
        <v>2</v>
      </c>
      <c r="J193" s="13"/>
      <c r="K193" s="33"/>
      <c r="L193" s="34">
        <f>IFERROR(INDEX('Pokemon Data'!A:A,MATCH($A193,'Pokemon Data'!$B:$B,0)),"")</f>
        <v>152</v>
      </c>
      <c r="M193" s="34">
        <f>IFERROR(INDEX('Pokemon Data'!I:I,MATCH($A193,'Pokemon Data'!$B:$B,0)),"")</f>
        <v>225</v>
      </c>
      <c r="N193" s="34">
        <f>IFERROR(INDEX('Pokemon Data'!J:J,MATCH($A193,'Pokemon Data'!$B:$B,0)),"")</f>
        <v>210</v>
      </c>
      <c r="O193" s="34">
        <f>IFERROR(INDEX('Pokemon Data'!K:K,MATCH($A193,'Pokemon Data'!$B:$B,0)),"")</f>
        <v>210</v>
      </c>
      <c r="P193" s="35">
        <f>IFERROR(INDEX('Level Multipliers'!$A:$A,MATCH($D193,'Level Multipliers'!$B:$B,0)),"")</f>
        <v>1</v>
      </c>
      <c r="Q193" s="36">
        <f>IFERROR(INDEX('Level Multipliers'!$D:$D,MATCH(P193,'Level Multipliers'!$A:$A,0)),"")</f>
        <v>10.638298236606033</v>
      </c>
      <c r="R193" s="37">
        <f t="shared" si="74"/>
        <v>0</v>
      </c>
      <c r="S193" s="37">
        <f t="shared" si="75"/>
        <v>-108</v>
      </c>
      <c r="T193" s="38">
        <f t="shared" si="76"/>
        <v>2083725000</v>
      </c>
      <c r="U193" s="38">
        <f t="shared" si="77"/>
        <v>154979414.34674332</v>
      </c>
      <c r="V193" s="38" t="b">
        <f t="shared" si="78"/>
        <v>1</v>
      </c>
      <c r="W193" s="37" t="str">
        <f t="array" ref="W193:AG193">IF(V193,"",IVSolution($M193,$N193,$O193,R193,S193,T193,U193,$E193,$F193,$G193,$H193,$I193))</f>
        <v/>
      </c>
      <c r="X193" s="37" t="str">
        <v/>
      </c>
      <c r="Y193" s="37" t="str">
        <v/>
      </c>
      <c r="Z193" s="39" t="str">
        <v/>
      </c>
      <c r="AA193" s="39" t="str">
        <v/>
      </c>
      <c r="AB193" s="37" t="str">
        <v/>
      </c>
      <c r="AC193" s="37" t="str">
        <v/>
      </c>
      <c r="AD193" s="37" t="str">
        <v/>
      </c>
      <c r="AE193" s="37" t="str">
        <v/>
      </c>
      <c r="AF193" s="37" t="str">
        <v/>
      </c>
      <c r="AG193" s="37" t="str">
        <v/>
      </c>
      <c r="AH193" s="40">
        <f t="shared" si="79"/>
        <v>1.5</v>
      </c>
      <c r="AI193" s="36">
        <f>IFERROR(INDEX('Level Multipliers'!$D:$D,MATCH(AH193,'Level Multipliers'!$A:$A,0)),"")</f>
        <v>7.3998742209257209</v>
      </c>
      <c r="AJ193" s="37">
        <f t="shared" si="80"/>
        <v>0</v>
      </c>
      <c r="AK193" s="37">
        <f t="shared" si="81"/>
        <v>-144</v>
      </c>
      <c r="AL193" s="38">
        <f t="shared" si="82"/>
        <v>2083725000</v>
      </c>
      <c r="AM193" s="38">
        <f t="shared" si="83"/>
        <v>36281290.13783396</v>
      </c>
      <c r="AN193" s="38" t="b">
        <f t="shared" si="84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5"/>
        <v>2</v>
      </c>
      <c r="BA193" s="36">
        <f>IFERROR(INDEX('Level Multipliers'!$D:$D,MATCH(AZ193,'Level Multipliers'!$A:$A,0)),"")</f>
        <v>6.0096923264843083</v>
      </c>
      <c r="BB193" s="37">
        <f t="shared" si="86"/>
        <v>0</v>
      </c>
      <c r="BC193" s="37">
        <f t="shared" si="87"/>
        <v>-159</v>
      </c>
      <c r="BD193" s="38">
        <f t="shared" si="88"/>
        <v>2083725000</v>
      </c>
      <c r="BE193" s="38">
        <f t="shared" si="89"/>
        <v>15783173.247217247</v>
      </c>
      <c r="BF193" s="38" t="b">
        <f t="shared" si="90"/>
        <v>1</v>
      </c>
      <c r="BG193" s="37" t="str">
        <f t="array" ref="BG193:BQ193">IF(BF193,"",IVSolution($M193,$N193,$O193,BB193,BC193,BD193,BE193,$E193,$F193,$G193,$H193,$I193))</f>
        <v/>
      </c>
      <c r="BH193" s="37" t="str">
        <v/>
      </c>
      <c r="BI193" s="37" t="str">
        <v/>
      </c>
      <c r="BJ193" s="39" t="str">
        <v/>
      </c>
      <c r="BK193" s="39" t="str">
        <v/>
      </c>
      <c r="BL193" s="37" t="str">
        <v/>
      </c>
      <c r="BM193" s="37" t="str">
        <v/>
      </c>
      <c r="BN193" s="37" t="str">
        <v/>
      </c>
      <c r="BO193" s="37" t="str">
        <v/>
      </c>
      <c r="BP193" s="37" t="str">
        <v/>
      </c>
      <c r="BQ193" s="37" t="str">
        <v/>
      </c>
      <c r="BR193" s="40">
        <f t="shared" si="91"/>
        <v>2.5</v>
      </c>
      <c r="BS193" s="36">
        <f>IFERROR(INDEX('Level Multipliers'!$D:$D,MATCH(BR193,'Level Multipliers'!$A:$A,0)),"")</f>
        <v>5.1907358424704109</v>
      </c>
      <c r="BT193" s="37">
        <f t="shared" si="92"/>
        <v>0</v>
      </c>
      <c r="BU193" s="37">
        <f t="shared" si="93"/>
        <v>-168</v>
      </c>
      <c r="BV193" s="38">
        <f t="shared" si="94"/>
        <v>2083725000</v>
      </c>
      <c r="BW193" s="38">
        <f t="shared" si="95"/>
        <v>8784177.0929877125</v>
      </c>
      <c r="BX193" s="38" t="b">
        <f t="shared" si="96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 t="str">
        <f t="shared" si="97"/>
        <v/>
      </c>
      <c r="CK193" s="41" t="str">
        <f t="shared" si="98"/>
        <v/>
      </c>
      <c r="CL193" s="61" t="str">
        <f t="shared" si="99"/>
        <v/>
      </c>
      <c r="CM193" s="39" t="str">
        <f t="shared" si="100"/>
        <v/>
      </c>
      <c r="CN193" s="39" t="str">
        <f t="shared" si="101"/>
        <v/>
      </c>
      <c r="CO193" s="42" t="str">
        <f t="shared" si="102"/>
        <v/>
      </c>
      <c r="CP193" s="42" t="str">
        <f t="shared" si="103"/>
        <v/>
      </c>
      <c r="CQ193" s="42" t="str">
        <f t="shared" si="104"/>
        <v/>
      </c>
      <c r="CR193" s="42" t="str">
        <f t="shared" si="105"/>
        <v/>
      </c>
      <c r="CS193" s="42" t="str">
        <f t="shared" si="106"/>
        <v/>
      </c>
      <c r="CT193" s="42" t="str">
        <f t="shared" si="107"/>
        <v/>
      </c>
      <c r="CU193" s="43" t="str">
        <f t="shared" si="108"/>
        <v/>
      </c>
      <c r="CV193" s="43" t="str">
        <f t="shared" si="109"/>
        <v/>
      </c>
      <c r="CW193" s="43" t="str">
        <f t="shared" si="110"/>
        <v/>
      </c>
      <c r="CX193" s="13"/>
    </row>
    <row r="194" spans="1:102" x14ac:dyDescent="0.25">
      <c r="A194" s="31" t="s">
        <v>200</v>
      </c>
      <c r="B194" s="13">
        <v>420</v>
      </c>
      <c r="C194" s="13">
        <v>61</v>
      </c>
      <c r="D194" s="13">
        <v>8</v>
      </c>
      <c r="E194" s="32" t="s">
        <v>0</v>
      </c>
      <c r="F194" s="32">
        <v>1</v>
      </c>
      <c r="G194" s="32"/>
      <c r="H194" s="32"/>
      <c r="I194" s="32" t="s">
        <v>0</v>
      </c>
      <c r="J194" s="13"/>
      <c r="K194" s="33"/>
      <c r="L194" s="34">
        <f>IFERROR(INDEX('Pokemon Data'!A:A,MATCH($A194,'Pokemon Data'!$B:$B,0)),"")</f>
        <v>154</v>
      </c>
      <c r="M194" s="34">
        <f>IFERROR(INDEX('Pokemon Data'!I:I,MATCH($A194,'Pokemon Data'!$B:$B,0)),"")</f>
        <v>155</v>
      </c>
      <c r="N194" s="34">
        <f>IFERROR(INDEX('Pokemon Data'!J:J,MATCH($A194,'Pokemon Data'!$B:$B,0)),"")</f>
        <v>122</v>
      </c>
      <c r="O194" s="34">
        <f>IFERROR(INDEX('Pokemon Data'!K:K,MATCH($A194,'Pokemon Data'!$B:$B,0)),"")</f>
        <v>155</v>
      </c>
      <c r="P194" s="35">
        <f>IFERROR(INDEX('Level Multipliers'!$A:$A,MATCH($D194,'Level Multipliers'!$B:$B,0)),"")</f>
        <v>7</v>
      </c>
      <c r="Q194" s="36">
        <f>IFERROR(INDEX('Level Multipliers'!$D:$D,MATCH(P194,'Level Multipliers'!$A:$A,0)),"")</f>
        <v>2.8635844799030687</v>
      </c>
      <c r="R194" s="37">
        <f t="shared" si="74"/>
        <v>20</v>
      </c>
      <c r="S194" s="37">
        <f t="shared" si="75"/>
        <v>15</v>
      </c>
      <c r="T194" s="38">
        <f t="shared" si="76"/>
        <v>1186147179.8489928</v>
      </c>
      <c r="U194" s="38">
        <f t="shared" si="77"/>
        <v>1191802223.9433975</v>
      </c>
      <c r="V194" s="38" t="b">
        <f t="shared" si="78"/>
        <v>1</v>
      </c>
      <c r="W194" s="37" t="str">
        <f t="array" ref="W194:AG194">IF(V194,"",IVSolution($M194,$N194,$O194,R194,S194,T194,U194,$E194,$F194,$G194,$H194,$I194))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40">
        <f t="shared" si="79"/>
        <v>7.5</v>
      </c>
      <c r="AI194" s="36">
        <f>IFERROR(INDEX('Level Multipliers'!$D:$D,MATCH(AH194,'Level Multipliers'!$A:$A,0)),"")</f>
        <v>2.7589423510530713</v>
      </c>
      <c r="AJ194" s="37">
        <f t="shared" si="80"/>
        <v>14</v>
      </c>
      <c r="AK194" s="37">
        <f t="shared" si="81"/>
        <v>15</v>
      </c>
      <c r="AL194" s="38">
        <f t="shared" si="82"/>
        <v>1022042802.6666437</v>
      </c>
      <c r="AM194" s="38">
        <f t="shared" si="83"/>
        <v>1026915467.0489717</v>
      </c>
      <c r="AN194" s="38" t="b">
        <f t="shared" si="84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5"/>
        <v>8</v>
      </c>
      <c r="BA194" s="36">
        <f>IFERROR(INDEX('Level Multipliers'!$D:$D,MATCH(AZ194,'Level Multipliers'!$A:$A,0)),"")</f>
        <v>2.6649924305944541</v>
      </c>
      <c r="BB194" s="37">
        <f t="shared" si="86"/>
        <v>8</v>
      </c>
      <c r="BC194" s="37">
        <f t="shared" si="87"/>
        <v>10</v>
      </c>
      <c r="BD194" s="38">
        <f t="shared" si="88"/>
        <v>889779714.08388126</v>
      </c>
      <c r="BE194" s="38">
        <f t="shared" si="89"/>
        <v>894021804.44411111</v>
      </c>
      <c r="BF194" s="38" t="b">
        <f t="shared" si="90"/>
        <v>1</v>
      </c>
      <c r="BG194" s="37" t="str">
        <f t="array" ref="BG194:BQ194">IF(BF194,"",IVSolution($M194,$N194,$O194,BB194,BC194,BD194,BE194,$E194,$F194,$G194,$H194,$I194))</f>
        <v/>
      </c>
      <c r="BH194" s="37" t="str">
        <v/>
      </c>
      <c r="BI194" s="37" t="str">
        <v/>
      </c>
      <c r="BJ194" s="39" t="str">
        <v/>
      </c>
      <c r="BK194" s="39" t="str">
        <v/>
      </c>
      <c r="BL194" s="37" t="str">
        <v/>
      </c>
      <c r="BM194" s="37" t="str">
        <v/>
      </c>
      <c r="BN194" s="37" t="str">
        <v/>
      </c>
      <c r="BO194" s="37" t="str">
        <v/>
      </c>
      <c r="BP194" s="37" t="str">
        <v/>
      </c>
      <c r="BQ194" s="37" t="str">
        <v/>
      </c>
      <c r="BR194" s="40">
        <f t="shared" si="91"/>
        <v>8.5</v>
      </c>
      <c r="BS194" s="36">
        <f>IFERROR(INDEX('Level Multipliers'!$D:$D,MATCH(BR194,'Level Multipliers'!$A:$A,0)),"")</f>
        <v>2.5800298976397995</v>
      </c>
      <c r="BT194" s="37">
        <f t="shared" si="92"/>
        <v>3</v>
      </c>
      <c r="BU194" s="37">
        <f t="shared" si="93"/>
        <v>4</v>
      </c>
      <c r="BV194" s="38">
        <f t="shared" si="94"/>
        <v>781623368.81804466</v>
      </c>
      <c r="BW194" s="38">
        <f t="shared" si="95"/>
        <v>785349815.83151388</v>
      </c>
      <c r="BX194" s="38" t="b">
        <f t="shared" si="96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 t="str">
        <f t="shared" si="97"/>
        <v/>
      </c>
      <c r="CK194" s="41" t="str">
        <f t="shared" si="98"/>
        <v/>
      </c>
      <c r="CL194" s="61" t="str">
        <f t="shared" si="99"/>
        <v/>
      </c>
      <c r="CM194" s="39" t="str">
        <f t="shared" si="100"/>
        <v/>
      </c>
      <c r="CN194" s="39" t="str">
        <f t="shared" si="101"/>
        <v/>
      </c>
      <c r="CO194" s="42" t="str">
        <f t="shared" si="102"/>
        <v/>
      </c>
      <c r="CP194" s="42" t="str">
        <f t="shared" si="103"/>
        <v/>
      </c>
      <c r="CQ194" s="42" t="str">
        <f t="shared" si="104"/>
        <v/>
      </c>
      <c r="CR194" s="42" t="str">
        <f t="shared" si="105"/>
        <v/>
      </c>
      <c r="CS194" s="42" t="str">
        <f t="shared" si="106"/>
        <v/>
      </c>
      <c r="CT194" s="42" t="str">
        <f t="shared" si="107"/>
        <v/>
      </c>
      <c r="CU194" s="43" t="str">
        <f t="shared" si="108"/>
        <v/>
      </c>
      <c r="CV194" s="43" t="str">
        <f t="shared" si="109"/>
        <v/>
      </c>
      <c r="CW194" s="43" t="str">
        <f t="shared" si="110"/>
        <v/>
      </c>
      <c r="CX194" s="13" t="s">
        <v>445</v>
      </c>
    </row>
    <row r="195" spans="1:102" x14ac:dyDescent="0.25">
      <c r="A195" s="31" t="s">
        <v>201</v>
      </c>
      <c r="B195" s="13">
        <v>450</v>
      </c>
      <c r="C195" s="13">
        <v>54</v>
      </c>
      <c r="D195" s="13">
        <v>25</v>
      </c>
      <c r="E195" s="32" t="s">
        <v>2</v>
      </c>
      <c r="F195" s="32">
        <v>1</v>
      </c>
      <c r="G195" s="32"/>
      <c r="H195" s="32"/>
      <c r="I195" s="32" t="s">
        <v>2</v>
      </c>
      <c r="J195" s="13"/>
      <c r="K195" s="33"/>
      <c r="L195" s="34">
        <f>IFERROR(INDEX('Pokemon Data'!A:A,MATCH($A195,'Pokemon Data'!$B:$B,0)),"")</f>
        <v>155</v>
      </c>
      <c r="M195" s="34">
        <f>IFERROR(INDEX('Pokemon Data'!I:I,MATCH($A195,'Pokemon Data'!$B:$B,0)),"")</f>
        <v>190</v>
      </c>
      <c r="N195" s="34">
        <f>IFERROR(INDEX('Pokemon Data'!J:J,MATCH($A195,'Pokemon Data'!$B:$B,0)),"")</f>
        <v>168</v>
      </c>
      <c r="O195" s="34">
        <f>IFERROR(INDEX('Pokemon Data'!K:K,MATCH($A195,'Pokemon Data'!$B:$B,0)),"")</f>
        <v>202</v>
      </c>
      <c r="P195" s="35">
        <f>IFERROR(INDEX('Level Multipliers'!$A:$A,MATCH($D195,'Level Multipliers'!$B:$B,0)),"")</f>
        <v>19</v>
      </c>
      <c r="Q195" s="36">
        <f>IFERROR(INDEX('Level Multipliers'!$D:$D,MATCH(P195,'Level Multipliers'!$A:$A,0)),"")</f>
        <v>1.7173900470456649</v>
      </c>
      <c r="R195" s="37">
        <f t="shared" ref="R195:R258" si="111">IF(P195="","",IF($C195&gt;10,MAX(0,ROUNDUP(Q195*$C195-$M195+1000,0)-1000),0))</f>
        <v>0</v>
      </c>
      <c r="S195" s="37">
        <f t="shared" ref="S195:S258" si="112">IF(P195="","",MIN(15,ROUNDDOWN(Q195*($C195+1)-$M195+1000,0)-1000))</f>
        <v>-96</v>
      </c>
      <c r="T195" s="38">
        <f t="shared" ref="T195:T258" si="113">IFERROR(IF($B195&gt;10,100*Q195^4*$B195^2,$N195^2*$O195*($M195+R195)),"")</f>
        <v>176157360.45398581</v>
      </c>
      <c r="U195" s="38">
        <f t="shared" ref="U195:U258" si="114">IFERROR(100*Q195^4*($B195+1)^2,"")</f>
        <v>176941151.96889466</v>
      </c>
      <c r="V195" s="38" t="b">
        <f t="shared" ref="V195:V258" si="115">IFERROR(OR(AND($J195=0,INT(P195)&lt;&gt;P195),AND($K195&lt;&gt;"",P195&lt;&gt;$K195),R195&gt;15,S195&lt;0,T195&gt;(($N195+15)^2*($O195+15)*($M195+S195)),U195&lt;($N195^2*$O195*($M195+R195))),TRUE())</f>
        <v>1</v>
      </c>
      <c r="W195" s="37" t="str">
        <f t="array" ref="W195:AG195">IF(V195,"",IVSolution($M195,$N195,$O195,R195,S195,T195,U195,$E195,$F195,$G195,$H195,$I195))</f>
        <v/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6">IFERROR(P195+0.5,"")</f>
        <v>19.5</v>
      </c>
      <c r="AI195" s="36">
        <f>IFERROR(INDEX('Level Multipliers'!$D:$D,MATCH(AH195,'Level Multipliers'!$A:$A,0)),"")</f>
        <v>1.6952373266621776</v>
      </c>
      <c r="AJ195" s="37">
        <f t="shared" ref="AJ195:AJ258" si="117">IF(AH195="","",IF($C195&gt;10,MAX(0,ROUNDUP(AI195*$C195-$M195+1000,0)-1000),0))</f>
        <v>0</v>
      </c>
      <c r="AK195" s="37">
        <f t="shared" ref="AK195:AK258" si="118">IF(AH195="","",MIN(15,ROUNDDOWN(AI195*($C195+1)-$M195+1000,0)-1000))</f>
        <v>-97</v>
      </c>
      <c r="AL195" s="38">
        <f t="shared" ref="AL195:AL258" si="119">IFERROR(IF($B195&gt;10,100*AI195^4*$B195^2,$N195^2*$O195*($M195+AJ195)),"")</f>
        <v>167242654.80694032</v>
      </c>
      <c r="AM195" s="38">
        <f t="shared" ref="AM195:AM258" si="120">IFERROR(100*AI195^4*($B195+1)^2,"")</f>
        <v>167986781.38462454</v>
      </c>
      <c r="AN195" s="38" t="b">
        <f t="shared" ref="AN195:AN258" si="121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22">IFERROR(AH195+0.5,"")</f>
        <v>20</v>
      </c>
      <c r="BA195" s="36">
        <f>IFERROR(INDEX('Level Multipliers'!$D:$D,MATCH(AZ195,'Level Multipliers'!$A:$A,0)),"")</f>
        <v>1.6739202944034379</v>
      </c>
      <c r="BB195" s="37">
        <f t="shared" ref="BB195:BB258" si="123">IF(AZ195="","",IF($C195&gt;10,MAX(0,ROUNDUP(BA195*$C195-$M195+1000,0)-1000),0))</f>
        <v>0</v>
      </c>
      <c r="BC195" s="37">
        <f t="shared" ref="BC195:BC258" si="124">IF(AZ195="","",MIN(15,ROUNDDOWN(BA195*($C195+1)-$M195+1000,0)-1000))</f>
        <v>-98</v>
      </c>
      <c r="BD195" s="38">
        <f t="shared" ref="BD195:BD258" si="125">IFERROR(IF($B195&gt;10,100*BA195^4*$B195^2,$N195^2*$O195*($M195+BB195)),"")</f>
        <v>158987919.58158892</v>
      </c>
      <c r="BE195" s="38">
        <f t="shared" ref="BE195:BE258" si="126">IFERROR(100*BA195^4*($B195+1)^2,"")</f>
        <v>159695317.68303588</v>
      </c>
      <c r="BF195" s="38" t="b">
        <f t="shared" ref="BF195:BF258" si="127">IFERROR(OR(AND($J195=0,INT(AZ195)&lt;&gt;AZ195),AND($K195&lt;&gt;"",AZ195&lt;&gt;$K195),BB195&gt;15,BC195&lt;0,BD195&gt;(($N195+15)^2*($O195+15)*($M195+BC195)),BE195&lt;($N195^2*$O195*($M195+BB195))),TRUE())</f>
        <v>1</v>
      </c>
      <c r="BG195" s="37" t="str">
        <f t="array" ref="BG195:BQ195">IF(BF195,"",IVSolution($M195,$N195,$O195,BB195,BC195,BD195,BE195,$E195,$F195,$G195,$H195,$I195))</f>
        <v/>
      </c>
      <c r="BH195" s="37" t="str">
        <v/>
      </c>
      <c r="BI195" s="37" t="str">
        <v/>
      </c>
      <c r="BJ195" s="39" t="str">
        <v/>
      </c>
      <c r="BK195" s="39" t="str">
        <v/>
      </c>
      <c r="BL195" s="37" t="str">
        <v/>
      </c>
      <c r="BM195" s="37" t="str">
        <v/>
      </c>
      <c r="BN195" s="37" t="str">
        <v/>
      </c>
      <c r="BO195" s="37" t="str">
        <v/>
      </c>
      <c r="BP195" s="37" t="str">
        <v/>
      </c>
      <c r="BQ195" s="37" t="str">
        <v/>
      </c>
      <c r="BR195" s="40">
        <f t="shared" ref="BR195:BR258" si="128">IFERROR(AZ195+0.5,"")</f>
        <v>20.5</v>
      </c>
      <c r="BS195" s="36">
        <f>IFERROR(INDEX('Level Multipliers'!$D:$D,MATCH(BR195,'Level Multipliers'!$A:$A,0)),"")</f>
        <v>1.6533745038028393</v>
      </c>
      <c r="BT195" s="37">
        <f t="shared" ref="BT195:BT258" si="129">IF(BR195="","",IF($C195&gt;10,MAX(0,ROUNDUP(BS195*$C195-$M195+1000,0)-1000),0))</f>
        <v>0</v>
      </c>
      <c r="BU195" s="37">
        <f t="shared" ref="BU195:BU258" si="130">IF(BR195="","",MIN(15,ROUNDDOWN(BS195*($C195+1)-$M195+1000,0)-1000))</f>
        <v>-100</v>
      </c>
      <c r="BV195" s="38">
        <f t="shared" ref="BV195:BV258" si="131">IFERROR(IF($B195&gt;10,100*BS195^4*$B195^2,$N195^2*$O195*($M195+BT195)),"")</f>
        <v>151324752.55116624</v>
      </c>
      <c r="BW195" s="38">
        <f t="shared" ref="BW195:BW258" si="132">IFERROR(100*BS195^4*($B195+1)^2,"")</f>
        <v>151998054.28967786</v>
      </c>
      <c r="BX195" s="38" t="b">
        <f t="shared" ref="BX195:BX258" si="133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 t="str">
        <f t="shared" ref="CJ195:CJ258" si="134">IF(IFERROR(W195*1,0)&gt;0,P195,IF(IFERROR(AO195*1,0)&gt;0,AH195,IF(IFERROR(BG195*1,0)&gt;0,AZ195,IF(IFERROR(BY195*1,0)&gt;0,BR195,""))))</f>
        <v/>
      </c>
      <c r="CK195" s="41" t="str">
        <f t="shared" ref="CK195:CK258" si="135">IF(IFERROR(BY195*1,0)&gt;0,BR195,IF(IFERROR(BG195*1,0)&gt;0,AZ195,IF(IFERROR(AO195*1,0)&gt;0,AH195,IF(IFERROR(W195*1,0)&gt;0,P195,""))))</f>
        <v/>
      </c>
      <c r="CL195" s="61" t="str">
        <f t="shared" ref="CL195:CL258" si="136">IF(OR(CJ195="",CK195=""),"",(CM195+CN195)/2)</f>
        <v/>
      </c>
      <c r="CM195" s="39" t="str">
        <f t="shared" ref="CM195:CM258" si="137">IF(OR(CJ195="",CK195=""),"",MIN(Z195,AR195,BJ195,CB195))</f>
        <v/>
      </c>
      <c r="CN195" s="39" t="str">
        <f t="shared" ref="CN195:CN258" si="138">IF(OR(CJ195="",CK195=""),"",MAX(AA195,AS195,BK195,CC195))</f>
        <v/>
      </c>
      <c r="CO195" s="42" t="str">
        <f t="shared" ref="CO195:CO258" si="139">IF(OR(CJ195="",CK195=""),"",MIN(AB195,AT195,BL195,CD195))</f>
        <v/>
      </c>
      <c r="CP195" s="42" t="str">
        <f t="shared" ref="CP195:CP258" si="140">IF(OR(CJ195="",CK195=""),"",MAX(AC195,AU195,BM195,CE195))</f>
        <v/>
      </c>
      <c r="CQ195" s="42" t="str">
        <f t="shared" ref="CQ195:CQ258" si="141">IF(OR(CJ195="",CK195=""),"",MIN(AD195,AV195,BN195,CF195))</f>
        <v/>
      </c>
      <c r="CR195" s="42" t="str">
        <f t="shared" ref="CR195:CR258" si="142">IF(OR(CJ195="",CK195=""),"",MAX(AE195,AW195,BO195,CG195))</f>
        <v/>
      </c>
      <c r="CS195" s="42" t="str">
        <f t="shared" ref="CS195:CS258" si="143">IF(OR(CJ195="",CK195=""),"",MIN(AF195,AX195,BP195,CH195))</f>
        <v/>
      </c>
      <c r="CT195" s="42" t="str">
        <f t="shared" ref="CT195:CT258" si="144">IF(OR(CJ195="",CK195=""),"",MAX(AG195,AY195,BQ195,CI195))</f>
        <v/>
      </c>
      <c r="CU195" s="43" t="str">
        <f t="shared" ref="CU195:CU258" si="145">IF(CO195=CP195,CP195,CO195&amp;"-"&amp;CP195)</f>
        <v/>
      </c>
      <c r="CV195" s="43" t="str">
        <f t="shared" ref="CV195:CV258" si="146">IF(CQ195=CR195,CR195,CQ195&amp;"-"&amp;CR195)</f>
        <v/>
      </c>
      <c r="CW195" s="43" t="str">
        <f t="shared" ref="CW195:CW258" si="147">IF(CS195=CT195,CT195,CS195&amp;"-"&amp;CT195)</f>
        <v/>
      </c>
      <c r="CX195" s="13" t="s">
        <v>419</v>
      </c>
    </row>
    <row r="196" spans="1:102" x14ac:dyDescent="0.25">
      <c r="A196" s="31" t="s">
        <v>204</v>
      </c>
      <c r="B196" s="13">
        <v>617</v>
      </c>
      <c r="C196" s="13">
        <v>68</v>
      </c>
      <c r="D196" s="13">
        <v>35</v>
      </c>
      <c r="E196" s="32" t="s">
        <v>2</v>
      </c>
      <c r="F196" s="32"/>
      <c r="G196" s="32"/>
      <c r="H196" s="32">
        <v>1</v>
      </c>
      <c r="I196" s="32" t="s">
        <v>0</v>
      </c>
      <c r="J196" s="13"/>
      <c r="K196" s="33"/>
      <c r="L196" s="34">
        <f>IFERROR(INDEX('Pokemon Data'!A:A,MATCH($A196,'Pokemon Data'!$B:$B,0)),"")</f>
        <v>158</v>
      </c>
      <c r="M196" s="34">
        <f>IFERROR(INDEX('Pokemon Data'!I:I,MATCH($A196,'Pokemon Data'!$B:$B,0)),"")</f>
        <v>186</v>
      </c>
      <c r="N196" s="34">
        <f>IFERROR(INDEX('Pokemon Data'!J:J,MATCH($A196,'Pokemon Data'!$B:$B,0)),"")</f>
        <v>223</v>
      </c>
      <c r="O196" s="34">
        <f>IFERROR(INDEX('Pokemon Data'!K:K,MATCH($A196,'Pokemon Data'!$B:$B,0)),"")</f>
        <v>173</v>
      </c>
      <c r="P196" s="35">
        <f>IFERROR(INDEX('Level Multipliers'!$A:$A,MATCH($D196,'Level Multipliers'!$B:$B,0)),"")</f>
        <v>23</v>
      </c>
      <c r="Q196" s="36">
        <f>IFERROR(INDEX('Level Multipliers'!$D:$D,MATCH(P196,'Level Multipliers'!$A:$A,0)),"")</f>
        <v>1.5609074973486676</v>
      </c>
      <c r="R196" s="37">
        <f t="shared" si="111"/>
        <v>0</v>
      </c>
      <c r="S196" s="37">
        <f t="shared" si="112"/>
        <v>-79</v>
      </c>
      <c r="T196" s="38">
        <f t="shared" si="113"/>
        <v>225984678.02036873</v>
      </c>
      <c r="U196" s="38">
        <f t="shared" si="114"/>
        <v>226717798.95991558</v>
      </c>
      <c r="V196" s="38" t="b">
        <f t="shared" si="115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6"/>
        <v>23.5</v>
      </c>
      <c r="AI196" s="36">
        <f>IFERROR(INDEX('Level Multipliers'!$D:$D,MATCH(AH196,'Level Multipliers'!$A:$A,0)),"")</f>
        <v>1.5442084375315592</v>
      </c>
      <c r="AJ196" s="37">
        <f t="shared" si="117"/>
        <v>0</v>
      </c>
      <c r="AK196" s="37">
        <f t="shared" si="118"/>
        <v>-80</v>
      </c>
      <c r="AL196" s="38">
        <f t="shared" si="119"/>
        <v>216468153.4521865</v>
      </c>
      <c r="AM196" s="38">
        <f t="shared" si="120"/>
        <v>217170401.66401675</v>
      </c>
      <c r="AN196" s="38" t="b">
        <f t="shared" si="121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22"/>
        <v>24</v>
      </c>
      <c r="BA196" s="36">
        <f>IFERROR(INDEX('Level Multipliers'!$D:$D,MATCH(AZ196,'Level Multipliers'!$A:$A,0)),"")</f>
        <v>1.5280341520389438</v>
      </c>
      <c r="BB196" s="37">
        <f t="shared" si="123"/>
        <v>0</v>
      </c>
      <c r="BC196" s="37">
        <f t="shared" si="124"/>
        <v>-81</v>
      </c>
      <c r="BD196" s="38">
        <f t="shared" si="125"/>
        <v>207540362.96266115</v>
      </c>
      <c r="BE196" s="38">
        <f t="shared" si="126"/>
        <v>208213648.3695389</v>
      </c>
      <c r="BF196" s="38" t="b">
        <f t="shared" si="127"/>
        <v>1</v>
      </c>
      <c r="BG196" s="37" t="str">
        <f t="array" ref="BG196:BQ196">IF(BF196,"",IVSolution($M196,$N196,$O196,BB196,BC196,BD196,BE196,$E196,$F196,$G196,$H196,$I196))</f>
        <v/>
      </c>
      <c r="BH196" s="37" t="str">
        <v/>
      </c>
      <c r="BI196" s="37" t="str">
        <v/>
      </c>
      <c r="BJ196" s="39" t="str">
        <v/>
      </c>
      <c r="BK196" s="39" t="str">
        <v/>
      </c>
      <c r="BL196" s="37" t="str">
        <v/>
      </c>
      <c r="BM196" s="37" t="str">
        <v/>
      </c>
      <c r="BN196" s="37" t="str">
        <v/>
      </c>
      <c r="BO196" s="37" t="str">
        <v/>
      </c>
      <c r="BP196" s="37" t="str">
        <v/>
      </c>
      <c r="BQ196" s="37" t="str">
        <v/>
      </c>
      <c r="BR196" s="40">
        <f t="shared" si="128"/>
        <v>24.5</v>
      </c>
      <c r="BS196" s="36">
        <f>IFERROR(INDEX('Level Multipliers'!$D:$D,MATCH(BR196,'Level Multipliers'!$A:$A,0)),"")</f>
        <v>1.5123576273617088</v>
      </c>
      <c r="BT196" s="37">
        <f t="shared" si="129"/>
        <v>0</v>
      </c>
      <c r="BU196" s="37">
        <f t="shared" si="130"/>
        <v>-82</v>
      </c>
      <c r="BV196" s="38">
        <f t="shared" si="131"/>
        <v>199153678.23415977</v>
      </c>
      <c r="BW196" s="38">
        <f t="shared" si="132"/>
        <v>199799756.24697125</v>
      </c>
      <c r="BX196" s="38" t="b">
        <f t="shared" si="133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 t="str">
        <f t="shared" si="134"/>
        <v/>
      </c>
      <c r="CK196" s="41" t="str">
        <f t="shared" si="135"/>
        <v/>
      </c>
      <c r="CL196" s="61" t="str">
        <f t="shared" si="136"/>
        <v/>
      </c>
      <c r="CM196" s="39" t="str">
        <f t="shared" si="137"/>
        <v/>
      </c>
      <c r="CN196" s="39" t="str">
        <f t="shared" si="138"/>
        <v/>
      </c>
      <c r="CO196" s="42" t="str">
        <f t="shared" si="139"/>
        <v/>
      </c>
      <c r="CP196" s="42" t="str">
        <f t="shared" si="140"/>
        <v/>
      </c>
      <c r="CQ196" s="42" t="str">
        <f t="shared" si="141"/>
        <v/>
      </c>
      <c r="CR196" s="42" t="str">
        <f t="shared" si="142"/>
        <v/>
      </c>
      <c r="CS196" s="42" t="str">
        <f t="shared" si="143"/>
        <v/>
      </c>
      <c r="CT196" s="42" t="str">
        <f t="shared" si="144"/>
        <v/>
      </c>
      <c r="CU196" s="43" t="str">
        <f t="shared" si="145"/>
        <v/>
      </c>
      <c r="CV196" s="43" t="str">
        <f t="shared" si="146"/>
        <v/>
      </c>
      <c r="CW196" s="43" t="str">
        <f t="shared" si="147"/>
        <v/>
      </c>
      <c r="CX196" s="13" t="s">
        <v>419</v>
      </c>
    </row>
    <row r="197" spans="1:102" x14ac:dyDescent="0.25">
      <c r="A197" s="31" t="s">
        <v>206</v>
      </c>
      <c r="B197" s="13">
        <v>1522</v>
      </c>
      <c r="C197" s="13">
        <v>110</v>
      </c>
      <c r="D197" s="13">
        <v>25</v>
      </c>
      <c r="E197" s="32" t="s">
        <v>0</v>
      </c>
      <c r="F197" s="32">
        <v>1</v>
      </c>
      <c r="G197" s="32"/>
      <c r="H197" s="32"/>
      <c r="I197" s="32" t="s">
        <v>0</v>
      </c>
      <c r="J197" s="13"/>
      <c r="K197" s="33"/>
      <c r="L197" s="34">
        <f>IFERROR(INDEX('Pokemon Data'!A:A,MATCH($A197,'Pokemon Data'!$B:$B,0)),"")</f>
        <v>160</v>
      </c>
      <c r="M197" s="34">
        <f>IFERROR(INDEX('Pokemon Data'!I:I,MATCH($A197,'Pokemon Data'!$B:$B,0)),"")</f>
        <v>163</v>
      </c>
      <c r="N197" s="34">
        <f>IFERROR(INDEX('Pokemon Data'!J:J,MATCH($A197,'Pokemon Data'!$B:$B,0)),"")</f>
        <v>150</v>
      </c>
      <c r="O197" s="34">
        <f>IFERROR(INDEX('Pokemon Data'!K:K,MATCH($A197,'Pokemon Data'!$B:$B,0)),"")</f>
        <v>142</v>
      </c>
      <c r="P197" s="35">
        <f>IFERROR(INDEX('Level Multipliers'!$A:$A,MATCH($D197,'Level Multipliers'!$B:$B,0)),"")</f>
        <v>19</v>
      </c>
      <c r="Q197" s="36">
        <f>IFERROR(INDEX('Level Multipliers'!$D:$D,MATCH(P197,'Level Multipliers'!$A:$A,0)),"")</f>
        <v>1.7173900470456649</v>
      </c>
      <c r="R197" s="37">
        <f t="shared" si="111"/>
        <v>26</v>
      </c>
      <c r="S197" s="37">
        <f t="shared" si="112"/>
        <v>15</v>
      </c>
      <c r="T197" s="38">
        <f t="shared" si="113"/>
        <v>2015139293.6982265</v>
      </c>
      <c r="U197" s="38">
        <f t="shared" si="114"/>
        <v>2017788178.4517198</v>
      </c>
      <c r="V197" s="38" t="b">
        <f t="shared" si="115"/>
        <v>1</v>
      </c>
      <c r="W197" s="37" t="str">
        <f t="array" ref="W197:AG197">IF(V197,"",IVSolution($M197,$N197,$O197,R197,S197,T197,U197,$E197,$F197,$G197,$H197,$I197))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6"/>
        <v>19.5</v>
      </c>
      <c r="AI197" s="36">
        <f>IFERROR(INDEX('Level Multipliers'!$D:$D,MATCH(AH197,'Level Multipliers'!$A:$A,0)),"")</f>
        <v>1.6952373266621776</v>
      </c>
      <c r="AJ197" s="37">
        <f t="shared" si="117"/>
        <v>24</v>
      </c>
      <c r="AK197" s="37">
        <f t="shared" si="118"/>
        <v>15</v>
      </c>
      <c r="AL197" s="38">
        <f t="shared" si="119"/>
        <v>1913160167.7916067</v>
      </c>
      <c r="AM197" s="38">
        <f t="shared" si="120"/>
        <v>1915675001.7861111</v>
      </c>
      <c r="AN197" s="38" t="b">
        <f t="shared" si="121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22"/>
        <v>20</v>
      </c>
      <c r="BA197" s="36">
        <f>IFERROR(INDEX('Level Multipliers'!$D:$D,MATCH(AZ197,'Level Multipliers'!$A:$A,0)),"")</f>
        <v>1.6739202944034379</v>
      </c>
      <c r="BB197" s="37">
        <f t="shared" si="123"/>
        <v>22</v>
      </c>
      <c r="BC197" s="37">
        <f t="shared" si="124"/>
        <v>15</v>
      </c>
      <c r="BD197" s="38">
        <f t="shared" si="125"/>
        <v>1818730725.4520366</v>
      </c>
      <c r="BE197" s="38">
        <f t="shared" si="126"/>
        <v>1821121432.6872265</v>
      </c>
      <c r="BF197" s="38" t="b">
        <f t="shared" si="127"/>
        <v>1</v>
      </c>
      <c r="BG197" s="37" t="str">
        <f t="array" ref="BG197:BQ197">IF(BF197,"",IVSolution($M197,$N197,$O197,BB197,BC197,BD197,BE197,$E197,$F197,$G197,$H197,$I197))</f>
        <v/>
      </c>
      <c r="BH197" s="37" t="str">
        <v/>
      </c>
      <c r="BI197" s="37" t="str">
        <v/>
      </c>
      <c r="BJ197" s="39" t="str">
        <v/>
      </c>
      <c r="BK197" s="39" t="str">
        <v/>
      </c>
      <c r="BL197" s="37" t="str">
        <v/>
      </c>
      <c r="BM197" s="37" t="str">
        <v/>
      </c>
      <c r="BN197" s="37" t="str">
        <v/>
      </c>
      <c r="BO197" s="37" t="str">
        <v/>
      </c>
      <c r="BP197" s="37" t="str">
        <v/>
      </c>
      <c r="BQ197" s="37" t="str">
        <v/>
      </c>
      <c r="BR197" s="40">
        <f t="shared" si="128"/>
        <v>20.5</v>
      </c>
      <c r="BS197" s="36">
        <f>IFERROR(INDEX('Level Multipliers'!$D:$D,MATCH(BR197,'Level Multipliers'!$A:$A,0)),"")</f>
        <v>1.6533745038028393</v>
      </c>
      <c r="BT197" s="37">
        <f t="shared" si="129"/>
        <v>19</v>
      </c>
      <c r="BU197" s="37">
        <f t="shared" si="130"/>
        <v>15</v>
      </c>
      <c r="BV197" s="38">
        <f t="shared" si="131"/>
        <v>1731068484.3888187</v>
      </c>
      <c r="BW197" s="38">
        <f t="shared" si="132"/>
        <v>1733343960.2975509</v>
      </c>
      <c r="BX197" s="38" t="b">
        <f t="shared" si="133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 t="str">
        <f t="shared" si="134"/>
        <v/>
      </c>
      <c r="CK197" s="41" t="str">
        <f t="shared" si="135"/>
        <v/>
      </c>
      <c r="CL197" s="61" t="str">
        <f t="shared" si="136"/>
        <v/>
      </c>
      <c r="CM197" s="39" t="str">
        <f t="shared" si="137"/>
        <v/>
      </c>
      <c r="CN197" s="39" t="str">
        <f t="shared" si="138"/>
        <v/>
      </c>
      <c r="CO197" s="42" t="str">
        <f t="shared" si="139"/>
        <v/>
      </c>
      <c r="CP197" s="42" t="str">
        <f t="shared" si="140"/>
        <v/>
      </c>
      <c r="CQ197" s="42" t="str">
        <f t="shared" si="141"/>
        <v/>
      </c>
      <c r="CR197" s="42" t="str">
        <f t="shared" si="142"/>
        <v/>
      </c>
      <c r="CS197" s="42" t="str">
        <f t="shared" si="143"/>
        <v/>
      </c>
      <c r="CT197" s="42" t="str">
        <f t="shared" si="144"/>
        <v/>
      </c>
      <c r="CU197" s="43" t="str">
        <f t="shared" si="145"/>
        <v/>
      </c>
      <c r="CV197" s="43" t="str">
        <f t="shared" si="146"/>
        <v/>
      </c>
      <c r="CW197" s="43" t="str">
        <f t="shared" si="147"/>
        <v/>
      </c>
      <c r="CX197" s="13" t="s">
        <v>449</v>
      </c>
    </row>
    <row r="198" spans="1:102" x14ac:dyDescent="0.25">
      <c r="A198" s="31" t="s">
        <v>207</v>
      </c>
      <c r="B198" s="13">
        <v>336</v>
      </c>
      <c r="C198" s="13">
        <v>48</v>
      </c>
      <c r="D198" s="13">
        <v>45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161</v>
      </c>
      <c r="M198" s="34">
        <f>IFERROR(INDEX('Pokemon Data'!I:I,MATCH($A198,'Pokemon Data'!$B:$B,0)),"")</f>
        <v>198</v>
      </c>
      <c r="N198" s="34">
        <f>IFERROR(INDEX('Pokemon Data'!J:J,MATCH($A198,'Pokemon Data'!$B:$B,0)),"")</f>
        <v>205</v>
      </c>
      <c r="O198" s="34">
        <f>IFERROR(INDEX('Pokemon Data'!K:K,MATCH($A198,'Pokemon Data'!$B:$B,0)),"")</f>
        <v>188</v>
      </c>
      <c r="P198" s="35">
        <f>IFERROR(INDEX('Level Multipliers'!$A:$A,MATCH($D198,'Level Multipliers'!$B:$B,0)),"")</f>
        <v>27</v>
      </c>
      <c r="Q198" s="36">
        <f>IFERROR(INDEX('Level Multipliers'!$D:$D,MATCH(P198,'Level Multipliers'!$A:$A,0)),"")</f>
        <v>1.4406239915890684</v>
      </c>
      <c r="R198" s="37">
        <f t="shared" si="111"/>
        <v>0</v>
      </c>
      <c r="S198" s="37">
        <f t="shared" si="112"/>
        <v>-128</v>
      </c>
      <c r="T198" s="38">
        <f t="shared" si="113"/>
        <v>48627408.693970308</v>
      </c>
      <c r="U198" s="38">
        <f t="shared" si="114"/>
        <v>48917288.282716081</v>
      </c>
      <c r="V198" s="38" t="b">
        <f t="shared" si="115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6"/>
        <v>27.5</v>
      </c>
      <c r="AI198" s="36">
        <f>IFERROR(INDEX('Level Multipliers'!$D:$D,MATCH(AH198,'Level Multipliers'!$A:$A,0)),"")</f>
        <v>1.4274643259182833</v>
      </c>
      <c r="AJ198" s="37">
        <f t="shared" si="117"/>
        <v>0</v>
      </c>
      <c r="AK198" s="37">
        <f t="shared" si="118"/>
        <v>-129</v>
      </c>
      <c r="AL198" s="38">
        <f t="shared" si="119"/>
        <v>46874819.541069657</v>
      </c>
      <c r="AM198" s="38">
        <f t="shared" si="120"/>
        <v>47154251.527598314</v>
      </c>
      <c r="AN198" s="38" t="b">
        <f t="shared" si="121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22"/>
        <v>28</v>
      </c>
      <c r="BA198" s="36">
        <f>IFERROR(INDEX('Level Multipliers'!$D:$D,MATCH(AZ198,'Level Multipliers'!$A:$A,0)),"")</f>
        <v>1.4146588542279308</v>
      </c>
      <c r="BB198" s="37">
        <f t="shared" si="123"/>
        <v>0</v>
      </c>
      <c r="BC198" s="37">
        <f t="shared" si="124"/>
        <v>-129</v>
      </c>
      <c r="BD198" s="38">
        <f t="shared" si="125"/>
        <v>45215302.769474953</v>
      </c>
      <c r="BE198" s="38">
        <f t="shared" si="126"/>
        <v>45484841.980464332</v>
      </c>
      <c r="BF198" s="38" t="b">
        <f t="shared" si="127"/>
        <v>1</v>
      </c>
      <c r="BG198" s="37" t="str">
        <f t="array" ref="BG198:BQ198">IF(BF198,"",IVSolution($M198,$N198,$O198,BB198,BC198,BD198,BE198,$E198,$F198,$G198,$H198,$I198))</f>
        <v/>
      </c>
      <c r="BH198" s="37" t="str">
        <v/>
      </c>
      <c r="BI198" s="37" t="str">
        <v/>
      </c>
      <c r="BJ198" s="39" t="str">
        <v/>
      </c>
      <c r="BK198" s="39" t="str">
        <v/>
      </c>
      <c r="BL198" s="37" t="str">
        <v/>
      </c>
      <c r="BM198" s="37" t="str">
        <v/>
      </c>
      <c r="BN198" s="37" t="str">
        <v/>
      </c>
      <c r="BO198" s="37" t="str">
        <v/>
      </c>
      <c r="BP198" s="37" t="str">
        <v/>
      </c>
      <c r="BQ198" s="37" t="str">
        <v/>
      </c>
      <c r="BR198" s="40">
        <f t="shared" si="128"/>
        <v>28.5</v>
      </c>
      <c r="BS198" s="36">
        <f>IFERROR(INDEX('Level Multipliers'!$D:$D,MATCH(BR198,'Level Multipliers'!$A:$A,0)),"")</f>
        <v>1.4021920400529488</v>
      </c>
      <c r="BT198" s="37">
        <f t="shared" si="129"/>
        <v>0</v>
      </c>
      <c r="BU198" s="37">
        <f t="shared" si="130"/>
        <v>-130</v>
      </c>
      <c r="BV198" s="38">
        <f t="shared" si="131"/>
        <v>43642391.845661573</v>
      </c>
      <c r="BW198" s="38">
        <f t="shared" si="132"/>
        <v>43902554.559239827</v>
      </c>
      <c r="BX198" s="38" t="b">
        <f t="shared" si="133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 t="str">
        <f t="shared" si="134"/>
        <v/>
      </c>
      <c r="CK198" s="41" t="str">
        <f t="shared" si="135"/>
        <v/>
      </c>
      <c r="CL198" s="61" t="str">
        <f t="shared" si="136"/>
        <v/>
      </c>
      <c r="CM198" s="39" t="str">
        <f t="shared" si="137"/>
        <v/>
      </c>
      <c r="CN198" s="39" t="str">
        <f t="shared" si="138"/>
        <v/>
      </c>
      <c r="CO198" s="42" t="str">
        <f t="shared" si="139"/>
        <v/>
      </c>
      <c r="CP198" s="42" t="str">
        <f t="shared" si="140"/>
        <v/>
      </c>
      <c r="CQ198" s="42" t="str">
        <f t="shared" si="141"/>
        <v/>
      </c>
      <c r="CR198" s="42" t="str">
        <f t="shared" si="142"/>
        <v/>
      </c>
      <c r="CS198" s="42" t="str">
        <f t="shared" si="143"/>
        <v/>
      </c>
      <c r="CT198" s="42" t="str">
        <f t="shared" si="144"/>
        <v/>
      </c>
      <c r="CU198" s="43" t="str">
        <f t="shared" si="145"/>
        <v/>
      </c>
      <c r="CV198" s="43" t="str">
        <f t="shared" si="146"/>
        <v/>
      </c>
      <c r="CW198" s="43" t="str">
        <f t="shared" si="147"/>
        <v/>
      </c>
      <c r="CX198" s="13" t="s">
        <v>451</v>
      </c>
    </row>
    <row r="199" spans="1:102" x14ac:dyDescent="0.25">
      <c r="A199" s="31" t="s">
        <v>207</v>
      </c>
      <c r="B199" s="13">
        <v>331</v>
      </c>
      <c r="C199" s="13">
        <v>55</v>
      </c>
      <c r="D199" s="13">
        <v>35</v>
      </c>
      <c r="E199" s="32" t="s">
        <v>0</v>
      </c>
      <c r="F199" s="32">
        <v>1</v>
      </c>
      <c r="G199" s="32"/>
      <c r="H199" s="32"/>
      <c r="I199" s="32" t="s">
        <v>0</v>
      </c>
      <c r="J199" s="13"/>
      <c r="K199" s="33"/>
      <c r="L199" s="34">
        <f>IFERROR(INDEX('Pokemon Data'!A:A,MATCH($A199,'Pokemon Data'!$B:$B,0)),"")</f>
        <v>161</v>
      </c>
      <c r="M199" s="34">
        <f>IFERROR(INDEX('Pokemon Data'!I:I,MATCH($A199,'Pokemon Data'!$B:$B,0)),"")</f>
        <v>198</v>
      </c>
      <c r="N199" s="34">
        <f>IFERROR(INDEX('Pokemon Data'!J:J,MATCH($A199,'Pokemon Data'!$B:$B,0)),"")</f>
        <v>205</v>
      </c>
      <c r="O199" s="34">
        <f>IFERROR(INDEX('Pokemon Data'!K:K,MATCH($A199,'Pokemon Data'!$B:$B,0)),"")</f>
        <v>188</v>
      </c>
      <c r="P199" s="35">
        <f>IFERROR(INDEX('Level Multipliers'!$A:$A,MATCH($D199,'Level Multipliers'!$B:$B,0)),"")</f>
        <v>23</v>
      </c>
      <c r="Q199" s="36">
        <f>IFERROR(INDEX('Level Multipliers'!$D:$D,MATCH(P199,'Level Multipliers'!$A:$A,0)),"")</f>
        <v>1.5609074973486676</v>
      </c>
      <c r="R199" s="37">
        <f t="shared" si="111"/>
        <v>0</v>
      </c>
      <c r="S199" s="37">
        <f t="shared" si="112"/>
        <v>-111</v>
      </c>
      <c r="T199" s="38">
        <f t="shared" si="113"/>
        <v>65037622.071007088</v>
      </c>
      <c r="U199" s="38">
        <f t="shared" si="114"/>
        <v>65431192.259605929</v>
      </c>
      <c r="V199" s="38" t="b">
        <f t="shared" si="115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6"/>
        <v>23.5</v>
      </c>
      <c r="AI199" s="36">
        <f>IFERROR(INDEX('Level Multipliers'!$D:$D,MATCH(AH199,'Level Multipliers'!$A:$A,0)),"")</f>
        <v>1.5442084375315592</v>
      </c>
      <c r="AJ199" s="37">
        <f t="shared" si="117"/>
        <v>0</v>
      </c>
      <c r="AK199" s="37">
        <f t="shared" si="118"/>
        <v>-112</v>
      </c>
      <c r="AL199" s="38">
        <f t="shared" si="119"/>
        <v>62298798.652903035</v>
      </c>
      <c r="AM199" s="38">
        <f t="shared" si="120"/>
        <v>62675795.061359286</v>
      </c>
      <c r="AN199" s="38" t="b">
        <f t="shared" si="121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22"/>
        <v>24</v>
      </c>
      <c r="BA199" s="36">
        <f>IFERROR(INDEX('Level Multipliers'!$D:$D,MATCH(AZ199,'Level Multipliers'!$A:$A,0)),"")</f>
        <v>1.5280341520389438</v>
      </c>
      <c r="BB199" s="37">
        <f t="shared" si="123"/>
        <v>0</v>
      </c>
      <c r="BC199" s="37">
        <f t="shared" si="124"/>
        <v>-113</v>
      </c>
      <c r="BD199" s="38">
        <f t="shared" si="125"/>
        <v>59729410.901161104</v>
      </c>
      <c r="BE199" s="38">
        <f t="shared" si="126"/>
        <v>60090858.856432319</v>
      </c>
      <c r="BF199" s="38" t="b">
        <f t="shared" si="127"/>
        <v>1</v>
      </c>
      <c r="BG199" s="37" t="str">
        <f t="array" ref="BG199:BQ199">IF(BF199,"",IVSolution($M199,$N199,$O199,BB199,BC199,BD199,BE199,$E199,$F199,$G199,$H199,$I199))</f>
        <v/>
      </c>
      <c r="BH199" s="37" t="str">
        <v/>
      </c>
      <c r="BI199" s="37" t="str">
        <v/>
      </c>
      <c r="BJ199" s="39" t="str">
        <v/>
      </c>
      <c r="BK199" s="39" t="str">
        <v/>
      </c>
      <c r="BL199" s="37" t="str">
        <v/>
      </c>
      <c r="BM199" s="37" t="str">
        <v/>
      </c>
      <c r="BN199" s="37" t="str">
        <v/>
      </c>
      <c r="BO199" s="37" t="str">
        <v/>
      </c>
      <c r="BP199" s="37" t="str">
        <v/>
      </c>
      <c r="BQ199" s="37" t="str">
        <v/>
      </c>
      <c r="BR199" s="40">
        <f t="shared" si="128"/>
        <v>24.5</v>
      </c>
      <c r="BS199" s="36">
        <f>IFERROR(INDEX('Level Multipliers'!$D:$D,MATCH(BR199,'Level Multipliers'!$A:$A,0)),"")</f>
        <v>1.5123576273617088</v>
      </c>
      <c r="BT199" s="37">
        <f t="shared" si="129"/>
        <v>0</v>
      </c>
      <c r="BU199" s="37">
        <f t="shared" si="130"/>
        <v>-114</v>
      </c>
      <c r="BV199" s="38">
        <f t="shared" si="131"/>
        <v>57315751.547884963</v>
      </c>
      <c r="BW199" s="38">
        <f t="shared" si="132"/>
        <v>57662593.428446919</v>
      </c>
      <c r="BX199" s="38" t="b">
        <f t="shared" si="133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 t="str">
        <f t="shared" si="134"/>
        <v/>
      </c>
      <c r="CK199" s="41" t="str">
        <f t="shared" si="135"/>
        <v/>
      </c>
      <c r="CL199" s="61" t="str">
        <f t="shared" si="136"/>
        <v/>
      </c>
      <c r="CM199" s="39" t="str">
        <f t="shared" si="137"/>
        <v/>
      </c>
      <c r="CN199" s="39" t="str">
        <f t="shared" si="138"/>
        <v/>
      </c>
      <c r="CO199" s="42" t="str">
        <f t="shared" si="139"/>
        <v/>
      </c>
      <c r="CP199" s="42" t="str">
        <f t="shared" si="140"/>
        <v/>
      </c>
      <c r="CQ199" s="42" t="str">
        <f t="shared" si="141"/>
        <v/>
      </c>
      <c r="CR199" s="42" t="str">
        <f t="shared" si="142"/>
        <v/>
      </c>
      <c r="CS199" s="42" t="str">
        <f t="shared" si="143"/>
        <v/>
      </c>
      <c r="CT199" s="42" t="str">
        <f t="shared" si="144"/>
        <v/>
      </c>
      <c r="CU199" s="43" t="str">
        <f t="shared" si="145"/>
        <v/>
      </c>
      <c r="CV199" s="43" t="str">
        <f t="shared" si="146"/>
        <v/>
      </c>
      <c r="CW199" s="43" t="str">
        <f t="shared" si="147"/>
        <v/>
      </c>
      <c r="CX199" s="13"/>
    </row>
    <row r="200" spans="1:102" x14ac:dyDescent="0.25">
      <c r="A200" s="31" t="s">
        <v>207</v>
      </c>
      <c r="B200" s="13">
        <v>263</v>
      </c>
      <c r="C200" s="13">
        <v>48</v>
      </c>
      <c r="D200" s="13">
        <v>25</v>
      </c>
      <c r="E200" s="32" t="s">
        <v>0</v>
      </c>
      <c r="F200" s="32">
        <v>1</v>
      </c>
      <c r="G200" s="32"/>
      <c r="H200" s="32">
        <v>1</v>
      </c>
      <c r="I200" s="32" t="s">
        <v>2</v>
      </c>
      <c r="J200" s="13"/>
      <c r="K200" s="33"/>
      <c r="L200" s="34">
        <f>IFERROR(INDEX('Pokemon Data'!A:A,MATCH($A200,'Pokemon Data'!$B:$B,0)),"")</f>
        <v>161</v>
      </c>
      <c r="M200" s="34">
        <f>IFERROR(INDEX('Pokemon Data'!I:I,MATCH($A200,'Pokemon Data'!$B:$B,0)),"")</f>
        <v>198</v>
      </c>
      <c r="N200" s="34">
        <f>IFERROR(INDEX('Pokemon Data'!J:J,MATCH($A200,'Pokemon Data'!$B:$B,0)),"")</f>
        <v>205</v>
      </c>
      <c r="O200" s="34">
        <f>IFERROR(INDEX('Pokemon Data'!K:K,MATCH($A200,'Pokemon Data'!$B:$B,0)),"")</f>
        <v>188</v>
      </c>
      <c r="P200" s="35">
        <f>IFERROR(INDEX('Level Multipliers'!$A:$A,MATCH($D200,'Level Multipliers'!$B:$B,0)),"")</f>
        <v>19</v>
      </c>
      <c r="Q200" s="36">
        <f>IFERROR(INDEX('Level Multipliers'!$D:$D,MATCH(P200,'Level Multipliers'!$A:$A,0)),"")</f>
        <v>1.7173900470456649</v>
      </c>
      <c r="R200" s="37">
        <f t="shared" si="111"/>
        <v>0</v>
      </c>
      <c r="S200" s="37">
        <f t="shared" si="112"/>
        <v>-114</v>
      </c>
      <c r="T200" s="38">
        <f t="shared" si="113"/>
        <v>60171004.766625904</v>
      </c>
      <c r="U200" s="38">
        <f t="shared" si="114"/>
        <v>60629448.860251829</v>
      </c>
      <c r="V200" s="38" t="b">
        <f t="shared" si="115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6"/>
        <v>19.5</v>
      </c>
      <c r="AI200" s="36">
        <f>IFERROR(INDEX('Level Multipliers'!$D:$D,MATCH(AH200,'Level Multipliers'!$A:$A,0)),"")</f>
        <v>1.6952373266621776</v>
      </c>
      <c r="AJ200" s="37">
        <f t="shared" si="117"/>
        <v>0</v>
      </c>
      <c r="AK200" s="37">
        <f t="shared" si="118"/>
        <v>-115</v>
      </c>
      <c r="AL200" s="38">
        <f t="shared" si="119"/>
        <v>57125961.433783978</v>
      </c>
      <c r="AM200" s="38">
        <f t="shared" si="120"/>
        <v>57561205.281108707</v>
      </c>
      <c r="AN200" s="38" t="b">
        <f t="shared" si="121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22"/>
        <v>20</v>
      </c>
      <c r="BA200" s="36">
        <f>IFERROR(INDEX('Level Multipliers'!$D:$D,MATCH(AZ200,'Level Multipliers'!$A:$A,0)),"")</f>
        <v>1.6739202944034379</v>
      </c>
      <c r="BB200" s="37">
        <f t="shared" si="123"/>
        <v>0</v>
      </c>
      <c r="BC200" s="37">
        <f t="shared" si="124"/>
        <v>-116</v>
      </c>
      <c r="BD200" s="38">
        <f t="shared" si="125"/>
        <v>54306347.701426789</v>
      </c>
      <c r="BE200" s="38">
        <f t="shared" si="126"/>
        <v>54720108.855103314</v>
      </c>
      <c r="BF200" s="38" t="b">
        <f t="shared" si="127"/>
        <v>1</v>
      </c>
      <c r="BG200" s="37" t="str">
        <f t="array" ref="BG200:BQ200">IF(BF200,"",IVSolution($M200,$N200,$O200,BB200,BC200,BD200,BE200,$E200,$F200,$G200,$H200,$I200))</f>
        <v/>
      </c>
      <c r="BH200" s="37" t="str">
        <v/>
      </c>
      <c r="BI200" s="37" t="str">
        <v/>
      </c>
      <c r="BJ200" s="39" t="str">
        <v/>
      </c>
      <c r="BK200" s="39" t="str">
        <v/>
      </c>
      <c r="BL200" s="37" t="str">
        <v/>
      </c>
      <c r="BM200" s="37" t="str">
        <v/>
      </c>
      <c r="BN200" s="37" t="str">
        <v/>
      </c>
      <c r="BO200" s="37" t="str">
        <v/>
      </c>
      <c r="BP200" s="37" t="str">
        <v/>
      </c>
      <c r="BQ200" s="37" t="str">
        <v/>
      </c>
      <c r="BR200" s="40">
        <f t="shared" si="128"/>
        <v>20.5</v>
      </c>
      <c r="BS200" s="36">
        <f>IFERROR(INDEX('Level Multipliers'!$D:$D,MATCH(BR200,'Level Multipliers'!$A:$A,0)),"")</f>
        <v>1.6533745038028393</v>
      </c>
      <c r="BT200" s="37">
        <f t="shared" si="129"/>
        <v>0</v>
      </c>
      <c r="BU200" s="37">
        <f t="shared" si="130"/>
        <v>-117</v>
      </c>
      <c r="BV200" s="38">
        <f t="shared" si="131"/>
        <v>51688799.057835147</v>
      </c>
      <c r="BW200" s="38">
        <f t="shared" si="132"/>
        <v>52082617.055832505</v>
      </c>
      <c r="BX200" s="38" t="b">
        <f t="shared" si="133"/>
        <v>1</v>
      </c>
      <c r="BY200" s="37" t="str">
        <f t="array" ref="BY200:CI200">IF(BX200,"",IVSolution($M200,$N200,$O200,BT200,BU200,BV200,BW200,$E200,$F200,$G200,$H200,$I200))</f>
        <v/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 t="str">
        <f t="shared" si="134"/>
        <v/>
      </c>
      <c r="CK200" s="41" t="str">
        <f t="shared" si="135"/>
        <v/>
      </c>
      <c r="CL200" s="61" t="str">
        <f t="shared" si="136"/>
        <v/>
      </c>
      <c r="CM200" s="39" t="str">
        <f t="shared" si="137"/>
        <v/>
      </c>
      <c r="CN200" s="39" t="str">
        <f t="shared" si="138"/>
        <v/>
      </c>
      <c r="CO200" s="42" t="str">
        <f t="shared" si="139"/>
        <v/>
      </c>
      <c r="CP200" s="42" t="str">
        <f t="shared" si="140"/>
        <v/>
      </c>
      <c r="CQ200" s="42" t="str">
        <f t="shared" si="141"/>
        <v/>
      </c>
      <c r="CR200" s="42" t="str">
        <f t="shared" si="142"/>
        <v/>
      </c>
      <c r="CS200" s="42" t="str">
        <f t="shared" si="143"/>
        <v/>
      </c>
      <c r="CT200" s="42" t="str">
        <f t="shared" si="144"/>
        <v/>
      </c>
      <c r="CU200" s="43" t="str">
        <f t="shared" si="145"/>
        <v/>
      </c>
      <c r="CV200" s="43" t="str">
        <f t="shared" si="146"/>
        <v/>
      </c>
      <c r="CW200" s="43" t="str">
        <f t="shared" si="147"/>
        <v/>
      </c>
      <c r="CX200" s="13"/>
    </row>
    <row r="201" spans="1:102" x14ac:dyDescent="0.25">
      <c r="A201" s="31" t="s">
        <v>207</v>
      </c>
      <c r="B201" s="13">
        <v>249</v>
      </c>
      <c r="C201" s="13">
        <v>47</v>
      </c>
      <c r="D201" s="13">
        <v>22</v>
      </c>
      <c r="E201" s="32" t="s">
        <v>0</v>
      </c>
      <c r="F201" s="32">
        <v>1</v>
      </c>
      <c r="G201" s="32"/>
      <c r="H201" s="32">
        <v>1</v>
      </c>
      <c r="I201" s="32" t="s">
        <v>2</v>
      </c>
      <c r="J201" s="13"/>
      <c r="K201" s="33"/>
      <c r="L201" s="34">
        <f>IFERROR(INDEX('Pokemon Data'!A:A,MATCH($A201,'Pokemon Data'!$B:$B,0)),"")</f>
        <v>161</v>
      </c>
      <c r="M201" s="34">
        <f>IFERROR(INDEX('Pokemon Data'!I:I,MATCH($A201,'Pokemon Data'!$B:$B,0)),"")</f>
        <v>198</v>
      </c>
      <c r="N201" s="34">
        <f>IFERROR(INDEX('Pokemon Data'!J:J,MATCH($A201,'Pokemon Data'!$B:$B,0)),"")</f>
        <v>205</v>
      </c>
      <c r="O201" s="34">
        <f>IFERROR(INDEX('Pokemon Data'!K:K,MATCH($A201,'Pokemon Data'!$B:$B,0)),"")</f>
        <v>188</v>
      </c>
      <c r="P201" s="35">
        <f>IFERROR(INDEX('Level Multipliers'!$A:$A,MATCH($D201,'Level Multipliers'!$B:$B,0)),"")</f>
        <v>17</v>
      </c>
      <c r="Q201" s="36">
        <f>IFERROR(INDEX('Level Multipliers'!$D:$D,MATCH(P201,'Level Multipliers'!$A:$A,0)),"")</f>
        <v>1.8155651132027117</v>
      </c>
      <c r="R201" s="37">
        <f t="shared" si="111"/>
        <v>0</v>
      </c>
      <c r="S201" s="37">
        <f t="shared" si="112"/>
        <v>-111</v>
      </c>
      <c r="T201" s="38">
        <f t="shared" si="113"/>
        <v>67366814.252283201</v>
      </c>
      <c r="U201" s="38">
        <f t="shared" si="114"/>
        <v>67908999.705935389</v>
      </c>
      <c r="V201" s="38" t="b">
        <f t="shared" si="115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6"/>
        <v>17.5</v>
      </c>
      <c r="AI201" s="36">
        <f>IFERROR(INDEX('Level Multipliers'!$D:$D,MATCH(AH201,'Level Multipliers'!$A:$A,0)),"")</f>
        <v>1.7894510926096343</v>
      </c>
      <c r="AJ201" s="37">
        <f t="shared" si="117"/>
        <v>0</v>
      </c>
      <c r="AK201" s="37">
        <f t="shared" si="118"/>
        <v>-113</v>
      </c>
      <c r="AL201" s="38">
        <f t="shared" si="119"/>
        <v>63573778.879185379</v>
      </c>
      <c r="AM201" s="38">
        <f t="shared" si="120"/>
        <v>64085437.008259319</v>
      </c>
      <c r="AN201" s="38" t="b">
        <f t="shared" si="121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22"/>
        <v>18</v>
      </c>
      <c r="BA201" s="36">
        <f>IFERROR(INDEX('Level Multipliers'!$D:$D,MATCH(AZ201,'Level Multipliers'!$A:$A,0)),"")</f>
        <v>1.7644323332558229</v>
      </c>
      <c r="BB201" s="37">
        <f t="shared" si="123"/>
        <v>0</v>
      </c>
      <c r="BC201" s="37">
        <f t="shared" si="124"/>
        <v>-114</v>
      </c>
      <c r="BD201" s="38">
        <f t="shared" si="125"/>
        <v>60092285.888057247</v>
      </c>
      <c r="BE201" s="38">
        <f t="shared" si="126"/>
        <v>60575924.065798581</v>
      </c>
      <c r="BF201" s="38" t="b">
        <f t="shared" si="127"/>
        <v>1</v>
      </c>
      <c r="BG201" s="37" t="str">
        <f t="array" ref="BG201:BQ201">IF(BF201,"",IVSolution($M201,$N201,$O201,BB201,BC201,BD201,BE201,$E201,$F201,$G201,$H201,$I201))</f>
        <v/>
      </c>
      <c r="BH201" s="37" t="str">
        <v/>
      </c>
      <c r="BI201" s="37" t="str">
        <v/>
      </c>
      <c r="BJ201" s="39" t="str">
        <v/>
      </c>
      <c r="BK201" s="39" t="str">
        <v/>
      </c>
      <c r="BL201" s="37" t="str">
        <v/>
      </c>
      <c r="BM201" s="37" t="str">
        <v/>
      </c>
      <c r="BN201" s="37" t="str">
        <v/>
      </c>
      <c r="BO201" s="37" t="str">
        <v/>
      </c>
      <c r="BP201" s="37" t="str">
        <v/>
      </c>
      <c r="BQ201" s="37" t="str">
        <v/>
      </c>
      <c r="BR201" s="40">
        <f t="shared" si="128"/>
        <v>18.5</v>
      </c>
      <c r="BS201" s="36">
        <f>IFERROR(INDEX('Level Multipliers'!$D:$D,MATCH(BR201,'Level Multipliers'!$A:$A,0)),"")</f>
        <v>1.7404346161581328</v>
      </c>
      <c r="BT201" s="37">
        <f t="shared" si="129"/>
        <v>0</v>
      </c>
      <c r="BU201" s="37">
        <f t="shared" si="130"/>
        <v>-115</v>
      </c>
      <c r="BV201" s="38">
        <f t="shared" si="131"/>
        <v>56889163.03721159</v>
      </c>
      <c r="BW201" s="38">
        <f t="shared" si="132"/>
        <v>57347021.658130102</v>
      </c>
      <c r="BX201" s="38" t="b">
        <f t="shared" si="133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 t="str">
        <f t="shared" si="134"/>
        <v/>
      </c>
      <c r="CK201" s="41" t="str">
        <f t="shared" si="135"/>
        <v/>
      </c>
      <c r="CL201" s="61" t="str">
        <f t="shared" si="136"/>
        <v/>
      </c>
      <c r="CM201" s="39" t="str">
        <f t="shared" si="137"/>
        <v/>
      </c>
      <c r="CN201" s="39" t="str">
        <f t="shared" si="138"/>
        <v/>
      </c>
      <c r="CO201" s="42" t="str">
        <f t="shared" si="139"/>
        <v/>
      </c>
      <c r="CP201" s="42" t="str">
        <f t="shared" si="140"/>
        <v/>
      </c>
      <c r="CQ201" s="42" t="str">
        <f t="shared" si="141"/>
        <v/>
      </c>
      <c r="CR201" s="42" t="str">
        <f t="shared" si="142"/>
        <v/>
      </c>
      <c r="CS201" s="42" t="str">
        <f t="shared" si="143"/>
        <v/>
      </c>
      <c r="CT201" s="42" t="str">
        <f t="shared" si="144"/>
        <v/>
      </c>
      <c r="CU201" s="43" t="str">
        <f t="shared" si="145"/>
        <v/>
      </c>
      <c r="CV201" s="43" t="str">
        <f t="shared" si="146"/>
        <v/>
      </c>
      <c r="CW201" s="43" t="str">
        <f t="shared" si="147"/>
        <v/>
      </c>
      <c r="CX201" s="13"/>
    </row>
    <row r="202" spans="1:102" x14ac:dyDescent="0.25">
      <c r="A202" s="31" t="s">
        <v>207</v>
      </c>
      <c r="B202" s="13">
        <v>69</v>
      </c>
      <c r="C202" s="13">
        <v>25</v>
      </c>
      <c r="D202" s="13">
        <v>6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161</v>
      </c>
      <c r="M202" s="34">
        <f>IFERROR(INDEX('Pokemon Data'!I:I,MATCH($A202,'Pokemon Data'!$B:$B,0)),"")</f>
        <v>198</v>
      </c>
      <c r="N202" s="34">
        <f>IFERROR(INDEX('Pokemon Data'!J:J,MATCH($A202,'Pokemon Data'!$B:$B,0)),"")</f>
        <v>205</v>
      </c>
      <c r="O202" s="34">
        <f>IFERROR(INDEX('Pokemon Data'!K:K,MATCH($A202,'Pokemon Data'!$B:$B,0)),"")</f>
        <v>188</v>
      </c>
      <c r="P202" s="35">
        <f>IFERROR(INDEX('Level Multipliers'!$A:$A,MATCH($D202,'Level Multipliers'!$B:$B,0)),"")</f>
        <v>5</v>
      </c>
      <c r="Q202" s="36">
        <f>IFERROR(INDEX('Level Multipliers'!$D:$D,MATCH(P202,'Level Multipliers'!$A:$A,0)),"")</f>
        <v>3.4453071462968556</v>
      </c>
      <c r="R202" s="37">
        <f t="shared" si="111"/>
        <v>0</v>
      </c>
      <c r="S202" s="37">
        <f t="shared" si="112"/>
        <v>-109</v>
      </c>
      <c r="T202" s="38">
        <f t="shared" si="113"/>
        <v>67082611.524215974</v>
      </c>
      <c r="U202" s="38">
        <f t="shared" si="114"/>
        <v>69041125.072181955</v>
      </c>
      <c r="V202" s="38" t="b">
        <f t="shared" si="115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6"/>
        <v>5.5</v>
      </c>
      <c r="AI202" s="36">
        <f>IFERROR(INDEX('Level Multipliers'!$D:$D,MATCH(AH202,'Level Multipliers'!$A:$A,0)),"")</f>
        <v>3.2673611577633439</v>
      </c>
      <c r="AJ202" s="37">
        <f t="shared" si="117"/>
        <v>0</v>
      </c>
      <c r="AK202" s="37">
        <f t="shared" si="118"/>
        <v>-114</v>
      </c>
      <c r="AL202" s="38">
        <f t="shared" si="119"/>
        <v>54260869.51795014</v>
      </c>
      <c r="AM202" s="38">
        <f t="shared" si="120"/>
        <v>55845045.292576283</v>
      </c>
      <c r="AN202" s="38" t="b">
        <f t="shared" si="121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22"/>
        <v>6</v>
      </c>
      <c r="BA202" s="36">
        <f>IFERROR(INDEX('Level Multipliers'!$D:$D,MATCH(AZ202,'Level Multipliers'!$A:$A,0)),"")</f>
        <v>3.1144148940514844</v>
      </c>
      <c r="BB202" s="37">
        <f t="shared" si="123"/>
        <v>0</v>
      </c>
      <c r="BC202" s="37">
        <f t="shared" si="124"/>
        <v>-118</v>
      </c>
      <c r="BD202" s="38">
        <f t="shared" si="125"/>
        <v>44792371.043003969</v>
      </c>
      <c r="BE202" s="38">
        <f t="shared" si="126"/>
        <v>46100108.823927633</v>
      </c>
      <c r="BF202" s="38" t="b">
        <f t="shared" si="127"/>
        <v>1</v>
      </c>
      <c r="BG202" s="37" t="str">
        <f t="array" ref="BG202:BQ202">IF(BF202,"",IVSolution($M202,$N202,$O202,BB202,BC202,BD202,BE202,$E202,$F202,$G202,$H202,$I202))</f>
        <v/>
      </c>
      <c r="BH202" s="37" t="str">
        <v/>
      </c>
      <c r="BI202" s="37" t="str">
        <v/>
      </c>
      <c r="BJ202" s="39" t="str">
        <v/>
      </c>
      <c r="BK202" s="39" t="str">
        <v/>
      </c>
      <c r="BL202" s="37" t="str">
        <v/>
      </c>
      <c r="BM202" s="37" t="str">
        <v/>
      </c>
      <c r="BN202" s="37" t="str">
        <v/>
      </c>
      <c r="BO202" s="37" t="str">
        <v/>
      </c>
      <c r="BP202" s="37" t="str">
        <v/>
      </c>
      <c r="BQ202" s="37" t="str">
        <v/>
      </c>
      <c r="BR202" s="40">
        <f t="shared" si="128"/>
        <v>6.5</v>
      </c>
      <c r="BS202" s="36">
        <f>IFERROR(INDEX('Level Multipliers'!$D:$D,MATCH(BR202,'Level Multipliers'!$A:$A,0)),"")</f>
        <v>2.9811143544095775</v>
      </c>
      <c r="BT202" s="37">
        <f t="shared" si="129"/>
        <v>0</v>
      </c>
      <c r="BU202" s="37">
        <f t="shared" si="130"/>
        <v>-121</v>
      </c>
      <c r="BV202" s="38">
        <f t="shared" si="131"/>
        <v>37602154.053784162</v>
      </c>
      <c r="BW202" s="38">
        <f t="shared" si="132"/>
        <v>38699969.515551858</v>
      </c>
      <c r="BX202" s="38" t="b">
        <f t="shared" si="133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 t="str">
        <f t="shared" si="134"/>
        <v/>
      </c>
      <c r="CK202" s="41" t="str">
        <f t="shared" si="135"/>
        <v/>
      </c>
      <c r="CL202" s="61" t="str">
        <f t="shared" si="136"/>
        <v/>
      </c>
      <c r="CM202" s="39" t="str">
        <f t="shared" si="137"/>
        <v/>
      </c>
      <c r="CN202" s="39" t="str">
        <f t="shared" si="138"/>
        <v/>
      </c>
      <c r="CO202" s="42" t="str">
        <f t="shared" si="139"/>
        <v/>
      </c>
      <c r="CP202" s="42" t="str">
        <f t="shared" si="140"/>
        <v/>
      </c>
      <c r="CQ202" s="42" t="str">
        <f t="shared" si="141"/>
        <v/>
      </c>
      <c r="CR202" s="42" t="str">
        <f t="shared" si="142"/>
        <v/>
      </c>
      <c r="CS202" s="42" t="str">
        <f t="shared" si="143"/>
        <v/>
      </c>
      <c r="CT202" s="42" t="str">
        <f t="shared" si="144"/>
        <v/>
      </c>
      <c r="CU202" s="43" t="str">
        <f t="shared" si="145"/>
        <v/>
      </c>
      <c r="CV202" s="43" t="str">
        <f t="shared" si="146"/>
        <v/>
      </c>
      <c r="CW202" s="43" t="str">
        <f t="shared" si="147"/>
        <v/>
      </c>
      <c r="CX202" s="13" t="s">
        <v>451</v>
      </c>
    </row>
    <row r="203" spans="1:102" x14ac:dyDescent="0.25">
      <c r="A203" s="31" t="s">
        <v>208</v>
      </c>
      <c r="B203" s="13">
        <v>418</v>
      </c>
      <c r="C203" s="13">
        <v>73</v>
      </c>
      <c r="D203" s="13">
        <v>10</v>
      </c>
      <c r="E203" s="32" t="s">
        <v>0</v>
      </c>
      <c r="F203" s="32">
        <v>1</v>
      </c>
      <c r="G203" s="32"/>
      <c r="H203" s="32"/>
      <c r="I203" s="32" t="s">
        <v>0</v>
      </c>
      <c r="J203" s="13"/>
      <c r="K203" s="33"/>
      <c r="L203" s="34">
        <f>IFERROR(INDEX('Pokemon Data'!A:A,MATCH($A203,'Pokemon Data'!$B:$B,0)),"")</f>
        <v>162</v>
      </c>
      <c r="M203" s="34">
        <f>IFERROR(INDEX('Pokemon Data'!I:I,MATCH($A203,'Pokemon Data'!$B:$B,0)),"")</f>
        <v>111</v>
      </c>
      <c r="N203" s="34">
        <f>IFERROR(INDEX('Pokemon Data'!J:J,MATCH($A203,'Pokemon Data'!$B:$B,0)),"")</f>
        <v>79</v>
      </c>
      <c r="O203" s="34">
        <f>IFERROR(INDEX('Pokemon Data'!K:K,MATCH($A203,'Pokemon Data'!$B:$B,0)),"")</f>
        <v>73</v>
      </c>
      <c r="P203" s="35">
        <f>IFERROR(INDEX('Level Multipliers'!$A:$A,MATCH($D203,'Level Multipliers'!$B:$B,0)),"")</f>
        <v>9</v>
      </c>
      <c r="Q203" s="36">
        <f>IFERROR(INDEX('Level Multipliers'!$D:$D,MATCH(P203,'Level Multipliers'!$A:$A,0)),"")</f>
        <v>2.5027074524512973</v>
      </c>
      <c r="R203" s="37">
        <f t="shared" si="111"/>
        <v>72</v>
      </c>
      <c r="S203" s="37">
        <f t="shared" si="112"/>
        <v>15</v>
      </c>
      <c r="T203" s="38">
        <f t="shared" si="113"/>
        <v>685477037.15342808</v>
      </c>
      <c r="U203" s="38">
        <f t="shared" si="114"/>
        <v>688760754.78865516</v>
      </c>
      <c r="V203" s="38" t="b">
        <f t="shared" si="115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>
        <f t="shared" si="116"/>
        <v>9.5</v>
      </c>
      <c r="AI203" s="36">
        <f>IFERROR(INDEX('Level Multipliers'!$D:$D,MATCH(AH203,'Level Multipliers'!$A:$A,0)),"")</f>
        <v>2.4319447427583007</v>
      </c>
      <c r="AJ203" s="37">
        <f t="shared" si="117"/>
        <v>67</v>
      </c>
      <c r="AK203" s="37">
        <f t="shared" si="118"/>
        <v>15</v>
      </c>
      <c r="AL203" s="38">
        <f t="shared" si="119"/>
        <v>611177524.74524784</v>
      </c>
      <c r="AM203" s="38">
        <f t="shared" si="120"/>
        <v>614105317.08180022</v>
      </c>
      <c r="AN203" s="38" t="b">
        <f t="shared" si="121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>
        <f t="shared" si="122"/>
        <v>10</v>
      </c>
      <c r="BA203" s="36">
        <f>IFERROR(INDEX('Level Multipliers'!$D:$D,MATCH(AZ203,'Level Multipliers'!$A:$A,0)),"")</f>
        <v>2.366863825187552</v>
      </c>
      <c r="BB203" s="37">
        <f t="shared" si="123"/>
        <v>62</v>
      </c>
      <c r="BC203" s="37">
        <f t="shared" si="124"/>
        <v>15</v>
      </c>
      <c r="BD203" s="38">
        <f t="shared" si="125"/>
        <v>548334600.9984268</v>
      </c>
      <c r="BE203" s="38">
        <f t="shared" si="126"/>
        <v>550961349.81962872</v>
      </c>
      <c r="BF203" s="38" t="b">
        <f t="shared" si="127"/>
        <v>1</v>
      </c>
      <c r="BG203" s="37" t="str">
        <f t="array" ref="BG203:BQ203">IF(BF203,"",IVSolution($M203,$N203,$O203,BB203,BC203,BD203,BE203,$E203,$F203,$G203,$H203,$I203))</f>
        <v/>
      </c>
      <c r="BH203" s="37" t="str">
        <v/>
      </c>
      <c r="BI203" s="37" t="str">
        <v/>
      </c>
      <c r="BJ203" s="39" t="str">
        <v/>
      </c>
      <c r="BK203" s="39" t="str">
        <v/>
      </c>
      <c r="BL203" s="37" t="str">
        <v/>
      </c>
      <c r="BM203" s="37" t="str">
        <v/>
      </c>
      <c r="BN203" s="37" t="str">
        <v/>
      </c>
      <c r="BO203" s="37" t="str">
        <v/>
      </c>
      <c r="BP203" s="37" t="str">
        <v/>
      </c>
      <c r="BQ203" s="37" t="str">
        <v/>
      </c>
      <c r="BR203" s="40">
        <f t="shared" si="128"/>
        <v>10.5</v>
      </c>
      <c r="BS203" s="36">
        <f>IFERROR(INDEX('Level Multipliers'!$D:$D,MATCH(BR203,'Level Multipliers'!$A:$A,0)),"")</f>
        <v>2.3098613358274029</v>
      </c>
      <c r="BT203" s="37">
        <f t="shared" si="129"/>
        <v>58</v>
      </c>
      <c r="BU203" s="37">
        <f t="shared" si="130"/>
        <v>15</v>
      </c>
      <c r="BV203" s="38">
        <f t="shared" si="131"/>
        <v>497389028.22833186</v>
      </c>
      <c r="BW203" s="38">
        <f t="shared" si="132"/>
        <v>499771726.75072783</v>
      </c>
      <c r="BX203" s="38" t="b">
        <f t="shared" si="133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 t="str">
        <f t="shared" si="134"/>
        <v/>
      </c>
      <c r="CK203" s="41" t="str">
        <f t="shared" si="135"/>
        <v/>
      </c>
      <c r="CL203" s="61" t="str">
        <f t="shared" si="136"/>
        <v/>
      </c>
      <c r="CM203" s="39" t="str">
        <f t="shared" si="137"/>
        <v/>
      </c>
      <c r="CN203" s="39" t="str">
        <f t="shared" si="138"/>
        <v/>
      </c>
      <c r="CO203" s="42" t="str">
        <f t="shared" si="139"/>
        <v/>
      </c>
      <c r="CP203" s="42" t="str">
        <f t="shared" si="140"/>
        <v/>
      </c>
      <c r="CQ203" s="42" t="str">
        <f t="shared" si="141"/>
        <v/>
      </c>
      <c r="CR203" s="42" t="str">
        <f t="shared" si="142"/>
        <v/>
      </c>
      <c r="CS203" s="42" t="str">
        <f t="shared" si="143"/>
        <v/>
      </c>
      <c r="CT203" s="42" t="str">
        <f t="shared" si="144"/>
        <v/>
      </c>
      <c r="CU203" s="43" t="str">
        <f t="shared" si="145"/>
        <v/>
      </c>
      <c r="CV203" s="43" t="str">
        <f t="shared" si="146"/>
        <v/>
      </c>
      <c r="CW203" s="43" t="str">
        <f t="shared" si="147"/>
        <v/>
      </c>
      <c r="CX203" s="13" t="s">
        <v>423</v>
      </c>
    </row>
    <row r="204" spans="1:102" x14ac:dyDescent="0.25">
      <c r="A204" s="31" t="s">
        <v>209</v>
      </c>
      <c r="B204" s="13">
        <v>377</v>
      </c>
      <c r="C204" s="13">
        <v>92</v>
      </c>
      <c r="D204" s="13">
        <v>45</v>
      </c>
      <c r="E204" s="32"/>
      <c r="F204" s="32"/>
      <c r="G204" s="32"/>
      <c r="H204" s="32"/>
      <c r="I204" s="32"/>
      <c r="J204" s="13"/>
      <c r="K204" s="33"/>
      <c r="L204" s="34">
        <f>IFERROR(INDEX('Pokemon Data'!A:A,MATCH($A204,'Pokemon Data'!$B:$B,0)),"")</f>
        <v>163</v>
      </c>
      <c r="M204" s="34">
        <f>IFERROR(INDEX('Pokemon Data'!I:I,MATCH($A204,'Pokemon Data'!$B:$B,0)),"")</f>
        <v>198</v>
      </c>
      <c r="N204" s="34">
        <f>IFERROR(INDEX('Pokemon Data'!J:J,MATCH($A204,'Pokemon Data'!$B:$B,0)),"")</f>
        <v>148</v>
      </c>
      <c r="O204" s="34">
        <f>IFERROR(INDEX('Pokemon Data'!K:K,MATCH($A204,'Pokemon Data'!$B:$B,0)),"")</f>
        <v>125</v>
      </c>
      <c r="P204" s="35">
        <f>IFERROR(INDEX('Level Multipliers'!$A:$A,MATCH($D204,'Level Multipliers'!$B:$B,0)),"")</f>
        <v>27</v>
      </c>
      <c r="Q204" s="36">
        <f>IFERROR(INDEX('Level Multipliers'!$D:$D,MATCH(P204,'Level Multipliers'!$A:$A,0)),"")</f>
        <v>1.4406239915890684</v>
      </c>
      <c r="R204" s="37">
        <f t="shared" si="111"/>
        <v>0</v>
      </c>
      <c r="S204" s="37">
        <f t="shared" si="112"/>
        <v>-65</v>
      </c>
      <c r="T204" s="38">
        <f t="shared" si="113"/>
        <v>61218864.886845469</v>
      </c>
      <c r="U204" s="38">
        <f t="shared" si="114"/>
        <v>61544064.128306173</v>
      </c>
      <c r="V204" s="38" t="b">
        <f t="shared" si="115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>
        <f t="shared" si="116"/>
        <v>27.5</v>
      </c>
      <c r="AI204" s="36">
        <f>IFERROR(INDEX('Level Multipliers'!$D:$D,MATCH(AH204,'Level Multipliers'!$A:$A,0)),"")</f>
        <v>1.4274643259182833</v>
      </c>
      <c r="AJ204" s="37">
        <f t="shared" si="117"/>
        <v>0</v>
      </c>
      <c r="AK204" s="37">
        <f t="shared" si="118"/>
        <v>-66</v>
      </c>
      <c r="AL204" s="38">
        <f t="shared" si="119"/>
        <v>59012464.804357007</v>
      </c>
      <c r="AM204" s="38">
        <f t="shared" si="120"/>
        <v>59325943.481666282</v>
      </c>
      <c r="AN204" s="38" t="b">
        <f t="shared" si="121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>
        <f t="shared" si="122"/>
        <v>28</v>
      </c>
      <c r="BA204" s="36">
        <f>IFERROR(INDEX('Level Multipliers'!$D:$D,MATCH(AZ204,'Level Multipliers'!$A:$A,0)),"")</f>
        <v>1.4146588542279308</v>
      </c>
      <c r="BB204" s="37">
        <f t="shared" si="123"/>
        <v>0</v>
      </c>
      <c r="BC204" s="37">
        <f t="shared" si="124"/>
        <v>-67</v>
      </c>
      <c r="BD204" s="38">
        <f t="shared" si="125"/>
        <v>56923237.026313648</v>
      </c>
      <c r="BE204" s="38">
        <f t="shared" si="126"/>
        <v>57225617.567616738</v>
      </c>
      <c r="BF204" s="38" t="b">
        <f t="shared" si="127"/>
        <v>1</v>
      </c>
      <c r="BG204" s="37" t="str">
        <f t="array" ref="BG204:BQ204">IF(BF204,"",IVSolution($M204,$N204,$O204,BB204,BC204,BD204,BE204,$E204,$F204,$G204,$H204,$I204))</f>
        <v/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>
        <f t="shared" si="128"/>
        <v>28.5</v>
      </c>
      <c r="BS204" s="36">
        <f>IFERROR(INDEX('Level Multipliers'!$D:$D,MATCH(BR204,'Level Multipliers'!$A:$A,0)),"")</f>
        <v>1.4021920400529488</v>
      </c>
      <c r="BT204" s="37">
        <f t="shared" si="129"/>
        <v>0</v>
      </c>
      <c r="BU204" s="37">
        <f t="shared" si="130"/>
        <v>-68</v>
      </c>
      <c r="BV204" s="38">
        <f t="shared" si="131"/>
        <v>54943040.591624454</v>
      </c>
      <c r="BW204" s="38">
        <f t="shared" si="132"/>
        <v>55234902.179665431</v>
      </c>
      <c r="BX204" s="38" t="b">
        <f t="shared" si="133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 t="str">
        <f t="shared" si="134"/>
        <v/>
      </c>
      <c r="CK204" s="41" t="str">
        <f t="shared" si="135"/>
        <v/>
      </c>
      <c r="CL204" s="61" t="str">
        <f t="shared" si="136"/>
        <v/>
      </c>
      <c r="CM204" s="39" t="str">
        <f t="shared" si="137"/>
        <v/>
      </c>
      <c r="CN204" s="39" t="str">
        <f t="shared" si="138"/>
        <v/>
      </c>
      <c r="CO204" s="42" t="str">
        <f t="shared" si="139"/>
        <v/>
      </c>
      <c r="CP204" s="42" t="str">
        <f t="shared" si="140"/>
        <v/>
      </c>
      <c r="CQ204" s="42" t="str">
        <f t="shared" si="141"/>
        <v/>
      </c>
      <c r="CR204" s="42" t="str">
        <f t="shared" si="142"/>
        <v/>
      </c>
      <c r="CS204" s="42" t="str">
        <f t="shared" si="143"/>
        <v/>
      </c>
      <c r="CT204" s="42" t="str">
        <f t="shared" si="144"/>
        <v/>
      </c>
      <c r="CU204" s="43" t="str">
        <f t="shared" si="145"/>
        <v/>
      </c>
      <c r="CV204" s="43" t="str">
        <f t="shared" si="146"/>
        <v/>
      </c>
      <c r="CW204" s="43" t="str">
        <f t="shared" si="147"/>
        <v/>
      </c>
      <c r="CX204" s="13" t="s">
        <v>451</v>
      </c>
    </row>
    <row r="205" spans="1:102" x14ac:dyDescent="0.25">
      <c r="A205" s="31" t="s">
        <v>209</v>
      </c>
      <c r="B205" s="13">
        <v>299</v>
      </c>
      <c r="C205" s="13">
        <v>73</v>
      </c>
      <c r="D205" s="13">
        <v>22</v>
      </c>
      <c r="E205" s="32" t="s">
        <v>0</v>
      </c>
      <c r="F205" s="32">
        <v>1</v>
      </c>
      <c r="G205" s="32">
        <v>1</v>
      </c>
      <c r="H205" s="32"/>
      <c r="I205" s="32" t="s">
        <v>2</v>
      </c>
      <c r="J205" s="13"/>
      <c r="K205" s="33"/>
      <c r="L205" s="34">
        <f>IFERROR(INDEX('Pokemon Data'!A:A,MATCH($A205,'Pokemon Data'!$B:$B,0)),"")</f>
        <v>163</v>
      </c>
      <c r="M205" s="34">
        <f>IFERROR(INDEX('Pokemon Data'!I:I,MATCH($A205,'Pokemon Data'!$B:$B,0)),"")</f>
        <v>198</v>
      </c>
      <c r="N205" s="34">
        <f>IFERROR(INDEX('Pokemon Data'!J:J,MATCH($A205,'Pokemon Data'!$B:$B,0)),"")</f>
        <v>148</v>
      </c>
      <c r="O205" s="34">
        <f>IFERROR(INDEX('Pokemon Data'!K:K,MATCH($A205,'Pokemon Data'!$B:$B,0)),"")</f>
        <v>125</v>
      </c>
      <c r="P205" s="35">
        <f>IFERROR(INDEX('Level Multipliers'!$A:$A,MATCH($D205,'Level Multipliers'!$B:$B,0)),"")</f>
        <v>17</v>
      </c>
      <c r="Q205" s="36">
        <f>IFERROR(INDEX('Level Multipliers'!$D:$D,MATCH(P205,'Level Multipliers'!$A:$A,0)),"")</f>
        <v>1.8155651132027117</v>
      </c>
      <c r="R205" s="37">
        <f t="shared" si="111"/>
        <v>0</v>
      </c>
      <c r="S205" s="37">
        <f t="shared" si="112"/>
        <v>-64</v>
      </c>
      <c r="T205" s="38">
        <f t="shared" si="113"/>
        <v>97138119.723365277</v>
      </c>
      <c r="U205" s="38">
        <f t="shared" si="114"/>
        <v>97788959.576546952</v>
      </c>
      <c r="V205" s="38" t="b">
        <f t="shared" si="115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>
        <f t="shared" si="116"/>
        <v>17.5</v>
      </c>
      <c r="AI205" s="36">
        <f>IFERROR(INDEX('Level Multipliers'!$D:$D,MATCH(AH205,'Level Multipliers'!$A:$A,0)),"")</f>
        <v>1.7894510926096343</v>
      </c>
      <c r="AJ205" s="37">
        <f t="shared" si="117"/>
        <v>0</v>
      </c>
      <c r="AK205" s="37">
        <f t="shared" si="118"/>
        <v>-66</v>
      </c>
      <c r="AL205" s="38">
        <f t="shared" si="119"/>
        <v>91668834.463606268</v>
      </c>
      <c r="AM205" s="38">
        <f t="shared" si="120"/>
        <v>92283029.291893423</v>
      </c>
      <c r="AN205" s="38" t="b">
        <f t="shared" si="121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>
        <f t="shared" si="122"/>
        <v>18</v>
      </c>
      <c r="BA205" s="36">
        <f>IFERROR(INDEX('Level Multipliers'!$D:$D,MATCH(AZ205,'Level Multipliers'!$A:$A,0)),"")</f>
        <v>1.7644323332558229</v>
      </c>
      <c r="BB205" s="37">
        <f t="shared" si="123"/>
        <v>0</v>
      </c>
      <c r="BC205" s="37">
        <f t="shared" si="124"/>
        <v>-68</v>
      </c>
      <c r="BD205" s="38">
        <f t="shared" si="125"/>
        <v>86648770.998503342</v>
      </c>
      <c r="BE205" s="38">
        <f t="shared" si="126"/>
        <v>87229330.65474996</v>
      </c>
      <c r="BF205" s="38" t="b">
        <f t="shared" si="127"/>
        <v>1</v>
      </c>
      <c r="BG205" s="37" t="str">
        <f t="array" ref="BG205:BQ205">IF(BF205,"",IVSolution($M205,$N205,$O205,BB205,BC205,BD205,BE205,$E205,$F205,$G205,$H205,$I205))</f>
        <v/>
      </c>
      <c r="BH205" s="37" t="str">
        <v/>
      </c>
      <c r="BI205" s="37" t="str">
        <v/>
      </c>
      <c r="BJ205" s="39" t="str">
        <v/>
      </c>
      <c r="BK205" s="39" t="str">
        <v/>
      </c>
      <c r="BL205" s="37" t="str">
        <v/>
      </c>
      <c r="BM205" s="37" t="str">
        <v/>
      </c>
      <c r="BN205" s="37" t="str">
        <v/>
      </c>
      <c r="BO205" s="37" t="str">
        <v/>
      </c>
      <c r="BP205" s="37" t="str">
        <v/>
      </c>
      <c r="BQ205" s="37" t="str">
        <v/>
      </c>
      <c r="BR205" s="40">
        <f t="shared" si="128"/>
        <v>18.5</v>
      </c>
      <c r="BS205" s="36">
        <f>IFERROR(INDEX('Level Multipliers'!$D:$D,MATCH(BR205,'Level Multipliers'!$A:$A,0)),"")</f>
        <v>1.7404346161581328</v>
      </c>
      <c r="BT205" s="37">
        <f t="shared" si="129"/>
        <v>0</v>
      </c>
      <c r="BU205" s="37">
        <f t="shared" si="130"/>
        <v>-70</v>
      </c>
      <c r="BV205" s="38">
        <f t="shared" si="131"/>
        <v>82030097.332135826</v>
      </c>
      <c r="BW205" s="38">
        <f t="shared" si="132"/>
        <v>82579711.18770735</v>
      </c>
      <c r="BX205" s="38" t="b">
        <f t="shared" si="133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 t="str">
        <f t="shared" si="134"/>
        <v/>
      </c>
      <c r="CK205" s="41" t="str">
        <f t="shared" si="135"/>
        <v/>
      </c>
      <c r="CL205" s="61" t="str">
        <f t="shared" si="136"/>
        <v/>
      </c>
      <c r="CM205" s="39" t="str">
        <f t="shared" si="137"/>
        <v/>
      </c>
      <c r="CN205" s="39" t="str">
        <f t="shared" si="138"/>
        <v/>
      </c>
      <c r="CO205" s="42" t="str">
        <f t="shared" si="139"/>
        <v/>
      </c>
      <c r="CP205" s="42" t="str">
        <f t="shared" si="140"/>
        <v/>
      </c>
      <c r="CQ205" s="42" t="str">
        <f t="shared" si="141"/>
        <v/>
      </c>
      <c r="CR205" s="42" t="str">
        <f t="shared" si="142"/>
        <v/>
      </c>
      <c r="CS205" s="42" t="str">
        <f t="shared" si="143"/>
        <v/>
      </c>
      <c r="CT205" s="42" t="str">
        <f t="shared" si="144"/>
        <v/>
      </c>
      <c r="CU205" s="43" t="str">
        <f t="shared" si="145"/>
        <v/>
      </c>
      <c r="CV205" s="43" t="str">
        <f t="shared" si="146"/>
        <v/>
      </c>
      <c r="CW205" s="43" t="str">
        <f t="shared" si="147"/>
        <v/>
      </c>
      <c r="CX205" s="13"/>
    </row>
    <row r="206" spans="1:102" x14ac:dyDescent="0.25">
      <c r="A206" s="31" t="s">
        <v>209</v>
      </c>
      <c r="B206" s="13">
        <v>192</v>
      </c>
      <c r="C206" s="13">
        <v>58</v>
      </c>
      <c r="D206" s="13">
        <v>13</v>
      </c>
      <c r="E206" s="32"/>
      <c r="F206" s="32"/>
      <c r="G206" s="32"/>
      <c r="H206" s="32"/>
      <c r="I206" s="32"/>
      <c r="J206" s="13"/>
      <c r="K206" s="33"/>
      <c r="L206" s="34">
        <f>IFERROR(INDEX('Pokemon Data'!A:A,MATCH($A206,'Pokemon Data'!$B:$B,0)),"")</f>
        <v>163</v>
      </c>
      <c r="M206" s="34">
        <f>IFERROR(INDEX('Pokemon Data'!I:I,MATCH($A206,'Pokemon Data'!$B:$B,0)),"")</f>
        <v>198</v>
      </c>
      <c r="N206" s="34">
        <f>IFERROR(INDEX('Pokemon Data'!J:J,MATCH($A206,'Pokemon Data'!$B:$B,0)),"")</f>
        <v>148</v>
      </c>
      <c r="O206" s="34">
        <f>IFERROR(INDEX('Pokemon Data'!K:K,MATCH($A206,'Pokemon Data'!$B:$B,0)),"")</f>
        <v>125</v>
      </c>
      <c r="P206" s="35">
        <f>IFERROR(INDEX('Level Multipliers'!$A:$A,MATCH($D206,'Level Multipliers'!$B:$B,0)),"")</f>
        <v>11</v>
      </c>
      <c r="Q206" s="36">
        <f>IFERROR(INDEX('Level Multipliers'!$D:$D,MATCH(P206,'Level Multipliers'!$A:$A,0)),"")</f>
        <v>2.2567884714123854</v>
      </c>
      <c r="R206" s="37">
        <f t="shared" si="111"/>
        <v>0</v>
      </c>
      <c r="S206" s="37">
        <f t="shared" si="112"/>
        <v>-65</v>
      </c>
      <c r="T206" s="38">
        <f t="shared" si="113"/>
        <v>95623773.061744586</v>
      </c>
      <c r="U206" s="38">
        <f t="shared" si="114"/>
        <v>96622447.991995543</v>
      </c>
      <c r="V206" s="38" t="b">
        <f t="shared" si="115"/>
        <v>1</v>
      </c>
      <c r="W206" s="37" t="str">
        <f t="array" ref="W206:AG206">IF(V206,"",IVSolution($M206,$N206,$O206,R206,S206,T206,U206,$E206,$F206,$G206,$H206,$I206))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40">
        <f t="shared" si="116"/>
        <v>11.5</v>
      </c>
      <c r="AI206" s="36">
        <f>IFERROR(INDEX('Level Multipliers'!$D:$D,MATCH(AH206,'Level Multipliers'!$A:$A,0)),"")</f>
        <v>2.2072134251772386</v>
      </c>
      <c r="AJ206" s="37">
        <f t="shared" si="117"/>
        <v>0</v>
      </c>
      <c r="AK206" s="37">
        <f t="shared" si="118"/>
        <v>-68</v>
      </c>
      <c r="AL206" s="38">
        <f t="shared" si="119"/>
        <v>87494302.545472294</v>
      </c>
      <c r="AM206" s="38">
        <f t="shared" si="120"/>
        <v>88408074.965177342</v>
      </c>
      <c r="AN206" s="38" t="b">
        <f t="shared" si="121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>
        <f t="shared" si="122"/>
        <v>12</v>
      </c>
      <c r="BA206" s="36">
        <f>IFERROR(INDEX('Level Multipliers'!$D:$D,MATCH(AZ206,'Level Multipliers'!$A:$A,0)),"")</f>
        <v>2.1607681195435338</v>
      </c>
      <c r="BB206" s="37">
        <f t="shared" si="123"/>
        <v>0</v>
      </c>
      <c r="BC206" s="37">
        <f t="shared" si="124"/>
        <v>-71</v>
      </c>
      <c r="BD206" s="38">
        <f t="shared" si="125"/>
        <v>80359108.785042599</v>
      </c>
      <c r="BE206" s="38">
        <f t="shared" si="126"/>
        <v>81198362.715224922</v>
      </c>
      <c r="BF206" s="38" t="b">
        <f t="shared" si="127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>
        <f t="shared" si="128"/>
        <v>12.5</v>
      </c>
      <c r="BS206" s="36">
        <f>IFERROR(INDEX('Level Multipliers'!$D:$D,MATCH(BR206,'Level Multipliers'!$A:$A,0)),"")</f>
        <v>2.1171365709672214</v>
      </c>
      <c r="BT206" s="37">
        <f t="shared" si="129"/>
        <v>0</v>
      </c>
      <c r="BU206" s="37">
        <f t="shared" si="130"/>
        <v>-74</v>
      </c>
      <c r="BV206" s="38">
        <f t="shared" si="131"/>
        <v>74062429.438298151</v>
      </c>
      <c r="BW206" s="38">
        <f t="shared" si="132"/>
        <v>74835922.150259539</v>
      </c>
      <c r="BX206" s="38" t="b">
        <f t="shared" si="133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 t="str">
        <f t="shared" si="134"/>
        <v/>
      </c>
      <c r="CK206" s="41" t="str">
        <f t="shared" si="135"/>
        <v/>
      </c>
      <c r="CL206" s="61" t="str">
        <f t="shared" si="136"/>
        <v/>
      </c>
      <c r="CM206" s="39" t="str">
        <f t="shared" si="137"/>
        <v/>
      </c>
      <c r="CN206" s="39" t="str">
        <f t="shared" si="138"/>
        <v/>
      </c>
      <c r="CO206" s="42" t="str">
        <f t="shared" si="139"/>
        <v/>
      </c>
      <c r="CP206" s="42" t="str">
        <f t="shared" si="140"/>
        <v/>
      </c>
      <c r="CQ206" s="42" t="str">
        <f t="shared" si="141"/>
        <v/>
      </c>
      <c r="CR206" s="42" t="str">
        <f t="shared" si="142"/>
        <v/>
      </c>
      <c r="CS206" s="42" t="str">
        <f t="shared" si="143"/>
        <v/>
      </c>
      <c r="CT206" s="42" t="str">
        <f t="shared" si="144"/>
        <v/>
      </c>
      <c r="CU206" s="43" t="str">
        <f t="shared" si="145"/>
        <v/>
      </c>
      <c r="CV206" s="43" t="str">
        <f t="shared" si="146"/>
        <v/>
      </c>
      <c r="CW206" s="43" t="str">
        <f t="shared" si="147"/>
        <v/>
      </c>
      <c r="CX206" s="13" t="s">
        <v>451</v>
      </c>
    </row>
    <row r="207" spans="1:102" x14ac:dyDescent="0.25">
      <c r="A207" s="31" t="s">
        <v>210</v>
      </c>
      <c r="B207" s="13">
        <v>1207</v>
      </c>
      <c r="C207" s="13">
        <v>128</v>
      </c>
      <c r="D207" s="13">
        <v>30</v>
      </c>
      <c r="E207" s="32" t="s">
        <v>0</v>
      </c>
      <c r="F207" s="32"/>
      <c r="G207" s="32">
        <v>1</v>
      </c>
      <c r="H207" s="32"/>
      <c r="I207" s="32" t="s">
        <v>0</v>
      </c>
      <c r="J207" s="13"/>
      <c r="K207" s="33"/>
      <c r="L207" s="34">
        <f>IFERROR(INDEX('Pokemon Data'!A:A,MATCH($A207,'Pokemon Data'!$B:$B,0)),"")</f>
        <v>164</v>
      </c>
      <c r="M207" s="34">
        <f>IFERROR(INDEX('Pokemon Data'!I:I,MATCH($A207,'Pokemon Data'!$B:$B,0)),"")</f>
        <v>155</v>
      </c>
      <c r="N207" s="34">
        <f>IFERROR(INDEX('Pokemon Data'!J:J,MATCH($A207,'Pokemon Data'!$B:$B,0)),"")</f>
        <v>67</v>
      </c>
      <c r="O207" s="34">
        <f>IFERROR(INDEX('Pokemon Data'!K:K,MATCH($A207,'Pokemon Data'!$B:$B,0)),"")</f>
        <v>88</v>
      </c>
      <c r="P207" s="35">
        <f>IFERROR(INDEX('Level Multipliers'!$A:$A,MATCH($D207,'Level Multipliers'!$B:$B,0)),"")</f>
        <v>21</v>
      </c>
      <c r="Q207" s="36">
        <f>IFERROR(INDEX('Level Multipliers'!$D:$D,MATCH(P207,'Level Multipliers'!$A:$A,0)),"")</f>
        <v>1.6335670981213306</v>
      </c>
      <c r="R207" s="37">
        <f t="shared" si="111"/>
        <v>55</v>
      </c>
      <c r="S207" s="37">
        <f t="shared" si="112"/>
        <v>15</v>
      </c>
      <c r="T207" s="38">
        <f t="shared" si="113"/>
        <v>1037438714.7548692</v>
      </c>
      <c r="U207" s="38">
        <f t="shared" si="114"/>
        <v>1039158463.676091</v>
      </c>
      <c r="V207" s="38" t="b">
        <f t="shared" si="115"/>
        <v>1</v>
      </c>
      <c r="W207" s="37" t="str">
        <f t="array" ref="W207:AG207">IF(V207,"",IVSolution($M207,$N207,$O207,R207,S207,T207,U207,$E207,$F207,$G207,$H207,$I207))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40">
        <f t="shared" si="116"/>
        <v>21.5</v>
      </c>
      <c r="AI207" s="36">
        <f>IFERROR(INDEX('Level Multipliers'!$D:$D,MATCH(AH207,'Level Multipliers'!$A:$A,0)),"")</f>
        <v>1.6144549045635799</v>
      </c>
      <c r="AJ207" s="37">
        <f t="shared" si="117"/>
        <v>52</v>
      </c>
      <c r="AK207" s="37">
        <f t="shared" si="118"/>
        <v>15</v>
      </c>
      <c r="AL207" s="38">
        <f t="shared" si="119"/>
        <v>989733373.7881813</v>
      </c>
      <c r="AM207" s="38">
        <f t="shared" si="120"/>
        <v>991374042.17433417</v>
      </c>
      <c r="AN207" s="38" t="b">
        <f t="shared" si="121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>
        <f t="shared" si="122"/>
        <v>22</v>
      </c>
      <c r="BA207" s="36">
        <f>IFERROR(INDEX('Level Multipliers'!$D:$D,MATCH(AZ207,'Level Multipliers'!$A:$A,0)),"")</f>
        <v>1.5959981933118279</v>
      </c>
      <c r="BB207" s="37">
        <f t="shared" si="123"/>
        <v>50</v>
      </c>
      <c r="BC207" s="37">
        <f t="shared" si="124"/>
        <v>15</v>
      </c>
      <c r="BD207" s="38">
        <f t="shared" si="125"/>
        <v>945244418.80223095</v>
      </c>
      <c r="BE207" s="38">
        <f t="shared" si="126"/>
        <v>946811338.41531885</v>
      </c>
      <c r="BF207" s="38" t="b">
        <f t="shared" si="127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>
        <f t="shared" si="128"/>
        <v>22.5</v>
      </c>
      <c r="BS207" s="36">
        <f>IFERROR(INDEX('Level Multipliers'!$D:$D,MATCH(BR207,'Level Multipliers'!$A:$A,0)),"")</f>
        <v>1.578160334674382</v>
      </c>
      <c r="BT207" s="37">
        <f t="shared" si="129"/>
        <v>48</v>
      </c>
      <c r="BU207" s="37">
        <f t="shared" si="130"/>
        <v>15</v>
      </c>
      <c r="BV207" s="38">
        <f t="shared" si="131"/>
        <v>903689081.01090539</v>
      </c>
      <c r="BW207" s="38">
        <f t="shared" si="132"/>
        <v>905187114.87072301</v>
      </c>
      <c r="BX207" s="38" t="b">
        <f t="shared" si="133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 t="str">
        <f t="shared" si="134"/>
        <v/>
      </c>
      <c r="CK207" s="41" t="str">
        <f t="shared" si="135"/>
        <v/>
      </c>
      <c r="CL207" s="61" t="str">
        <f t="shared" si="136"/>
        <v/>
      </c>
      <c r="CM207" s="39" t="str">
        <f t="shared" si="137"/>
        <v/>
      </c>
      <c r="CN207" s="39" t="str">
        <f t="shared" si="138"/>
        <v/>
      </c>
      <c r="CO207" s="42" t="str">
        <f t="shared" si="139"/>
        <v/>
      </c>
      <c r="CP207" s="42" t="str">
        <f t="shared" si="140"/>
        <v/>
      </c>
      <c r="CQ207" s="42" t="str">
        <f t="shared" si="141"/>
        <v/>
      </c>
      <c r="CR207" s="42" t="str">
        <f t="shared" si="142"/>
        <v/>
      </c>
      <c r="CS207" s="42" t="str">
        <f t="shared" si="143"/>
        <v/>
      </c>
      <c r="CT207" s="42" t="str">
        <f t="shared" si="144"/>
        <v/>
      </c>
      <c r="CU207" s="43" t="str">
        <f t="shared" si="145"/>
        <v/>
      </c>
      <c r="CV207" s="43" t="str">
        <f t="shared" si="146"/>
        <v/>
      </c>
      <c r="CW207" s="43" t="str">
        <f t="shared" si="147"/>
        <v/>
      </c>
      <c r="CX207" s="13" t="s">
        <v>423</v>
      </c>
    </row>
    <row r="208" spans="1:102" x14ac:dyDescent="0.25">
      <c r="A208" s="31" t="s">
        <v>211</v>
      </c>
      <c r="B208" s="13">
        <v>233</v>
      </c>
      <c r="C208" s="13">
        <v>45</v>
      </c>
      <c r="D208" s="13">
        <v>19</v>
      </c>
      <c r="E208" s="32"/>
      <c r="F208" s="32"/>
      <c r="G208" s="32"/>
      <c r="H208" s="32"/>
      <c r="I208" s="32"/>
      <c r="J208" s="13"/>
      <c r="K208" s="33"/>
      <c r="L208" s="34">
        <f>IFERROR(INDEX('Pokemon Data'!A:A,MATCH($A208,'Pokemon Data'!$B:$B,0)),"")</f>
        <v>165</v>
      </c>
      <c r="M208" s="34">
        <f>IFERROR(INDEX('Pokemon Data'!I:I,MATCH($A208,'Pokemon Data'!$B:$B,0)),"")</f>
        <v>225</v>
      </c>
      <c r="N208" s="34">
        <f>IFERROR(INDEX('Pokemon Data'!J:J,MATCH($A208,'Pokemon Data'!$B:$B,0)),"")</f>
        <v>145</v>
      </c>
      <c r="O208" s="34">
        <f>IFERROR(INDEX('Pokemon Data'!K:K,MATCH($A208,'Pokemon Data'!$B:$B,0)),"")</f>
        <v>156</v>
      </c>
      <c r="P208" s="35">
        <f>IFERROR(INDEX('Level Multipliers'!$A:$A,MATCH($D208,'Level Multipliers'!$B:$B,0)),"")</f>
        <v>15</v>
      </c>
      <c r="Q208" s="36">
        <f>IFERROR(INDEX('Level Multipliers'!$D:$D,MATCH(P208,'Level Multipliers'!$A:$A,0)),"")</f>
        <v>1.9327632386874845</v>
      </c>
      <c r="R208" s="37">
        <f t="shared" si="111"/>
        <v>0</v>
      </c>
      <c r="S208" s="37">
        <f t="shared" si="112"/>
        <v>-137</v>
      </c>
      <c r="T208" s="38">
        <f t="shared" si="113"/>
        <v>75757645.545493782</v>
      </c>
      <c r="U208" s="38">
        <f t="shared" si="114"/>
        <v>76409321.215882733</v>
      </c>
      <c r="V208" s="38" t="b">
        <f t="shared" si="115"/>
        <v>1</v>
      </c>
      <c r="W208" s="37" t="str">
        <f t="array" ref="W208:AG208">IF(V208,"",IVSolution($M208,$N208,$O208,R208,S208,T208,U208,$E208,$F208,$G208,$H208,$I208))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40">
        <f t="shared" si="116"/>
        <v>15.5</v>
      </c>
      <c r="AI208" s="36">
        <f>IFERROR(INDEX('Level Multipliers'!$D:$D,MATCH(AH208,'Level Multipliers'!$A:$A,0)),"")</f>
        <v>1.9013484732050823</v>
      </c>
      <c r="AJ208" s="37">
        <f t="shared" si="117"/>
        <v>0</v>
      </c>
      <c r="AK208" s="37">
        <f t="shared" si="118"/>
        <v>-138</v>
      </c>
      <c r="AL208" s="38">
        <f t="shared" si="119"/>
        <v>70951033.05800198</v>
      </c>
      <c r="AM208" s="38">
        <f t="shared" si="120"/>
        <v>71561361.714600682</v>
      </c>
      <c r="AN208" s="38" t="b">
        <f t="shared" si="121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>
        <f t="shared" si="122"/>
        <v>16</v>
      </c>
      <c r="BA208" s="36">
        <f>IFERROR(INDEX('Level Multipliers'!$D:$D,MATCH(AZ208,'Level Multipliers'!$A:$A,0)),"")</f>
        <v>1.8714174200985207</v>
      </c>
      <c r="BB208" s="37">
        <f t="shared" si="123"/>
        <v>0</v>
      </c>
      <c r="BC208" s="37">
        <f t="shared" si="124"/>
        <v>-139</v>
      </c>
      <c r="BD208" s="38">
        <f t="shared" si="125"/>
        <v>66587776.508119874</v>
      </c>
      <c r="BE208" s="38">
        <f t="shared" si="126"/>
        <v>67160571.947882846</v>
      </c>
      <c r="BF208" s="38" t="b">
        <f t="shared" si="127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>
        <f t="shared" si="128"/>
        <v>16.5</v>
      </c>
      <c r="BS208" s="36">
        <f>IFERROR(INDEX('Level Multipliers'!$D:$D,MATCH(BR208,'Level Multipliers'!$A:$A,0)),"")</f>
        <v>1.8428568206029767</v>
      </c>
      <c r="BT208" s="37">
        <f t="shared" si="129"/>
        <v>0</v>
      </c>
      <c r="BU208" s="37">
        <f t="shared" si="130"/>
        <v>-141</v>
      </c>
      <c r="BV208" s="38">
        <f t="shared" si="131"/>
        <v>62614976.138806023</v>
      </c>
      <c r="BW208" s="38">
        <f t="shared" si="132"/>
        <v>63153597.109109811</v>
      </c>
      <c r="BX208" s="38" t="b">
        <f t="shared" si="133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 t="str">
        <f t="shared" si="134"/>
        <v/>
      </c>
      <c r="CK208" s="41" t="str">
        <f t="shared" si="135"/>
        <v/>
      </c>
      <c r="CL208" s="61" t="str">
        <f t="shared" si="136"/>
        <v/>
      </c>
      <c r="CM208" s="39" t="str">
        <f t="shared" si="137"/>
        <v/>
      </c>
      <c r="CN208" s="39" t="str">
        <f t="shared" si="138"/>
        <v/>
      </c>
      <c r="CO208" s="42" t="str">
        <f t="shared" si="139"/>
        <v/>
      </c>
      <c r="CP208" s="42" t="str">
        <f t="shared" si="140"/>
        <v/>
      </c>
      <c r="CQ208" s="42" t="str">
        <f t="shared" si="141"/>
        <v/>
      </c>
      <c r="CR208" s="42" t="str">
        <f t="shared" si="142"/>
        <v/>
      </c>
      <c r="CS208" s="42" t="str">
        <f t="shared" si="143"/>
        <v/>
      </c>
      <c r="CT208" s="42" t="str">
        <f t="shared" si="144"/>
        <v/>
      </c>
      <c r="CU208" s="43" t="str">
        <f t="shared" si="145"/>
        <v/>
      </c>
      <c r="CV208" s="43" t="str">
        <f t="shared" si="146"/>
        <v/>
      </c>
      <c r="CW208" s="43" t="str">
        <f t="shared" si="147"/>
        <v/>
      </c>
      <c r="CX208" s="13" t="s">
        <v>451</v>
      </c>
    </row>
    <row r="209" spans="1:102" x14ac:dyDescent="0.25">
      <c r="A209" s="31" t="s">
        <v>212</v>
      </c>
      <c r="B209" s="13">
        <v>851</v>
      </c>
      <c r="C209" s="13">
        <v>77</v>
      </c>
      <c r="D209" s="13">
        <v>35</v>
      </c>
      <c r="E209" s="32" t="s">
        <v>0</v>
      </c>
      <c r="F209" s="32"/>
      <c r="G209" s="32">
        <v>1</v>
      </c>
      <c r="H209" s="32"/>
      <c r="I209" s="32" t="s">
        <v>0</v>
      </c>
      <c r="J209" s="13"/>
      <c r="K209" s="33"/>
      <c r="L209" s="34">
        <f>IFERROR(INDEX('Pokemon Data'!A:A,MATCH($A209,'Pokemon Data'!$B:$B,0)),"")</f>
        <v>166</v>
      </c>
      <c r="M209" s="34">
        <f>IFERROR(INDEX('Pokemon Data'!I:I,MATCH($A209,'Pokemon Data'!$B:$B,0)),"")</f>
        <v>120</v>
      </c>
      <c r="N209" s="34">
        <f>IFERROR(INDEX('Pokemon Data'!J:J,MATCH($A209,'Pokemon Data'!$B:$B,0)),"")</f>
        <v>72</v>
      </c>
      <c r="O209" s="34">
        <f>IFERROR(INDEX('Pokemon Data'!K:K,MATCH($A209,'Pokemon Data'!$B:$B,0)),"")</f>
        <v>118</v>
      </c>
      <c r="P209" s="35">
        <f>IFERROR(INDEX('Level Multipliers'!$A:$A,MATCH($D209,'Level Multipliers'!$B:$B,0)),"")</f>
        <v>23</v>
      </c>
      <c r="Q209" s="36">
        <f>IFERROR(INDEX('Level Multipliers'!$D:$D,MATCH(P209,'Level Multipliers'!$A:$A,0)),"")</f>
        <v>1.5609074973486676</v>
      </c>
      <c r="R209" s="37">
        <f t="shared" si="111"/>
        <v>1</v>
      </c>
      <c r="S209" s="37">
        <f t="shared" si="112"/>
        <v>1</v>
      </c>
      <c r="T209" s="38">
        <f t="shared" si="113"/>
        <v>429900338.08969802</v>
      </c>
      <c r="U209" s="38">
        <f t="shared" si="114"/>
        <v>430911273.28002053</v>
      </c>
      <c r="V209" s="38" t="b">
        <f t="shared" si="115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>
        <f t="shared" si="116"/>
        <v>23.5</v>
      </c>
      <c r="AI209" s="36">
        <f>IFERROR(INDEX('Level Multipliers'!$D:$D,MATCH(AH209,'Level Multipliers'!$A:$A,0)),"")</f>
        <v>1.5442084375315592</v>
      </c>
      <c r="AJ209" s="37">
        <f t="shared" si="117"/>
        <v>0</v>
      </c>
      <c r="AK209" s="37">
        <f t="shared" si="118"/>
        <v>0</v>
      </c>
      <c r="AL209" s="38">
        <f t="shared" si="119"/>
        <v>411796645.55116355</v>
      </c>
      <c r="AM209" s="38">
        <f t="shared" si="120"/>
        <v>412765008.87484533</v>
      </c>
      <c r="AN209" s="38" t="b">
        <f t="shared" si="121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>
        <f t="shared" si="122"/>
        <v>24</v>
      </c>
      <c r="BA209" s="36">
        <f>IFERROR(INDEX('Level Multipliers'!$D:$D,MATCH(AZ209,'Level Multipliers'!$A:$A,0)),"")</f>
        <v>1.5280341520389438</v>
      </c>
      <c r="BB209" s="37">
        <f t="shared" si="123"/>
        <v>0</v>
      </c>
      <c r="BC209" s="37">
        <f t="shared" si="124"/>
        <v>-1</v>
      </c>
      <c r="BD209" s="38">
        <f t="shared" si="125"/>
        <v>394812927.08200705</v>
      </c>
      <c r="BE209" s="38">
        <f t="shared" si="126"/>
        <v>395741352.22201741</v>
      </c>
      <c r="BF209" s="38" t="b">
        <f t="shared" si="127"/>
        <v>1</v>
      </c>
      <c r="BG209" s="37" t="str">
        <f t="array" ref="BG209:BQ209">IF(BF209,"",IVSolution($M209,$N209,$O209,BB209,BC209,BD209,BE209,$E209,$F209,$G209,$H209,$I209))</f>
        <v/>
      </c>
      <c r="BH209" s="37" t="str">
        <v/>
      </c>
      <c r="BI209" s="37" t="str">
        <v/>
      </c>
      <c r="BJ209" s="39" t="str">
        <v/>
      </c>
      <c r="BK209" s="39" t="str">
        <v/>
      </c>
      <c r="BL209" s="37" t="str">
        <v/>
      </c>
      <c r="BM209" s="37" t="str">
        <v/>
      </c>
      <c r="BN209" s="37" t="str">
        <v/>
      </c>
      <c r="BO209" s="37" t="str">
        <v/>
      </c>
      <c r="BP209" s="37" t="str">
        <v/>
      </c>
      <c r="BQ209" s="37" t="str">
        <v/>
      </c>
      <c r="BR209" s="40">
        <f t="shared" si="128"/>
        <v>24.5</v>
      </c>
      <c r="BS209" s="36">
        <f>IFERROR(INDEX('Level Multipliers'!$D:$D,MATCH(BR209,'Level Multipliers'!$A:$A,0)),"")</f>
        <v>1.5123576273617088</v>
      </c>
      <c r="BT209" s="37">
        <f t="shared" si="129"/>
        <v>0</v>
      </c>
      <c r="BU209" s="37">
        <f t="shared" si="130"/>
        <v>-3</v>
      </c>
      <c r="BV209" s="38">
        <f t="shared" si="131"/>
        <v>378858577.29237449</v>
      </c>
      <c r="BW209" s="38">
        <f t="shared" si="132"/>
        <v>379749484.86793554</v>
      </c>
      <c r="BX209" s="38" t="b">
        <f t="shared" si="133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 t="str">
        <f t="shared" si="134"/>
        <v/>
      </c>
      <c r="CK209" s="41" t="str">
        <f t="shared" si="135"/>
        <v/>
      </c>
      <c r="CL209" s="61" t="str">
        <f t="shared" si="136"/>
        <v/>
      </c>
      <c r="CM209" s="39" t="str">
        <f t="shared" si="137"/>
        <v/>
      </c>
      <c r="CN209" s="39" t="str">
        <f t="shared" si="138"/>
        <v/>
      </c>
      <c r="CO209" s="42" t="str">
        <f t="shared" si="139"/>
        <v/>
      </c>
      <c r="CP209" s="42" t="str">
        <f t="shared" si="140"/>
        <v/>
      </c>
      <c r="CQ209" s="42" t="str">
        <f t="shared" si="141"/>
        <v/>
      </c>
      <c r="CR209" s="42" t="str">
        <f t="shared" si="142"/>
        <v/>
      </c>
      <c r="CS209" s="42" t="str">
        <f t="shared" si="143"/>
        <v/>
      </c>
      <c r="CT209" s="42" t="str">
        <f t="shared" si="144"/>
        <v/>
      </c>
      <c r="CU209" s="43" t="str">
        <f t="shared" si="145"/>
        <v/>
      </c>
      <c r="CV209" s="43" t="str">
        <f t="shared" si="146"/>
        <v/>
      </c>
      <c r="CW209" s="43" t="str">
        <f t="shared" si="147"/>
        <v/>
      </c>
      <c r="CX209" s="13" t="s">
        <v>422</v>
      </c>
    </row>
    <row r="210" spans="1:102" x14ac:dyDescent="0.25">
      <c r="A210" s="31" t="s">
        <v>213</v>
      </c>
      <c r="B210" s="13">
        <v>65</v>
      </c>
      <c r="C210" s="13">
        <v>24</v>
      </c>
      <c r="D210" s="13">
        <v>4</v>
      </c>
      <c r="E210" s="32" t="s">
        <v>2</v>
      </c>
      <c r="F210" s="32"/>
      <c r="G210" s="32"/>
      <c r="H210" s="32">
        <v>1</v>
      </c>
      <c r="I210" s="32" t="s">
        <v>0</v>
      </c>
      <c r="J210" s="13"/>
      <c r="K210" s="33"/>
      <c r="L210" s="34">
        <f>IFERROR(INDEX('Pokemon Data'!A:A,MATCH($A210,'Pokemon Data'!$B:$B,0)),"")</f>
        <v>167</v>
      </c>
      <c r="M210" s="34">
        <f>IFERROR(INDEX('Pokemon Data'!I:I,MATCH($A210,'Pokemon Data'!$B:$B,0)),"")</f>
        <v>146</v>
      </c>
      <c r="N210" s="34">
        <f>IFERROR(INDEX('Pokemon Data'!J:J,MATCH($A210,'Pokemon Data'!$B:$B,0)),"")</f>
        <v>107</v>
      </c>
      <c r="O210" s="34">
        <f>IFERROR(INDEX('Pokemon Data'!K:K,MATCH($A210,'Pokemon Data'!$B:$B,0)),"")</f>
        <v>179</v>
      </c>
      <c r="P210" s="35">
        <f>IFERROR(INDEX('Level Multipliers'!$A:$A,MATCH($D210,'Level Multipliers'!$B:$B,0)),"")</f>
        <v>3</v>
      </c>
      <c r="Q210" s="36">
        <f>IFERROR(INDEX('Level Multipliers'!$D:$D,MATCH(P210,'Level Multipliers'!$A:$A,0)),"")</f>
        <v>4.6353708335264541</v>
      </c>
      <c r="R210" s="37">
        <f t="shared" si="111"/>
        <v>0</v>
      </c>
      <c r="S210" s="37">
        <f t="shared" si="112"/>
        <v>-31</v>
      </c>
      <c r="T210" s="38">
        <f t="shared" si="113"/>
        <v>195058395.92564487</v>
      </c>
      <c r="U210" s="38">
        <f t="shared" si="114"/>
        <v>201106360.39103174</v>
      </c>
      <c r="V210" s="38" t="b">
        <f t="shared" si="115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>
        <f t="shared" si="116"/>
        <v>3.5</v>
      </c>
      <c r="AI210" s="36">
        <f>IFERROR(INDEX('Level Multipliers'!$D:$D,MATCH(AH210,'Level Multipliers'!$A:$A,0)),"")</f>
        <v>4.227031290291726</v>
      </c>
      <c r="AJ210" s="37">
        <f t="shared" si="117"/>
        <v>0</v>
      </c>
      <c r="AK210" s="37">
        <f t="shared" si="118"/>
        <v>-41</v>
      </c>
      <c r="AL210" s="38">
        <f t="shared" si="119"/>
        <v>134886524.26546699</v>
      </c>
      <c r="AM210" s="38">
        <f t="shared" si="120"/>
        <v>139068804.66281047</v>
      </c>
      <c r="AN210" s="38" t="b">
        <f t="shared" si="121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>
        <f t="shared" si="122"/>
        <v>4</v>
      </c>
      <c r="BA210" s="36">
        <f>IFERROR(INDEX('Level Multipliers'!$D:$D,MATCH(AZ210,'Level Multipliers'!$A:$A,0)),"")</f>
        <v>3.9105263875552758</v>
      </c>
      <c r="BB210" s="37">
        <f t="shared" si="123"/>
        <v>0</v>
      </c>
      <c r="BC210" s="37">
        <f t="shared" si="124"/>
        <v>-49</v>
      </c>
      <c r="BD210" s="38">
        <f t="shared" si="125"/>
        <v>98802423.267497405</v>
      </c>
      <c r="BE210" s="38">
        <f t="shared" si="126"/>
        <v>101865883.01851331</v>
      </c>
      <c r="BF210" s="38" t="b">
        <f t="shared" si="127"/>
        <v>1</v>
      </c>
      <c r="BG210" s="37" t="str">
        <f t="array" ref="BG210:BQ210">IF(BF210,"",IVSolution($M210,$N210,$O210,BB210,BC210,BD210,BE210,$E210,$F210,$G210,$H210,$I210))</f>
        <v/>
      </c>
      <c r="BH210" s="37" t="str">
        <v/>
      </c>
      <c r="BI210" s="37" t="str">
        <v/>
      </c>
      <c r="BJ210" s="39" t="str">
        <v/>
      </c>
      <c r="BK210" s="39" t="str">
        <v/>
      </c>
      <c r="BL210" s="37" t="str">
        <v/>
      </c>
      <c r="BM210" s="37" t="str">
        <v/>
      </c>
      <c r="BN210" s="37" t="str">
        <v/>
      </c>
      <c r="BO210" s="37" t="str">
        <v/>
      </c>
      <c r="BP210" s="37" t="str">
        <v/>
      </c>
      <c r="BQ210" s="37" t="str">
        <v/>
      </c>
      <c r="BR210" s="40">
        <f t="shared" si="128"/>
        <v>4.5</v>
      </c>
      <c r="BS210" s="36">
        <f>IFERROR(INDEX('Level Multipliers'!$D:$D,MATCH(BR210,'Level Multipliers'!$A:$A,0)),"")</f>
        <v>3.6559011428916688</v>
      </c>
      <c r="BT210" s="37">
        <f t="shared" si="129"/>
        <v>0</v>
      </c>
      <c r="BU210" s="37">
        <f t="shared" si="130"/>
        <v>-55</v>
      </c>
      <c r="BV210" s="38">
        <f t="shared" si="131"/>
        <v>75475237.472320035</v>
      </c>
      <c r="BW210" s="38">
        <f t="shared" si="132"/>
        <v>77815416.433000252</v>
      </c>
      <c r="BX210" s="38" t="b">
        <f t="shared" si="133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 t="str">
        <f t="shared" si="134"/>
        <v/>
      </c>
      <c r="CK210" s="41" t="str">
        <f t="shared" si="135"/>
        <v/>
      </c>
      <c r="CL210" s="61" t="str">
        <f t="shared" si="136"/>
        <v/>
      </c>
      <c r="CM210" s="39" t="str">
        <f t="shared" si="137"/>
        <v/>
      </c>
      <c r="CN210" s="39" t="str">
        <f t="shared" si="138"/>
        <v/>
      </c>
      <c r="CO210" s="42" t="str">
        <f t="shared" si="139"/>
        <v/>
      </c>
      <c r="CP210" s="42" t="str">
        <f t="shared" si="140"/>
        <v/>
      </c>
      <c r="CQ210" s="42" t="str">
        <f t="shared" si="141"/>
        <v/>
      </c>
      <c r="CR210" s="42" t="str">
        <f t="shared" si="142"/>
        <v/>
      </c>
      <c r="CS210" s="42" t="str">
        <f t="shared" si="143"/>
        <v/>
      </c>
      <c r="CT210" s="42" t="str">
        <f t="shared" si="144"/>
        <v/>
      </c>
      <c r="CU210" s="43" t="str">
        <f t="shared" si="145"/>
        <v/>
      </c>
      <c r="CV210" s="43" t="str">
        <f t="shared" si="146"/>
        <v/>
      </c>
      <c r="CW210" s="43" t="str">
        <f t="shared" si="147"/>
        <v/>
      </c>
      <c r="CX210" s="13"/>
    </row>
    <row r="211" spans="1:102" x14ac:dyDescent="0.25">
      <c r="A211" s="31" t="s">
        <v>213</v>
      </c>
      <c r="B211" s="13">
        <v>28</v>
      </c>
      <c r="C211" s="13">
        <v>15</v>
      </c>
      <c r="D211" s="13">
        <v>2</v>
      </c>
      <c r="E211" s="32" t="s">
        <v>2</v>
      </c>
      <c r="F211" s="32">
        <v>1</v>
      </c>
      <c r="G211" s="32"/>
      <c r="H211" s="32"/>
      <c r="I211" s="32" t="s">
        <v>2</v>
      </c>
      <c r="J211" s="13"/>
      <c r="K211" s="33"/>
      <c r="L211" s="34">
        <f>IFERROR(INDEX('Pokemon Data'!A:A,MATCH($A211,'Pokemon Data'!$B:$B,0)),"")</f>
        <v>167</v>
      </c>
      <c r="M211" s="34">
        <f>IFERROR(INDEX('Pokemon Data'!I:I,MATCH($A211,'Pokemon Data'!$B:$B,0)),"")</f>
        <v>146</v>
      </c>
      <c r="N211" s="34">
        <f>IFERROR(INDEX('Pokemon Data'!J:J,MATCH($A211,'Pokemon Data'!$B:$B,0)),"")</f>
        <v>107</v>
      </c>
      <c r="O211" s="34">
        <f>IFERROR(INDEX('Pokemon Data'!K:K,MATCH($A211,'Pokemon Data'!$B:$B,0)),"")</f>
        <v>179</v>
      </c>
      <c r="P211" s="35">
        <f>IFERROR(INDEX('Level Multipliers'!$A:$A,MATCH($D211,'Level Multipliers'!$B:$B,0)),"")</f>
        <v>1</v>
      </c>
      <c r="Q211" s="36">
        <f>IFERROR(INDEX('Level Multipliers'!$D:$D,MATCH(P211,'Level Multipliers'!$A:$A,0)),"")</f>
        <v>10.638298236606033</v>
      </c>
      <c r="R211" s="37">
        <f t="shared" si="111"/>
        <v>14</v>
      </c>
      <c r="S211" s="37">
        <f t="shared" si="112"/>
        <v>15</v>
      </c>
      <c r="T211" s="38">
        <f t="shared" si="113"/>
        <v>1004164139.238403</v>
      </c>
      <c r="U211" s="38">
        <f t="shared" si="114"/>
        <v>1077170970.7901747</v>
      </c>
      <c r="V211" s="38" t="b">
        <f t="shared" si="115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>
        <f t="shared" si="116"/>
        <v>1.5</v>
      </c>
      <c r="AI211" s="36">
        <f>IFERROR(INDEX('Level Multipliers'!$D:$D,MATCH(AH211,'Level Multipliers'!$A:$A,0)),"")</f>
        <v>7.3998742209257209</v>
      </c>
      <c r="AJ211" s="37">
        <f t="shared" si="117"/>
        <v>0</v>
      </c>
      <c r="AK211" s="37">
        <f t="shared" si="118"/>
        <v>-28</v>
      </c>
      <c r="AL211" s="38">
        <f t="shared" si="119"/>
        <v>235078772.46332088</v>
      </c>
      <c r="AM211" s="38">
        <f t="shared" si="120"/>
        <v>252169958.72659802</v>
      </c>
      <c r="AN211" s="38" t="b">
        <f t="shared" si="121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>
        <f t="shared" si="122"/>
        <v>2</v>
      </c>
      <c r="BA211" s="36">
        <f>IFERROR(INDEX('Level Multipliers'!$D:$D,MATCH(AZ211,'Level Multipliers'!$A:$A,0)),"")</f>
        <v>6.0096923264843083</v>
      </c>
      <c r="BB211" s="37">
        <f t="shared" si="123"/>
        <v>0</v>
      </c>
      <c r="BC211" s="37">
        <f t="shared" si="124"/>
        <v>-50</v>
      </c>
      <c r="BD211" s="38">
        <f t="shared" si="125"/>
        <v>102264527.48610184</v>
      </c>
      <c r="BE211" s="38">
        <f t="shared" si="126"/>
        <v>109699576.04057607</v>
      </c>
      <c r="BF211" s="38" t="b">
        <f t="shared" si="127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>
        <f t="shared" si="128"/>
        <v>2.5</v>
      </c>
      <c r="BS211" s="36">
        <f>IFERROR(INDEX('Level Multipliers'!$D:$D,MATCH(BR211,'Level Multipliers'!$A:$A,0)),"")</f>
        <v>5.1907358424704109</v>
      </c>
      <c r="BT211" s="37">
        <f t="shared" si="129"/>
        <v>0</v>
      </c>
      <c r="BU211" s="37">
        <f t="shared" si="130"/>
        <v>-63</v>
      </c>
      <c r="BV211" s="38">
        <f t="shared" si="131"/>
        <v>56915659.842168324</v>
      </c>
      <c r="BW211" s="38">
        <f t="shared" si="132"/>
        <v>61053660.621509641</v>
      </c>
      <c r="BX211" s="38" t="b">
        <f t="shared" si="133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 t="str">
        <f t="shared" si="134"/>
        <v/>
      </c>
      <c r="CK211" s="41" t="str">
        <f t="shared" si="135"/>
        <v/>
      </c>
      <c r="CL211" s="61" t="str">
        <f t="shared" si="136"/>
        <v/>
      </c>
      <c r="CM211" s="39" t="str">
        <f t="shared" si="137"/>
        <v/>
      </c>
      <c r="CN211" s="39" t="str">
        <f t="shared" si="138"/>
        <v/>
      </c>
      <c r="CO211" s="42" t="str">
        <f t="shared" si="139"/>
        <v/>
      </c>
      <c r="CP211" s="42" t="str">
        <f t="shared" si="140"/>
        <v/>
      </c>
      <c r="CQ211" s="42" t="str">
        <f t="shared" si="141"/>
        <v/>
      </c>
      <c r="CR211" s="42" t="str">
        <f t="shared" si="142"/>
        <v/>
      </c>
      <c r="CS211" s="42" t="str">
        <f t="shared" si="143"/>
        <v/>
      </c>
      <c r="CT211" s="42" t="str">
        <f t="shared" si="144"/>
        <v/>
      </c>
      <c r="CU211" s="43" t="str">
        <f t="shared" si="145"/>
        <v/>
      </c>
      <c r="CV211" s="43" t="str">
        <f t="shared" si="146"/>
        <v/>
      </c>
      <c r="CW211" s="43" t="str">
        <f t="shared" si="147"/>
        <v/>
      </c>
      <c r="CX211" s="13"/>
    </row>
    <row r="212" spans="1:102" x14ac:dyDescent="0.25">
      <c r="A212" s="31" t="s">
        <v>74</v>
      </c>
      <c r="B212" s="13">
        <v>1381</v>
      </c>
      <c r="C212" s="13">
        <v>109</v>
      </c>
      <c r="D212" s="13">
        <v>25</v>
      </c>
      <c r="E212" s="32" t="s">
        <v>0</v>
      </c>
      <c r="F212" s="32">
        <v>1</v>
      </c>
      <c r="G212" s="32"/>
      <c r="H212" s="32"/>
      <c r="I212" s="32" t="s">
        <v>2</v>
      </c>
      <c r="J212" s="13"/>
      <c r="K212" s="33"/>
      <c r="L212" s="34">
        <f>IFERROR(INDEX('Pokemon Data'!A:A,MATCH($A212,'Pokemon Data'!$B:$B,0)),"")</f>
        <v>169</v>
      </c>
      <c r="M212" s="34">
        <f>IFERROR(INDEX('Pokemon Data'!I:I,MATCH($A212,'Pokemon Data'!$B:$B,0)),"")</f>
        <v>172</v>
      </c>
      <c r="N212" s="34">
        <f>IFERROR(INDEX('Pokemon Data'!J:J,MATCH($A212,'Pokemon Data'!$B:$B,0)),"")</f>
        <v>161</v>
      </c>
      <c r="O212" s="34">
        <f>IFERROR(INDEX('Pokemon Data'!K:K,MATCH($A212,'Pokemon Data'!$B:$B,0)),"")</f>
        <v>124</v>
      </c>
      <c r="P212" s="35">
        <f>IFERROR(INDEX('Level Multipliers'!$A:$A,MATCH($D212,'Level Multipliers'!$B:$B,0)),"")</f>
        <v>19</v>
      </c>
      <c r="Q212" s="36">
        <f>IFERROR(INDEX('Level Multipliers'!$D:$D,MATCH(P212,'Level Multipliers'!$A:$A,0)),"")</f>
        <v>1.7173900470456649</v>
      </c>
      <c r="R212" s="37">
        <f t="shared" si="111"/>
        <v>16</v>
      </c>
      <c r="S212" s="37">
        <f t="shared" si="112"/>
        <v>15</v>
      </c>
      <c r="T212" s="38">
        <f t="shared" si="113"/>
        <v>1659063939.3618965</v>
      </c>
      <c r="U212" s="38">
        <f t="shared" si="114"/>
        <v>1661467508.6800909</v>
      </c>
      <c r="V212" s="38" t="b">
        <f t="shared" si="115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>
        <f t="shared" si="116"/>
        <v>19.5</v>
      </c>
      <c r="AI212" s="36">
        <f>IFERROR(INDEX('Level Multipliers'!$D:$D,MATCH(AH212,'Level Multipliers'!$A:$A,0)),"")</f>
        <v>1.6952373266621776</v>
      </c>
      <c r="AJ212" s="37">
        <f t="shared" si="117"/>
        <v>13</v>
      </c>
      <c r="AK212" s="37">
        <f t="shared" si="118"/>
        <v>14</v>
      </c>
      <c r="AL212" s="38">
        <f t="shared" si="119"/>
        <v>1575104537.206218</v>
      </c>
      <c r="AM212" s="38">
        <f t="shared" si="120"/>
        <v>1577386470.3184726</v>
      </c>
      <c r="AN212" s="38" t="b">
        <f t="shared" si="121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>
        <f t="shared" si="122"/>
        <v>20</v>
      </c>
      <c r="BA212" s="36">
        <f>IFERROR(INDEX('Level Multipliers'!$D:$D,MATCH(AZ212,'Level Multipliers'!$A:$A,0)),"")</f>
        <v>1.6739202944034379</v>
      </c>
      <c r="BB212" s="37">
        <f t="shared" si="123"/>
        <v>11</v>
      </c>
      <c r="BC212" s="37">
        <f t="shared" si="124"/>
        <v>12</v>
      </c>
      <c r="BD212" s="38">
        <f t="shared" si="125"/>
        <v>1497360788.6278653</v>
      </c>
      <c r="BE212" s="38">
        <f t="shared" si="126"/>
        <v>1499530090.4639339</v>
      </c>
      <c r="BF212" s="38" t="b">
        <f t="shared" si="127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>
        <f t="shared" si="128"/>
        <v>20.5</v>
      </c>
      <c r="BS212" s="36">
        <f>IFERROR(INDEX('Level Multipliers'!$D:$D,MATCH(BR212,'Level Multipliers'!$A:$A,0)),"")</f>
        <v>1.6533745038028393</v>
      </c>
      <c r="BT212" s="37">
        <f t="shared" si="129"/>
        <v>9</v>
      </c>
      <c r="BU212" s="37">
        <f t="shared" si="130"/>
        <v>9</v>
      </c>
      <c r="BV212" s="38">
        <f t="shared" si="131"/>
        <v>1425188476.0505421</v>
      </c>
      <c r="BW212" s="38">
        <f t="shared" si="132"/>
        <v>1427253218.2297957</v>
      </c>
      <c r="BX212" s="38" t="b">
        <f t="shared" si="133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 t="str">
        <f t="shared" si="134"/>
        <v/>
      </c>
      <c r="CK212" s="41" t="str">
        <f t="shared" si="135"/>
        <v/>
      </c>
      <c r="CL212" s="61" t="str">
        <f t="shared" si="136"/>
        <v/>
      </c>
      <c r="CM212" s="39" t="str">
        <f t="shared" si="137"/>
        <v/>
      </c>
      <c r="CN212" s="39" t="str">
        <f t="shared" si="138"/>
        <v/>
      </c>
      <c r="CO212" s="42" t="str">
        <f t="shared" si="139"/>
        <v/>
      </c>
      <c r="CP212" s="42" t="str">
        <f t="shared" si="140"/>
        <v/>
      </c>
      <c r="CQ212" s="42" t="str">
        <f t="shared" si="141"/>
        <v/>
      </c>
      <c r="CR212" s="42" t="str">
        <f t="shared" si="142"/>
        <v/>
      </c>
      <c r="CS212" s="42" t="str">
        <f t="shared" si="143"/>
        <v/>
      </c>
      <c r="CT212" s="42" t="str">
        <f t="shared" si="144"/>
        <v/>
      </c>
      <c r="CU212" s="43" t="str">
        <f t="shared" si="145"/>
        <v/>
      </c>
      <c r="CV212" s="43" t="str">
        <f t="shared" si="146"/>
        <v/>
      </c>
      <c r="CW212" s="43" t="str">
        <f t="shared" si="147"/>
        <v/>
      </c>
      <c r="CX212" s="13" t="s">
        <v>423</v>
      </c>
    </row>
    <row r="213" spans="1:102" x14ac:dyDescent="0.25">
      <c r="A213" s="31" t="s">
        <v>215</v>
      </c>
      <c r="B213" s="13">
        <v>427</v>
      </c>
      <c r="C213" s="13">
        <v>85</v>
      </c>
      <c r="D213" s="13">
        <v>19</v>
      </c>
      <c r="E213" s="32" t="s">
        <v>2</v>
      </c>
      <c r="F213" s="32">
        <v>1</v>
      </c>
      <c r="G213" s="32"/>
      <c r="H213" s="32"/>
      <c r="I213" s="32" t="s">
        <v>0</v>
      </c>
      <c r="J213" s="13"/>
      <c r="K213" s="33"/>
      <c r="L213" s="34">
        <f>IFERROR(INDEX('Pokemon Data'!A:A,MATCH($A213,'Pokemon Data'!$B:$B,0)),"")</f>
        <v>170</v>
      </c>
      <c r="M213" s="34">
        <f>IFERROR(INDEX('Pokemon Data'!I:I,MATCH($A213,'Pokemon Data'!$B:$B,0)),"")</f>
        <v>198</v>
      </c>
      <c r="N213" s="34">
        <f>IFERROR(INDEX('Pokemon Data'!J:J,MATCH($A213,'Pokemon Data'!$B:$B,0)),"")</f>
        <v>194</v>
      </c>
      <c r="O213" s="34">
        <f>IFERROR(INDEX('Pokemon Data'!K:K,MATCH($A213,'Pokemon Data'!$B:$B,0)),"")</f>
        <v>178</v>
      </c>
      <c r="P213" s="35">
        <f>IFERROR(INDEX('Level Multipliers'!$A:$A,MATCH($D213,'Level Multipliers'!$B:$B,0)),"")</f>
        <v>15</v>
      </c>
      <c r="Q213" s="36">
        <f>IFERROR(INDEX('Level Multipliers'!$D:$D,MATCH(P213,'Level Multipliers'!$A:$A,0)),"")</f>
        <v>1.9327632386874845</v>
      </c>
      <c r="R213" s="37">
        <f t="shared" si="111"/>
        <v>0</v>
      </c>
      <c r="S213" s="37">
        <f t="shared" si="112"/>
        <v>-32</v>
      </c>
      <c r="T213" s="38">
        <f t="shared" si="113"/>
        <v>254431206.22344005</v>
      </c>
      <c r="U213" s="38">
        <f t="shared" si="114"/>
        <v>255624316.92618641</v>
      </c>
      <c r="V213" s="38" t="b">
        <f t="shared" si="115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>
        <f t="shared" si="116"/>
        <v>15.5</v>
      </c>
      <c r="AI213" s="36">
        <f>IFERROR(INDEX('Level Multipliers'!$D:$D,MATCH(AH213,'Level Multipliers'!$A:$A,0)),"")</f>
        <v>1.9013484732050823</v>
      </c>
      <c r="AJ213" s="37">
        <f t="shared" si="117"/>
        <v>0</v>
      </c>
      <c r="AK213" s="37">
        <f t="shared" si="118"/>
        <v>-35</v>
      </c>
      <c r="AL213" s="38">
        <f t="shared" si="119"/>
        <v>238288251.88219425</v>
      </c>
      <c r="AM213" s="38">
        <f t="shared" si="120"/>
        <v>239405663.02007839</v>
      </c>
      <c r="AN213" s="38" t="b">
        <f t="shared" si="121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>
        <f t="shared" si="122"/>
        <v>16</v>
      </c>
      <c r="BA213" s="36">
        <f>IFERROR(INDEX('Level Multipliers'!$D:$D,MATCH(AZ213,'Level Multipliers'!$A:$A,0)),"")</f>
        <v>1.8714174200985207</v>
      </c>
      <c r="BB213" s="37">
        <f t="shared" si="123"/>
        <v>0</v>
      </c>
      <c r="BC213" s="37">
        <f t="shared" si="124"/>
        <v>-38</v>
      </c>
      <c r="BD213" s="38">
        <f t="shared" si="125"/>
        <v>223634303.50437453</v>
      </c>
      <c r="BE213" s="38">
        <f t="shared" si="126"/>
        <v>224682997.51079282</v>
      </c>
      <c r="BF213" s="38" t="b">
        <f t="shared" si="127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>
        <f t="shared" si="128"/>
        <v>16.5</v>
      </c>
      <c r="BS213" s="36">
        <f>IFERROR(INDEX('Level Multipliers'!$D:$D,MATCH(BR213,'Level Multipliers'!$A:$A,0)),"")</f>
        <v>1.8428568206029767</v>
      </c>
      <c r="BT213" s="37">
        <f t="shared" si="129"/>
        <v>0</v>
      </c>
      <c r="BU213" s="37">
        <f t="shared" si="130"/>
        <v>-40</v>
      </c>
      <c r="BV213" s="38">
        <f t="shared" si="131"/>
        <v>210291697.846937</v>
      </c>
      <c r="BW213" s="38">
        <f t="shared" si="132"/>
        <v>211277824.03453815</v>
      </c>
      <c r="BX213" s="38" t="b">
        <f t="shared" si="133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 t="str">
        <f t="shared" si="134"/>
        <v/>
      </c>
      <c r="CK213" s="41" t="str">
        <f t="shared" si="135"/>
        <v/>
      </c>
      <c r="CL213" s="61" t="str">
        <f t="shared" si="136"/>
        <v/>
      </c>
      <c r="CM213" s="39" t="str">
        <f t="shared" si="137"/>
        <v/>
      </c>
      <c r="CN213" s="39" t="str">
        <f t="shared" si="138"/>
        <v/>
      </c>
      <c r="CO213" s="42" t="str">
        <f t="shared" si="139"/>
        <v/>
      </c>
      <c r="CP213" s="42" t="str">
        <f t="shared" si="140"/>
        <v/>
      </c>
      <c r="CQ213" s="42" t="str">
        <f t="shared" si="141"/>
        <v/>
      </c>
      <c r="CR213" s="42" t="str">
        <f t="shared" si="142"/>
        <v/>
      </c>
      <c r="CS213" s="42" t="str">
        <f t="shared" si="143"/>
        <v/>
      </c>
      <c r="CT213" s="42" t="str">
        <f t="shared" si="144"/>
        <v/>
      </c>
      <c r="CU213" s="43" t="str">
        <f t="shared" si="145"/>
        <v/>
      </c>
      <c r="CV213" s="43" t="str">
        <f t="shared" si="146"/>
        <v/>
      </c>
      <c r="CW213" s="43" t="str">
        <f t="shared" si="147"/>
        <v/>
      </c>
      <c r="CX213" s="13"/>
    </row>
    <row r="214" spans="1:102" x14ac:dyDescent="0.25">
      <c r="A214" s="31" t="s">
        <v>215</v>
      </c>
      <c r="B214" s="13">
        <v>46</v>
      </c>
      <c r="C214" s="13">
        <v>26</v>
      </c>
      <c r="D214" s="13">
        <v>2</v>
      </c>
      <c r="E214" s="32"/>
      <c r="F214" s="32"/>
      <c r="G214" s="32"/>
      <c r="H214" s="32"/>
      <c r="I214" s="32"/>
      <c r="J214" s="13"/>
      <c r="K214" s="33"/>
      <c r="L214" s="34">
        <f>IFERROR(INDEX('Pokemon Data'!A:A,MATCH($A214,'Pokemon Data'!$B:$B,0)),"")</f>
        <v>170</v>
      </c>
      <c r="M214" s="34">
        <f>IFERROR(INDEX('Pokemon Data'!I:I,MATCH($A214,'Pokemon Data'!$B:$B,0)),"")</f>
        <v>198</v>
      </c>
      <c r="N214" s="34">
        <f>IFERROR(INDEX('Pokemon Data'!J:J,MATCH($A214,'Pokemon Data'!$B:$B,0)),"")</f>
        <v>194</v>
      </c>
      <c r="O214" s="34">
        <f>IFERROR(INDEX('Pokemon Data'!K:K,MATCH($A214,'Pokemon Data'!$B:$B,0)),"")</f>
        <v>178</v>
      </c>
      <c r="P214" s="35">
        <f>IFERROR(INDEX('Level Multipliers'!$A:$A,MATCH($D214,'Level Multipliers'!$B:$B,0)),"")</f>
        <v>1</v>
      </c>
      <c r="Q214" s="36">
        <f>IFERROR(INDEX('Level Multipliers'!$D:$D,MATCH(P214,'Level Multipliers'!$A:$A,0)),"")</f>
        <v>10.638298236606033</v>
      </c>
      <c r="R214" s="37">
        <f t="shared" si="111"/>
        <v>79</v>
      </c>
      <c r="S214" s="37">
        <f t="shared" si="112"/>
        <v>15</v>
      </c>
      <c r="T214" s="38">
        <f t="shared" si="113"/>
        <v>2710218518.658751</v>
      </c>
      <c r="U214" s="38">
        <f t="shared" si="114"/>
        <v>2829334928.0326943</v>
      </c>
      <c r="V214" s="38" t="b">
        <f t="shared" si="115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>
        <f t="shared" si="116"/>
        <v>1.5</v>
      </c>
      <c r="AI214" s="36">
        <f>IFERROR(INDEX('Level Multipliers'!$D:$D,MATCH(AH214,'Level Multipliers'!$A:$A,0)),"")</f>
        <v>7.3998742209257209</v>
      </c>
      <c r="AJ214" s="37">
        <f t="shared" si="117"/>
        <v>0</v>
      </c>
      <c r="AK214" s="37">
        <f t="shared" si="118"/>
        <v>1</v>
      </c>
      <c r="AL214" s="38">
        <f t="shared" si="119"/>
        <v>634472809.35253441</v>
      </c>
      <c r="AM214" s="38">
        <f t="shared" si="120"/>
        <v>662358429.0452497</v>
      </c>
      <c r="AN214" s="38" t="b">
        <f t="shared" si="121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>
        <f t="shared" si="122"/>
        <v>2</v>
      </c>
      <c r="BA214" s="36">
        <f>IFERROR(INDEX('Level Multipliers'!$D:$D,MATCH(AZ214,'Level Multipliers'!$A:$A,0)),"")</f>
        <v>6.0096923264843083</v>
      </c>
      <c r="BB214" s="37">
        <f t="shared" si="123"/>
        <v>0</v>
      </c>
      <c r="BC214" s="37">
        <f t="shared" si="124"/>
        <v>-36</v>
      </c>
      <c r="BD214" s="38">
        <f t="shared" si="125"/>
        <v>276009872.65381569</v>
      </c>
      <c r="BE214" s="38">
        <f t="shared" si="126"/>
        <v>288140741.34795785</v>
      </c>
      <c r="BF214" s="38" t="b">
        <f t="shared" si="127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>
        <f t="shared" si="128"/>
        <v>2.5</v>
      </c>
      <c r="BS214" s="36">
        <f>IFERROR(INDEX('Level Multipliers'!$D:$D,MATCH(BR214,'Level Multipliers'!$A:$A,0)),"")</f>
        <v>5.1907358424704109</v>
      </c>
      <c r="BT214" s="37">
        <f t="shared" si="129"/>
        <v>0</v>
      </c>
      <c r="BU214" s="37">
        <f t="shared" si="130"/>
        <v>-58</v>
      </c>
      <c r="BV214" s="38">
        <f t="shared" si="131"/>
        <v>153614204.3699339</v>
      </c>
      <c r="BW214" s="38">
        <f t="shared" si="132"/>
        <v>160365679.32570133</v>
      </c>
      <c r="BX214" s="38" t="b">
        <f t="shared" si="133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 t="str">
        <f t="shared" si="134"/>
        <v/>
      </c>
      <c r="CK214" s="41" t="str">
        <f t="shared" si="135"/>
        <v/>
      </c>
      <c r="CL214" s="61" t="str">
        <f t="shared" si="136"/>
        <v/>
      </c>
      <c r="CM214" s="39" t="str">
        <f t="shared" si="137"/>
        <v/>
      </c>
      <c r="CN214" s="39" t="str">
        <f t="shared" si="138"/>
        <v/>
      </c>
      <c r="CO214" s="42" t="str">
        <f t="shared" si="139"/>
        <v/>
      </c>
      <c r="CP214" s="42" t="str">
        <f t="shared" si="140"/>
        <v/>
      </c>
      <c r="CQ214" s="42" t="str">
        <f t="shared" si="141"/>
        <v/>
      </c>
      <c r="CR214" s="42" t="str">
        <f t="shared" si="142"/>
        <v/>
      </c>
      <c r="CS214" s="42" t="str">
        <f t="shared" si="143"/>
        <v/>
      </c>
      <c r="CT214" s="42" t="str">
        <f t="shared" si="144"/>
        <v/>
      </c>
      <c r="CU214" s="43" t="str">
        <f t="shared" si="145"/>
        <v/>
      </c>
      <c r="CV214" s="43" t="str">
        <f t="shared" si="146"/>
        <v/>
      </c>
      <c r="CW214" s="43" t="str">
        <f t="shared" si="147"/>
        <v/>
      </c>
      <c r="CX214" s="13" t="s">
        <v>451</v>
      </c>
    </row>
    <row r="215" spans="1:102" x14ac:dyDescent="0.25">
      <c r="A215" s="31" t="s">
        <v>216</v>
      </c>
      <c r="B215" s="13">
        <v>272</v>
      </c>
      <c r="C215" s="13">
        <v>76</v>
      </c>
      <c r="D215" s="13">
        <v>6</v>
      </c>
      <c r="E215" s="32" t="s">
        <v>2</v>
      </c>
      <c r="F215" s="32"/>
      <c r="G215" s="32">
        <v>1</v>
      </c>
      <c r="H215" s="32"/>
      <c r="I215" s="32" t="s">
        <v>0</v>
      </c>
      <c r="J215" s="13"/>
      <c r="K215" s="33"/>
      <c r="L215" s="34">
        <f>IFERROR(INDEX('Pokemon Data'!A:A,MATCH($A215,'Pokemon Data'!$B:$B,0)),"")</f>
        <v>171</v>
      </c>
      <c r="M215" s="34">
        <f>IFERROR(INDEX('Pokemon Data'!I:I,MATCH($A215,'Pokemon Data'!$B:$B,0)),"")</f>
        <v>181</v>
      </c>
      <c r="N215" s="34">
        <f>IFERROR(INDEX('Pokemon Data'!J:J,MATCH($A215,'Pokemon Data'!$B:$B,0)),"")</f>
        <v>106</v>
      </c>
      <c r="O215" s="34">
        <f>IFERROR(INDEX('Pokemon Data'!K:K,MATCH($A215,'Pokemon Data'!$B:$B,0)),"")</f>
        <v>97</v>
      </c>
      <c r="P215" s="35">
        <f>IFERROR(INDEX('Level Multipliers'!$A:$A,MATCH($D215,'Level Multipliers'!$B:$B,0)),"")</f>
        <v>5</v>
      </c>
      <c r="Q215" s="36">
        <f>IFERROR(INDEX('Level Multipliers'!$D:$D,MATCH(P215,'Level Multipliers'!$A:$A,0)),"")</f>
        <v>3.4453071462968556</v>
      </c>
      <c r="R215" s="37">
        <f t="shared" si="111"/>
        <v>81</v>
      </c>
      <c r="S215" s="37">
        <f t="shared" si="112"/>
        <v>15</v>
      </c>
      <c r="T215" s="38">
        <f t="shared" si="113"/>
        <v>1042436448.4367979</v>
      </c>
      <c r="U215" s="38">
        <f t="shared" si="114"/>
        <v>1050115512.3478875</v>
      </c>
      <c r="V215" s="38" t="b">
        <f t="shared" si="115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>
        <f t="shared" si="116"/>
        <v>5.5</v>
      </c>
      <c r="AI215" s="36">
        <f>IFERROR(INDEX('Level Multipliers'!$D:$D,MATCH(AH215,'Level Multipliers'!$A:$A,0)),"")</f>
        <v>3.2673611577633439</v>
      </c>
      <c r="AJ215" s="37">
        <f t="shared" si="117"/>
        <v>68</v>
      </c>
      <c r="AK215" s="37">
        <f t="shared" si="118"/>
        <v>15</v>
      </c>
      <c r="AL215" s="38">
        <f t="shared" si="119"/>
        <v>843191802.22978854</v>
      </c>
      <c r="AM215" s="38">
        <f t="shared" si="120"/>
        <v>849403138.90008533</v>
      </c>
      <c r="AN215" s="38" t="b">
        <f t="shared" si="121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>
        <f t="shared" si="122"/>
        <v>6</v>
      </c>
      <c r="BA215" s="36">
        <f>IFERROR(INDEX('Level Multipliers'!$D:$D,MATCH(AZ215,'Level Multipliers'!$A:$A,0)),"")</f>
        <v>3.1144148940514844</v>
      </c>
      <c r="BB215" s="37">
        <f t="shared" si="123"/>
        <v>56</v>
      </c>
      <c r="BC215" s="37">
        <f t="shared" si="124"/>
        <v>15</v>
      </c>
      <c r="BD215" s="38">
        <f t="shared" si="125"/>
        <v>696055194.1284616</v>
      </c>
      <c r="BE215" s="38">
        <f t="shared" si="126"/>
        <v>701182655.21193933</v>
      </c>
      <c r="BF215" s="38" t="b">
        <f t="shared" si="127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>
        <f t="shared" si="128"/>
        <v>6.5</v>
      </c>
      <c r="BS215" s="36">
        <f>IFERROR(INDEX('Level Multipliers'!$D:$D,MATCH(BR215,'Level Multipliers'!$A:$A,0)),"")</f>
        <v>2.9811143544095775</v>
      </c>
      <c r="BT215" s="37">
        <f t="shared" si="129"/>
        <v>46</v>
      </c>
      <c r="BU215" s="37">
        <f t="shared" si="130"/>
        <v>15</v>
      </c>
      <c r="BV215" s="38">
        <f t="shared" si="131"/>
        <v>584322151.9670589</v>
      </c>
      <c r="BW215" s="38">
        <f t="shared" si="132"/>
        <v>588626536.33154368</v>
      </c>
      <c r="BX215" s="38" t="b">
        <f t="shared" si="133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 t="str">
        <f t="shared" si="134"/>
        <v/>
      </c>
      <c r="CK215" s="41" t="str">
        <f t="shared" si="135"/>
        <v/>
      </c>
      <c r="CL215" s="61" t="str">
        <f t="shared" si="136"/>
        <v/>
      </c>
      <c r="CM215" s="39" t="str">
        <f t="shared" si="137"/>
        <v/>
      </c>
      <c r="CN215" s="39" t="str">
        <f t="shared" si="138"/>
        <v/>
      </c>
      <c r="CO215" s="42" t="str">
        <f t="shared" si="139"/>
        <v/>
      </c>
      <c r="CP215" s="42" t="str">
        <f t="shared" si="140"/>
        <v/>
      </c>
      <c r="CQ215" s="42" t="str">
        <f t="shared" si="141"/>
        <v/>
      </c>
      <c r="CR215" s="42" t="str">
        <f t="shared" si="142"/>
        <v/>
      </c>
      <c r="CS215" s="42" t="str">
        <f t="shared" si="143"/>
        <v/>
      </c>
      <c r="CT215" s="42" t="str">
        <f t="shared" si="144"/>
        <v/>
      </c>
      <c r="CU215" s="43" t="str">
        <f t="shared" si="145"/>
        <v/>
      </c>
      <c r="CV215" s="43" t="str">
        <f t="shared" si="146"/>
        <v/>
      </c>
      <c r="CW215" s="43" t="str">
        <f t="shared" si="147"/>
        <v/>
      </c>
      <c r="CX215" s="13" t="s">
        <v>423</v>
      </c>
    </row>
    <row r="216" spans="1:102" x14ac:dyDescent="0.25">
      <c r="A216" s="31" t="s">
        <v>64</v>
      </c>
      <c r="B216" s="13">
        <v>346</v>
      </c>
      <c r="C216" s="13">
        <v>68</v>
      </c>
      <c r="D216" s="13">
        <v>25</v>
      </c>
      <c r="E216" s="32" t="s">
        <v>0</v>
      </c>
      <c r="F216" s="32">
        <v>1</v>
      </c>
      <c r="G216" s="32">
        <v>1</v>
      </c>
      <c r="H216" s="32"/>
      <c r="I216" s="32" t="s">
        <v>0</v>
      </c>
      <c r="J216" s="13"/>
      <c r="K216" s="33"/>
      <c r="L216" s="34">
        <f>IFERROR(INDEX('Pokemon Data'!A:A,MATCH($A216,'Pokemon Data'!$B:$B,0)),"")</f>
        <v>173</v>
      </c>
      <c r="M216" s="34">
        <f>IFERROR(INDEX('Pokemon Data'!I:I,MATCH($A216,'Pokemon Data'!$B:$B,0)),"")</f>
        <v>85</v>
      </c>
      <c r="N216" s="34">
        <f>IFERROR(INDEX('Pokemon Data'!J:J,MATCH($A216,'Pokemon Data'!$B:$B,0)),"")</f>
        <v>77</v>
      </c>
      <c r="O216" s="34">
        <f>IFERROR(INDEX('Pokemon Data'!K:K,MATCH($A216,'Pokemon Data'!$B:$B,0)),"")</f>
        <v>53</v>
      </c>
      <c r="P216" s="35">
        <f>IFERROR(INDEX('Level Multipliers'!$A:$A,MATCH($D216,'Level Multipliers'!$B:$B,0)),"")</f>
        <v>19</v>
      </c>
      <c r="Q216" s="36">
        <f>IFERROR(INDEX('Level Multipliers'!$D:$D,MATCH(P216,'Level Multipliers'!$A:$A,0)),"")</f>
        <v>1.7173900470456649</v>
      </c>
      <c r="R216" s="37">
        <f t="shared" si="111"/>
        <v>32</v>
      </c>
      <c r="S216" s="37">
        <f t="shared" si="112"/>
        <v>15</v>
      </c>
      <c r="T216" s="38">
        <f t="shared" si="113"/>
        <v>104142491.67461415</v>
      </c>
      <c r="U216" s="38">
        <f t="shared" si="114"/>
        <v>104745341.3081678</v>
      </c>
      <c r="V216" s="38" t="b">
        <f t="shared" si="115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>
        <f t="shared" si="116"/>
        <v>19.5</v>
      </c>
      <c r="AI216" s="36">
        <f>IFERROR(INDEX('Level Multipliers'!$D:$D,MATCH(AH216,'Level Multipliers'!$A:$A,0)),"")</f>
        <v>1.6952373266621776</v>
      </c>
      <c r="AJ216" s="37">
        <f t="shared" si="117"/>
        <v>31</v>
      </c>
      <c r="AK216" s="37">
        <f t="shared" si="118"/>
        <v>15</v>
      </c>
      <c r="AL216" s="38">
        <f t="shared" si="119"/>
        <v>98872205.742556393</v>
      </c>
      <c r="AM216" s="38">
        <f t="shared" si="120"/>
        <v>99444547.272340134</v>
      </c>
      <c r="AN216" s="38" t="b">
        <f t="shared" si="121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>
        <f t="shared" si="122"/>
        <v>20</v>
      </c>
      <c r="BA216" s="36">
        <f>IFERROR(INDEX('Level Multipliers'!$D:$D,MATCH(AZ216,'Level Multipliers'!$A:$A,0)),"")</f>
        <v>1.6739202944034379</v>
      </c>
      <c r="BB216" s="37">
        <f t="shared" si="123"/>
        <v>29</v>
      </c>
      <c r="BC216" s="37">
        <f t="shared" si="124"/>
        <v>15</v>
      </c>
      <c r="BD216" s="38">
        <f t="shared" si="125"/>
        <v>93992087.80557777</v>
      </c>
      <c r="BE216" s="38">
        <f t="shared" si="126"/>
        <v>94536179.79703477</v>
      </c>
      <c r="BF216" s="38" t="b">
        <f t="shared" si="127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>
        <f t="shared" si="128"/>
        <v>20.5</v>
      </c>
      <c r="BS216" s="36">
        <f>IFERROR(INDEX('Level Multipliers'!$D:$D,MATCH(BR216,'Level Multipliers'!$A:$A,0)),"")</f>
        <v>1.6533745038028393</v>
      </c>
      <c r="BT216" s="37">
        <f t="shared" si="129"/>
        <v>28</v>
      </c>
      <c r="BU216" s="37">
        <f t="shared" si="130"/>
        <v>15</v>
      </c>
      <c r="BV216" s="38">
        <f t="shared" si="131"/>
        <v>89461699.14279218</v>
      </c>
      <c r="BW216" s="38">
        <f t="shared" si="132"/>
        <v>89979566.073745072</v>
      </c>
      <c r="BX216" s="38" t="b">
        <f t="shared" si="133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 t="str">
        <f t="shared" si="134"/>
        <v/>
      </c>
      <c r="CK216" s="41" t="str">
        <f t="shared" si="135"/>
        <v/>
      </c>
      <c r="CL216" s="61" t="str">
        <f t="shared" si="136"/>
        <v/>
      </c>
      <c r="CM216" s="39" t="str">
        <f t="shared" si="137"/>
        <v/>
      </c>
      <c r="CN216" s="39" t="str">
        <f t="shared" si="138"/>
        <v/>
      </c>
      <c r="CO216" s="42" t="str">
        <f t="shared" si="139"/>
        <v/>
      </c>
      <c r="CP216" s="42" t="str">
        <f t="shared" si="140"/>
        <v/>
      </c>
      <c r="CQ216" s="42" t="str">
        <f t="shared" si="141"/>
        <v/>
      </c>
      <c r="CR216" s="42" t="str">
        <f t="shared" si="142"/>
        <v/>
      </c>
      <c r="CS216" s="42" t="str">
        <f t="shared" si="143"/>
        <v/>
      </c>
      <c r="CT216" s="42" t="str">
        <f t="shared" si="144"/>
        <v/>
      </c>
      <c r="CU216" s="43" t="str">
        <f t="shared" si="145"/>
        <v/>
      </c>
      <c r="CV216" s="43" t="str">
        <f t="shared" si="146"/>
        <v/>
      </c>
      <c r="CW216" s="43" t="str">
        <f t="shared" si="147"/>
        <v/>
      </c>
      <c r="CX216" s="13"/>
    </row>
    <row r="217" spans="1:102" x14ac:dyDescent="0.25">
      <c r="A217" s="31" t="s">
        <v>217</v>
      </c>
      <c r="B217" s="13">
        <v>286</v>
      </c>
      <c r="C217" s="13">
        <v>48</v>
      </c>
      <c r="D217" s="13">
        <v>25</v>
      </c>
      <c r="E217" s="32" t="s">
        <v>2</v>
      </c>
      <c r="F217" s="32">
        <v>1</v>
      </c>
      <c r="G217" s="32">
        <v>1</v>
      </c>
      <c r="H217" s="32"/>
      <c r="I217" s="32" t="s">
        <v>3</v>
      </c>
      <c r="J217" s="13"/>
      <c r="K217" s="33"/>
      <c r="L217" s="34">
        <f>IFERROR(INDEX('Pokemon Data'!A:A,MATCH($A217,'Pokemon Data'!$B:$B,0)),"")</f>
        <v>175</v>
      </c>
      <c r="M217" s="34">
        <f>IFERROR(INDEX('Pokemon Data'!I:I,MATCH($A217,'Pokemon Data'!$B:$B,0)),"")</f>
        <v>207</v>
      </c>
      <c r="N217" s="34">
        <f>IFERROR(INDEX('Pokemon Data'!J:J,MATCH($A217,'Pokemon Data'!$B:$B,0)),"")</f>
        <v>69</v>
      </c>
      <c r="O217" s="34">
        <f>IFERROR(INDEX('Pokemon Data'!K:K,MATCH($A217,'Pokemon Data'!$B:$B,0)),"")</f>
        <v>32</v>
      </c>
      <c r="P217" s="35">
        <f>IFERROR(INDEX('Level Multipliers'!$A:$A,MATCH($D217,'Level Multipliers'!$B:$B,0)),"")</f>
        <v>19</v>
      </c>
      <c r="Q217" s="36">
        <f>IFERROR(INDEX('Level Multipliers'!$D:$D,MATCH(P217,'Level Multipliers'!$A:$A,0)),"")</f>
        <v>1.7173900470456649</v>
      </c>
      <c r="R217" s="37">
        <f t="shared" si="111"/>
        <v>0</v>
      </c>
      <c r="S217" s="37">
        <f t="shared" si="112"/>
        <v>-123</v>
      </c>
      <c r="T217" s="38">
        <f t="shared" si="113"/>
        <v>71155394.842934445</v>
      </c>
      <c r="U217" s="38">
        <f t="shared" si="114"/>
        <v>71653854.929552376</v>
      </c>
      <c r="V217" s="38" t="b">
        <f t="shared" si="115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>
        <f t="shared" si="116"/>
        <v>19.5</v>
      </c>
      <c r="AI217" s="36">
        <f>IFERROR(INDEX('Level Multipliers'!$D:$D,MATCH(AH217,'Level Multipliers'!$A:$A,0)),"")</f>
        <v>1.6952373266621776</v>
      </c>
      <c r="AJ217" s="37">
        <f t="shared" si="117"/>
        <v>0</v>
      </c>
      <c r="AK217" s="37">
        <f t="shared" si="118"/>
        <v>-124</v>
      </c>
      <c r="AL217" s="38">
        <f t="shared" si="119"/>
        <v>67554470.086856753</v>
      </c>
      <c r="AM217" s="38">
        <f t="shared" si="120"/>
        <v>68027704.858236387</v>
      </c>
      <c r="AN217" s="38" t="b">
        <f t="shared" si="121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>
        <f t="shared" si="122"/>
        <v>20</v>
      </c>
      <c r="BA217" s="36">
        <f>IFERROR(INDEX('Level Multipliers'!$D:$D,MATCH(AZ217,'Level Multipliers'!$A:$A,0)),"")</f>
        <v>1.6739202944034379</v>
      </c>
      <c r="BB217" s="37">
        <f t="shared" si="123"/>
        <v>0</v>
      </c>
      <c r="BC217" s="37">
        <f t="shared" si="124"/>
        <v>-125</v>
      </c>
      <c r="BD217" s="38">
        <f t="shared" si="125"/>
        <v>64220127.753558755</v>
      </c>
      <c r="BE217" s="38">
        <f t="shared" si="126"/>
        <v>64670004.681559987</v>
      </c>
      <c r="BF217" s="38" t="b">
        <f t="shared" si="127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>
        <f t="shared" si="128"/>
        <v>20.5</v>
      </c>
      <c r="BS217" s="36">
        <f>IFERROR(INDEX('Level Multipliers'!$D:$D,MATCH(BR217,'Level Multipliers'!$A:$A,0)),"")</f>
        <v>1.6533745038028393</v>
      </c>
      <c r="BT217" s="37">
        <f t="shared" si="129"/>
        <v>0</v>
      </c>
      <c r="BU217" s="37">
        <f t="shared" si="130"/>
        <v>-126</v>
      </c>
      <c r="BV217" s="38">
        <f t="shared" si="131"/>
        <v>61124738.072470091</v>
      </c>
      <c r="BW217" s="38">
        <f t="shared" si="132"/>
        <v>61552931.075985245</v>
      </c>
      <c r="BX217" s="38" t="b">
        <f t="shared" si="133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 t="str">
        <f t="shared" si="134"/>
        <v/>
      </c>
      <c r="CK217" s="41" t="str">
        <f t="shared" si="135"/>
        <v/>
      </c>
      <c r="CL217" s="61" t="str">
        <f t="shared" si="136"/>
        <v/>
      </c>
      <c r="CM217" s="39" t="str">
        <f t="shared" si="137"/>
        <v/>
      </c>
      <c r="CN217" s="39" t="str">
        <f t="shared" si="138"/>
        <v/>
      </c>
      <c r="CO217" s="42" t="str">
        <f t="shared" si="139"/>
        <v/>
      </c>
      <c r="CP217" s="42" t="str">
        <f t="shared" si="140"/>
        <v/>
      </c>
      <c r="CQ217" s="42" t="str">
        <f t="shared" si="141"/>
        <v/>
      </c>
      <c r="CR217" s="42" t="str">
        <f t="shared" si="142"/>
        <v/>
      </c>
      <c r="CS217" s="42" t="str">
        <f t="shared" si="143"/>
        <v/>
      </c>
      <c r="CT217" s="42" t="str">
        <f t="shared" si="144"/>
        <v/>
      </c>
      <c r="CU217" s="43" t="str">
        <f t="shared" si="145"/>
        <v/>
      </c>
      <c r="CV217" s="43" t="str">
        <f t="shared" si="146"/>
        <v/>
      </c>
      <c r="CW217" s="43" t="str">
        <f t="shared" si="147"/>
        <v/>
      </c>
      <c r="CX217" s="13"/>
    </row>
    <row r="218" spans="1:102" x14ac:dyDescent="0.25">
      <c r="A218" s="31" t="s">
        <v>219</v>
      </c>
      <c r="B218" s="13">
        <v>282</v>
      </c>
      <c r="C218" s="13">
        <v>40</v>
      </c>
      <c r="D218" s="13">
        <v>13</v>
      </c>
      <c r="E218" s="32" t="s">
        <v>0</v>
      </c>
      <c r="F218" s="32"/>
      <c r="G218" s="32">
        <v>1</v>
      </c>
      <c r="H218" s="32"/>
      <c r="I218" s="32" t="s">
        <v>0</v>
      </c>
      <c r="J218" s="13"/>
      <c r="K218" s="33"/>
      <c r="L218" s="34">
        <f>IFERROR(INDEX('Pokemon Data'!A:A,MATCH($A218,'Pokemon Data'!$B:$B,0)),"")</f>
        <v>177</v>
      </c>
      <c r="M218" s="34">
        <f>IFERROR(INDEX('Pokemon Data'!I:I,MATCH($A218,'Pokemon Data'!$B:$B,0)),"")</f>
        <v>146</v>
      </c>
      <c r="N218" s="34">
        <f>IFERROR(INDEX('Pokemon Data'!J:J,MATCH($A218,'Pokemon Data'!$B:$B,0)),"")</f>
        <v>139</v>
      </c>
      <c r="O218" s="34">
        <f>IFERROR(INDEX('Pokemon Data'!K:K,MATCH($A218,'Pokemon Data'!$B:$B,0)),"")</f>
        <v>181</v>
      </c>
      <c r="P218" s="35">
        <f>IFERROR(INDEX('Level Multipliers'!$A:$A,MATCH($D218,'Level Multipliers'!$B:$B,0)),"")</f>
        <v>11</v>
      </c>
      <c r="Q218" s="36">
        <f>IFERROR(INDEX('Level Multipliers'!$D:$D,MATCH(P218,'Level Multipliers'!$A:$A,0)),"")</f>
        <v>2.2567884714123854</v>
      </c>
      <c r="R218" s="37">
        <f t="shared" si="111"/>
        <v>0</v>
      </c>
      <c r="S218" s="37">
        <f t="shared" si="112"/>
        <v>-54</v>
      </c>
      <c r="T218" s="38">
        <f t="shared" si="113"/>
        <v>206282143.25526735</v>
      </c>
      <c r="U218" s="38">
        <f t="shared" si="114"/>
        <v>207747731.13992137</v>
      </c>
      <c r="V218" s="38" t="b">
        <f t="shared" si="115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>
        <f t="shared" si="116"/>
        <v>11.5</v>
      </c>
      <c r="AI218" s="36">
        <f>IFERROR(INDEX('Level Multipliers'!$D:$D,MATCH(AH218,'Level Multipliers'!$A:$A,0)),"")</f>
        <v>2.2072134251772386</v>
      </c>
      <c r="AJ218" s="37">
        <f t="shared" si="117"/>
        <v>0</v>
      </c>
      <c r="AK218" s="37">
        <f t="shared" si="118"/>
        <v>-56</v>
      </c>
      <c r="AL218" s="38">
        <f t="shared" si="119"/>
        <v>188745033.51850417</v>
      </c>
      <c r="AM218" s="38">
        <f t="shared" si="120"/>
        <v>190086024.21235704</v>
      </c>
      <c r="AN218" s="38" t="b">
        <f t="shared" si="121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>
        <f t="shared" si="122"/>
        <v>12</v>
      </c>
      <c r="BA218" s="36">
        <f>IFERROR(INDEX('Level Multipliers'!$D:$D,MATCH(AZ218,'Level Multipliers'!$A:$A,0)),"")</f>
        <v>2.1607681195435338</v>
      </c>
      <c r="BB218" s="37">
        <f t="shared" si="123"/>
        <v>0</v>
      </c>
      <c r="BC218" s="37">
        <f t="shared" si="124"/>
        <v>-58</v>
      </c>
      <c r="BD218" s="38">
        <f t="shared" si="125"/>
        <v>173352804.00992098</v>
      </c>
      <c r="BE218" s="38">
        <f t="shared" si="126"/>
        <v>174584436.40096781</v>
      </c>
      <c r="BF218" s="38" t="b">
        <f t="shared" si="127"/>
        <v>1</v>
      </c>
      <c r="BG218" s="37" t="str">
        <f t="array" ref="BG218:BQ218">IF(BF218,"",IVSolution($M218,$N218,$O218,BB218,BC218,BD218,BE218,$E218,$F218,$G218,$H218,$I218))</f>
        <v/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>
        <f t="shared" si="128"/>
        <v>12.5</v>
      </c>
      <c r="BS218" s="36">
        <f>IFERROR(INDEX('Level Multipliers'!$D:$D,MATCH(BR218,'Level Multipliers'!$A:$A,0)),"")</f>
        <v>2.1171365709672214</v>
      </c>
      <c r="BT218" s="37">
        <f t="shared" si="129"/>
        <v>0</v>
      </c>
      <c r="BU218" s="37">
        <f t="shared" si="130"/>
        <v>-60</v>
      </c>
      <c r="BV218" s="38">
        <f t="shared" si="131"/>
        <v>159769440.06757873</v>
      </c>
      <c r="BW218" s="38">
        <f t="shared" si="132"/>
        <v>160904565.73578182</v>
      </c>
      <c r="BX218" s="38" t="b">
        <f t="shared" si="133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 t="str">
        <f t="shared" si="134"/>
        <v/>
      </c>
      <c r="CK218" s="41" t="str">
        <f t="shared" si="135"/>
        <v/>
      </c>
      <c r="CL218" s="61" t="str">
        <f t="shared" si="136"/>
        <v/>
      </c>
      <c r="CM218" s="39" t="str">
        <f t="shared" si="137"/>
        <v/>
      </c>
      <c r="CN218" s="39" t="str">
        <f t="shared" si="138"/>
        <v/>
      </c>
      <c r="CO218" s="42" t="str">
        <f t="shared" si="139"/>
        <v/>
      </c>
      <c r="CP218" s="42" t="str">
        <f t="shared" si="140"/>
        <v/>
      </c>
      <c r="CQ218" s="42" t="str">
        <f t="shared" si="141"/>
        <v/>
      </c>
      <c r="CR218" s="42" t="str">
        <f t="shared" si="142"/>
        <v/>
      </c>
      <c r="CS218" s="42" t="str">
        <f t="shared" si="143"/>
        <v/>
      </c>
      <c r="CT218" s="42" t="str">
        <f t="shared" si="144"/>
        <v/>
      </c>
      <c r="CU218" s="43" t="str">
        <f t="shared" si="145"/>
        <v/>
      </c>
      <c r="CV218" s="43" t="str">
        <f t="shared" si="146"/>
        <v/>
      </c>
      <c r="CW218" s="43" t="str">
        <f t="shared" si="147"/>
        <v/>
      </c>
      <c r="CX218" s="13"/>
    </row>
    <row r="219" spans="1:102" x14ac:dyDescent="0.25">
      <c r="A219" s="31" t="s">
        <v>219</v>
      </c>
      <c r="B219" s="13">
        <v>146</v>
      </c>
      <c r="C219" s="13">
        <v>29</v>
      </c>
      <c r="D219" s="13">
        <v>6</v>
      </c>
      <c r="E219" s="32" t="s">
        <v>0</v>
      </c>
      <c r="F219" s="32">
        <v>1</v>
      </c>
      <c r="G219" s="32"/>
      <c r="H219" s="32">
        <v>1</v>
      </c>
      <c r="I219" s="32" t="s">
        <v>2</v>
      </c>
      <c r="J219" s="13"/>
      <c r="K219" s="33"/>
      <c r="L219" s="34">
        <f>IFERROR(INDEX('Pokemon Data'!A:A,MATCH($A219,'Pokemon Data'!$B:$B,0)),"")</f>
        <v>177</v>
      </c>
      <c r="M219" s="34">
        <f>IFERROR(INDEX('Pokemon Data'!I:I,MATCH($A219,'Pokemon Data'!$B:$B,0)),"")</f>
        <v>146</v>
      </c>
      <c r="N219" s="34">
        <f>IFERROR(INDEX('Pokemon Data'!J:J,MATCH($A219,'Pokemon Data'!$B:$B,0)),"")</f>
        <v>139</v>
      </c>
      <c r="O219" s="34">
        <f>IFERROR(INDEX('Pokemon Data'!K:K,MATCH($A219,'Pokemon Data'!$B:$B,0)),"")</f>
        <v>181</v>
      </c>
      <c r="P219" s="35">
        <f>IFERROR(INDEX('Level Multipliers'!$A:$A,MATCH($D219,'Level Multipliers'!$B:$B,0)),"")</f>
        <v>5</v>
      </c>
      <c r="Q219" s="36">
        <f>IFERROR(INDEX('Level Multipliers'!$D:$D,MATCH(P219,'Level Multipliers'!$A:$A,0)),"")</f>
        <v>3.4453071462968556</v>
      </c>
      <c r="R219" s="37">
        <f t="shared" si="111"/>
        <v>0</v>
      </c>
      <c r="S219" s="37">
        <f t="shared" si="112"/>
        <v>-43</v>
      </c>
      <c r="T219" s="38">
        <f t="shared" si="113"/>
        <v>300342984.0895164</v>
      </c>
      <c r="U219" s="38">
        <f t="shared" si="114"/>
        <v>304471361.56832242</v>
      </c>
      <c r="V219" s="38" t="b">
        <f t="shared" si="115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>
        <f t="shared" si="116"/>
        <v>5.5</v>
      </c>
      <c r="AI219" s="36">
        <f>IFERROR(INDEX('Level Multipliers'!$D:$D,MATCH(AH219,'Level Multipliers'!$A:$A,0)),"")</f>
        <v>3.2673611577633439</v>
      </c>
      <c r="AJ219" s="37">
        <f t="shared" si="117"/>
        <v>0</v>
      </c>
      <c r="AK219" s="37">
        <f t="shared" si="118"/>
        <v>-48</v>
      </c>
      <c r="AL219" s="38">
        <f t="shared" si="119"/>
        <v>242937343.97072574</v>
      </c>
      <c r="AM219" s="38">
        <f t="shared" si="120"/>
        <v>246276649.74026141</v>
      </c>
      <c r="AN219" s="38" t="b">
        <f t="shared" si="121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>
        <f t="shared" si="122"/>
        <v>6</v>
      </c>
      <c r="BA219" s="36">
        <f>IFERROR(INDEX('Level Multipliers'!$D:$D,MATCH(AZ219,'Level Multipliers'!$A:$A,0)),"")</f>
        <v>3.1144148940514844</v>
      </c>
      <c r="BB219" s="37">
        <f t="shared" si="123"/>
        <v>0</v>
      </c>
      <c r="BC219" s="37">
        <f t="shared" si="124"/>
        <v>-53</v>
      </c>
      <c r="BD219" s="38">
        <f t="shared" si="125"/>
        <v>200544881.56955948</v>
      </c>
      <c r="BE219" s="38">
        <f t="shared" si="126"/>
        <v>203301479.91352087</v>
      </c>
      <c r="BF219" s="38" t="b">
        <f t="shared" si="127"/>
        <v>1</v>
      </c>
      <c r="BG219" s="37" t="str">
        <f t="array" ref="BG219:BQ219">IF(BF219,"",IVSolution($M219,$N219,$O219,BB219,BC219,BD219,BE219,$E219,$F219,$G219,$H219,$I219))</f>
        <v/>
      </c>
      <c r="BH219" s="37" t="str">
        <v/>
      </c>
      <c r="BI219" s="37" t="str">
        <v/>
      </c>
      <c r="BJ219" s="39" t="str">
        <v/>
      </c>
      <c r="BK219" s="39" t="str">
        <v/>
      </c>
      <c r="BL219" s="37" t="str">
        <v/>
      </c>
      <c r="BM219" s="37" t="str">
        <v/>
      </c>
      <c r="BN219" s="37" t="str">
        <v/>
      </c>
      <c r="BO219" s="37" t="str">
        <v/>
      </c>
      <c r="BP219" s="37" t="str">
        <v/>
      </c>
      <c r="BQ219" s="37" t="str">
        <v/>
      </c>
      <c r="BR219" s="40">
        <f t="shared" si="128"/>
        <v>6.5</v>
      </c>
      <c r="BS219" s="36">
        <f>IFERROR(INDEX('Level Multipliers'!$D:$D,MATCH(BR219,'Level Multipliers'!$A:$A,0)),"")</f>
        <v>2.9811143544095775</v>
      </c>
      <c r="BT219" s="37">
        <f t="shared" si="129"/>
        <v>0</v>
      </c>
      <c r="BU219" s="37">
        <f t="shared" si="130"/>
        <v>-57</v>
      </c>
      <c r="BV219" s="38">
        <f t="shared" si="131"/>
        <v>168352765.34561294</v>
      </c>
      <c r="BW219" s="38">
        <f t="shared" si="132"/>
        <v>170666865.5635837</v>
      </c>
      <c r="BX219" s="38" t="b">
        <f t="shared" si="133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 t="str">
        <f t="shared" si="134"/>
        <v/>
      </c>
      <c r="CK219" s="41" t="str">
        <f t="shared" si="135"/>
        <v/>
      </c>
      <c r="CL219" s="61" t="str">
        <f t="shared" si="136"/>
        <v/>
      </c>
      <c r="CM219" s="39" t="str">
        <f t="shared" si="137"/>
        <v/>
      </c>
      <c r="CN219" s="39" t="str">
        <f t="shared" si="138"/>
        <v/>
      </c>
      <c r="CO219" s="42" t="str">
        <f t="shared" si="139"/>
        <v/>
      </c>
      <c r="CP219" s="42" t="str">
        <f t="shared" si="140"/>
        <v/>
      </c>
      <c r="CQ219" s="42" t="str">
        <f t="shared" si="141"/>
        <v/>
      </c>
      <c r="CR219" s="42" t="str">
        <f t="shared" si="142"/>
        <v/>
      </c>
      <c r="CS219" s="42" t="str">
        <f t="shared" si="143"/>
        <v/>
      </c>
      <c r="CT219" s="42" t="str">
        <f t="shared" si="144"/>
        <v/>
      </c>
      <c r="CU219" s="43" t="str">
        <f t="shared" si="145"/>
        <v/>
      </c>
      <c r="CV219" s="43" t="str">
        <f t="shared" si="146"/>
        <v/>
      </c>
      <c r="CW219" s="43" t="str">
        <f t="shared" si="147"/>
        <v/>
      </c>
      <c r="CX219" s="13"/>
    </row>
    <row r="220" spans="1:102" x14ac:dyDescent="0.25">
      <c r="A220" s="31" t="s">
        <v>220</v>
      </c>
      <c r="B220" s="13">
        <v>1502</v>
      </c>
      <c r="C220" s="13">
        <v>100</v>
      </c>
      <c r="D220" s="13">
        <v>45</v>
      </c>
      <c r="E220" s="32" t="s">
        <v>0</v>
      </c>
      <c r="F220" s="32">
        <v>1</v>
      </c>
      <c r="G220" s="32"/>
      <c r="H220" s="32"/>
      <c r="I220" s="32" t="s">
        <v>0</v>
      </c>
      <c r="J220" s="13"/>
      <c r="K220" s="33"/>
      <c r="L220" s="34">
        <f>IFERROR(INDEX('Pokemon Data'!A:A,MATCH($A220,'Pokemon Data'!$B:$B,0)),"")</f>
        <v>178</v>
      </c>
      <c r="M220" s="34">
        <f>IFERROR(INDEX('Pokemon Data'!I:I,MATCH($A220,'Pokemon Data'!$B:$B,0)),"")</f>
        <v>120</v>
      </c>
      <c r="N220" s="34">
        <f>IFERROR(INDEX('Pokemon Data'!J:J,MATCH($A220,'Pokemon Data'!$B:$B,0)),"")</f>
        <v>134</v>
      </c>
      <c r="O220" s="34">
        <f>IFERROR(INDEX('Pokemon Data'!K:K,MATCH($A220,'Pokemon Data'!$B:$B,0)),"")</f>
        <v>89</v>
      </c>
      <c r="P220" s="35">
        <f>IFERROR(INDEX('Level Multipliers'!$A:$A,MATCH($D220,'Level Multipliers'!$B:$B,0)),"")</f>
        <v>27</v>
      </c>
      <c r="Q220" s="36">
        <f>IFERROR(INDEX('Level Multipliers'!$D:$D,MATCH(P220,'Level Multipliers'!$A:$A,0)),"")</f>
        <v>1.4406239915890684</v>
      </c>
      <c r="R220" s="37">
        <f t="shared" si="111"/>
        <v>25</v>
      </c>
      <c r="S220" s="37">
        <f t="shared" si="112"/>
        <v>15</v>
      </c>
      <c r="T220" s="38">
        <f t="shared" si="113"/>
        <v>971722900.04279864</v>
      </c>
      <c r="U220" s="38">
        <f t="shared" si="114"/>
        <v>973017236.09655952</v>
      </c>
      <c r="V220" s="38" t="b">
        <f t="shared" si="115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>
        <f t="shared" si="116"/>
        <v>27.5</v>
      </c>
      <c r="AI220" s="36">
        <f>IFERROR(INDEX('Level Multipliers'!$D:$D,MATCH(AH220,'Level Multipliers'!$A:$A,0)),"")</f>
        <v>1.4274643259182833</v>
      </c>
      <c r="AJ220" s="37">
        <f t="shared" si="117"/>
        <v>23</v>
      </c>
      <c r="AK220" s="37">
        <f t="shared" si="118"/>
        <v>15</v>
      </c>
      <c r="AL220" s="38">
        <f t="shared" si="119"/>
        <v>936700860.82705593</v>
      </c>
      <c r="AM220" s="38">
        <f t="shared" si="120"/>
        <v>937948547.48310149</v>
      </c>
      <c r="AN220" s="38" t="b">
        <f t="shared" si="121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>
        <f t="shared" si="122"/>
        <v>28</v>
      </c>
      <c r="BA220" s="36">
        <f>IFERROR(INDEX('Level Multipliers'!$D:$D,MATCH(AZ220,'Level Multipliers'!$A:$A,0)),"")</f>
        <v>1.4146588542279308</v>
      </c>
      <c r="BB220" s="37">
        <f t="shared" si="123"/>
        <v>22</v>
      </c>
      <c r="BC220" s="37">
        <f t="shared" si="124"/>
        <v>15</v>
      </c>
      <c r="BD220" s="38">
        <f t="shared" si="125"/>
        <v>903538689.67143714</v>
      </c>
      <c r="BE220" s="38">
        <f t="shared" si="126"/>
        <v>904742204.27622628</v>
      </c>
      <c r="BF220" s="38" t="b">
        <f t="shared" si="127"/>
        <v>1</v>
      </c>
      <c r="BG220" s="37" t="str">
        <f t="array" ref="BG220:BQ220">IF(BF220,"",IVSolution($M220,$N220,$O220,BB220,BC220,BD220,BE220,$E220,$F220,$G220,$H220,$I220))</f>
        <v/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>
        <f t="shared" si="128"/>
        <v>28.5</v>
      </c>
      <c r="BS220" s="36">
        <f>IFERROR(INDEX('Level Multipliers'!$D:$D,MATCH(BR220,'Level Multipliers'!$A:$A,0)),"")</f>
        <v>1.4021920400529488</v>
      </c>
      <c r="BT220" s="37">
        <f t="shared" si="129"/>
        <v>21</v>
      </c>
      <c r="BU220" s="37">
        <f t="shared" si="130"/>
        <v>15</v>
      </c>
      <c r="BV220" s="38">
        <f t="shared" si="131"/>
        <v>872107165.65139508</v>
      </c>
      <c r="BW220" s="38">
        <f t="shared" si="132"/>
        <v>873268813.42896211</v>
      </c>
      <c r="BX220" s="38" t="b">
        <f t="shared" si="133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 t="str">
        <f t="shared" si="134"/>
        <v/>
      </c>
      <c r="CK220" s="41" t="str">
        <f t="shared" si="135"/>
        <v/>
      </c>
      <c r="CL220" s="61" t="str">
        <f t="shared" si="136"/>
        <v/>
      </c>
      <c r="CM220" s="39" t="str">
        <f t="shared" si="137"/>
        <v/>
      </c>
      <c r="CN220" s="39" t="str">
        <f t="shared" si="138"/>
        <v/>
      </c>
      <c r="CO220" s="42" t="str">
        <f t="shared" si="139"/>
        <v/>
      </c>
      <c r="CP220" s="42" t="str">
        <f t="shared" si="140"/>
        <v/>
      </c>
      <c r="CQ220" s="42" t="str">
        <f t="shared" si="141"/>
        <v/>
      </c>
      <c r="CR220" s="42" t="str">
        <f t="shared" si="142"/>
        <v/>
      </c>
      <c r="CS220" s="42" t="str">
        <f t="shared" si="143"/>
        <v/>
      </c>
      <c r="CT220" s="42" t="str">
        <f t="shared" si="144"/>
        <v/>
      </c>
      <c r="CU220" s="43" t="str">
        <f t="shared" si="145"/>
        <v/>
      </c>
      <c r="CV220" s="43" t="str">
        <f t="shared" si="146"/>
        <v/>
      </c>
      <c r="CW220" s="43" t="str">
        <f t="shared" si="147"/>
        <v/>
      </c>
      <c r="CX220" s="13" t="s">
        <v>423</v>
      </c>
    </row>
    <row r="221" spans="1:102" x14ac:dyDescent="0.25">
      <c r="A221" s="31" t="s">
        <v>221</v>
      </c>
      <c r="B221" s="13">
        <v>470</v>
      </c>
      <c r="C221" s="13">
        <v>71</v>
      </c>
      <c r="D221" s="13">
        <v>25</v>
      </c>
      <c r="E221" s="32" t="s">
        <v>2</v>
      </c>
      <c r="F221" s="32"/>
      <c r="G221" s="32"/>
      <c r="H221" s="32">
        <v>1</v>
      </c>
      <c r="I221" s="32" t="s">
        <v>3</v>
      </c>
      <c r="J221" s="13"/>
      <c r="K221" s="33"/>
      <c r="L221" s="34">
        <f>IFERROR(INDEX('Pokemon Data'!A:A,MATCH($A221,'Pokemon Data'!$B:$B,0)),"")</f>
        <v>179</v>
      </c>
      <c r="M221" s="34">
        <f>IFERROR(INDEX('Pokemon Data'!I:I,MATCH($A221,'Pokemon Data'!$B:$B,0)),"")</f>
        <v>163</v>
      </c>
      <c r="N221" s="34">
        <f>IFERROR(INDEX('Pokemon Data'!J:J,MATCH($A221,'Pokemon Data'!$B:$B,0)),"")</f>
        <v>192</v>
      </c>
      <c r="O221" s="34">
        <f>IFERROR(INDEX('Pokemon Data'!K:K,MATCH($A221,'Pokemon Data'!$B:$B,0)),"")</f>
        <v>146</v>
      </c>
      <c r="P221" s="35">
        <f>IFERROR(INDEX('Level Multipliers'!$A:$A,MATCH($D221,'Level Multipliers'!$B:$B,0)),"")</f>
        <v>19</v>
      </c>
      <c r="Q221" s="36">
        <f>IFERROR(INDEX('Level Multipliers'!$D:$D,MATCH(P221,'Level Multipliers'!$A:$A,0)),"")</f>
        <v>1.7173900470456649</v>
      </c>
      <c r="R221" s="37">
        <f t="shared" si="111"/>
        <v>0</v>
      </c>
      <c r="S221" s="37">
        <f t="shared" si="112"/>
        <v>-40</v>
      </c>
      <c r="T221" s="38">
        <f t="shared" si="113"/>
        <v>192163757.65079242</v>
      </c>
      <c r="U221" s="38">
        <f t="shared" si="114"/>
        <v>192982345.68134651</v>
      </c>
      <c r="V221" s="38" t="b">
        <f t="shared" si="115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>
        <f t="shared" si="116"/>
        <v>19.5</v>
      </c>
      <c r="AI221" s="36">
        <f>IFERROR(INDEX('Level Multipliers'!$D:$D,MATCH(AH221,'Level Multipliers'!$A:$A,0)),"")</f>
        <v>1.6952373266621776</v>
      </c>
      <c r="AJ221" s="37">
        <f t="shared" si="117"/>
        <v>0</v>
      </c>
      <c r="AK221" s="37">
        <f t="shared" si="118"/>
        <v>-41</v>
      </c>
      <c r="AL221" s="38">
        <f t="shared" si="119"/>
        <v>182439024.42890429</v>
      </c>
      <c r="AM221" s="38">
        <f t="shared" si="120"/>
        <v>183216186.59272322</v>
      </c>
      <c r="AN221" s="38" t="b">
        <f t="shared" si="121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>
        <f t="shared" si="122"/>
        <v>20</v>
      </c>
      <c r="BA221" s="36">
        <f>IFERROR(INDEX('Level Multipliers'!$D:$D,MATCH(AZ221,'Level Multipliers'!$A:$A,0)),"")</f>
        <v>1.6739202944034379</v>
      </c>
      <c r="BB221" s="37">
        <f t="shared" si="123"/>
        <v>0</v>
      </c>
      <c r="BC221" s="37">
        <f t="shared" si="124"/>
        <v>-43</v>
      </c>
      <c r="BD221" s="38">
        <f t="shared" si="125"/>
        <v>173434229.31147158</v>
      </c>
      <c r="BE221" s="38">
        <f t="shared" si="126"/>
        <v>174173032.43407047</v>
      </c>
      <c r="BF221" s="38" t="b">
        <f t="shared" si="127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>
        <f t="shared" si="128"/>
        <v>20.5</v>
      </c>
      <c r="BS221" s="36">
        <f>IFERROR(INDEX('Level Multipliers'!$D:$D,MATCH(BR221,'Level Multipliers'!$A:$A,0)),"")</f>
        <v>1.6533745038028393</v>
      </c>
      <c r="BT221" s="37">
        <f t="shared" si="129"/>
        <v>0</v>
      </c>
      <c r="BU221" s="37">
        <f t="shared" si="130"/>
        <v>-44</v>
      </c>
      <c r="BV221" s="38">
        <f t="shared" si="131"/>
        <v>165074754.75828457</v>
      </c>
      <c r="BW221" s="38">
        <f t="shared" si="132"/>
        <v>165777947.80594209</v>
      </c>
      <c r="BX221" s="38" t="b">
        <f t="shared" si="133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 t="str">
        <f t="shared" si="134"/>
        <v/>
      </c>
      <c r="CK221" s="41" t="str">
        <f t="shared" si="135"/>
        <v/>
      </c>
      <c r="CL221" s="61" t="str">
        <f t="shared" si="136"/>
        <v/>
      </c>
      <c r="CM221" s="39" t="str">
        <f t="shared" si="137"/>
        <v/>
      </c>
      <c r="CN221" s="39" t="str">
        <f t="shared" si="138"/>
        <v/>
      </c>
      <c r="CO221" s="42" t="str">
        <f t="shared" si="139"/>
        <v/>
      </c>
      <c r="CP221" s="42" t="str">
        <f t="shared" si="140"/>
        <v/>
      </c>
      <c r="CQ221" s="42" t="str">
        <f t="shared" si="141"/>
        <v/>
      </c>
      <c r="CR221" s="42" t="str">
        <f t="shared" si="142"/>
        <v/>
      </c>
      <c r="CS221" s="42" t="str">
        <f t="shared" si="143"/>
        <v/>
      </c>
      <c r="CT221" s="42" t="str">
        <f t="shared" si="144"/>
        <v/>
      </c>
      <c r="CU221" s="43" t="str">
        <f t="shared" si="145"/>
        <v/>
      </c>
      <c r="CV221" s="43" t="str">
        <f t="shared" si="146"/>
        <v/>
      </c>
      <c r="CW221" s="43" t="str">
        <f t="shared" si="147"/>
        <v/>
      </c>
      <c r="CX221" s="13" t="s">
        <v>419</v>
      </c>
    </row>
    <row r="222" spans="1:102" x14ac:dyDescent="0.25">
      <c r="A222" s="31" t="s">
        <v>224</v>
      </c>
      <c r="B222" s="13">
        <v>1194</v>
      </c>
      <c r="C222" s="13">
        <v>97</v>
      </c>
      <c r="D222" s="13">
        <v>25</v>
      </c>
      <c r="E222" s="32" t="s">
        <v>0</v>
      </c>
      <c r="F222" s="32"/>
      <c r="G222" s="32"/>
      <c r="H222" s="32">
        <v>1</v>
      </c>
      <c r="I222" s="32" t="s">
        <v>0</v>
      </c>
      <c r="J222" s="13"/>
      <c r="K222" s="33"/>
      <c r="L222" s="34">
        <f>IFERROR(INDEX('Pokemon Data'!A:A,MATCH($A222,'Pokemon Data'!$B:$B,0)),"")</f>
        <v>182</v>
      </c>
      <c r="M222" s="34">
        <f>IFERROR(INDEX('Pokemon Data'!I:I,MATCH($A222,'Pokemon Data'!$B:$B,0)),"")</f>
        <v>207</v>
      </c>
      <c r="N222" s="34">
        <f>IFERROR(INDEX('Pokemon Data'!J:J,MATCH($A222,'Pokemon Data'!$B:$B,0)),"")</f>
        <v>211</v>
      </c>
      <c r="O222" s="34">
        <f>IFERROR(INDEX('Pokemon Data'!K:K,MATCH($A222,'Pokemon Data'!$B:$B,0)),"")</f>
        <v>169</v>
      </c>
      <c r="P222" s="35">
        <f>IFERROR(INDEX('Level Multipliers'!$A:$A,MATCH($D222,'Level Multipliers'!$B:$B,0)),"")</f>
        <v>19</v>
      </c>
      <c r="Q222" s="36">
        <f>IFERROR(INDEX('Level Multipliers'!$D:$D,MATCH(P222,'Level Multipliers'!$A:$A,0)),"")</f>
        <v>1.7173900470456649</v>
      </c>
      <c r="R222" s="37">
        <f t="shared" si="111"/>
        <v>0</v>
      </c>
      <c r="S222" s="37">
        <f t="shared" si="112"/>
        <v>-39</v>
      </c>
      <c r="T222" s="38">
        <f t="shared" si="113"/>
        <v>1240179134.4601409</v>
      </c>
      <c r="U222" s="38">
        <f t="shared" si="114"/>
        <v>1242257356.3570523</v>
      </c>
      <c r="V222" s="38" t="b">
        <f t="shared" si="115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>
        <f t="shared" si="116"/>
        <v>19.5</v>
      </c>
      <c r="AI222" s="36">
        <f>IFERROR(INDEX('Level Multipliers'!$D:$D,MATCH(AH222,'Level Multipliers'!$A:$A,0)),"")</f>
        <v>1.6952373266621776</v>
      </c>
      <c r="AJ222" s="37">
        <f t="shared" si="117"/>
        <v>0</v>
      </c>
      <c r="AK222" s="37">
        <f t="shared" si="118"/>
        <v>-41</v>
      </c>
      <c r="AL222" s="38">
        <f t="shared" si="119"/>
        <v>1177418021.8683813</v>
      </c>
      <c r="AM222" s="38">
        <f t="shared" si="120"/>
        <v>1179391072.2502763</v>
      </c>
      <c r="AN222" s="38" t="b">
        <f t="shared" si="121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>
        <f t="shared" si="122"/>
        <v>20</v>
      </c>
      <c r="BA222" s="36">
        <f>IFERROR(INDEX('Level Multipliers'!$D:$D,MATCH(AZ222,'Level Multipliers'!$A:$A,0)),"")</f>
        <v>1.6739202944034379</v>
      </c>
      <c r="BB222" s="37">
        <f t="shared" si="123"/>
        <v>0</v>
      </c>
      <c r="BC222" s="37">
        <f t="shared" si="124"/>
        <v>-43</v>
      </c>
      <c r="BD222" s="38">
        <f t="shared" si="125"/>
        <v>1119303218.3734229</v>
      </c>
      <c r="BE222" s="38">
        <f t="shared" si="126"/>
        <v>1121178883.2617211</v>
      </c>
      <c r="BF222" s="38" t="b">
        <f t="shared" si="127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>
        <f t="shared" si="128"/>
        <v>20.5</v>
      </c>
      <c r="BS222" s="36">
        <f>IFERROR(INDEX('Level Multipliers'!$D:$D,MATCH(BR222,'Level Multipliers'!$A:$A,0)),"")</f>
        <v>1.6533745038028393</v>
      </c>
      <c r="BT222" s="37">
        <f t="shared" si="129"/>
        <v>0</v>
      </c>
      <c r="BU222" s="37">
        <f t="shared" si="130"/>
        <v>-45</v>
      </c>
      <c r="BV222" s="38">
        <f t="shared" si="131"/>
        <v>1065353160.1384417</v>
      </c>
      <c r="BW222" s="38">
        <f t="shared" si="132"/>
        <v>1067138418.5771811</v>
      </c>
      <c r="BX222" s="38" t="b">
        <f t="shared" si="133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 t="str">
        <f t="shared" si="134"/>
        <v/>
      </c>
      <c r="CK222" s="41" t="str">
        <f t="shared" si="135"/>
        <v/>
      </c>
      <c r="CL222" s="61" t="str">
        <f t="shared" si="136"/>
        <v/>
      </c>
      <c r="CM222" s="39" t="str">
        <f t="shared" si="137"/>
        <v/>
      </c>
      <c r="CN222" s="39" t="str">
        <f t="shared" si="138"/>
        <v/>
      </c>
      <c r="CO222" s="42" t="str">
        <f t="shared" si="139"/>
        <v/>
      </c>
      <c r="CP222" s="42" t="str">
        <f t="shared" si="140"/>
        <v/>
      </c>
      <c r="CQ222" s="42" t="str">
        <f t="shared" si="141"/>
        <v/>
      </c>
      <c r="CR222" s="42" t="str">
        <f t="shared" si="142"/>
        <v/>
      </c>
      <c r="CS222" s="42" t="str">
        <f t="shared" si="143"/>
        <v/>
      </c>
      <c r="CT222" s="42" t="str">
        <f t="shared" si="144"/>
        <v/>
      </c>
      <c r="CU222" s="43" t="str">
        <f t="shared" si="145"/>
        <v/>
      </c>
      <c r="CV222" s="43" t="str">
        <f t="shared" si="146"/>
        <v/>
      </c>
      <c r="CW222" s="43" t="str">
        <f t="shared" si="147"/>
        <v/>
      </c>
      <c r="CX222" s="13" t="s">
        <v>421</v>
      </c>
    </row>
    <row r="223" spans="1:102" x14ac:dyDescent="0.25">
      <c r="A223" s="31" t="s">
        <v>225</v>
      </c>
      <c r="B223" s="13">
        <v>312</v>
      </c>
      <c r="C223" s="13">
        <v>106</v>
      </c>
      <c r="D223" s="13">
        <v>50</v>
      </c>
      <c r="E223" s="32"/>
      <c r="F223" s="32"/>
      <c r="G223" s="32"/>
      <c r="H223" s="32"/>
      <c r="I223" s="32"/>
      <c r="J223" s="13"/>
      <c r="K223" s="33"/>
      <c r="L223" s="34">
        <f>IFERROR(INDEX('Pokemon Data'!A:A,MATCH($A223,'Pokemon Data'!$B:$B,0)),"")</f>
        <v>183</v>
      </c>
      <c r="M223" s="34">
        <f>IFERROR(INDEX('Pokemon Data'!I:I,MATCH($A223,'Pokemon Data'!$B:$B,0)),"")</f>
        <v>181</v>
      </c>
      <c r="N223" s="34">
        <f>IFERROR(INDEX('Pokemon Data'!J:J,MATCH($A223,'Pokemon Data'!$B:$B,0)),"")</f>
        <v>169</v>
      </c>
      <c r="O223" s="34">
        <f>IFERROR(INDEX('Pokemon Data'!K:K,MATCH($A223,'Pokemon Data'!$B:$B,0)),"")</f>
        <v>186</v>
      </c>
      <c r="P223" s="35">
        <f>IFERROR(INDEX('Level Multipliers'!$A:$A,MATCH($D223,'Level Multipliers'!$B:$B,0)),"")</f>
        <v>29</v>
      </c>
      <c r="Q223" s="36">
        <f>IFERROR(INDEX('Level Multipliers'!$D:$D,MATCH(P223,'Level Multipliers'!$A:$A,0)),"")</f>
        <v>1.3900490110869419</v>
      </c>
      <c r="R223" s="37">
        <f t="shared" si="111"/>
        <v>0</v>
      </c>
      <c r="S223" s="37">
        <f t="shared" si="112"/>
        <v>-33</v>
      </c>
      <c r="T223" s="38">
        <f t="shared" si="113"/>
        <v>36343741.971917793</v>
      </c>
      <c r="U223" s="38">
        <f t="shared" si="114"/>
        <v>36577088.030559815</v>
      </c>
      <c r="V223" s="38" t="b">
        <f t="shared" si="115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>
        <f t="shared" si="116"/>
        <v>29.5</v>
      </c>
      <c r="AI223" s="36">
        <f>IFERROR(INDEX('Level Multipliers'!$D:$D,MATCH(AH223,'Level Multipliers'!$A:$A,0)),"")</f>
        <v>1.3782161611191808</v>
      </c>
      <c r="AJ223" s="37">
        <f t="shared" si="117"/>
        <v>0</v>
      </c>
      <c r="AK223" s="37">
        <f t="shared" si="118"/>
        <v>-34</v>
      </c>
      <c r="AL223" s="38">
        <f t="shared" si="119"/>
        <v>35121943.572413057</v>
      </c>
      <c r="AM223" s="38">
        <f t="shared" si="120"/>
        <v>35347445.038684815</v>
      </c>
      <c r="AN223" s="38" t="b">
        <f t="shared" si="121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>
        <f t="shared" si="122"/>
        <v>30</v>
      </c>
      <c r="BA223" s="36">
        <f>IFERROR(INDEX('Level Multipliers'!$D:$D,MATCH(AZ223,'Level Multipliers'!$A:$A,0)),"")</f>
        <v>1.3666803275917536</v>
      </c>
      <c r="BB223" s="37">
        <f t="shared" si="123"/>
        <v>0</v>
      </c>
      <c r="BC223" s="37">
        <f t="shared" si="124"/>
        <v>-35</v>
      </c>
      <c r="BD223" s="38">
        <f t="shared" si="125"/>
        <v>33960725.575505398</v>
      </c>
      <c r="BE223" s="38">
        <f t="shared" si="126"/>
        <v>34178771.407654181</v>
      </c>
      <c r="BF223" s="38" t="b">
        <f t="shared" si="127"/>
        <v>1</v>
      </c>
      <c r="BG223" s="37" t="str">
        <f t="array" ref="BG223:BQ223">IF(BF223,"",IVSolution($M223,$N223,$O223,BB223,BC223,BD223,BE223,$E223,$F223,$G223,$H223,$I223))</f>
        <v/>
      </c>
      <c r="BH223" s="37" t="str">
        <v/>
      </c>
      <c r="BI223" s="37" t="str">
        <v/>
      </c>
      <c r="BJ223" s="39" t="str">
        <v/>
      </c>
      <c r="BK223" s="39" t="str">
        <v/>
      </c>
      <c r="BL223" s="37" t="str">
        <v/>
      </c>
      <c r="BM223" s="37" t="str">
        <v/>
      </c>
      <c r="BN223" s="37" t="str">
        <v/>
      </c>
      <c r="BO223" s="37" t="str">
        <v/>
      </c>
      <c r="BP223" s="37" t="str">
        <v/>
      </c>
      <c r="BQ223" s="37" t="str">
        <v/>
      </c>
      <c r="BR223" s="40">
        <f t="shared" si="128"/>
        <v>30.5</v>
      </c>
      <c r="BS223" s="36">
        <f>IFERROR(INDEX('Level Multipliers'!$D:$D,MATCH(BR223,'Level Multipliers'!$A:$A,0)),"")</f>
        <v>1.3610237451455012</v>
      </c>
      <c r="BT223" s="37">
        <f t="shared" si="129"/>
        <v>0</v>
      </c>
      <c r="BU223" s="37">
        <f t="shared" si="130"/>
        <v>-36</v>
      </c>
      <c r="BV223" s="38">
        <f t="shared" si="131"/>
        <v>33401963.479305509</v>
      </c>
      <c r="BW223" s="38">
        <f t="shared" si="132"/>
        <v>33616421.763067894</v>
      </c>
      <c r="BX223" s="38" t="b">
        <f t="shared" si="133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 t="str">
        <f t="shared" si="134"/>
        <v/>
      </c>
      <c r="CK223" s="41" t="str">
        <f t="shared" si="135"/>
        <v/>
      </c>
      <c r="CL223" s="61" t="str">
        <f t="shared" si="136"/>
        <v/>
      </c>
      <c r="CM223" s="39" t="str">
        <f t="shared" si="137"/>
        <v/>
      </c>
      <c r="CN223" s="39" t="str">
        <f t="shared" si="138"/>
        <v/>
      </c>
      <c r="CO223" s="42" t="str">
        <f t="shared" si="139"/>
        <v/>
      </c>
      <c r="CP223" s="42" t="str">
        <f t="shared" si="140"/>
        <v/>
      </c>
      <c r="CQ223" s="42" t="str">
        <f t="shared" si="141"/>
        <v/>
      </c>
      <c r="CR223" s="42" t="str">
        <f t="shared" si="142"/>
        <v/>
      </c>
      <c r="CS223" s="42" t="str">
        <f t="shared" si="143"/>
        <v/>
      </c>
      <c r="CT223" s="42" t="str">
        <f t="shared" si="144"/>
        <v/>
      </c>
      <c r="CU223" s="43" t="str">
        <f t="shared" si="145"/>
        <v/>
      </c>
      <c r="CV223" s="43" t="str">
        <f t="shared" si="146"/>
        <v/>
      </c>
      <c r="CW223" s="43" t="str">
        <f t="shared" si="147"/>
        <v/>
      </c>
      <c r="CX223" s="13" t="s">
        <v>451</v>
      </c>
    </row>
    <row r="224" spans="1:102" x14ac:dyDescent="0.25">
      <c r="A224" s="31" t="s">
        <v>225</v>
      </c>
      <c r="B224" s="13">
        <v>270</v>
      </c>
      <c r="C224" s="13">
        <v>99</v>
      </c>
      <c r="D224" s="13">
        <v>45</v>
      </c>
      <c r="E224" s="32"/>
      <c r="F224" s="32"/>
      <c r="G224" s="32"/>
      <c r="H224" s="32"/>
      <c r="I224" s="32"/>
      <c r="J224" s="13"/>
      <c r="K224" s="33"/>
      <c r="L224" s="34">
        <f>IFERROR(INDEX('Pokemon Data'!A:A,MATCH($A224,'Pokemon Data'!$B:$B,0)),"")</f>
        <v>183</v>
      </c>
      <c r="M224" s="34">
        <f>IFERROR(INDEX('Pokemon Data'!I:I,MATCH($A224,'Pokemon Data'!$B:$B,0)),"")</f>
        <v>181</v>
      </c>
      <c r="N224" s="34">
        <f>IFERROR(INDEX('Pokemon Data'!J:J,MATCH($A224,'Pokemon Data'!$B:$B,0)),"")</f>
        <v>169</v>
      </c>
      <c r="O224" s="34">
        <f>IFERROR(INDEX('Pokemon Data'!K:K,MATCH($A224,'Pokemon Data'!$B:$B,0)),"")</f>
        <v>186</v>
      </c>
      <c r="P224" s="35">
        <f>IFERROR(INDEX('Level Multipliers'!$A:$A,MATCH($D224,'Level Multipliers'!$B:$B,0)),"")</f>
        <v>27</v>
      </c>
      <c r="Q224" s="36">
        <f>IFERROR(INDEX('Level Multipliers'!$D:$D,MATCH(P224,'Level Multipliers'!$A:$A,0)),"")</f>
        <v>1.4406239915890684</v>
      </c>
      <c r="R224" s="37">
        <f t="shared" si="111"/>
        <v>0</v>
      </c>
      <c r="S224" s="37">
        <f t="shared" si="112"/>
        <v>-37</v>
      </c>
      <c r="T224" s="38">
        <f t="shared" si="113"/>
        <v>31400032.718523558</v>
      </c>
      <c r="U224" s="38">
        <f t="shared" si="114"/>
        <v>31633056.280947719</v>
      </c>
      <c r="V224" s="38" t="b">
        <f t="shared" si="115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>
        <f t="shared" si="116"/>
        <v>27.5</v>
      </c>
      <c r="AI224" s="36">
        <f>IFERROR(INDEX('Level Multipliers'!$D:$D,MATCH(AH224,'Level Multipliers'!$A:$A,0)),"")</f>
        <v>1.4274643259182833</v>
      </c>
      <c r="AJ224" s="37">
        <f t="shared" si="117"/>
        <v>0</v>
      </c>
      <c r="AK224" s="37">
        <f t="shared" si="118"/>
        <v>-39</v>
      </c>
      <c r="AL224" s="38">
        <f t="shared" si="119"/>
        <v>30268338.511054225</v>
      </c>
      <c r="AM224" s="38">
        <f t="shared" si="120"/>
        <v>30492963.629497029</v>
      </c>
      <c r="AN224" s="38" t="b">
        <f t="shared" si="121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>
        <f t="shared" si="122"/>
        <v>28</v>
      </c>
      <c r="BA224" s="36">
        <f>IFERROR(INDEX('Level Multipliers'!$D:$D,MATCH(AZ224,'Level Multipliers'!$A:$A,0)),"")</f>
        <v>1.4146588542279308</v>
      </c>
      <c r="BB224" s="37">
        <f t="shared" si="123"/>
        <v>0</v>
      </c>
      <c r="BC224" s="37">
        <f t="shared" si="124"/>
        <v>-40</v>
      </c>
      <c r="BD224" s="38">
        <f t="shared" si="125"/>
        <v>29196743.656947315</v>
      </c>
      <c r="BE224" s="38">
        <f t="shared" si="126"/>
        <v>29413416.336212177</v>
      </c>
      <c r="BF224" s="38" t="b">
        <f t="shared" si="127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>
        <f t="shared" si="128"/>
        <v>28.5</v>
      </c>
      <c r="BS224" s="36">
        <f>IFERROR(INDEX('Level Multipliers'!$D:$D,MATCH(BR224,'Level Multipliers'!$A:$A,0)),"")</f>
        <v>1.4021920400529488</v>
      </c>
      <c r="BT224" s="37">
        <f t="shared" si="129"/>
        <v>0</v>
      </c>
      <c r="BU224" s="37">
        <f t="shared" si="130"/>
        <v>-41</v>
      </c>
      <c r="BV224" s="38">
        <f t="shared" si="131"/>
        <v>28181072.540645629</v>
      </c>
      <c r="BW224" s="38">
        <f t="shared" si="132"/>
        <v>28390207.797771681</v>
      </c>
      <c r="BX224" s="38" t="b">
        <f t="shared" si="133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 t="str">
        <f t="shared" si="134"/>
        <v/>
      </c>
      <c r="CK224" s="41" t="str">
        <f t="shared" si="135"/>
        <v/>
      </c>
      <c r="CL224" s="61" t="str">
        <f t="shared" si="136"/>
        <v/>
      </c>
      <c r="CM224" s="39" t="str">
        <f t="shared" si="137"/>
        <v/>
      </c>
      <c r="CN224" s="39" t="str">
        <f t="shared" si="138"/>
        <v/>
      </c>
      <c r="CO224" s="42" t="str">
        <f t="shared" si="139"/>
        <v/>
      </c>
      <c r="CP224" s="42" t="str">
        <f t="shared" si="140"/>
        <v/>
      </c>
      <c r="CQ224" s="42" t="str">
        <f t="shared" si="141"/>
        <v/>
      </c>
      <c r="CR224" s="42" t="str">
        <f t="shared" si="142"/>
        <v/>
      </c>
      <c r="CS224" s="42" t="str">
        <f t="shared" si="143"/>
        <v/>
      </c>
      <c r="CT224" s="42" t="str">
        <f t="shared" si="144"/>
        <v/>
      </c>
      <c r="CU224" s="43" t="str">
        <f t="shared" si="145"/>
        <v/>
      </c>
      <c r="CV224" s="43" t="str">
        <f t="shared" si="146"/>
        <v/>
      </c>
      <c r="CW224" s="43" t="str">
        <f t="shared" si="147"/>
        <v/>
      </c>
      <c r="CX224" s="13" t="s">
        <v>451</v>
      </c>
    </row>
    <row r="225" spans="1:102" x14ac:dyDescent="0.25">
      <c r="A225" s="31" t="s">
        <v>225</v>
      </c>
      <c r="B225" s="13">
        <v>261</v>
      </c>
      <c r="C225" s="13">
        <v>97</v>
      </c>
      <c r="D225" s="13">
        <v>35</v>
      </c>
      <c r="E225" s="32"/>
      <c r="F225" s="32"/>
      <c r="G225" s="32"/>
      <c r="H225" s="32"/>
      <c r="I225" s="32"/>
      <c r="J225" s="13"/>
      <c r="K225" s="33"/>
      <c r="L225" s="34">
        <f>IFERROR(INDEX('Pokemon Data'!A:A,MATCH($A225,'Pokemon Data'!$B:$B,0)),"")</f>
        <v>183</v>
      </c>
      <c r="M225" s="34">
        <f>IFERROR(INDEX('Pokemon Data'!I:I,MATCH($A225,'Pokemon Data'!$B:$B,0)),"")</f>
        <v>181</v>
      </c>
      <c r="N225" s="34">
        <f>IFERROR(INDEX('Pokemon Data'!J:J,MATCH($A225,'Pokemon Data'!$B:$B,0)),"")</f>
        <v>169</v>
      </c>
      <c r="O225" s="34">
        <f>IFERROR(INDEX('Pokemon Data'!K:K,MATCH($A225,'Pokemon Data'!$B:$B,0)),"")</f>
        <v>186</v>
      </c>
      <c r="P225" s="35">
        <f>IFERROR(INDEX('Level Multipliers'!$A:$A,MATCH($D225,'Level Multipliers'!$B:$B,0)),"")</f>
        <v>23</v>
      </c>
      <c r="Q225" s="36">
        <f>IFERROR(INDEX('Level Multipliers'!$D:$D,MATCH(P225,'Level Multipliers'!$A:$A,0)),"")</f>
        <v>1.5609074973486676</v>
      </c>
      <c r="R225" s="37">
        <f t="shared" si="111"/>
        <v>0</v>
      </c>
      <c r="S225" s="37">
        <f t="shared" si="112"/>
        <v>-29</v>
      </c>
      <c r="T225" s="38">
        <f t="shared" si="113"/>
        <v>40438001.233094566</v>
      </c>
      <c r="U225" s="38">
        <f t="shared" si="114"/>
        <v>40748464.594538301</v>
      </c>
      <c r="V225" s="38" t="b">
        <f t="shared" si="115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>
        <f t="shared" si="116"/>
        <v>23.5</v>
      </c>
      <c r="AI225" s="36">
        <f>IFERROR(INDEX('Level Multipliers'!$D:$D,MATCH(AH225,'Level Multipliers'!$A:$A,0)),"")</f>
        <v>1.5442084375315592</v>
      </c>
      <c r="AJ225" s="37">
        <f t="shared" si="117"/>
        <v>0</v>
      </c>
      <c r="AK225" s="37">
        <f t="shared" si="118"/>
        <v>-30</v>
      </c>
      <c r="AL225" s="38">
        <f t="shared" si="119"/>
        <v>38735101.569303021</v>
      </c>
      <c r="AM225" s="38">
        <f t="shared" si="120"/>
        <v>39032490.893017374</v>
      </c>
      <c r="AN225" s="38" t="b">
        <f t="shared" si="121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>
        <f t="shared" si="122"/>
        <v>24</v>
      </c>
      <c r="BA225" s="36">
        <f>IFERROR(INDEX('Level Multipliers'!$D:$D,MATCH(AZ225,'Level Multipliers'!$A:$A,0)),"")</f>
        <v>1.5280341520389438</v>
      </c>
      <c r="BB225" s="37">
        <f t="shared" si="123"/>
        <v>0</v>
      </c>
      <c r="BC225" s="37">
        <f t="shared" si="124"/>
        <v>-32</v>
      </c>
      <c r="BD225" s="38">
        <f t="shared" si="125"/>
        <v>37137550.770785183</v>
      </c>
      <c r="BE225" s="38">
        <f t="shared" si="126"/>
        <v>37422674.87426459</v>
      </c>
      <c r="BF225" s="38" t="b">
        <f t="shared" si="127"/>
        <v>1</v>
      </c>
      <c r="BG225" s="37" t="str">
        <f t="array" ref="BG225:BQ225">IF(BF225,"",IVSolution($M225,$N225,$O225,BB225,BC225,BD225,BE225,$E225,$F225,$G225,$H225,$I225))</f>
        <v/>
      </c>
      <c r="BH225" s="37" t="str">
        <v/>
      </c>
      <c r="BI225" s="37" t="str">
        <v/>
      </c>
      <c r="BJ225" s="39" t="str">
        <v/>
      </c>
      <c r="BK225" s="39" t="str">
        <v/>
      </c>
      <c r="BL225" s="37" t="str">
        <v/>
      </c>
      <c r="BM225" s="37" t="str">
        <v/>
      </c>
      <c r="BN225" s="37" t="str">
        <v/>
      </c>
      <c r="BO225" s="37" t="str">
        <v/>
      </c>
      <c r="BP225" s="37" t="str">
        <v/>
      </c>
      <c r="BQ225" s="37" t="str">
        <v/>
      </c>
      <c r="BR225" s="40">
        <f t="shared" si="128"/>
        <v>24.5</v>
      </c>
      <c r="BS225" s="36">
        <f>IFERROR(INDEX('Level Multipliers'!$D:$D,MATCH(BR225,'Level Multipliers'!$A:$A,0)),"")</f>
        <v>1.5123576273617088</v>
      </c>
      <c r="BT225" s="37">
        <f t="shared" si="129"/>
        <v>0</v>
      </c>
      <c r="BU225" s="37">
        <f t="shared" si="130"/>
        <v>-33</v>
      </c>
      <c r="BV225" s="38">
        <f t="shared" si="131"/>
        <v>35636826.162534766</v>
      </c>
      <c r="BW225" s="38">
        <f t="shared" si="132"/>
        <v>35910428.430308372</v>
      </c>
      <c r="BX225" s="38" t="b">
        <f t="shared" si="133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 t="str">
        <f t="shared" si="134"/>
        <v/>
      </c>
      <c r="CK225" s="41" t="str">
        <f t="shared" si="135"/>
        <v/>
      </c>
      <c r="CL225" s="61" t="str">
        <f t="shared" si="136"/>
        <v/>
      </c>
      <c r="CM225" s="39" t="str">
        <f t="shared" si="137"/>
        <v/>
      </c>
      <c r="CN225" s="39" t="str">
        <f t="shared" si="138"/>
        <v/>
      </c>
      <c r="CO225" s="42" t="str">
        <f t="shared" si="139"/>
        <v/>
      </c>
      <c r="CP225" s="42" t="str">
        <f t="shared" si="140"/>
        <v/>
      </c>
      <c r="CQ225" s="42" t="str">
        <f t="shared" si="141"/>
        <v/>
      </c>
      <c r="CR225" s="42" t="str">
        <f t="shared" si="142"/>
        <v/>
      </c>
      <c r="CS225" s="42" t="str">
        <f t="shared" si="143"/>
        <v/>
      </c>
      <c r="CT225" s="42" t="str">
        <f t="shared" si="144"/>
        <v/>
      </c>
      <c r="CU225" s="43" t="str">
        <f t="shared" si="145"/>
        <v/>
      </c>
      <c r="CV225" s="43" t="str">
        <f t="shared" si="146"/>
        <v/>
      </c>
      <c r="CW225" s="43" t="str">
        <f t="shared" si="147"/>
        <v/>
      </c>
      <c r="CX225" s="13" t="s">
        <v>451</v>
      </c>
    </row>
    <row r="226" spans="1:102" x14ac:dyDescent="0.25">
      <c r="A226" s="31" t="s">
        <v>225</v>
      </c>
      <c r="B226" s="13">
        <v>252</v>
      </c>
      <c r="C226" s="13">
        <v>103</v>
      </c>
      <c r="D226" s="13">
        <v>40</v>
      </c>
      <c r="E226" s="32"/>
      <c r="F226" s="32"/>
      <c r="G226" s="32"/>
      <c r="H226" s="32"/>
      <c r="I226" s="32"/>
      <c r="J226" s="13"/>
      <c r="K226" s="33"/>
      <c r="L226" s="34">
        <f>IFERROR(INDEX('Pokemon Data'!A:A,MATCH($A226,'Pokemon Data'!$B:$B,0)),"")</f>
        <v>183</v>
      </c>
      <c r="M226" s="34">
        <f>IFERROR(INDEX('Pokemon Data'!I:I,MATCH($A226,'Pokemon Data'!$B:$B,0)),"")</f>
        <v>181</v>
      </c>
      <c r="N226" s="34">
        <f>IFERROR(INDEX('Pokemon Data'!J:J,MATCH($A226,'Pokemon Data'!$B:$B,0)),"")</f>
        <v>169</v>
      </c>
      <c r="O226" s="34">
        <f>IFERROR(INDEX('Pokemon Data'!K:K,MATCH($A226,'Pokemon Data'!$B:$B,0)),"")</f>
        <v>186</v>
      </c>
      <c r="P226" s="35">
        <f>IFERROR(INDEX('Level Multipliers'!$A:$A,MATCH($D226,'Level Multipliers'!$B:$B,0)),"")</f>
        <v>25</v>
      </c>
      <c r="Q226" s="36">
        <f>IFERROR(INDEX('Level Multipliers'!$D:$D,MATCH(P226,'Level Multipliers'!$A:$A,0)),"")</f>
        <v>1.4971539093132804</v>
      </c>
      <c r="R226" s="37">
        <f t="shared" si="111"/>
        <v>0</v>
      </c>
      <c r="S226" s="37">
        <f t="shared" si="112"/>
        <v>-26</v>
      </c>
      <c r="T226" s="38">
        <f t="shared" si="113"/>
        <v>31905597.065141719</v>
      </c>
      <c r="U226" s="38">
        <f t="shared" si="114"/>
        <v>32159318.508167304</v>
      </c>
      <c r="V226" s="38" t="b">
        <f t="shared" si="115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>
        <f t="shared" si="116"/>
        <v>25.5</v>
      </c>
      <c r="AI226" s="36">
        <f>IFERROR(INDEX('Level Multipliers'!$D:$D,MATCH(AH226,'Level Multipliers'!$A:$A,0)),"")</f>
        <v>1.4823997223704843</v>
      </c>
      <c r="AJ226" s="37">
        <f t="shared" si="117"/>
        <v>0</v>
      </c>
      <c r="AK226" s="37">
        <f t="shared" si="118"/>
        <v>-27</v>
      </c>
      <c r="AL226" s="38">
        <f t="shared" si="119"/>
        <v>30666370.719013613</v>
      </c>
      <c r="AM226" s="38">
        <f t="shared" si="120"/>
        <v>30910237.518161725</v>
      </c>
      <c r="AN226" s="38" t="b">
        <f t="shared" si="121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>
        <f t="shared" si="122"/>
        <v>26</v>
      </c>
      <c r="BA226" s="36">
        <f>IFERROR(INDEX('Level Multipliers'!$D:$D,MATCH(AZ226,'Level Multipliers'!$A:$A,0)),"")</f>
        <v>1.4680732523857296</v>
      </c>
      <c r="BB226" s="37">
        <f t="shared" si="123"/>
        <v>0</v>
      </c>
      <c r="BC226" s="37">
        <f t="shared" si="124"/>
        <v>-29</v>
      </c>
      <c r="BD226" s="38">
        <f t="shared" si="125"/>
        <v>29497960.242037881</v>
      </c>
      <c r="BE226" s="38">
        <f t="shared" si="126"/>
        <v>29732535.543156378</v>
      </c>
      <c r="BF226" s="38" t="b">
        <f t="shared" si="127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>
        <f t="shared" si="128"/>
        <v>26.5</v>
      </c>
      <c r="BS226" s="36">
        <f>IFERROR(INDEX('Level Multipliers'!$D:$D,MATCH(BR226,'Level Multipliers'!$A:$A,0)),"")</f>
        <v>1.4541543636838528</v>
      </c>
      <c r="BT226" s="37">
        <f t="shared" si="129"/>
        <v>0</v>
      </c>
      <c r="BU226" s="37">
        <f t="shared" si="130"/>
        <v>-30</v>
      </c>
      <c r="BV226" s="38">
        <f t="shared" si="131"/>
        <v>28395081.86290548</v>
      </c>
      <c r="BW226" s="38">
        <f t="shared" si="132"/>
        <v>28620886.793945529</v>
      </c>
      <c r="BX226" s="38" t="b">
        <f t="shared" si="133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 t="str">
        <f t="shared" si="134"/>
        <v/>
      </c>
      <c r="CK226" s="41" t="str">
        <f t="shared" si="135"/>
        <v/>
      </c>
      <c r="CL226" s="61" t="str">
        <f t="shared" si="136"/>
        <v/>
      </c>
      <c r="CM226" s="39" t="str">
        <f t="shared" si="137"/>
        <v/>
      </c>
      <c r="CN226" s="39" t="str">
        <f t="shared" si="138"/>
        <v/>
      </c>
      <c r="CO226" s="42" t="str">
        <f t="shared" si="139"/>
        <v/>
      </c>
      <c r="CP226" s="42" t="str">
        <f t="shared" si="140"/>
        <v/>
      </c>
      <c r="CQ226" s="42" t="str">
        <f t="shared" si="141"/>
        <v/>
      </c>
      <c r="CR226" s="42" t="str">
        <f t="shared" si="142"/>
        <v/>
      </c>
      <c r="CS226" s="42" t="str">
        <f t="shared" si="143"/>
        <v/>
      </c>
      <c r="CT226" s="42" t="str">
        <f t="shared" si="144"/>
        <v/>
      </c>
      <c r="CU226" s="43" t="str">
        <f t="shared" si="145"/>
        <v/>
      </c>
      <c r="CV226" s="43" t="str">
        <f t="shared" si="146"/>
        <v/>
      </c>
      <c r="CW226" s="43" t="str">
        <f t="shared" si="147"/>
        <v/>
      </c>
      <c r="CX226" s="13" t="s">
        <v>451</v>
      </c>
    </row>
    <row r="227" spans="1:102" x14ac:dyDescent="0.25">
      <c r="A227" s="31" t="s">
        <v>225</v>
      </c>
      <c r="B227" s="13">
        <v>62</v>
      </c>
      <c r="C227" s="13">
        <v>50</v>
      </c>
      <c r="D227" s="13">
        <v>8</v>
      </c>
      <c r="E227" s="32"/>
      <c r="F227" s="32"/>
      <c r="G227" s="32"/>
      <c r="H227" s="32"/>
      <c r="I227" s="32"/>
      <c r="J227" s="13"/>
      <c r="K227" s="33"/>
      <c r="L227" s="34">
        <f>IFERROR(INDEX('Pokemon Data'!A:A,MATCH($A227,'Pokemon Data'!$B:$B,0)),"")</f>
        <v>183</v>
      </c>
      <c r="M227" s="34">
        <f>IFERROR(INDEX('Pokemon Data'!I:I,MATCH($A227,'Pokemon Data'!$B:$B,0)),"")</f>
        <v>181</v>
      </c>
      <c r="N227" s="34">
        <f>IFERROR(INDEX('Pokemon Data'!J:J,MATCH($A227,'Pokemon Data'!$B:$B,0)),"")</f>
        <v>169</v>
      </c>
      <c r="O227" s="34">
        <f>IFERROR(INDEX('Pokemon Data'!K:K,MATCH($A227,'Pokemon Data'!$B:$B,0)),"")</f>
        <v>186</v>
      </c>
      <c r="P227" s="35">
        <f>IFERROR(INDEX('Level Multipliers'!$A:$A,MATCH($D227,'Level Multipliers'!$B:$B,0)),"")</f>
        <v>7</v>
      </c>
      <c r="Q227" s="36">
        <f>IFERROR(INDEX('Level Multipliers'!$D:$D,MATCH(P227,'Level Multipliers'!$A:$A,0)),"")</f>
        <v>2.8635844799030687</v>
      </c>
      <c r="R227" s="37">
        <f t="shared" si="111"/>
        <v>0</v>
      </c>
      <c r="S227" s="37">
        <f t="shared" si="112"/>
        <v>-35</v>
      </c>
      <c r="T227" s="38">
        <f t="shared" si="113"/>
        <v>25847787.751357872</v>
      </c>
      <c r="U227" s="38">
        <f t="shared" si="114"/>
        <v>26688311.546602339</v>
      </c>
      <c r="V227" s="38" t="b">
        <f t="shared" si="115"/>
        <v>1</v>
      </c>
      <c r="W227" s="37" t="str">
        <f t="array" ref="W227:AG227">IF(V227,"",IVSolution($M227,$N227,$O227,R227,S227,T227,U227,$E227,$F227,$G227,$H227,$I227))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40">
        <f t="shared" si="116"/>
        <v>7.5</v>
      </c>
      <c r="AI227" s="36">
        <f>IFERROR(INDEX('Level Multipliers'!$D:$D,MATCH(AH227,'Level Multipliers'!$A:$A,0)),"")</f>
        <v>2.7589423510530713</v>
      </c>
      <c r="AJ227" s="37">
        <f t="shared" si="117"/>
        <v>0</v>
      </c>
      <c r="AK227" s="37">
        <f t="shared" si="118"/>
        <v>-41</v>
      </c>
      <c r="AL227" s="38">
        <f t="shared" si="119"/>
        <v>22271726.38010532</v>
      </c>
      <c r="AM227" s="38">
        <f t="shared" si="120"/>
        <v>22995963.059999485</v>
      </c>
      <c r="AN227" s="38" t="b">
        <f t="shared" si="121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>
        <f t="shared" si="122"/>
        <v>8</v>
      </c>
      <c r="BA227" s="36">
        <f>IFERROR(INDEX('Level Multipliers'!$D:$D,MATCH(AZ227,'Level Multipliers'!$A:$A,0)),"")</f>
        <v>2.6649924305944541</v>
      </c>
      <c r="BB227" s="37">
        <f t="shared" si="123"/>
        <v>0</v>
      </c>
      <c r="BC227" s="37">
        <f t="shared" si="124"/>
        <v>-46</v>
      </c>
      <c r="BD227" s="38">
        <f t="shared" si="125"/>
        <v>19389530.730943535</v>
      </c>
      <c r="BE227" s="38">
        <f t="shared" si="126"/>
        <v>20020043.56688733</v>
      </c>
      <c r="BF227" s="38" t="b">
        <f t="shared" si="127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>
        <f t="shared" si="128"/>
        <v>8.5</v>
      </c>
      <c r="BS227" s="36">
        <f>IFERROR(INDEX('Level Multipliers'!$D:$D,MATCH(BR227,'Level Multipliers'!$A:$A,0)),"")</f>
        <v>2.5800298976397995</v>
      </c>
      <c r="BT227" s="37">
        <f t="shared" si="129"/>
        <v>0</v>
      </c>
      <c r="BU227" s="37">
        <f t="shared" si="130"/>
        <v>-50</v>
      </c>
      <c r="BV227" s="38">
        <f t="shared" si="131"/>
        <v>17032654.36358596</v>
      </c>
      <c r="BW227" s="38">
        <f t="shared" si="132"/>
        <v>17586525.798406005</v>
      </c>
      <c r="BX227" s="38" t="b">
        <f t="shared" si="133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 t="str">
        <f t="shared" si="134"/>
        <v/>
      </c>
      <c r="CK227" s="41" t="str">
        <f t="shared" si="135"/>
        <v/>
      </c>
      <c r="CL227" s="61" t="str">
        <f t="shared" si="136"/>
        <v/>
      </c>
      <c r="CM227" s="39" t="str">
        <f t="shared" si="137"/>
        <v/>
      </c>
      <c r="CN227" s="39" t="str">
        <f t="shared" si="138"/>
        <v/>
      </c>
      <c r="CO227" s="42" t="str">
        <f t="shared" si="139"/>
        <v/>
      </c>
      <c r="CP227" s="42" t="str">
        <f t="shared" si="140"/>
        <v/>
      </c>
      <c r="CQ227" s="42" t="str">
        <f t="shared" si="141"/>
        <v/>
      </c>
      <c r="CR227" s="42" t="str">
        <f t="shared" si="142"/>
        <v/>
      </c>
      <c r="CS227" s="42" t="str">
        <f t="shared" si="143"/>
        <v/>
      </c>
      <c r="CT227" s="42" t="str">
        <f t="shared" si="144"/>
        <v/>
      </c>
      <c r="CU227" s="43" t="str">
        <f t="shared" si="145"/>
        <v/>
      </c>
      <c r="CV227" s="43" t="str">
        <f t="shared" si="146"/>
        <v/>
      </c>
      <c r="CW227" s="43" t="str">
        <f t="shared" si="147"/>
        <v/>
      </c>
      <c r="CX227" s="13" t="s">
        <v>451</v>
      </c>
    </row>
    <row r="228" spans="1:102" x14ac:dyDescent="0.25">
      <c r="A228" s="31" t="s">
        <v>226</v>
      </c>
      <c r="B228" s="13">
        <v>1070</v>
      </c>
      <c r="C228" s="13">
        <v>143</v>
      </c>
      <c r="D228" s="13">
        <v>40</v>
      </c>
      <c r="E228" s="32" t="s">
        <v>0</v>
      </c>
      <c r="F228" s="32">
        <v>1</v>
      </c>
      <c r="G228" s="32">
        <v>1</v>
      </c>
      <c r="H228" s="32"/>
      <c r="I228" s="32" t="s">
        <v>0</v>
      </c>
      <c r="J228" s="13"/>
      <c r="K228" s="33"/>
      <c r="L228" s="34">
        <f>IFERROR(INDEX('Pokemon Data'!A:A,MATCH($A228,'Pokemon Data'!$B:$B,0)),"")</f>
        <v>184</v>
      </c>
      <c r="M228" s="34">
        <f>IFERROR(INDEX('Pokemon Data'!I:I,MATCH($A228,'Pokemon Data'!$B:$B,0)),"")</f>
        <v>172</v>
      </c>
      <c r="N228" s="34">
        <f>IFERROR(INDEX('Pokemon Data'!J:J,MATCH($A228,'Pokemon Data'!$B:$B,0)),"")</f>
        <v>37</v>
      </c>
      <c r="O228" s="34">
        <f>IFERROR(INDEX('Pokemon Data'!K:K,MATCH($A228,'Pokemon Data'!$B:$B,0)),"")</f>
        <v>93</v>
      </c>
      <c r="P228" s="35">
        <f>IFERROR(INDEX('Level Multipliers'!$A:$A,MATCH($D228,'Level Multipliers'!$B:$B,0)),"")</f>
        <v>25</v>
      </c>
      <c r="Q228" s="36">
        <f>IFERROR(INDEX('Level Multipliers'!$D:$D,MATCH(P228,'Level Multipliers'!$A:$A,0)),"")</f>
        <v>1.4971539093132804</v>
      </c>
      <c r="R228" s="37">
        <f t="shared" si="111"/>
        <v>43</v>
      </c>
      <c r="S228" s="37">
        <f t="shared" si="112"/>
        <v>15</v>
      </c>
      <c r="T228" s="38">
        <f t="shared" si="113"/>
        <v>575219168.5544337</v>
      </c>
      <c r="U228" s="38">
        <f t="shared" si="114"/>
        <v>576294846.98912227</v>
      </c>
      <c r="V228" s="38" t="b">
        <f t="shared" si="115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>
        <f t="shared" si="116"/>
        <v>25.5</v>
      </c>
      <c r="AI228" s="36">
        <f>IFERROR(INDEX('Level Multipliers'!$D:$D,MATCH(AH228,'Level Multipliers'!$A:$A,0)),"")</f>
        <v>1.4823997223704843</v>
      </c>
      <c r="AJ228" s="37">
        <f t="shared" si="117"/>
        <v>40</v>
      </c>
      <c r="AK228" s="37">
        <f t="shared" si="118"/>
        <v>15</v>
      </c>
      <c r="AL228" s="38">
        <f t="shared" si="119"/>
        <v>552877422.46470594</v>
      </c>
      <c r="AM228" s="38">
        <f t="shared" si="120"/>
        <v>553911321.11218333</v>
      </c>
      <c r="AN228" s="38" t="b">
        <f t="shared" si="121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>
        <f t="shared" si="122"/>
        <v>26</v>
      </c>
      <c r="BA228" s="36">
        <f>IFERROR(INDEX('Level Multipliers'!$D:$D,MATCH(AZ228,'Level Multipliers'!$A:$A,0)),"")</f>
        <v>1.4680732523857296</v>
      </c>
      <c r="BB228" s="37">
        <f t="shared" si="123"/>
        <v>38</v>
      </c>
      <c r="BC228" s="37">
        <f t="shared" si="124"/>
        <v>15</v>
      </c>
      <c r="BD228" s="38">
        <f t="shared" si="125"/>
        <v>531812400.49617612</v>
      </c>
      <c r="BE228" s="38">
        <f t="shared" si="126"/>
        <v>532806906.87180918</v>
      </c>
      <c r="BF228" s="38" t="b">
        <f t="shared" si="127"/>
        <v>1</v>
      </c>
      <c r="BG228" s="37" t="str">
        <f t="array" ref="BG228:BQ228">IF(BF228,"",IVSolution($M228,$N228,$O228,BB228,BC228,BD228,BE228,$E228,$F228,$G228,$H228,$I228))</f>
        <v/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>
        <f t="shared" si="128"/>
        <v>26.5</v>
      </c>
      <c r="BS228" s="36">
        <f>IFERROR(INDEX('Level Multipliers'!$D:$D,MATCH(BR228,'Level Multipliers'!$A:$A,0)),"")</f>
        <v>1.4541543636838528</v>
      </c>
      <c r="BT228" s="37">
        <f t="shared" si="129"/>
        <v>36</v>
      </c>
      <c r="BU228" s="37">
        <f t="shared" si="130"/>
        <v>15</v>
      </c>
      <c r="BV228" s="38">
        <f t="shared" si="131"/>
        <v>511928842.66881591</v>
      </c>
      <c r="BW228" s="38">
        <f t="shared" si="132"/>
        <v>512886166.14873022</v>
      </c>
      <c r="BX228" s="38" t="b">
        <f t="shared" si="133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 t="str">
        <f t="shared" si="134"/>
        <v/>
      </c>
      <c r="CK228" s="41" t="str">
        <f t="shared" si="135"/>
        <v/>
      </c>
      <c r="CL228" s="61" t="str">
        <f t="shared" si="136"/>
        <v/>
      </c>
      <c r="CM228" s="39" t="str">
        <f t="shared" si="137"/>
        <v/>
      </c>
      <c r="CN228" s="39" t="str">
        <f t="shared" si="138"/>
        <v/>
      </c>
      <c r="CO228" s="42" t="str">
        <f t="shared" si="139"/>
        <v/>
      </c>
      <c r="CP228" s="42" t="str">
        <f t="shared" si="140"/>
        <v/>
      </c>
      <c r="CQ228" s="42" t="str">
        <f t="shared" si="141"/>
        <v/>
      </c>
      <c r="CR228" s="42" t="str">
        <f t="shared" si="142"/>
        <v/>
      </c>
      <c r="CS228" s="42" t="str">
        <f t="shared" si="143"/>
        <v/>
      </c>
      <c r="CT228" s="42" t="str">
        <f t="shared" si="144"/>
        <v/>
      </c>
      <c r="CU228" s="43" t="str">
        <f t="shared" si="145"/>
        <v/>
      </c>
      <c r="CV228" s="43" t="str">
        <f t="shared" si="146"/>
        <v/>
      </c>
      <c r="CW228" s="43" t="str">
        <f t="shared" si="147"/>
        <v/>
      </c>
      <c r="CX228" s="13" t="s">
        <v>422</v>
      </c>
    </row>
    <row r="229" spans="1:102" x14ac:dyDescent="0.25">
      <c r="A229" s="31" t="s">
        <v>226</v>
      </c>
      <c r="B229" s="13">
        <v>653</v>
      </c>
      <c r="C229" s="13">
        <v>111</v>
      </c>
      <c r="D229" s="13">
        <v>19</v>
      </c>
      <c r="E229" s="32" t="s">
        <v>2</v>
      </c>
      <c r="F229" s="32"/>
      <c r="G229" s="32">
        <v>1</v>
      </c>
      <c r="H229" s="32"/>
      <c r="I229" s="32" t="s">
        <v>3</v>
      </c>
      <c r="J229" s="13"/>
      <c r="K229" s="33"/>
      <c r="L229" s="34">
        <f>IFERROR(INDEX('Pokemon Data'!A:A,MATCH($A229,'Pokemon Data'!$B:$B,0)),"")</f>
        <v>184</v>
      </c>
      <c r="M229" s="34">
        <f>IFERROR(INDEX('Pokemon Data'!I:I,MATCH($A229,'Pokemon Data'!$B:$B,0)),"")</f>
        <v>172</v>
      </c>
      <c r="N229" s="34">
        <f>IFERROR(INDEX('Pokemon Data'!J:J,MATCH($A229,'Pokemon Data'!$B:$B,0)),"")</f>
        <v>37</v>
      </c>
      <c r="O229" s="34">
        <f>IFERROR(INDEX('Pokemon Data'!K:K,MATCH($A229,'Pokemon Data'!$B:$B,0)),"")</f>
        <v>93</v>
      </c>
      <c r="P229" s="35">
        <f>IFERROR(INDEX('Level Multipliers'!$A:$A,MATCH($D229,'Level Multipliers'!$B:$B,0)),"")</f>
        <v>15</v>
      </c>
      <c r="Q229" s="36">
        <f>IFERROR(INDEX('Level Multipliers'!$D:$D,MATCH(P229,'Level Multipliers'!$A:$A,0)),"")</f>
        <v>1.9327632386874845</v>
      </c>
      <c r="R229" s="37">
        <f t="shared" si="111"/>
        <v>43</v>
      </c>
      <c r="S229" s="37">
        <f t="shared" si="112"/>
        <v>15</v>
      </c>
      <c r="T229" s="38">
        <f t="shared" si="113"/>
        <v>595032914.20745385</v>
      </c>
      <c r="U229" s="38">
        <f t="shared" si="114"/>
        <v>596856768.81387424</v>
      </c>
      <c r="V229" s="38" t="b">
        <f t="shared" si="115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>
        <f t="shared" si="116"/>
        <v>15.5</v>
      </c>
      <c r="AI229" s="36">
        <f>IFERROR(INDEX('Level Multipliers'!$D:$D,MATCH(AH229,'Level Multipliers'!$A:$A,0)),"")</f>
        <v>1.9013484732050823</v>
      </c>
      <c r="AJ229" s="37">
        <f t="shared" si="117"/>
        <v>40</v>
      </c>
      <c r="AK229" s="37">
        <f t="shared" si="118"/>
        <v>15</v>
      </c>
      <c r="AL229" s="38">
        <f t="shared" si="119"/>
        <v>557279726.19185412</v>
      </c>
      <c r="AM229" s="38">
        <f t="shared" si="120"/>
        <v>558987862.2821635</v>
      </c>
      <c r="AN229" s="38" t="b">
        <f t="shared" si="121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>
        <f t="shared" si="122"/>
        <v>16</v>
      </c>
      <c r="BA229" s="36">
        <f>IFERROR(INDEX('Level Multipliers'!$D:$D,MATCH(AZ229,'Level Multipliers'!$A:$A,0)),"")</f>
        <v>1.8714174200985207</v>
      </c>
      <c r="BB229" s="37">
        <f t="shared" si="123"/>
        <v>36</v>
      </c>
      <c r="BC229" s="37">
        <f t="shared" si="124"/>
        <v>15</v>
      </c>
      <c r="BD229" s="38">
        <f t="shared" si="125"/>
        <v>523008845.12610084</v>
      </c>
      <c r="BE229" s="38">
        <f t="shared" si="126"/>
        <v>524611936.4318186</v>
      </c>
      <c r="BF229" s="38" t="b">
        <f t="shared" si="127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>
        <f t="shared" si="128"/>
        <v>16.5</v>
      </c>
      <c r="BS229" s="36">
        <f>IFERROR(INDEX('Level Multipliers'!$D:$D,MATCH(BR229,'Level Multipliers'!$A:$A,0)),"")</f>
        <v>1.8428568206029767</v>
      </c>
      <c r="BT229" s="37">
        <f t="shared" si="129"/>
        <v>33</v>
      </c>
      <c r="BU229" s="37">
        <f t="shared" si="130"/>
        <v>15</v>
      </c>
      <c r="BV229" s="38">
        <f t="shared" si="131"/>
        <v>491804773.71791959</v>
      </c>
      <c r="BW229" s="38">
        <f t="shared" si="132"/>
        <v>493312220.41639292</v>
      </c>
      <c r="BX229" s="38" t="b">
        <f t="shared" si="133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 t="str">
        <f t="shared" si="134"/>
        <v/>
      </c>
      <c r="CK229" s="41" t="str">
        <f t="shared" si="135"/>
        <v/>
      </c>
      <c r="CL229" s="61" t="str">
        <f t="shared" si="136"/>
        <v/>
      </c>
      <c r="CM229" s="39" t="str">
        <f t="shared" si="137"/>
        <v/>
      </c>
      <c r="CN229" s="39" t="str">
        <f t="shared" si="138"/>
        <v/>
      </c>
      <c r="CO229" s="42" t="str">
        <f t="shared" si="139"/>
        <v/>
      </c>
      <c r="CP229" s="42" t="str">
        <f t="shared" si="140"/>
        <v/>
      </c>
      <c r="CQ229" s="42" t="str">
        <f t="shared" si="141"/>
        <v/>
      </c>
      <c r="CR229" s="42" t="str">
        <f t="shared" si="142"/>
        <v/>
      </c>
      <c r="CS229" s="42" t="str">
        <f t="shared" si="143"/>
        <v/>
      </c>
      <c r="CT229" s="42" t="str">
        <f t="shared" si="144"/>
        <v/>
      </c>
      <c r="CU229" s="43" t="str">
        <f t="shared" si="145"/>
        <v/>
      </c>
      <c r="CV229" s="43" t="str">
        <f t="shared" si="146"/>
        <v/>
      </c>
      <c r="CW229" s="43" t="str">
        <f t="shared" si="147"/>
        <v/>
      </c>
      <c r="CX229" s="13" t="s">
        <v>423</v>
      </c>
    </row>
    <row r="230" spans="1:102" x14ac:dyDescent="0.25">
      <c r="A230" s="31" t="s">
        <v>227</v>
      </c>
      <c r="B230" s="13">
        <v>1122</v>
      </c>
      <c r="C230" s="13">
        <v>89</v>
      </c>
      <c r="D230" s="13">
        <v>25</v>
      </c>
      <c r="E230" s="32" t="s">
        <v>2</v>
      </c>
      <c r="F230" s="32"/>
      <c r="G230" s="32">
        <v>1</v>
      </c>
      <c r="H230" s="32"/>
      <c r="I230" s="32" t="s">
        <v>3</v>
      </c>
      <c r="J230" s="13"/>
      <c r="K230" s="33"/>
      <c r="L230" s="34">
        <f>IFERROR(INDEX('Pokemon Data'!A:A,MATCH($A230,'Pokemon Data'!$B:$B,0)),"")</f>
        <v>185</v>
      </c>
      <c r="M230" s="34">
        <f>IFERROR(INDEX('Pokemon Data'!I:I,MATCH($A230,'Pokemon Data'!$B:$B,0)),"")</f>
        <v>225</v>
      </c>
      <c r="N230" s="34">
        <f>IFERROR(INDEX('Pokemon Data'!J:J,MATCH($A230,'Pokemon Data'!$B:$B,0)),"")</f>
        <v>112</v>
      </c>
      <c r="O230" s="34">
        <f>IFERROR(INDEX('Pokemon Data'!K:K,MATCH($A230,'Pokemon Data'!$B:$B,0)),"")</f>
        <v>152</v>
      </c>
      <c r="P230" s="35">
        <f>IFERROR(INDEX('Level Multipliers'!$A:$A,MATCH($D230,'Level Multipliers'!$B:$B,0)),"")</f>
        <v>19</v>
      </c>
      <c r="Q230" s="36">
        <f>IFERROR(INDEX('Level Multipliers'!$D:$D,MATCH(P230,'Level Multipliers'!$A:$A,0)),"")</f>
        <v>1.7173900470456649</v>
      </c>
      <c r="R230" s="37">
        <f t="shared" si="111"/>
        <v>0</v>
      </c>
      <c r="S230" s="37">
        <f t="shared" si="112"/>
        <v>-71</v>
      </c>
      <c r="T230" s="38">
        <f t="shared" si="113"/>
        <v>1095119420.0382986</v>
      </c>
      <c r="U230" s="38">
        <f t="shared" si="114"/>
        <v>1097072374.4788873</v>
      </c>
      <c r="V230" s="38" t="b">
        <f t="shared" si="115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>
        <f t="shared" si="116"/>
        <v>19.5</v>
      </c>
      <c r="AI230" s="36">
        <f>IFERROR(INDEX('Level Multipliers'!$D:$D,MATCH(AH230,'Level Multipliers'!$A:$A,0)),"")</f>
        <v>1.6952373266621776</v>
      </c>
      <c r="AJ230" s="37">
        <f t="shared" si="117"/>
        <v>0</v>
      </c>
      <c r="AK230" s="37">
        <f t="shared" si="118"/>
        <v>-73</v>
      </c>
      <c r="AL230" s="38">
        <f t="shared" si="119"/>
        <v>1039699270.390026</v>
      </c>
      <c r="AM230" s="38">
        <f t="shared" si="120"/>
        <v>1041553392.6618363</v>
      </c>
      <c r="AN230" s="38" t="b">
        <f t="shared" si="121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>
        <f t="shared" si="122"/>
        <v>20</v>
      </c>
      <c r="BA230" s="36">
        <f>IFERROR(INDEX('Level Multipliers'!$D:$D,MATCH(AZ230,'Level Multipliers'!$A:$A,0)),"")</f>
        <v>1.6739202944034379</v>
      </c>
      <c r="BB230" s="37">
        <f t="shared" si="123"/>
        <v>0</v>
      </c>
      <c r="BC230" s="37">
        <f t="shared" si="124"/>
        <v>-75</v>
      </c>
      <c r="BD230" s="38">
        <f t="shared" si="125"/>
        <v>988381966.19530368</v>
      </c>
      <c r="BE230" s="38">
        <f t="shared" si="126"/>
        <v>990144573.00745511</v>
      </c>
      <c r="BF230" s="38" t="b">
        <f t="shared" si="127"/>
        <v>1</v>
      </c>
      <c r="BG230" s="37" t="str">
        <f t="array" ref="BG230:BQ230">IF(BF230,"",IVSolution($M230,$N230,$O230,BB230,BC230,BD230,BE230,$E230,$F230,$G230,$H230,$I230))</f>
        <v/>
      </c>
      <c r="BH230" s="37" t="str">
        <v/>
      </c>
      <c r="BI230" s="37" t="str">
        <v/>
      </c>
      <c r="BJ230" s="39" t="str">
        <v/>
      </c>
      <c r="BK230" s="39" t="str">
        <v/>
      </c>
      <c r="BL230" s="37" t="str">
        <v/>
      </c>
      <c r="BM230" s="37" t="str">
        <v/>
      </c>
      <c r="BN230" s="37" t="str">
        <v/>
      </c>
      <c r="BO230" s="37" t="str">
        <v/>
      </c>
      <c r="BP230" s="37" t="str">
        <v/>
      </c>
      <c r="BQ230" s="37" t="str">
        <v/>
      </c>
      <c r="BR230" s="40">
        <f t="shared" si="128"/>
        <v>20.5</v>
      </c>
      <c r="BS230" s="36">
        <f>IFERROR(INDEX('Level Multipliers'!$D:$D,MATCH(BR230,'Level Multipliers'!$A:$A,0)),"")</f>
        <v>1.6533745038028393</v>
      </c>
      <c r="BT230" s="37">
        <f t="shared" si="129"/>
        <v>0</v>
      </c>
      <c r="BU230" s="37">
        <f t="shared" si="130"/>
        <v>-77</v>
      </c>
      <c r="BV230" s="38">
        <f t="shared" si="131"/>
        <v>940742270.57097459</v>
      </c>
      <c r="BW230" s="38">
        <f t="shared" si="132"/>
        <v>942419920.29678881</v>
      </c>
      <c r="BX230" s="38" t="b">
        <f t="shared" si="133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 t="str">
        <f t="shared" si="134"/>
        <v/>
      </c>
      <c r="CK230" s="41" t="str">
        <f t="shared" si="135"/>
        <v/>
      </c>
      <c r="CL230" s="61" t="str">
        <f t="shared" si="136"/>
        <v/>
      </c>
      <c r="CM230" s="39" t="str">
        <f t="shared" si="137"/>
        <v/>
      </c>
      <c r="CN230" s="39" t="str">
        <f t="shared" si="138"/>
        <v/>
      </c>
      <c r="CO230" s="42" t="str">
        <f t="shared" si="139"/>
        <v/>
      </c>
      <c r="CP230" s="42" t="str">
        <f t="shared" si="140"/>
        <v/>
      </c>
      <c r="CQ230" s="42" t="str">
        <f t="shared" si="141"/>
        <v/>
      </c>
      <c r="CR230" s="42" t="str">
        <f t="shared" si="142"/>
        <v/>
      </c>
      <c r="CS230" s="42" t="str">
        <f t="shared" si="143"/>
        <v/>
      </c>
      <c r="CT230" s="42" t="str">
        <f t="shared" si="144"/>
        <v/>
      </c>
      <c r="CU230" s="43" t="str">
        <f t="shared" si="145"/>
        <v/>
      </c>
      <c r="CV230" s="43" t="str">
        <f t="shared" si="146"/>
        <v/>
      </c>
      <c r="CW230" s="43" t="str">
        <f t="shared" si="147"/>
        <v/>
      </c>
      <c r="CX230" s="13" t="s">
        <v>423</v>
      </c>
    </row>
    <row r="231" spans="1:102" x14ac:dyDescent="0.25">
      <c r="A231" s="31" t="s">
        <v>228</v>
      </c>
      <c r="B231" s="13">
        <v>1914</v>
      </c>
      <c r="C231" s="13">
        <v>138</v>
      </c>
      <c r="D231" s="13">
        <v>50</v>
      </c>
      <c r="E231" s="32" t="s">
        <v>0</v>
      </c>
      <c r="F231" s="32"/>
      <c r="G231" s="32"/>
      <c r="H231" s="32">
        <v>1</v>
      </c>
      <c r="I231" s="32" t="s">
        <v>2</v>
      </c>
      <c r="J231" s="13"/>
      <c r="K231" s="33"/>
      <c r="L231" s="34">
        <f>IFERROR(INDEX('Pokemon Data'!A:A,MATCH($A231,'Pokemon Data'!$B:$B,0)),"")</f>
        <v>186</v>
      </c>
      <c r="M231" s="34">
        <f>IFERROR(INDEX('Pokemon Data'!I:I,MATCH($A231,'Pokemon Data'!$B:$B,0)),"")</f>
        <v>172</v>
      </c>
      <c r="N231" s="34">
        <f>IFERROR(INDEX('Pokemon Data'!J:J,MATCH($A231,'Pokemon Data'!$B:$B,0)),"")</f>
        <v>167</v>
      </c>
      <c r="O231" s="34">
        <f>IFERROR(INDEX('Pokemon Data'!K:K,MATCH($A231,'Pokemon Data'!$B:$B,0)),"")</f>
        <v>176</v>
      </c>
      <c r="P231" s="35">
        <f>IFERROR(INDEX('Level Multipliers'!$A:$A,MATCH($D231,'Level Multipliers'!$B:$B,0)),"")</f>
        <v>29</v>
      </c>
      <c r="Q231" s="36">
        <f>IFERROR(INDEX('Level Multipliers'!$D:$D,MATCH(P231,'Level Multipliers'!$A:$A,0)),"")</f>
        <v>1.3900490110869419</v>
      </c>
      <c r="R231" s="37">
        <f t="shared" si="111"/>
        <v>20</v>
      </c>
      <c r="S231" s="37">
        <f t="shared" si="112"/>
        <v>15</v>
      </c>
      <c r="T231" s="38">
        <f t="shared" si="113"/>
        <v>1367742428.5518961</v>
      </c>
      <c r="U231" s="38">
        <f t="shared" si="114"/>
        <v>1369171999.8455606</v>
      </c>
      <c r="V231" s="38" t="b">
        <f t="shared" si="115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>
        <f t="shared" si="116"/>
        <v>29.5</v>
      </c>
      <c r="AI231" s="36">
        <f>IFERROR(INDEX('Level Multipliers'!$D:$D,MATCH(AH231,'Level Multipliers'!$A:$A,0)),"")</f>
        <v>1.3782161611191808</v>
      </c>
      <c r="AJ231" s="37">
        <f t="shared" si="117"/>
        <v>19</v>
      </c>
      <c r="AK231" s="37">
        <f t="shared" si="118"/>
        <v>15</v>
      </c>
      <c r="AL231" s="38">
        <f t="shared" si="119"/>
        <v>1321761871.2545581</v>
      </c>
      <c r="AM231" s="38">
        <f t="shared" si="120"/>
        <v>1323143383.4375255</v>
      </c>
      <c r="AN231" s="38" t="b">
        <f t="shared" si="121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>
        <f t="shared" si="122"/>
        <v>30</v>
      </c>
      <c r="BA231" s="36">
        <f>IFERROR(INDEX('Level Multipliers'!$D:$D,MATCH(AZ231,'Level Multipliers'!$A:$A,0)),"")</f>
        <v>1.3666803275917536</v>
      </c>
      <c r="BB231" s="37">
        <f t="shared" si="123"/>
        <v>17</v>
      </c>
      <c r="BC231" s="37">
        <f t="shared" si="124"/>
        <v>15</v>
      </c>
      <c r="BD231" s="38">
        <f t="shared" si="125"/>
        <v>1278061166.8968215</v>
      </c>
      <c r="BE231" s="38">
        <f t="shared" si="126"/>
        <v>1279397002.8828976</v>
      </c>
      <c r="BF231" s="38" t="b">
        <f t="shared" si="127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>
        <f t="shared" si="128"/>
        <v>30.5</v>
      </c>
      <c r="BS231" s="36">
        <f>IFERROR(INDEX('Level Multipliers'!$D:$D,MATCH(BR231,'Level Multipliers'!$A:$A,0)),"")</f>
        <v>1.3610237451455012</v>
      </c>
      <c r="BT231" s="37">
        <f t="shared" si="129"/>
        <v>16</v>
      </c>
      <c r="BU231" s="37">
        <f t="shared" si="130"/>
        <v>15</v>
      </c>
      <c r="BV231" s="38">
        <f t="shared" si="131"/>
        <v>1257032990.2431982</v>
      </c>
      <c r="BW231" s="38">
        <f t="shared" si="132"/>
        <v>1258346847.4728401</v>
      </c>
      <c r="BX231" s="38" t="b">
        <f t="shared" si="133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 t="str">
        <f t="shared" si="134"/>
        <v/>
      </c>
      <c r="CK231" s="41" t="str">
        <f t="shared" si="135"/>
        <v/>
      </c>
      <c r="CL231" s="61" t="str">
        <f t="shared" si="136"/>
        <v/>
      </c>
      <c r="CM231" s="39" t="str">
        <f t="shared" si="137"/>
        <v/>
      </c>
      <c r="CN231" s="39" t="str">
        <f t="shared" si="138"/>
        <v/>
      </c>
      <c r="CO231" s="42" t="str">
        <f t="shared" si="139"/>
        <v/>
      </c>
      <c r="CP231" s="42" t="str">
        <f t="shared" si="140"/>
        <v/>
      </c>
      <c r="CQ231" s="42" t="str">
        <f t="shared" si="141"/>
        <v/>
      </c>
      <c r="CR231" s="42" t="str">
        <f t="shared" si="142"/>
        <v/>
      </c>
      <c r="CS231" s="42" t="str">
        <f t="shared" si="143"/>
        <v/>
      </c>
      <c r="CT231" s="42" t="str">
        <f t="shared" si="144"/>
        <v/>
      </c>
      <c r="CU231" s="43" t="str">
        <f t="shared" si="145"/>
        <v/>
      </c>
      <c r="CV231" s="43" t="str">
        <f t="shared" si="146"/>
        <v/>
      </c>
      <c r="CW231" s="43" t="str">
        <f t="shared" si="147"/>
        <v/>
      </c>
      <c r="CX231" s="13" t="s">
        <v>443</v>
      </c>
    </row>
    <row r="232" spans="1:102" x14ac:dyDescent="0.25">
      <c r="A232" s="31" t="s">
        <v>229</v>
      </c>
      <c r="B232" s="13">
        <v>209</v>
      </c>
      <c r="C232" s="13">
        <v>45</v>
      </c>
      <c r="D232" s="13">
        <v>22</v>
      </c>
      <c r="E232" s="32"/>
      <c r="F232" s="32"/>
      <c r="G232" s="32"/>
      <c r="H232" s="32"/>
      <c r="I232" s="32"/>
      <c r="J232" s="13"/>
      <c r="K232" s="33"/>
      <c r="L232" s="34">
        <f>IFERROR(INDEX('Pokemon Data'!A:A,MATCH($A232,'Pokemon Data'!$B:$B,0)),"")</f>
        <v>187</v>
      </c>
      <c r="M232" s="34">
        <f>IFERROR(INDEX('Pokemon Data'!I:I,MATCH($A232,'Pokemon Data'!$B:$B,0)),"")</f>
        <v>207</v>
      </c>
      <c r="N232" s="34">
        <f>IFERROR(INDEX('Pokemon Data'!J:J,MATCH($A232,'Pokemon Data'!$B:$B,0)),"")</f>
        <v>174</v>
      </c>
      <c r="O232" s="34">
        <f>IFERROR(INDEX('Pokemon Data'!K:K,MATCH($A232,'Pokemon Data'!$B:$B,0)),"")</f>
        <v>179</v>
      </c>
      <c r="P232" s="35">
        <f>IFERROR(INDEX('Level Multipliers'!$A:$A,MATCH($D232,'Level Multipliers'!$B:$B,0)),"")</f>
        <v>17</v>
      </c>
      <c r="Q232" s="36">
        <f>IFERROR(INDEX('Level Multipliers'!$D:$D,MATCH(P232,'Level Multipliers'!$A:$A,0)),"")</f>
        <v>1.8155651132027117</v>
      </c>
      <c r="R232" s="37">
        <f t="shared" si="111"/>
        <v>0</v>
      </c>
      <c r="S232" s="37">
        <f t="shared" si="112"/>
        <v>-124</v>
      </c>
      <c r="T232" s="38">
        <f t="shared" si="113"/>
        <v>47461328.258479416</v>
      </c>
      <c r="U232" s="38">
        <f t="shared" si="114"/>
        <v>47916590.192508012</v>
      </c>
      <c r="V232" s="38" t="b">
        <f t="shared" si="115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>
        <f t="shared" si="116"/>
        <v>17.5</v>
      </c>
      <c r="AI232" s="36">
        <f>IFERROR(INDEX('Level Multipliers'!$D:$D,MATCH(AH232,'Level Multipliers'!$A:$A,0)),"")</f>
        <v>1.7894510926096343</v>
      </c>
      <c r="AJ232" s="37">
        <f t="shared" si="117"/>
        <v>0</v>
      </c>
      <c r="AK232" s="37">
        <f t="shared" si="118"/>
        <v>-125</v>
      </c>
      <c r="AL232" s="38">
        <f t="shared" si="119"/>
        <v>44789055.583324403</v>
      </c>
      <c r="AM232" s="38">
        <f t="shared" si="120"/>
        <v>45218684.353027776</v>
      </c>
      <c r="AN232" s="38" t="b">
        <f t="shared" si="121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>
        <f t="shared" si="122"/>
        <v>18</v>
      </c>
      <c r="BA232" s="36">
        <f>IFERROR(INDEX('Level Multipliers'!$D:$D,MATCH(AZ232,'Level Multipliers'!$A:$A,0)),"")</f>
        <v>1.7644323332558229</v>
      </c>
      <c r="BB232" s="37">
        <f t="shared" si="123"/>
        <v>0</v>
      </c>
      <c r="BC232" s="37">
        <f t="shared" si="124"/>
        <v>-126</v>
      </c>
      <c r="BD232" s="38">
        <f t="shared" si="125"/>
        <v>42336271.025890365</v>
      </c>
      <c r="BE232" s="38">
        <f t="shared" si="126"/>
        <v>42742372.02082748</v>
      </c>
      <c r="BF232" s="38" t="b">
        <f t="shared" si="127"/>
        <v>1</v>
      </c>
      <c r="BG232" s="37" t="str">
        <f t="array" ref="BG232:BQ232">IF(BF232,"",IVSolution($M232,$N232,$O232,BB232,BC232,BD232,BE232,$E232,$F232,$G232,$H232,$I232))</f>
        <v/>
      </c>
      <c r="BH232" s="37" t="str">
        <v/>
      </c>
      <c r="BI232" s="37" t="str">
        <v/>
      </c>
      <c r="BJ232" s="39" t="str">
        <v/>
      </c>
      <c r="BK232" s="39" t="str">
        <v/>
      </c>
      <c r="BL232" s="37" t="str">
        <v/>
      </c>
      <c r="BM232" s="37" t="str">
        <v/>
      </c>
      <c r="BN232" s="37" t="str">
        <v/>
      </c>
      <c r="BO232" s="37" t="str">
        <v/>
      </c>
      <c r="BP232" s="37" t="str">
        <v/>
      </c>
      <c r="BQ232" s="37" t="str">
        <v/>
      </c>
      <c r="BR232" s="40">
        <f t="shared" si="128"/>
        <v>18.5</v>
      </c>
      <c r="BS232" s="36">
        <f>IFERROR(INDEX('Level Multipliers'!$D:$D,MATCH(BR232,'Level Multipliers'!$A:$A,0)),"")</f>
        <v>1.7404346161581328</v>
      </c>
      <c r="BT232" s="37">
        <f t="shared" si="129"/>
        <v>0</v>
      </c>
      <c r="BU232" s="37">
        <f t="shared" si="130"/>
        <v>-127</v>
      </c>
      <c r="BV232" s="38">
        <f t="shared" si="131"/>
        <v>40079604.048780493</v>
      </c>
      <c r="BW232" s="38">
        <f t="shared" si="132"/>
        <v>40464058.481976599</v>
      </c>
      <c r="BX232" s="38" t="b">
        <f t="shared" si="133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 t="str">
        <f t="shared" si="134"/>
        <v/>
      </c>
      <c r="CK232" s="41" t="str">
        <f t="shared" si="135"/>
        <v/>
      </c>
      <c r="CL232" s="61" t="str">
        <f t="shared" si="136"/>
        <v/>
      </c>
      <c r="CM232" s="39" t="str">
        <f t="shared" si="137"/>
        <v/>
      </c>
      <c r="CN232" s="39" t="str">
        <f t="shared" si="138"/>
        <v/>
      </c>
      <c r="CO232" s="42" t="str">
        <f t="shared" si="139"/>
        <v/>
      </c>
      <c r="CP232" s="42" t="str">
        <f t="shared" si="140"/>
        <v/>
      </c>
      <c r="CQ232" s="42" t="str">
        <f t="shared" si="141"/>
        <v/>
      </c>
      <c r="CR232" s="42" t="str">
        <f t="shared" si="142"/>
        <v/>
      </c>
      <c r="CS232" s="42" t="str">
        <f t="shared" si="143"/>
        <v/>
      </c>
      <c r="CT232" s="42" t="str">
        <f t="shared" si="144"/>
        <v/>
      </c>
      <c r="CU232" s="43" t="str">
        <f t="shared" si="145"/>
        <v/>
      </c>
      <c r="CV232" s="43" t="str">
        <f t="shared" si="146"/>
        <v/>
      </c>
      <c r="CW232" s="43" t="str">
        <f t="shared" si="147"/>
        <v/>
      </c>
      <c r="CX232" s="13" t="s">
        <v>451</v>
      </c>
    </row>
    <row r="233" spans="1:102" x14ac:dyDescent="0.25">
      <c r="A233" s="31" t="s">
        <v>229</v>
      </c>
      <c r="B233" s="13">
        <v>190</v>
      </c>
      <c r="C233" s="13">
        <v>41</v>
      </c>
      <c r="D233" s="13">
        <v>16</v>
      </c>
      <c r="E233" s="32" t="s">
        <v>2</v>
      </c>
      <c r="F233" s="32">
        <v>1</v>
      </c>
      <c r="G233" s="32">
        <v>1</v>
      </c>
      <c r="H233" s="32"/>
      <c r="I233" s="32" t="s">
        <v>2</v>
      </c>
      <c r="J233" s="13"/>
      <c r="K233" s="33"/>
      <c r="L233" s="34">
        <f>IFERROR(INDEX('Pokemon Data'!A:A,MATCH($A233,'Pokemon Data'!$B:$B,0)),"")</f>
        <v>187</v>
      </c>
      <c r="M233" s="34">
        <f>IFERROR(INDEX('Pokemon Data'!I:I,MATCH($A233,'Pokemon Data'!$B:$B,0)),"")</f>
        <v>207</v>
      </c>
      <c r="N233" s="34">
        <f>IFERROR(INDEX('Pokemon Data'!J:J,MATCH($A233,'Pokemon Data'!$B:$B,0)),"")</f>
        <v>174</v>
      </c>
      <c r="O233" s="34">
        <f>IFERROR(INDEX('Pokemon Data'!K:K,MATCH($A233,'Pokemon Data'!$B:$B,0)),"")</f>
        <v>179</v>
      </c>
      <c r="P233" s="35">
        <f>IFERROR(INDEX('Level Multipliers'!$A:$A,MATCH($D233,'Level Multipliers'!$B:$B,0)),"")</f>
        <v>13</v>
      </c>
      <c r="Q233" s="36">
        <f>IFERROR(INDEX('Level Multipliers'!$D:$D,MATCH(P233,'Level Multipliers'!$A:$A,0)),"")</f>
        <v>2.0760457511183974</v>
      </c>
      <c r="R233" s="37">
        <f t="shared" si="111"/>
        <v>0</v>
      </c>
      <c r="S233" s="37">
        <f t="shared" si="112"/>
        <v>-120</v>
      </c>
      <c r="T233" s="38">
        <f t="shared" si="113"/>
        <v>67058661.763581149</v>
      </c>
      <c r="U233" s="38">
        <f t="shared" si="114"/>
        <v>67766399.994382381</v>
      </c>
      <c r="V233" s="38" t="b">
        <f t="shared" si="115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>
        <f t="shared" si="116"/>
        <v>13.5</v>
      </c>
      <c r="AI233" s="36">
        <f>IFERROR(INDEX('Level Multipliers'!$D:$D,MATCH(AH233,'Level Multipliers'!$A:$A,0)),"")</f>
        <v>2.0372581629338091</v>
      </c>
      <c r="AJ233" s="37">
        <f t="shared" si="117"/>
        <v>0</v>
      </c>
      <c r="AK233" s="37">
        <f t="shared" si="118"/>
        <v>-122</v>
      </c>
      <c r="AL233" s="38">
        <f t="shared" si="119"/>
        <v>62185834.742083289</v>
      </c>
      <c r="AM233" s="38">
        <f t="shared" si="120"/>
        <v>62842145.075510815</v>
      </c>
      <c r="AN233" s="38" t="b">
        <f t="shared" si="121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>
        <f t="shared" si="122"/>
        <v>14</v>
      </c>
      <c r="BA233" s="36">
        <f>IFERROR(INDEX('Level Multipliers'!$D:$D,MATCH(AZ233,'Level Multipliers'!$A:$A,0)),"")</f>
        <v>2.0005664044869746</v>
      </c>
      <c r="BB233" s="37">
        <f t="shared" si="123"/>
        <v>0</v>
      </c>
      <c r="BC233" s="37">
        <f t="shared" si="124"/>
        <v>-123</v>
      </c>
      <c r="BD233" s="38">
        <f t="shared" si="125"/>
        <v>57825458.846912168</v>
      </c>
      <c r="BE233" s="38">
        <f t="shared" si="126"/>
        <v>58435749.700670436</v>
      </c>
      <c r="BF233" s="38" t="b">
        <f t="shared" si="127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>
        <f t="shared" si="128"/>
        <v>14.5</v>
      </c>
      <c r="BS233" s="36">
        <f>IFERROR(INDEX('Level Multipliers'!$D:$D,MATCH(BR233,'Level Multipliers'!$A:$A,0)),"")</f>
        <v>1.9657884055662767</v>
      </c>
      <c r="BT233" s="37">
        <f t="shared" si="129"/>
        <v>0</v>
      </c>
      <c r="BU233" s="37">
        <f t="shared" si="130"/>
        <v>-125</v>
      </c>
      <c r="BV233" s="38">
        <f t="shared" si="131"/>
        <v>53908131.464207262</v>
      </c>
      <c r="BW233" s="38">
        <f t="shared" si="132"/>
        <v>54477078.77966053</v>
      </c>
      <c r="BX233" s="38" t="b">
        <f t="shared" si="133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 t="str">
        <f t="shared" si="134"/>
        <v/>
      </c>
      <c r="CK233" s="41" t="str">
        <f t="shared" si="135"/>
        <v/>
      </c>
      <c r="CL233" s="61" t="str">
        <f t="shared" si="136"/>
        <v/>
      </c>
      <c r="CM233" s="39" t="str">
        <f t="shared" si="137"/>
        <v/>
      </c>
      <c r="CN233" s="39" t="str">
        <f t="shared" si="138"/>
        <v/>
      </c>
      <c r="CO233" s="42" t="str">
        <f t="shared" si="139"/>
        <v/>
      </c>
      <c r="CP233" s="42" t="str">
        <f t="shared" si="140"/>
        <v/>
      </c>
      <c r="CQ233" s="42" t="str">
        <f t="shared" si="141"/>
        <v/>
      </c>
      <c r="CR233" s="42" t="str">
        <f t="shared" si="142"/>
        <v/>
      </c>
      <c r="CS233" s="42" t="str">
        <f t="shared" si="143"/>
        <v/>
      </c>
      <c r="CT233" s="42" t="str">
        <f t="shared" si="144"/>
        <v/>
      </c>
      <c r="CU233" s="43" t="str">
        <f t="shared" si="145"/>
        <v/>
      </c>
      <c r="CV233" s="43" t="str">
        <f t="shared" si="146"/>
        <v/>
      </c>
      <c r="CW233" s="43" t="str">
        <f t="shared" si="147"/>
        <v/>
      </c>
      <c r="CX233" s="13"/>
    </row>
    <row r="234" spans="1:102" x14ac:dyDescent="0.25">
      <c r="A234" s="31" t="s">
        <v>231</v>
      </c>
      <c r="B234" s="13">
        <v>157</v>
      </c>
      <c r="C234" s="13">
        <v>41</v>
      </c>
      <c r="D234" s="13">
        <v>4</v>
      </c>
      <c r="E234" s="32" t="s">
        <v>0</v>
      </c>
      <c r="F234" s="32"/>
      <c r="G234" s="32"/>
      <c r="H234" s="32">
        <v>1</v>
      </c>
      <c r="I234" s="32" t="s">
        <v>0</v>
      </c>
      <c r="J234" s="13"/>
      <c r="K234" s="33"/>
      <c r="L234" s="34">
        <f>IFERROR(INDEX('Pokemon Data'!A:A,MATCH($A234,'Pokemon Data'!$B:$B,0)),"")</f>
        <v>189</v>
      </c>
      <c r="M234" s="34">
        <f>IFERROR(INDEX('Pokemon Data'!I:I,MATCH($A234,'Pokemon Data'!$B:$B,0)),"")</f>
        <v>146</v>
      </c>
      <c r="N234" s="34">
        <f>IFERROR(INDEX('Pokemon Data'!J:J,MATCH($A234,'Pokemon Data'!$B:$B,0)),"")</f>
        <v>91</v>
      </c>
      <c r="O234" s="34">
        <f>IFERROR(INDEX('Pokemon Data'!K:K,MATCH($A234,'Pokemon Data'!$B:$B,0)),"")</f>
        <v>120</v>
      </c>
      <c r="P234" s="35">
        <f>IFERROR(INDEX('Level Multipliers'!$A:$A,MATCH($D234,'Level Multipliers'!$B:$B,0)),"")</f>
        <v>3</v>
      </c>
      <c r="Q234" s="36">
        <f>IFERROR(INDEX('Level Multipliers'!$D:$D,MATCH(P234,'Level Multipliers'!$A:$A,0)),"")</f>
        <v>4.6353708335264541</v>
      </c>
      <c r="R234" s="37">
        <f t="shared" si="111"/>
        <v>45</v>
      </c>
      <c r="S234" s="37">
        <f t="shared" si="112"/>
        <v>15</v>
      </c>
      <c r="T234" s="38">
        <f t="shared" si="113"/>
        <v>1137986840.5138984</v>
      </c>
      <c r="U234" s="38">
        <f t="shared" si="114"/>
        <v>1152529655.8314316</v>
      </c>
      <c r="V234" s="38" t="b">
        <f t="shared" si="115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>
        <f t="shared" si="116"/>
        <v>3.5</v>
      </c>
      <c r="AI234" s="36">
        <f>IFERROR(INDEX('Level Multipliers'!$D:$D,MATCH(AH234,'Level Multipliers'!$A:$A,0)),"")</f>
        <v>4.227031290291726</v>
      </c>
      <c r="AJ234" s="37">
        <f t="shared" si="117"/>
        <v>28</v>
      </c>
      <c r="AK234" s="37">
        <f t="shared" si="118"/>
        <v>15</v>
      </c>
      <c r="AL234" s="38">
        <f t="shared" si="119"/>
        <v>786939156.5963304</v>
      </c>
      <c r="AM234" s="38">
        <f t="shared" si="120"/>
        <v>796995785.03269064</v>
      </c>
      <c r="AN234" s="38" t="b">
        <f t="shared" si="121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>
        <f t="shared" si="122"/>
        <v>4</v>
      </c>
      <c r="BA234" s="36">
        <f>IFERROR(INDEX('Level Multipliers'!$D:$D,MATCH(AZ234,'Level Multipliers'!$A:$A,0)),"")</f>
        <v>3.9105263875552758</v>
      </c>
      <c r="BB234" s="37">
        <f t="shared" si="123"/>
        <v>15</v>
      </c>
      <c r="BC234" s="37">
        <f t="shared" si="124"/>
        <v>15</v>
      </c>
      <c r="BD234" s="38">
        <f t="shared" si="125"/>
        <v>576421522.15870857</v>
      </c>
      <c r="BE234" s="38">
        <f t="shared" si="126"/>
        <v>583787856.67451012</v>
      </c>
      <c r="BF234" s="38" t="b">
        <f t="shared" si="127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>
        <f t="shared" si="128"/>
        <v>4.5</v>
      </c>
      <c r="BS234" s="36">
        <f>IFERROR(INDEX('Level Multipliers'!$D:$D,MATCH(BR234,'Level Multipliers'!$A:$A,0)),"")</f>
        <v>3.6559011428916688</v>
      </c>
      <c r="BT234" s="37">
        <f t="shared" si="129"/>
        <v>4</v>
      </c>
      <c r="BU234" s="37">
        <f t="shared" si="130"/>
        <v>7</v>
      </c>
      <c r="BV234" s="38">
        <f t="shared" si="131"/>
        <v>440328787.80005121</v>
      </c>
      <c r="BW234" s="38">
        <f t="shared" si="132"/>
        <v>445955935.68260288</v>
      </c>
      <c r="BX234" s="38" t="b">
        <f t="shared" si="133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 t="str">
        <f t="shared" si="134"/>
        <v/>
      </c>
      <c r="CK234" s="41" t="str">
        <f t="shared" si="135"/>
        <v/>
      </c>
      <c r="CL234" s="61" t="str">
        <f t="shared" si="136"/>
        <v/>
      </c>
      <c r="CM234" s="39" t="str">
        <f t="shared" si="137"/>
        <v/>
      </c>
      <c r="CN234" s="39" t="str">
        <f t="shared" si="138"/>
        <v/>
      </c>
      <c r="CO234" s="42" t="str">
        <f t="shared" si="139"/>
        <v/>
      </c>
      <c r="CP234" s="42" t="str">
        <f t="shared" si="140"/>
        <v/>
      </c>
      <c r="CQ234" s="42" t="str">
        <f t="shared" si="141"/>
        <v/>
      </c>
      <c r="CR234" s="42" t="str">
        <f t="shared" si="142"/>
        <v/>
      </c>
      <c r="CS234" s="42" t="str">
        <f t="shared" si="143"/>
        <v/>
      </c>
      <c r="CT234" s="42" t="str">
        <f t="shared" si="144"/>
        <v/>
      </c>
      <c r="CU234" s="43" t="str">
        <f t="shared" si="145"/>
        <v/>
      </c>
      <c r="CV234" s="43" t="str">
        <f t="shared" si="146"/>
        <v/>
      </c>
      <c r="CW234" s="43" t="str">
        <f t="shared" si="147"/>
        <v/>
      </c>
      <c r="CX234" s="13" t="s">
        <v>440</v>
      </c>
    </row>
    <row r="235" spans="1:102" x14ac:dyDescent="0.25">
      <c r="A235" s="31" t="s">
        <v>232</v>
      </c>
      <c r="B235" s="13">
        <v>352</v>
      </c>
      <c r="C235" s="13">
        <v>50</v>
      </c>
      <c r="D235" s="13">
        <v>13</v>
      </c>
      <c r="E235" s="32" t="s">
        <v>2</v>
      </c>
      <c r="F235" s="32"/>
      <c r="G235" s="32"/>
      <c r="H235" s="32">
        <v>1</v>
      </c>
      <c r="I235" s="32" t="s">
        <v>0</v>
      </c>
      <c r="J235" s="13"/>
      <c r="K235" s="33"/>
      <c r="L235" s="34">
        <f>IFERROR(INDEX('Pokemon Data'!A:A,MATCH($A235,'Pokemon Data'!$B:$B,0)),"")</f>
        <v>190</v>
      </c>
      <c r="M235" s="34">
        <f>IFERROR(INDEX('Pokemon Data'!I:I,MATCH($A235,'Pokemon Data'!$B:$B,0)),"")</f>
        <v>181</v>
      </c>
      <c r="N235" s="34">
        <f>IFERROR(INDEX('Pokemon Data'!J:J,MATCH($A235,'Pokemon Data'!$B:$B,0)),"")</f>
        <v>118</v>
      </c>
      <c r="O235" s="34">
        <f>IFERROR(INDEX('Pokemon Data'!K:K,MATCH($A235,'Pokemon Data'!$B:$B,0)),"")</f>
        <v>183</v>
      </c>
      <c r="P235" s="35">
        <f>IFERROR(INDEX('Level Multipliers'!$A:$A,MATCH($D235,'Level Multipliers'!$B:$B,0)),"")</f>
        <v>11</v>
      </c>
      <c r="Q235" s="36">
        <f>IFERROR(INDEX('Level Multipliers'!$D:$D,MATCH(P235,'Level Multipliers'!$A:$A,0)),"")</f>
        <v>2.2567884714123854</v>
      </c>
      <c r="R235" s="37">
        <f t="shared" si="111"/>
        <v>0</v>
      </c>
      <c r="S235" s="37">
        <f t="shared" si="112"/>
        <v>-66</v>
      </c>
      <c r="T235" s="38">
        <f t="shared" si="113"/>
        <v>321402126.12419707</v>
      </c>
      <c r="U235" s="38">
        <f t="shared" si="114"/>
        <v>323230868.52894235</v>
      </c>
      <c r="V235" s="38" t="b">
        <f t="shared" si="115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>
        <f t="shared" si="116"/>
        <v>11.5</v>
      </c>
      <c r="AI235" s="36">
        <f>IFERROR(INDEX('Level Multipliers'!$D:$D,MATCH(AH235,'Level Multipliers'!$A:$A,0)),"")</f>
        <v>2.2072134251772386</v>
      </c>
      <c r="AJ235" s="37">
        <f t="shared" si="117"/>
        <v>0</v>
      </c>
      <c r="AK235" s="37">
        <f t="shared" si="118"/>
        <v>-69</v>
      </c>
      <c r="AL235" s="38">
        <f t="shared" si="119"/>
        <v>294078072.44450408</v>
      </c>
      <c r="AM235" s="38">
        <f t="shared" si="120"/>
        <v>295751344.01824969</v>
      </c>
      <c r="AN235" s="38" t="b">
        <f t="shared" si="121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>
        <f t="shared" si="122"/>
        <v>12</v>
      </c>
      <c r="BA235" s="36">
        <f>IFERROR(INDEX('Level Multipliers'!$D:$D,MATCH(AZ235,'Level Multipliers'!$A:$A,0)),"")</f>
        <v>2.1607681195435338</v>
      </c>
      <c r="BB235" s="37">
        <f t="shared" si="123"/>
        <v>0</v>
      </c>
      <c r="BC235" s="37">
        <f t="shared" si="124"/>
        <v>-71</v>
      </c>
      <c r="BD235" s="38">
        <f t="shared" si="125"/>
        <v>270095893.41639316</v>
      </c>
      <c r="BE235" s="38">
        <f t="shared" si="126"/>
        <v>271632709.05477899</v>
      </c>
      <c r="BF235" s="38" t="b">
        <f t="shared" si="127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>
        <f t="shared" si="128"/>
        <v>12.5</v>
      </c>
      <c r="BS235" s="36">
        <f>IFERROR(INDEX('Level Multipliers'!$D:$D,MATCH(BR235,'Level Multipliers'!$A:$A,0)),"")</f>
        <v>2.1171365709672214</v>
      </c>
      <c r="BT235" s="37">
        <f t="shared" si="129"/>
        <v>0</v>
      </c>
      <c r="BU235" s="37">
        <f t="shared" si="130"/>
        <v>-74</v>
      </c>
      <c r="BV235" s="38">
        <f t="shared" si="131"/>
        <v>248932054.50094655</v>
      </c>
      <c r="BW235" s="38">
        <f t="shared" si="132"/>
        <v>250348450.24622652</v>
      </c>
      <c r="BX235" s="38" t="b">
        <f t="shared" si="133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 t="str">
        <f t="shared" si="134"/>
        <v/>
      </c>
      <c r="CK235" s="41" t="str">
        <f t="shared" si="135"/>
        <v/>
      </c>
      <c r="CL235" s="61" t="str">
        <f t="shared" si="136"/>
        <v/>
      </c>
      <c r="CM235" s="39" t="str">
        <f t="shared" si="137"/>
        <v/>
      </c>
      <c r="CN235" s="39" t="str">
        <f t="shared" si="138"/>
        <v/>
      </c>
      <c r="CO235" s="42" t="str">
        <f t="shared" si="139"/>
        <v/>
      </c>
      <c r="CP235" s="42" t="str">
        <f t="shared" si="140"/>
        <v/>
      </c>
      <c r="CQ235" s="42" t="str">
        <f t="shared" si="141"/>
        <v/>
      </c>
      <c r="CR235" s="42" t="str">
        <f t="shared" si="142"/>
        <v/>
      </c>
      <c r="CS235" s="42" t="str">
        <f t="shared" si="143"/>
        <v/>
      </c>
      <c r="CT235" s="42" t="str">
        <f t="shared" si="144"/>
        <v/>
      </c>
      <c r="CU235" s="43" t="str">
        <f t="shared" si="145"/>
        <v/>
      </c>
      <c r="CV235" s="43" t="str">
        <f t="shared" si="146"/>
        <v/>
      </c>
      <c r="CW235" s="43" t="str">
        <f t="shared" si="147"/>
        <v/>
      </c>
      <c r="CX235" s="13" t="s">
        <v>423</v>
      </c>
    </row>
    <row r="236" spans="1:102" x14ac:dyDescent="0.25">
      <c r="A236" s="31" t="s">
        <v>233</v>
      </c>
      <c r="B236" s="13">
        <v>208</v>
      </c>
      <c r="C236" s="13">
        <v>43</v>
      </c>
      <c r="D236" s="13">
        <v>50</v>
      </c>
      <c r="E236" s="32"/>
      <c r="F236" s="32"/>
      <c r="G236" s="32"/>
      <c r="H236" s="32"/>
      <c r="I236" s="32"/>
      <c r="J236" s="13"/>
      <c r="K236" s="33"/>
      <c r="L236" s="34">
        <f>IFERROR(INDEX('Pokemon Data'!A:A,MATCH($A236,'Pokemon Data'!$B:$B,0)),"")</f>
        <v>191</v>
      </c>
      <c r="M236" s="34">
        <f>IFERROR(INDEX('Pokemon Data'!I:I,MATCH($A236,'Pokemon Data'!$B:$B,0)),"")</f>
        <v>146</v>
      </c>
      <c r="N236" s="34">
        <f>IFERROR(INDEX('Pokemon Data'!J:J,MATCH($A236,'Pokemon Data'!$B:$B,0)),"")</f>
        <v>136</v>
      </c>
      <c r="O236" s="34">
        <f>IFERROR(INDEX('Pokemon Data'!K:K,MATCH($A236,'Pokemon Data'!$B:$B,0)),"")</f>
        <v>112</v>
      </c>
      <c r="P236" s="35">
        <f>IFERROR(INDEX('Level Multipliers'!$A:$A,MATCH($D236,'Level Multipliers'!$B:$B,0)),"")</f>
        <v>29</v>
      </c>
      <c r="Q236" s="36">
        <f>IFERROR(INDEX('Level Multipliers'!$D:$D,MATCH(P236,'Level Multipliers'!$A:$A,0)),"")</f>
        <v>1.3900490110869419</v>
      </c>
      <c r="R236" s="37">
        <f t="shared" si="111"/>
        <v>0</v>
      </c>
      <c r="S236" s="37">
        <f t="shared" si="112"/>
        <v>-85</v>
      </c>
      <c r="T236" s="38">
        <f t="shared" si="113"/>
        <v>16152774.209741242</v>
      </c>
      <c r="U236" s="38">
        <f t="shared" si="114"/>
        <v>16308462.700067198</v>
      </c>
      <c r="V236" s="38" t="b">
        <f t="shared" si="115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>
        <f t="shared" si="116"/>
        <v>29.5</v>
      </c>
      <c r="AI236" s="36">
        <f>IFERROR(INDEX('Level Multipliers'!$D:$D,MATCH(AH236,'Level Multipliers'!$A:$A,0)),"")</f>
        <v>1.3782161611191808</v>
      </c>
      <c r="AJ236" s="37">
        <f t="shared" si="117"/>
        <v>0</v>
      </c>
      <c r="AK236" s="37">
        <f t="shared" si="118"/>
        <v>-86</v>
      </c>
      <c r="AL236" s="38">
        <f t="shared" si="119"/>
        <v>15609752.698850248</v>
      </c>
      <c r="AM236" s="38">
        <f t="shared" si="120"/>
        <v>15760207.277146766</v>
      </c>
      <c r="AN236" s="38" t="b">
        <f t="shared" si="121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>
        <f t="shared" si="122"/>
        <v>30</v>
      </c>
      <c r="BA236" s="36">
        <f>IFERROR(INDEX('Level Multipliers'!$D:$D,MATCH(AZ236,'Level Multipliers'!$A:$A,0)),"")</f>
        <v>1.3666803275917536</v>
      </c>
      <c r="BB236" s="37">
        <f t="shared" si="123"/>
        <v>0</v>
      </c>
      <c r="BC236" s="37">
        <f t="shared" si="124"/>
        <v>-86</v>
      </c>
      <c r="BD236" s="38">
        <f t="shared" si="125"/>
        <v>15093655.811335733</v>
      </c>
      <c r="BE236" s="38">
        <f t="shared" si="126"/>
        <v>15239135.990545399</v>
      </c>
      <c r="BF236" s="38" t="b">
        <f t="shared" si="127"/>
        <v>1</v>
      </c>
      <c r="BG236" s="37" t="str">
        <f t="array" ref="BG236:BQ236">IF(BF236,"",IVSolution($M236,$N236,$O236,BB236,BC236,BD236,BE236,$E236,$F236,$G236,$H236,$I236))</f>
        <v/>
      </c>
      <c r="BH236" s="37" t="str">
        <v/>
      </c>
      <c r="BI236" s="37" t="str">
        <v/>
      </c>
      <c r="BJ236" s="39" t="str">
        <v/>
      </c>
      <c r="BK236" s="39" t="str">
        <v/>
      </c>
      <c r="BL236" s="37" t="str">
        <v/>
      </c>
      <c r="BM236" s="37" t="str">
        <v/>
      </c>
      <c r="BN236" s="37" t="str">
        <v/>
      </c>
      <c r="BO236" s="37" t="str">
        <v/>
      </c>
      <c r="BP236" s="37" t="str">
        <v/>
      </c>
      <c r="BQ236" s="37" t="str">
        <v/>
      </c>
      <c r="BR236" s="40">
        <f t="shared" si="128"/>
        <v>30.5</v>
      </c>
      <c r="BS236" s="36">
        <f>IFERROR(INDEX('Level Multipliers'!$D:$D,MATCH(BR236,'Level Multipliers'!$A:$A,0)),"")</f>
        <v>1.3610237451455012</v>
      </c>
      <c r="BT236" s="37">
        <f t="shared" si="129"/>
        <v>0</v>
      </c>
      <c r="BU236" s="37">
        <f t="shared" si="130"/>
        <v>-87</v>
      </c>
      <c r="BV236" s="38">
        <f t="shared" si="131"/>
        <v>14845317.10191356</v>
      </c>
      <c r="BW236" s="38">
        <f t="shared" si="132"/>
        <v>14988403.668839825</v>
      </c>
      <c r="BX236" s="38" t="b">
        <f t="shared" si="133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 t="str">
        <f t="shared" si="134"/>
        <v/>
      </c>
      <c r="CK236" s="41" t="str">
        <f t="shared" si="135"/>
        <v/>
      </c>
      <c r="CL236" s="61" t="str">
        <f t="shared" si="136"/>
        <v/>
      </c>
      <c r="CM236" s="39" t="str">
        <f t="shared" si="137"/>
        <v/>
      </c>
      <c r="CN236" s="39" t="str">
        <f t="shared" si="138"/>
        <v/>
      </c>
      <c r="CO236" s="42" t="str">
        <f t="shared" si="139"/>
        <v/>
      </c>
      <c r="CP236" s="42" t="str">
        <f t="shared" si="140"/>
        <v/>
      </c>
      <c r="CQ236" s="42" t="str">
        <f t="shared" si="141"/>
        <v/>
      </c>
      <c r="CR236" s="42" t="str">
        <f t="shared" si="142"/>
        <v/>
      </c>
      <c r="CS236" s="42" t="str">
        <f t="shared" si="143"/>
        <v/>
      </c>
      <c r="CT236" s="42" t="str">
        <f t="shared" si="144"/>
        <v/>
      </c>
      <c r="CU236" s="43" t="str">
        <f t="shared" si="145"/>
        <v/>
      </c>
      <c r="CV236" s="43" t="str">
        <f t="shared" si="146"/>
        <v/>
      </c>
      <c r="CW236" s="43" t="str">
        <f t="shared" si="147"/>
        <v/>
      </c>
      <c r="CX236" s="13" t="s">
        <v>451</v>
      </c>
    </row>
    <row r="237" spans="1:102" x14ac:dyDescent="0.25">
      <c r="A237" s="31" t="s">
        <v>233</v>
      </c>
      <c r="B237" s="13">
        <v>189</v>
      </c>
      <c r="C237" s="13">
        <v>50</v>
      </c>
      <c r="D237" s="13">
        <v>45</v>
      </c>
      <c r="E237" s="32"/>
      <c r="F237" s="32"/>
      <c r="G237" s="32"/>
      <c r="H237" s="32"/>
      <c r="I237" s="32"/>
      <c r="J237" s="13"/>
      <c r="K237" s="33"/>
      <c r="L237" s="34">
        <f>IFERROR(INDEX('Pokemon Data'!A:A,MATCH($A237,'Pokemon Data'!$B:$B,0)),"")</f>
        <v>191</v>
      </c>
      <c r="M237" s="34">
        <f>IFERROR(INDEX('Pokemon Data'!I:I,MATCH($A237,'Pokemon Data'!$B:$B,0)),"")</f>
        <v>146</v>
      </c>
      <c r="N237" s="34">
        <f>IFERROR(INDEX('Pokemon Data'!J:J,MATCH($A237,'Pokemon Data'!$B:$B,0)),"")</f>
        <v>136</v>
      </c>
      <c r="O237" s="34">
        <f>IFERROR(INDEX('Pokemon Data'!K:K,MATCH($A237,'Pokemon Data'!$B:$B,0)),"")</f>
        <v>112</v>
      </c>
      <c r="P237" s="35">
        <f>IFERROR(INDEX('Level Multipliers'!$A:$A,MATCH($D237,'Level Multipliers'!$B:$B,0)),"")</f>
        <v>27</v>
      </c>
      <c r="Q237" s="36">
        <f>IFERROR(INDEX('Level Multipliers'!$D:$D,MATCH(P237,'Level Multipliers'!$A:$A,0)),"")</f>
        <v>1.4406239915890684</v>
      </c>
      <c r="R237" s="37">
        <f t="shared" si="111"/>
        <v>0</v>
      </c>
      <c r="S237" s="37">
        <f t="shared" si="112"/>
        <v>-73</v>
      </c>
      <c r="T237" s="38">
        <f t="shared" si="113"/>
        <v>15386016.032076543</v>
      </c>
      <c r="U237" s="38">
        <f t="shared" si="114"/>
        <v>15549261.744015096</v>
      </c>
      <c r="V237" s="38" t="b">
        <f t="shared" si="115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>
        <f t="shared" si="116"/>
        <v>27.5</v>
      </c>
      <c r="AI237" s="36">
        <f>IFERROR(INDEX('Level Multipliers'!$D:$D,MATCH(AH237,'Level Multipliers'!$A:$A,0)),"")</f>
        <v>1.4274643259182833</v>
      </c>
      <c r="AJ237" s="37">
        <f t="shared" si="117"/>
        <v>0</v>
      </c>
      <c r="AK237" s="37">
        <f t="shared" si="118"/>
        <v>-74</v>
      </c>
      <c r="AL237" s="38">
        <f t="shared" si="119"/>
        <v>14831485.87041657</v>
      </c>
      <c r="AM237" s="38">
        <f t="shared" si="120"/>
        <v>14988848.014390364</v>
      </c>
      <c r="AN237" s="38" t="b">
        <f t="shared" si="121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>
        <f t="shared" si="122"/>
        <v>28</v>
      </c>
      <c r="BA237" s="36">
        <f>IFERROR(INDEX('Level Multipliers'!$D:$D,MATCH(AZ237,'Level Multipliers'!$A:$A,0)),"")</f>
        <v>1.4146588542279308</v>
      </c>
      <c r="BB237" s="37">
        <f t="shared" si="123"/>
        <v>0</v>
      </c>
      <c r="BC237" s="37">
        <f t="shared" si="124"/>
        <v>-74</v>
      </c>
      <c r="BD237" s="38">
        <f t="shared" si="125"/>
        <v>14306404.391904185</v>
      </c>
      <c r="BE237" s="38">
        <f t="shared" si="126"/>
        <v>14458195.418598054</v>
      </c>
      <c r="BF237" s="38" t="b">
        <f t="shared" si="127"/>
        <v>1</v>
      </c>
      <c r="BG237" s="37" t="str">
        <f t="array" ref="BG237:BQ237">IF(BF237,"",IVSolution($M237,$N237,$O237,BB237,BC237,BD237,BE237,$E237,$F237,$G237,$H237,$I237))</f>
        <v/>
      </c>
      <c r="BH237" s="37" t="str">
        <v/>
      </c>
      <c r="BI237" s="37" t="str">
        <v/>
      </c>
      <c r="BJ237" s="39" t="str">
        <v/>
      </c>
      <c r="BK237" s="39" t="str">
        <v/>
      </c>
      <c r="BL237" s="37" t="str">
        <v/>
      </c>
      <c r="BM237" s="37" t="str">
        <v/>
      </c>
      <c r="BN237" s="37" t="str">
        <v/>
      </c>
      <c r="BO237" s="37" t="str">
        <v/>
      </c>
      <c r="BP237" s="37" t="str">
        <v/>
      </c>
      <c r="BQ237" s="37" t="str">
        <v/>
      </c>
      <c r="BR237" s="40">
        <f t="shared" si="128"/>
        <v>28.5</v>
      </c>
      <c r="BS237" s="36">
        <f>IFERROR(INDEX('Level Multipliers'!$D:$D,MATCH(BR237,'Level Multipliers'!$A:$A,0)),"")</f>
        <v>1.4021920400529488</v>
      </c>
      <c r="BT237" s="37">
        <f t="shared" si="129"/>
        <v>0</v>
      </c>
      <c r="BU237" s="37">
        <f t="shared" si="130"/>
        <v>-75</v>
      </c>
      <c r="BV237" s="38">
        <f t="shared" si="131"/>
        <v>13808725.544916358</v>
      </c>
      <c r="BW237" s="38">
        <f t="shared" si="132"/>
        <v>13955236.196396532</v>
      </c>
      <c r="BX237" s="38" t="b">
        <f t="shared" si="133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 t="str">
        <f t="shared" si="134"/>
        <v/>
      </c>
      <c r="CK237" s="41" t="str">
        <f t="shared" si="135"/>
        <v/>
      </c>
      <c r="CL237" s="61" t="str">
        <f t="shared" si="136"/>
        <v/>
      </c>
      <c r="CM237" s="39" t="str">
        <f t="shared" si="137"/>
        <v/>
      </c>
      <c r="CN237" s="39" t="str">
        <f t="shared" si="138"/>
        <v/>
      </c>
      <c r="CO237" s="42" t="str">
        <f t="shared" si="139"/>
        <v/>
      </c>
      <c r="CP237" s="42" t="str">
        <f t="shared" si="140"/>
        <v/>
      </c>
      <c r="CQ237" s="42" t="str">
        <f t="shared" si="141"/>
        <v/>
      </c>
      <c r="CR237" s="42" t="str">
        <f t="shared" si="142"/>
        <v/>
      </c>
      <c r="CS237" s="42" t="str">
        <f t="shared" si="143"/>
        <v/>
      </c>
      <c r="CT237" s="42" t="str">
        <f t="shared" si="144"/>
        <v/>
      </c>
      <c r="CU237" s="43" t="str">
        <f t="shared" si="145"/>
        <v/>
      </c>
      <c r="CV237" s="43" t="str">
        <f t="shared" si="146"/>
        <v/>
      </c>
      <c r="CW237" s="43" t="str">
        <f t="shared" si="147"/>
        <v/>
      </c>
      <c r="CX237" s="13" t="s">
        <v>451</v>
      </c>
    </row>
    <row r="238" spans="1:102" x14ac:dyDescent="0.25">
      <c r="A238" s="31" t="s">
        <v>233</v>
      </c>
      <c r="B238" s="13">
        <v>183</v>
      </c>
      <c r="C238" s="13">
        <v>46</v>
      </c>
      <c r="D238" s="13">
        <v>30</v>
      </c>
      <c r="E238" s="32" t="s">
        <v>0</v>
      </c>
      <c r="F238" s="32">
        <v>1</v>
      </c>
      <c r="G238" s="32"/>
      <c r="H238" s="32"/>
      <c r="I238" s="32" t="s">
        <v>0</v>
      </c>
      <c r="J238" s="13"/>
      <c r="K238" s="33"/>
      <c r="L238" s="34">
        <f>IFERROR(INDEX('Pokemon Data'!A:A,MATCH($A238,'Pokemon Data'!$B:$B,0)),"")</f>
        <v>191</v>
      </c>
      <c r="M238" s="34">
        <f>IFERROR(INDEX('Pokemon Data'!I:I,MATCH($A238,'Pokemon Data'!$B:$B,0)),"")</f>
        <v>146</v>
      </c>
      <c r="N238" s="34">
        <f>IFERROR(INDEX('Pokemon Data'!J:J,MATCH($A238,'Pokemon Data'!$B:$B,0)),"")</f>
        <v>136</v>
      </c>
      <c r="O238" s="34">
        <f>IFERROR(INDEX('Pokemon Data'!K:K,MATCH($A238,'Pokemon Data'!$B:$B,0)),"")</f>
        <v>112</v>
      </c>
      <c r="P238" s="35">
        <f>IFERROR(INDEX('Level Multipliers'!$A:$A,MATCH($D238,'Level Multipliers'!$B:$B,0)),"")</f>
        <v>21</v>
      </c>
      <c r="Q238" s="36">
        <f>IFERROR(INDEX('Level Multipliers'!$D:$D,MATCH(P238,'Level Multipliers'!$A:$A,0)),"")</f>
        <v>1.6335670981213306</v>
      </c>
      <c r="R238" s="37">
        <f t="shared" si="111"/>
        <v>0</v>
      </c>
      <c r="S238" s="37">
        <f t="shared" si="112"/>
        <v>-70</v>
      </c>
      <c r="T238" s="38">
        <f t="shared" si="113"/>
        <v>23847897.152296368</v>
      </c>
      <c r="U238" s="38">
        <f t="shared" si="114"/>
        <v>24109242.019413713</v>
      </c>
      <c r="V238" s="38" t="b">
        <f t="shared" si="115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>
        <f t="shared" si="116"/>
        <v>21.5</v>
      </c>
      <c r="AI238" s="36">
        <f>IFERROR(INDEX('Level Multipliers'!$D:$D,MATCH(AH238,'Level Multipliers'!$A:$A,0)),"")</f>
        <v>1.6144549045635799</v>
      </c>
      <c r="AJ238" s="37">
        <f t="shared" si="117"/>
        <v>0</v>
      </c>
      <c r="AK238" s="37">
        <f t="shared" si="118"/>
        <v>-71</v>
      </c>
      <c r="AL238" s="38">
        <f t="shared" si="119"/>
        <v>22751280.987111501</v>
      </c>
      <c r="AM238" s="38">
        <f t="shared" si="120"/>
        <v>23000608.232543431</v>
      </c>
      <c r="AN238" s="38" t="b">
        <f t="shared" si="121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>
        <f t="shared" si="122"/>
        <v>22</v>
      </c>
      <c r="BA238" s="36">
        <f>IFERROR(INDEX('Level Multipliers'!$D:$D,MATCH(AZ238,'Level Multipliers'!$A:$A,0)),"")</f>
        <v>1.5959981933118279</v>
      </c>
      <c r="BB238" s="37">
        <f t="shared" si="123"/>
        <v>0</v>
      </c>
      <c r="BC238" s="37">
        <f t="shared" si="124"/>
        <v>-71</v>
      </c>
      <c r="BD238" s="38">
        <f t="shared" si="125"/>
        <v>21728600.796148341</v>
      </c>
      <c r="BE238" s="38">
        <f t="shared" si="126"/>
        <v>21966720.671097919</v>
      </c>
      <c r="BF238" s="38" t="b">
        <f t="shared" si="127"/>
        <v>1</v>
      </c>
      <c r="BG238" s="37" t="str">
        <f t="array" ref="BG238:BQ238">IF(BF238,"",IVSolution($M238,$N238,$O238,BB238,BC238,BD238,BE238,$E238,$F238,$G238,$H238,$I238))</f>
        <v/>
      </c>
      <c r="BH238" s="37" t="str">
        <v/>
      </c>
      <c r="BI238" s="37" t="str">
        <v/>
      </c>
      <c r="BJ238" s="39" t="str">
        <v/>
      </c>
      <c r="BK238" s="39" t="str">
        <v/>
      </c>
      <c r="BL238" s="37" t="str">
        <v/>
      </c>
      <c r="BM238" s="37" t="str">
        <v/>
      </c>
      <c r="BN238" s="37" t="str">
        <v/>
      </c>
      <c r="BO238" s="37" t="str">
        <v/>
      </c>
      <c r="BP238" s="37" t="str">
        <v/>
      </c>
      <c r="BQ238" s="37" t="str">
        <v/>
      </c>
      <c r="BR238" s="40">
        <f t="shared" si="128"/>
        <v>22.5</v>
      </c>
      <c r="BS238" s="36">
        <f>IFERROR(INDEX('Level Multipliers'!$D:$D,MATCH(BR238,'Level Multipliers'!$A:$A,0)),"")</f>
        <v>1.578160334674382</v>
      </c>
      <c r="BT238" s="37">
        <f t="shared" si="129"/>
        <v>0</v>
      </c>
      <c r="BU238" s="37">
        <f t="shared" si="130"/>
        <v>-72</v>
      </c>
      <c r="BV238" s="38">
        <f t="shared" si="131"/>
        <v>20773356.493345715</v>
      </c>
      <c r="BW238" s="38">
        <f t="shared" si="132"/>
        <v>21001008.015727926</v>
      </c>
      <c r="BX238" s="38" t="b">
        <f t="shared" si="133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 t="str">
        <f t="shared" si="134"/>
        <v/>
      </c>
      <c r="CK238" s="41" t="str">
        <f t="shared" si="135"/>
        <v/>
      </c>
      <c r="CL238" s="61" t="str">
        <f t="shared" si="136"/>
        <v/>
      </c>
      <c r="CM238" s="39" t="str">
        <f t="shared" si="137"/>
        <v/>
      </c>
      <c r="CN238" s="39" t="str">
        <f t="shared" si="138"/>
        <v/>
      </c>
      <c r="CO238" s="42" t="str">
        <f t="shared" si="139"/>
        <v/>
      </c>
      <c r="CP238" s="42" t="str">
        <f t="shared" si="140"/>
        <v/>
      </c>
      <c r="CQ238" s="42" t="str">
        <f t="shared" si="141"/>
        <v/>
      </c>
      <c r="CR238" s="42" t="str">
        <f t="shared" si="142"/>
        <v/>
      </c>
      <c r="CS238" s="42" t="str">
        <f t="shared" si="143"/>
        <v/>
      </c>
      <c r="CT238" s="42" t="str">
        <f t="shared" si="144"/>
        <v/>
      </c>
      <c r="CU238" s="43" t="str">
        <f t="shared" si="145"/>
        <v/>
      </c>
      <c r="CV238" s="43" t="str">
        <f t="shared" si="146"/>
        <v/>
      </c>
      <c r="CW238" s="43" t="str">
        <f t="shared" si="147"/>
        <v/>
      </c>
      <c r="CX238" s="13"/>
    </row>
    <row r="239" spans="1:102" x14ac:dyDescent="0.25">
      <c r="A239" s="31" t="s">
        <v>234</v>
      </c>
      <c r="B239" s="13">
        <v>147</v>
      </c>
      <c r="C239" s="13">
        <v>35</v>
      </c>
      <c r="D239" s="13">
        <v>4</v>
      </c>
      <c r="E239" s="32" t="s">
        <v>0</v>
      </c>
      <c r="F239" s="32"/>
      <c r="G239" s="32"/>
      <c r="H239" s="32">
        <v>1</v>
      </c>
      <c r="I239" s="32" t="s">
        <v>0</v>
      </c>
      <c r="J239" s="13"/>
      <c r="K239" s="33"/>
      <c r="L239" s="34">
        <f>IFERROR(INDEX('Pokemon Data'!A:A,MATCH($A239,'Pokemon Data'!$B:$B,0)),"")</f>
        <v>192</v>
      </c>
      <c r="M239" s="34">
        <f>IFERROR(INDEX('Pokemon Data'!I:I,MATCH($A239,'Pokemon Data'!$B:$B,0)),"")</f>
        <v>102</v>
      </c>
      <c r="N239" s="34">
        <f>IFERROR(INDEX('Pokemon Data'!J:J,MATCH($A239,'Pokemon Data'!$B:$B,0)),"")</f>
        <v>55</v>
      </c>
      <c r="O239" s="34">
        <f>IFERROR(INDEX('Pokemon Data'!K:K,MATCH($A239,'Pokemon Data'!$B:$B,0)),"")</f>
        <v>55</v>
      </c>
      <c r="P239" s="35">
        <f>IFERROR(INDEX('Level Multipliers'!$A:$A,MATCH($D239,'Level Multipliers'!$B:$B,0)),"")</f>
        <v>3</v>
      </c>
      <c r="Q239" s="36">
        <f>IFERROR(INDEX('Level Multipliers'!$D:$D,MATCH(P239,'Level Multipliers'!$A:$A,0)),"")</f>
        <v>4.6353708335264541</v>
      </c>
      <c r="R239" s="37">
        <f t="shared" si="111"/>
        <v>61</v>
      </c>
      <c r="S239" s="37">
        <f t="shared" si="112"/>
        <v>15</v>
      </c>
      <c r="T239" s="38">
        <f t="shared" si="113"/>
        <v>997637130.78278351</v>
      </c>
      <c r="U239" s="38">
        <f t="shared" si="114"/>
        <v>1011256592.7468226</v>
      </c>
      <c r="V239" s="38" t="b">
        <f t="shared" si="115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>
        <f t="shared" si="116"/>
        <v>3.5</v>
      </c>
      <c r="AI239" s="36">
        <f>IFERROR(INDEX('Level Multipliers'!$D:$D,MATCH(AH239,'Level Multipliers'!$A:$A,0)),"")</f>
        <v>4.227031290291726</v>
      </c>
      <c r="AJ239" s="37">
        <f t="shared" si="117"/>
        <v>46</v>
      </c>
      <c r="AK239" s="37">
        <f t="shared" si="118"/>
        <v>15</v>
      </c>
      <c r="AL239" s="38">
        <f t="shared" si="119"/>
        <v>689884710.73431396</v>
      </c>
      <c r="AM239" s="38">
        <f t="shared" si="120"/>
        <v>699302823.07947671</v>
      </c>
      <c r="AN239" s="38" t="b">
        <f t="shared" si="121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>
        <f t="shared" si="122"/>
        <v>4</v>
      </c>
      <c r="BA239" s="36">
        <f>IFERROR(INDEX('Level Multipliers'!$D:$D,MATCH(AZ239,'Level Multipliers'!$A:$A,0)),"")</f>
        <v>3.9105263875552758</v>
      </c>
      <c r="BB239" s="37">
        <f t="shared" si="123"/>
        <v>35</v>
      </c>
      <c r="BC239" s="37">
        <f t="shared" si="124"/>
        <v>15</v>
      </c>
      <c r="BD239" s="38">
        <f t="shared" si="125"/>
        <v>505330547.78398854</v>
      </c>
      <c r="BE239" s="38">
        <f t="shared" si="126"/>
        <v>512229178.52100903</v>
      </c>
      <c r="BF239" s="38" t="b">
        <f t="shared" si="127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>
        <f t="shared" si="128"/>
        <v>4.5</v>
      </c>
      <c r="BS239" s="36">
        <f>IFERROR(INDEX('Level Multipliers'!$D:$D,MATCH(BR239,'Level Multipliers'!$A:$A,0)),"")</f>
        <v>3.6559011428916688</v>
      </c>
      <c r="BT239" s="37">
        <f t="shared" si="129"/>
        <v>26</v>
      </c>
      <c r="BU239" s="37">
        <f t="shared" si="130"/>
        <v>15</v>
      </c>
      <c r="BV239" s="38">
        <f t="shared" si="131"/>
        <v>386022344.74304461</v>
      </c>
      <c r="BW239" s="38">
        <f t="shared" si="132"/>
        <v>391292213.39495808</v>
      </c>
      <c r="BX239" s="38" t="b">
        <f t="shared" si="133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 t="str">
        <f t="shared" si="134"/>
        <v/>
      </c>
      <c r="CK239" s="41" t="str">
        <f t="shared" si="135"/>
        <v/>
      </c>
      <c r="CL239" s="61" t="str">
        <f t="shared" si="136"/>
        <v/>
      </c>
      <c r="CM239" s="39" t="str">
        <f t="shared" si="137"/>
        <v/>
      </c>
      <c r="CN239" s="39" t="str">
        <f t="shared" si="138"/>
        <v/>
      </c>
      <c r="CO239" s="42" t="str">
        <f t="shared" si="139"/>
        <v/>
      </c>
      <c r="CP239" s="42" t="str">
        <f t="shared" si="140"/>
        <v/>
      </c>
      <c r="CQ239" s="42" t="str">
        <f t="shared" si="141"/>
        <v/>
      </c>
      <c r="CR239" s="42" t="str">
        <f t="shared" si="142"/>
        <v/>
      </c>
      <c r="CS239" s="42" t="str">
        <f t="shared" si="143"/>
        <v/>
      </c>
      <c r="CT239" s="42" t="str">
        <f t="shared" si="144"/>
        <v/>
      </c>
      <c r="CU239" s="43" t="str">
        <f t="shared" si="145"/>
        <v/>
      </c>
      <c r="CV239" s="43" t="str">
        <f t="shared" si="146"/>
        <v/>
      </c>
      <c r="CW239" s="43" t="str">
        <f t="shared" si="147"/>
        <v/>
      </c>
      <c r="CX239" s="13" t="s">
        <v>423</v>
      </c>
    </row>
    <row r="240" spans="1:102" x14ac:dyDescent="0.25">
      <c r="A240" s="31" t="s">
        <v>235</v>
      </c>
      <c r="B240" s="13">
        <v>748</v>
      </c>
      <c r="C240" s="13">
        <v>86</v>
      </c>
      <c r="D240" s="13">
        <v>30</v>
      </c>
      <c r="E240" s="32" t="s">
        <v>2</v>
      </c>
      <c r="F240" s="32"/>
      <c r="G240" s="32">
        <v>1</v>
      </c>
      <c r="H240" s="32"/>
      <c r="I240" s="32" t="s">
        <v>0</v>
      </c>
      <c r="J240" s="13"/>
      <c r="K240" s="33"/>
      <c r="L240" s="34">
        <f>IFERROR(INDEX('Pokemon Data'!A:A,MATCH($A240,'Pokemon Data'!$B:$B,0)),"")</f>
        <v>193</v>
      </c>
      <c r="M240" s="34">
        <f>IFERROR(INDEX('Pokemon Data'!I:I,MATCH($A240,'Pokemon Data'!$B:$B,0)),"")</f>
        <v>181</v>
      </c>
      <c r="N240" s="34">
        <f>IFERROR(INDEX('Pokemon Data'!J:J,MATCH($A240,'Pokemon Data'!$B:$B,0)),"")</f>
        <v>185</v>
      </c>
      <c r="O240" s="34">
        <f>IFERROR(INDEX('Pokemon Data'!K:K,MATCH($A240,'Pokemon Data'!$B:$B,0)),"")</f>
        <v>135</v>
      </c>
      <c r="P240" s="35">
        <f>IFERROR(INDEX('Level Multipliers'!$A:$A,MATCH($D240,'Level Multipliers'!$B:$B,0)),"")</f>
        <v>21</v>
      </c>
      <c r="Q240" s="36">
        <f>IFERROR(INDEX('Level Multipliers'!$D:$D,MATCH(P240,'Level Multipliers'!$A:$A,0)),"")</f>
        <v>1.6335670981213306</v>
      </c>
      <c r="R240" s="37">
        <f t="shared" si="111"/>
        <v>0</v>
      </c>
      <c r="S240" s="37">
        <f t="shared" si="112"/>
        <v>-39</v>
      </c>
      <c r="T240" s="38">
        <f t="shared" si="113"/>
        <v>398429151.31232429</v>
      </c>
      <c r="U240" s="38">
        <f t="shared" si="114"/>
        <v>399495182.01007539</v>
      </c>
      <c r="V240" s="38" t="b">
        <f t="shared" si="115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>
        <f t="shared" si="116"/>
        <v>21.5</v>
      </c>
      <c r="AI240" s="36">
        <f>IFERROR(INDEX('Level Multipliers'!$D:$D,MATCH(AH240,'Level Multipliers'!$A:$A,0)),"")</f>
        <v>1.6144549045635799</v>
      </c>
      <c r="AJ240" s="37">
        <f t="shared" si="117"/>
        <v>0</v>
      </c>
      <c r="AK240" s="37">
        <f t="shared" si="118"/>
        <v>-41</v>
      </c>
      <c r="AL240" s="38">
        <f t="shared" si="119"/>
        <v>380107877.73337018</v>
      </c>
      <c r="AM240" s="38">
        <f t="shared" si="120"/>
        <v>381124888.32304752</v>
      </c>
      <c r="AN240" s="38" t="b">
        <f t="shared" si="121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>
        <f t="shared" si="122"/>
        <v>22</v>
      </c>
      <c r="BA240" s="36">
        <f>IFERROR(INDEX('Level Multipliers'!$D:$D,MATCH(AZ240,'Level Multipliers'!$A:$A,0)),"")</f>
        <v>1.5959981933118279</v>
      </c>
      <c r="BB240" s="37">
        <f t="shared" si="123"/>
        <v>0</v>
      </c>
      <c r="BC240" s="37">
        <f t="shared" si="124"/>
        <v>-43</v>
      </c>
      <c r="BD240" s="38">
        <f t="shared" si="125"/>
        <v>363021859.71059698</v>
      </c>
      <c r="BE240" s="38">
        <f t="shared" si="126"/>
        <v>363993155.22231227</v>
      </c>
      <c r="BF240" s="38" t="b">
        <f t="shared" si="127"/>
        <v>1</v>
      </c>
      <c r="BG240" s="37" t="str">
        <f t="array" ref="BG240:BQ240">IF(BF240,"",IVSolution($M240,$N240,$O240,BB240,BC240,BD240,BE240,$E240,$F240,$G240,$H240,$I240))</f>
        <v/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>
        <f t="shared" si="128"/>
        <v>22.5</v>
      </c>
      <c r="BS240" s="36">
        <f>IFERROR(INDEX('Level Multipliers'!$D:$D,MATCH(BR240,'Level Multipliers'!$A:$A,0)),"")</f>
        <v>1.578160334674382</v>
      </c>
      <c r="BT240" s="37">
        <f t="shared" si="129"/>
        <v>0</v>
      </c>
      <c r="BU240" s="37">
        <f t="shared" si="130"/>
        <v>-44</v>
      </c>
      <c r="BV240" s="38">
        <f t="shared" si="131"/>
        <v>347062499.67012751</v>
      </c>
      <c r="BW240" s="38">
        <f t="shared" si="132"/>
        <v>347991094.5720517</v>
      </c>
      <c r="BX240" s="38" t="b">
        <f t="shared" si="133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 t="str">
        <f t="shared" si="134"/>
        <v/>
      </c>
      <c r="CK240" s="41" t="str">
        <f t="shared" si="135"/>
        <v/>
      </c>
      <c r="CL240" s="61" t="str">
        <f t="shared" si="136"/>
        <v/>
      </c>
      <c r="CM240" s="39" t="str">
        <f t="shared" si="137"/>
        <v/>
      </c>
      <c r="CN240" s="39" t="str">
        <f t="shared" si="138"/>
        <v/>
      </c>
      <c r="CO240" s="42" t="str">
        <f t="shared" si="139"/>
        <v/>
      </c>
      <c r="CP240" s="42" t="str">
        <f t="shared" si="140"/>
        <v/>
      </c>
      <c r="CQ240" s="42" t="str">
        <f t="shared" si="141"/>
        <v/>
      </c>
      <c r="CR240" s="42" t="str">
        <f t="shared" si="142"/>
        <v/>
      </c>
      <c r="CS240" s="42" t="str">
        <f t="shared" si="143"/>
        <v/>
      </c>
      <c r="CT240" s="42" t="str">
        <f t="shared" si="144"/>
        <v/>
      </c>
      <c r="CU240" s="43" t="str">
        <f t="shared" si="145"/>
        <v/>
      </c>
      <c r="CV240" s="43" t="str">
        <f t="shared" si="146"/>
        <v/>
      </c>
      <c r="CW240" s="43" t="str">
        <f t="shared" si="147"/>
        <v/>
      </c>
      <c r="CX240" s="13" t="s">
        <v>423</v>
      </c>
    </row>
    <row r="241" spans="1:102" x14ac:dyDescent="0.25">
      <c r="A241" s="31" t="s">
        <v>235</v>
      </c>
      <c r="B241" s="13">
        <v>452</v>
      </c>
      <c r="C241" s="13">
        <v>65</v>
      </c>
      <c r="D241" s="13">
        <v>16</v>
      </c>
      <c r="E241" s="32"/>
      <c r="F241" s="32"/>
      <c r="G241" s="32"/>
      <c r="H241" s="32"/>
      <c r="I241" s="32"/>
      <c r="J241" s="13"/>
      <c r="K241" s="33"/>
      <c r="L241" s="34">
        <f>IFERROR(INDEX('Pokemon Data'!A:A,MATCH($A241,'Pokemon Data'!$B:$B,0)),"")</f>
        <v>193</v>
      </c>
      <c r="M241" s="34">
        <f>IFERROR(INDEX('Pokemon Data'!I:I,MATCH($A241,'Pokemon Data'!$B:$B,0)),"")</f>
        <v>181</v>
      </c>
      <c r="N241" s="34">
        <f>IFERROR(INDEX('Pokemon Data'!J:J,MATCH($A241,'Pokemon Data'!$B:$B,0)),"")</f>
        <v>185</v>
      </c>
      <c r="O241" s="34">
        <f>IFERROR(INDEX('Pokemon Data'!K:K,MATCH($A241,'Pokemon Data'!$B:$B,0)),"")</f>
        <v>135</v>
      </c>
      <c r="P241" s="35">
        <f>IFERROR(INDEX('Level Multipliers'!$A:$A,MATCH($D241,'Level Multipliers'!$B:$B,0)),"")</f>
        <v>13</v>
      </c>
      <c r="Q241" s="36">
        <f>IFERROR(INDEX('Level Multipliers'!$D:$D,MATCH(P241,'Level Multipliers'!$A:$A,0)),"")</f>
        <v>2.0760457511183974</v>
      </c>
      <c r="R241" s="37">
        <f t="shared" si="111"/>
        <v>0</v>
      </c>
      <c r="S241" s="37">
        <f t="shared" si="112"/>
        <v>-44</v>
      </c>
      <c r="T241" s="38">
        <f t="shared" si="113"/>
        <v>379511158.80738735</v>
      </c>
      <c r="U241" s="38">
        <f t="shared" si="114"/>
        <v>381192269.30312258</v>
      </c>
      <c r="V241" s="38" t="b">
        <f t="shared" si="115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>
        <f t="shared" si="116"/>
        <v>13.5</v>
      </c>
      <c r="AI241" s="36">
        <f>IFERROR(INDEX('Level Multipliers'!$D:$D,MATCH(AH241,'Level Multipliers'!$A:$A,0)),"")</f>
        <v>2.0372581629338091</v>
      </c>
      <c r="AJ241" s="37">
        <f t="shared" si="117"/>
        <v>0</v>
      </c>
      <c r="AK241" s="37">
        <f t="shared" si="118"/>
        <v>-47</v>
      </c>
      <c r="AL241" s="38">
        <f t="shared" si="119"/>
        <v>351933927.45558405</v>
      </c>
      <c r="AM241" s="38">
        <f t="shared" si="120"/>
        <v>353492879.82238698</v>
      </c>
      <c r="AN241" s="38" t="b">
        <f t="shared" si="121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>
        <f t="shared" si="122"/>
        <v>14</v>
      </c>
      <c r="BA241" s="36">
        <f>IFERROR(INDEX('Level Multipliers'!$D:$D,MATCH(AZ241,'Level Multipliers'!$A:$A,0)),"")</f>
        <v>2.0005664044869746</v>
      </c>
      <c r="BB241" s="37">
        <f t="shared" si="123"/>
        <v>0</v>
      </c>
      <c r="BC241" s="37">
        <f t="shared" si="124"/>
        <v>-49</v>
      </c>
      <c r="BD241" s="38">
        <f t="shared" si="125"/>
        <v>327256857.18170482</v>
      </c>
      <c r="BE241" s="38">
        <f t="shared" si="126"/>
        <v>328706498.18603873</v>
      </c>
      <c r="BF241" s="38" t="b">
        <f t="shared" si="127"/>
        <v>1</v>
      </c>
      <c r="BG241" s="37" t="str">
        <f t="array" ref="BG241:BQ241">IF(BF241,"",IVSolution($M241,$N241,$O241,BB241,BC241,BD241,BE241,$E241,$F241,$G241,$H241,$I241))</f>
        <v/>
      </c>
      <c r="BH241" s="37" t="str">
        <v/>
      </c>
      <c r="BI241" s="37" t="str">
        <v/>
      </c>
      <c r="BJ241" s="39" t="str">
        <v/>
      </c>
      <c r="BK241" s="39" t="str">
        <v/>
      </c>
      <c r="BL241" s="37" t="str">
        <v/>
      </c>
      <c r="BM241" s="37" t="str">
        <v/>
      </c>
      <c r="BN241" s="37" t="str">
        <v/>
      </c>
      <c r="BO241" s="37" t="str">
        <v/>
      </c>
      <c r="BP241" s="37" t="str">
        <v/>
      </c>
      <c r="BQ241" s="37" t="str">
        <v/>
      </c>
      <c r="BR241" s="40">
        <f t="shared" si="128"/>
        <v>14.5</v>
      </c>
      <c r="BS241" s="36">
        <f>IFERROR(INDEX('Level Multipliers'!$D:$D,MATCH(BR241,'Level Multipliers'!$A:$A,0)),"")</f>
        <v>1.9657884055662767</v>
      </c>
      <c r="BT241" s="37">
        <f t="shared" si="129"/>
        <v>0</v>
      </c>
      <c r="BU241" s="37">
        <f t="shared" si="130"/>
        <v>-52</v>
      </c>
      <c r="BV241" s="38">
        <f t="shared" si="131"/>
        <v>305087171.48652077</v>
      </c>
      <c r="BW241" s="38">
        <f t="shared" si="132"/>
        <v>306438608.02322733</v>
      </c>
      <c r="BX241" s="38" t="b">
        <f t="shared" si="133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 t="str">
        <f t="shared" si="134"/>
        <v/>
      </c>
      <c r="CK241" s="41" t="str">
        <f t="shared" si="135"/>
        <v/>
      </c>
      <c r="CL241" s="61" t="str">
        <f t="shared" si="136"/>
        <v/>
      </c>
      <c r="CM241" s="39" t="str">
        <f t="shared" si="137"/>
        <v/>
      </c>
      <c r="CN241" s="39" t="str">
        <f t="shared" si="138"/>
        <v/>
      </c>
      <c r="CO241" s="42" t="str">
        <f t="shared" si="139"/>
        <v/>
      </c>
      <c r="CP241" s="42" t="str">
        <f t="shared" si="140"/>
        <v/>
      </c>
      <c r="CQ241" s="42" t="str">
        <f t="shared" si="141"/>
        <v/>
      </c>
      <c r="CR241" s="42" t="str">
        <f t="shared" si="142"/>
        <v/>
      </c>
      <c r="CS241" s="42" t="str">
        <f t="shared" si="143"/>
        <v/>
      </c>
      <c r="CT241" s="42" t="str">
        <f t="shared" si="144"/>
        <v/>
      </c>
      <c r="CU241" s="43" t="str">
        <f t="shared" si="145"/>
        <v/>
      </c>
      <c r="CV241" s="43" t="str">
        <f t="shared" si="146"/>
        <v/>
      </c>
      <c r="CW241" s="43" t="str">
        <f t="shared" si="147"/>
        <v/>
      </c>
      <c r="CX241" s="13" t="s">
        <v>451</v>
      </c>
    </row>
    <row r="242" spans="1:102" x14ac:dyDescent="0.25">
      <c r="A242" s="31" t="s">
        <v>237</v>
      </c>
      <c r="B242" s="13">
        <v>1196</v>
      </c>
      <c r="C242" s="13">
        <v>126</v>
      </c>
      <c r="D242" s="13">
        <v>30</v>
      </c>
      <c r="E242" s="32" t="s">
        <v>0</v>
      </c>
      <c r="F242" s="32"/>
      <c r="G242" s="32">
        <v>1</v>
      </c>
      <c r="H242" s="32"/>
      <c r="I242" s="32" t="s">
        <v>0</v>
      </c>
      <c r="J242" s="13"/>
      <c r="K242" s="33"/>
      <c r="L242" s="34">
        <f>IFERROR(INDEX('Pokemon Data'!A:A,MATCH($A242,'Pokemon Data'!$B:$B,0)),"")</f>
        <v>195</v>
      </c>
      <c r="M242" s="34">
        <f>IFERROR(INDEX('Pokemon Data'!I:I,MATCH($A242,'Pokemon Data'!$B:$B,0)),"")</f>
        <v>146</v>
      </c>
      <c r="N242" s="34">
        <f>IFERROR(INDEX('Pokemon Data'!J:J,MATCH($A242,'Pokemon Data'!$B:$B,0)),"")</f>
        <v>75</v>
      </c>
      <c r="O242" s="34">
        <f>IFERROR(INDEX('Pokemon Data'!K:K,MATCH($A242,'Pokemon Data'!$B:$B,0)),"")</f>
        <v>66</v>
      </c>
      <c r="P242" s="35">
        <f>IFERROR(INDEX('Level Multipliers'!$A:$A,MATCH($D242,'Level Multipliers'!$B:$B,0)),"")</f>
        <v>21</v>
      </c>
      <c r="Q242" s="36">
        <f>IFERROR(INDEX('Level Multipliers'!$D:$D,MATCH(P242,'Level Multipliers'!$A:$A,0)),"")</f>
        <v>1.6335670981213306</v>
      </c>
      <c r="R242" s="37">
        <f t="shared" si="111"/>
        <v>60</v>
      </c>
      <c r="S242" s="37">
        <f t="shared" si="112"/>
        <v>15</v>
      </c>
      <c r="T242" s="38">
        <f t="shared" si="113"/>
        <v>1018615475.3202294</v>
      </c>
      <c r="U242" s="38">
        <f t="shared" si="114"/>
        <v>1020319557.7916512</v>
      </c>
      <c r="V242" s="38" t="b">
        <f t="shared" si="115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>
        <f t="shared" si="116"/>
        <v>21.5</v>
      </c>
      <c r="AI242" s="36">
        <f>IFERROR(INDEX('Level Multipliers'!$D:$D,MATCH(AH242,'Level Multipliers'!$A:$A,0)),"")</f>
        <v>1.6144549045635799</v>
      </c>
      <c r="AJ242" s="37">
        <f t="shared" si="117"/>
        <v>58</v>
      </c>
      <c r="AK242" s="37">
        <f t="shared" si="118"/>
        <v>15</v>
      </c>
      <c r="AL242" s="38">
        <f t="shared" si="119"/>
        <v>971775697.82495999</v>
      </c>
      <c r="AM242" s="38">
        <f t="shared" si="120"/>
        <v>973401420.16370273</v>
      </c>
      <c r="AN242" s="38" t="b">
        <f t="shared" si="121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>
        <f t="shared" si="122"/>
        <v>22</v>
      </c>
      <c r="BA242" s="36">
        <f>IFERROR(INDEX('Level Multipliers'!$D:$D,MATCH(AZ242,'Level Multipliers'!$A:$A,0)),"")</f>
        <v>1.5959981933118279</v>
      </c>
      <c r="BB242" s="37">
        <f t="shared" si="123"/>
        <v>56</v>
      </c>
      <c r="BC242" s="37">
        <f t="shared" si="124"/>
        <v>15</v>
      </c>
      <c r="BD242" s="38">
        <f t="shared" si="125"/>
        <v>928093948.35388708</v>
      </c>
      <c r="BE242" s="38">
        <f t="shared" si="126"/>
        <v>929646593.75103796</v>
      </c>
      <c r="BF242" s="38" t="b">
        <f t="shared" si="127"/>
        <v>1</v>
      </c>
      <c r="BG242" s="37" t="str">
        <f t="array" ref="BG242:BQ242">IF(BF242,"",IVSolution($M242,$N242,$O242,BB242,BC242,BD242,BE242,$E242,$F242,$G242,$H242,$I242))</f>
        <v/>
      </c>
      <c r="BH242" s="37" t="str">
        <v/>
      </c>
      <c r="BI242" s="37" t="str">
        <v/>
      </c>
      <c r="BJ242" s="39" t="str">
        <v/>
      </c>
      <c r="BK242" s="39" t="str">
        <v/>
      </c>
      <c r="BL242" s="37" t="str">
        <v/>
      </c>
      <c r="BM242" s="37" t="str">
        <v/>
      </c>
      <c r="BN242" s="37" t="str">
        <v/>
      </c>
      <c r="BO242" s="37" t="str">
        <v/>
      </c>
      <c r="BP242" s="37" t="str">
        <v/>
      </c>
      <c r="BQ242" s="37" t="str">
        <v/>
      </c>
      <c r="BR242" s="40">
        <f t="shared" si="128"/>
        <v>22.5</v>
      </c>
      <c r="BS242" s="36">
        <f>IFERROR(INDEX('Level Multipliers'!$D:$D,MATCH(BR242,'Level Multipliers'!$A:$A,0)),"")</f>
        <v>1.578160334674382</v>
      </c>
      <c r="BT242" s="37">
        <f t="shared" si="129"/>
        <v>53</v>
      </c>
      <c r="BU242" s="37">
        <f t="shared" si="130"/>
        <v>15</v>
      </c>
      <c r="BV242" s="38">
        <f t="shared" si="131"/>
        <v>887292588.66450489</v>
      </c>
      <c r="BW242" s="38">
        <f t="shared" si="132"/>
        <v>888776975.83905709</v>
      </c>
      <c r="BX242" s="38" t="b">
        <f t="shared" si="133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 t="str">
        <f t="shared" si="134"/>
        <v/>
      </c>
      <c r="CK242" s="41" t="str">
        <f t="shared" si="135"/>
        <v/>
      </c>
      <c r="CL242" s="61" t="str">
        <f t="shared" si="136"/>
        <v/>
      </c>
      <c r="CM242" s="39" t="str">
        <f t="shared" si="137"/>
        <v/>
      </c>
      <c r="CN242" s="39" t="str">
        <f t="shared" si="138"/>
        <v/>
      </c>
      <c r="CO242" s="42" t="str">
        <f t="shared" si="139"/>
        <v/>
      </c>
      <c r="CP242" s="42" t="str">
        <f t="shared" si="140"/>
        <v/>
      </c>
      <c r="CQ242" s="42" t="str">
        <f t="shared" si="141"/>
        <v/>
      </c>
      <c r="CR242" s="42" t="str">
        <f t="shared" si="142"/>
        <v/>
      </c>
      <c r="CS242" s="42" t="str">
        <f t="shared" si="143"/>
        <v/>
      </c>
      <c r="CT242" s="42" t="str">
        <f t="shared" si="144"/>
        <v/>
      </c>
      <c r="CU242" s="43" t="str">
        <f t="shared" si="145"/>
        <v/>
      </c>
      <c r="CV242" s="43" t="str">
        <f t="shared" si="146"/>
        <v/>
      </c>
      <c r="CW242" s="43" t="str">
        <f t="shared" si="147"/>
        <v/>
      </c>
      <c r="CX242" s="13" t="s">
        <v>444</v>
      </c>
    </row>
    <row r="243" spans="1:102" x14ac:dyDescent="0.25">
      <c r="A243" s="31" t="s">
        <v>237</v>
      </c>
      <c r="B243" s="13">
        <v>731</v>
      </c>
      <c r="C243" s="13">
        <v>101</v>
      </c>
      <c r="D243" s="13">
        <v>16</v>
      </c>
      <c r="E243" s="32" t="s">
        <v>2</v>
      </c>
      <c r="F243" s="32">
        <v>1</v>
      </c>
      <c r="G243" s="32"/>
      <c r="H243" s="32">
        <v>1</v>
      </c>
      <c r="I243" s="32" t="s">
        <v>2</v>
      </c>
      <c r="J243" s="13"/>
      <c r="K243" s="33"/>
      <c r="L243" s="34">
        <f>IFERROR(INDEX('Pokemon Data'!A:A,MATCH($A243,'Pokemon Data'!$B:$B,0)),"")</f>
        <v>195</v>
      </c>
      <c r="M243" s="34">
        <f>IFERROR(INDEX('Pokemon Data'!I:I,MATCH($A243,'Pokemon Data'!$B:$B,0)),"")</f>
        <v>146</v>
      </c>
      <c r="N243" s="34">
        <f>IFERROR(INDEX('Pokemon Data'!J:J,MATCH($A243,'Pokemon Data'!$B:$B,0)),"")</f>
        <v>75</v>
      </c>
      <c r="O243" s="34">
        <f>IFERROR(INDEX('Pokemon Data'!K:K,MATCH($A243,'Pokemon Data'!$B:$B,0)),"")</f>
        <v>66</v>
      </c>
      <c r="P243" s="35">
        <f>IFERROR(INDEX('Level Multipliers'!$A:$A,MATCH($D243,'Level Multipliers'!$B:$B,0)),"")</f>
        <v>13</v>
      </c>
      <c r="Q243" s="36">
        <f>IFERROR(INDEX('Level Multipliers'!$D:$D,MATCH(P243,'Level Multipliers'!$A:$A,0)),"")</f>
        <v>2.0760457511183974</v>
      </c>
      <c r="R243" s="37">
        <f t="shared" si="111"/>
        <v>64</v>
      </c>
      <c r="S243" s="37">
        <f t="shared" si="112"/>
        <v>15</v>
      </c>
      <c r="T243" s="38">
        <f t="shared" si="113"/>
        <v>992618658.13432097</v>
      </c>
      <c r="U243" s="38">
        <f t="shared" si="114"/>
        <v>995336298.63737142</v>
      </c>
      <c r="V243" s="38" t="b">
        <f t="shared" si="115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>
        <f t="shared" si="116"/>
        <v>13.5</v>
      </c>
      <c r="AI243" s="36">
        <f>IFERROR(INDEX('Level Multipliers'!$D:$D,MATCH(AH243,'Level Multipliers'!$A:$A,0)),"")</f>
        <v>2.0372581629338091</v>
      </c>
      <c r="AJ243" s="37">
        <f t="shared" si="117"/>
        <v>60</v>
      </c>
      <c r="AK243" s="37">
        <f t="shared" si="118"/>
        <v>15</v>
      </c>
      <c r="AL243" s="38">
        <f t="shared" si="119"/>
        <v>920489884.72615981</v>
      </c>
      <c r="AM243" s="38">
        <f t="shared" si="120"/>
        <v>923010047.50254941</v>
      </c>
      <c r="AN243" s="38" t="b">
        <f t="shared" si="121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>
        <f t="shared" si="122"/>
        <v>14</v>
      </c>
      <c r="BA243" s="36">
        <f>IFERROR(INDEX('Level Multipliers'!$D:$D,MATCH(AZ243,'Level Multipliers'!$A:$A,0)),"")</f>
        <v>2.0005664044869746</v>
      </c>
      <c r="BB243" s="37">
        <f t="shared" si="123"/>
        <v>57</v>
      </c>
      <c r="BC243" s="37">
        <f t="shared" si="124"/>
        <v>15</v>
      </c>
      <c r="BD243" s="38">
        <f t="shared" si="125"/>
        <v>855946537.80872107</v>
      </c>
      <c r="BE243" s="38">
        <f t="shared" si="126"/>
        <v>858289990.61462224</v>
      </c>
      <c r="BF243" s="38" t="b">
        <f t="shared" si="127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>
        <f t="shared" si="128"/>
        <v>14.5</v>
      </c>
      <c r="BS243" s="36">
        <f>IFERROR(INDEX('Level Multipliers'!$D:$D,MATCH(BR243,'Level Multipliers'!$A:$A,0)),"")</f>
        <v>1.9657884055662767</v>
      </c>
      <c r="BT243" s="37">
        <f t="shared" si="129"/>
        <v>53</v>
      </c>
      <c r="BU243" s="37">
        <f t="shared" si="130"/>
        <v>15</v>
      </c>
      <c r="BV243" s="38">
        <f t="shared" si="131"/>
        <v>797961302.97355282</v>
      </c>
      <c r="BW243" s="38">
        <f t="shared" si="132"/>
        <v>800146000.93289173</v>
      </c>
      <c r="BX243" s="38" t="b">
        <f t="shared" si="133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 t="str">
        <f t="shared" si="134"/>
        <v/>
      </c>
      <c r="CK243" s="41" t="str">
        <f t="shared" si="135"/>
        <v/>
      </c>
      <c r="CL243" s="61" t="str">
        <f t="shared" si="136"/>
        <v/>
      </c>
      <c r="CM243" s="39" t="str">
        <f t="shared" si="137"/>
        <v/>
      </c>
      <c r="CN243" s="39" t="str">
        <f t="shared" si="138"/>
        <v/>
      </c>
      <c r="CO243" s="42" t="str">
        <f t="shared" si="139"/>
        <v/>
      </c>
      <c r="CP243" s="42" t="str">
        <f t="shared" si="140"/>
        <v/>
      </c>
      <c r="CQ243" s="42" t="str">
        <f t="shared" si="141"/>
        <v/>
      </c>
      <c r="CR243" s="42" t="str">
        <f t="shared" si="142"/>
        <v/>
      </c>
      <c r="CS243" s="42" t="str">
        <f t="shared" si="143"/>
        <v/>
      </c>
      <c r="CT243" s="42" t="str">
        <f t="shared" si="144"/>
        <v/>
      </c>
      <c r="CU243" s="43" t="str">
        <f t="shared" si="145"/>
        <v/>
      </c>
      <c r="CV243" s="43" t="str">
        <f t="shared" si="146"/>
        <v/>
      </c>
      <c r="CW243" s="43" t="str">
        <f t="shared" si="147"/>
        <v/>
      </c>
      <c r="CX243" s="13" t="s">
        <v>423</v>
      </c>
    </row>
    <row r="244" spans="1:102" x14ac:dyDescent="0.25">
      <c r="A244" s="31" t="s">
        <v>238</v>
      </c>
      <c r="B244" s="13">
        <v>1694</v>
      </c>
      <c r="C244" s="13">
        <v>86</v>
      </c>
      <c r="D244" s="13">
        <v>25</v>
      </c>
      <c r="E244" s="32" t="s">
        <v>0</v>
      </c>
      <c r="F244" s="32">
        <v>1</v>
      </c>
      <c r="G244" s="32"/>
      <c r="H244" s="32"/>
      <c r="I244" s="32" t="s">
        <v>0</v>
      </c>
      <c r="J244" s="13"/>
      <c r="K244" s="33"/>
      <c r="L244" s="34">
        <f>IFERROR(INDEX('Pokemon Data'!A:A,MATCH($A244,'Pokemon Data'!$B:$B,0)),"")</f>
        <v>196</v>
      </c>
      <c r="M244" s="34">
        <f>IFERROR(INDEX('Pokemon Data'!I:I,MATCH($A244,'Pokemon Data'!$B:$B,0)),"")</f>
        <v>216</v>
      </c>
      <c r="N244" s="34">
        <f>IFERROR(INDEX('Pokemon Data'!J:J,MATCH($A244,'Pokemon Data'!$B:$B,0)),"")</f>
        <v>152</v>
      </c>
      <c r="O244" s="34">
        <f>IFERROR(INDEX('Pokemon Data'!K:K,MATCH($A244,'Pokemon Data'!$B:$B,0)),"")</f>
        <v>143</v>
      </c>
      <c r="P244" s="35">
        <f>IFERROR(INDEX('Level Multipliers'!$A:$A,MATCH($D244,'Level Multipliers'!$B:$B,0)),"")</f>
        <v>19</v>
      </c>
      <c r="Q244" s="36">
        <f>IFERROR(INDEX('Level Multipliers'!$D:$D,MATCH(P244,'Level Multipliers'!$A:$A,0)),"")</f>
        <v>1.7173900470456649</v>
      </c>
      <c r="R244" s="37">
        <f t="shared" si="111"/>
        <v>0</v>
      </c>
      <c r="S244" s="37">
        <f t="shared" si="112"/>
        <v>-67</v>
      </c>
      <c r="T244" s="38">
        <f t="shared" si="113"/>
        <v>2496333349.2530074</v>
      </c>
      <c r="U244" s="38">
        <f t="shared" si="114"/>
        <v>2499281484.04105</v>
      </c>
      <c r="V244" s="38" t="b">
        <f t="shared" si="115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>
        <f t="shared" si="116"/>
        <v>19.5</v>
      </c>
      <c r="AI244" s="36">
        <f>IFERROR(INDEX('Level Multipliers'!$D:$D,MATCH(AH244,'Level Multipliers'!$A:$A,0)),"")</f>
        <v>1.6952373266621776</v>
      </c>
      <c r="AJ244" s="37">
        <f t="shared" si="117"/>
        <v>0</v>
      </c>
      <c r="AK244" s="37">
        <f t="shared" si="118"/>
        <v>-69</v>
      </c>
      <c r="AL244" s="38">
        <f t="shared" si="119"/>
        <v>2370002681.3312049</v>
      </c>
      <c r="AM244" s="38">
        <f t="shared" si="120"/>
        <v>2372801621.366468</v>
      </c>
      <c r="AN244" s="38" t="b">
        <f t="shared" si="121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>
        <f t="shared" si="122"/>
        <v>20</v>
      </c>
      <c r="BA244" s="36">
        <f>IFERROR(INDEX('Level Multipliers'!$D:$D,MATCH(AZ244,'Level Multipliers'!$A:$A,0)),"")</f>
        <v>1.6739202944034379</v>
      </c>
      <c r="BB244" s="37">
        <f t="shared" si="123"/>
        <v>0</v>
      </c>
      <c r="BC244" s="37">
        <f t="shared" si="124"/>
        <v>-71</v>
      </c>
      <c r="BD244" s="38">
        <f t="shared" si="125"/>
        <v>2253024481.9576912</v>
      </c>
      <c r="BE244" s="38">
        <f t="shared" si="126"/>
        <v>2255685272.3747878</v>
      </c>
      <c r="BF244" s="38" t="b">
        <f t="shared" si="127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>
        <f t="shared" si="128"/>
        <v>20.5</v>
      </c>
      <c r="BS244" s="36">
        <f>IFERROR(INDEX('Level Multipliers'!$D:$D,MATCH(BR244,'Level Multipliers'!$A:$A,0)),"")</f>
        <v>1.6533745038028393</v>
      </c>
      <c r="BT244" s="37">
        <f t="shared" si="129"/>
        <v>0</v>
      </c>
      <c r="BU244" s="37">
        <f t="shared" si="130"/>
        <v>-73</v>
      </c>
      <c r="BV244" s="38">
        <f t="shared" si="131"/>
        <v>2144429420.3057704</v>
      </c>
      <c r="BW244" s="38">
        <f t="shared" si="132"/>
        <v>2146961961.4731574</v>
      </c>
      <c r="BX244" s="38" t="b">
        <f t="shared" si="133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 t="str">
        <f t="shared" si="134"/>
        <v/>
      </c>
      <c r="CK244" s="41" t="str">
        <f t="shared" si="135"/>
        <v/>
      </c>
      <c r="CL244" s="61" t="str">
        <f t="shared" si="136"/>
        <v/>
      </c>
      <c r="CM244" s="39" t="str">
        <f t="shared" si="137"/>
        <v/>
      </c>
      <c r="CN244" s="39" t="str">
        <f t="shared" si="138"/>
        <v/>
      </c>
      <c r="CO244" s="42" t="str">
        <f t="shared" si="139"/>
        <v/>
      </c>
      <c r="CP244" s="42" t="str">
        <f t="shared" si="140"/>
        <v/>
      </c>
      <c r="CQ244" s="42" t="str">
        <f t="shared" si="141"/>
        <v/>
      </c>
      <c r="CR244" s="42" t="str">
        <f t="shared" si="142"/>
        <v/>
      </c>
      <c r="CS244" s="42" t="str">
        <f t="shared" si="143"/>
        <v/>
      </c>
      <c r="CT244" s="42" t="str">
        <f t="shared" si="144"/>
        <v/>
      </c>
      <c r="CU244" s="43" t="str">
        <f t="shared" si="145"/>
        <v/>
      </c>
      <c r="CV244" s="43" t="str">
        <f t="shared" si="146"/>
        <v/>
      </c>
      <c r="CW244" s="43" t="str">
        <f t="shared" si="147"/>
        <v/>
      </c>
      <c r="CX244" s="13" t="s">
        <v>444</v>
      </c>
    </row>
    <row r="245" spans="1:102" x14ac:dyDescent="0.25">
      <c r="A245" s="31" t="s">
        <v>239</v>
      </c>
      <c r="B245" s="13">
        <v>1149</v>
      </c>
      <c r="C245" s="13">
        <v>122</v>
      </c>
      <c r="D245" s="13">
        <v>25</v>
      </c>
      <c r="E245" s="32" t="s">
        <v>0</v>
      </c>
      <c r="F245" s="32">
        <v>1</v>
      </c>
      <c r="G245" s="32"/>
      <c r="H245" s="32"/>
      <c r="I245" s="32" t="s">
        <v>0</v>
      </c>
      <c r="J245" s="13"/>
      <c r="K245" s="33"/>
      <c r="L245" s="34">
        <f>IFERROR(INDEX('Pokemon Data'!A:A,MATCH($A245,'Pokemon Data'!$B:$B,0)),"")</f>
        <v>197</v>
      </c>
      <c r="M245" s="34">
        <f>IFERROR(INDEX('Pokemon Data'!I:I,MATCH($A245,'Pokemon Data'!$B:$B,0)),"")</f>
        <v>163</v>
      </c>
      <c r="N245" s="34">
        <f>IFERROR(INDEX('Pokemon Data'!J:J,MATCH($A245,'Pokemon Data'!$B:$B,0)),"")</f>
        <v>261</v>
      </c>
      <c r="O245" s="34">
        <f>IFERROR(INDEX('Pokemon Data'!K:K,MATCH($A245,'Pokemon Data'!$B:$B,0)),"")</f>
        <v>175</v>
      </c>
      <c r="P245" s="35">
        <f>IFERROR(INDEX('Level Multipliers'!$A:$A,MATCH($D245,'Level Multipliers'!$B:$B,0)),"")</f>
        <v>19</v>
      </c>
      <c r="Q245" s="36">
        <f>IFERROR(INDEX('Level Multipliers'!$D:$D,MATCH(P245,'Level Multipliers'!$A:$A,0)),"")</f>
        <v>1.7173900470456649</v>
      </c>
      <c r="R245" s="37">
        <f t="shared" si="111"/>
        <v>47</v>
      </c>
      <c r="S245" s="37">
        <f t="shared" si="112"/>
        <v>15</v>
      </c>
      <c r="T245" s="38">
        <f t="shared" si="113"/>
        <v>1148459868.7837656</v>
      </c>
      <c r="U245" s="38">
        <f t="shared" si="114"/>
        <v>1150459798.5204751</v>
      </c>
      <c r="V245" s="38" t="b">
        <f t="shared" si="115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>
        <f t="shared" si="116"/>
        <v>19.5</v>
      </c>
      <c r="AI245" s="36">
        <f>IFERROR(INDEX('Level Multipliers'!$D:$D,MATCH(AH245,'Level Multipliers'!$A:$A,0)),"")</f>
        <v>1.6952373266621776</v>
      </c>
      <c r="AJ245" s="37">
        <f t="shared" si="117"/>
        <v>44</v>
      </c>
      <c r="AK245" s="37">
        <f t="shared" si="118"/>
        <v>15</v>
      </c>
      <c r="AL245" s="38">
        <f t="shared" si="119"/>
        <v>1090340346.2655675</v>
      </c>
      <c r="AM245" s="38">
        <f t="shared" si="120"/>
        <v>1092239066.5786598</v>
      </c>
      <c r="AN245" s="38" t="b">
        <f t="shared" si="121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>
        <f t="shared" si="122"/>
        <v>20</v>
      </c>
      <c r="BA245" s="36">
        <f>IFERROR(INDEX('Level Multipliers'!$D:$D,MATCH(AZ245,'Level Multipliers'!$A:$A,0)),"")</f>
        <v>1.6739202944034379</v>
      </c>
      <c r="BB245" s="37">
        <f t="shared" si="123"/>
        <v>42</v>
      </c>
      <c r="BC245" s="37">
        <f t="shared" si="124"/>
        <v>15</v>
      </c>
      <c r="BD245" s="38">
        <f t="shared" si="125"/>
        <v>1036523508.2446088</v>
      </c>
      <c r="BE245" s="38">
        <f t="shared" si="126"/>
        <v>1038328511.8353153</v>
      </c>
      <c r="BF245" s="38" t="b">
        <f t="shared" si="127"/>
        <v>1</v>
      </c>
      <c r="BG245" s="37" t="str">
        <f t="array" ref="BG245:BQ245">IF(BF245,"",IVSolution($M245,$N245,$O245,BB245,BC245,BD245,BE245,$E245,$F245,$G245,$H245,$I245))</f>
        <v/>
      </c>
      <c r="BH245" s="37" t="str">
        <v/>
      </c>
      <c r="BI245" s="37" t="str">
        <v/>
      </c>
      <c r="BJ245" s="39" t="str">
        <v/>
      </c>
      <c r="BK245" s="39" t="str">
        <v/>
      </c>
      <c r="BL245" s="37" t="str">
        <v/>
      </c>
      <c r="BM245" s="37" t="str">
        <v/>
      </c>
      <c r="BN245" s="37" t="str">
        <v/>
      </c>
      <c r="BO245" s="37" t="str">
        <v/>
      </c>
      <c r="BP245" s="37" t="str">
        <v/>
      </c>
      <c r="BQ245" s="37" t="str">
        <v/>
      </c>
      <c r="BR245" s="40">
        <f t="shared" si="128"/>
        <v>20.5</v>
      </c>
      <c r="BS245" s="36">
        <f>IFERROR(INDEX('Level Multipliers'!$D:$D,MATCH(BR245,'Level Multipliers'!$A:$A,0)),"")</f>
        <v>1.6533745038028393</v>
      </c>
      <c r="BT245" s="37">
        <f t="shared" si="129"/>
        <v>39</v>
      </c>
      <c r="BU245" s="37">
        <f t="shared" si="130"/>
        <v>15</v>
      </c>
      <c r="BV245" s="38">
        <f t="shared" si="131"/>
        <v>986563405.64346778</v>
      </c>
      <c r="BW245" s="38">
        <f t="shared" si="132"/>
        <v>988281408.63662887</v>
      </c>
      <c r="BX245" s="38" t="b">
        <f t="shared" si="133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 t="str">
        <f t="shared" si="134"/>
        <v/>
      </c>
      <c r="CK245" s="41" t="str">
        <f t="shared" si="135"/>
        <v/>
      </c>
      <c r="CL245" s="61" t="str">
        <f t="shared" si="136"/>
        <v/>
      </c>
      <c r="CM245" s="39" t="str">
        <f t="shared" si="137"/>
        <v/>
      </c>
      <c r="CN245" s="39" t="str">
        <f t="shared" si="138"/>
        <v/>
      </c>
      <c r="CO245" s="42" t="str">
        <f t="shared" si="139"/>
        <v/>
      </c>
      <c r="CP245" s="42" t="str">
        <f t="shared" si="140"/>
        <v/>
      </c>
      <c r="CQ245" s="42" t="str">
        <f t="shared" si="141"/>
        <v/>
      </c>
      <c r="CR245" s="42" t="str">
        <f t="shared" si="142"/>
        <v/>
      </c>
      <c r="CS245" s="42" t="str">
        <f t="shared" si="143"/>
        <v/>
      </c>
      <c r="CT245" s="42" t="str">
        <f t="shared" si="144"/>
        <v/>
      </c>
      <c r="CU245" s="43" t="str">
        <f t="shared" si="145"/>
        <v/>
      </c>
      <c r="CV245" s="43" t="str">
        <f t="shared" si="146"/>
        <v/>
      </c>
      <c r="CW245" s="43" t="str">
        <f t="shared" si="147"/>
        <v/>
      </c>
      <c r="CX245" s="13" t="s">
        <v>441</v>
      </c>
    </row>
    <row r="246" spans="1:102" x14ac:dyDescent="0.25">
      <c r="A246" s="31" t="s">
        <v>241</v>
      </c>
      <c r="B246" s="13">
        <v>60</v>
      </c>
      <c r="C246" s="13">
        <v>21</v>
      </c>
      <c r="D246" s="13">
        <v>2</v>
      </c>
      <c r="E246" s="32" t="s">
        <v>0</v>
      </c>
      <c r="F246" s="32"/>
      <c r="G246" s="32"/>
      <c r="H246" s="32">
        <v>1</v>
      </c>
      <c r="I246" s="32" t="s">
        <v>0</v>
      </c>
      <c r="J246" s="13"/>
      <c r="K246" s="33"/>
      <c r="L246" s="34">
        <f>IFERROR(INDEX('Pokemon Data'!A:A,MATCH($A246,'Pokemon Data'!$B:$B,0)),"")</f>
        <v>198</v>
      </c>
      <c r="M246" s="34">
        <f>IFERROR(INDEX('Pokemon Data'!I:I,MATCH($A246,'Pokemon Data'!$B:$B,0)),"")</f>
        <v>216</v>
      </c>
      <c r="N246" s="34">
        <f>IFERROR(INDEX('Pokemon Data'!J:J,MATCH($A246,'Pokemon Data'!$B:$B,0)),"")</f>
        <v>126</v>
      </c>
      <c r="O246" s="34">
        <f>IFERROR(INDEX('Pokemon Data'!K:K,MATCH($A246,'Pokemon Data'!$B:$B,0)),"")</f>
        <v>240</v>
      </c>
      <c r="P246" s="35">
        <f>IFERROR(INDEX('Level Multipliers'!$A:$A,MATCH($D246,'Level Multipliers'!$B:$B,0)),"")</f>
        <v>1</v>
      </c>
      <c r="Q246" s="36">
        <f>IFERROR(INDEX('Level Multipliers'!$D:$D,MATCH(P246,'Level Multipliers'!$A:$A,0)),"")</f>
        <v>10.638298236606033</v>
      </c>
      <c r="R246" s="37">
        <f t="shared" si="111"/>
        <v>8</v>
      </c>
      <c r="S246" s="37">
        <f t="shared" si="112"/>
        <v>15</v>
      </c>
      <c r="T246" s="38">
        <f t="shared" si="113"/>
        <v>4610957782.2171564</v>
      </c>
      <c r="U246" s="38">
        <f t="shared" si="114"/>
        <v>4765937196.5639</v>
      </c>
      <c r="V246" s="38" t="b">
        <f t="shared" si="115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>
        <f t="shared" si="116"/>
        <v>1.5</v>
      </c>
      <c r="AI246" s="36">
        <f>IFERROR(INDEX('Level Multipliers'!$D:$D,MATCH(AH246,'Level Multipliers'!$A:$A,0)),"")</f>
        <v>7.3998742209257209</v>
      </c>
      <c r="AJ246" s="37">
        <f t="shared" si="117"/>
        <v>0</v>
      </c>
      <c r="AK246" s="37">
        <f t="shared" si="118"/>
        <v>-54</v>
      </c>
      <c r="AL246" s="38">
        <f t="shared" si="119"/>
        <v>1079443342.9438202</v>
      </c>
      <c r="AM246" s="38">
        <f t="shared" si="120"/>
        <v>1115724633.0816543</v>
      </c>
      <c r="AN246" s="38" t="b">
        <f t="shared" si="121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>
        <f t="shared" si="122"/>
        <v>2</v>
      </c>
      <c r="BA246" s="36">
        <f>IFERROR(INDEX('Level Multipliers'!$D:$D,MATCH(AZ246,'Level Multipliers'!$A:$A,0)),"")</f>
        <v>6.0096923264843083</v>
      </c>
      <c r="BB246" s="37">
        <f t="shared" si="123"/>
        <v>0</v>
      </c>
      <c r="BC246" s="37">
        <f t="shared" si="124"/>
        <v>-84</v>
      </c>
      <c r="BD246" s="38">
        <f t="shared" si="125"/>
        <v>469582013.96679413</v>
      </c>
      <c r="BE246" s="38">
        <f t="shared" si="126"/>
        <v>485365187.21401137</v>
      </c>
      <c r="BF246" s="38" t="b">
        <f t="shared" si="127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>
        <f t="shared" si="128"/>
        <v>2.5</v>
      </c>
      <c r="BS246" s="36">
        <f>IFERROR(INDEX('Level Multipliers'!$D:$D,MATCH(BR246,'Level Multipliers'!$A:$A,0)),"")</f>
        <v>5.1907358424704109</v>
      </c>
      <c r="BT246" s="37">
        <f t="shared" si="129"/>
        <v>0</v>
      </c>
      <c r="BU246" s="37">
        <f t="shared" si="130"/>
        <v>-102</v>
      </c>
      <c r="BV246" s="38">
        <f t="shared" si="131"/>
        <v>261347417.64260966</v>
      </c>
      <c r="BW246" s="38">
        <f t="shared" si="132"/>
        <v>270131594.73559737</v>
      </c>
      <c r="BX246" s="38" t="b">
        <f t="shared" si="133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 t="str">
        <f t="shared" si="134"/>
        <v/>
      </c>
      <c r="CK246" s="41" t="str">
        <f t="shared" si="135"/>
        <v/>
      </c>
      <c r="CL246" s="61" t="str">
        <f t="shared" si="136"/>
        <v/>
      </c>
      <c r="CM246" s="39" t="str">
        <f t="shared" si="137"/>
        <v/>
      </c>
      <c r="CN246" s="39" t="str">
        <f t="shared" si="138"/>
        <v/>
      </c>
      <c r="CO246" s="42" t="str">
        <f t="shared" si="139"/>
        <v/>
      </c>
      <c r="CP246" s="42" t="str">
        <f t="shared" si="140"/>
        <v/>
      </c>
      <c r="CQ246" s="42" t="str">
        <f t="shared" si="141"/>
        <v/>
      </c>
      <c r="CR246" s="42" t="str">
        <f t="shared" si="142"/>
        <v/>
      </c>
      <c r="CS246" s="42" t="str">
        <f t="shared" si="143"/>
        <v/>
      </c>
      <c r="CT246" s="42" t="str">
        <f t="shared" si="144"/>
        <v/>
      </c>
      <c r="CU246" s="43" t="str">
        <f t="shared" si="145"/>
        <v/>
      </c>
      <c r="CV246" s="43" t="str">
        <f t="shared" si="146"/>
        <v/>
      </c>
      <c r="CW246" s="43" t="str">
        <f t="shared" si="147"/>
        <v/>
      </c>
      <c r="CX246" s="13" t="s">
        <v>423</v>
      </c>
    </row>
    <row r="247" spans="1:102" x14ac:dyDescent="0.25">
      <c r="A247" s="31" t="s">
        <v>242</v>
      </c>
      <c r="B247" s="13">
        <v>1382</v>
      </c>
      <c r="C247" s="13">
        <v>120</v>
      </c>
      <c r="D247" s="13">
        <v>25</v>
      </c>
      <c r="E247" s="32" t="s">
        <v>0</v>
      </c>
      <c r="F247" s="32"/>
      <c r="G247" s="32"/>
      <c r="H247" s="32">
        <v>1</v>
      </c>
      <c r="I247" s="32" t="s">
        <v>0</v>
      </c>
      <c r="J247" s="13"/>
      <c r="K247" s="33"/>
      <c r="L247" s="34">
        <f>IFERROR(INDEX('Pokemon Data'!A:A,MATCH($A247,'Pokemon Data'!$B:$B,0)),"")</f>
        <v>199</v>
      </c>
      <c r="M247" s="34">
        <f>IFERROR(INDEX('Pokemon Data'!I:I,MATCH($A247,'Pokemon Data'!$B:$B,0)),"")</f>
        <v>155</v>
      </c>
      <c r="N247" s="34">
        <f>IFERROR(INDEX('Pokemon Data'!J:J,MATCH($A247,'Pokemon Data'!$B:$B,0)),"")</f>
        <v>175</v>
      </c>
      <c r="O247" s="34">
        <f>IFERROR(INDEX('Pokemon Data'!K:K,MATCH($A247,'Pokemon Data'!$B:$B,0)),"")</f>
        <v>87</v>
      </c>
      <c r="P247" s="35">
        <f>IFERROR(INDEX('Level Multipliers'!$A:$A,MATCH($D247,'Level Multipliers'!$B:$B,0)),"")</f>
        <v>19</v>
      </c>
      <c r="Q247" s="36">
        <f>IFERROR(INDEX('Level Multipliers'!$D:$D,MATCH(P247,'Level Multipliers'!$A:$A,0)),"")</f>
        <v>1.7173900470456649</v>
      </c>
      <c r="R247" s="37">
        <f t="shared" si="111"/>
        <v>52</v>
      </c>
      <c r="S247" s="37">
        <f t="shared" si="112"/>
        <v>15</v>
      </c>
      <c r="T247" s="38">
        <f t="shared" si="113"/>
        <v>1661467508.6800909</v>
      </c>
      <c r="U247" s="38">
        <f t="shared" si="114"/>
        <v>1663872817.8240676</v>
      </c>
      <c r="V247" s="38" t="b">
        <f t="shared" si="115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>
        <f t="shared" si="116"/>
        <v>19.5</v>
      </c>
      <c r="AI247" s="36">
        <f>IFERROR(INDEX('Level Multipliers'!$D:$D,MATCH(AH247,'Level Multipliers'!$A:$A,0)),"")</f>
        <v>1.6952373266621776</v>
      </c>
      <c r="AJ247" s="37">
        <f t="shared" si="117"/>
        <v>49</v>
      </c>
      <c r="AK247" s="37">
        <f t="shared" si="118"/>
        <v>15</v>
      </c>
      <c r="AL247" s="38">
        <f t="shared" si="119"/>
        <v>1577386470.3184726</v>
      </c>
      <c r="AM247" s="38">
        <f t="shared" si="120"/>
        <v>1579670055.2100341</v>
      </c>
      <c r="AN247" s="38" t="b">
        <f t="shared" si="121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>
        <f t="shared" si="122"/>
        <v>20</v>
      </c>
      <c r="BA247" s="36">
        <f>IFERROR(INDEX('Level Multipliers'!$D:$D,MATCH(AZ247,'Level Multipliers'!$A:$A,0)),"")</f>
        <v>1.6739202944034379</v>
      </c>
      <c r="BB247" s="37">
        <f t="shared" si="123"/>
        <v>46</v>
      </c>
      <c r="BC247" s="37">
        <f t="shared" si="124"/>
        <v>15</v>
      </c>
      <c r="BD247" s="38">
        <f t="shared" si="125"/>
        <v>1499530090.4639339</v>
      </c>
      <c r="BE247" s="38">
        <f t="shared" si="126"/>
        <v>1501700962.5510604</v>
      </c>
      <c r="BF247" s="38" t="b">
        <f t="shared" si="127"/>
        <v>1</v>
      </c>
      <c r="BG247" s="37" t="str">
        <f t="array" ref="BG247:BQ247">IF(BF247,"",IVSolution($M247,$N247,$O247,BB247,BC247,BD247,BE247,$E247,$F247,$G247,$H247,$I247))</f>
        <v/>
      </c>
      <c r="BH247" s="37" t="str">
        <v/>
      </c>
      <c r="BI247" s="37" t="str">
        <v/>
      </c>
      <c r="BJ247" s="39" t="str">
        <v/>
      </c>
      <c r="BK247" s="39" t="str">
        <v/>
      </c>
      <c r="BL247" s="37" t="str">
        <v/>
      </c>
      <c r="BM247" s="37" t="str">
        <v/>
      </c>
      <c r="BN247" s="37" t="str">
        <v/>
      </c>
      <c r="BO247" s="37" t="str">
        <v/>
      </c>
      <c r="BP247" s="37" t="str">
        <v/>
      </c>
      <c r="BQ247" s="37" t="str">
        <v/>
      </c>
      <c r="BR247" s="40">
        <f t="shared" si="128"/>
        <v>20.5</v>
      </c>
      <c r="BS247" s="36">
        <f>IFERROR(INDEX('Level Multipliers'!$D:$D,MATCH(BR247,'Level Multipliers'!$A:$A,0)),"")</f>
        <v>1.6533745038028393</v>
      </c>
      <c r="BT247" s="37">
        <f t="shared" si="129"/>
        <v>44</v>
      </c>
      <c r="BU247" s="37">
        <f t="shared" si="130"/>
        <v>15</v>
      </c>
      <c r="BV247" s="38">
        <f t="shared" si="131"/>
        <v>1427253218.2297957</v>
      </c>
      <c r="BW247" s="38">
        <f t="shared" si="132"/>
        <v>1429319454.9745066</v>
      </c>
      <c r="BX247" s="38" t="b">
        <f t="shared" si="133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 t="str">
        <f t="shared" si="134"/>
        <v/>
      </c>
      <c r="CK247" s="41" t="str">
        <f t="shared" si="135"/>
        <v/>
      </c>
      <c r="CL247" s="61" t="str">
        <f t="shared" si="136"/>
        <v/>
      </c>
      <c r="CM247" s="39" t="str">
        <f t="shared" si="137"/>
        <v/>
      </c>
      <c r="CN247" s="39" t="str">
        <f t="shared" si="138"/>
        <v/>
      </c>
      <c r="CO247" s="42" t="str">
        <f t="shared" si="139"/>
        <v/>
      </c>
      <c r="CP247" s="42" t="str">
        <f t="shared" si="140"/>
        <v/>
      </c>
      <c r="CQ247" s="42" t="str">
        <f t="shared" si="141"/>
        <v/>
      </c>
      <c r="CR247" s="42" t="str">
        <f t="shared" si="142"/>
        <v/>
      </c>
      <c r="CS247" s="42" t="str">
        <f t="shared" si="143"/>
        <v/>
      </c>
      <c r="CT247" s="42" t="str">
        <f t="shared" si="144"/>
        <v/>
      </c>
      <c r="CU247" s="43" t="str">
        <f t="shared" si="145"/>
        <v/>
      </c>
      <c r="CV247" s="43" t="str">
        <f t="shared" si="146"/>
        <v/>
      </c>
      <c r="CW247" s="43" t="str">
        <f t="shared" si="147"/>
        <v/>
      </c>
      <c r="CX247" s="13" t="s">
        <v>441</v>
      </c>
    </row>
    <row r="248" spans="1:102" x14ac:dyDescent="0.25">
      <c r="A248" s="31" t="s">
        <v>242</v>
      </c>
      <c r="B248" s="13">
        <v>618</v>
      </c>
      <c r="C248" s="13">
        <v>78</v>
      </c>
      <c r="D248" s="13">
        <v>10</v>
      </c>
      <c r="E248" s="32" t="s">
        <v>2</v>
      </c>
      <c r="F248" s="32"/>
      <c r="G248" s="32">
        <v>1</v>
      </c>
      <c r="H248" s="32"/>
      <c r="I248" s="32" t="s">
        <v>0</v>
      </c>
      <c r="J248" s="13"/>
      <c r="K248" s="33"/>
      <c r="L248" s="34">
        <f>IFERROR(INDEX('Pokemon Data'!A:A,MATCH($A248,'Pokemon Data'!$B:$B,0)),"")</f>
        <v>199</v>
      </c>
      <c r="M248" s="34">
        <f>IFERROR(INDEX('Pokemon Data'!I:I,MATCH($A248,'Pokemon Data'!$B:$B,0)),"")</f>
        <v>155</v>
      </c>
      <c r="N248" s="34">
        <f>IFERROR(INDEX('Pokemon Data'!J:J,MATCH($A248,'Pokemon Data'!$B:$B,0)),"")</f>
        <v>175</v>
      </c>
      <c r="O248" s="34">
        <f>IFERROR(INDEX('Pokemon Data'!K:K,MATCH($A248,'Pokemon Data'!$B:$B,0)),"")</f>
        <v>87</v>
      </c>
      <c r="P248" s="35">
        <f>IFERROR(INDEX('Level Multipliers'!$A:$A,MATCH($D248,'Level Multipliers'!$B:$B,0)),"")</f>
        <v>9</v>
      </c>
      <c r="Q248" s="36">
        <f>IFERROR(INDEX('Level Multipliers'!$D:$D,MATCH(P248,'Level Multipliers'!$A:$A,0)),"")</f>
        <v>2.5027074524512973</v>
      </c>
      <c r="R248" s="37">
        <f t="shared" si="111"/>
        <v>41</v>
      </c>
      <c r="S248" s="37">
        <f t="shared" si="112"/>
        <v>15</v>
      </c>
      <c r="T248" s="38">
        <f t="shared" si="113"/>
        <v>1498363887.833302</v>
      </c>
      <c r="U248" s="38">
        <f t="shared" si="114"/>
        <v>1503216885.1030462</v>
      </c>
      <c r="V248" s="38" t="b">
        <f t="shared" si="115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>
        <f t="shared" si="116"/>
        <v>9.5</v>
      </c>
      <c r="AI248" s="36">
        <f>IFERROR(INDEX('Level Multipliers'!$D:$D,MATCH(AH248,'Level Multipliers'!$A:$A,0)),"")</f>
        <v>2.4319447427583007</v>
      </c>
      <c r="AJ248" s="37">
        <f t="shared" si="117"/>
        <v>35</v>
      </c>
      <c r="AK248" s="37">
        <f t="shared" si="118"/>
        <v>15</v>
      </c>
      <c r="AL248" s="38">
        <f t="shared" si="119"/>
        <v>1335954791.3326392</v>
      </c>
      <c r="AM248" s="38">
        <f t="shared" si="120"/>
        <v>1340281767.5815225</v>
      </c>
      <c r="AN248" s="38" t="b">
        <f t="shared" si="121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>
        <f t="shared" si="122"/>
        <v>10</v>
      </c>
      <c r="BA248" s="36">
        <f>IFERROR(INDEX('Level Multipliers'!$D:$D,MATCH(AZ248,'Level Multipliers'!$A:$A,0)),"")</f>
        <v>2.366863825187552</v>
      </c>
      <c r="BB248" s="37">
        <f t="shared" si="123"/>
        <v>30</v>
      </c>
      <c r="BC248" s="37">
        <f t="shared" si="124"/>
        <v>15</v>
      </c>
      <c r="BD248" s="38">
        <f t="shared" si="125"/>
        <v>1198588311.5755315</v>
      </c>
      <c r="BE248" s="38">
        <f t="shared" si="126"/>
        <v>1202470376.4403186</v>
      </c>
      <c r="BF248" s="38" t="b">
        <f t="shared" si="127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>
        <f t="shared" si="128"/>
        <v>10.5</v>
      </c>
      <c r="BS248" s="36">
        <f>IFERROR(INDEX('Level Multipliers'!$D:$D,MATCH(BR248,'Level Multipliers'!$A:$A,0)),"")</f>
        <v>2.3098613358274029</v>
      </c>
      <c r="BT248" s="37">
        <f t="shared" si="129"/>
        <v>26</v>
      </c>
      <c r="BU248" s="37">
        <f t="shared" si="130"/>
        <v>15</v>
      </c>
      <c r="BV248" s="38">
        <f t="shared" si="131"/>
        <v>1087227897.8107038</v>
      </c>
      <c r="BW248" s="38">
        <f t="shared" si="132"/>
        <v>1090749281.4095137</v>
      </c>
      <c r="BX248" s="38" t="b">
        <f t="shared" si="133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 t="str">
        <f t="shared" si="134"/>
        <v/>
      </c>
      <c r="CK248" s="41" t="str">
        <f t="shared" si="135"/>
        <v/>
      </c>
      <c r="CL248" s="61" t="str">
        <f t="shared" si="136"/>
        <v/>
      </c>
      <c r="CM248" s="39" t="str">
        <f t="shared" si="137"/>
        <v/>
      </c>
      <c r="CN248" s="39" t="str">
        <f t="shared" si="138"/>
        <v/>
      </c>
      <c r="CO248" s="42" t="str">
        <f t="shared" si="139"/>
        <v/>
      </c>
      <c r="CP248" s="42" t="str">
        <f t="shared" si="140"/>
        <v/>
      </c>
      <c r="CQ248" s="42" t="str">
        <f t="shared" si="141"/>
        <v/>
      </c>
      <c r="CR248" s="42" t="str">
        <f t="shared" si="142"/>
        <v/>
      </c>
      <c r="CS248" s="42" t="str">
        <f t="shared" si="143"/>
        <v/>
      </c>
      <c r="CT248" s="42" t="str">
        <f t="shared" si="144"/>
        <v/>
      </c>
      <c r="CU248" s="43" t="str">
        <f t="shared" si="145"/>
        <v/>
      </c>
      <c r="CV248" s="43" t="str">
        <f t="shared" si="146"/>
        <v/>
      </c>
      <c r="CW248" s="43" t="str">
        <f t="shared" si="147"/>
        <v/>
      </c>
      <c r="CX248" s="13" t="s">
        <v>423</v>
      </c>
    </row>
    <row r="249" spans="1:102" x14ac:dyDescent="0.25">
      <c r="A249" s="31" t="s">
        <v>243</v>
      </c>
      <c r="B249" s="13">
        <v>387</v>
      </c>
      <c r="C249" s="13">
        <v>49</v>
      </c>
      <c r="D249" s="13">
        <v>8</v>
      </c>
      <c r="E249" s="32" t="s">
        <v>0</v>
      </c>
      <c r="F249" s="32"/>
      <c r="G249" s="32"/>
      <c r="H249" s="32">
        <v>1</v>
      </c>
      <c r="I249" s="32" t="s">
        <v>0</v>
      </c>
      <c r="J249" s="13"/>
      <c r="K249" s="33"/>
      <c r="L249" s="34">
        <f>IFERROR(INDEX('Pokemon Data'!A:A,MATCH($A249,'Pokemon Data'!$B:$B,0)),"")</f>
        <v>200</v>
      </c>
      <c r="M249" s="34">
        <f>IFERROR(INDEX('Pokemon Data'!I:I,MATCH($A249,'Pokemon Data'!$B:$B,0)),"")</f>
        <v>216</v>
      </c>
      <c r="N249" s="34">
        <f>IFERROR(INDEX('Pokemon Data'!J:J,MATCH($A249,'Pokemon Data'!$B:$B,0)),"")</f>
        <v>177</v>
      </c>
      <c r="O249" s="34">
        <f>IFERROR(INDEX('Pokemon Data'!K:K,MATCH($A249,'Pokemon Data'!$B:$B,0)),"")</f>
        <v>180</v>
      </c>
      <c r="P249" s="35">
        <f>IFERROR(INDEX('Level Multipliers'!$A:$A,MATCH($D249,'Level Multipliers'!$B:$B,0)),"")</f>
        <v>7</v>
      </c>
      <c r="Q249" s="36">
        <f>IFERROR(INDEX('Level Multipliers'!$D:$D,MATCH(P249,'Level Multipliers'!$A:$A,0)),"")</f>
        <v>2.8635844799030687</v>
      </c>
      <c r="R249" s="37">
        <f t="shared" si="111"/>
        <v>0</v>
      </c>
      <c r="S249" s="37">
        <f t="shared" si="112"/>
        <v>-73</v>
      </c>
      <c r="T249" s="38">
        <f t="shared" si="113"/>
        <v>1007075266.3197495</v>
      </c>
      <c r="U249" s="38">
        <f t="shared" si="114"/>
        <v>1012286513.8502651</v>
      </c>
      <c r="V249" s="38" t="b">
        <f t="shared" si="115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>
        <f t="shared" si="116"/>
        <v>7.5</v>
      </c>
      <c r="AI249" s="36">
        <f>IFERROR(INDEX('Level Multipliers'!$D:$D,MATCH(AH249,'Level Multipliers'!$A:$A,0)),"")</f>
        <v>2.7589423510530713</v>
      </c>
      <c r="AJ249" s="37">
        <f t="shared" si="117"/>
        <v>0</v>
      </c>
      <c r="AK249" s="37">
        <f t="shared" si="118"/>
        <v>-79</v>
      </c>
      <c r="AL249" s="38">
        <f t="shared" si="119"/>
        <v>867745626.48855197</v>
      </c>
      <c r="AM249" s="38">
        <f t="shared" si="120"/>
        <v>872235893.90389585</v>
      </c>
      <c r="AN249" s="38" t="b">
        <f t="shared" si="121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>
        <f t="shared" si="122"/>
        <v>8</v>
      </c>
      <c r="BA249" s="36">
        <f>IFERROR(INDEX('Level Multipliers'!$D:$D,MATCH(AZ249,'Level Multipliers'!$A:$A,0)),"")</f>
        <v>2.6649924305944541</v>
      </c>
      <c r="BB249" s="37">
        <f t="shared" si="123"/>
        <v>0</v>
      </c>
      <c r="BC249" s="37">
        <f t="shared" si="124"/>
        <v>-83</v>
      </c>
      <c r="BD249" s="38">
        <f t="shared" si="125"/>
        <v>755450215.41172802</v>
      </c>
      <c r="BE249" s="38">
        <f t="shared" si="126"/>
        <v>759359394.99457955</v>
      </c>
      <c r="BF249" s="38" t="b">
        <f t="shared" si="127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>
        <f t="shared" si="128"/>
        <v>8.5</v>
      </c>
      <c r="BS249" s="36">
        <f>IFERROR(INDEX('Level Multipliers'!$D:$D,MATCH(BR249,'Level Multipliers'!$A:$A,0)),"")</f>
        <v>2.5800298976397995</v>
      </c>
      <c r="BT249" s="37">
        <f t="shared" si="129"/>
        <v>0</v>
      </c>
      <c r="BU249" s="37">
        <f t="shared" si="130"/>
        <v>-87</v>
      </c>
      <c r="BV249" s="38">
        <f t="shared" si="131"/>
        <v>663622167.37250412</v>
      </c>
      <c r="BW249" s="38">
        <f t="shared" si="132"/>
        <v>667056170.26838839</v>
      </c>
      <c r="BX249" s="38" t="b">
        <f t="shared" si="133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 t="str">
        <f t="shared" si="134"/>
        <v/>
      </c>
      <c r="CK249" s="41" t="str">
        <f t="shared" si="135"/>
        <v/>
      </c>
      <c r="CL249" s="61" t="str">
        <f t="shared" si="136"/>
        <v/>
      </c>
      <c r="CM249" s="39" t="str">
        <f t="shared" si="137"/>
        <v/>
      </c>
      <c r="CN249" s="39" t="str">
        <f t="shared" si="138"/>
        <v/>
      </c>
      <c r="CO249" s="42" t="str">
        <f t="shared" si="139"/>
        <v/>
      </c>
      <c r="CP249" s="42" t="str">
        <f t="shared" si="140"/>
        <v/>
      </c>
      <c r="CQ249" s="42" t="str">
        <f t="shared" si="141"/>
        <v/>
      </c>
      <c r="CR249" s="42" t="str">
        <f t="shared" si="142"/>
        <v/>
      </c>
      <c r="CS249" s="42" t="str">
        <f t="shared" si="143"/>
        <v/>
      </c>
      <c r="CT249" s="42" t="str">
        <f t="shared" si="144"/>
        <v/>
      </c>
      <c r="CU249" s="43" t="str">
        <f t="shared" si="145"/>
        <v/>
      </c>
      <c r="CV249" s="43" t="str">
        <f t="shared" si="146"/>
        <v/>
      </c>
      <c r="CW249" s="43" t="str">
        <f t="shared" si="147"/>
        <v/>
      </c>
      <c r="CX249" s="13" t="s">
        <v>423</v>
      </c>
    </row>
    <row r="250" spans="1:102" x14ac:dyDescent="0.25">
      <c r="A250" s="31" t="s">
        <v>243</v>
      </c>
      <c r="B250" s="13">
        <v>73</v>
      </c>
      <c r="C250" s="13">
        <v>21</v>
      </c>
      <c r="D250" s="13">
        <v>2</v>
      </c>
      <c r="E250" s="32" t="s">
        <v>3</v>
      </c>
      <c r="F250" s="32"/>
      <c r="G250" s="32"/>
      <c r="H250" s="32">
        <v>1</v>
      </c>
      <c r="I250" s="32" t="s">
        <v>3</v>
      </c>
      <c r="J250" s="13"/>
      <c r="K250" s="33"/>
      <c r="L250" s="34">
        <f>IFERROR(INDEX('Pokemon Data'!A:A,MATCH($A250,'Pokemon Data'!$B:$B,0)),"")</f>
        <v>200</v>
      </c>
      <c r="M250" s="34">
        <f>IFERROR(INDEX('Pokemon Data'!I:I,MATCH($A250,'Pokemon Data'!$B:$B,0)),"")</f>
        <v>216</v>
      </c>
      <c r="N250" s="34">
        <f>IFERROR(INDEX('Pokemon Data'!J:J,MATCH($A250,'Pokemon Data'!$B:$B,0)),"")</f>
        <v>177</v>
      </c>
      <c r="O250" s="34">
        <f>IFERROR(INDEX('Pokemon Data'!K:K,MATCH($A250,'Pokemon Data'!$B:$B,0)),"")</f>
        <v>180</v>
      </c>
      <c r="P250" s="35">
        <f>IFERROR(INDEX('Level Multipliers'!$A:$A,MATCH($D250,'Level Multipliers'!$B:$B,0)),"")</f>
        <v>1</v>
      </c>
      <c r="Q250" s="36">
        <f>IFERROR(INDEX('Level Multipliers'!$D:$D,MATCH(P250,'Level Multipliers'!$A:$A,0)),"")</f>
        <v>10.638298236606033</v>
      </c>
      <c r="R250" s="37">
        <f t="shared" si="111"/>
        <v>8</v>
      </c>
      <c r="S250" s="37">
        <f t="shared" si="112"/>
        <v>15</v>
      </c>
      <c r="T250" s="38">
        <f t="shared" si="113"/>
        <v>6825498339.2875633</v>
      </c>
      <c r="U250" s="38">
        <f t="shared" si="114"/>
        <v>7013779115.3947639</v>
      </c>
      <c r="V250" s="38" t="b">
        <f t="shared" si="115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>
        <f t="shared" si="116"/>
        <v>1.5</v>
      </c>
      <c r="AI250" s="36">
        <f>IFERROR(INDEX('Level Multipliers'!$D:$D,MATCH(AH250,'Level Multipliers'!$A:$A,0)),"")</f>
        <v>7.3998742209257209</v>
      </c>
      <c r="AJ250" s="37">
        <f t="shared" si="117"/>
        <v>0</v>
      </c>
      <c r="AK250" s="37">
        <f t="shared" si="118"/>
        <v>-54</v>
      </c>
      <c r="AL250" s="38">
        <f t="shared" si="119"/>
        <v>1597875992.929894</v>
      </c>
      <c r="AM250" s="38">
        <f t="shared" si="120"/>
        <v>1641953262.7667668</v>
      </c>
      <c r="AN250" s="38" t="b">
        <f t="shared" si="121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>
        <f t="shared" si="122"/>
        <v>2</v>
      </c>
      <c r="BA250" s="36">
        <f>IFERROR(INDEX('Level Multipliers'!$D:$D,MATCH(AZ250,'Level Multipliers'!$A:$A,0)),"")</f>
        <v>6.0096923264843083</v>
      </c>
      <c r="BB250" s="37">
        <f t="shared" si="123"/>
        <v>0</v>
      </c>
      <c r="BC250" s="37">
        <f t="shared" si="124"/>
        <v>-84</v>
      </c>
      <c r="BD250" s="38">
        <f t="shared" si="125"/>
        <v>695111820.11917949</v>
      </c>
      <c r="BE250" s="38">
        <f t="shared" si="126"/>
        <v>714286419.02282357</v>
      </c>
      <c r="BF250" s="38" t="b">
        <f t="shared" si="127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>
        <f t="shared" si="128"/>
        <v>2.5</v>
      </c>
      <c r="BS250" s="36">
        <f>IFERROR(INDEX('Level Multipliers'!$D:$D,MATCH(BR250,'Level Multipliers'!$A:$A,0)),"")</f>
        <v>5.1907358424704109</v>
      </c>
      <c r="BT250" s="37">
        <f t="shared" si="129"/>
        <v>0</v>
      </c>
      <c r="BU250" s="37">
        <f t="shared" si="130"/>
        <v>-102</v>
      </c>
      <c r="BV250" s="38">
        <f t="shared" si="131"/>
        <v>386866774.61596298</v>
      </c>
      <c r="BW250" s="38">
        <f t="shared" si="132"/>
        <v>397538460.83636957</v>
      </c>
      <c r="BX250" s="38" t="b">
        <f t="shared" si="133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 t="str">
        <f t="shared" si="134"/>
        <v/>
      </c>
      <c r="CK250" s="41" t="str">
        <f t="shared" si="135"/>
        <v/>
      </c>
      <c r="CL250" s="61" t="str">
        <f t="shared" si="136"/>
        <v/>
      </c>
      <c r="CM250" s="39" t="str">
        <f t="shared" si="137"/>
        <v/>
      </c>
      <c r="CN250" s="39" t="str">
        <f t="shared" si="138"/>
        <v/>
      </c>
      <c r="CO250" s="42" t="str">
        <f t="shared" si="139"/>
        <v/>
      </c>
      <c r="CP250" s="42" t="str">
        <f t="shared" si="140"/>
        <v/>
      </c>
      <c r="CQ250" s="42" t="str">
        <f t="shared" si="141"/>
        <v/>
      </c>
      <c r="CR250" s="42" t="str">
        <f t="shared" si="142"/>
        <v/>
      </c>
      <c r="CS250" s="42" t="str">
        <f t="shared" si="143"/>
        <v/>
      </c>
      <c r="CT250" s="42" t="str">
        <f t="shared" si="144"/>
        <v/>
      </c>
      <c r="CU250" s="43" t="str">
        <f t="shared" si="145"/>
        <v/>
      </c>
      <c r="CV250" s="43" t="str">
        <f t="shared" si="146"/>
        <v/>
      </c>
      <c r="CW250" s="43" t="str">
        <f t="shared" si="147"/>
        <v/>
      </c>
      <c r="CX250" s="13" t="s">
        <v>423</v>
      </c>
    </row>
    <row r="251" spans="1:102" x14ac:dyDescent="0.25">
      <c r="A251" s="31" t="s">
        <v>245</v>
      </c>
      <c r="B251" s="13">
        <v>218</v>
      </c>
      <c r="C251" s="13">
        <v>157</v>
      </c>
      <c r="D251" s="13">
        <v>10</v>
      </c>
      <c r="E251" s="32" t="s">
        <v>2</v>
      </c>
      <c r="F251" s="32">
        <v>1</v>
      </c>
      <c r="G251" s="32"/>
      <c r="H251" s="32"/>
      <c r="I251" s="32" t="s">
        <v>0</v>
      </c>
      <c r="J251" s="13"/>
      <c r="K251" s="33"/>
      <c r="L251" s="34">
        <f>IFERROR(INDEX('Pokemon Data'!A:A,MATCH($A251,'Pokemon Data'!$B:$B,0)),"")</f>
        <v>202</v>
      </c>
      <c r="M251" s="34">
        <f>IFERROR(INDEX('Pokemon Data'!I:I,MATCH($A251,'Pokemon Data'!$B:$B,0)),"")</f>
        <v>134</v>
      </c>
      <c r="N251" s="34">
        <f>IFERROR(INDEX('Pokemon Data'!J:J,MATCH($A251,'Pokemon Data'!$B:$B,0)),"")</f>
        <v>136</v>
      </c>
      <c r="O251" s="34">
        <f>IFERROR(INDEX('Pokemon Data'!K:K,MATCH($A251,'Pokemon Data'!$B:$B,0)),"")</f>
        <v>91</v>
      </c>
      <c r="P251" s="35">
        <f>IFERROR(INDEX('Level Multipliers'!$A:$A,MATCH($D251,'Level Multipliers'!$B:$B,0)),"")</f>
        <v>9</v>
      </c>
      <c r="Q251" s="36">
        <f>IFERROR(INDEX('Level Multipliers'!$D:$D,MATCH(P251,'Level Multipliers'!$A:$A,0)),"")</f>
        <v>2.5027074524512973</v>
      </c>
      <c r="R251" s="37">
        <f t="shared" si="111"/>
        <v>259</v>
      </c>
      <c r="S251" s="37">
        <f t="shared" si="112"/>
        <v>15</v>
      </c>
      <c r="T251" s="38">
        <f t="shared" si="113"/>
        <v>186446113.37698033</v>
      </c>
      <c r="U251" s="38">
        <f t="shared" si="114"/>
        <v>188160551.37769032</v>
      </c>
      <c r="V251" s="38" t="b">
        <f t="shared" si="115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>
        <f t="shared" si="116"/>
        <v>9.5</v>
      </c>
      <c r="AI251" s="36">
        <f>IFERROR(INDEX('Level Multipliers'!$D:$D,MATCH(AH251,'Level Multipliers'!$A:$A,0)),"")</f>
        <v>2.4319447427583007</v>
      </c>
      <c r="AJ251" s="37">
        <f t="shared" si="117"/>
        <v>248</v>
      </c>
      <c r="AK251" s="37">
        <f t="shared" si="118"/>
        <v>15</v>
      </c>
      <c r="AL251" s="38">
        <f t="shared" si="119"/>
        <v>166237040.62403083</v>
      </c>
      <c r="AM251" s="38">
        <f t="shared" si="120"/>
        <v>167765649.04825228</v>
      </c>
      <c r="AN251" s="38" t="b">
        <f t="shared" si="121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>
        <f t="shared" si="122"/>
        <v>10</v>
      </c>
      <c r="BA251" s="36">
        <f>IFERROR(INDEX('Level Multipliers'!$D:$D,MATCH(AZ251,'Level Multipliers'!$A:$A,0)),"")</f>
        <v>2.366863825187552</v>
      </c>
      <c r="BB251" s="37">
        <f t="shared" si="123"/>
        <v>238</v>
      </c>
      <c r="BC251" s="37">
        <f t="shared" si="124"/>
        <v>15</v>
      </c>
      <c r="BD251" s="38">
        <f t="shared" si="125"/>
        <v>149144099.13835096</v>
      </c>
      <c r="BE251" s="38">
        <f t="shared" si="126"/>
        <v>150515531.91596773</v>
      </c>
      <c r="BF251" s="38" t="b">
        <f t="shared" si="127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>
        <f t="shared" si="128"/>
        <v>10.5</v>
      </c>
      <c r="BS251" s="36">
        <f>IFERROR(INDEX('Level Multipliers'!$D:$D,MATCH(BR251,'Level Multipliers'!$A:$A,0)),"")</f>
        <v>2.3098613358274029</v>
      </c>
      <c r="BT251" s="37">
        <f t="shared" si="129"/>
        <v>229</v>
      </c>
      <c r="BU251" s="37">
        <f t="shared" si="130"/>
        <v>15</v>
      </c>
      <c r="BV251" s="38">
        <f t="shared" si="131"/>
        <v>135287173.92872897</v>
      </c>
      <c r="BW251" s="38">
        <f t="shared" si="132"/>
        <v>136531187.3747111</v>
      </c>
      <c r="BX251" s="38" t="b">
        <f t="shared" si="133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 t="str">
        <f t="shared" si="134"/>
        <v/>
      </c>
      <c r="CK251" s="41" t="str">
        <f t="shared" si="135"/>
        <v/>
      </c>
      <c r="CL251" s="61" t="str">
        <f t="shared" si="136"/>
        <v/>
      </c>
      <c r="CM251" s="39" t="str">
        <f t="shared" si="137"/>
        <v/>
      </c>
      <c r="CN251" s="39" t="str">
        <f t="shared" si="138"/>
        <v/>
      </c>
      <c r="CO251" s="42" t="str">
        <f t="shared" si="139"/>
        <v/>
      </c>
      <c r="CP251" s="42" t="str">
        <f t="shared" si="140"/>
        <v/>
      </c>
      <c r="CQ251" s="42" t="str">
        <f t="shared" si="141"/>
        <v/>
      </c>
      <c r="CR251" s="42" t="str">
        <f t="shared" si="142"/>
        <v/>
      </c>
      <c r="CS251" s="42" t="str">
        <f t="shared" si="143"/>
        <v/>
      </c>
      <c r="CT251" s="42" t="str">
        <f t="shared" si="144"/>
        <v/>
      </c>
      <c r="CU251" s="43" t="str">
        <f t="shared" si="145"/>
        <v/>
      </c>
      <c r="CV251" s="43" t="str">
        <f t="shared" si="146"/>
        <v/>
      </c>
      <c r="CW251" s="43" t="str">
        <f t="shared" si="147"/>
        <v/>
      </c>
      <c r="CX251" s="13" t="s">
        <v>423</v>
      </c>
    </row>
    <row r="252" spans="1:102" x14ac:dyDescent="0.25">
      <c r="A252" s="31" t="s">
        <v>246</v>
      </c>
      <c r="B252" s="13">
        <v>1371</v>
      </c>
      <c r="C252" s="13">
        <v>101</v>
      </c>
      <c r="D252" s="13">
        <v>45</v>
      </c>
      <c r="E252" s="32" t="s">
        <v>1</v>
      </c>
      <c r="F252" s="32"/>
      <c r="G252" s="32">
        <v>1</v>
      </c>
      <c r="H252" s="32"/>
      <c r="I252" s="32" t="s">
        <v>3</v>
      </c>
      <c r="J252" s="13"/>
      <c r="K252" s="33"/>
      <c r="L252" s="34">
        <f>IFERROR(INDEX('Pokemon Data'!A:A,MATCH($A252,'Pokemon Data'!$B:$B,0)),"")</f>
        <v>203</v>
      </c>
      <c r="M252" s="34">
        <f>IFERROR(INDEX('Pokemon Data'!I:I,MATCH($A252,'Pokemon Data'!$B:$B,0)),"")</f>
        <v>382</v>
      </c>
      <c r="N252" s="34">
        <f>IFERROR(INDEX('Pokemon Data'!J:J,MATCH($A252,'Pokemon Data'!$B:$B,0)),"")</f>
        <v>60</v>
      </c>
      <c r="O252" s="34">
        <f>IFERROR(INDEX('Pokemon Data'!K:K,MATCH($A252,'Pokemon Data'!$B:$B,0)),"")</f>
        <v>106</v>
      </c>
      <c r="P252" s="35">
        <f>IFERROR(INDEX('Level Multipliers'!$A:$A,MATCH($D252,'Level Multipliers'!$B:$B,0)),"")</f>
        <v>27</v>
      </c>
      <c r="Q252" s="36">
        <f>IFERROR(INDEX('Level Multipliers'!$D:$D,MATCH(P252,'Level Multipliers'!$A:$A,0)),"")</f>
        <v>1.4406239915890684</v>
      </c>
      <c r="R252" s="37">
        <f t="shared" si="111"/>
        <v>0</v>
      </c>
      <c r="S252" s="37">
        <f t="shared" si="112"/>
        <v>-236</v>
      </c>
      <c r="T252" s="38">
        <f t="shared" si="113"/>
        <v>809613016.44826257</v>
      </c>
      <c r="U252" s="38">
        <f t="shared" si="114"/>
        <v>810794501.90432441</v>
      </c>
      <c r="V252" s="38" t="b">
        <f t="shared" si="115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>
        <f t="shared" si="116"/>
        <v>27.5</v>
      </c>
      <c r="AI252" s="36">
        <f>IFERROR(INDEX('Level Multipliers'!$D:$D,MATCH(AH252,'Level Multipliers'!$A:$A,0)),"")</f>
        <v>1.4274643259182833</v>
      </c>
      <c r="AJ252" s="37">
        <f t="shared" si="117"/>
        <v>0</v>
      </c>
      <c r="AK252" s="37">
        <f t="shared" si="118"/>
        <v>-237</v>
      </c>
      <c r="AL252" s="38">
        <f t="shared" si="119"/>
        <v>780433608.60434127</v>
      </c>
      <c r="AM252" s="38">
        <f t="shared" si="120"/>
        <v>781572511.9313072</v>
      </c>
      <c r="AN252" s="38" t="b">
        <f t="shared" si="121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>
        <f t="shared" si="122"/>
        <v>28</v>
      </c>
      <c r="BA252" s="36">
        <f>IFERROR(INDEX('Level Multipliers'!$D:$D,MATCH(AZ252,'Level Multipliers'!$A:$A,0)),"")</f>
        <v>1.4146588542279308</v>
      </c>
      <c r="BB252" s="37">
        <f t="shared" si="123"/>
        <v>0</v>
      </c>
      <c r="BC252" s="37">
        <f t="shared" si="124"/>
        <v>-238</v>
      </c>
      <c r="BD252" s="38">
        <f t="shared" si="125"/>
        <v>752803792.09997404</v>
      </c>
      <c r="BE252" s="38">
        <f t="shared" si="126"/>
        <v>753902374.64937055</v>
      </c>
      <c r="BF252" s="38" t="b">
        <f t="shared" si="127"/>
        <v>1</v>
      </c>
      <c r="BG252" s="37" t="str">
        <f t="array" ref="BG252:BQ252">IF(BF252,"",IVSolution($M252,$N252,$O252,BB252,BC252,BD252,BE252,$E252,$F252,$G252,$H252,$I252))</f>
        <v/>
      </c>
      <c r="BH252" s="37" t="str">
        <v/>
      </c>
      <c r="BI252" s="37" t="str">
        <v/>
      </c>
      <c r="BJ252" s="39" t="str">
        <v/>
      </c>
      <c r="BK252" s="39" t="str">
        <v/>
      </c>
      <c r="BL252" s="37" t="str">
        <v/>
      </c>
      <c r="BM252" s="37" t="str">
        <v/>
      </c>
      <c r="BN252" s="37" t="str">
        <v/>
      </c>
      <c r="BO252" s="37" t="str">
        <v/>
      </c>
      <c r="BP252" s="37" t="str">
        <v/>
      </c>
      <c r="BQ252" s="37" t="str">
        <v/>
      </c>
      <c r="BR252" s="40">
        <f t="shared" si="128"/>
        <v>28.5</v>
      </c>
      <c r="BS252" s="36">
        <f>IFERROR(INDEX('Level Multipliers'!$D:$D,MATCH(BR252,'Level Multipliers'!$A:$A,0)),"")</f>
        <v>1.4021920400529488</v>
      </c>
      <c r="BT252" s="37">
        <f t="shared" si="129"/>
        <v>0</v>
      </c>
      <c r="BU252" s="37">
        <f t="shared" si="130"/>
        <v>-239</v>
      </c>
      <c r="BV252" s="38">
        <f t="shared" si="131"/>
        <v>726615903.58534551</v>
      </c>
      <c r="BW252" s="38">
        <f t="shared" si="132"/>
        <v>727676269.59328783</v>
      </c>
      <c r="BX252" s="38" t="b">
        <f t="shared" si="133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 t="str">
        <f t="shared" si="134"/>
        <v/>
      </c>
      <c r="CK252" s="41" t="str">
        <f t="shared" si="135"/>
        <v/>
      </c>
      <c r="CL252" s="61" t="str">
        <f t="shared" si="136"/>
        <v/>
      </c>
      <c r="CM252" s="39" t="str">
        <f t="shared" si="137"/>
        <v/>
      </c>
      <c r="CN252" s="39" t="str">
        <f t="shared" si="138"/>
        <v/>
      </c>
      <c r="CO252" s="42" t="str">
        <f t="shared" si="139"/>
        <v/>
      </c>
      <c r="CP252" s="42" t="str">
        <f t="shared" si="140"/>
        <v/>
      </c>
      <c r="CQ252" s="42" t="str">
        <f t="shared" si="141"/>
        <v/>
      </c>
      <c r="CR252" s="42" t="str">
        <f t="shared" si="142"/>
        <v/>
      </c>
      <c r="CS252" s="42" t="str">
        <f t="shared" si="143"/>
        <v/>
      </c>
      <c r="CT252" s="42" t="str">
        <f t="shared" si="144"/>
        <v/>
      </c>
      <c r="CU252" s="43" t="str">
        <f t="shared" si="145"/>
        <v/>
      </c>
      <c r="CV252" s="43" t="str">
        <f t="shared" si="146"/>
        <v/>
      </c>
      <c r="CW252" s="43" t="str">
        <f t="shared" si="147"/>
        <v/>
      </c>
      <c r="CX252" s="13" t="s">
        <v>434</v>
      </c>
    </row>
    <row r="253" spans="1:102" x14ac:dyDescent="0.25">
      <c r="A253" s="31" t="s">
        <v>247</v>
      </c>
      <c r="B253" s="13">
        <v>577</v>
      </c>
      <c r="C253" s="13">
        <v>66</v>
      </c>
      <c r="D253" s="13">
        <v>25</v>
      </c>
      <c r="E253" s="32" t="s">
        <v>0</v>
      </c>
      <c r="F253" s="32"/>
      <c r="G253" s="32">
        <v>1</v>
      </c>
      <c r="H253" s="32"/>
      <c r="I253" s="32" t="s">
        <v>2</v>
      </c>
      <c r="J253" s="13"/>
      <c r="K253" s="33"/>
      <c r="L253" s="34">
        <f>IFERROR(INDEX('Pokemon Data'!A:A,MATCH($A253,'Pokemon Data'!$B:$B,0)),"")</f>
        <v>204</v>
      </c>
      <c r="M253" s="34">
        <f>IFERROR(INDEX('Pokemon Data'!I:I,MATCH($A253,'Pokemon Data'!$B:$B,0)),"")</f>
        <v>172</v>
      </c>
      <c r="N253" s="34">
        <f>IFERROR(INDEX('Pokemon Data'!J:J,MATCH($A253,'Pokemon Data'!$B:$B,0)),"")</f>
        <v>182</v>
      </c>
      <c r="O253" s="34">
        <f>IFERROR(INDEX('Pokemon Data'!K:K,MATCH($A253,'Pokemon Data'!$B:$B,0)),"")</f>
        <v>133</v>
      </c>
      <c r="P253" s="35">
        <f>IFERROR(INDEX('Level Multipliers'!$A:$A,MATCH($D253,'Level Multipliers'!$B:$B,0)),"")</f>
        <v>19</v>
      </c>
      <c r="Q253" s="36">
        <f>IFERROR(INDEX('Level Multipliers'!$D:$D,MATCH(P253,'Level Multipliers'!$A:$A,0)),"")</f>
        <v>1.7173900470456649</v>
      </c>
      <c r="R253" s="37">
        <f t="shared" si="111"/>
        <v>0</v>
      </c>
      <c r="S253" s="37">
        <f t="shared" si="112"/>
        <v>-57</v>
      </c>
      <c r="T253" s="38">
        <f t="shared" si="113"/>
        <v>289619228.93128419</v>
      </c>
      <c r="U253" s="38">
        <f t="shared" si="114"/>
        <v>290623978.32054025</v>
      </c>
      <c r="V253" s="38" t="b">
        <f t="shared" si="115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>
        <f t="shared" si="116"/>
        <v>19.5</v>
      </c>
      <c r="AI253" s="36">
        <f>IFERROR(INDEX('Level Multipliers'!$D:$D,MATCH(AH253,'Level Multipliers'!$A:$A,0)),"")</f>
        <v>1.6952373266621776</v>
      </c>
      <c r="AJ253" s="37">
        <f t="shared" si="117"/>
        <v>0</v>
      </c>
      <c r="AK253" s="37">
        <f t="shared" si="118"/>
        <v>-59</v>
      </c>
      <c r="AL253" s="38">
        <f t="shared" si="119"/>
        <v>274962616.40602386</v>
      </c>
      <c r="AM253" s="38">
        <f t="shared" si="120"/>
        <v>275916518.9556635</v>
      </c>
      <c r="AN253" s="38" t="b">
        <f t="shared" si="121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>
        <f t="shared" si="122"/>
        <v>20</v>
      </c>
      <c r="BA253" s="36">
        <f>IFERROR(INDEX('Level Multipliers'!$D:$D,MATCH(AZ253,'Level Multipliers'!$A:$A,0)),"")</f>
        <v>1.6739202944034379</v>
      </c>
      <c r="BB253" s="37">
        <f t="shared" si="123"/>
        <v>0</v>
      </c>
      <c r="BC253" s="37">
        <f t="shared" si="124"/>
        <v>-60</v>
      </c>
      <c r="BD253" s="38">
        <f t="shared" si="125"/>
        <v>261391057.17717934</v>
      </c>
      <c r="BE253" s="38">
        <f t="shared" si="126"/>
        <v>262297877.16294101</v>
      </c>
      <c r="BF253" s="38" t="b">
        <f t="shared" si="127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>
        <f t="shared" si="128"/>
        <v>20.5</v>
      </c>
      <c r="BS253" s="36">
        <f>IFERROR(INDEX('Level Multipliers'!$D:$D,MATCH(BR253,'Level Multipliers'!$A:$A,0)),"")</f>
        <v>1.6533745038028393</v>
      </c>
      <c r="BT253" s="37">
        <f t="shared" si="129"/>
        <v>0</v>
      </c>
      <c r="BU253" s="37">
        <f t="shared" si="130"/>
        <v>-62</v>
      </c>
      <c r="BV253" s="38">
        <f t="shared" si="131"/>
        <v>248792091.5659616</v>
      </c>
      <c r="BW253" s="38">
        <f t="shared" si="132"/>
        <v>249655203.11754975</v>
      </c>
      <c r="BX253" s="38" t="b">
        <f t="shared" si="133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 t="str">
        <f t="shared" si="134"/>
        <v/>
      </c>
      <c r="CK253" s="41" t="str">
        <f t="shared" si="135"/>
        <v/>
      </c>
      <c r="CL253" s="61" t="str">
        <f t="shared" si="136"/>
        <v/>
      </c>
      <c r="CM253" s="39" t="str">
        <f t="shared" si="137"/>
        <v/>
      </c>
      <c r="CN253" s="39" t="str">
        <f t="shared" si="138"/>
        <v/>
      </c>
      <c r="CO253" s="42" t="str">
        <f t="shared" si="139"/>
        <v/>
      </c>
      <c r="CP253" s="42" t="str">
        <f t="shared" si="140"/>
        <v/>
      </c>
      <c r="CQ253" s="42" t="str">
        <f t="shared" si="141"/>
        <v/>
      </c>
      <c r="CR253" s="42" t="str">
        <f t="shared" si="142"/>
        <v/>
      </c>
      <c r="CS253" s="42" t="str">
        <f t="shared" si="143"/>
        <v/>
      </c>
      <c r="CT253" s="42" t="str">
        <f t="shared" si="144"/>
        <v/>
      </c>
      <c r="CU253" s="43" t="str">
        <f t="shared" si="145"/>
        <v/>
      </c>
      <c r="CV253" s="43" t="str">
        <f t="shared" si="146"/>
        <v/>
      </c>
      <c r="CW253" s="43" t="str">
        <f t="shared" si="147"/>
        <v/>
      </c>
      <c r="CX253" s="13"/>
    </row>
    <row r="254" spans="1:102" x14ac:dyDescent="0.25">
      <c r="A254" s="31" t="s">
        <v>249</v>
      </c>
      <c r="B254" s="13">
        <v>1219</v>
      </c>
      <c r="C254" s="13">
        <v>147</v>
      </c>
      <c r="D254" s="13">
        <v>45</v>
      </c>
      <c r="E254" s="32" t="s">
        <v>3</v>
      </c>
      <c r="F254" s="32"/>
      <c r="G254" s="32">
        <v>1</v>
      </c>
      <c r="H254" s="32"/>
      <c r="I254" s="32" t="s">
        <v>3</v>
      </c>
      <c r="J254" s="13"/>
      <c r="K254" s="33"/>
      <c r="L254" s="34">
        <f>IFERROR(INDEX('Pokemon Data'!A:A,MATCH($A254,'Pokemon Data'!$B:$B,0)),"")</f>
        <v>206</v>
      </c>
      <c r="M254" s="34">
        <f>IFERROR(INDEX('Pokemon Data'!I:I,MATCH($A254,'Pokemon Data'!$B:$B,0)),"")</f>
        <v>181</v>
      </c>
      <c r="N254" s="34">
        <f>IFERROR(INDEX('Pokemon Data'!J:J,MATCH($A254,'Pokemon Data'!$B:$B,0)),"")</f>
        <v>161</v>
      </c>
      <c r="O254" s="34">
        <f>IFERROR(INDEX('Pokemon Data'!K:K,MATCH($A254,'Pokemon Data'!$B:$B,0)),"")</f>
        <v>205</v>
      </c>
      <c r="P254" s="35">
        <f>IFERROR(INDEX('Level Multipliers'!$A:$A,MATCH($D254,'Level Multipliers'!$B:$B,0)),"")</f>
        <v>27</v>
      </c>
      <c r="Q254" s="36">
        <f>IFERROR(INDEX('Level Multipliers'!$D:$D,MATCH(P254,'Level Multipliers'!$A:$A,0)),"")</f>
        <v>1.4406239915890684</v>
      </c>
      <c r="R254" s="37">
        <f t="shared" si="111"/>
        <v>31</v>
      </c>
      <c r="S254" s="37">
        <f t="shared" si="112"/>
        <v>15</v>
      </c>
      <c r="T254" s="38">
        <f t="shared" si="113"/>
        <v>640044225.21879268</v>
      </c>
      <c r="U254" s="38">
        <f t="shared" si="114"/>
        <v>641094769.52332604</v>
      </c>
      <c r="V254" s="38" t="b">
        <f t="shared" si="115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>
        <f t="shared" si="116"/>
        <v>27.5</v>
      </c>
      <c r="AI254" s="36">
        <f>IFERROR(INDEX('Level Multipliers'!$D:$D,MATCH(AH254,'Level Multipliers'!$A:$A,0)),"")</f>
        <v>1.4274643259182833</v>
      </c>
      <c r="AJ254" s="37">
        <f t="shared" si="117"/>
        <v>29</v>
      </c>
      <c r="AK254" s="37">
        <f t="shared" si="118"/>
        <v>15</v>
      </c>
      <c r="AL254" s="38">
        <f t="shared" si="119"/>
        <v>616976276.5737263</v>
      </c>
      <c r="AM254" s="38">
        <f t="shared" si="120"/>
        <v>617988958.02267635</v>
      </c>
      <c r="AN254" s="38" t="b">
        <f t="shared" si="121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>
        <f t="shared" si="122"/>
        <v>28</v>
      </c>
      <c r="BA254" s="36">
        <f>IFERROR(INDEX('Level Multipliers'!$D:$D,MATCH(AZ254,'Level Multipliers'!$A:$A,0)),"")</f>
        <v>1.4146588542279308</v>
      </c>
      <c r="BB254" s="37">
        <f t="shared" si="123"/>
        <v>27</v>
      </c>
      <c r="BC254" s="37">
        <f t="shared" si="124"/>
        <v>15</v>
      </c>
      <c r="BD254" s="38">
        <f t="shared" si="125"/>
        <v>595133366.27189422</v>
      </c>
      <c r="BE254" s="38">
        <f t="shared" si="126"/>
        <v>596110195.59671307</v>
      </c>
      <c r="BF254" s="38" t="b">
        <f t="shared" si="127"/>
        <v>1</v>
      </c>
      <c r="BG254" s="37" t="str">
        <f t="array" ref="BG254:BQ254">IF(BF254,"",IVSolution($M254,$N254,$O254,BB254,BC254,BD254,BE254,$E254,$F254,$G254,$H254,$I254))</f>
        <v/>
      </c>
      <c r="BH254" s="37" t="str">
        <v/>
      </c>
      <c r="BI254" s="37" t="str">
        <v/>
      </c>
      <c r="BJ254" s="39" t="str">
        <v/>
      </c>
      <c r="BK254" s="39" t="str">
        <v/>
      </c>
      <c r="BL254" s="37" t="str">
        <v/>
      </c>
      <c r="BM254" s="37" t="str">
        <v/>
      </c>
      <c r="BN254" s="37" t="str">
        <v/>
      </c>
      <c r="BO254" s="37" t="str">
        <v/>
      </c>
      <c r="BP254" s="37" t="str">
        <v/>
      </c>
      <c r="BQ254" s="37" t="str">
        <v/>
      </c>
      <c r="BR254" s="40">
        <f t="shared" si="128"/>
        <v>28.5</v>
      </c>
      <c r="BS254" s="36">
        <f>IFERROR(INDEX('Level Multipliers'!$D:$D,MATCH(BR254,'Level Multipliers'!$A:$A,0)),"")</f>
        <v>1.4021920400529488</v>
      </c>
      <c r="BT254" s="37">
        <f t="shared" si="129"/>
        <v>26</v>
      </c>
      <c r="BU254" s="37">
        <f t="shared" si="130"/>
        <v>15</v>
      </c>
      <c r="BV254" s="38">
        <f t="shared" si="131"/>
        <v>574430380.43306339</v>
      </c>
      <c r="BW254" s="38">
        <f t="shared" si="132"/>
        <v>575373228.66250968</v>
      </c>
      <c r="BX254" s="38" t="b">
        <f t="shared" si="133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 t="str">
        <f t="shared" si="134"/>
        <v/>
      </c>
      <c r="CK254" s="41" t="str">
        <f t="shared" si="135"/>
        <v/>
      </c>
      <c r="CL254" s="61" t="str">
        <f t="shared" si="136"/>
        <v/>
      </c>
      <c r="CM254" s="39" t="str">
        <f t="shared" si="137"/>
        <v/>
      </c>
      <c r="CN254" s="39" t="str">
        <f t="shared" si="138"/>
        <v/>
      </c>
      <c r="CO254" s="42" t="str">
        <f t="shared" si="139"/>
        <v/>
      </c>
      <c r="CP254" s="42" t="str">
        <f t="shared" si="140"/>
        <v/>
      </c>
      <c r="CQ254" s="42" t="str">
        <f t="shared" si="141"/>
        <v/>
      </c>
      <c r="CR254" s="42" t="str">
        <f t="shared" si="142"/>
        <v/>
      </c>
      <c r="CS254" s="42" t="str">
        <f t="shared" si="143"/>
        <v/>
      </c>
      <c r="CT254" s="42" t="str">
        <f t="shared" si="144"/>
        <v/>
      </c>
      <c r="CU254" s="43" t="str">
        <f t="shared" si="145"/>
        <v/>
      </c>
      <c r="CV254" s="43" t="str">
        <f t="shared" si="146"/>
        <v/>
      </c>
      <c r="CW254" s="43" t="str">
        <f t="shared" si="147"/>
        <v/>
      </c>
      <c r="CX254" s="13" t="s">
        <v>423</v>
      </c>
    </row>
    <row r="255" spans="1:102" x14ac:dyDescent="0.25">
      <c r="A255" s="31" t="s">
        <v>250</v>
      </c>
      <c r="B255" s="13">
        <v>977</v>
      </c>
      <c r="C255" s="13">
        <v>86</v>
      </c>
      <c r="D255" s="13">
        <v>25</v>
      </c>
      <c r="E255" s="32" t="s">
        <v>0</v>
      </c>
      <c r="F255" s="32">
        <v>1</v>
      </c>
      <c r="G255" s="32"/>
      <c r="H255" s="32"/>
      <c r="I255" s="32" t="s">
        <v>2</v>
      </c>
      <c r="J255" s="13"/>
      <c r="K255" s="33"/>
      <c r="L255" s="34">
        <f>IFERROR(INDEX('Pokemon Data'!A:A,MATCH($A255,'Pokemon Data'!$B:$B,0)),"")</f>
        <v>207</v>
      </c>
      <c r="M255" s="34">
        <f>IFERROR(INDEX('Pokemon Data'!I:I,MATCH($A255,'Pokemon Data'!$B:$B,0)),"")</f>
        <v>225</v>
      </c>
      <c r="N255" s="34">
        <f>IFERROR(INDEX('Pokemon Data'!J:J,MATCH($A255,'Pokemon Data'!$B:$B,0)),"")</f>
        <v>131</v>
      </c>
      <c r="O255" s="34">
        <f>IFERROR(INDEX('Pokemon Data'!K:K,MATCH($A255,'Pokemon Data'!$B:$B,0)),"")</f>
        <v>128</v>
      </c>
      <c r="P255" s="35">
        <f>IFERROR(INDEX('Level Multipliers'!$A:$A,MATCH($D255,'Level Multipliers'!$B:$B,0)),"")</f>
        <v>19</v>
      </c>
      <c r="Q255" s="36">
        <f>IFERROR(INDEX('Level Multipliers'!$D:$D,MATCH(P255,'Level Multipliers'!$A:$A,0)),"")</f>
        <v>1.7173900470456649</v>
      </c>
      <c r="R255" s="37">
        <f t="shared" si="111"/>
        <v>0</v>
      </c>
      <c r="S255" s="37">
        <f t="shared" si="112"/>
        <v>-76</v>
      </c>
      <c r="T255" s="38">
        <f t="shared" si="113"/>
        <v>830357082.05818582</v>
      </c>
      <c r="U255" s="38">
        <f t="shared" si="114"/>
        <v>832057761.76034653</v>
      </c>
      <c r="V255" s="38" t="b">
        <f t="shared" si="115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>
        <f t="shared" si="116"/>
        <v>19.5</v>
      </c>
      <c r="AI255" s="36">
        <f>IFERROR(INDEX('Level Multipliers'!$D:$D,MATCH(AH255,'Level Multipliers'!$A:$A,0)),"")</f>
        <v>1.6952373266621776</v>
      </c>
      <c r="AJ255" s="37">
        <f t="shared" si="117"/>
        <v>0</v>
      </c>
      <c r="AK255" s="37">
        <f t="shared" si="118"/>
        <v>-78</v>
      </c>
      <c r="AL255" s="38">
        <f t="shared" si="119"/>
        <v>788335624.93932807</v>
      </c>
      <c r="AM255" s="38">
        <f t="shared" si="120"/>
        <v>789950239.21166182</v>
      </c>
      <c r="AN255" s="38" t="b">
        <f t="shared" si="121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>
        <f t="shared" si="122"/>
        <v>20</v>
      </c>
      <c r="BA255" s="36">
        <f>IFERROR(INDEX('Level Multipliers'!$D:$D,MATCH(AZ255,'Level Multipliers'!$A:$A,0)),"")</f>
        <v>1.6739202944034379</v>
      </c>
      <c r="BB255" s="37">
        <f t="shared" si="123"/>
        <v>0</v>
      </c>
      <c r="BC255" s="37">
        <f t="shared" si="124"/>
        <v>-80</v>
      </c>
      <c r="BD255" s="38">
        <f t="shared" si="125"/>
        <v>749425085.87799752</v>
      </c>
      <c r="BE255" s="38">
        <f t="shared" si="126"/>
        <v>750960006.28679752</v>
      </c>
      <c r="BF255" s="38" t="b">
        <f t="shared" si="127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>
        <f t="shared" si="128"/>
        <v>20.5</v>
      </c>
      <c r="BS255" s="36">
        <f>IFERROR(INDEX('Level Multipliers'!$D:$D,MATCH(BR255,'Level Multipliers'!$A:$A,0)),"")</f>
        <v>1.6533745038028393</v>
      </c>
      <c r="BT255" s="37">
        <f t="shared" si="129"/>
        <v>0</v>
      </c>
      <c r="BU255" s="37">
        <f t="shared" si="130"/>
        <v>-82</v>
      </c>
      <c r="BV255" s="38">
        <f t="shared" si="131"/>
        <v>713303035.69339335</v>
      </c>
      <c r="BW255" s="38">
        <f t="shared" si="132"/>
        <v>714763973.42789972</v>
      </c>
      <c r="BX255" s="38" t="b">
        <f t="shared" si="133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 t="str">
        <f t="shared" si="134"/>
        <v/>
      </c>
      <c r="CK255" s="41" t="str">
        <f t="shared" si="135"/>
        <v/>
      </c>
      <c r="CL255" s="61" t="str">
        <f t="shared" si="136"/>
        <v/>
      </c>
      <c r="CM255" s="39" t="str">
        <f t="shared" si="137"/>
        <v/>
      </c>
      <c r="CN255" s="39" t="str">
        <f t="shared" si="138"/>
        <v/>
      </c>
      <c r="CO255" s="42" t="str">
        <f t="shared" si="139"/>
        <v/>
      </c>
      <c r="CP255" s="42" t="str">
        <f t="shared" si="140"/>
        <v/>
      </c>
      <c r="CQ255" s="42" t="str">
        <f t="shared" si="141"/>
        <v/>
      </c>
      <c r="CR255" s="42" t="str">
        <f t="shared" si="142"/>
        <v/>
      </c>
      <c r="CS255" s="42" t="str">
        <f t="shared" si="143"/>
        <v/>
      </c>
      <c r="CT255" s="42" t="str">
        <f t="shared" si="144"/>
        <v/>
      </c>
      <c r="CU255" s="43" t="str">
        <f t="shared" si="145"/>
        <v/>
      </c>
      <c r="CV255" s="43" t="str">
        <f t="shared" si="146"/>
        <v/>
      </c>
      <c r="CW255" s="43" t="str">
        <f t="shared" si="147"/>
        <v/>
      </c>
      <c r="CX255" s="13" t="s">
        <v>434</v>
      </c>
    </row>
    <row r="256" spans="1:102" x14ac:dyDescent="0.25">
      <c r="A256" s="31" t="s">
        <v>134</v>
      </c>
      <c r="B256" s="13">
        <v>1358</v>
      </c>
      <c r="C256" s="13">
        <v>96</v>
      </c>
      <c r="D256" s="13">
        <v>25</v>
      </c>
      <c r="E256" s="32" t="s">
        <v>0</v>
      </c>
      <c r="F256" s="32"/>
      <c r="G256" s="32">
        <v>1</v>
      </c>
      <c r="H256" s="32"/>
      <c r="I256" s="32" t="s">
        <v>2</v>
      </c>
      <c r="J256" s="13"/>
      <c r="K256" s="33"/>
      <c r="L256" s="34">
        <f>IFERROR(INDEX('Pokemon Data'!A:A,MATCH($A256,'Pokemon Data'!$B:$B,0)),"")</f>
        <v>208</v>
      </c>
      <c r="M256" s="34">
        <f>IFERROR(INDEX('Pokemon Data'!I:I,MATCH($A256,'Pokemon Data'!$B:$B,0)),"")</f>
        <v>163</v>
      </c>
      <c r="N256" s="34">
        <f>IFERROR(INDEX('Pokemon Data'!J:J,MATCH($A256,'Pokemon Data'!$B:$B,0)),"")</f>
        <v>143</v>
      </c>
      <c r="O256" s="34">
        <f>IFERROR(INDEX('Pokemon Data'!K:K,MATCH($A256,'Pokemon Data'!$B:$B,0)),"")</f>
        <v>184</v>
      </c>
      <c r="P256" s="35">
        <f>IFERROR(INDEX('Level Multipliers'!$A:$A,MATCH($D256,'Level Multipliers'!$B:$B,0)),"")</f>
        <v>19</v>
      </c>
      <c r="Q256" s="36">
        <f>IFERROR(INDEX('Level Multipliers'!$D:$D,MATCH(P256,'Level Multipliers'!$A:$A,0)),"")</f>
        <v>1.7173900470456649</v>
      </c>
      <c r="R256" s="37">
        <f t="shared" si="111"/>
        <v>2</v>
      </c>
      <c r="S256" s="37">
        <f t="shared" si="112"/>
        <v>3</v>
      </c>
      <c r="T256" s="38">
        <f t="shared" si="113"/>
        <v>1604262036.9593298</v>
      </c>
      <c r="U256" s="38">
        <f t="shared" si="114"/>
        <v>1606625590.2845323</v>
      </c>
      <c r="V256" s="38" t="b">
        <f t="shared" si="115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>
        <f t="shared" si="116"/>
        <v>19.5</v>
      </c>
      <c r="AI256" s="36">
        <f>IFERROR(INDEX('Level Multipliers'!$D:$D,MATCH(AH256,'Level Multipliers'!$A:$A,0)),"")</f>
        <v>1.6952373266621776</v>
      </c>
      <c r="AJ256" s="37">
        <f t="shared" si="117"/>
        <v>0</v>
      </c>
      <c r="AK256" s="37">
        <f t="shared" si="118"/>
        <v>1</v>
      </c>
      <c r="AL256" s="38">
        <f t="shared" si="119"/>
        <v>1523075966.7130189</v>
      </c>
      <c r="AM256" s="38">
        <f t="shared" si="120"/>
        <v>1525319908.9012187</v>
      </c>
      <c r="AN256" s="38" t="b">
        <f t="shared" si="121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>
        <f t="shared" si="122"/>
        <v>20</v>
      </c>
      <c r="BA256" s="36">
        <f>IFERROR(INDEX('Level Multipliers'!$D:$D,MATCH(AZ256,'Level Multipliers'!$A:$A,0)),"")</f>
        <v>1.6739202944034379</v>
      </c>
      <c r="BB256" s="37">
        <f t="shared" si="123"/>
        <v>0</v>
      </c>
      <c r="BC256" s="37">
        <f t="shared" si="124"/>
        <v>-1</v>
      </c>
      <c r="BD256" s="38">
        <f t="shared" si="125"/>
        <v>1447900235.6901796</v>
      </c>
      <c r="BE256" s="38">
        <f t="shared" si="126"/>
        <v>1450033421.7519236</v>
      </c>
      <c r="BF256" s="38" t="b">
        <f t="shared" si="127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>
        <f t="shared" si="128"/>
        <v>20.5</v>
      </c>
      <c r="BS256" s="36">
        <f>IFERROR(INDEX('Level Multipliers'!$D:$D,MATCH(BR256,'Level Multipliers'!$A:$A,0)),"")</f>
        <v>1.6533745038028393</v>
      </c>
      <c r="BT256" s="37">
        <f t="shared" si="129"/>
        <v>0</v>
      </c>
      <c r="BU256" s="37">
        <f t="shared" si="130"/>
        <v>-3</v>
      </c>
      <c r="BV256" s="38">
        <f t="shared" si="131"/>
        <v>1378111905.9939208</v>
      </c>
      <c r="BW256" s="38">
        <f t="shared" si="132"/>
        <v>1380142273.1676567</v>
      </c>
      <c r="BX256" s="38" t="b">
        <f t="shared" si="133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 t="str">
        <f t="shared" si="134"/>
        <v/>
      </c>
      <c r="CK256" s="41" t="str">
        <f t="shared" si="135"/>
        <v/>
      </c>
      <c r="CL256" s="61" t="str">
        <f t="shared" si="136"/>
        <v/>
      </c>
      <c r="CM256" s="39" t="str">
        <f t="shared" si="137"/>
        <v/>
      </c>
      <c r="CN256" s="39" t="str">
        <f t="shared" si="138"/>
        <v/>
      </c>
      <c r="CO256" s="42" t="str">
        <f t="shared" si="139"/>
        <v/>
      </c>
      <c r="CP256" s="42" t="str">
        <f t="shared" si="140"/>
        <v/>
      </c>
      <c r="CQ256" s="42" t="str">
        <f t="shared" si="141"/>
        <v/>
      </c>
      <c r="CR256" s="42" t="str">
        <f t="shared" si="142"/>
        <v/>
      </c>
      <c r="CS256" s="42" t="str">
        <f t="shared" si="143"/>
        <v/>
      </c>
      <c r="CT256" s="42" t="str">
        <f t="shared" si="144"/>
        <v/>
      </c>
      <c r="CU256" s="43" t="str">
        <f t="shared" si="145"/>
        <v/>
      </c>
      <c r="CV256" s="43" t="str">
        <f t="shared" si="146"/>
        <v/>
      </c>
      <c r="CW256" s="43" t="str">
        <f t="shared" si="147"/>
        <v/>
      </c>
      <c r="CX256" s="13" t="s">
        <v>423</v>
      </c>
    </row>
    <row r="257" spans="1:102" x14ac:dyDescent="0.25">
      <c r="A257" s="31" t="s">
        <v>251</v>
      </c>
      <c r="B257" s="13">
        <v>614</v>
      </c>
      <c r="C257" s="13">
        <v>77</v>
      </c>
      <c r="D257" s="13">
        <v>30</v>
      </c>
      <c r="E257" s="32" t="s">
        <v>3</v>
      </c>
      <c r="F257" s="32"/>
      <c r="G257" s="32"/>
      <c r="H257" s="32">
        <v>1</v>
      </c>
      <c r="I257" s="32" t="s">
        <v>2</v>
      </c>
      <c r="J257" s="13"/>
      <c r="K257" s="33"/>
      <c r="L257" s="34">
        <f>IFERROR(INDEX('Pokemon Data'!A:A,MATCH($A257,'Pokemon Data'!$B:$B,0)),"")</f>
        <v>209</v>
      </c>
      <c r="M257" s="34">
        <f>IFERROR(INDEX('Pokemon Data'!I:I,MATCH($A257,'Pokemon Data'!$B:$B,0)),"")</f>
        <v>181</v>
      </c>
      <c r="N257" s="34">
        <f>IFERROR(INDEX('Pokemon Data'!J:J,MATCH($A257,'Pokemon Data'!$B:$B,0)),"")</f>
        <v>148</v>
      </c>
      <c r="O257" s="34">
        <f>IFERROR(INDEX('Pokemon Data'!K:K,MATCH($A257,'Pokemon Data'!$B:$B,0)),"")</f>
        <v>272</v>
      </c>
      <c r="P257" s="35">
        <f>IFERROR(INDEX('Level Multipliers'!$A:$A,MATCH($D257,'Level Multipliers'!$B:$B,0)),"")</f>
        <v>21</v>
      </c>
      <c r="Q257" s="36">
        <f>IFERROR(INDEX('Level Multipliers'!$D:$D,MATCH(P257,'Level Multipliers'!$A:$A,0)),"")</f>
        <v>1.6335670981213306</v>
      </c>
      <c r="R257" s="37">
        <f t="shared" si="111"/>
        <v>0</v>
      </c>
      <c r="S257" s="37">
        <f t="shared" si="112"/>
        <v>-54</v>
      </c>
      <c r="T257" s="38">
        <f t="shared" si="113"/>
        <v>268463132.21735859</v>
      </c>
      <c r="U257" s="38">
        <f t="shared" si="114"/>
        <v>269338317.07209218</v>
      </c>
      <c r="V257" s="38" t="b">
        <f t="shared" si="115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>
        <f t="shared" si="116"/>
        <v>21.5</v>
      </c>
      <c r="AI257" s="36">
        <f>IFERROR(INDEX('Level Multipliers'!$D:$D,MATCH(AH257,'Level Multipliers'!$A:$A,0)),"")</f>
        <v>1.6144549045635799</v>
      </c>
      <c r="AJ257" s="37">
        <f t="shared" si="117"/>
        <v>0</v>
      </c>
      <c r="AK257" s="37">
        <f t="shared" si="118"/>
        <v>-56</v>
      </c>
      <c r="AL257" s="38">
        <f t="shared" si="119"/>
        <v>256118185.88244161</v>
      </c>
      <c r="AM257" s="38">
        <f t="shared" si="120"/>
        <v>256953126.44003248</v>
      </c>
      <c r="AN257" s="38" t="b">
        <f t="shared" si="121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>
        <f t="shared" si="122"/>
        <v>22</v>
      </c>
      <c r="BA257" s="36">
        <f>IFERROR(INDEX('Level Multipliers'!$D:$D,MATCH(AZ257,'Level Multipliers'!$A:$A,0)),"")</f>
        <v>1.5959981933118279</v>
      </c>
      <c r="BB257" s="37">
        <f t="shared" si="123"/>
        <v>0</v>
      </c>
      <c r="BC257" s="37">
        <f t="shared" si="124"/>
        <v>-57</v>
      </c>
      <c r="BD257" s="38">
        <f t="shared" si="125"/>
        <v>244605559.60896832</v>
      </c>
      <c r="BE257" s="38">
        <f t="shared" si="126"/>
        <v>245402969.21745068</v>
      </c>
      <c r="BF257" s="38" t="b">
        <f t="shared" si="127"/>
        <v>1</v>
      </c>
      <c r="BG257" s="37" t="str">
        <f t="array" ref="BG257:BQ257">IF(BF257,"",IVSolution($M257,$N257,$O257,BB257,BC257,BD257,BE257,$E257,$F257,$G257,$H257,$I257))</f>
        <v/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>
        <f t="shared" si="128"/>
        <v>22.5</v>
      </c>
      <c r="BS257" s="36">
        <f>IFERROR(INDEX('Level Multipliers'!$D:$D,MATCH(BR257,'Level Multipliers'!$A:$A,0)),"")</f>
        <v>1.578160334674382</v>
      </c>
      <c r="BT257" s="37">
        <f t="shared" si="129"/>
        <v>0</v>
      </c>
      <c r="BU257" s="37">
        <f t="shared" si="130"/>
        <v>-58</v>
      </c>
      <c r="BV257" s="38">
        <f t="shared" si="131"/>
        <v>233852079.92371708</v>
      </c>
      <c r="BW257" s="38">
        <f t="shared" si="132"/>
        <v>234614433.38695341</v>
      </c>
      <c r="BX257" s="38" t="b">
        <f t="shared" si="133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 t="str">
        <f t="shared" si="134"/>
        <v/>
      </c>
      <c r="CK257" s="41" t="str">
        <f t="shared" si="135"/>
        <v/>
      </c>
      <c r="CL257" s="61" t="str">
        <f t="shared" si="136"/>
        <v/>
      </c>
      <c r="CM257" s="39" t="str">
        <f t="shared" si="137"/>
        <v/>
      </c>
      <c r="CN257" s="39" t="str">
        <f t="shared" si="138"/>
        <v/>
      </c>
      <c r="CO257" s="42" t="str">
        <f t="shared" si="139"/>
        <v/>
      </c>
      <c r="CP257" s="42" t="str">
        <f t="shared" si="140"/>
        <v/>
      </c>
      <c r="CQ257" s="42" t="str">
        <f t="shared" si="141"/>
        <v/>
      </c>
      <c r="CR257" s="42" t="str">
        <f t="shared" si="142"/>
        <v/>
      </c>
      <c r="CS257" s="42" t="str">
        <f t="shared" si="143"/>
        <v/>
      </c>
      <c r="CT257" s="42" t="str">
        <f t="shared" si="144"/>
        <v/>
      </c>
      <c r="CU257" s="43" t="str">
        <f t="shared" si="145"/>
        <v/>
      </c>
      <c r="CV257" s="43" t="str">
        <f t="shared" si="146"/>
        <v/>
      </c>
      <c r="CW257" s="43" t="str">
        <f t="shared" si="147"/>
        <v/>
      </c>
      <c r="CX257" s="13"/>
    </row>
    <row r="258" spans="1:102" x14ac:dyDescent="0.25">
      <c r="A258" s="31" t="s">
        <v>253</v>
      </c>
      <c r="B258" s="13">
        <v>513</v>
      </c>
      <c r="C258" s="13">
        <v>60</v>
      </c>
      <c r="D258" s="13">
        <v>10</v>
      </c>
      <c r="E258" s="32" t="s">
        <v>2</v>
      </c>
      <c r="F258" s="32"/>
      <c r="G258" s="32"/>
      <c r="H258" s="32">
        <v>1</v>
      </c>
      <c r="I258" s="32" t="s">
        <v>2</v>
      </c>
      <c r="J258" s="13"/>
      <c r="K258" s="33"/>
      <c r="L258" s="34">
        <f>IFERROR(INDEX('Pokemon Data'!A:A,MATCH($A258,'Pokemon Data'!$B:$B,0)),"")</f>
        <v>211</v>
      </c>
      <c r="M258" s="34">
        <f>IFERROR(INDEX('Pokemon Data'!I:I,MATCH($A258,'Pokemon Data'!$B:$B,0)),"")</f>
        <v>207</v>
      </c>
      <c r="N258" s="34">
        <f>IFERROR(INDEX('Pokemon Data'!J:J,MATCH($A258,'Pokemon Data'!$B:$B,0)),"")</f>
        <v>212</v>
      </c>
      <c r="O258" s="34">
        <f>IFERROR(INDEX('Pokemon Data'!K:K,MATCH($A258,'Pokemon Data'!$B:$B,0)),"")</f>
        <v>131</v>
      </c>
      <c r="P258" s="35">
        <f>IFERROR(INDEX('Level Multipliers'!$A:$A,MATCH($D258,'Level Multipliers'!$B:$B,0)),"")</f>
        <v>9</v>
      </c>
      <c r="Q258" s="36">
        <f>IFERROR(INDEX('Level Multipliers'!$D:$D,MATCH(P258,'Level Multipliers'!$A:$A,0)),"")</f>
        <v>2.5027074524512973</v>
      </c>
      <c r="R258" s="37">
        <f t="shared" si="111"/>
        <v>0</v>
      </c>
      <c r="S258" s="37">
        <f t="shared" si="112"/>
        <v>-55</v>
      </c>
      <c r="T258" s="38">
        <f t="shared" si="113"/>
        <v>1032464380.3405972</v>
      </c>
      <c r="U258" s="38">
        <f t="shared" si="114"/>
        <v>1036493505.80222</v>
      </c>
      <c r="V258" s="38" t="b">
        <f t="shared" si="115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>
        <f t="shared" si="116"/>
        <v>9.5</v>
      </c>
      <c r="AI258" s="36">
        <f>IFERROR(INDEX('Level Multipliers'!$D:$D,MATCH(AH258,'Level Multipliers'!$A:$A,0)),"")</f>
        <v>2.4319447427583007</v>
      </c>
      <c r="AJ258" s="37">
        <f t="shared" si="117"/>
        <v>0</v>
      </c>
      <c r="AK258" s="37">
        <f t="shared" si="118"/>
        <v>-59</v>
      </c>
      <c r="AL258" s="38">
        <f t="shared" si="119"/>
        <v>920554577.56050766</v>
      </c>
      <c r="AM258" s="38">
        <f t="shared" si="120"/>
        <v>924146982.25541723</v>
      </c>
      <c r="AN258" s="38" t="b">
        <f t="shared" si="121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>
        <f t="shared" si="122"/>
        <v>10</v>
      </c>
      <c r="BA258" s="36">
        <f>IFERROR(INDEX('Level Multipliers'!$D:$D,MATCH(AZ258,'Level Multipliers'!$A:$A,0)),"")</f>
        <v>2.366863825187552</v>
      </c>
      <c r="BB258" s="37">
        <f t="shared" si="123"/>
        <v>0</v>
      </c>
      <c r="BC258" s="37">
        <f t="shared" si="124"/>
        <v>-63</v>
      </c>
      <c r="BD258" s="38">
        <f t="shared" si="125"/>
        <v>825900669.68564701</v>
      </c>
      <c r="BE258" s="38">
        <f t="shared" si="126"/>
        <v>829123693.62755191</v>
      </c>
      <c r="BF258" s="38" t="b">
        <f t="shared" si="127"/>
        <v>1</v>
      </c>
      <c r="BG258" s="37" t="str">
        <f t="array" ref="BG258:BQ258">IF(BF258,"",IVSolution($M258,$N258,$O258,BB258,BC258,BD258,BE258,$E258,$F258,$G258,$H258,$I258))</f>
        <v/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>
        <f t="shared" si="128"/>
        <v>10.5</v>
      </c>
      <c r="BS258" s="36">
        <f>IFERROR(INDEX('Level Multipliers'!$D:$D,MATCH(BR258,'Level Multipliers'!$A:$A,0)),"")</f>
        <v>2.3098613358274029</v>
      </c>
      <c r="BT258" s="37">
        <f t="shared" si="129"/>
        <v>0</v>
      </c>
      <c r="BU258" s="37">
        <f t="shared" si="130"/>
        <v>-67</v>
      </c>
      <c r="BV258" s="38">
        <f t="shared" si="131"/>
        <v>749166532.18688822</v>
      </c>
      <c r="BW258" s="38">
        <f t="shared" si="132"/>
        <v>752090106.12058079</v>
      </c>
      <c r="BX258" s="38" t="b">
        <f t="shared" si="133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 t="str">
        <f t="shared" si="134"/>
        <v/>
      </c>
      <c r="CK258" s="41" t="str">
        <f t="shared" si="135"/>
        <v/>
      </c>
      <c r="CL258" s="61" t="str">
        <f t="shared" si="136"/>
        <v/>
      </c>
      <c r="CM258" s="39" t="str">
        <f t="shared" si="137"/>
        <v/>
      </c>
      <c r="CN258" s="39" t="str">
        <f t="shared" si="138"/>
        <v/>
      </c>
      <c r="CO258" s="42" t="str">
        <f t="shared" si="139"/>
        <v/>
      </c>
      <c r="CP258" s="42" t="str">
        <f t="shared" si="140"/>
        <v/>
      </c>
      <c r="CQ258" s="42" t="str">
        <f t="shared" si="141"/>
        <v/>
      </c>
      <c r="CR258" s="42" t="str">
        <f t="shared" si="142"/>
        <v/>
      </c>
      <c r="CS258" s="42" t="str">
        <f t="shared" si="143"/>
        <v/>
      </c>
      <c r="CT258" s="42" t="str">
        <f t="shared" si="144"/>
        <v/>
      </c>
      <c r="CU258" s="43" t="str">
        <f t="shared" si="145"/>
        <v/>
      </c>
      <c r="CV258" s="43" t="str">
        <f t="shared" si="146"/>
        <v/>
      </c>
      <c r="CW258" s="43" t="str">
        <f t="shared" si="147"/>
        <v/>
      </c>
      <c r="CX258" s="13" t="s">
        <v>422</v>
      </c>
    </row>
    <row r="259" spans="1:102" x14ac:dyDescent="0.25">
      <c r="A259" s="31" t="s">
        <v>164</v>
      </c>
      <c r="B259" s="13">
        <v>2078</v>
      </c>
      <c r="C259" s="13">
        <v>107</v>
      </c>
      <c r="D259" s="13">
        <v>45</v>
      </c>
      <c r="E259" s="32" t="s">
        <v>2</v>
      </c>
      <c r="F259" s="32">
        <v>1</v>
      </c>
      <c r="G259" s="32"/>
      <c r="H259" s="32"/>
      <c r="I259" s="32" t="s">
        <v>0</v>
      </c>
      <c r="J259" s="13"/>
      <c r="K259" s="33"/>
      <c r="L259" s="34">
        <f>IFERROR(INDEX('Pokemon Data'!A:A,MATCH($A259,'Pokemon Data'!$B:$B,0)),"")</f>
        <v>212</v>
      </c>
      <c r="M259" s="34">
        <f>IFERROR(INDEX('Pokemon Data'!I:I,MATCH($A259,'Pokemon Data'!$B:$B,0)),"")</f>
        <v>163</v>
      </c>
      <c r="N259" s="34">
        <f>IFERROR(INDEX('Pokemon Data'!J:J,MATCH($A259,'Pokemon Data'!$B:$B,0)),"")</f>
        <v>184</v>
      </c>
      <c r="O259" s="34">
        <f>IFERROR(INDEX('Pokemon Data'!K:K,MATCH($A259,'Pokemon Data'!$B:$B,0)),"")</f>
        <v>138</v>
      </c>
      <c r="P259" s="35">
        <f>IFERROR(INDEX('Level Multipliers'!$A:$A,MATCH($D259,'Level Multipliers'!$B:$B,0)),"")</f>
        <v>27</v>
      </c>
      <c r="Q259" s="36">
        <f>IFERROR(INDEX('Level Multipliers'!$D:$D,MATCH(P259,'Level Multipliers'!$A:$A,0)),"")</f>
        <v>1.4406239915890684</v>
      </c>
      <c r="R259" s="37">
        <f t="shared" ref="R259:R322" si="148">IF(P259="","",IF($C259&gt;10,MAX(0,ROUNDUP(Q259*$C259-$M259+1000,0)-1000),0))</f>
        <v>0</v>
      </c>
      <c r="S259" s="37">
        <f t="shared" ref="S259:S322" si="149">IF(P259="","",MIN(15,ROUNDDOWN(Q259*($C259+1)-$M259+1000,0)-1000))</f>
        <v>-8</v>
      </c>
      <c r="T259" s="38">
        <f t="shared" ref="T259:T322" si="150">IFERROR(IF($B259&gt;10,100*Q259^4*$B259^2,$N259^2*$O259*($M259+R259)),"")</f>
        <v>1859917405.7796032</v>
      </c>
      <c r="U259" s="38">
        <f t="shared" ref="U259:U322" si="151">IFERROR(100*Q259^4*($B259+1)^2,"")</f>
        <v>1861707939.8812618</v>
      </c>
      <c r="V259" s="38" t="b">
        <f t="shared" ref="V259:V322" si="152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>
        <f t="shared" ref="AH259:AH322" si="153">IFERROR(P259+0.5,"")</f>
        <v>27.5</v>
      </c>
      <c r="AI259" s="36">
        <f>IFERROR(INDEX('Level Multipliers'!$D:$D,MATCH(AH259,'Level Multipliers'!$A:$A,0)),"")</f>
        <v>1.4274643259182833</v>
      </c>
      <c r="AJ259" s="37">
        <f t="shared" ref="AJ259:AJ322" si="154">IF(AH259="","",IF($C259&gt;10,MAX(0,ROUNDUP(AI259*$C259-$M259+1000,0)-1000),0))</f>
        <v>0</v>
      </c>
      <c r="AK259" s="37">
        <f t="shared" ref="AK259:AK322" si="155">IF(AH259="","",MIN(15,ROUNDDOWN(AI259*($C259+1)-$M259+1000,0)-1000))</f>
        <v>-9</v>
      </c>
      <c r="AL259" s="38">
        <f t="shared" ref="AL259:AL322" si="156">IFERROR(IF($B259&gt;10,100*AI259^4*$B259^2,$N259^2*$O259*($M259+AJ259)),"")</f>
        <v>1792883789.1792467</v>
      </c>
      <c r="AM259" s="38">
        <f t="shared" ref="AM259:AM322" si="157">IFERROR(100*AI259^4*($B259+1)^2,"")</f>
        <v>1794609790.320405</v>
      </c>
      <c r="AN259" s="38" t="b">
        <f t="shared" ref="AN259:AN322" si="158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>
        <f t="shared" ref="AZ259:AZ322" si="159">IFERROR(AH259+0.5,"")</f>
        <v>28</v>
      </c>
      <c r="BA259" s="36">
        <f>IFERROR(INDEX('Level Multipliers'!$D:$D,MATCH(AZ259,'Level Multipliers'!$A:$A,0)),"")</f>
        <v>1.4146588542279308</v>
      </c>
      <c r="BB259" s="37">
        <f t="shared" ref="BB259:BB322" si="160">IF(AZ259="","",IF($C259&gt;10,MAX(0,ROUNDUP(BA259*$C259-$M259+1000,0)-1000),0))</f>
        <v>0</v>
      </c>
      <c r="BC259" s="37">
        <f t="shared" ref="BC259:BC322" si="161">IF(AZ259="","",MIN(15,ROUNDDOWN(BA259*($C259+1)-$M259+1000,0)-1000))</f>
        <v>-11</v>
      </c>
      <c r="BD259" s="38">
        <f t="shared" ref="BD259:BD322" si="162">IFERROR(IF($B259&gt;10,100*BA259^4*$B259^2,$N259^2*$O259*($M259+BB259)),"")</f>
        <v>1729410036.1751122</v>
      </c>
      <c r="BE259" s="38">
        <f t="shared" ref="BE259:BE322" si="163">IFERROR(100*BA259^4*($B259+1)^2,"")</f>
        <v>1731074931.4204063</v>
      </c>
      <c r="BF259" s="38" t="b">
        <f t="shared" ref="BF259:BF322" si="164">IFERROR(OR(AND($J259=0,INT(AZ259)&lt;&gt;AZ259),AND($K259&lt;&gt;"",AZ259&lt;&gt;$K259),BB259&gt;15,BC259&lt;0,BD259&gt;(($N259+15)^2*($O259+15)*($M259+BC259)),BE259&lt;($N259^2*$O259*($M259+BB259))),TRUE())</f>
        <v>1</v>
      </c>
      <c r="BG259" s="37" t="str">
        <f t="array" ref="BG259:BQ259">IF(BF259,"",IVSolution($M259,$N259,$O259,BB259,BC259,BD259,BE259,$E259,$F259,$G259,$H259,$I259))</f>
        <v/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>
        <f t="shared" ref="BR259:BR322" si="165">IFERROR(AZ259+0.5,"")</f>
        <v>28.5</v>
      </c>
      <c r="BS259" s="36">
        <f>IFERROR(INDEX('Level Multipliers'!$D:$D,MATCH(BR259,'Level Multipliers'!$A:$A,0)),"")</f>
        <v>1.4021920400529488</v>
      </c>
      <c r="BT259" s="37">
        <f t="shared" ref="BT259:BT322" si="166">IF(BR259="","",IF($C259&gt;10,MAX(0,ROUNDUP(BS259*$C259-$M259+1000,0)-1000),0))</f>
        <v>0</v>
      </c>
      <c r="BU259" s="37">
        <f t="shared" ref="BU259:BU322" si="167">IF(BR259="","",MIN(15,ROUNDDOWN(BS259*($C259+1)-$M259+1000,0)-1000))</f>
        <v>-12</v>
      </c>
      <c r="BV259" s="38">
        <f t="shared" ref="BV259:BV322" si="168">IFERROR(IF($B259&gt;10,100*BS259^4*$B259^2,$N259^2*$O259*($M259+BT259)),"")</f>
        <v>1669248812.6282749</v>
      </c>
      <c r="BW259" s="38">
        <f t="shared" ref="BW259:BW322" si="169">IFERROR(100*BS259^4*($B259+1)^2,"")</f>
        <v>1670855790.9348793</v>
      </c>
      <c r="BX259" s="38" t="b">
        <f t="shared" ref="BX259:BX322" si="170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 t="str">
        <f t="shared" ref="CJ259:CJ322" si="171">IF(IFERROR(W259*1,0)&gt;0,P259,IF(IFERROR(AO259*1,0)&gt;0,AH259,IF(IFERROR(BG259*1,0)&gt;0,AZ259,IF(IFERROR(BY259*1,0)&gt;0,BR259,""))))</f>
        <v/>
      </c>
      <c r="CK259" s="41" t="str">
        <f t="shared" ref="CK259:CK322" si="172">IF(IFERROR(BY259*1,0)&gt;0,BR259,IF(IFERROR(BG259*1,0)&gt;0,AZ259,IF(IFERROR(AO259*1,0)&gt;0,AH259,IF(IFERROR(W259*1,0)&gt;0,P259,""))))</f>
        <v/>
      </c>
      <c r="CL259" s="61" t="str">
        <f t="shared" ref="CL259:CL322" si="173">IF(OR(CJ259="",CK259=""),"",(CM259+CN259)/2)</f>
        <v/>
      </c>
      <c r="CM259" s="39" t="str">
        <f t="shared" ref="CM259:CM322" si="174">IF(OR(CJ259="",CK259=""),"",MIN(Z259,AR259,BJ259,CB259))</f>
        <v/>
      </c>
      <c r="CN259" s="39" t="str">
        <f t="shared" ref="CN259:CN322" si="175">IF(OR(CJ259="",CK259=""),"",MAX(AA259,AS259,BK259,CC259))</f>
        <v/>
      </c>
      <c r="CO259" s="42" t="str">
        <f t="shared" ref="CO259:CO322" si="176">IF(OR(CJ259="",CK259=""),"",MIN(AB259,AT259,BL259,CD259))</f>
        <v/>
      </c>
      <c r="CP259" s="42" t="str">
        <f t="shared" ref="CP259:CP322" si="177">IF(OR(CJ259="",CK259=""),"",MAX(AC259,AU259,BM259,CE259))</f>
        <v/>
      </c>
      <c r="CQ259" s="42" t="str">
        <f t="shared" ref="CQ259:CQ322" si="178">IF(OR(CJ259="",CK259=""),"",MIN(AD259,AV259,BN259,CF259))</f>
        <v/>
      </c>
      <c r="CR259" s="42" t="str">
        <f t="shared" ref="CR259:CR322" si="179">IF(OR(CJ259="",CK259=""),"",MAX(AE259,AW259,BO259,CG259))</f>
        <v/>
      </c>
      <c r="CS259" s="42" t="str">
        <f t="shared" ref="CS259:CS322" si="180">IF(OR(CJ259="",CK259=""),"",MIN(AF259,AX259,BP259,CH259))</f>
        <v/>
      </c>
      <c r="CT259" s="42" t="str">
        <f t="shared" ref="CT259:CT322" si="181">IF(OR(CJ259="",CK259=""),"",MAX(AG259,AY259,BQ259,CI259))</f>
        <v/>
      </c>
      <c r="CU259" s="43" t="str">
        <f t="shared" ref="CU259:CU322" si="182">IF(CO259=CP259,CP259,CO259&amp;"-"&amp;CP259)</f>
        <v/>
      </c>
      <c r="CV259" s="43" t="str">
        <f t="shared" ref="CV259:CV322" si="183">IF(CQ259=CR259,CR259,CQ259&amp;"-"&amp;CR259)</f>
        <v/>
      </c>
      <c r="CW259" s="43" t="str">
        <f t="shared" ref="CW259:CW322" si="184">IF(CS259=CT259,CT259,CS259&amp;"-"&amp;CT259)</f>
        <v/>
      </c>
      <c r="CX259" s="13" t="s">
        <v>422</v>
      </c>
    </row>
    <row r="260" spans="1:102" x14ac:dyDescent="0.25">
      <c r="A260" s="31" t="s">
        <v>254</v>
      </c>
      <c r="B260" s="13">
        <v>167</v>
      </c>
      <c r="C260" s="13">
        <v>31</v>
      </c>
      <c r="D260" s="13">
        <v>25</v>
      </c>
      <c r="E260" s="32" t="s">
        <v>0</v>
      </c>
      <c r="F260" s="32"/>
      <c r="G260" s="32">
        <v>1</v>
      </c>
      <c r="H260" s="32"/>
      <c r="I260" s="32" t="s">
        <v>0</v>
      </c>
      <c r="J260" s="13"/>
      <c r="K260" s="33"/>
      <c r="L260" s="34">
        <f>IFERROR(INDEX('Pokemon Data'!A:A,MATCH($A260,'Pokemon Data'!$B:$B,0)),"")</f>
        <v>213</v>
      </c>
      <c r="M260" s="34">
        <f>IFERROR(INDEX('Pokemon Data'!I:I,MATCH($A260,'Pokemon Data'!$B:$B,0)),"")</f>
        <v>172</v>
      </c>
      <c r="N260" s="34">
        <f>IFERROR(INDEX('Pokemon Data'!J:J,MATCH($A260,'Pokemon Data'!$B:$B,0)),"")</f>
        <v>236</v>
      </c>
      <c r="O260" s="34">
        <f>IFERROR(INDEX('Pokemon Data'!K:K,MATCH($A260,'Pokemon Data'!$B:$B,0)),"")</f>
        <v>181</v>
      </c>
      <c r="P260" s="35">
        <f>IFERROR(INDEX('Level Multipliers'!$A:$A,MATCH($D260,'Level Multipliers'!$B:$B,0)),"")</f>
        <v>19</v>
      </c>
      <c r="Q260" s="36">
        <f>IFERROR(INDEX('Level Multipliers'!$D:$D,MATCH(P260,'Level Multipliers'!$A:$A,0)),"")</f>
        <v>1.7173900470456649</v>
      </c>
      <c r="R260" s="37">
        <f t="shared" si="148"/>
        <v>0</v>
      </c>
      <c r="S260" s="37">
        <f t="shared" si="149"/>
        <v>-118</v>
      </c>
      <c r="T260" s="38">
        <f t="shared" si="150"/>
        <v>24261000.620746717</v>
      </c>
      <c r="U260" s="38">
        <f t="shared" si="151"/>
        <v>24552421.439275533</v>
      </c>
      <c r="V260" s="38" t="b">
        <f t="shared" si="152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>
        <f t="shared" si="153"/>
        <v>19.5</v>
      </c>
      <c r="AI260" s="36">
        <f>IFERROR(INDEX('Level Multipliers'!$D:$D,MATCH(AH260,'Level Multipliers'!$A:$A,0)),"")</f>
        <v>1.6952373266621776</v>
      </c>
      <c r="AJ260" s="37">
        <f t="shared" si="154"/>
        <v>0</v>
      </c>
      <c r="AK260" s="37">
        <f t="shared" si="155"/>
        <v>-118</v>
      </c>
      <c r="AL260" s="38">
        <f t="shared" si="156"/>
        <v>23033236.542769179</v>
      </c>
      <c r="AM260" s="38">
        <f t="shared" si="157"/>
        <v>23309909.576647326</v>
      </c>
      <c r="AN260" s="38" t="b">
        <f t="shared" si="158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>
        <f t="shared" si="159"/>
        <v>20</v>
      </c>
      <c r="BA260" s="36">
        <f>IFERROR(INDEX('Level Multipliers'!$D:$D,MATCH(AZ260,'Level Multipliers'!$A:$A,0)),"")</f>
        <v>1.6739202944034379</v>
      </c>
      <c r="BB260" s="37">
        <f t="shared" si="160"/>
        <v>0</v>
      </c>
      <c r="BC260" s="37">
        <f t="shared" si="161"/>
        <v>-119</v>
      </c>
      <c r="BD260" s="38">
        <f t="shared" si="162"/>
        <v>21896365.872646585</v>
      </c>
      <c r="BE260" s="38">
        <f t="shared" si="163"/>
        <v>22159382.924793907</v>
      </c>
      <c r="BF260" s="38" t="b">
        <f t="shared" si="164"/>
        <v>1</v>
      </c>
      <c r="BG260" s="37" t="str">
        <f t="array" ref="BG260:BQ260">IF(BF260,"",IVSolution($M260,$N260,$O260,BB260,BC260,BD260,BE260,$E260,$F260,$G260,$H260,$I260))</f>
        <v/>
      </c>
      <c r="BH260" s="37" t="str">
        <v/>
      </c>
      <c r="BI260" s="37" t="str">
        <v/>
      </c>
      <c r="BJ260" s="39" t="str">
        <v/>
      </c>
      <c r="BK260" s="39" t="str">
        <v/>
      </c>
      <c r="BL260" s="37" t="str">
        <v/>
      </c>
      <c r="BM260" s="37" t="str">
        <v/>
      </c>
      <c r="BN260" s="37" t="str">
        <v/>
      </c>
      <c r="BO260" s="37" t="str">
        <v/>
      </c>
      <c r="BP260" s="37" t="str">
        <v/>
      </c>
      <c r="BQ260" s="37" t="str">
        <v/>
      </c>
      <c r="BR260" s="40">
        <f t="shared" si="165"/>
        <v>20.5</v>
      </c>
      <c r="BS260" s="36">
        <f>IFERROR(INDEX('Level Multipliers'!$D:$D,MATCH(BR260,'Level Multipliers'!$A:$A,0)),"")</f>
        <v>1.6533745038028393</v>
      </c>
      <c r="BT260" s="37">
        <f t="shared" si="166"/>
        <v>0</v>
      </c>
      <c r="BU260" s="37">
        <f t="shared" si="167"/>
        <v>-120</v>
      </c>
      <c r="BV260" s="38">
        <f t="shared" si="168"/>
        <v>20840968.01925667</v>
      </c>
      <c r="BW260" s="38">
        <f t="shared" si="169"/>
        <v>21091307.73335366</v>
      </c>
      <c r="BX260" s="38" t="b">
        <f t="shared" si="170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 t="str">
        <f t="shared" si="171"/>
        <v/>
      </c>
      <c r="CK260" s="41" t="str">
        <f t="shared" si="172"/>
        <v/>
      </c>
      <c r="CL260" s="61" t="str">
        <f t="shared" si="173"/>
        <v/>
      </c>
      <c r="CM260" s="39" t="str">
        <f t="shared" si="174"/>
        <v/>
      </c>
      <c r="CN260" s="39" t="str">
        <f t="shared" si="175"/>
        <v/>
      </c>
      <c r="CO260" s="42" t="str">
        <f t="shared" si="176"/>
        <v/>
      </c>
      <c r="CP260" s="42" t="str">
        <f t="shared" si="177"/>
        <v/>
      </c>
      <c r="CQ260" s="42" t="str">
        <f t="shared" si="178"/>
        <v/>
      </c>
      <c r="CR260" s="42" t="str">
        <f t="shared" si="179"/>
        <v/>
      </c>
      <c r="CS260" s="42" t="str">
        <f t="shared" si="180"/>
        <v/>
      </c>
      <c r="CT260" s="42" t="str">
        <f t="shared" si="181"/>
        <v/>
      </c>
      <c r="CU260" s="43" t="str">
        <f t="shared" si="182"/>
        <v/>
      </c>
      <c r="CV260" s="43" t="str">
        <f t="shared" si="183"/>
        <v/>
      </c>
      <c r="CW260" s="43" t="str">
        <f t="shared" si="184"/>
        <v/>
      </c>
      <c r="CX260" s="13" t="s">
        <v>438</v>
      </c>
    </row>
    <row r="261" spans="1:102" x14ac:dyDescent="0.25">
      <c r="A261" s="31" t="s">
        <v>256</v>
      </c>
      <c r="B261" s="13">
        <v>1026</v>
      </c>
      <c r="C261" s="13">
        <v>74</v>
      </c>
      <c r="D261" s="13">
        <v>25</v>
      </c>
      <c r="E261" s="32" t="s">
        <v>2</v>
      </c>
      <c r="F261" s="32">
        <v>1</v>
      </c>
      <c r="G261" s="32"/>
      <c r="H261" s="32"/>
      <c r="I261" s="32" t="s">
        <v>0</v>
      </c>
      <c r="J261" s="13"/>
      <c r="K261" s="33"/>
      <c r="L261" s="34">
        <f>IFERROR(INDEX('Pokemon Data'!A:A,MATCH($A261,'Pokemon Data'!$B:$B,0)),"")</f>
        <v>215</v>
      </c>
      <c r="M261" s="34">
        <f>IFERROR(INDEX('Pokemon Data'!I:I,MATCH($A261,'Pokemon Data'!$B:$B,0)),"")</f>
        <v>190</v>
      </c>
      <c r="N261" s="34">
        <f>IFERROR(INDEX('Pokemon Data'!J:J,MATCH($A261,'Pokemon Data'!$B:$B,0)),"")</f>
        <v>234</v>
      </c>
      <c r="O261" s="34">
        <f>IFERROR(INDEX('Pokemon Data'!K:K,MATCH($A261,'Pokemon Data'!$B:$B,0)),"")</f>
        <v>179</v>
      </c>
      <c r="P261" s="35">
        <f>IFERROR(INDEX('Level Multipliers'!$A:$A,MATCH($D261,'Level Multipliers'!$B:$B,0)),"")</f>
        <v>19</v>
      </c>
      <c r="Q261" s="36">
        <f>IFERROR(INDEX('Level Multipliers'!$D:$D,MATCH(P261,'Level Multipliers'!$A:$A,0)),"")</f>
        <v>1.7173900470456649</v>
      </c>
      <c r="R261" s="37">
        <f t="shared" si="148"/>
        <v>0</v>
      </c>
      <c r="S261" s="37">
        <f t="shared" si="149"/>
        <v>-62</v>
      </c>
      <c r="T261" s="38">
        <f t="shared" si="150"/>
        <v>915736422.58399987</v>
      </c>
      <c r="U261" s="38">
        <f t="shared" si="151"/>
        <v>917522353.74949133</v>
      </c>
      <c r="V261" s="38" t="b">
        <f t="shared" si="152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>
        <f t="shared" si="153"/>
        <v>19.5</v>
      </c>
      <c r="AI261" s="36">
        <f>IFERROR(INDEX('Level Multipliers'!$D:$D,MATCH(AH261,'Level Multipliers'!$A:$A,0)),"")</f>
        <v>1.6952373266621776</v>
      </c>
      <c r="AJ261" s="37">
        <f t="shared" si="154"/>
        <v>0</v>
      </c>
      <c r="AK261" s="37">
        <f t="shared" si="155"/>
        <v>-63</v>
      </c>
      <c r="AL261" s="38">
        <f t="shared" si="156"/>
        <v>869394216.74839866</v>
      </c>
      <c r="AM261" s="38">
        <f t="shared" si="157"/>
        <v>871089768.20676231</v>
      </c>
      <c r="AN261" s="38" t="b">
        <f t="shared" si="158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>
        <f t="shared" si="159"/>
        <v>20</v>
      </c>
      <c r="BA261" s="36">
        <f>IFERROR(INDEX('Level Multipliers'!$D:$D,MATCH(AZ261,'Level Multipliers'!$A:$A,0)),"")</f>
        <v>1.6739202944034379</v>
      </c>
      <c r="BB261" s="37">
        <f t="shared" si="160"/>
        <v>0</v>
      </c>
      <c r="BC261" s="37">
        <f t="shared" si="161"/>
        <v>-65</v>
      </c>
      <c r="BD261" s="38">
        <f t="shared" si="162"/>
        <v>826482801.15293181</v>
      </c>
      <c r="BE261" s="38">
        <f t="shared" si="163"/>
        <v>828094663.86355412</v>
      </c>
      <c r="BF261" s="38" t="b">
        <f t="shared" si="164"/>
        <v>1</v>
      </c>
      <c r="BG261" s="37" t="str">
        <f t="array" ref="BG261:BQ261">IF(BF261,"",IVSolution($M261,$N261,$O261,BB261,BC261,BD261,BE261,$E261,$F261,$G261,$H261,$I261))</f>
        <v/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>
        <f t="shared" si="165"/>
        <v>20.5</v>
      </c>
      <c r="BS261" s="36">
        <f>IFERROR(INDEX('Level Multipliers'!$D:$D,MATCH(BR261,'Level Multipliers'!$A:$A,0)),"")</f>
        <v>1.6533745038028393</v>
      </c>
      <c r="BT261" s="37">
        <f t="shared" si="166"/>
        <v>0</v>
      </c>
      <c r="BU261" s="37">
        <f t="shared" si="167"/>
        <v>-66</v>
      </c>
      <c r="BV261" s="38">
        <f t="shared" si="168"/>
        <v>786646593.66198254</v>
      </c>
      <c r="BW261" s="38">
        <f t="shared" si="169"/>
        <v>788180765.10389638</v>
      </c>
      <c r="BX261" s="38" t="b">
        <f t="shared" si="170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 t="str">
        <f t="shared" si="171"/>
        <v/>
      </c>
      <c r="CK261" s="41" t="str">
        <f t="shared" si="172"/>
        <v/>
      </c>
      <c r="CL261" s="61" t="str">
        <f t="shared" si="173"/>
        <v/>
      </c>
      <c r="CM261" s="39" t="str">
        <f t="shared" si="174"/>
        <v/>
      </c>
      <c r="CN261" s="39" t="str">
        <f t="shared" si="175"/>
        <v/>
      </c>
      <c r="CO261" s="42" t="str">
        <f t="shared" si="176"/>
        <v/>
      </c>
      <c r="CP261" s="42" t="str">
        <f t="shared" si="177"/>
        <v/>
      </c>
      <c r="CQ261" s="42" t="str">
        <f t="shared" si="178"/>
        <v/>
      </c>
      <c r="CR261" s="42" t="str">
        <f t="shared" si="179"/>
        <v/>
      </c>
      <c r="CS261" s="42" t="str">
        <f t="shared" si="180"/>
        <v/>
      </c>
      <c r="CT261" s="42" t="str">
        <f t="shared" si="181"/>
        <v/>
      </c>
      <c r="CU261" s="43" t="str">
        <f t="shared" si="182"/>
        <v/>
      </c>
      <c r="CV261" s="43" t="str">
        <f t="shared" si="183"/>
        <v/>
      </c>
      <c r="CW261" s="43" t="str">
        <f t="shared" si="184"/>
        <v/>
      </c>
      <c r="CX261" s="13" t="s">
        <v>422</v>
      </c>
    </row>
    <row r="262" spans="1:102" x14ac:dyDescent="0.25">
      <c r="A262" s="31" t="s">
        <v>257</v>
      </c>
      <c r="B262" s="13">
        <v>150</v>
      </c>
      <c r="C262" s="13">
        <v>38</v>
      </c>
      <c r="D262" s="13">
        <v>6</v>
      </c>
      <c r="E262" s="32" t="s">
        <v>2</v>
      </c>
      <c r="F262" s="32"/>
      <c r="G262" s="32">
        <v>1</v>
      </c>
      <c r="H262" s="32"/>
      <c r="I262" s="32" t="s">
        <v>0</v>
      </c>
      <c r="J262" s="13"/>
      <c r="K262" s="33"/>
      <c r="L262" s="34">
        <f>IFERROR(INDEX('Pokemon Data'!A:A,MATCH($A262,'Pokemon Data'!$B:$B,0)),"")</f>
        <v>216</v>
      </c>
      <c r="M262" s="34">
        <f>IFERROR(INDEX('Pokemon Data'!I:I,MATCH($A262,'Pokemon Data'!$B:$B,0)),"")</f>
        <v>146</v>
      </c>
      <c r="N262" s="34">
        <f>IFERROR(INDEX('Pokemon Data'!J:J,MATCH($A262,'Pokemon Data'!$B:$B,0)),"")</f>
        <v>189</v>
      </c>
      <c r="O262" s="34">
        <f>IFERROR(INDEX('Pokemon Data'!K:K,MATCH($A262,'Pokemon Data'!$B:$B,0)),"")</f>
        <v>146</v>
      </c>
      <c r="P262" s="35">
        <f>IFERROR(INDEX('Level Multipliers'!$A:$A,MATCH($D262,'Level Multipliers'!$B:$B,0)),"")</f>
        <v>5</v>
      </c>
      <c r="Q262" s="36">
        <f>IFERROR(INDEX('Level Multipliers'!$D:$D,MATCH(P262,'Level Multipliers'!$A:$A,0)),"")</f>
        <v>3.4453071462968556</v>
      </c>
      <c r="R262" s="37">
        <f t="shared" si="148"/>
        <v>0</v>
      </c>
      <c r="S262" s="37">
        <f t="shared" si="149"/>
        <v>-12</v>
      </c>
      <c r="T262" s="38">
        <f t="shared" si="150"/>
        <v>317025574.31103957</v>
      </c>
      <c r="U262" s="38">
        <f t="shared" si="151"/>
        <v>321266671.99404502</v>
      </c>
      <c r="V262" s="38" t="b">
        <f t="shared" si="152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>
        <f t="shared" si="153"/>
        <v>5.5</v>
      </c>
      <c r="AI262" s="36">
        <f>IFERROR(INDEX('Level Multipliers'!$D:$D,MATCH(AH262,'Level Multipliers'!$A:$A,0)),"")</f>
        <v>3.2673611577633439</v>
      </c>
      <c r="AJ262" s="37">
        <f t="shared" si="154"/>
        <v>0</v>
      </c>
      <c r="AK262" s="37">
        <f t="shared" si="155"/>
        <v>-19</v>
      </c>
      <c r="AL262" s="38">
        <f t="shared" si="156"/>
        <v>256431330.42509517</v>
      </c>
      <c r="AM262" s="38">
        <f t="shared" si="157"/>
        <v>259861811.77878201</v>
      </c>
      <c r="AN262" s="38" t="b">
        <f t="shared" si="158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>
        <f t="shared" si="159"/>
        <v>6</v>
      </c>
      <c r="BA262" s="36">
        <f>IFERROR(INDEX('Level Multipliers'!$D:$D,MATCH(AZ262,'Level Multipliers'!$A:$A,0)),"")</f>
        <v>3.1144148940514844</v>
      </c>
      <c r="BB262" s="37">
        <f t="shared" si="160"/>
        <v>0</v>
      </c>
      <c r="BC262" s="37">
        <f t="shared" si="161"/>
        <v>-25</v>
      </c>
      <c r="BD262" s="38">
        <f t="shared" si="162"/>
        <v>211684173.17109627</v>
      </c>
      <c r="BE262" s="38">
        <f t="shared" si="163"/>
        <v>214516036.99885184</v>
      </c>
      <c r="BF262" s="38" t="b">
        <f t="shared" si="164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>
        <f t="shared" si="165"/>
        <v>6.5</v>
      </c>
      <c r="BS262" s="36">
        <f>IFERROR(INDEX('Level Multipliers'!$D:$D,MATCH(BR262,'Level Multipliers'!$A:$A,0)),"")</f>
        <v>2.9811143544095775</v>
      </c>
      <c r="BT262" s="37">
        <f t="shared" si="166"/>
        <v>0</v>
      </c>
      <c r="BU262" s="37">
        <f t="shared" si="167"/>
        <v>-30</v>
      </c>
      <c r="BV262" s="38">
        <f t="shared" si="168"/>
        <v>177703941.65304425</v>
      </c>
      <c r="BW262" s="38">
        <f t="shared" si="169"/>
        <v>180081225.49471384</v>
      </c>
      <c r="BX262" s="38" t="b">
        <f t="shared" si="170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 t="str">
        <f t="shared" si="171"/>
        <v/>
      </c>
      <c r="CK262" s="41" t="str">
        <f t="shared" si="172"/>
        <v/>
      </c>
      <c r="CL262" s="61" t="str">
        <f t="shared" si="173"/>
        <v/>
      </c>
      <c r="CM262" s="39" t="str">
        <f t="shared" si="174"/>
        <v/>
      </c>
      <c r="CN262" s="39" t="str">
        <f t="shared" si="175"/>
        <v/>
      </c>
      <c r="CO262" s="42" t="str">
        <f t="shared" si="176"/>
        <v/>
      </c>
      <c r="CP262" s="42" t="str">
        <f t="shared" si="177"/>
        <v/>
      </c>
      <c r="CQ262" s="42" t="str">
        <f t="shared" si="178"/>
        <v/>
      </c>
      <c r="CR262" s="42" t="str">
        <f t="shared" si="179"/>
        <v/>
      </c>
      <c r="CS262" s="42" t="str">
        <f t="shared" si="180"/>
        <v/>
      </c>
      <c r="CT262" s="42" t="str">
        <f t="shared" si="181"/>
        <v/>
      </c>
      <c r="CU262" s="43" t="str">
        <f t="shared" si="182"/>
        <v/>
      </c>
      <c r="CV262" s="43" t="str">
        <f t="shared" si="183"/>
        <v/>
      </c>
      <c r="CW262" s="43" t="str">
        <f t="shared" si="184"/>
        <v/>
      </c>
      <c r="CX262" s="13"/>
    </row>
    <row r="263" spans="1:102" x14ac:dyDescent="0.25">
      <c r="A263" s="31" t="s">
        <v>258</v>
      </c>
      <c r="B263" s="13">
        <v>1789</v>
      </c>
      <c r="C263" s="13">
        <v>124</v>
      </c>
      <c r="D263" s="13">
        <v>35</v>
      </c>
      <c r="E263" s="32" t="s">
        <v>0</v>
      </c>
      <c r="F263" s="32">
        <v>1</v>
      </c>
      <c r="G263" s="32"/>
      <c r="H263" s="32"/>
      <c r="I263" s="32" t="s">
        <v>0</v>
      </c>
      <c r="J263" s="13"/>
      <c r="K263" s="33"/>
      <c r="L263" s="34">
        <f>IFERROR(INDEX('Pokemon Data'!A:A,MATCH($A263,'Pokemon Data'!$B:$B,0)),"")</f>
        <v>217</v>
      </c>
      <c r="M263" s="34">
        <f>IFERROR(INDEX('Pokemon Data'!I:I,MATCH($A263,'Pokemon Data'!$B:$B,0)),"")</f>
        <v>155</v>
      </c>
      <c r="N263" s="34">
        <f>IFERROR(INDEX('Pokemon Data'!J:J,MATCH($A263,'Pokemon Data'!$B:$B,0)),"")</f>
        <v>142</v>
      </c>
      <c r="O263" s="34">
        <f>IFERROR(INDEX('Pokemon Data'!K:K,MATCH($A263,'Pokemon Data'!$B:$B,0)),"")</f>
        <v>93</v>
      </c>
      <c r="P263" s="35">
        <f>IFERROR(INDEX('Level Multipliers'!$A:$A,MATCH($D263,'Level Multipliers'!$B:$B,0)),"")</f>
        <v>23</v>
      </c>
      <c r="Q263" s="36">
        <f>IFERROR(INDEX('Level Multipliers'!$D:$D,MATCH(P263,'Level Multipliers'!$A:$A,0)),"")</f>
        <v>1.5609074973486676</v>
      </c>
      <c r="R263" s="37">
        <f t="shared" si="148"/>
        <v>39</v>
      </c>
      <c r="S263" s="37">
        <f t="shared" si="149"/>
        <v>15</v>
      </c>
      <c r="T263" s="38">
        <f t="shared" si="150"/>
        <v>1899893896.8092813</v>
      </c>
      <c r="U263" s="38">
        <f t="shared" si="151"/>
        <v>1902018463.4834824</v>
      </c>
      <c r="V263" s="38" t="b">
        <f t="shared" si="152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>
        <f t="shared" si="153"/>
        <v>23.5</v>
      </c>
      <c r="AI263" s="36">
        <f>IFERROR(INDEX('Level Multipliers'!$D:$D,MATCH(AH263,'Level Multipliers'!$A:$A,0)),"")</f>
        <v>1.5442084375315592</v>
      </c>
      <c r="AJ263" s="37">
        <f t="shared" si="154"/>
        <v>37</v>
      </c>
      <c r="AK263" s="37">
        <f t="shared" si="155"/>
        <v>15</v>
      </c>
      <c r="AL263" s="38">
        <f t="shared" si="156"/>
        <v>1819886760.4657485</v>
      </c>
      <c r="AM263" s="38">
        <f t="shared" si="157"/>
        <v>1821921858.7249718</v>
      </c>
      <c r="AN263" s="38" t="b">
        <f t="shared" si="158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>
        <f t="shared" si="159"/>
        <v>24</v>
      </c>
      <c r="BA263" s="36">
        <f>IFERROR(INDEX('Level Multipliers'!$D:$D,MATCH(AZ263,'Level Multipliers'!$A:$A,0)),"")</f>
        <v>1.5280341520389438</v>
      </c>
      <c r="BB263" s="37">
        <f t="shared" si="160"/>
        <v>35</v>
      </c>
      <c r="BC263" s="37">
        <f t="shared" si="161"/>
        <v>15</v>
      </c>
      <c r="BD263" s="38">
        <f t="shared" si="162"/>
        <v>1744829217.5755517</v>
      </c>
      <c r="BE263" s="38">
        <f t="shared" si="163"/>
        <v>1746780382.3295724</v>
      </c>
      <c r="BF263" s="38" t="b">
        <f t="shared" si="164"/>
        <v>1</v>
      </c>
      <c r="BG263" s="37" t="str">
        <f t="array" ref="BG263:BQ263">IF(BF263,"",IVSolution($M263,$N263,$O263,BB263,BC263,BD263,BE263,$E263,$F263,$G263,$H263,$I263))</f>
        <v/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>
        <f t="shared" si="165"/>
        <v>24.5</v>
      </c>
      <c r="BS263" s="36">
        <f>IFERROR(INDEX('Level Multipliers'!$D:$D,MATCH(BR263,'Level Multipliers'!$A:$A,0)),"")</f>
        <v>1.5123576273617088</v>
      </c>
      <c r="BT263" s="37">
        <f t="shared" si="166"/>
        <v>33</v>
      </c>
      <c r="BU263" s="37">
        <f t="shared" si="167"/>
        <v>15</v>
      </c>
      <c r="BV263" s="38">
        <f t="shared" si="168"/>
        <v>1674320848.2926254</v>
      </c>
      <c r="BW263" s="38">
        <f t="shared" si="169"/>
        <v>1676193166.6795504</v>
      </c>
      <c r="BX263" s="38" t="b">
        <f t="shared" si="170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 t="str">
        <f t="shared" si="171"/>
        <v/>
      </c>
      <c r="CK263" s="41" t="str">
        <f t="shared" si="172"/>
        <v/>
      </c>
      <c r="CL263" s="61" t="str">
        <f t="shared" si="173"/>
        <v/>
      </c>
      <c r="CM263" s="39" t="str">
        <f t="shared" si="174"/>
        <v/>
      </c>
      <c r="CN263" s="39" t="str">
        <f t="shared" si="175"/>
        <v/>
      </c>
      <c r="CO263" s="42" t="str">
        <f t="shared" si="176"/>
        <v/>
      </c>
      <c r="CP263" s="42" t="str">
        <f t="shared" si="177"/>
        <v/>
      </c>
      <c r="CQ263" s="42" t="str">
        <f t="shared" si="178"/>
        <v/>
      </c>
      <c r="CR263" s="42" t="str">
        <f t="shared" si="179"/>
        <v/>
      </c>
      <c r="CS263" s="42" t="str">
        <f t="shared" si="180"/>
        <v/>
      </c>
      <c r="CT263" s="42" t="str">
        <f t="shared" si="181"/>
        <v/>
      </c>
      <c r="CU263" s="43" t="str">
        <f t="shared" si="182"/>
        <v/>
      </c>
      <c r="CV263" s="43" t="str">
        <f t="shared" si="183"/>
        <v/>
      </c>
      <c r="CW263" s="43" t="str">
        <f t="shared" si="184"/>
        <v/>
      </c>
      <c r="CX263" s="13" t="s">
        <v>442</v>
      </c>
    </row>
    <row r="264" spans="1:102" x14ac:dyDescent="0.25">
      <c r="A264" s="31" t="s">
        <v>259</v>
      </c>
      <c r="B264" s="13">
        <v>449</v>
      </c>
      <c r="C264" s="13">
        <v>53</v>
      </c>
      <c r="D264" s="13">
        <v>35</v>
      </c>
      <c r="E264" s="32"/>
      <c r="F264" s="32"/>
      <c r="G264" s="32"/>
      <c r="H264" s="32"/>
      <c r="I264" s="32"/>
      <c r="J264" s="13"/>
      <c r="K264" s="33"/>
      <c r="L264" s="34">
        <f>IFERROR(INDEX('Pokemon Data'!A:A,MATCH($A264,'Pokemon Data'!$B:$B,0)),"")</f>
        <v>218</v>
      </c>
      <c r="M264" s="34">
        <f>IFERROR(INDEX('Pokemon Data'!I:I,MATCH($A264,'Pokemon Data'!$B:$B,0)),"")</f>
        <v>207</v>
      </c>
      <c r="N264" s="34">
        <f>IFERROR(INDEX('Pokemon Data'!J:J,MATCH($A264,'Pokemon Data'!$B:$B,0)),"")</f>
        <v>236</v>
      </c>
      <c r="O264" s="34">
        <f>IFERROR(INDEX('Pokemon Data'!K:K,MATCH($A264,'Pokemon Data'!$B:$B,0)),"")</f>
        <v>144</v>
      </c>
      <c r="P264" s="35">
        <f>IFERROR(INDEX('Level Multipliers'!$A:$A,MATCH($D264,'Level Multipliers'!$B:$B,0)),"")</f>
        <v>23</v>
      </c>
      <c r="Q264" s="36">
        <f>IFERROR(INDEX('Level Multipliers'!$D:$D,MATCH(P264,'Level Multipliers'!$A:$A,0)),"")</f>
        <v>1.5609074973486676</v>
      </c>
      <c r="R264" s="37">
        <f t="shared" si="148"/>
        <v>0</v>
      </c>
      <c r="S264" s="37">
        <f t="shared" si="149"/>
        <v>-123</v>
      </c>
      <c r="T264" s="38">
        <f t="shared" si="150"/>
        <v>119674424.72355217</v>
      </c>
      <c r="U264" s="38">
        <f t="shared" si="151"/>
        <v>120208089.27792677</v>
      </c>
      <c r="V264" s="38" t="b">
        <f t="shared" si="152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>
        <f t="shared" si="153"/>
        <v>23.5</v>
      </c>
      <c r="AI264" s="36">
        <f>IFERROR(INDEX('Level Multipliers'!$D:$D,MATCH(AH264,'Level Multipliers'!$A:$A,0)),"")</f>
        <v>1.5442084375315592</v>
      </c>
      <c r="AJ264" s="37">
        <f t="shared" si="154"/>
        <v>0</v>
      </c>
      <c r="AK264" s="37">
        <f t="shared" si="155"/>
        <v>-124</v>
      </c>
      <c r="AL264" s="38">
        <f t="shared" si="156"/>
        <v>114634770.6503583</v>
      </c>
      <c r="AM264" s="38">
        <f t="shared" si="157"/>
        <v>115145961.85880801</v>
      </c>
      <c r="AN264" s="38" t="b">
        <f t="shared" si="158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>
        <f t="shared" si="159"/>
        <v>24</v>
      </c>
      <c r="BA264" s="36">
        <f>IFERROR(INDEX('Level Multipliers'!$D:$D,MATCH(AZ264,'Level Multipliers'!$A:$A,0)),"")</f>
        <v>1.5280341520389438</v>
      </c>
      <c r="BB264" s="37">
        <f t="shared" si="160"/>
        <v>0</v>
      </c>
      <c r="BC264" s="37">
        <f t="shared" si="161"/>
        <v>-125</v>
      </c>
      <c r="BD264" s="38">
        <f t="shared" si="162"/>
        <v>109906891.75057712</v>
      </c>
      <c r="BE264" s="38">
        <f t="shared" si="163"/>
        <v>110396999.91315453</v>
      </c>
      <c r="BF264" s="38" t="b">
        <f t="shared" si="164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>
        <f t="shared" si="165"/>
        <v>24.5</v>
      </c>
      <c r="BS264" s="36">
        <f>IFERROR(INDEX('Level Multipliers'!$D:$D,MATCH(BR264,'Level Multipliers'!$A:$A,0)),"")</f>
        <v>1.5123576273617088</v>
      </c>
      <c r="BT264" s="37">
        <f t="shared" si="166"/>
        <v>0</v>
      </c>
      <c r="BU264" s="37">
        <f t="shared" si="167"/>
        <v>-126</v>
      </c>
      <c r="BV264" s="38">
        <f t="shared" si="168"/>
        <v>105465565.55530852</v>
      </c>
      <c r="BW264" s="38">
        <f t="shared" si="169"/>
        <v>105935868.49742797</v>
      </c>
      <c r="BX264" s="38" t="b">
        <f t="shared" si="170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 t="str">
        <f t="shared" si="171"/>
        <v/>
      </c>
      <c r="CK264" s="41" t="str">
        <f t="shared" si="172"/>
        <v/>
      </c>
      <c r="CL264" s="61" t="str">
        <f t="shared" si="173"/>
        <v/>
      </c>
      <c r="CM264" s="39" t="str">
        <f t="shared" si="174"/>
        <v/>
      </c>
      <c r="CN264" s="39" t="str">
        <f t="shared" si="175"/>
        <v/>
      </c>
      <c r="CO264" s="42" t="str">
        <f t="shared" si="176"/>
        <v/>
      </c>
      <c r="CP264" s="42" t="str">
        <f t="shared" si="177"/>
        <v/>
      </c>
      <c r="CQ264" s="42" t="str">
        <f t="shared" si="178"/>
        <v/>
      </c>
      <c r="CR264" s="42" t="str">
        <f t="shared" si="179"/>
        <v/>
      </c>
      <c r="CS264" s="42" t="str">
        <f t="shared" si="180"/>
        <v/>
      </c>
      <c r="CT264" s="42" t="str">
        <f t="shared" si="181"/>
        <v/>
      </c>
      <c r="CU264" s="43" t="str">
        <f t="shared" si="182"/>
        <v/>
      </c>
      <c r="CV264" s="43" t="str">
        <f t="shared" si="183"/>
        <v/>
      </c>
      <c r="CW264" s="43" t="str">
        <f t="shared" si="184"/>
        <v/>
      </c>
      <c r="CX264" s="13" t="s">
        <v>451</v>
      </c>
    </row>
    <row r="265" spans="1:102" x14ac:dyDescent="0.25">
      <c r="A265" s="31" t="s">
        <v>259</v>
      </c>
      <c r="B265" s="13">
        <v>139</v>
      </c>
      <c r="C265" s="13">
        <v>31</v>
      </c>
      <c r="D265" s="13">
        <v>8</v>
      </c>
      <c r="E265" s="32" t="s">
        <v>0</v>
      </c>
      <c r="F265" s="32"/>
      <c r="G265" s="32"/>
      <c r="H265" s="32">
        <v>1</v>
      </c>
      <c r="I265" s="32" t="s">
        <v>0</v>
      </c>
      <c r="J265" s="13"/>
      <c r="K265" s="33"/>
      <c r="L265" s="34">
        <f>IFERROR(INDEX('Pokemon Data'!A:A,MATCH($A265,'Pokemon Data'!$B:$B,0)),"")</f>
        <v>218</v>
      </c>
      <c r="M265" s="34">
        <f>IFERROR(INDEX('Pokemon Data'!I:I,MATCH($A265,'Pokemon Data'!$B:$B,0)),"")</f>
        <v>207</v>
      </c>
      <c r="N265" s="34">
        <f>IFERROR(INDEX('Pokemon Data'!J:J,MATCH($A265,'Pokemon Data'!$B:$B,0)),"")</f>
        <v>236</v>
      </c>
      <c r="O265" s="34">
        <f>IFERROR(INDEX('Pokemon Data'!K:K,MATCH($A265,'Pokemon Data'!$B:$B,0)),"")</f>
        <v>144</v>
      </c>
      <c r="P265" s="35">
        <f>IFERROR(INDEX('Level Multipliers'!$A:$A,MATCH($D265,'Level Multipliers'!$B:$B,0)),"")</f>
        <v>7</v>
      </c>
      <c r="Q265" s="36">
        <f>IFERROR(INDEX('Level Multipliers'!$D:$D,MATCH(P265,'Level Multipliers'!$A:$A,0)),"")</f>
        <v>2.8635844799030687</v>
      </c>
      <c r="R265" s="37">
        <f t="shared" si="148"/>
        <v>0</v>
      </c>
      <c r="S265" s="37">
        <f t="shared" si="149"/>
        <v>-116</v>
      </c>
      <c r="T265" s="38">
        <f t="shared" si="150"/>
        <v>129918081.98334688</v>
      </c>
      <c r="U265" s="38">
        <f t="shared" si="151"/>
        <v>131794131.09433253</v>
      </c>
      <c r="V265" s="38" t="b">
        <f t="shared" si="152"/>
        <v>1</v>
      </c>
      <c r="W265" s="37" t="str">
        <f t="array" ref="W265:AG265">IF(V265,"",IVSolution($M265,$N265,$O265,R265,S265,T265,U265,$E265,$F265,$G265,$H265,$I265))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40">
        <f t="shared" si="153"/>
        <v>7.5</v>
      </c>
      <c r="AI265" s="36">
        <f>IFERROR(INDEX('Level Multipliers'!$D:$D,MATCH(AH265,'Level Multipliers'!$A:$A,0)),"")</f>
        <v>2.7589423510530713</v>
      </c>
      <c r="AJ265" s="37">
        <f t="shared" si="154"/>
        <v>0</v>
      </c>
      <c r="AK265" s="37">
        <f t="shared" si="155"/>
        <v>-119</v>
      </c>
      <c r="AL265" s="38">
        <f t="shared" si="156"/>
        <v>111943815.13788109</v>
      </c>
      <c r="AM265" s="38">
        <f t="shared" si="157"/>
        <v>113560311.40740487</v>
      </c>
      <c r="AN265" s="38" t="b">
        <f t="shared" si="158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>
        <f t="shared" si="159"/>
        <v>8</v>
      </c>
      <c r="BA265" s="36">
        <f>IFERROR(INDEX('Level Multipliers'!$D:$D,MATCH(AZ265,'Level Multipliers'!$A:$A,0)),"")</f>
        <v>2.6649924305944541</v>
      </c>
      <c r="BB265" s="37">
        <f t="shared" si="160"/>
        <v>0</v>
      </c>
      <c r="BC265" s="37">
        <f t="shared" si="161"/>
        <v>-122</v>
      </c>
      <c r="BD265" s="38">
        <f t="shared" si="162"/>
        <v>97457108.02616027</v>
      </c>
      <c r="BE265" s="38">
        <f t="shared" si="163"/>
        <v>98864412.675986812</v>
      </c>
      <c r="BF265" s="38" t="b">
        <f t="shared" si="164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>
        <f t="shared" si="165"/>
        <v>8.5</v>
      </c>
      <c r="BS265" s="36">
        <f>IFERROR(INDEX('Level Multipliers'!$D:$D,MATCH(BR265,'Level Multipliers'!$A:$A,0)),"")</f>
        <v>2.5800298976397995</v>
      </c>
      <c r="BT265" s="37">
        <f t="shared" si="166"/>
        <v>0</v>
      </c>
      <c r="BU265" s="37">
        <f t="shared" si="167"/>
        <v>-125</v>
      </c>
      <c r="BV265" s="38">
        <f t="shared" si="168"/>
        <v>85610799.937264398</v>
      </c>
      <c r="BW265" s="38">
        <f t="shared" si="169"/>
        <v>86847040.97978273</v>
      </c>
      <c r="BX265" s="38" t="b">
        <f t="shared" si="170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 t="str">
        <f t="shared" si="171"/>
        <v/>
      </c>
      <c r="CK265" s="41" t="str">
        <f t="shared" si="172"/>
        <v/>
      </c>
      <c r="CL265" s="61" t="str">
        <f t="shared" si="173"/>
        <v/>
      </c>
      <c r="CM265" s="39" t="str">
        <f t="shared" si="174"/>
        <v/>
      </c>
      <c r="CN265" s="39" t="str">
        <f t="shared" si="175"/>
        <v/>
      </c>
      <c r="CO265" s="42" t="str">
        <f t="shared" si="176"/>
        <v/>
      </c>
      <c r="CP265" s="42" t="str">
        <f t="shared" si="177"/>
        <v/>
      </c>
      <c r="CQ265" s="42" t="str">
        <f t="shared" si="178"/>
        <v/>
      </c>
      <c r="CR265" s="42" t="str">
        <f t="shared" si="179"/>
        <v/>
      </c>
      <c r="CS265" s="42" t="str">
        <f t="shared" si="180"/>
        <v/>
      </c>
      <c r="CT265" s="42" t="str">
        <f t="shared" si="181"/>
        <v/>
      </c>
      <c r="CU265" s="43" t="str">
        <f t="shared" si="182"/>
        <v/>
      </c>
      <c r="CV265" s="43" t="str">
        <f t="shared" si="183"/>
        <v/>
      </c>
      <c r="CW265" s="43" t="str">
        <f t="shared" si="184"/>
        <v/>
      </c>
      <c r="CX265" s="13"/>
    </row>
    <row r="266" spans="1:102" x14ac:dyDescent="0.25">
      <c r="A266" s="31" t="s">
        <v>260</v>
      </c>
      <c r="B266" s="13">
        <v>846</v>
      </c>
      <c r="C266" s="13">
        <v>66</v>
      </c>
      <c r="D266" s="13">
        <v>25</v>
      </c>
      <c r="E266" s="32" t="s">
        <v>0</v>
      </c>
      <c r="F266" s="32"/>
      <c r="G266" s="32"/>
      <c r="H266" s="32">
        <v>1</v>
      </c>
      <c r="I266" s="32" t="s">
        <v>2</v>
      </c>
      <c r="J266" s="13"/>
      <c r="K266" s="33"/>
      <c r="L266" s="34">
        <f>IFERROR(INDEX('Pokemon Data'!A:A,MATCH($A266,'Pokemon Data'!$B:$B,0)),"")</f>
        <v>219</v>
      </c>
      <c r="M266" s="34">
        <f>IFERROR(INDEX('Pokemon Data'!I:I,MATCH($A266,'Pokemon Data'!$B:$B,0)),"")</f>
        <v>120</v>
      </c>
      <c r="N266" s="34">
        <f>IFERROR(INDEX('Pokemon Data'!J:J,MATCH($A266,'Pokemon Data'!$B:$B,0)),"")</f>
        <v>118</v>
      </c>
      <c r="O266" s="34">
        <f>IFERROR(INDEX('Pokemon Data'!K:K,MATCH($A266,'Pokemon Data'!$B:$B,0)),"")</f>
        <v>71</v>
      </c>
      <c r="P266" s="35">
        <f>IFERROR(INDEX('Level Multipliers'!$A:$A,MATCH($D266,'Level Multipliers'!$B:$B,0)),"")</f>
        <v>19</v>
      </c>
      <c r="Q266" s="36">
        <f>IFERROR(INDEX('Level Multipliers'!$D:$D,MATCH(P266,'Level Multipliers'!$A:$A,0)),"")</f>
        <v>1.7173900470456649</v>
      </c>
      <c r="R266" s="37">
        <f t="shared" si="148"/>
        <v>0</v>
      </c>
      <c r="S266" s="37">
        <f t="shared" si="149"/>
        <v>-5</v>
      </c>
      <c r="T266" s="38">
        <f t="shared" si="150"/>
        <v>622610574.78856742</v>
      </c>
      <c r="U266" s="38">
        <f t="shared" si="151"/>
        <v>624083337.31325185</v>
      </c>
      <c r="V266" s="38" t="b">
        <f t="shared" si="152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>
        <f t="shared" si="153"/>
        <v>19.5</v>
      </c>
      <c r="AI266" s="36">
        <f>IFERROR(INDEX('Level Multipliers'!$D:$D,MATCH(AH266,'Level Multipliers'!$A:$A,0)),"")</f>
        <v>1.6952373266621776</v>
      </c>
      <c r="AJ266" s="37">
        <f t="shared" si="154"/>
        <v>0</v>
      </c>
      <c r="AK266" s="37">
        <f t="shared" si="155"/>
        <v>-7</v>
      </c>
      <c r="AL266" s="38">
        <f t="shared" si="156"/>
        <v>591102439.14964986</v>
      </c>
      <c r="AM266" s="38">
        <f t="shared" si="157"/>
        <v>592500670.33280122</v>
      </c>
      <c r="AN266" s="38" t="b">
        <f t="shared" si="158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>
        <f t="shared" si="159"/>
        <v>20</v>
      </c>
      <c r="BA266" s="36">
        <f>IFERROR(INDEX('Level Multipliers'!$D:$D,MATCH(AZ266,'Level Multipliers'!$A:$A,0)),"")</f>
        <v>1.6739202944034379</v>
      </c>
      <c r="BB266" s="37">
        <f t="shared" si="160"/>
        <v>0</v>
      </c>
      <c r="BC266" s="37">
        <f t="shared" si="161"/>
        <v>-8</v>
      </c>
      <c r="BD266" s="38">
        <f t="shared" si="162"/>
        <v>561926902.96916795</v>
      </c>
      <c r="BE266" s="38">
        <f t="shared" si="163"/>
        <v>563256120.4894228</v>
      </c>
      <c r="BF266" s="38" t="b">
        <f t="shared" si="164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>
        <f t="shared" si="165"/>
        <v>20.5</v>
      </c>
      <c r="BS266" s="36">
        <f>IFERROR(INDEX('Level Multipliers'!$D:$D,MATCH(BR266,'Level Multipliers'!$A:$A,0)),"")</f>
        <v>1.6533745038028393</v>
      </c>
      <c r="BT266" s="37">
        <f t="shared" si="166"/>
        <v>0</v>
      </c>
      <c r="BU266" s="37">
        <f t="shared" si="167"/>
        <v>-10</v>
      </c>
      <c r="BV266" s="38">
        <f t="shared" si="168"/>
        <v>534842205.41684198</v>
      </c>
      <c r="BW266" s="38">
        <f t="shared" si="169"/>
        <v>536107355.0764426</v>
      </c>
      <c r="BX266" s="38" t="b">
        <f t="shared" si="170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 t="str">
        <f t="shared" si="171"/>
        <v/>
      </c>
      <c r="CK266" s="41" t="str">
        <f t="shared" si="172"/>
        <v/>
      </c>
      <c r="CL266" s="61" t="str">
        <f t="shared" si="173"/>
        <v/>
      </c>
      <c r="CM266" s="39" t="str">
        <f t="shared" si="174"/>
        <v/>
      </c>
      <c r="CN266" s="39" t="str">
        <f t="shared" si="175"/>
        <v/>
      </c>
      <c r="CO266" s="42" t="str">
        <f t="shared" si="176"/>
        <v/>
      </c>
      <c r="CP266" s="42" t="str">
        <f t="shared" si="177"/>
        <v/>
      </c>
      <c r="CQ266" s="42" t="str">
        <f t="shared" si="178"/>
        <v/>
      </c>
      <c r="CR266" s="42" t="str">
        <f t="shared" si="179"/>
        <v/>
      </c>
      <c r="CS266" s="42" t="str">
        <f t="shared" si="180"/>
        <v/>
      </c>
      <c r="CT266" s="42" t="str">
        <f t="shared" si="181"/>
        <v/>
      </c>
      <c r="CU266" s="43" t="str">
        <f t="shared" si="182"/>
        <v/>
      </c>
      <c r="CV266" s="43" t="str">
        <f t="shared" si="183"/>
        <v/>
      </c>
      <c r="CW266" s="43" t="str">
        <f t="shared" si="184"/>
        <v/>
      </c>
      <c r="CX266" s="13" t="s">
        <v>423</v>
      </c>
    </row>
    <row r="267" spans="1:102" x14ac:dyDescent="0.25">
      <c r="A267" s="31" t="s">
        <v>261</v>
      </c>
      <c r="B267" s="13">
        <v>271</v>
      </c>
      <c r="C267" s="13">
        <v>58</v>
      </c>
      <c r="D267" s="13">
        <v>19</v>
      </c>
      <c r="E267" s="32" t="s">
        <v>0</v>
      </c>
      <c r="F267" s="32">
        <v>1</v>
      </c>
      <c r="G267" s="32"/>
      <c r="H267" s="32"/>
      <c r="I267" s="32" t="s">
        <v>2</v>
      </c>
      <c r="J267" s="13"/>
      <c r="K267" s="33"/>
      <c r="L267" s="34">
        <f>IFERROR(INDEX('Pokemon Data'!A:A,MATCH($A267,'Pokemon Data'!$B:$B,0)),"")</f>
        <v>220</v>
      </c>
      <c r="M267" s="34">
        <f>IFERROR(INDEX('Pokemon Data'!I:I,MATCH($A267,'Pokemon Data'!$B:$B,0)),"")</f>
        <v>137</v>
      </c>
      <c r="N267" s="34">
        <f>IFERROR(INDEX('Pokemon Data'!J:J,MATCH($A267,'Pokemon Data'!$B:$B,0)),"")</f>
        <v>139</v>
      </c>
      <c r="O267" s="34">
        <f>IFERROR(INDEX('Pokemon Data'!K:K,MATCH($A267,'Pokemon Data'!$B:$B,0)),"")</f>
        <v>191</v>
      </c>
      <c r="P267" s="35">
        <f>IFERROR(INDEX('Level Multipliers'!$A:$A,MATCH($D267,'Level Multipliers'!$B:$B,0)),"")</f>
        <v>15</v>
      </c>
      <c r="Q267" s="36">
        <f>IFERROR(INDEX('Level Multipliers'!$D:$D,MATCH(P267,'Level Multipliers'!$A:$A,0)),"")</f>
        <v>1.9327632386874845</v>
      </c>
      <c r="R267" s="37">
        <f t="shared" si="148"/>
        <v>0</v>
      </c>
      <c r="S267" s="37">
        <f t="shared" si="149"/>
        <v>-23</v>
      </c>
      <c r="T267" s="38">
        <f t="shared" si="150"/>
        <v>102483325.28701228</v>
      </c>
      <c r="U267" s="38">
        <f t="shared" si="151"/>
        <v>103241055.24208978</v>
      </c>
      <c r="V267" s="38" t="b">
        <f t="shared" si="152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>
        <f t="shared" si="153"/>
        <v>15.5</v>
      </c>
      <c r="AI267" s="36">
        <f>IFERROR(INDEX('Level Multipliers'!$D:$D,MATCH(AH267,'Level Multipliers'!$A:$A,0)),"")</f>
        <v>1.9013484732050823</v>
      </c>
      <c r="AJ267" s="37">
        <f t="shared" si="154"/>
        <v>0</v>
      </c>
      <c r="AK267" s="37">
        <f t="shared" si="155"/>
        <v>-25</v>
      </c>
      <c r="AL267" s="38">
        <f t="shared" si="156"/>
        <v>95981042.546606556</v>
      </c>
      <c r="AM267" s="38">
        <f t="shared" si="157"/>
        <v>96690696.637683854</v>
      </c>
      <c r="AN267" s="38" t="b">
        <f t="shared" si="158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>
        <f t="shared" si="159"/>
        <v>16</v>
      </c>
      <c r="BA267" s="36">
        <f>IFERROR(INDEX('Level Multipliers'!$D:$D,MATCH(AZ267,'Level Multipliers'!$A:$A,0)),"")</f>
        <v>1.8714174200985207</v>
      </c>
      <c r="BB267" s="37">
        <f t="shared" si="160"/>
        <v>0</v>
      </c>
      <c r="BC267" s="37">
        <f t="shared" si="161"/>
        <v>-27</v>
      </c>
      <c r="BD267" s="38">
        <f t="shared" si="162"/>
        <v>90078522.251889557</v>
      </c>
      <c r="BE267" s="38">
        <f t="shared" si="163"/>
        <v>90744534.936667487</v>
      </c>
      <c r="BF267" s="38" t="b">
        <f t="shared" si="164"/>
        <v>1</v>
      </c>
      <c r="BG267" s="37" t="str">
        <f t="array" ref="BG267:BQ267">IF(BF267,"",IVSolution($M267,$N267,$O267,BB267,BC267,BD267,BE267,$E267,$F267,$G267,$H267,$I267))</f>
        <v/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>
        <f t="shared" si="165"/>
        <v>16.5</v>
      </c>
      <c r="BS267" s="36">
        <f>IFERROR(INDEX('Level Multipliers'!$D:$D,MATCH(BR267,'Level Multipliers'!$A:$A,0)),"")</f>
        <v>1.8428568206029767</v>
      </c>
      <c r="BT267" s="37">
        <f t="shared" si="166"/>
        <v>0</v>
      </c>
      <c r="BU267" s="37">
        <f t="shared" si="167"/>
        <v>-29</v>
      </c>
      <c r="BV267" s="38">
        <f t="shared" si="168"/>
        <v>84704202.74107191</v>
      </c>
      <c r="BW267" s="38">
        <f t="shared" si="169"/>
        <v>85330479.3724958</v>
      </c>
      <c r="BX267" s="38" t="b">
        <f t="shared" si="170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 t="str">
        <f t="shared" si="171"/>
        <v/>
      </c>
      <c r="CK267" s="41" t="str">
        <f t="shared" si="172"/>
        <v/>
      </c>
      <c r="CL267" s="61" t="str">
        <f t="shared" si="173"/>
        <v/>
      </c>
      <c r="CM267" s="39" t="str">
        <f t="shared" si="174"/>
        <v/>
      </c>
      <c r="CN267" s="39" t="str">
        <f t="shared" si="175"/>
        <v/>
      </c>
      <c r="CO267" s="42" t="str">
        <f t="shared" si="176"/>
        <v/>
      </c>
      <c r="CP267" s="42" t="str">
        <f t="shared" si="177"/>
        <v/>
      </c>
      <c r="CQ267" s="42" t="str">
        <f t="shared" si="178"/>
        <v/>
      </c>
      <c r="CR267" s="42" t="str">
        <f t="shared" si="179"/>
        <v/>
      </c>
      <c r="CS267" s="42" t="str">
        <f t="shared" si="180"/>
        <v/>
      </c>
      <c r="CT267" s="42" t="str">
        <f t="shared" si="181"/>
        <v/>
      </c>
      <c r="CU267" s="43" t="str">
        <f t="shared" si="182"/>
        <v/>
      </c>
      <c r="CV267" s="43" t="str">
        <f t="shared" si="183"/>
        <v/>
      </c>
      <c r="CW267" s="43" t="str">
        <f t="shared" si="184"/>
        <v/>
      </c>
      <c r="CX267" s="13"/>
    </row>
    <row r="268" spans="1:102" x14ac:dyDescent="0.25">
      <c r="A268" s="31" t="s">
        <v>261</v>
      </c>
      <c r="B268" s="13">
        <v>86</v>
      </c>
      <c r="C268" s="13">
        <v>33</v>
      </c>
      <c r="D268" s="13">
        <v>6</v>
      </c>
      <c r="E268" s="32" t="s">
        <v>0</v>
      </c>
      <c r="F268" s="32">
        <v>1</v>
      </c>
      <c r="G268" s="32"/>
      <c r="H268" s="32"/>
      <c r="I268" s="32" t="s">
        <v>2</v>
      </c>
      <c r="J268" s="13"/>
      <c r="K268" s="33"/>
      <c r="L268" s="34">
        <f>IFERROR(INDEX('Pokemon Data'!A:A,MATCH($A268,'Pokemon Data'!$B:$B,0)),"")</f>
        <v>220</v>
      </c>
      <c r="M268" s="34">
        <f>IFERROR(INDEX('Pokemon Data'!I:I,MATCH($A268,'Pokemon Data'!$B:$B,0)),"")</f>
        <v>137</v>
      </c>
      <c r="N268" s="34">
        <f>IFERROR(INDEX('Pokemon Data'!J:J,MATCH($A268,'Pokemon Data'!$B:$B,0)),"")</f>
        <v>139</v>
      </c>
      <c r="O268" s="34">
        <f>IFERROR(INDEX('Pokemon Data'!K:K,MATCH($A268,'Pokemon Data'!$B:$B,0)),"")</f>
        <v>191</v>
      </c>
      <c r="P268" s="35">
        <f>IFERROR(INDEX('Level Multipliers'!$A:$A,MATCH($D268,'Level Multipliers'!$B:$B,0)),"")</f>
        <v>5</v>
      </c>
      <c r="Q268" s="36">
        <f>IFERROR(INDEX('Level Multipliers'!$D:$D,MATCH(P268,'Level Multipliers'!$A:$A,0)),"")</f>
        <v>3.4453071462968556</v>
      </c>
      <c r="R268" s="37">
        <f t="shared" si="148"/>
        <v>0</v>
      </c>
      <c r="S268" s="37">
        <f t="shared" si="149"/>
        <v>-20</v>
      </c>
      <c r="T268" s="38">
        <f t="shared" si="150"/>
        <v>104209828.78241993</v>
      </c>
      <c r="U268" s="38">
        <f t="shared" si="151"/>
        <v>106647403.19823371</v>
      </c>
      <c r="V268" s="38" t="b">
        <f t="shared" si="152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>
        <f t="shared" si="153"/>
        <v>5.5</v>
      </c>
      <c r="AI268" s="36">
        <f>IFERROR(INDEX('Level Multipliers'!$D:$D,MATCH(AH268,'Level Multipliers'!$A:$A,0)),"")</f>
        <v>3.2673611577633439</v>
      </c>
      <c r="AJ268" s="37">
        <f t="shared" si="154"/>
        <v>0</v>
      </c>
      <c r="AK268" s="37">
        <f t="shared" si="155"/>
        <v>-26</v>
      </c>
      <c r="AL268" s="38">
        <f t="shared" si="156"/>
        <v>84291827.547733516</v>
      </c>
      <c r="AM268" s="38">
        <f t="shared" si="157"/>
        <v>86263499.555002019</v>
      </c>
      <c r="AN268" s="38" t="b">
        <f t="shared" si="158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>
        <f t="shared" si="159"/>
        <v>6</v>
      </c>
      <c r="BA268" s="36">
        <f>IFERROR(INDEX('Level Multipliers'!$D:$D,MATCH(AZ268,'Level Multipliers'!$A:$A,0)),"")</f>
        <v>3.1144148940514844</v>
      </c>
      <c r="BB268" s="37">
        <f t="shared" si="160"/>
        <v>0</v>
      </c>
      <c r="BC268" s="37">
        <f t="shared" si="161"/>
        <v>-32</v>
      </c>
      <c r="BD268" s="38">
        <f t="shared" si="162"/>
        <v>69582939.767707914</v>
      </c>
      <c r="BE268" s="38">
        <f t="shared" si="163"/>
        <v>71210555.854756787</v>
      </c>
      <c r="BF268" s="38" t="b">
        <f t="shared" si="164"/>
        <v>1</v>
      </c>
      <c r="BG268" s="37" t="str">
        <f t="array" ref="BG268:BQ268">IF(BF268,"",IVSolution($M268,$N268,$O268,BB268,BC268,BD268,BE268,$E268,$F268,$G268,$H268,$I268))</f>
        <v/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>
        <f t="shared" si="165"/>
        <v>6.5</v>
      </c>
      <c r="BS268" s="36">
        <f>IFERROR(INDEX('Level Multipliers'!$D:$D,MATCH(BR268,'Level Multipliers'!$A:$A,0)),"")</f>
        <v>2.9811143544095775</v>
      </c>
      <c r="BT268" s="37">
        <f t="shared" si="166"/>
        <v>0</v>
      </c>
      <c r="BU268" s="37">
        <f t="shared" si="167"/>
        <v>-36</v>
      </c>
      <c r="BV268" s="38">
        <f t="shared" si="168"/>
        <v>58413260.10959623</v>
      </c>
      <c r="BW268" s="38">
        <f t="shared" si="169"/>
        <v>59779605.972084083</v>
      </c>
      <c r="BX268" s="38" t="b">
        <f t="shared" si="170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 t="str">
        <f t="shared" si="171"/>
        <v/>
      </c>
      <c r="CK268" s="41" t="str">
        <f t="shared" si="172"/>
        <v/>
      </c>
      <c r="CL268" s="61" t="str">
        <f t="shared" si="173"/>
        <v/>
      </c>
      <c r="CM268" s="39" t="str">
        <f t="shared" si="174"/>
        <v/>
      </c>
      <c r="CN268" s="39" t="str">
        <f t="shared" si="175"/>
        <v/>
      </c>
      <c r="CO268" s="42" t="str">
        <f t="shared" si="176"/>
        <v/>
      </c>
      <c r="CP268" s="42" t="str">
        <f t="shared" si="177"/>
        <v/>
      </c>
      <c r="CQ268" s="42" t="str">
        <f t="shared" si="178"/>
        <v/>
      </c>
      <c r="CR268" s="42" t="str">
        <f t="shared" si="179"/>
        <v/>
      </c>
      <c r="CS268" s="42" t="str">
        <f t="shared" si="180"/>
        <v/>
      </c>
      <c r="CT268" s="42" t="str">
        <f t="shared" si="181"/>
        <v/>
      </c>
      <c r="CU268" s="43" t="str">
        <f t="shared" si="182"/>
        <v/>
      </c>
      <c r="CV268" s="43" t="str">
        <f t="shared" si="183"/>
        <v/>
      </c>
      <c r="CW268" s="43" t="str">
        <f t="shared" si="184"/>
        <v/>
      </c>
      <c r="CX268" s="13"/>
    </row>
    <row r="269" spans="1:102" x14ac:dyDescent="0.25">
      <c r="A269" s="31" t="s">
        <v>262</v>
      </c>
      <c r="B269" s="13">
        <v>1031</v>
      </c>
      <c r="C269" s="13">
        <v>114</v>
      </c>
      <c r="D269" s="13">
        <v>19</v>
      </c>
      <c r="E269" s="32" t="s">
        <v>0</v>
      </c>
      <c r="F269" s="32"/>
      <c r="G269" s="32"/>
      <c r="H269" s="32">
        <v>1</v>
      </c>
      <c r="I269" s="32" t="s">
        <v>0</v>
      </c>
      <c r="J269" s="13"/>
      <c r="K269" s="33"/>
      <c r="L269" s="34">
        <f>IFERROR(INDEX('Pokemon Data'!A:A,MATCH($A269,'Pokemon Data'!$B:$B,0)),"")</f>
        <v>221</v>
      </c>
      <c r="M269" s="34">
        <f>IFERROR(INDEX('Pokemon Data'!I:I,MATCH($A269,'Pokemon Data'!$B:$B,0)),"")</f>
        <v>137</v>
      </c>
      <c r="N269" s="34">
        <f>IFERROR(INDEX('Pokemon Data'!J:J,MATCH($A269,'Pokemon Data'!$B:$B,0)),"")</f>
        <v>90</v>
      </c>
      <c r="O269" s="34">
        <f>IFERROR(INDEX('Pokemon Data'!K:K,MATCH($A269,'Pokemon Data'!$B:$B,0)),"")</f>
        <v>69</v>
      </c>
      <c r="P269" s="35">
        <f>IFERROR(INDEX('Level Multipliers'!$A:$A,MATCH($D269,'Level Multipliers'!$B:$B,0)),"")</f>
        <v>15</v>
      </c>
      <c r="Q269" s="36">
        <f>IFERROR(INDEX('Level Multipliers'!$D:$D,MATCH(P269,'Level Multipliers'!$A:$A,0)),"")</f>
        <v>1.9327632386874845</v>
      </c>
      <c r="R269" s="37">
        <f t="shared" si="148"/>
        <v>84</v>
      </c>
      <c r="S269" s="37">
        <f t="shared" si="149"/>
        <v>15</v>
      </c>
      <c r="T269" s="38">
        <f t="shared" si="150"/>
        <v>1483310111.9321339</v>
      </c>
      <c r="U269" s="38">
        <f t="shared" si="151"/>
        <v>1486188927.5809827</v>
      </c>
      <c r="V269" s="38" t="b">
        <f t="shared" si="152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>
        <f t="shared" si="153"/>
        <v>15.5</v>
      </c>
      <c r="AI269" s="36">
        <f>IFERROR(INDEX('Level Multipliers'!$D:$D,MATCH(AH269,'Level Multipliers'!$A:$A,0)),"")</f>
        <v>1.9013484732050823</v>
      </c>
      <c r="AJ269" s="37">
        <f t="shared" si="154"/>
        <v>80</v>
      </c>
      <c r="AK269" s="37">
        <f t="shared" si="155"/>
        <v>15</v>
      </c>
      <c r="AL269" s="38">
        <f t="shared" si="156"/>
        <v>1389198199.4578431</v>
      </c>
      <c r="AM269" s="38">
        <f t="shared" si="157"/>
        <v>1391894362.2384923</v>
      </c>
      <c r="AN269" s="38" t="b">
        <f t="shared" si="158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>
        <f t="shared" si="159"/>
        <v>16</v>
      </c>
      <c r="BA269" s="36">
        <f>IFERROR(INDEX('Level Multipliers'!$D:$D,MATCH(AZ269,'Level Multipliers'!$A:$A,0)),"")</f>
        <v>1.8714174200985207</v>
      </c>
      <c r="BB269" s="37">
        <f t="shared" si="160"/>
        <v>77</v>
      </c>
      <c r="BC269" s="37">
        <f t="shared" si="161"/>
        <v>15</v>
      </c>
      <c r="BD269" s="38">
        <f t="shared" si="162"/>
        <v>1303767052.3466561</v>
      </c>
      <c r="BE269" s="38">
        <f t="shared" si="163"/>
        <v>1306297409.9317331</v>
      </c>
      <c r="BF269" s="38" t="b">
        <f t="shared" si="164"/>
        <v>1</v>
      </c>
      <c r="BG269" s="37" t="str">
        <f t="array" ref="BG269:BQ269">IF(BF269,"",IVSolution($M269,$N269,$O269,BB269,BC269,BD269,BE269,$E269,$F269,$G269,$H269,$I269))</f>
        <v/>
      </c>
      <c r="BH269" s="37" t="str">
        <v/>
      </c>
      <c r="BI269" s="37" t="str">
        <v/>
      </c>
      <c r="BJ269" s="39" t="str">
        <v/>
      </c>
      <c r="BK269" s="39" t="str">
        <v/>
      </c>
      <c r="BL269" s="37" t="str">
        <v/>
      </c>
      <c r="BM269" s="37" t="str">
        <v/>
      </c>
      <c r="BN269" s="37" t="str">
        <v/>
      </c>
      <c r="BO269" s="37" t="str">
        <v/>
      </c>
      <c r="BP269" s="37" t="str">
        <v/>
      </c>
      <c r="BQ269" s="37" t="str">
        <v/>
      </c>
      <c r="BR269" s="40">
        <f t="shared" si="165"/>
        <v>16.5</v>
      </c>
      <c r="BS269" s="36">
        <f>IFERROR(INDEX('Level Multipliers'!$D:$D,MATCH(BR269,'Level Multipliers'!$A:$A,0)),"")</f>
        <v>1.8428568206029767</v>
      </c>
      <c r="BT269" s="37">
        <f t="shared" si="166"/>
        <v>74</v>
      </c>
      <c r="BU269" s="37">
        <f t="shared" si="167"/>
        <v>15</v>
      </c>
      <c r="BV269" s="38">
        <f t="shared" si="168"/>
        <v>1225980910.5248096</v>
      </c>
      <c r="BW269" s="38">
        <f t="shared" si="169"/>
        <v>1228360300.3786354</v>
      </c>
      <c r="BX269" s="38" t="b">
        <f t="shared" si="170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 t="str">
        <f t="shared" si="171"/>
        <v/>
      </c>
      <c r="CK269" s="41" t="str">
        <f t="shared" si="172"/>
        <v/>
      </c>
      <c r="CL269" s="61" t="str">
        <f t="shared" si="173"/>
        <v/>
      </c>
      <c r="CM269" s="39" t="str">
        <f t="shared" si="174"/>
        <v/>
      </c>
      <c r="CN269" s="39" t="str">
        <f t="shared" si="175"/>
        <v/>
      </c>
      <c r="CO269" s="42" t="str">
        <f t="shared" si="176"/>
        <v/>
      </c>
      <c r="CP269" s="42" t="str">
        <f t="shared" si="177"/>
        <v/>
      </c>
      <c r="CQ269" s="42" t="str">
        <f t="shared" si="178"/>
        <v/>
      </c>
      <c r="CR269" s="42" t="str">
        <f t="shared" si="179"/>
        <v/>
      </c>
      <c r="CS269" s="42" t="str">
        <f t="shared" si="180"/>
        <v/>
      </c>
      <c r="CT269" s="42" t="str">
        <f t="shared" si="181"/>
        <v/>
      </c>
      <c r="CU269" s="43" t="str">
        <f t="shared" si="182"/>
        <v/>
      </c>
      <c r="CV269" s="43" t="str">
        <f t="shared" si="183"/>
        <v/>
      </c>
      <c r="CW269" s="43" t="str">
        <f t="shared" si="184"/>
        <v/>
      </c>
      <c r="CX269" s="13" t="s">
        <v>423</v>
      </c>
    </row>
    <row r="270" spans="1:102" x14ac:dyDescent="0.25">
      <c r="A270" s="31" t="s">
        <v>264</v>
      </c>
      <c r="B270" s="13">
        <v>403</v>
      </c>
      <c r="C270" s="13">
        <v>48</v>
      </c>
      <c r="D270" s="13">
        <v>25</v>
      </c>
      <c r="E270" s="32" t="s">
        <v>2</v>
      </c>
      <c r="F270" s="32"/>
      <c r="G270" s="32"/>
      <c r="H270" s="32">
        <v>1</v>
      </c>
      <c r="I270" s="32" t="s">
        <v>2</v>
      </c>
      <c r="J270" s="13"/>
      <c r="K270" s="33"/>
      <c r="L270" s="34">
        <f>IFERROR(INDEX('Pokemon Data'!A:A,MATCH($A270,'Pokemon Data'!$B:$B,0)),"")</f>
        <v>223</v>
      </c>
      <c r="M270" s="34">
        <f>IFERROR(INDEX('Pokemon Data'!I:I,MATCH($A270,'Pokemon Data'!$B:$B,0)),"")</f>
        <v>146</v>
      </c>
      <c r="N270" s="34">
        <f>IFERROR(INDEX('Pokemon Data'!J:J,MATCH($A270,'Pokemon Data'!$B:$B,0)),"")</f>
        <v>118</v>
      </c>
      <c r="O270" s="34">
        <f>IFERROR(INDEX('Pokemon Data'!K:K,MATCH($A270,'Pokemon Data'!$B:$B,0)),"")</f>
        <v>156</v>
      </c>
      <c r="P270" s="35">
        <f>IFERROR(INDEX('Level Multipliers'!$A:$A,MATCH($D270,'Level Multipliers'!$B:$B,0)),"")</f>
        <v>19</v>
      </c>
      <c r="Q270" s="36">
        <f>IFERROR(INDEX('Level Multipliers'!$D:$D,MATCH(P270,'Level Multipliers'!$A:$A,0)),"")</f>
        <v>1.7173900470456649</v>
      </c>
      <c r="R270" s="37">
        <f t="shared" si="148"/>
        <v>0</v>
      </c>
      <c r="S270" s="37">
        <f t="shared" si="149"/>
        <v>-62</v>
      </c>
      <c r="T270" s="38">
        <f t="shared" si="150"/>
        <v>141281682.73566115</v>
      </c>
      <c r="U270" s="38">
        <f t="shared" si="151"/>
        <v>141983702.4388037</v>
      </c>
      <c r="V270" s="38" t="b">
        <f t="shared" si="152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>
        <f t="shared" si="153"/>
        <v>19.5</v>
      </c>
      <c r="AI270" s="36">
        <f>IFERROR(INDEX('Level Multipliers'!$D:$D,MATCH(AH270,'Level Multipliers'!$A:$A,0)),"")</f>
        <v>1.6952373266621776</v>
      </c>
      <c r="AJ270" s="37">
        <f t="shared" si="154"/>
        <v>0</v>
      </c>
      <c r="AK270" s="37">
        <f t="shared" si="155"/>
        <v>-63</v>
      </c>
      <c r="AL270" s="38">
        <f t="shared" si="156"/>
        <v>134131912.71377961</v>
      </c>
      <c r="AM270" s="38">
        <f t="shared" si="157"/>
        <v>134798405.66404727</v>
      </c>
      <c r="AN270" s="38" t="b">
        <f t="shared" si="158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>
        <f t="shared" si="159"/>
        <v>20</v>
      </c>
      <c r="BA270" s="36">
        <f>IFERROR(INDEX('Level Multipliers'!$D:$D,MATCH(AZ270,'Level Multipliers'!$A:$A,0)),"")</f>
        <v>1.6739202944034379</v>
      </c>
      <c r="BB270" s="37">
        <f t="shared" si="160"/>
        <v>0</v>
      </c>
      <c r="BC270" s="37">
        <f t="shared" si="161"/>
        <v>-64</v>
      </c>
      <c r="BD270" s="38">
        <f t="shared" si="162"/>
        <v>127511452.00654951</v>
      </c>
      <c r="BE270" s="38">
        <f t="shared" si="163"/>
        <v>128145048.30828947</v>
      </c>
      <c r="BF270" s="38" t="b">
        <f t="shared" si="164"/>
        <v>1</v>
      </c>
      <c r="BG270" s="37" t="str">
        <f t="array" ref="BG270:BQ270">IF(BF270,"",IVSolution($M270,$N270,$O270,BB270,BC270,BD270,BE270,$E270,$F270,$G270,$H270,$I270))</f>
        <v/>
      </c>
      <c r="BH270" s="37" t="str">
        <v/>
      </c>
      <c r="BI270" s="37" t="str">
        <v/>
      </c>
      <c r="BJ270" s="39" t="str">
        <v/>
      </c>
      <c r="BK270" s="39" t="str">
        <v/>
      </c>
      <c r="BL270" s="37" t="str">
        <v/>
      </c>
      <c r="BM270" s="37" t="str">
        <v/>
      </c>
      <c r="BN270" s="37" t="str">
        <v/>
      </c>
      <c r="BO270" s="37" t="str">
        <v/>
      </c>
      <c r="BP270" s="37" t="str">
        <v/>
      </c>
      <c r="BQ270" s="37" t="str">
        <v/>
      </c>
      <c r="BR270" s="40">
        <f t="shared" si="165"/>
        <v>20.5</v>
      </c>
      <c r="BS270" s="36">
        <f>IFERROR(INDEX('Level Multipliers'!$D:$D,MATCH(BR270,'Level Multipliers'!$A:$A,0)),"")</f>
        <v>1.6533745038028393</v>
      </c>
      <c r="BT270" s="37">
        <f t="shared" si="166"/>
        <v>0</v>
      </c>
      <c r="BU270" s="37">
        <f t="shared" si="167"/>
        <v>-65</v>
      </c>
      <c r="BV270" s="38">
        <f t="shared" si="168"/>
        <v>121365440.67694992</v>
      </c>
      <c r="BW270" s="38">
        <f t="shared" si="169"/>
        <v>121968497.83896863</v>
      </c>
      <c r="BX270" s="38" t="b">
        <f t="shared" si="170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 t="str">
        <f t="shared" si="171"/>
        <v/>
      </c>
      <c r="CK270" s="41" t="str">
        <f t="shared" si="172"/>
        <v/>
      </c>
      <c r="CL270" s="61" t="str">
        <f t="shared" si="173"/>
        <v/>
      </c>
      <c r="CM270" s="39" t="str">
        <f t="shared" si="174"/>
        <v/>
      </c>
      <c r="CN270" s="39" t="str">
        <f t="shared" si="175"/>
        <v/>
      </c>
      <c r="CO270" s="42" t="str">
        <f t="shared" si="176"/>
        <v/>
      </c>
      <c r="CP270" s="42" t="str">
        <f t="shared" si="177"/>
        <v/>
      </c>
      <c r="CQ270" s="42" t="str">
        <f t="shared" si="178"/>
        <v/>
      </c>
      <c r="CR270" s="42" t="str">
        <f t="shared" si="179"/>
        <v/>
      </c>
      <c r="CS270" s="42" t="str">
        <f t="shared" si="180"/>
        <v/>
      </c>
      <c r="CT270" s="42" t="str">
        <f t="shared" si="181"/>
        <v/>
      </c>
      <c r="CU270" s="43" t="str">
        <f t="shared" si="182"/>
        <v/>
      </c>
      <c r="CV270" s="43" t="str">
        <f t="shared" si="183"/>
        <v/>
      </c>
      <c r="CW270" s="43" t="str">
        <f t="shared" si="184"/>
        <v/>
      </c>
      <c r="CX270" s="13"/>
    </row>
    <row r="271" spans="1:102" x14ac:dyDescent="0.25">
      <c r="A271" s="31" t="s">
        <v>265</v>
      </c>
      <c r="B271" s="13">
        <v>1650</v>
      </c>
      <c r="C271" s="13">
        <v>110</v>
      </c>
      <c r="D271" s="13">
        <v>45</v>
      </c>
      <c r="E271" s="32" t="s">
        <v>2</v>
      </c>
      <c r="F271" s="32"/>
      <c r="G271" s="32"/>
      <c r="H271" s="32">
        <v>1</v>
      </c>
      <c r="I271" s="32" t="s">
        <v>0</v>
      </c>
      <c r="J271" s="13"/>
      <c r="K271" s="33"/>
      <c r="L271" s="34">
        <f>IFERROR(INDEX('Pokemon Data'!A:A,MATCH($A271,'Pokemon Data'!$B:$B,0)),"")</f>
        <v>224</v>
      </c>
      <c r="M271" s="34">
        <f>IFERROR(INDEX('Pokemon Data'!I:I,MATCH($A271,'Pokemon Data'!$B:$B,0)),"")</f>
        <v>111</v>
      </c>
      <c r="N271" s="34">
        <f>IFERROR(INDEX('Pokemon Data'!J:J,MATCH($A271,'Pokemon Data'!$B:$B,0)),"")</f>
        <v>127</v>
      </c>
      <c r="O271" s="34">
        <f>IFERROR(INDEX('Pokemon Data'!K:K,MATCH($A271,'Pokemon Data'!$B:$B,0)),"")</f>
        <v>69</v>
      </c>
      <c r="P271" s="35">
        <f>IFERROR(INDEX('Level Multipliers'!$A:$A,MATCH($D271,'Level Multipliers'!$B:$B,0)),"")</f>
        <v>27</v>
      </c>
      <c r="Q271" s="36">
        <f>IFERROR(INDEX('Level Multipliers'!$D:$D,MATCH(P271,'Level Multipliers'!$A:$A,0)),"")</f>
        <v>1.4406239915890684</v>
      </c>
      <c r="R271" s="37">
        <f t="shared" si="148"/>
        <v>48</v>
      </c>
      <c r="S271" s="37">
        <f t="shared" si="149"/>
        <v>15</v>
      </c>
      <c r="T271" s="38">
        <f t="shared" si="150"/>
        <v>1172655542.8831329</v>
      </c>
      <c r="U271" s="38">
        <f t="shared" si="151"/>
        <v>1174077374.2686453</v>
      </c>
      <c r="V271" s="38" t="b">
        <f t="shared" si="152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>
        <f t="shared" si="153"/>
        <v>27.5</v>
      </c>
      <c r="AI271" s="36">
        <f>IFERROR(INDEX('Level Multipliers'!$D:$D,MATCH(AH271,'Level Multipliers'!$A:$A,0)),"")</f>
        <v>1.4274643259182833</v>
      </c>
      <c r="AJ271" s="37">
        <f t="shared" si="154"/>
        <v>47</v>
      </c>
      <c r="AK271" s="37">
        <f t="shared" si="155"/>
        <v>15</v>
      </c>
      <c r="AL271" s="38">
        <f t="shared" si="156"/>
        <v>1130391654.2708523</v>
      </c>
      <c r="AM271" s="38">
        <f t="shared" si="157"/>
        <v>1131762241.1765449</v>
      </c>
      <c r="AN271" s="38" t="b">
        <f t="shared" si="158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>
        <f t="shared" si="159"/>
        <v>28</v>
      </c>
      <c r="BA271" s="36">
        <f>IFERROR(INDEX('Level Multipliers'!$D:$D,MATCH(AZ271,'Level Multipliers'!$A:$A,0)),"")</f>
        <v>1.4146588542279308</v>
      </c>
      <c r="BB271" s="37">
        <f t="shared" si="160"/>
        <v>45</v>
      </c>
      <c r="BC271" s="37">
        <f t="shared" si="161"/>
        <v>15</v>
      </c>
      <c r="BD271" s="38">
        <f t="shared" si="162"/>
        <v>1090372216.8180943</v>
      </c>
      <c r="BE271" s="38">
        <f t="shared" si="163"/>
        <v>1091694280.6152353</v>
      </c>
      <c r="BF271" s="38" t="b">
        <f t="shared" si="164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>
        <f t="shared" si="165"/>
        <v>28.5</v>
      </c>
      <c r="BS271" s="36">
        <f>IFERROR(INDEX('Level Multipliers'!$D:$D,MATCH(BR271,'Level Multipliers'!$A:$A,0)),"")</f>
        <v>1.4021920400529488</v>
      </c>
      <c r="BT271" s="37">
        <f t="shared" si="166"/>
        <v>44</v>
      </c>
      <c r="BU271" s="37">
        <f t="shared" si="167"/>
        <v>15</v>
      </c>
      <c r="BV271" s="38">
        <f t="shared" si="168"/>
        <v>1052441289.3265806</v>
      </c>
      <c r="BW271" s="38">
        <f t="shared" si="169"/>
        <v>1053717362.3095254</v>
      </c>
      <c r="BX271" s="38" t="b">
        <f t="shared" si="170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 t="str">
        <f t="shared" si="171"/>
        <v/>
      </c>
      <c r="CK271" s="41" t="str">
        <f t="shared" si="172"/>
        <v/>
      </c>
      <c r="CL271" s="61" t="str">
        <f t="shared" si="173"/>
        <v/>
      </c>
      <c r="CM271" s="39" t="str">
        <f t="shared" si="174"/>
        <v/>
      </c>
      <c r="CN271" s="39" t="str">
        <f t="shared" si="175"/>
        <v/>
      </c>
      <c r="CO271" s="42" t="str">
        <f t="shared" si="176"/>
        <v/>
      </c>
      <c r="CP271" s="42" t="str">
        <f t="shared" si="177"/>
        <v/>
      </c>
      <c r="CQ271" s="42" t="str">
        <f t="shared" si="178"/>
        <v/>
      </c>
      <c r="CR271" s="42" t="str">
        <f t="shared" si="179"/>
        <v/>
      </c>
      <c r="CS271" s="42" t="str">
        <f t="shared" si="180"/>
        <v/>
      </c>
      <c r="CT271" s="42" t="str">
        <f t="shared" si="181"/>
        <v/>
      </c>
      <c r="CU271" s="43" t="str">
        <f t="shared" si="182"/>
        <v/>
      </c>
      <c r="CV271" s="43" t="str">
        <f t="shared" si="183"/>
        <v/>
      </c>
      <c r="CW271" s="43" t="str">
        <f t="shared" si="184"/>
        <v/>
      </c>
      <c r="CX271" s="13" t="s">
        <v>423</v>
      </c>
    </row>
    <row r="272" spans="1:102" x14ac:dyDescent="0.25">
      <c r="A272" s="31" t="s">
        <v>267</v>
      </c>
      <c r="B272" s="13">
        <v>1149</v>
      </c>
      <c r="C272" s="13">
        <v>85</v>
      </c>
      <c r="D272" s="13">
        <v>25</v>
      </c>
      <c r="E272" s="32" t="s">
        <v>0</v>
      </c>
      <c r="F272" s="32"/>
      <c r="G272" s="32">
        <v>1</v>
      </c>
      <c r="H272" s="32"/>
      <c r="I272" s="32" t="s">
        <v>0</v>
      </c>
      <c r="J272" s="13"/>
      <c r="K272" s="33"/>
      <c r="L272" s="34">
        <f>IFERROR(INDEX('Pokemon Data'!A:A,MATCH($A272,'Pokemon Data'!$B:$B,0)),"")</f>
        <v>226</v>
      </c>
      <c r="M272" s="34">
        <f>IFERROR(INDEX('Pokemon Data'!I:I,MATCH($A272,'Pokemon Data'!$B:$B,0)),"")</f>
        <v>128</v>
      </c>
      <c r="N272" s="34">
        <f>IFERROR(INDEX('Pokemon Data'!J:J,MATCH($A272,'Pokemon Data'!$B:$B,0)),"")</f>
        <v>128</v>
      </c>
      <c r="O272" s="34">
        <f>IFERROR(INDEX('Pokemon Data'!K:K,MATCH($A272,'Pokemon Data'!$B:$B,0)),"")</f>
        <v>90</v>
      </c>
      <c r="P272" s="35">
        <f>IFERROR(INDEX('Level Multipliers'!$A:$A,MATCH($D272,'Level Multipliers'!$B:$B,0)),"")</f>
        <v>19</v>
      </c>
      <c r="Q272" s="36">
        <f>IFERROR(INDEX('Level Multipliers'!$D:$D,MATCH(P272,'Level Multipliers'!$A:$A,0)),"")</f>
        <v>1.7173900470456649</v>
      </c>
      <c r="R272" s="37">
        <f t="shared" si="148"/>
        <v>18</v>
      </c>
      <c r="S272" s="37">
        <f t="shared" si="149"/>
        <v>15</v>
      </c>
      <c r="T272" s="38">
        <f t="shared" si="150"/>
        <v>1148459868.7837656</v>
      </c>
      <c r="U272" s="38">
        <f t="shared" si="151"/>
        <v>1150459798.5204751</v>
      </c>
      <c r="V272" s="38" t="b">
        <f t="shared" si="152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>
        <f t="shared" si="153"/>
        <v>19.5</v>
      </c>
      <c r="AI272" s="36">
        <f>IFERROR(INDEX('Level Multipliers'!$D:$D,MATCH(AH272,'Level Multipliers'!$A:$A,0)),"")</f>
        <v>1.6952373266621776</v>
      </c>
      <c r="AJ272" s="37">
        <f t="shared" si="154"/>
        <v>17</v>
      </c>
      <c r="AK272" s="37">
        <f t="shared" si="155"/>
        <v>15</v>
      </c>
      <c r="AL272" s="38">
        <f t="shared" si="156"/>
        <v>1090340346.2655675</v>
      </c>
      <c r="AM272" s="38">
        <f t="shared" si="157"/>
        <v>1092239066.5786598</v>
      </c>
      <c r="AN272" s="38" t="b">
        <f t="shared" si="158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>
        <f t="shared" si="159"/>
        <v>20</v>
      </c>
      <c r="BA272" s="36">
        <f>IFERROR(INDEX('Level Multipliers'!$D:$D,MATCH(AZ272,'Level Multipliers'!$A:$A,0)),"")</f>
        <v>1.6739202944034379</v>
      </c>
      <c r="BB272" s="37">
        <f t="shared" si="160"/>
        <v>15</v>
      </c>
      <c r="BC272" s="37">
        <f t="shared" si="161"/>
        <v>15</v>
      </c>
      <c r="BD272" s="38">
        <f t="shared" si="162"/>
        <v>1036523508.2446088</v>
      </c>
      <c r="BE272" s="38">
        <f t="shared" si="163"/>
        <v>1038328511.8353153</v>
      </c>
      <c r="BF272" s="38" t="b">
        <f t="shared" si="164"/>
        <v>1</v>
      </c>
      <c r="BG272" s="37" t="str">
        <f t="array" ref="BG272:BQ272">IF(BF272,"",IVSolution($M272,$N272,$O272,BB272,BC272,BD272,BE272,$E272,$F272,$G272,$H272,$I272))</f>
        <v/>
      </c>
      <c r="BH272" s="37" t="str">
        <v/>
      </c>
      <c r="BI272" s="37" t="str">
        <v/>
      </c>
      <c r="BJ272" s="39" t="str">
        <v/>
      </c>
      <c r="BK272" s="39" t="str">
        <v/>
      </c>
      <c r="BL272" s="37" t="str">
        <v/>
      </c>
      <c r="BM272" s="37" t="str">
        <v/>
      </c>
      <c r="BN272" s="37" t="str">
        <v/>
      </c>
      <c r="BO272" s="37" t="str">
        <v/>
      </c>
      <c r="BP272" s="37" t="str">
        <v/>
      </c>
      <c r="BQ272" s="37" t="str">
        <v/>
      </c>
      <c r="BR272" s="40">
        <f t="shared" si="165"/>
        <v>20.5</v>
      </c>
      <c r="BS272" s="36">
        <f>IFERROR(INDEX('Level Multipliers'!$D:$D,MATCH(BR272,'Level Multipliers'!$A:$A,0)),"")</f>
        <v>1.6533745038028393</v>
      </c>
      <c r="BT272" s="37">
        <f t="shared" si="166"/>
        <v>13</v>
      </c>
      <c r="BU272" s="37">
        <f t="shared" si="167"/>
        <v>14</v>
      </c>
      <c r="BV272" s="38">
        <f t="shared" si="168"/>
        <v>986563405.64346778</v>
      </c>
      <c r="BW272" s="38">
        <f t="shared" si="169"/>
        <v>988281408.63662887</v>
      </c>
      <c r="BX272" s="38" t="b">
        <f t="shared" si="170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 t="str">
        <f t="shared" si="171"/>
        <v/>
      </c>
      <c r="CK272" s="41" t="str">
        <f t="shared" si="172"/>
        <v/>
      </c>
      <c r="CL272" s="61" t="str">
        <f t="shared" si="173"/>
        <v/>
      </c>
      <c r="CM272" s="39" t="str">
        <f t="shared" si="174"/>
        <v/>
      </c>
      <c r="CN272" s="39" t="str">
        <f t="shared" si="175"/>
        <v/>
      </c>
      <c r="CO272" s="42" t="str">
        <f t="shared" si="176"/>
        <v/>
      </c>
      <c r="CP272" s="42" t="str">
        <f t="shared" si="177"/>
        <v/>
      </c>
      <c r="CQ272" s="42" t="str">
        <f t="shared" si="178"/>
        <v/>
      </c>
      <c r="CR272" s="42" t="str">
        <f t="shared" si="179"/>
        <v/>
      </c>
      <c r="CS272" s="42" t="str">
        <f t="shared" si="180"/>
        <v/>
      </c>
      <c r="CT272" s="42" t="str">
        <f t="shared" si="181"/>
        <v/>
      </c>
      <c r="CU272" s="43" t="str">
        <f t="shared" si="182"/>
        <v/>
      </c>
      <c r="CV272" s="43" t="str">
        <f t="shared" si="183"/>
        <v/>
      </c>
      <c r="CW272" s="43" t="str">
        <f t="shared" si="184"/>
        <v/>
      </c>
      <c r="CX272" s="13" t="s">
        <v>423</v>
      </c>
    </row>
    <row r="273" spans="1:102" x14ac:dyDescent="0.25">
      <c r="A273" s="31" t="s">
        <v>267</v>
      </c>
      <c r="B273" s="13">
        <v>366</v>
      </c>
      <c r="C273" s="13">
        <v>49</v>
      </c>
      <c r="D273" s="13">
        <v>8</v>
      </c>
      <c r="E273" s="32" t="s">
        <v>3</v>
      </c>
      <c r="F273" s="32">
        <v>1</v>
      </c>
      <c r="G273" s="32"/>
      <c r="H273" s="32"/>
      <c r="I273" s="32" t="s">
        <v>3</v>
      </c>
      <c r="J273" s="13"/>
      <c r="K273" s="33"/>
      <c r="L273" s="34">
        <f>IFERROR(INDEX('Pokemon Data'!A:A,MATCH($A273,'Pokemon Data'!$B:$B,0)),"")</f>
        <v>226</v>
      </c>
      <c r="M273" s="34">
        <f>IFERROR(INDEX('Pokemon Data'!I:I,MATCH($A273,'Pokemon Data'!$B:$B,0)),"")</f>
        <v>128</v>
      </c>
      <c r="N273" s="34">
        <f>IFERROR(INDEX('Pokemon Data'!J:J,MATCH($A273,'Pokemon Data'!$B:$B,0)),"")</f>
        <v>128</v>
      </c>
      <c r="O273" s="34">
        <f>IFERROR(INDEX('Pokemon Data'!K:K,MATCH($A273,'Pokemon Data'!$B:$B,0)),"")</f>
        <v>90</v>
      </c>
      <c r="P273" s="35">
        <f>IFERROR(INDEX('Level Multipliers'!$A:$A,MATCH($D273,'Level Multipliers'!$B:$B,0)),"")</f>
        <v>7</v>
      </c>
      <c r="Q273" s="36">
        <f>IFERROR(INDEX('Level Multipliers'!$D:$D,MATCH(P273,'Level Multipliers'!$A:$A,0)),"")</f>
        <v>2.8635844799030687</v>
      </c>
      <c r="R273" s="37">
        <f t="shared" si="148"/>
        <v>13</v>
      </c>
      <c r="S273" s="37">
        <f t="shared" si="149"/>
        <v>15</v>
      </c>
      <c r="T273" s="38">
        <f t="shared" si="150"/>
        <v>900745644.12614334</v>
      </c>
      <c r="U273" s="38">
        <f t="shared" si="151"/>
        <v>905674475.66145682</v>
      </c>
      <c r="V273" s="38" t="b">
        <f t="shared" si="152"/>
        <v>1</v>
      </c>
      <c r="W273" s="37" t="str">
        <f t="array" ref="W273:AG273">IF(V273,"",IVSolution($M273,$N273,$O273,R273,S273,T273,U273,$E273,$F273,$G273,$H273,$I273))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>
        <f t="shared" si="153"/>
        <v>7.5</v>
      </c>
      <c r="AI273" s="36">
        <f>IFERROR(INDEX('Level Multipliers'!$D:$D,MATCH(AH273,'Level Multipliers'!$A:$A,0)),"")</f>
        <v>2.7589423510530713</v>
      </c>
      <c r="AJ273" s="37">
        <f t="shared" si="154"/>
        <v>8</v>
      </c>
      <c r="AK273" s="37">
        <f t="shared" si="155"/>
        <v>9</v>
      </c>
      <c r="AL273" s="38">
        <f t="shared" si="156"/>
        <v>776126789.53522074</v>
      </c>
      <c r="AM273" s="38">
        <f t="shared" si="157"/>
        <v>780373713.42612004</v>
      </c>
      <c r="AN273" s="38" t="b">
        <f t="shared" si="158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>
        <f t="shared" si="159"/>
        <v>8</v>
      </c>
      <c r="BA273" s="36">
        <f>IFERROR(INDEX('Level Multipliers'!$D:$D,MATCH(AZ273,'Level Multipliers'!$A:$A,0)),"")</f>
        <v>2.6649924305944541</v>
      </c>
      <c r="BB273" s="37">
        <f t="shared" si="160"/>
        <v>3</v>
      </c>
      <c r="BC273" s="37">
        <f t="shared" si="161"/>
        <v>5</v>
      </c>
      <c r="BD273" s="38">
        <f t="shared" si="162"/>
        <v>675687819.6134944</v>
      </c>
      <c r="BE273" s="38">
        <f t="shared" si="163"/>
        <v>679385146.88346875</v>
      </c>
      <c r="BF273" s="38" t="b">
        <f t="shared" si="164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>
        <f t="shared" si="165"/>
        <v>8.5</v>
      </c>
      <c r="BS273" s="36">
        <f>IFERROR(INDEX('Level Multipliers'!$D:$D,MATCH(BR273,'Level Multipliers'!$A:$A,0)),"")</f>
        <v>2.5800298976397995</v>
      </c>
      <c r="BT273" s="37">
        <f t="shared" si="166"/>
        <v>0</v>
      </c>
      <c r="BU273" s="37">
        <f t="shared" si="167"/>
        <v>1</v>
      </c>
      <c r="BV273" s="38">
        <f t="shared" si="168"/>
        <v>593555215.38202941</v>
      </c>
      <c r="BW273" s="38">
        <f t="shared" si="169"/>
        <v>596803117.4758141</v>
      </c>
      <c r="BX273" s="38" t="b">
        <f t="shared" si="170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 t="str">
        <f t="shared" si="171"/>
        <v/>
      </c>
      <c r="CK273" s="41" t="str">
        <f t="shared" si="172"/>
        <v/>
      </c>
      <c r="CL273" s="61" t="str">
        <f t="shared" si="173"/>
        <v/>
      </c>
      <c r="CM273" s="39" t="str">
        <f t="shared" si="174"/>
        <v/>
      </c>
      <c r="CN273" s="39" t="str">
        <f t="shared" si="175"/>
        <v/>
      </c>
      <c r="CO273" s="42" t="str">
        <f t="shared" si="176"/>
        <v/>
      </c>
      <c r="CP273" s="42" t="str">
        <f t="shared" si="177"/>
        <v/>
      </c>
      <c r="CQ273" s="42" t="str">
        <f t="shared" si="178"/>
        <v/>
      </c>
      <c r="CR273" s="42" t="str">
        <f t="shared" si="179"/>
        <v/>
      </c>
      <c r="CS273" s="42" t="str">
        <f t="shared" si="180"/>
        <v/>
      </c>
      <c r="CT273" s="42" t="str">
        <f t="shared" si="181"/>
        <v/>
      </c>
      <c r="CU273" s="43" t="str">
        <f t="shared" si="182"/>
        <v/>
      </c>
      <c r="CV273" s="43" t="str">
        <f t="shared" si="183"/>
        <v/>
      </c>
      <c r="CW273" s="43" t="str">
        <f t="shared" si="184"/>
        <v/>
      </c>
      <c r="CX273" s="13" t="s">
        <v>423</v>
      </c>
    </row>
    <row r="274" spans="1:102" x14ac:dyDescent="0.25">
      <c r="A274" s="31" t="s">
        <v>268</v>
      </c>
      <c r="B274" s="13">
        <v>740</v>
      </c>
      <c r="C274" s="13">
        <v>68</v>
      </c>
      <c r="D274" s="13">
        <v>16</v>
      </c>
      <c r="E274" s="32" t="s">
        <v>0</v>
      </c>
      <c r="F274" s="32"/>
      <c r="G274" s="32">
        <v>1</v>
      </c>
      <c r="H274" s="32"/>
      <c r="I274" s="32" t="s">
        <v>0</v>
      </c>
      <c r="J274" s="13"/>
      <c r="K274" s="33"/>
      <c r="L274" s="34">
        <f>IFERROR(INDEX('Pokemon Data'!A:A,MATCH($A274,'Pokemon Data'!$B:$B,0)),"")</f>
        <v>227</v>
      </c>
      <c r="M274" s="34">
        <f>IFERROR(INDEX('Pokemon Data'!I:I,MATCH($A274,'Pokemon Data'!$B:$B,0)),"")</f>
        <v>163</v>
      </c>
      <c r="N274" s="34">
        <f>IFERROR(INDEX('Pokemon Data'!J:J,MATCH($A274,'Pokemon Data'!$B:$B,0)),"")</f>
        <v>148</v>
      </c>
      <c r="O274" s="34">
        <f>IFERROR(INDEX('Pokemon Data'!K:K,MATCH($A274,'Pokemon Data'!$B:$B,0)),"")</f>
        <v>226</v>
      </c>
      <c r="P274" s="35">
        <f>IFERROR(INDEX('Level Multipliers'!$A:$A,MATCH($D274,'Level Multipliers'!$B:$B,0)),"")</f>
        <v>13</v>
      </c>
      <c r="Q274" s="36">
        <f>IFERROR(INDEX('Level Multipliers'!$D:$D,MATCH(P274,'Level Multipliers'!$A:$A,0)),"")</f>
        <v>2.0760457511183974</v>
      </c>
      <c r="R274" s="37">
        <f t="shared" si="148"/>
        <v>0</v>
      </c>
      <c r="S274" s="37">
        <f t="shared" si="149"/>
        <v>-20</v>
      </c>
      <c r="T274" s="38">
        <f t="shared" si="150"/>
        <v>1017211168.4691701</v>
      </c>
      <c r="U274" s="38">
        <f t="shared" si="151"/>
        <v>1019962245.4240693</v>
      </c>
      <c r="V274" s="38" t="b">
        <f t="shared" si="152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>
        <f t="shared" si="153"/>
        <v>13.5</v>
      </c>
      <c r="AI274" s="36">
        <f>IFERROR(INDEX('Level Multipliers'!$D:$D,MATCH(AH274,'Level Multipliers'!$A:$A,0)),"")</f>
        <v>2.0372581629338091</v>
      </c>
      <c r="AJ274" s="37">
        <f t="shared" si="154"/>
        <v>0</v>
      </c>
      <c r="AK274" s="37">
        <f t="shared" si="155"/>
        <v>-23</v>
      </c>
      <c r="AL274" s="38">
        <f t="shared" si="156"/>
        <v>943295376.86329103</v>
      </c>
      <c r="AM274" s="38">
        <f t="shared" si="157"/>
        <v>945846546.42708683</v>
      </c>
      <c r="AN274" s="38" t="b">
        <f t="shared" si="158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>
        <f t="shared" si="159"/>
        <v>14</v>
      </c>
      <c r="BA274" s="36">
        <f>IFERROR(INDEX('Level Multipliers'!$D:$D,MATCH(AZ274,'Level Multipliers'!$A:$A,0)),"")</f>
        <v>2.0005664044869746</v>
      </c>
      <c r="BB274" s="37">
        <f t="shared" si="160"/>
        <v>0</v>
      </c>
      <c r="BC274" s="37">
        <f t="shared" si="161"/>
        <v>-25</v>
      </c>
      <c r="BD274" s="38">
        <f t="shared" si="162"/>
        <v>877152943.61687267</v>
      </c>
      <c r="BE274" s="38">
        <f t="shared" si="163"/>
        <v>879525229.06153405</v>
      </c>
      <c r="BF274" s="38" t="b">
        <f t="shared" si="164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>
        <f t="shared" si="165"/>
        <v>14.5</v>
      </c>
      <c r="BS274" s="36">
        <f>IFERROR(INDEX('Level Multipliers'!$D:$D,MATCH(BR274,'Level Multipliers'!$A:$A,0)),"")</f>
        <v>1.9657884055662767</v>
      </c>
      <c r="BT274" s="37">
        <f t="shared" si="166"/>
        <v>0</v>
      </c>
      <c r="BU274" s="37">
        <f t="shared" si="167"/>
        <v>-28</v>
      </c>
      <c r="BV274" s="38">
        <f t="shared" si="168"/>
        <v>817731102.21052349</v>
      </c>
      <c r="BW274" s="38">
        <f t="shared" si="169"/>
        <v>819942679.5705924</v>
      </c>
      <c r="BX274" s="38" t="b">
        <f t="shared" si="170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 t="str">
        <f t="shared" si="171"/>
        <v/>
      </c>
      <c r="CK274" s="41" t="str">
        <f t="shared" si="172"/>
        <v/>
      </c>
      <c r="CL274" s="61" t="str">
        <f t="shared" si="173"/>
        <v/>
      </c>
      <c r="CM274" s="39" t="str">
        <f t="shared" si="174"/>
        <v/>
      </c>
      <c r="CN274" s="39" t="str">
        <f t="shared" si="175"/>
        <v/>
      </c>
      <c r="CO274" s="42" t="str">
        <f t="shared" si="176"/>
        <v/>
      </c>
      <c r="CP274" s="42" t="str">
        <f t="shared" si="177"/>
        <v/>
      </c>
      <c r="CQ274" s="42" t="str">
        <f t="shared" si="178"/>
        <v/>
      </c>
      <c r="CR274" s="42" t="str">
        <f t="shared" si="179"/>
        <v/>
      </c>
      <c r="CS274" s="42" t="str">
        <f t="shared" si="180"/>
        <v/>
      </c>
      <c r="CT274" s="42" t="str">
        <f t="shared" si="181"/>
        <v/>
      </c>
      <c r="CU274" s="43" t="str">
        <f t="shared" si="182"/>
        <v/>
      </c>
      <c r="CV274" s="43" t="str">
        <f t="shared" si="183"/>
        <v/>
      </c>
      <c r="CW274" s="43" t="str">
        <f t="shared" si="184"/>
        <v/>
      </c>
      <c r="CX274" s="13" t="s">
        <v>442</v>
      </c>
    </row>
    <row r="275" spans="1:102" x14ac:dyDescent="0.25">
      <c r="A275" s="31" t="s">
        <v>268</v>
      </c>
      <c r="B275" s="13">
        <v>192</v>
      </c>
      <c r="C275" s="13">
        <v>34</v>
      </c>
      <c r="D275" s="13">
        <v>4</v>
      </c>
      <c r="E275" s="32" t="s">
        <v>1</v>
      </c>
      <c r="F275" s="32"/>
      <c r="G275" s="32"/>
      <c r="H275" s="32">
        <v>1</v>
      </c>
      <c r="I275" s="32" t="s">
        <v>3</v>
      </c>
      <c r="J275" s="13"/>
      <c r="K275" s="33"/>
      <c r="L275" s="34">
        <f>IFERROR(INDEX('Pokemon Data'!A:A,MATCH($A275,'Pokemon Data'!$B:$B,0)),"")</f>
        <v>227</v>
      </c>
      <c r="M275" s="34">
        <f>IFERROR(INDEX('Pokemon Data'!I:I,MATCH($A275,'Pokemon Data'!$B:$B,0)),"")</f>
        <v>163</v>
      </c>
      <c r="N275" s="34">
        <f>IFERROR(INDEX('Pokemon Data'!J:J,MATCH($A275,'Pokemon Data'!$B:$B,0)),"")</f>
        <v>148</v>
      </c>
      <c r="O275" s="34">
        <f>IFERROR(INDEX('Pokemon Data'!K:K,MATCH($A275,'Pokemon Data'!$B:$B,0)),"")</f>
        <v>226</v>
      </c>
      <c r="P275" s="35">
        <f>IFERROR(INDEX('Level Multipliers'!$A:$A,MATCH($D275,'Level Multipliers'!$B:$B,0)),"")</f>
        <v>3</v>
      </c>
      <c r="Q275" s="36">
        <f>IFERROR(INDEX('Level Multipliers'!$D:$D,MATCH(P275,'Level Multipliers'!$A:$A,0)),"")</f>
        <v>4.6353708335264541</v>
      </c>
      <c r="R275" s="37">
        <f t="shared" si="148"/>
        <v>0</v>
      </c>
      <c r="S275" s="37">
        <f t="shared" si="149"/>
        <v>-1</v>
      </c>
      <c r="T275" s="38">
        <f t="shared" si="150"/>
        <v>1701924901.1604671</v>
      </c>
      <c r="U275" s="38">
        <f t="shared" si="151"/>
        <v>1719699453.21523</v>
      </c>
      <c r="V275" s="38" t="b">
        <f t="shared" si="152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>
        <f t="shared" si="153"/>
        <v>3.5</v>
      </c>
      <c r="AI275" s="36">
        <f>IFERROR(INDEX('Level Multipliers'!$D:$D,MATCH(AH275,'Level Multipliers'!$A:$A,0)),"")</f>
        <v>4.227031290291726</v>
      </c>
      <c r="AJ275" s="37">
        <f t="shared" si="154"/>
        <v>0</v>
      </c>
      <c r="AK275" s="37">
        <f t="shared" si="155"/>
        <v>-16</v>
      </c>
      <c r="AL275" s="38">
        <f t="shared" si="156"/>
        <v>1176912859.2951894</v>
      </c>
      <c r="AM275" s="38">
        <f t="shared" si="157"/>
        <v>1189204294.050741</v>
      </c>
      <c r="AN275" s="38" t="b">
        <f t="shared" si="158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>
        <f t="shared" si="159"/>
        <v>4</v>
      </c>
      <c r="BA275" s="36">
        <f>IFERROR(INDEX('Level Multipliers'!$D:$D,MATCH(AZ275,'Level Multipliers'!$A:$A,0)),"")</f>
        <v>3.9105263875552758</v>
      </c>
      <c r="BB275" s="37">
        <f t="shared" si="160"/>
        <v>0</v>
      </c>
      <c r="BC275" s="37">
        <f t="shared" si="161"/>
        <v>-27</v>
      </c>
      <c r="BD275" s="38">
        <f t="shared" si="162"/>
        <v>862071605.04923654</v>
      </c>
      <c r="BE275" s="38">
        <f t="shared" si="163"/>
        <v>871074902.79077184</v>
      </c>
      <c r="BF275" s="38" t="b">
        <f t="shared" si="164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>
        <f t="shared" si="165"/>
        <v>4.5</v>
      </c>
      <c r="BS275" s="36">
        <f>IFERROR(INDEX('Level Multipliers'!$D:$D,MATCH(BR275,'Level Multipliers'!$A:$A,0)),"")</f>
        <v>3.6559011428916688</v>
      </c>
      <c r="BT275" s="37">
        <f t="shared" si="166"/>
        <v>0</v>
      </c>
      <c r="BU275" s="37">
        <f t="shared" si="167"/>
        <v>-36</v>
      </c>
      <c r="BV275" s="38">
        <f t="shared" si="168"/>
        <v>658537077.91233265</v>
      </c>
      <c r="BW275" s="38">
        <f t="shared" si="169"/>
        <v>665414703.10211802</v>
      </c>
      <c r="BX275" s="38" t="b">
        <f t="shared" si="170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 t="str">
        <f t="shared" si="171"/>
        <v/>
      </c>
      <c r="CK275" s="41" t="str">
        <f t="shared" si="172"/>
        <v/>
      </c>
      <c r="CL275" s="61" t="str">
        <f t="shared" si="173"/>
        <v/>
      </c>
      <c r="CM275" s="39" t="str">
        <f t="shared" si="174"/>
        <v/>
      </c>
      <c r="CN275" s="39" t="str">
        <f t="shared" si="175"/>
        <v/>
      </c>
      <c r="CO275" s="42" t="str">
        <f t="shared" si="176"/>
        <v/>
      </c>
      <c r="CP275" s="42" t="str">
        <f t="shared" si="177"/>
        <v/>
      </c>
      <c r="CQ275" s="42" t="str">
        <f t="shared" si="178"/>
        <v/>
      </c>
      <c r="CR275" s="42" t="str">
        <f t="shared" si="179"/>
        <v/>
      </c>
      <c r="CS275" s="42" t="str">
        <f t="shared" si="180"/>
        <v/>
      </c>
      <c r="CT275" s="42" t="str">
        <f t="shared" si="181"/>
        <v/>
      </c>
      <c r="CU275" s="43" t="str">
        <f t="shared" si="182"/>
        <v/>
      </c>
      <c r="CV275" s="43" t="str">
        <f t="shared" si="183"/>
        <v/>
      </c>
      <c r="CW275" s="43" t="str">
        <f t="shared" si="184"/>
        <v/>
      </c>
      <c r="CX275" s="13" t="s">
        <v>423</v>
      </c>
    </row>
    <row r="276" spans="1:102" x14ac:dyDescent="0.25">
      <c r="A276" s="31" t="s">
        <v>269</v>
      </c>
      <c r="B276" s="13">
        <v>570</v>
      </c>
      <c r="C276" s="13">
        <v>57</v>
      </c>
      <c r="D276" s="13">
        <v>25</v>
      </c>
      <c r="E276" s="32" t="s">
        <v>2</v>
      </c>
      <c r="F276" s="32"/>
      <c r="G276" s="32">
        <v>1</v>
      </c>
      <c r="H276" s="32"/>
      <c r="I276" s="32" t="s">
        <v>2</v>
      </c>
      <c r="J276" s="13"/>
      <c r="K276" s="33"/>
      <c r="L276" s="34">
        <f>IFERROR(INDEX('Pokemon Data'!A:A,MATCH($A276,'Pokemon Data'!$B:$B,0)),"")</f>
        <v>228</v>
      </c>
      <c r="M276" s="34">
        <f>IFERROR(INDEX('Pokemon Data'!I:I,MATCH($A276,'Pokemon Data'!$B:$B,0)),"")</f>
        <v>163</v>
      </c>
      <c r="N276" s="34">
        <f>IFERROR(INDEX('Pokemon Data'!J:J,MATCH($A276,'Pokemon Data'!$B:$B,0)),"")</f>
        <v>148</v>
      </c>
      <c r="O276" s="34">
        <f>IFERROR(INDEX('Pokemon Data'!K:K,MATCH($A276,'Pokemon Data'!$B:$B,0)),"")</f>
        <v>226</v>
      </c>
      <c r="P276" s="35">
        <f>IFERROR(INDEX('Level Multipliers'!$A:$A,MATCH($D276,'Level Multipliers'!$B:$B,0)),"")</f>
        <v>19</v>
      </c>
      <c r="Q276" s="36">
        <f>IFERROR(INDEX('Level Multipliers'!$D:$D,MATCH(P276,'Level Multipliers'!$A:$A,0)),"")</f>
        <v>1.7173900470456649</v>
      </c>
      <c r="R276" s="37">
        <f t="shared" si="148"/>
        <v>0</v>
      </c>
      <c r="S276" s="37">
        <f t="shared" si="149"/>
        <v>-64</v>
      </c>
      <c r="T276" s="38">
        <f t="shared" si="150"/>
        <v>282634698.32839501</v>
      </c>
      <c r="U276" s="38">
        <f t="shared" si="151"/>
        <v>283627268.93717527</v>
      </c>
      <c r="V276" s="38" t="b">
        <f t="shared" si="152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>
        <f t="shared" si="153"/>
        <v>19.5</v>
      </c>
      <c r="AI276" s="36">
        <f>IFERROR(INDEX('Level Multipliers'!$D:$D,MATCH(AH276,'Level Multipliers'!$A:$A,0)),"")</f>
        <v>1.6952373266621776</v>
      </c>
      <c r="AJ276" s="37">
        <f t="shared" si="154"/>
        <v>0</v>
      </c>
      <c r="AK276" s="37">
        <f t="shared" si="155"/>
        <v>-65</v>
      </c>
      <c r="AL276" s="38">
        <f t="shared" si="156"/>
        <v>268331548.37913537</v>
      </c>
      <c r="AM276" s="38">
        <f t="shared" si="157"/>
        <v>269273888.47362781</v>
      </c>
      <c r="AN276" s="38" t="b">
        <f t="shared" si="158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>
        <f t="shared" si="159"/>
        <v>20</v>
      </c>
      <c r="BA276" s="36">
        <f>IFERROR(INDEX('Level Multipliers'!$D:$D,MATCH(AZ276,'Level Multipliers'!$A:$A,0)),"")</f>
        <v>1.6739202944034379</v>
      </c>
      <c r="BB276" s="37">
        <f t="shared" si="160"/>
        <v>0</v>
      </c>
      <c r="BC276" s="37">
        <f t="shared" si="161"/>
        <v>-66</v>
      </c>
      <c r="BD276" s="38">
        <f t="shared" si="162"/>
        <v>255087284.30646044</v>
      </c>
      <c r="BE276" s="38">
        <f t="shared" si="163"/>
        <v>255983112.53481895</v>
      </c>
      <c r="BF276" s="38" t="b">
        <f t="shared" si="164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>
        <f t="shared" si="165"/>
        <v>20.5</v>
      </c>
      <c r="BS276" s="36">
        <f>IFERROR(INDEX('Level Multipliers'!$D:$D,MATCH(BR276,'Level Multipliers'!$A:$A,0)),"")</f>
        <v>1.6533745038028393</v>
      </c>
      <c r="BT276" s="37">
        <f t="shared" si="166"/>
        <v>0</v>
      </c>
      <c r="BU276" s="37">
        <f t="shared" si="167"/>
        <v>-68</v>
      </c>
      <c r="BV276" s="38">
        <f t="shared" si="168"/>
        <v>242792158.53764895</v>
      </c>
      <c r="BW276" s="38">
        <f t="shared" si="169"/>
        <v>243644808.13103601</v>
      </c>
      <c r="BX276" s="38" t="b">
        <f t="shared" si="170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 t="str">
        <f t="shared" si="171"/>
        <v/>
      </c>
      <c r="CK276" s="41" t="str">
        <f t="shared" si="172"/>
        <v/>
      </c>
      <c r="CL276" s="61" t="str">
        <f t="shared" si="173"/>
        <v/>
      </c>
      <c r="CM276" s="39" t="str">
        <f t="shared" si="174"/>
        <v/>
      </c>
      <c r="CN276" s="39" t="str">
        <f t="shared" si="175"/>
        <v/>
      </c>
      <c r="CO276" s="42" t="str">
        <f t="shared" si="176"/>
        <v/>
      </c>
      <c r="CP276" s="42" t="str">
        <f t="shared" si="177"/>
        <v/>
      </c>
      <c r="CQ276" s="42" t="str">
        <f t="shared" si="178"/>
        <v/>
      </c>
      <c r="CR276" s="42" t="str">
        <f t="shared" si="179"/>
        <v/>
      </c>
      <c r="CS276" s="42" t="str">
        <f t="shared" si="180"/>
        <v/>
      </c>
      <c r="CT276" s="42" t="str">
        <f t="shared" si="181"/>
        <v/>
      </c>
      <c r="CU276" s="43" t="str">
        <f t="shared" si="182"/>
        <v/>
      </c>
      <c r="CV276" s="43" t="str">
        <f t="shared" si="183"/>
        <v/>
      </c>
      <c r="CW276" s="43" t="str">
        <f t="shared" si="184"/>
        <v/>
      </c>
      <c r="CX276" s="13"/>
    </row>
    <row r="277" spans="1:102" x14ac:dyDescent="0.25">
      <c r="A277" s="31" t="s">
        <v>270</v>
      </c>
      <c r="B277" s="13">
        <v>1582</v>
      </c>
      <c r="C277" s="13">
        <v>103</v>
      </c>
      <c r="D277" s="13">
        <v>35</v>
      </c>
      <c r="E277" s="32" t="s">
        <v>2</v>
      </c>
      <c r="F277" s="32"/>
      <c r="G277" s="32"/>
      <c r="H277" s="32">
        <v>1</v>
      </c>
      <c r="I277" s="32" t="s">
        <v>2</v>
      </c>
      <c r="J277" s="13"/>
      <c r="K277" s="33"/>
      <c r="L277" s="34">
        <f>IFERROR(INDEX('Pokemon Data'!A:A,MATCH($A277,'Pokemon Data'!$B:$B,0)),"")</f>
        <v>229</v>
      </c>
      <c r="M277" s="34">
        <f>IFERROR(INDEX('Pokemon Data'!I:I,MATCH($A277,'Pokemon Data'!$B:$B,0)),"")</f>
        <v>128</v>
      </c>
      <c r="N277" s="34">
        <f>IFERROR(INDEX('Pokemon Data'!J:J,MATCH($A277,'Pokemon Data'!$B:$B,0)),"")</f>
        <v>152</v>
      </c>
      <c r="O277" s="34">
        <f>IFERROR(INDEX('Pokemon Data'!K:K,MATCH($A277,'Pokemon Data'!$B:$B,0)),"")</f>
        <v>83</v>
      </c>
      <c r="P277" s="35">
        <f>IFERROR(INDEX('Level Multipliers'!$A:$A,MATCH($D277,'Level Multipliers'!$B:$B,0)),"")</f>
        <v>23</v>
      </c>
      <c r="Q277" s="36">
        <f>IFERROR(INDEX('Level Multipliers'!$D:$D,MATCH(P277,'Level Multipliers'!$A:$A,0)),"")</f>
        <v>1.5609074973486676</v>
      </c>
      <c r="R277" s="37">
        <f t="shared" si="148"/>
        <v>33</v>
      </c>
      <c r="S277" s="37">
        <f t="shared" si="149"/>
        <v>15</v>
      </c>
      <c r="T277" s="38">
        <f t="shared" si="150"/>
        <v>1485667506.3210371</v>
      </c>
      <c r="U277" s="38">
        <f t="shared" si="151"/>
        <v>1487546314.2349365</v>
      </c>
      <c r="V277" s="38" t="b">
        <f t="shared" si="152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>
        <f t="shared" si="153"/>
        <v>23.5</v>
      </c>
      <c r="AI277" s="36">
        <f>IFERROR(INDEX('Level Multipliers'!$D:$D,MATCH(AH277,'Level Multipliers'!$A:$A,0)),"")</f>
        <v>1.5442084375315592</v>
      </c>
      <c r="AJ277" s="37">
        <f t="shared" si="154"/>
        <v>32</v>
      </c>
      <c r="AK277" s="37">
        <f t="shared" si="155"/>
        <v>15</v>
      </c>
      <c r="AL277" s="38">
        <f t="shared" si="156"/>
        <v>1423104011.0969059</v>
      </c>
      <c r="AM277" s="38">
        <f t="shared" si="157"/>
        <v>1424903699.8341064</v>
      </c>
      <c r="AN277" s="38" t="b">
        <f t="shared" si="158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>
        <f t="shared" si="159"/>
        <v>24</v>
      </c>
      <c r="BA277" s="36">
        <f>IFERROR(INDEX('Level Multipliers'!$D:$D,MATCH(AZ277,'Level Multipliers'!$A:$A,0)),"")</f>
        <v>1.5280341520389438</v>
      </c>
      <c r="BB277" s="37">
        <f t="shared" si="160"/>
        <v>30</v>
      </c>
      <c r="BC277" s="37">
        <f t="shared" si="161"/>
        <v>15</v>
      </c>
      <c r="BD277" s="38">
        <f t="shared" si="162"/>
        <v>1364410968.9414804</v>
      </c>
      <c r="BE277" s="38">
        <f t="shared" si="163"/>
        <v>1366136433.1623452</v>
      </c>
      <c r="BF277" s="38" t="b">
        <f t="shared" si="164"/>
        <v>1</v>
      </c>
      <c r="BG277" s="37" t="str">
        <f t="array" ref="BG277:BQ277">IF(BF277,"",IVSolution($M277,$N277,$O277,BB277,BC277,BD277,BE277,$E277,$F277,$G277,$H277,$I277))</f>
        <v/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>
        <f t="shared" si="165"/>
        <v>24.5</v>
      </c>
      <c r="BS277" s="36">
        <f>IFERROR(INDEX('Level Multipliers'!$D:$D,MATCH(BR277,'Level Multipliers'!$A:$A,0)),"")</f>
        <v>1.5123576273617088</v>
      </c>
      <c r="BT277" s="37">
        <f t="shared" si="166"/>
        <v>28</v>
      </c>
      <c r="BU277" s="37">
        <f t="shared" si="167"/>
        <v>15</v>
      </c>
      <c r="BV277" s="38">
        <f t="shared" si="168"/>
        <v>1309275261.9721329</v>
      </c>
      <c r="BW277" s="38">
        <f t="shared" si="169"/>
        <v>1310931000.3612409</v>
      </c>
      <c r="BX277" s="38" t="b">
        <f t="shared" si="170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 t="str">
        <f t="shared" si="171"/>
        <v/>
      </c>
      <c r="CK277" s="41" t="str">
        <f t="shared" si="172"/>
        <v/>
      </c>
      <c r="CL277" s="61" t="str">
        <f t="shared" si="173"/>
        <v/>
      </c>
      <c r="CM277" s="39" t="str">
        <f t="shared" si="174"/>
        <v/>
      </c>
      <c r="CN277" s="39" t="str">
        <f t="shared" si="175"/>
        <v/>
      </c>
      <c r="CO277" s="42" t="str">
        <f t="shared" si="176"/>
        <v/>
      </c>
      <c r="CP277" s="42" t="str">
        <f t="shared" si="177"/>
        <v/>
      </c>
      <c r="CQ277" s="42" t="str">
        <f t="shared" si="178"/>
        <v/>
      </c>
      <c r="CR277" s="42" t="str">
        <f t="shared" si="179"/>
        <v/>
      </c>
      <c r="CS277" s="42" t="str">
        <f t="shared" si="180"/>
        <v/>
      </c>
      <c r="CT277" s="42" t="str">
        <f t="shared" si="181"/>
        <v/>
      </c>
      <c r="CU277" s="43" t="str">
        <f t="shared" si="182"/>
        <v/>
      </c>
      <c r="CV277" s="43" t="str">
        <f t="shared" si="183"/>
        <v/>
      </c>
      <c r="CW277" s="43" t="str">
        <f t="shared" si="184"/>
        <v/>
      </c>
      <c r="CX277" s="13" t="s">
        <v>434</v>
      </c>
    </row>
    <row r="278" spans="1:102" x14ac:dyDescent="0.25">
      <c r="A278" s="31" t="s">
        <v>271</v>
      </c>
      <c r="B278" s="13">
        <v>1865</v>
      </c>
      <c r="C278" s="13">
        <v>116</v>
      </c>
      <c r="D278" s="13">
        <v>45</v>
      </c>
      <c r="E278" s="32" t="s">
        <v>2</v>
      </c>
      <c r="F278" s="32">
        <v>1</v>
      </c>
      <c r="G278" s="32"/>
      <c r="H278" s="32"/>
      <c r="I278" s="32" t="s">
        <v>0</v>
      </c>
      <c r="J278" s="13"/>
      <c r="K278" s="33"/>
      <c r="L278" s="34">
        <f>IFERROR(INDEX('Pokemon Data'!A:A,MATCH($A278,'Pokemon Data'!$B:$B,0)),"")</f>
        <v>230</v>
      </c>
      <c r="M278" s="34">
        <f>IFERROR(INDEX('Pokemon Data'!I:I,MATCH($A278,'Pokemon Data'!$B:$B,0)),"")</f>
        <v>181</v>
      </c>
      <c r="N278" s="34">
        <f>IFERROR(INDEX('Pokemon Data'!J:J,MATCH($A278,'Pokemon Data'!$B:$B,0)),"")</f>
        <v>224</v>
      </c>
      <c r="O278" s="34">
        <f>IFERROR(INDEX('Pokemon Data'!K:K,MATCH($A278,'Pokemon Data'!$B:$B,0)),"")</f>
        <v>144</v>
      </c>
      <c r="P278" s="35">
        <f>IFERROR(INDEX('Level Multipliers'!$A:$A,MATCH($D278,'Level Multipliers'!$B:$B,0)),"")</f>
        <v>27</v>
      </c>
      <c r="Q278" s="36">
        <f>IFERROR(INDEX('Level Multipliers'!$D:$D,MATCH(P278,'Level Multipliers'!$A:$A,0)),"")</f>
        <v>1.4406239915890684</v>
      </c>
      <c r="R278" s="37">
        <f t="shared" si="148"/>
        <v>0</v>
      </c>
      <c r="S278" s="37">
        <f t="shared" si="149"/>
        <v>-13</v>
      </c>
      <c r="T278" s="38">
        <f t="shared" si="150"/>
        <v>1498167061.7611332</v>
      </c>
      <c r="U278" s="38">
        <f t="shared" si="151"/>
        <v>1499774105.9596627</v>
      </c>
      <c r="V278" s="38" t="b">
        <f t="shared" si="152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>
        <f t="shared" si="153"/>
        <v>27.5</v>
      </c>
      <c r="AI278" s="36">
        <f>IFERROR(INDEX('Level Multipliers'!$D:$D,MATCH(AH278,'Level Multipliers'!$A:$A,0)),"")</f>
        <v>1.4274643259182833</v>
      </c>
      <c r="AJ278" s="37">
        <f t="shared" si="154"/>
        <v>0</v>
      </c>
      <c r="AK278" s="37">
        <f t="shared" si="155"/>
        <v>-14</v>
      </c>
      <c r="AL278" s="38">
        <f t="shared" si="156"/>
        <v>1444171354.1510506</v>
      </c>
      <c r="AM278" s="38">
        <f t="shared" si="157"/>
        <v>1445720478.5815682</v>
      </c>
      <c r="AN278" s="38" t="b">
        <f t="shared" si="158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>
        <f t="shared" si="159"/>
        <v>28</v>
      </c>
      <c r="BA278" s="36">
        <f>IFERROR(INDEX('Level Multipliers'!$D:$D,MATCH(AZ278,'Level Multipliers'!$A:$A,0)),"")</f>
        <v>1.4146588542279308</v>
      </c>
      <c r="BB278" s="37">
        <f t="shared" si="160"/>
        <v>0</v>
      </c>
      <c r="BC278" s="37">
        <f t="shared" si="161"/>
        <v>-16</v>
      </c>
      <c r="BD278" s="38">
        <f t="shared" si="162"/>
        <v>1393043123.5416403</v>
      </c>
      <c r="BE278" s="38">
        <f t="shared" si="163"/>
        <v>1394537404.0709143</v>
      </c>
      <c r="BF278" s="38" t="b">
        <f t="shared" si="164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>
        <f t="shared" si="165"/>
        <v>28.5</v>
      </c>
      <c r="BS278" s="36">
        <f>IFERROR(INDEX('Level Multipliers'!$D:$D,MATCH(BR278,'Level Multipliers'!$A:$A,0)),"")</f>
        <v>1.4021920400529488</v>
      </c>
      <c r="BT278" s="37">
        <f t="shared" si="166"/>
        <v>0</v>
      </c>
      <c r="BU278" s="37">
        <f t="shared" si="167"/>
        <v>-17</v>
      </c>
      <c r="BV278" s="38">
        <f t="shared" si="168"/>
        <v>1344583141.8064079</v>
      </c>
      <c r="BW278" s="38">
        <f t="shared" si="169"/>
        <v>1346025440.5944622</v>
      </c>
      <c r="BX278" s="38" t="b">
        <f t="shared" si="170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 t="str">
        <f t="shared" si="171"/>
        <v/>
      </c>
      <c r="CK278" s="41" t="str">
        <f t="shared" si="172"/>
        <v/>
      </c>
      <c r="CL278" s="61" t="str">
        <f t="shared" si="173"/>
        <v/>
      </c>
      <c r="CM278" s="39" t="str">
        <f t="shared" si="174"/>
        <v/>
      </c>
      <c r="CN278" s="39" t="str">
        <f t="shared" si="175"/>
        <v/>
      </c>
      <c r="CO278" s="42" t="str">
        <f t="shared" si="176"/>
        <v/>
      </c>
      <c r="CP278" s="42" t="str">
        <f t="shared" si="177"/>
        <v/>
      </c>
      <c r="CQ278" s="42" t="str">
        <f t="shared" si="178"/>
        <v/>
      </c>
      <c r="CR278" s="42" t="str">
        <f t="shared" si="179"/>
        <v/>
      </c>
      <c r="CS278" s="42" t="str">
        <f t="shared" si="180"/>
        <v/>
      </c>
      <c r="CT278" s="42" t="str">
        <f t="shared" si="181"/>
        <v/>
      </c>
      <c r="CU278" s="43" t="str">
        <f t="shared" si="182"/>
        <v/>
      </c>
      <c r="CV278" s="43" t="str">
        <f t="shared" si="183"/>
        <v/>
      </c>
      <c r="CW278" s="43" t="str">
        <f t="shared" si="184"/>
        <v/>
      </c>
      <c r="CX278" s="13" t="s">
        <v>422</v>
      </c>
    </row>
    <row r="279" spans="1:102" x14ac:dyDescent="0.25">
      <c r="A279" s="31" t="s">
        <v>271</v>
      </c>
      <c r="B279" s="13">
        <v>539</v>
      </c>
      <c r="C279" s="13">
        <v>61</v>
      </c>
      <c r="D279" s="13">
        <v>8</v>
      </c>
      <c r="E279" s="32" t="s">
        <v>0</v>
      </c>
      <c r="F279" s="32"/>
      <c r="G279" s="32">
        <v>1</v>
      </c>
      <c r="H279" s="32"/>
      <c r="I279" s="32" t="s">
        <v>0</v>
      </c>
      <c r="J279" s="13"/>
      <c r="K279" s="33"/>
      <c r="L279" s="34">
        <f>IFERROR(INDEX('Pokemon Data'!A:A,MATCH($A279,'Pokemon Data'!$B:$B,0)),"")</f>
        <v>230</v>
      </c>
      <c r="M279" s="34">
        <f>IFERROR(INDEX('Pokemon Data'!I:I,MATCH($A279,'Pokemon Data'!$B:$B,0)),"")</f>
        <v>181</v>
      </c>
      <c r="N279" s="34">
        <f>IFERROR(INDEX('Pokemon Data'!J:J,MATCH($A279,'Pokemon Data'!$B:$B,0)),"")</f>
        <v>224</v>
      </c>
      <c r="O279" s="34">
        <f>IFERROR(INDEX('Pokemon Data'!K:K,MATCH($A279,'Pokemon Data'!$B:$B,0)),"")</f>
        <v>144</v>
      </c>
      <c r="P279" s="35">
        <f>IFERROR(INDEX('Level Multipliers'!$A:$A,MATCH($D279,'Level Multipliers'!$B:$B,0)),"")</f>
        <v>7</v>
      </c>
      <c r="Q279" s="36">
        <f>IFERROR(INDEX('Level Multipliers'!$D:$D,MATCH(P279,'Level Multipliers'!$A:$A,0)),"")</f>
        <v>2.8635844799030687</v>
      </c>
      <c r="R279" s="37">
        <f t="shared" si="148"/>
        <v>0</v>
      </c>
      <c r="S279" s="37">
        <f t="shared" si="149"/>
        <v>-4</v>
      </c>
      <c r="T279" s="38">
        <f t="shared" si="150"/>
        <v>1953518508.1457441</v>
      </c>
      <c r="U279" s="38">
        <f t="shared" si="151"/>
        <v>1960773909.5462942</v>
      </c>
      <c r="V279" s="38" t="b">
        <f t="shared" si="152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>
        <f t="shared" si="153"/>
        <v>7.5</v>
      </c>
      <c r="AI279" s="36">
        <f>IFERROR(INDEX('Level Multipliers'!$D:$D,MATCH(AH279,'Level Multipliers'!$A:$A,0)),"")</f>
        <v>2.7589423510530713</v>
      </c>
      <c r="AJ279" s="37">
        <f t="shared" si="154"/>
        <v>0</v>
      </c>
      <c r="AK279" s="37">
        <f t="shared" si="155"/>
        <v>-10</v>
      </c>
      <c r="AL279" s="38">
        <f t="shared" si="156"/>
        <v>1683247715.8362586</v>
      </c>
      <c r="AM279" s="38">
        <f t="shared" si="157"/>
        <v>1689499326.857105</v>
      </c>
      <c r="AN279" s="38" t="b">
        <f t="shared" si="158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>
        <f t="shared" si="159"/>
        <v>8</v>
      </c>
      <c r="BA279" s="36">
        <f>IFERROR(INDEX('Level Multipliers'!$D:$D,MATCH(AZ279,'Level Multipliers'!$A:$A,0)),"")</f>
        <v>2.6649924305944541</v>
      </c>
      <c r="BB279" s="37">
        <f t="shared" si="160"/>
        <v>0</v>
      </c>
      <c r="BC279" s="37">
        <f t="shared" si="161"/>
        <v>-16</v>
      </c>
      <c r="BD279" s="38">
        <f t="shared" si="162"/>
        <v>1465417756.8898146</v>
      </c>
      <c r="BE279" s="38">
        <f t="shared" si="163"/>
        <v>1470860343.6896813</v>
      </c>
      <c r="BF279" s="38" t="b">
        <f t="shared" si="164"/>
        <v>1</v>
      </c>
      <c r="BG279" s="37" t="str">
        <f t="array" ref="BG279:BQ279">IF(BF279,"",IVSolution($M279,$N279,$O279,BB279,BC279,BD279,BE279,$E279,$F279,$G279,$H279,$I279))</f>
        <v/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>
        <f t="shared" si="165"/>
        <v>8.5</v>
      </c>
      <c r="BS279" s="36">
        <f>IFERROR(INDEX('Level Multipliers'!$D:$D,MATCH(BR279,'Level Multipliers'!$A:$A,0)),"")</f>
        <v>2.5800298976397995</v>
      </c>
      <c r="BT279" s="37">
        <f t="shared" si="166"/>
        <v>0</v>
      </c>
      <c r="BU279" s="37">
        <f t="shared" si="167"/>
        <v>-22</v>
      </c>
      <c r="BV279" s="38">
        <f t="shared" si="168"/>
        <v>1287290264.9228296</v>
      </c>
      <c r="BW279" s="38">
        <f t="shared" si="169"/>
        <v>1292071283.1481962</v>
      </c>
      <c r="BX279" s="38" t="b">
        <f t="shared" si="170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 t="str">
        <f t="shared" si="171"/>
        <v/>
      </c>
      <c r="CK279" s="41" t="str">
        <f t="shared" si="172"/>
        <v/>
      </c>
      <c r="CL279" s="61" t="str">
        <f t="shared" si="173"/>
        <v/>
      </c>
      <c r="CM279" s="39" t="str">
        <f t="shared" si="174"/>
        <v/>
      </c>
      <c r="CN279" s="39" t="str">
        <f t="shared" si="175"/>
        <v/>
      </c>
      <c r="CO279" s="42" t="str">
        <f t="shared" si="176"/>
        <v/>
      </c>
      <c r="CP279" s="42" t="str">
        <f t="shared" si="177"/>
        <v/>
      </c>
      <c r="CQ279" s="42" t="str">
        <f t="shared" si="178"/>
        <v/>
      </c>
      <c r="CR279" s="42" t="str">
        <f t="shared" si="179"/>
        <v/>
      </c>
      <c r="CS279" s="42" t="str">
        <f t="shared" si="180"/>
        <v/>
      </c>
      <c r="CT279" s="42" t="str">
        <f t="shared" si="181"/>
        <v/>
      </c>
      <c r="CU279" s="43" t="str">
        <f t="shared" si="182"/>
        <v/>
      </c>
      <c r="CV279" s="43" t="str">
        <f t="shared" si="183"/>
        <v/>
      </c>
      <c r="CW279" s="43" t="str">
        <f t="shared" si="184"/>
        <v/>
      </c>
      <c r="CX279" s="13" t="s">
        <v>423</v>
      </c>
    </row>
    <row r="280" spans="1:102" x14ac:dyDescent="0.25">
      <c r="A280" s="31" t="s">
        <v>272</v>
      </c>
      <c r="B280" s="13">
        <v>653</v>
      </c>
      <c r="C280" s="13">
        <v>114</v>
      </c>
      <c r="D280" s="13">
        <v>25</v>
      </c>
      <c r="E280" s="32" t="s">
        <v>0</v>
      </c>
      <c r="F280" s="32"/>
      <c r="G280" s="32">
        <v>1</v>
      </c>
      <c r="H280" s="32"/>
      <c r="I280" s="32" t="s">
        <v>2</v>
      </c>
      <c r="J280" s="13"/>
      <c r="K280" s="33"/>
      <c r="L280" s="34">
        <f>IFERROR(INDEX('Pokemon Data'!A:A,MATCH($A280,'Pokemon Data'!$B:$B,0)),"")</f>
        <v>231</v>
      </c>
      <c r="M280" s="34">
        <f>IFERROR(INDEX('Pokemon Data'!I:I,MATCH($A280,'Pokemon Data'!$B:$B,0)),"")</f>
        <v>181</v>
      </c>
      <c r="N280" s="34">
        <f>IFERROR(INDEX('Pokemon Data'!J:J,MATCH($A280,'Pokemon Data'!$B:$B,0)),"")</f>
        <v>194</v>
      </c>
      <c r="O280" s="34">
        <f>IFERROR(INDEX('Pokemon Data'!K:K,MATCH($A280,'Pokemon Data'!$B:$B,0)),"")</f>
        <v>194</v>
      </c>
      <c r="P280" s="35">
        <f>IFERROR(INDEX('Level Multipliers'!$A:$A,MATCH($D280,'Level Multipliers'!$B:$B,0)),"")</f>
        <v>19</v>
      </c>
      <c r="Q280" s="36">
        <f>IFERROR(INDEX('Level Multipliers'!$D:$D,MATCH(P280,'Level Multipliers'!$A:$A,0)),"")</f>
        <v>1.7173900470456649</v>
      </c>
      <c r="R280" s="37">
        <f t="shared" si="148"/>
        <v>15</v>
      </c>
      <c r="S280" s="37">
        <f t="shared" si="149"/>
        <v>15</v>
      </c>
      <c r="T280" s="38">
        <f t="shared" si="150"/>
        <v>370938685.99419081</v>
      </c>
      <c r="U280" s="38">
        <f t="shared" si="151"/>
        <v>372075662.14289874</v>
      </c>
      <c r="V280" s="38" t="b">
        <f t="shared" si="152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>
        <f t="shared" si="153"/>
        <v>19.5</v>
      </c>
      <c r="AI280" s="36">
        <f>IFERROR(INDEX('Level Multipliers'!$D:$D,MATCH(AH280,'Level Multipliers'!$A:$A,0)),"")</f>
        <v>1.6952373266621776</v>
      </c>
      <c r="AJ280" s="37">
        <f t="shared" si="154"/>
        <v>13</v>
      </c>
      <c r="AK280" s="37">
        <f t="shared" si="155"/>
        <v>13</v>
      </c>
      <c r="AL280" s="38">
        <f t="shared" si="156"/>
        <v>352166781.20282775</v>
      </c>
      <c r="AM280" s="38">
        <f t="shared" si="157"/>
        <v>353246218.97977918</v>
      </c>
      <c r="AN280" s="38" t="b">
        <f t="shared" si="158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>
        <f t="shared" si="159"/>
        <v>20</v>
      </c>
      <c r="BA280" s="36">
        <f>IFERROR(INDEX('Level Multipliers'!$D:$D,MATCH(AZ280,'Level Multipliers'!$A:$A,0)),"")</f>
        <v>1.6739202944034379</v>
      </c>
      <c r="BB280" s="37">
        <f t="shared" si="160"/>
        <v>10</v>
      </c>
      <c r="BC280" s="37">
        <f t="shared" si="161"/>
        <v>11</v>
      </c>
      <c r="BD280" s="38">
        <f t="shared" si="162"/>
        <v>334784591.60921359</v>
      </c>
      <c r="BE280" s="38">
        <f t="shared" si="163"/>
        <v>335810750.67535251</v>
      </c>
      <c r="BF280" s="38" t="b">
        <f t="shared" si="164"/>
        <v>1</v>
      </c>
      <c r="BG280" s="37" t="str">
        <f t="array" ref="BG280:BQ280">IF(BF280,"",IVSolution($M280,$N280,$O280,BB280,BC280,BD280,BE280,$E280,$F280,$G280,$H280,$I280))</f>
        <v/>
      </c>
      <c r="BH280" s="37" t="str">
        <v/>
      </c>
      <c r="BI280" s="37" t="str">
        <v/>
      </c>
      <c r="BJ280" s="39" t="str">
        <v/>
      </c>
      <c r="BK280" s="39" t="str">
        <v/>
      </c>
      <c r="BL280" s="37" t="str">
        <v/>
      </c>
      <c r="BM280" s="37" t="str">
        <v/>
      </c>
      <c r="BN280" s="37" t="str">
        <v/>
      </c>
      <c r="BO280" s="37" t="str">
        <v/>
      </c>
      <c r="BP280" s="37" t="str">
        <v/>
      </c>
      <c r="BQ280" s="37" t="str">
        <v/>
      </c>
      <c r="BR280" s="40">
        <f t="shared" si="165"/>
        <v>20.5</v>
      </c>
      <c r="BS280" s="36">
        <f>IFERROR(INDEX('Level Multipliers'!$D:$D,MATCH(BR280,'Level Multipliers'!$A:$A,0)),"")</f>
        <v>1.6533745038028393</v>
      </c>
      <c r="BT280" s="37">
        <f t="shared" si="166"/>
        <v>8</v>
      </c>
      <c r="BU280" s="37">
        <f t="shared" si="167"/>
        <v>9</v>
      </c>
      <c r="BV280" s="38">
        <f t="shared" si="168"/>
        <v>318648081.03995186</v>
      </c>
      <c r="BW280" s="38">
        <f t="shared" si="169"/>
        <v>319624779.56629443</v>
      </c>
      <c r="BX280" s="38" t="b">
        <f t="shared" si="170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 t="str">
        <f t="shared" si="171"/>
        <v/>
      </c>
      <c r="CK280" s="41" t="str">
        <f t="shared" si="172"/>
        <v/>
      </c>
      <c r="CL280" s="61" t="str">
        <f t="shared" si="173"/>
        <v/>
      </c>
      <c r="CM280" s="39" t="str">
        <f t="shared" si="174"/>
        <v/>
      </c>
      <c r="CN280" s="39" t="str">
        <f t="shared" si="175"/>
        <v/>
      </c>
      <c r="CO280" s="42" t="str">
        <f t="shared" si="176"/>
        <v/>
      </c>
      <c r="CP280" s="42" t="str">
        <f t="shared" si="177"/>
        <v/>
      </c>
      <c r="CQ280" s="42" t="str">
        <f t="shared" si="178"/>
        <v/>
      </c>
      <c r="CR280" s="42" t="str">
        <f t="shared" si="179"/>
        <v/>
      </c>
      <c r="CS280" s="42" t="str">
        <f t="shared" si="180"/>
        <v/>
      </c>
      <c r="CT280" s="42" t="str">
        <f t="shared" si="181"/>
        <v/>
      </c>
      <c r="CU280" s="43" t="str">
        <f t="shared" si="182"/>
        <v/>
      </c>
      <c r="CV280" s="43" t="str">
        <f t="shared" si="183"/>
        <v/>
      </c>
      <c r="CW280" s="43" t="str">
        <f t="shared" si="184"/>
        <v/>
      </c>
      <c r="CX280" s="13"/>
    </row>
    <row r="281" spans="1:102" x14ac:dyDescent="0.25">
      <c r="A281" s="31" t="s">
        <v>272</v>
      </c>
      <c r="B281" s="13">
        <v>637</v>
      </c>
      <c r="C281" s="13">
        <v>115</v>
      </c>
      <c r="D281" s="13">
        <v>25</v>
      </c>
      <c r="E281" s="32" t="s">
        <v>2</v>
      </c>
      <c r="F281" s="32">
        <v>1</v>
      </c>
      <c r="G281" s="32"/>
      <c r="H281" s="32"/>
      <c r="I281" s="32" t="s">
        <v>2</v>
      </c>
      <c r="J281" s="13"/>
      <c r="K281" s="33"/>
      <c r="L281" s="34">
        <f>IFERROR(INDEX('Pokemon Data'!A:A,MATCH($A281,'Pokemon Data'!$B:$B,0)),"")</f>
        <v>231</v>
      </c>
      <c r="M281" s="34">
        <f>IFERROR(INDEX('Pokemon Data'!I:I,MATCH($A281,'Pokemon Data'!$B:$B,0)),"")</f>
        <v>181</v>
      </c>
      <c r="N281" s="34">
        <f>IFERROR(INDEX('Pokemon Data'!J:J,MATCH($A281,'Pokemon Data'!$B:$B,0)),"")</f>
        <v>194</v>
      </c>
      <c r="O281" s="34">
        <f>IFERROR(INDEX('Pokemon Data'!K:K,MATCH($A281,'Pokemon Data'!$B:$B,0)),"")</f>
        <v>194</v>
      </c>
      <c r="P281" s="35">
        <f>IFERROR(INDEX('Level Multipliers'!$A:$A,MATCH($D281,'Level Multipliers'!$B:$B,0)),"")</f>
        <v>19</v>
      </c>
      <c r="Q281" s="36">
        <f>IFERROR(INDEX('Level Multipliers'!$D:$D,MATCH(P281,'Level Multipliers'!$A:$A,0)),"")</f>
        <v>1.7173900470456649</v>
      </c>
      <c r="R281" s="37">
        <f t="shared" si="148"/>
        <v>17</v>
      </c>
      <c r="S281" s="37">
        <f t="shared" si="149"/>
        <v>15</v>
      </c>
      <c r="T281" s="38">
        <f t="shared" si="150"/>
        <v>352983683.92125124</v>
      </c>
      <c r="U281" s="38">
        <f t="shared" si="151"/>
        <v>354092822.85744298</v>
      </c>
      <c r="V281" s="38" t="b">
        <f t="shared" si="152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>
        <f t="shared" si="153"/>
        <v>19.5</v>
      </c>
      <c r="AI281" s="36">
        <f>IFERROR(INDEX('Level Multipliers'!$D:$D,MATCH(AH281,'Level Multipliers'!$A:$A,0)),"")</f>
        <v>1.6952373266621776</v>
      </c>
      <c r="AJ281" s="37">
        <f t="shared" si="154"/>
        <v>14</v>
      </c>
      <c r="AK281" s="37">
        <f t="shared" si="155"/>
        <v>15</v>
      </c>
      <c r="AL281" s="38">
        <f t="shared" si="156"/>
        <v>335120418.75732034</v>
      </c>
      <c r="AM281" s="38">
        <f t="shared" si="157"/>
        <v>336173428.06536406</v>
      </c>
      <c r="AN281" s="38" t="b">
        <f t="shared" si="158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>
        <f t="shared" si="159"/>
        <v>20</v>
      </c>
      <c r="BA281" s="36">
        <f>IFERROR(INDEX('Level Multipliers'!$D:$D,MATCH(AZ281,'Level Multipliers'!$A:$A,0)),"")</f>
        <v>1.6739202944034379</v>
      </c>
      <c r="BB281" s="37">
        <f t="shared" si="160"/>
        <v>12</v>
      </c>
      <c r="BC281" s="37">
        <f t="shared" si="161"/>
        <v>13</v>
      </c>
      <c r="BD281" s="38">
        <f t="shared" si="162"/>
        <v>318579600.6948235</v>
      </c>
      <c r="BE281" s="38">
        <f t="shared" si="163"/>
        <v>319580635.74404091</v>
      </c>
      <c r="BF281" s="38" t="b">
        <f t="shared" si="164"/>
        <v>1</v>
      </c>
      <c r="BG281" s="37" t="str">
        <f t="array" ref="BG281:BQ281">IF(BF281,"",IVSolution($M281,$N281,$O281,BB281,BC281,BD281,BE281,$E281,$F281,$G281,$H281,$I281))</f>
        <v/>
      </c>
      <c r="BH281" s="37" t="str">
        <v/>
      </c>
      <c r="BI281" s="37" t="str">
        <v/>
      </c>
      <c r="BJ281" s="39" t="str">
        <v/>
      </c>
      <c r="BK281" s="39" t="str">
        <v/>
      </c>
      <c r="BL281" s="37" t="str">
        <v/>
      </c>
      <c r="BM281" s="37" t="str">
        <v/>
      </c>
      <c r="BN281" s="37" t="str">
        <v/>
      </c>
      <c r="BO281" s="37" t="str">
        <v/>
      </c>
      <c r="BP281" s="37" t="str">
        <v/>
      </c>
      <c r="BQ281" s="37" t="str">
        <v/>
      </c>
      <c r="BR281" s="40">
        <f t="shared" si="165"/>
        <v>20.5</v>
      </c>
      <c r="BS281" s="36">
        <f>IFERROR(INDEX('Level Multipliers'!$D:$D,MATCH(BR281,'Level Multipliers'!$A:$A,0)),"")</f>
        <v>1.6533745038028393</v>
      </c>
      <c r="BT281" s="37">
        <f t="shared" si="166"/>
        <v>10</v>
      </c>
      <c r="BU281" s="37">
        <f t="shared" si="167"/>
        <v>10</v>
      </c>
      <c r="BV281" s="38">
        <f t="shared" si="168"/>
        <v>303224165.52066261</v>
      </c>
      <c r="BW281" s="38">
        <f t="shared" si="169"/>
        <v>304176950.99968845</v>
      </c>
      <c r="BX281" s="38" t="b">
        <f t="shared" si="170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 t="str">
        <f t="shared" si="171"/>
        <v/>
      </c>
      <c r="CK281" s="41" t="str">
        <f t="shared" si="172"/>
        <v/>
      </c>
      <c r="CL281" s="61" t="str">
        <f t="shared" si="173"/>
        <v/>
      </c>
      <c r="CM281" s="39" t="str">
        <f t="shared" si="174"/>
        <v/>
      </c>
      <c r="CN281" s="39" t="str">
        <f t="shared" si="175"/>
        <v/>
      </c>
      <c r="CO281" s="42" t="str">
        <f t="shared" si="176"/>
        <v/>
      </c>
      <c r="CP281" s="42" t="str">
        <f t="shared" si="177"/>
        <v/>
      </c>
      <c r="CQ281" s="42" t="str">
        <f t="shared" si="178"/>
        <v/>
      </c>
      <c r="CR281" s="42" t="str">
        <f t="shared" si="179"/>
        <v/>
      </c>
      <c r="CS281" s="42" t="str">
        <f t="shared" si="180"/>
        <v/>
      </c>
      <c r="CT281" s="42" t="str">
        <f t="shared" si="181"/>
        <v/>
      </c>
      <c r="CU281" s="43" t="str">
        <f t="shared" si="182"/>
        <v/>
      </c>
      <c r="CV281" s="43" t="str">
        <f t="shared" si="183"/>
        <v/>
      </c>
      <c r="CW281" s="43" t="str">
        <f t="shared" si="184"/>
        <v/>
      </c>
      <c r="CX281" s="13"/>
    </row>
    <row r="282" spans="1:102" x14ac:dyDescent="0.25">
      <c r="A282" s="31" t="s">
        <v>273</v>
      </c>
      <c r="B282" s="13">
        <v>1698</v>
      </c>
      <c r="C282" s="13">
        <v>114</v>
      </c>
      <c r="D282" s="13">
        <v>25</v>
      </c>
      <c r="E282" s="32" t="s">
        <v>0</v>
      </c>
      <c r="F282" s="32"/>
      <c r="G282" s="32">
        <v>1</v>
      </c>
      <c r="H282" s="32"/>
      <c r="I282" s="32" t="s">
        <v>2</v>
      </c>
      <c r="J282" s="13"/>
      <c r="K282" s="33"/>
      <c r="L282" s="34">
        <f>IFERROR(INDEX('Pokemon Data'!A:A,MATCH($A282,'Pokemon Data'!$B:$B,0)),"")</f>
        <v>232</v>
      </c>
      <c r="M282" s="34">
        <f>IFERROR(INDEX('Pokemon Data'!I:I,MATCH($A282,'Pokemon Data'!$B:$B,0)),"")</f>
        <v>207</v>
      </c>
      <c r="N282" s="34">
        <f>IFERROR(INDEX('Pokemon Data'!J:J,MATCH($A282,'Pokemon Data'!$B:$B,0)),"")</f>
        <v>107</v>
      </c>
      <c r="O282" s="34">
        <f>IFERROR(INDEX('Pokemon Data'!K:K,MATCH($A282,'Pokemon Data'!$B:$B,0)),"")</f>
        <v>98</v>
      </c>
      <c r="P282" s="35">
        <f>IFERROR(INDEX('Level Multipliers'!$A:$A,MATCH($D282,'Level Multipliers'!$B:$B,0)),"")</f>
        <v>19</v>
      </c>
      <c r="Q282" s="36">
        <f>IFERROR(INDEX('Level Multipliers'!$D:$D,MATCH(P282,'Level Multipliers'!$A:$A,0)),"")</f>
        <v>1.7173900470456649</v>
      </c>
      <c r="R282" s="37">
        <f t="shared" si="148"/>
        <v>0</v>
      </c>
      <c r="S282" s="37">
        <f t="shared" si="149"/>
        <v>-10</v>
      </c>
      <c r="T282" s="38">
        <f t="shared" si="150"/>
        <v>2508136327.3598704</v>
      </c>
      <c r="U282" s="38">
        <f t="shared" si="151"/>
        <v>2511091421.4510417</v>
      </c>
      <c r="V282" s="38" t="b">
        <f t="shared" si="152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>
        <f t="shared" si="153"/>
        <v>19.5</v>
      </c>
      <c r="AI282" s="36">
        <f>IFERROR(INDEX('Level Multipliers'!$D:$D,MATCH(AH282,'Level Multipliers'!$A:$A,0)),"")</f>
        <v>1.6952373266621776</v>
      </c>
      <c r="AJ282" s="37">
        <f t="shared" si="154"/>
        <v>0</v>
      </c>
      <c r="AK282" s="37">
        <f t="shared" si="155"/>
        <v>-13</v>
      </c>
      <c r="AL282" s="38">
        <f t="shared" si="156"/>
        <v>2381208352.1480966</v>
      </c>
      <c r="AM282" s="38">
        <f t="shared" si="157"/>
        <v>2384013899.3005867</v>
      </c>
      <c r="AN282" s="38" t="b">
        <f t="shared" si="158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>
        <f t="shared" si="159"/>
        <v>20</v>
      </c>
      <c r="BA282" s="36">
        <f>IFERROR(INDEX('Level Multipliers'!$D:$D,MATCH(AZ282,'Level Multipliers'!$A:$A,0)),"")</f>
        <v>1.6739202944034379</v>
      </c>
      <c r="BB282" s="37">
        <f t="shared" si="160"/>
        <v>0</v>
      </c>
      <c r="BC282" s="37">
        <f t="shared" si="161"/>
        <v>-15</v>
      </c>
      <c r="BD282" s="38">
        <f t="shared" si="162"/>
        <v>2263677065.1324224</v>
      </c>
      <c r="BE282" s="38">
        <f t="shared" si="163"/>
        <v>2266344136.5537491</v>
      </c>
      <c r="BF282" s="38" t="b">
        <f t="shared" si="164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>
        <f t="shared" si="165"/>
        <v>20.5</v>
      </c>
      <c r="BS282" s="36">
        <f>IFERROR(INDEX('Level Multipliers'!$D:$D,MATCH(BR282,'Level Multipliers'!$A:$A,0)),"")</f>
        <v>1.6533745038028393</v>
      </c>
      <c r="BT282" s="37">
        <f t="shared" si="166"/>
        <v>0</v>
      </c>
      <c r="BU282" s="37">
        <f t="shared" si="167"/>
        <v>-17</v>
      </c>
      <c r="BV282" s="38">
        <f t="shared" si="168"/>
        <v>2154568552.368063</v>
      </c>
      <c r="BW282" s="38">
        <f t="shared" si="169"/>
        <v>2157107071.7972794</v>
      </c>
      <c r="BX282" s="38" t="b">
        <f t="shared" si="170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 t="str">
        <f t="shared" si="171"/>
        <v/>
      </c>
      <c r="CK282" s="41" t="str">
        <f t="shared" si="172"/>
        <v/>
      </c>
      <c r="CL282" s="61" t="str">
        <f t="shared" si="173"/>
        <v/>
      </c>
      <c r="CM282" s="39" t="str">
        <f t="shared" si="174"/>
        <v/>
      </c>
      <c r="CN282" s="39" t="str">
        <f t="shared" si="175"/>
        <v/>
      </c>
      <c r="CO282" s="42" t="str">
        <f t="shared" si="176"/>
        <v/>
      </c>
      <c r="CP282" s="42" t="str">
        <f t="shared" si="177"/>
        <v/>
      </c>
      <c r="CQ282" s="42" t="str">
        <f t="shared" si="178"/>
        <v/>
      </c>
      <c r="CR282" s="42" t="str">
        <f t="shared" si="179"/>
        <v/>
      </c>
      <c r="CS282" s="42" t="str">
        <f t="shared" si="180"/>
        <v/>
      </c>
      <c r="CT282" s="42" t="str">
        <f t="shared" si="181"/>
        <v/>
      </c>
      <c r="CU282" s="43" t="str">
        <f t="shared" si="182"/>
        <v/>
      </c>
      <c r="CV282" s="43" t="str">
        <f t="shared" si="183"/>
        <v/>
      </c>
      <c r="CW282" s="43" t="str">
        <f t="shared" si="184"/>
        <v/>
      </c>
      <c r="CX282" s="13" t="s">
        <v>442</v>
      </c>
    </row>
    <row r="283" spans="1:102" x14ac:dyDescent="0.25">
      <c r="A283" s="31" t="s">
        <v>182</v>
      </c>
      <c r="B283" s="13">
        <v>1204</v>
      </c>
      <c r="C283" s="13">
        <v>97</v>
      </c>
      <c r="D283" s="13">
        <v>22</v>
      </c>
      <c r="E283" s="32" t="s">
        <v>2</v>
      </c>
      <c r="F283" s="32"/>
      <c r="G283" s="32"/>
      <c r="H283" s="32">
        <v>1</v>
      </c>
      <c r="I283" s="32" t="s">
        <v>0</v>
      </c>
      <c r="J283" s="13"/>
      <c r="K283" s="33"/>
      <c r="L283" s="34">
        <f>IFERROR(INDEX('Pokemon Data'!A:A,MATCH($A283,'Pokemon Data'!$B:$B,0)),"")</f>
        <v>233</v>
      </c>
      <c r="M283" s="34">
        <f>IFERROR(INDEX('Pokemon Data'!I:I,MATCH($A283,'Pokemon Data'!$B:$B,0)),"")</f>
        <v>207</v>
      </c>
      <c r="N283" s="34">
        <f>IFERROR(INDEX('Pokemon Data'!J:J,MATCH($A283,'Pokemon Data'!$B:$B,0)),"")</f>
        <v>214</v>
      </c>
      <c r="O283" s="34">
        <f>IFERROR(INDEX('Pokemon Data'!K:K,MATCH($A283,'Pokemon Data'!$B:$B,0)),"")</f>
        <v>185</v>
      </c>
      <c r="P283" s="35">
        <f>IFERROR(INDEX('Level Multipliers'!$A:$A,MATCH($D283,'Level Multipliers'!$B:$B,0)),"")</f>
        <v>17</v>
      </c>
      <c r="Q283" s="36">
        <f>IFERROR(INDEX('Level Multipliers'!$D:$D,MATCH(P283,'Level Multipliers'!$A:$A,0)),"")</f>
        <v>1.8155651132027117</v>
      </c>
      <c r="R283" s="37">
        <f t="shared" si="148"/>
        <v>0</v>
      </c>
      <c r="S283" s="37">
        <f t="shared" si="149"/>
        <v>-30</v>
      </c>
      <c r="T283" s="38">
        <f t="shared" si="150"/>
        <v>1575071560.2835076</v>
      </c>
      <c r="U283" s="38">
        <f t="shared" si="151"/>
        <v>1577689044.7681732</v>
      </c>
      <c r="V283" s="38" t="b">
        <f t="shared" si="152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>
        <f t="shared" si="153"/>
        <v>17.5</v>
      </c>
      <c r="AI283" s="36">
        <f>IFERROR(INDEX('Level Multipliers'!$D:$D,MATCH(AH283,'Level Multipliers'!$A:$A,0)),"")</f>
        <v>1.7894510926096343</v>
      </c>
      <c r="AJ283" s="37">
        <f t="shared" si="154"/>
        <v>0</v>
      </c>
      <c r="AK283" s="37">
        <f t="shared" si="155"/>
        <v>-32</v>
      </c>
      <c r="AL283" s="38">
        <f t="shared" si="156"/>
        <v>1486388397.6666374</v>
      </c>
      <c r="AM283" s="38">
        <f t="shared" si="157"/>
        <v>1488858506.7506838</v>
      </c>
      <c r="AN283" s="38" t="b">
        <f t="shared" si="158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>
        <f t="shared" si="159"/>
        <v>18</v>
      </c>
      <c r="BA283" s="36">
        <f>IFERROR(INDEX('Level Multipliers'!$D:$D,MATCH(AZ283,'Level Multipliers'!$A:$A,0)),"")</f>
        <v>1.7644323332558229</v>
      </c>
      <c r="BB283" s="37">
        <f t="shared" si="160"/>
        <v>0</v>
      </c>
      <c r="BC283" s="37">
        <f t="shared" si="161"/>
        <v>-35</v>
      </c>
      <c r="BD283" s="38">
        <f t="shared" si="162"/>
        <v>1404989259.8490667</v>
      </c>
      <c r="BE283" s="38">
        <f t="shared" si="163"/>
        <v>1407324098.266259</v>
      </c>
      <c r="BF283" s="38" t="b">
        <f t="shared" si="164"/>
        <v>1</v>
      </c>
      <c r="BG283" s="37" t="str">
        <f t="array" ref="BG283:BQ283">IF(BF283,"",IVSolution($M283,$N283,$O283,BB283,BC283,BD283,BE283,$E283,$F283,$G283,$H283,$I283))</f>
        <v/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>
        <f t="shared" si="165"/>
        <v>18.5</v>
      </c>
      <c r="BS283" s="36">
        <f>IFERROR(INDEX('Level Multipliers'!$D:$D,MATCH(BR283,'Level Multipliers'!$A:$A,0)),"")</f>
        <v>1.7404346161581328</v>
      </c>
      <c r="BT283" s="37">
        <f t="shared" si="166"/>
        <v>0</v>
      </c>
      <c r="BU283" s="37">
        <f t="shared" si="167"/>
        <v>-37</v>
      </c>
      <c r="BV283" s="38">
        <f t="shared" si="168"/>
        <v>1330098562.3675508</v>
      </c>
      <c r="BW283" s="38">
        <f t="shared" si="169"/>
        <v>1332308945.9703419</v>
      </c>
      <c r="BX283" s="38" t="b">
        <f t="shared" si="170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 t="str">
        <f t="shared" si="171"/>
        <v/>
      </c>
      <c r="CK283" s="41" t="str">
        <f t="shared" si="172"/>
        <v/>
      </c>
      <c r="CL283" s="61" t="str">
        <f t="shared" si="173"/>
        <v/>
      </c>
      <c r="CM283" s="39" t="str">
        <f t="shared" si="174"/>
        <v/>
      </c>
      <c r="CN283" s="39" t="str">
        <f t="shared" si="175"/>
        <v/>
      </c>
      <c r="CO283" s="42" t="str">
        <f t="shared" si="176"/>
        <v/>
      </c>
      <c r="CP283" s="42" t="str">
        <f t="shared" si="177"/>
        <v/>
      </c>
      <c r="CQ283" s="42" t="str">
        <f t="shared" si="178"/>
        <v/>
      </c>
      <c r="CR283" s="42" t="str">
        <f t="shared" si="179"/>
        <v/>
      </c>
      <c r="CS283" s="42" t="str">
        <f t="shared" si="180"/>
        <v/>
      </c>
      <c r="CT283" s="42" t="str">
        <f t="shared" si="181"/>
        <v/>
      </c>
      <c r="CU283" s="43" t="str">
        <f t="shared" si="182"/>
        <v/>
      </c>
      <c r="CV283" s="43" t="str">
        <f t="shared" si="183"/>
        <v/>
      </c>
      <c r="CW283" s="43" t="str">
        <f t="shared" si="184"/>
        <v/>
      </c>
      <c r="CX283" s="13" t="s">
        <v>423</v>
      </c>
    </row>
    <row r="284" spans="1:102" x14ac:dyDescent="0.25">
      <c r="A284" s="31" t="s">
        <v>182</v>
      </c>
      <c r="B284" s="13">
        <v>1200</v>
      </c>
      <c r="C284" s="13">
        <v>100</v>
      </c>
      <c r="D284" s="13">
        <v>22</v>
      </c>
      <c r="E284" s="32" t="s">
        <v>0</v>
      </c>
      <c r="F284" s="32">
        <v>1</v>
      </c>
      <c r="G284" s="32"/>
      <c r="H284" s="32">
        <v>1</v>
      </c>
      <c r="I284" s="32" t="s">
        <v>2</v>
      </c>
      <c r="J284" s="13"/>
      <c r="K284" s="33"/>
      <c r="L284" s="34">
        <f>IFERROR(INDEX('Pokemon Data'!A:A,MATCH($A284,'Pokemon Data'!$B:$B,0)),"")</f>
        <v>233</v>
      </c>
      <c r="M284" s="34">
        <f>IFERROR(INDEX('Pokemon Data'!I:I,MATCH($A284,'Pokemon Data'!$B:$B,0)),"")</f>
        <v>207</v>
      </c>
      <c r="N284" s="34">
        <f>IFERROR(INDEX('Pokemon Data'!J:J,MATCH($A284,'Pokemon Data'!$B:$B,0)),"")</f>
        <v>214</v>
      </c>
      <c r="O284" s="34">
        <f>IFERROR(INDEX('Pokemon Data'!K:K,MATCH($A284,'Pokemon Data'!$B:$B,0)),"")</f>
        <v>185</v>
      </c>
      <c r="P284" s="35">
        <f>IFERROR(INDEX('Level Multipliers'!$A:$A,MATCH($D284,'Level Multipliers'!$B:$B,0)),"")</f>
        <v>17</v>
      </c>
      <c r="Q284" s="36">
        <f>IFERROR(INDEX('Level Multipliers'!$D:$D,MATCH(P284,'Level Multipliers'!$A:$A,0)),"")</f>
        <v>1.8155651132027117</v>
      </c>
      <c r="R284" s="37">
        <f t="shared" si="148"/>
        <v>0</v>
      </c>
      <c r="S284" s="37">
        <f t="shared" si="149"/>
        <v>-24</v>
      </c>
      <c r="T284" s="38">
        <f t="shared" si="150"/>
        <v>1564623353.2247512</v>
      </c>
      <c r="U284" s="38">
        <f t="shared" si="151"/>
        <v>1567232145.3574545</v>
      </c>
      <c r="V284" s="38" t="b">
        <f t="shared" si="152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>
        <f t="shared" si="153"/>
        <v>17.5</v>
      </c>
      <c r="AI284" s="36">
        <f>IFERROR(INDEX('Level Multipliers'!$D:$D,MATCH(AH284,'Level Multipliers'!$A:$A,0)),"")</f>
        <v>1.7894510926096343</v>
      </c>
      <c r="AJ284" s="37">
        <f t="shared" si="154"/>
        <v>0</v>
      </c>
      <c r="AK284" s="37">
        <f t="shared" si="155"/>
        <v>-27</v>
      </c>
      <c r="AL284" s="38">
        <f t="shared" si="156"/>
        <v>1476528468.6702948</v>
      </c>
      <c r="AM284" s="38">
        <f t="shared" si="157"/>
        <v>1478990374.818404</v>
      </c>
      <c r="AN284" s="38" t="b">
        <f t="shared" si="158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>
        <f t="shared" si="159"/>
        <v>18</v>
      </c>
      <c r="BA284" s="36">
        <f>IFERROR(INDEX('Level Multipliers'!$D:$D,MATCH(AZ284,'Level Multipliers'!$A:$A,0)),"")</f>
        <v>1.7644323332558229</v>
      </c>
      <c r="BB284" s="37">
        <f t="shared" si="160"/>
        <v>0</v>
      </c>
      <c r="BC284" s="37">
        <f t="shared" si="161"/>
        <v>-29</v>
      </c>
      <c r="BD284" s="38">
        <f t="shared" si="162"/>
        <v>1395669290.4759994</v>
      </c>
      <c r="BE284" s="38">
        <f t="shared" si="163"/>
        <v>1397996375.174911</v>
      </c>
      <c r="BF284" s="38" t="b">
        <f t="shared" si="164"/>
        <v>1</v>
      </c>
      <c r="BG284" s="37" t="str">
        <f t="array" ref="BG284:BQ284">IF(BF284,"",IVSolution($M284,$N284,$O284,BB284,BC284,BD284,BE284,$E284,$F284,$G284,$H284,$I284))</f>
        <v/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>
        <f t="shared" si="165"/>
        <v>18.5</v>
      </c>
      <c r="BS284" s="36">
        <f>IFERROR(INDEX('Level Multipliers'!$D:$D,MATCH(BR284,'Level Multipliers'!$A:$A,0)),"")</f>
        <v>1.7404346161581328</v>
      </c>
      <c r="BT284" s="37">
        <f t="shared" si="166"/>
        <v>0</v>
      </c>
      <c r="BU284" s="37">
        <f t="shared" si="167"/>
        <v>-32</v>
      </c>
      <c r="BV284" s="38">
        <f t="shared" si="168"/>
        <v>1321275379.0033176</v>
      </c>
      <c r="BW284" s="38">
        <f t="shared" si="169"/>
        <v>1323478422.1873362</v>
      </c>
      <c r="BX284" s="38" t="b">
        <f t="shared" si="170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 t="str">
        <f t="shared" si="171"/>
        <v/>
      </c>
      <c r="CK284" s="41" t="str">
        <f t="shared" si="172"/>
        <v/>
      </c>
      <c r="CL284" s="61" t="str">
        <f t="shared" si="173"/>
        <v/>
      </c>
      <c r="CM284" s="39" t="str">
        <f t="shared" si="174"/>
        <v/>
      </c>
      <c r="CN284" s="39" t="str">
        <f t="shared" si="175"/>
        <v/>
      </c>
      <c r="CO284" s="42" t="str">
        <f t="shared" si="176"/>
        <v/>
      </c>
      <c r="CP284" s="42" t="str">
        <f t="shared" si="177"/>
        <v/>
      </c>
      <c r="CQ284" s="42" t="str">
        <f t="shared" si="178"/>
        <v/>
      </c>
      <c r="CR284" s="42" t="str">
        <f t="shared" si="179"/>
        <v/>
      </c>
      <c r="CS284" s="42" t="str">
        <f t="shared" si="180"/>
        <v/>
      </c>
      <c r="CT284" s="42" t="str">
        <f t="shared" si="181"/>
        <v/>
      </c>
      <c r="CU284" s="43" t="str">
        <f t="shared" si="182"/>
        <v/>
      </c>
      <c r="CV284" s="43" t="str">
        <f t="shared" si="183"/>
        <v/>
      </c>
      <c r="CW284" s="43" t="str">
        <f t="shared" si="184"/>
        <v/>
      </c>
      <c r="CX284" s="13" t="s">
        <v>423</v>
      </c>
    </row>
    <row r="285" spans="1:102" x14ac:dyDescent="0.25">
      <c r="A285" s="31" t="s">
        <v>274</v>
      </c>
      <c r="B285" s="13">
        <v>1118</v>
      </c>
      <c r="C285" s="13">
        <v>95</v>
      </c>
      <c r="D285" s="13">
        <v>25</v>
      </c>
      <c r="E285" s="32" t="s">
        <v>0</v>
      </c>
      <c r="F285" s="32">
        <v>1</v>
      </c>
      <c r="G285" s="32"/>
      <c r="H285" s="32">
        <v>1</v>
      </c>
      <c r="I285" s="32" t="s">
        <v>2</v>
      </c>
      <c r="J285" s="13"/>
      <c r="K285" s="33"/>
      <c r="L285" s="34">
        <f>IFERROR(INDEX('Pokemon Data'!A:A,MATCH($A285,'Pokemon Data'!$B:$B,0)),"")</f>
        <v>234</v>
      </c>
      <c r="M285" s="34">
        <f>IFERROR(INDEX('Pokemon Data'!I:I,MATCH($A285,'Pokemon Data'!$B:$B,0)),"")</f>
        <v>198</v>
      </c>
      <c r="N285" s="34">
        <f>IFERROR(INDEX('Pokemon Data'!J:J,MATCH($A285,'Pokemon Data'!$B:$B,0)),"")</f>
        <v>198</v>
      </c>
      <c r="O285" s="34">
        <f>IFERROR(INDEX('Pokemon Data'!K:K,MATCH($A285,'Pokemon Data'!$B:$B,0)),"")</f>
        <v>180</v>
      </c>
      <c r="P285" s="35">
        <f>IFERROR(INDEX('Level Multipliers'!$A:$A,MATCH($D285,'Level Multipliers'!$B:$B,0)),"")</f>
        <v>19</v>
      </c>
      <c r="Q285" s="36">
        <f>IFERROR(INDEX('Level Multipliers'!$D:$D,MATCH(P285,'Level Multipliers'!$A:$A,0)),"")</f>
        <v>1.7173900470456649</v>
      </c>
      <c r="R285" s="37">
        <f t="shared" si="148"/>
        <v>0</v>
      </c>
      <c r="S285" s="37">
        <f t="shared" si="149"/>
        <v>-34</v>
      </c>
      <c r="T285" s="38">
        <f t="shared" si="150"/>
        <v>1087325000.5337667</v>
      </c>
      <c r="U285" s="38">
        <f t="shared" si="151"/>
        <v>1089270995.6712263</v>
      </c>
      <c r="V285" s="38" t="b">
        <f t="shared" si="152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>
        <f t="shared" si="153"/>
        <v>19.5</v>
      </c>
      <c r="AI285" s="36">
        <f>IFERROR(INDEX('Level Multipliers'!$D:$D,MATCH(AH285,'Level Multipliers'!$A:$A,0)),"")</f>
        <v>1.6952373266621776</v>
      </c>
      <c r="AJ285" s="37">
        <f t="shared" si="154"/>
        <v>0</v>
      </c>
      <c r="AK285" s="37">
        <f t="shared" si="155"/>
        <v>-36</v>
      </c>
      <c r="AL285" s="38">
        <f t="shared" si="156"/>
        <v>1032299299.0958523</v>
      </c>
      <c r="AM285" s="38">
        <f t="shared" si="157"/>
        <v>1034146814.2504356</v>
      </c>
      <c r="AN285" s="38" t="b">
        <f t="shared" si="158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>
        <f t="shared" si="159"/>
        <v>20</v>
      </c>
      <c r="BA285" s="36">
        <f>IFERROR(INDEX('Level Multipliers'!$D:$D,MATCH(AZ285,'Level Multipliers'!$A:$A,0)),"")</f>
        <v>1.6739202944034379</v>
      </c>
      <c r="BB285" s="37">
        <f t="shared" si="160"/>
        <v>0</v>
      </c>
      <c r="BC285" s="37">
        <f t="shared" si="161"/>
        <v>-38</v>
      </c>
      <c r="BD285" s="38">
        <f t="shared" si="162"/>
        <v>981347241.45727384</v>
      </c>
      <c r="BE285" s="38">
        <f t="shared" si="163"/>
        <v>983103567.26519489</v>
      </c>
      <c r="BF285" s="38" t="b">
        <f t="shared" si="164"/>
        <v>1</v>
      </c>
      <c r="BG285" s="37" t="str">
        <f t="array" ref="BG285:BQ285">IF(BF285,"",IVSolution($M285,$N285,$O285,BB285,BC285,BD285,BE285,$E285,$F285,$G285,$H285,$I285))</f>
        <v/>
      </c>
      <c r="BH285" s="37" t="str">
        <v/>
      </c>
      <c r="BI285" s="37" t="str">
        <v/>
      </c>
      <c r="BJ285" s="39" t="str">
        <v/>
      </c>
      <c r="BK285" s="39" t="str">
        <v/>
      </c>
      <c r="BL285" s="37" t="str">
        <v/>
      </c>
      <c r="BM285" s="37" t="str">
        <v/>
      </c>
      <c r="BN285" s="37" t="str">
        <v/>
      </c>
      <c r="BO285" s="37" t="str">
        <v/>
      </c>
      <c r="BP285" s="37" t="str">
        <v/>
      </c>
      <c r="BQ285" s="37" t="str">
        <v/>
      </c>
      <c r="BR285" s="40">
        <f t="shared" si="165"/>
        <v>20.5</v>
      </c>
      <c r="BS285" s="36">
        <f>IFERROR(INDEX('Level Multipliers'!$D:$D,MATCH(BR285,'Level Multipliers'!$A:$A,0)),"")</f>
        <v>1.6533745038028393</v>
      </c>
      <c r="BT285" s="37">
        <f t="shared" si="166"/>
        <v>0</v>
      </c>
      <c r="BU285" s="37">
        <f t="shared" si="167"/>
        <v>-40</v>
      </c>
      <c r="BV285" s="38">
        <f t="shared" si="168"/>
        <v>934046617.3222909</v>
      </c>
      <c r="BW285" s="38">
        <f t="shared" si="169"/>
        <v>935718288.78627586</v>
      </c>
      <c r="BX285" s="38" t="b">
        <f t="shared" si="170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 t="str">
        <f t="shared" si="171"/>
        <v/>
      </c>
      <c r="CK285" s="41" t="str">
        <f t="shared" si="172"/>
        <v/>
      </c>
      <c r="CL285" s="61" t="str">
        <f t="shared" si="173"/>
        <v/>
      </c>
      <c r="CM285" s="39" t="str">
        <f t="shared" si="174"/>
        <v/>
      </c>
      <c r="CN285" s="39" t="str">
        <f t="shared" si="175"/>
        <v/>
      </c>
      <c r="CO285" s="42" t="str">
        <f t="shared" si="176"/>
        <v/>
      </c>
      <c r="CP285" s="42" t="str">
        <f t="shared" si="177"/>
        <v/>
      </c>
      <c r="CQ285" s="42" t="str">
        <f t="shared" si="178"/>
        <v/>
      </c>
      <c r="CR285" s="42" t="str">
        <f t="shared" si="179"/>
        <v/>
      </c>
      <c r="CS285" s="42" t="str">
        <f t="shared" si="180"/>
        <v/>
      </c>
      <c r="CT285" s="42" t="str">
        <f t="shared" si="181"/>
        <v/>
      </c>
      <c r="CU285" s="43" t="str">
        <f t="shared" si="182"/>
        <v/>
      </c>
      <c r="CV285" s="43" t="str">
        <f t="shared" si="183"/>
        <v/>
      </c>
      <c r="CW285" s="43" t="str">
        <f t="shared" si="184"/>
        <v/>
      </c>
      <c r="CX285" s="13" t="s">
        <v>423</v>
      </c>
    </row>
    <row r="286" spans="1:102" x14ac:dyDescent="0.25">
      <c r="A286" s="31" t="s">
        <v>277</v>
      </c>
      <c r="B286" s="13">
        <v>1071</v>
      </c>
      <c r="C286" s="13">
        <v>68</v>
      </c>
      <c r="D286" s="13">
        <v>25</v>
      </c>
      <c r="E286" s="32" t="s">
        <v>0</v>
      </c>
      <c r="F286" s="32">
        <v>1</v>
      </c>
      <c r="G286" s="32"/>
      <c r="H286" s="32"/>
      <c r="I286" s="32" t="s">
        <v>0</v>
      </c>
      <c r="J286" s="13"/>
      <c r="K286" s="33"/>
      <c r="L286" s="34">
        <f>IFERROR(INDEX('Pokemon Data'!A:A,MATCH($A286,'Pokemon Data'!$B:$B,0)),"")</f>
        <v>237</v>
      </c>
      <c r="M286" s="34">
        <f>IFERROR(INDEX('Pokemon Data'!I:I,MATCH($A286,'Pokemon Data'!$B:$B,0)),"")</f>
        <v>111</v>
      </c>
      <c r="N286" s="34">
        <f>IFERROR(INDEX('Pokemon Data'!J:J,MATCH($A286,'Pokemon Data'!$B:$B,0)),"")</f>
        <v>64</v>
      </c>
      <c r="O286" s="34">
        <f>IFERROR(INDEX('Pokemon Data'!K:K,MATCH($A286,'Pokemon Data'!$B:$B,0)),"")</f>
        <v>64</v>
      </c>
      <c r="P286" s="35">
        <f>IFERROR(INDEX('Level Multipliers'!$A:$A,MATCH($D286,'Level Multipliers'!$B:$B,0)),"")</f>
        <v>19</v>
      </c>
      <c r="Q286" s="36">
        <f>IFERROR(INDEX('Level Multipliers'!$D:$D,MATCH(P286,'Level Multipliers'!$A:$A,0)),"")</f>
        <v>1.7173900470456649</v>
      </c>
      <c r="R286" s="37">
        <f t="shared" si="148"/>
        <v>6</v>
      </c>
      <c r="S286" s="37">
        <f t="shared" si="149"/>
        <v>7</v>
      </c>
      <c r="T286" s="38">
        <f t="shared" si="150"/>
        <v>997825752.55555725</v>
      </c>
      <c r="U286" s="38">
        <f t="shared" si="151"/>
        <v>999689975.8812505</v>
      </c>
      <c r="V286" s="38" t="b">
        <f t="shared" si="152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>
        <f t="shared" si="153"/>
        <v>19.5</v>
      </c>
      <c r="AI286" s="36">
        <f>IFERROR(INDEX('Level Multipliers'!$D:$D,MATCH(AH286,'Level Multipliers'!$A:$A,0)),"")</f>
        <v>1.6952373266621776</v>
      </c>
      <c r="AJ286" s="37">
        <f t="shared" si="154"/>
        <v>5</v>
      </c>
      <c r="AK286" s="37">
        <f t="shared" si="155"/>
        <v>5</v>
      </c>
      <c r="AL286" s="38">
        <f t="shared" si="156"/>
        <v>947329293.88843286</v>
      </c>
      <c r="AM286" s="38">
        <f t="shared" si="157"/>
        <v>949099175.41559958</v>
      </c>
      <c r="AN286" s="38" t="b">
        <f t="shared" si="158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>
        <f t="shared" si="159"/>
        <v>20</v>
      </c>
      <c r="BA286" s="36">
        <f>IFERROR(INDEX('Level Multipliers'!$D:$D,MATCH(AZ286,'Level Multipliers'!$A:$A,0)),"")</f>
        <v>1.6739202944034379</v>
      </c>
      <c r="BB286" s="37">
        <f t="shared" si="160"/>
        <v>3</v>
      </c>
      <c r="BC286" s="37">
        <f t="shared" si="161"/>
        <v>4</v>
      </c>
      <c r="BD286" s="38">
        <f t="shared" si="162"/>
        <v>900571171.67795229</v>
      </c>
      <c r="BE286" s="38">
        <f t="shared" si="163"/>
        <v>902253695.68616641</v>
      </c>
      <c r="BF286" s="38" t="b">
        <f t="shared" si="164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>
        <f t="shared" si="165"/>
        <v>20.5</v>
      </c>
      <c r="BS286" s="36">
        <f>IFERROR(INDEX('Level Multipliers'!$D:$D,MATCH(BR286,'Level Multipliers'!$A:$A,0)),"")</f>
        <v>1.6533745038028393</v>
      </c>
      <c r="BT286" s="37">
        <f t="shared" si="166"/>
        <v>2</v>
      </c>
      <c r="BU286" s="37">
        <f t="shared" si="167"/>
        <v>3</v>
      </c>
      <c r="BV286" s="38">
        <f t="shared" si="168"/>
        <v>857163928.35082603</v>
      </c>
      <c r="BW286" s="38">
        <f t="shared" si="169"/>
        <v>858765355.2383182</v>
      </c>
      <c r="BX286" s="38" t="b">
        <f t="shared" si="170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 t="str">
        <f t="shared" si="171"/>
        <v/>
      </c>
      <c r="CK286" s="41" t="str">
        <f t="shared" si="172"/>
        <v/>
      </c>
      <c r="CL286" s="61" t="str">
        <f t="shared" si="173"/>
        <v/>
      </c>
      <c r="CM286" s="39" t="str">
        <f t="shared" si="174"/>
        <v/>
      </c>
      <c r="CN286" s="39" t="str">
        <f t="shared" si="175"/>
        <v/>
      </c>
      <c r="CO286" s="42" t="str">
        <f t="shared" si="176"/>
        <v/>
      </c>
      <c r="CP286" s="42" t="str">
        <f t="shared" si="177"/>
        <v/>
      </c>
      <c r="CQ286" s="42" t="str">
        <f t="shared" si="178"/>
        <v/>
      </c>
      <c r="CR286" s="42" t="str">
        <f t="shared" si="179"/>
        <v/>
      </c>
      <c r="CS286" s="42" t="str">
        <f t="shared" si="180"/>
        <v/>
      </c>
      <c r="CT286" s="42" t="str">
        <f t="shared" si="181"/>
        <v/>
      </c>
      <c r="CU286" s="43" t="str">
        <f t="shared" si="182"/>
        <v/>
      </c>
      <c r="CV286" s="43" t="str">
        <f t="shared" si="183"/>
        <v/>
      </c>
      <c r="CW286" s="43" t="str">
        <f t="shared" si="184"/>
        <v/>
      </c>
      <c r="CX286" s="13" t="s">
        <v>438</v>
      </c>
    </row>
    <row r="287" spans="1:102" x14ac:dyDescent="0.25">
      <c r="A287" s="31" t="s">
        <v>278</v>
      </c>
      <c r="B287" s="13">
        <v>801</v>
      </c>
      <c r="C287" s="13">
        <v>97</v>
      </c>
      <c r="D287" s="13">
        <v>16</v>
      </c>
      <c r="E287" s="32" t="s">
        <v>3</v>
      </c>
      <c r="F287" s="32">
        <v>1</v>
      </c>
      <c r="G287" s="32"/>
      <c r="H287" s="32"/>
      <c r="I287" s="32" t="s">
        <v>3</v>
      </c>
      <c r="J287" s="13"/>
      <c r="K287" s="33"/>
      <c r="L287" s="34">
        <f>IFERROR(INDEX('Pokemon Data'!A:A,MATCH($A287,'Pokemon Data'!$B:$B,0)),"")</f>
        <v>241</v>
      </c>
      <c r="M287" s="34">
        <f>IFERROR(INDEX('Pokemon Data'!I:I,MATCH($A287,'Pokemon Data'!$B:$B,0)),"")</f>
        <v>128</v>
      </c>
      <c r="N287" s="34">
        <f>IFERROR(INDEX('Pokemon Data'!J:J,MATCH($A287,'Pokemon Data'!$B:$B,0)),"")</f>
        <v>151</v>
      </c>
      <c r="O287" s="34">
        <f>IFERROR(INDEX('Pokemon Data'!K:K,MATCH($A287,'Pokemon Data'!$B:$B,0)),"")</f>
        <v>99</v>
      </c>
      <c r="P287" s="35">
        <f>IFERROR(INDEX('Level Multipliers'!$A:$A,MATCH($D287,'Level Multipliers'!$B:$B,0)),"")</f>
        <v>13</v>
      </c>
      <c r="Q287" s="36">
        <f>IFERROR(INDEX('Level Multipliers'!$D:$D,MATCH(P287,'Level Multipliers'!$A:$A,0)),"")</f>
        <v>2.0760457511183974</v>
      </c>
      <c r="R287" s="37">
        <f t="shared" si="148"/>
        <v>74</v>
      </c>
      <c r="S287" s="37">
        <f t="shared" si="149"/>
        <v>15</v>
      </c>
      <c r="T287" s="38">
        <f t="shared" si="150"/>
        <v>1191825607.9272974</v>
      </c>
      <c r="U287" s="38">
        <f t="shared" si="151"/>
        <v>1194803309.7225056</v>
      </c>
      <c r="V287" s="38" t="b">
        <f t="shared" si="152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>
        <f t="shared" si="153"/>
        <v>13.5</v>
      </c>
      <c r="AI287" s="36">
        <f>IFERROR(INDEX('Level Multipliers'!$D:$D,MATCH(AH287,'Level Multipliers'!$A:$A,0)),"")</f>
        <v>2.0372581629338091</v>
      </c>
      <c r="AJ287" s="37">
        <f t="shared" si="154"/>
        <v>70</v>
      </c>
      <c r="AK287" s="37">
        <f t="shared" si="155"/>
        <v>15</v>
      </c>
      <c r="AL287" s="38">
        <f t="shared" si="156"/>
        <v>1105221433.6940548</v>
      </c>
      <c r="AM287" s="38">
        <f t="shared" si="157"/>
        <v>1107982760.3724914</v>
      </c>
      <c r="AN287" s="38" t="b">
        <f t="shared" si="158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>
        <f t="shared" si="159"/>
        <v>14</v>
      </c>
      <c r="BA287" s="36">
        <f>IFERROR(INDEX('Level Multipliers'!$D:$D,MATCH(AZ287,'Level Multipliers'!$A:$A,0)),"")</f>
        <v>2.0005664044869746</v>
      </c>
      <c r="BB287" s="37">
        <f t="shared" si="160"/>
        <v>67</v>
      </c>
      <c r="BC287" s="37">
        <f t="shared" si="161"/>
        <v>15</v>
      </c>
      <c r="BD287" s="38">
        <f t="shared" si="162"/>
        <v>1027724992.2891327</v>
      </c>
      <c r="BE287" s="38">
        <f t="shared" si="163"/>
        <v>1030292698.952058</v>
      </c>
      <c r="BF287" s="38" t="b">
        <f t="shared" si="164"/>
        <v>1</v>
      </c>
      <c r="BG287" s="37" t="str">
        <f t="array" ref="BG287:BQ287">IF(BF287,"",IVSolution($M287,$N287,$O287,BB287,BC287,BD287,BE287,$E287,$F287,$G287,$H287,$I287))</f>
        <v/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>
        <f t="shared" si="165"/>
        <v>14.5</v>
      </c>
      <c r="BS287" s="36">
        <f>IFERROR(INDEX('Level Multipliers'!$D:$D,MATCH(BR287,'Level Multipliers'!$A:$A,0)),"")</f>
        <v>1.9657884055662767</v>
      </c>
      <c r="BT287" s="37">
        <f t="shared" si="166"/>
        <v>63</v>
      </c>
      <c r="BU287" s="37">
        <f t="shared" si="167"/>
        <v>15</v>
      </c>
      <c r="BV287" s="38">
        <f t="shared" si="168"/>
        <v>958102799.32318127</v>
      </c>
      <c r="BW287" s="38">
        <f t="shared" si="169"/>
        <v>960496559.28819859</v>
      </c>
      <c r="BX287" s="38" t="b">
        <f t="shared" si="170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 t="str">
        <f t="shared" si="171"/>
        <v/>
      </c>
      <c r="CK287" s="41" t="str">
        <f t="shared" si="172"/>
        <v/>
      </c>
      <c r="CL287" s="61" t="str">
        <f t="shared" si="173"/>
        <v/>
      </c>
      <c r="CM287" s="39" t="str">
        <f t="shared" si="174"/>
        <v/>
      </c>
      <c r="CN287" s="39" t="str">
        <f t="shared" si="175"/>
        <v/>
      </c>
      <c r="CO287" s="42" t="str">
        <f t="shared" si="176"/>
        <v/>
      </c>
      <c r="CP287" s="42" t="str">
        <f t="shared" si="177"/>
        <v/>
      </c>
      <c r="CQ287" s="42" t="str">
        <f t="shared" si="178"/>
        <v/>
      </c>
      <c r="CR287" s="42" t="str">
        <f t="shared" si="179"/>
        <v/>
      </c>
      <c r="CS287" s="42" t="str">
        <f t="shared" si="180"/>
        <v/>
      </c>
      <c r="CT287" s="42" t="str">
        <f t="shared" si="181"/>
        <v/>
      </c>
      <c r="CU287" s="43" t="str">
        <f t="shared" si="182"/>
        <v/>
      </c>
      <c r="CV287" s="43" t="str">
        <f t="shared" si="183"/>
        <v/>
      </c>
      <c r="CW287" s="43" t="str">
        <f t="shared" si="184"/>
        <v/>
      </c>
      <c r="CX287" s="13" t="s">
        <v>423</v>
      </c>
    </row>
    <row r="288" spans="1:102" x14ac:dyDescent="0.25">
      <c r="A288" s="31" t="s">
        <v>153</v>
      </c>
      <c r="B288" s="13">
        <v>1782</v>
      </c>
      <c r="C288" s="13">
        <v>312</v>
      </c>
      <c r="D288" s="13">
        <v>25</v>
      </c>
      <c r="E288" s="32" t="s">
        <v>2</v>
      </c>
      <c r="F288" s="32">
        <v>1</v>
      </c>
      <c r="G288" s="32"/>
      <c r="H288" s="32"/>
      <c r="I288" s="32" t="s">
        <v>2</v>
      </c>
      <c r="J288" s="13"/>
      <c r="K288" s="33"/>
      <c r="L288" s="34">
        <f>IFERROR(INDEX('Pokemon Data'!A:A,MATCH($A288,'Pokemon Data'!$B:$B,0)),"")</f>
        <v>242</v>
      </c>
      <c r="M288" s="34">
        <f>IFERROR(INDEX('Pokemon Data'!I:I,MATCH($A288,'Pokemon Data'!$B:$B,0)),"")</f>
        <v>216</v>
      </c>
      <c r="N288" s="34">
        <f>IFERROR(INDEX('Pokemon Data'!J:J,MATCH($A288,'Pokemon Data'!$B:$B,0)),"")</f>
        <v>157</v>
      </c>
      <c r="O288" s="34">
        <f>IFERROR(INDEX('Pokemon Data'!K:K,MATCH($A288,'Pokemon Data'!$B:$B,0)),"")</f>
        <v>193</v>
      </c>
      <c r="P288" s="35">
        <f>IFERROR(INDEX('Level Multipliers'!$A:$A,MATCH($D288,'Level Multipliers'!$B:$B,0)),"")</f>
        <v>19</v>
      </c>
      <c r="Q288" s="36">
        <f>IFERROR(INDEX('Level Multipliers'!$D:$D,MATCH(P288,'Level Multipliers'!$A:$A,0)),"")</f>
        <v>1.7173900470456649</v>
      </c>
      <c r="R288" s="37">
        <f t="shared" si="148"/>
        <v>320</v>
      </c>
      <c r="S288" s="37">
        <f t="shared" si="149"/>
        <v>15</v>
      </c>
      <c r="T288" s="38">
        <f t="shared" si="150"/>
        <v>2762429263.6952238</v>
      </c>
      <c r="U288" s="38">
        <f t="shared" si="151"/>
        <v>2765530503.1521053</v>
      </c>
      <c r="V288" s="38" t="b">
        <f t="shared" si="152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>
        <f t="shared" si="153"/>
        <v>19.5</v>
      </c>
      <c r="AI288" s="36">
        <f>IFERROR(INDEX('Level Multipliers'!$D:$D,MATCH(AH288,'Level Multipliers'!$A:$A,0)),"")</f>
        <v>1.6952373266621776</v>
      </c>
      <c r="AJ288" s="37">
        <f t="shared" si="154"/>
        <v>313</v>
      </c>
      <c r="AK288" s="37">
        <f t="shared" si="155"/>
        <v>15</v>
      </c>
      <c r="AL288" s="38">
        <f t="shared" si="156"/>
        <v>2622632415.6205153</v>
      </c>
      <c r="AM288" s="38">
        <f t="shared" si="157"/>
        <v>2625576712.2347708</v>
      </c>
      <c r="AN288" s="38" t="b">
        <f t="shared" si="158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>
        <f t="shared" si="159"/>
        <v>20</v>
      </c>
      <c r="BA288" s="36">
        <f>IFERROR(INDEX('Level Multipliers'!$D:$D,MATCH(AZ288,'Level Multipliers'!$A:$A,0)),"")</f>
        <v>1.6739202944034379</v>
      </c>
      <c r="BB288" s="37">
        <f t="shared" si="160"/>
        <v>307</v>
      </c>
      <c r="BC288" s="37">
        <f t="shared" si="161"/>
        <v>15</v>
      </c>
      <c r="BD288" s="38">
        <f t="shared" si="162"/>
        <v>2493184959.7106447</v>
      </c>
      <c r="BE288" s="38">
        <f t="shared" si="163"/>
        <v>2495983932.2208095</v>
      </c>
      <c r="BF288" s="38" t="b">
        <f t="shared" si="164"/>
        <v>1</v>
      </c>
      <c r="BG288" s="37" t="str">
        <f t="array" ref="BG288:BQ288">IF(BF288,"",IVSolution($M288,$N288,$O288,BB288,BC288,BD288,BE288,$E288,$F288,$G288,$H288,$I288))</f>
        <v/>
      </c>
      <c r="BH288" s="37" t="str">
        <v/>
      </c>
      <c r="BI288" s="37" t="str">
        <v/>
      </c>
      <c r="BJ288" s="39" t="str">
        <v/>
      </c>
      <c r="BK288" s="39" t="str">
        <v/>
      </c>
      <c r="BL288" s="37" t="str">
        <v/>
      </c>
      <c r="BM288" s="37" t="str">
        <v/>
      </c>
      <c r="BN288" s="37" t="str">
        <v/>
      </c>
      <c r="BO288" s="37" t="str">
        <v/>
      </c>
      <c r="BP288" s="37" t="str">
        <v/>
      </c>
      <c r="BQ288" s="37" t="str">
        <v/>
      </c>
      <c r="BR288" s="40">
        <f t="shared" si="165"/>
        <v>20.5</v>
      </c>
      <c r="BS288" s="36">
        <f>IFERROR(INDEX('Level Multipliers'!$D:$D,MATCH(BR288,'Level Multipliers'!$A:$A,0)),"")</f>
        <v>1.6533745038028393</v>
      </c>
      <c r="BT288" s="37">
        <f t="shared" si="166"/>
        <v>300</v>
      </c>
      <c r="BU288" s="37">
        <f t="shared" si="167"/>
        <v>15</v>
      </c>
      <c r="BV288" s="38">
        <f t="shared" si="168"/>
        <v>2373014239.6063685</v>
      </c>
      <c r="BW288" s="38">
        <f t="shared" si="169"/>
        <v>2375678302.5339975</v>
      </c>
      <c r="BX288" s="38" t="b">
        <f t="shared" si="170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 t="str">
        <f t="shared" si="171"/>
        <v/>
      </c>
      <c r="CK288" s="41" t="str">
        <f t="shared" si="172"/>
        <v/>
      </c>
      <c r="CL288" s="61" t="str">
        <f t="shared" si="173"/>
        <v/>
      </c>
      <c r="CM288" s="39" t="str">
        <f t="shared" si="174"/>
        <v/>
      </c>
      <c r="CN288" s="39" t="str">
        <f t="shared" si="175"/>
        <v/>
      </c>
      <c r="CO288" s="42" t="str">
        <f t="shared" si="176"/>
        <v/>
      </c>
      <c r="CP288" s="42" t="str">
        <f t="shared" si="177"/>
        <v/>
      </c>
      <c r="CQ288" s="42" t="str">
        <f t="shared" si="178"/>
        <v/>
      </c>
      <c r="CR288" s="42" t="str">
        <f t="shared" si="179"/>
        <v/>
      </c>
      <c r="CS288" s="42" t="str">
        <f t="shared" si="180"/>
        <v/>
      </c>
      <c r="CT288" s="42" t="str">
        <f t="shared" si="181"/>
        <v/>
      </c>
      <c r="CU288" s="43" t="str">
        <f t="shared" si="182"/>
        <v/>
      </c>
      <c r="CV288" s="43" t="str">
        <f t="shared" si="183"/>
        <v/>
      </c>
      <c r="CW288" s="43" t="str">
        <f t="shared" si="184"/>
        <v/>
      </c>
      <c r="CX288" s="13" t="s">
        <v>423</v>
      </c>
    </row>
    <row r="289" spans="1:102" x14ac:dyDescent="0.25">
      <c r="A289" s="31" t="s">
        <v>153</v>
      </c>
      <c r="B289" s="13">
        <v>1765</v>
      </c>
      <c r="C289" s="13">
        <v>311</v>
      </c>
      <c r="D289" s="13">
        <v>25</v>
      </c>
      <c r="E289" s="32" t="s">
        <v>2</v>
      </c>
      <c r="F289" s="32"/>
      <c r="G289" s="32"/>
      <c r="H289" s="32">
        <v>1</v>
      </c>
      <c r="I289" s="32" t="s">
        <v>2</v>
      </c>
      <c r="J289" s="13"/>
      <c r="K289" s="33"/>
      <c r="L289" s="34">
        <f>IFERROR(INDEX('Pokemon Data'!A:A,MATCH($A289,'Pokemon Data'!$B:$B,0)),"")</f>
        <v>242</v>
      </c>
      <c r="M289" s="34">
        <f>IFERROR(INDEX('Pokemon Data'!I:I,MATCH($A289,'Pokemon Data'!$B:$B,0)),"")</f>
        <v>216</v>
      </c>
      <c r="N289" s="34">
        <f>IFERROR(INDEX('Pokemon Data'!J:J,MATCH($A289,'Pokemon Data'!$B:$B,0)),"")</f>
        <v>157</v>
      </c>
      <c r="O289" s="34">
        <f>IFERROR(INDEX('Pokemon Data'!K:K,MATCH($A289,'Pokemon Data'!$B:$B,0)),"")</f>
        <v>193</v>
      </c>
      <c r="P289" s="35">
        <f>IFERROR(INDEX('Level Multipliers'!$A:$A,MATCH($D289,'Level Multipliers'!$B:$B,0)),"")</f>
        <v>19</v>
      </c>
      <c r="Q289" s="36">
        <f>IFERROR(INDEX('Level Multipliers'!$D:$D,MATCH(P289,'Level Multipliers'!$A:$A,0)),"")</f>
        <v>1.7173900470456649</v>
      </c>
      <c r="R289" s="37">
        <f t="shared" si="148"/>
        <v>319</v>
      </c>
      <c r="S289" s="37">
        <f t="shared" si="149"/>
        <v>15</v>
      </c>
      <c r="T289" s="38">
        <f t="shared" si="150"/>
        <v>2709974386.2729282</v>
      </c>
      <c r="U289" s="38">
        <f t="shared" si="151"/>
        <v>2713046048.6915112</v>
      </c>
      <c r="V289" s="38" t="b">
        <f t="shared" si="152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>
        <f t="shared" si="153"/>
        <v>19.5</v>
      </c>
      <c r="AI289" s="36">
        <f>IFERROR(INDEX('Level Multipliers'!$D:$D,MATCH(AH289,'Level Multipliers'!$A:$A,0)),"")</f>
        <v>1.6952373266621776</v>
      </c>
      <c r="AJ289" s="37">
        <f t="shared" si="154"/>
        <v>312</v>
      </c>
      <c r="AK289" s="37">
        <f t="shared" si="155"/>
        <v>15</v>
      </c>
      <c r="AL289" s="38">
        <f t="shared" si="156"/>
        <v>2572832095.4121022</v>
      </c>
      <c r="AM289" s="38">
        <f t="shared" si="157"/>
        <v>2575748311.7781434</v>
      </c>
      <c r="AN289" s="38" t="b">
        <f t="shared" si="158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>
        <f t="shared" si="159"/>
        <v>20</v>
      </c>
      <c r="BA289" s="36">
        <f>IFERROR(INDEX('Level Multipliers'!$D:$D,MATCH(AZ289,'Level Multipliers'!$A:$A,0)),"")</f>
        <v>1.6739202944034379</v>
      </c>
      <c r="BB289" s="37">
        <f t="shared" si="160"/>
        <v>305</v>
      </c>
      <c r="BC289" s="37">
        <f t="shared" si="161"/>
        <v>15</v>
      </c>
      <c r="BD289" s="38">
        <f t="shared" si="162"/>
        <v>2445842675.449656</v>
      </c>
      <c r="BE289" s="38">
        <f t="shared" si="163"/>
        <v>2448614953.6918416</v>
      </c>
      <c r="BF289" s="38" t="b">
        <f t="shared" si="164"/>
        <v>1</v>
      </c>
      <c r="BG289" s="37" t="str">
        <f t="array" ref="BG289:BQ289">IF(BF289,"",IVSolution($M289,$N289,$O289,BB289,BC289,BD289,BE289,$E289,$F289,$G289,$H289,$I289))</f>
        <v/>
      </c>
      <c r="BH289" s="37" t="str">
        <v/>
      </c>
      <c r="BI289" s="37" t="str">
        <v/>
      </c>
      <c r="BJ289" s="39" t="str">
        <v/>
      </c>
      <c r="BK289" s="39" t="str">
        <v/>
      </c>
      <c r="BL289" s="37" t="str">
        <v/>
      </c>
      <c r="BM289" s="37" t="str">
        <v/>
      </c>
      <c r="BN289" s="37" t="str">
        <v/>
      </c>
      <c r="BO289" s="37" t="str">
        <v/>
      </c>
      <c r="BP289" s="37" t="str">
        <v/>
      </c>
      <c r="BQ289" s="37" t="str">
        <v/>
      </c>
      <c r="BR289" s="40">
        <f t="shared" si="165"/>
        <v>20.5</v>
      </c>
      <c r="BS289" s="36">
        <f>IFERROR(INDEX('Level Multipliers'!$D:$D,MATCH(BR289,'Level Multipliers'!$A:$A,0)),"")</f>
        <v>1.6533745038028393</v>
      </c>
      <c r="BT289" s="37">
        <f t="shared" si="166"/>
        <v>299</v>
      </c>
      <c r="BU289" s="37">
        <f t="shared" si="167"/>
        <v>15</v>
      </c>
      <c r="BV289" s="38">
        <f t="shared" si="168"/>
        <v>2327953838.3516388</v>
      </c>
      <c r="BW289" s="38">
        <f t="shared" si="169"/>
        <v>2330592493.6664939</v>
      </c>
      <c r="BX289" s="38" t="b">
        <f t="shared" si="170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 t="str">
        <f t="shared" si="171"/>
        <v/>
      </c>
      <c r="CK289" s="41" t="str">
        <f t="shared" si="172"/>
        <v/>
      </c>
      <c r="CL289" s="61" t="str">
        <f t="shared" si="173"/>
        <v/>
      </c>
      <c r="CM289" s="39" t="str">
        <f t="shared" si="174"/>
        <v/>
      </c>
      <c r="CN289" s="39" t="str">
        <f t="shared" si="175"/>
        <v/>
      </c>
      <c r="CO289" s="42" t="str">
        <f t="shared" si="176"/>
        <v/>
      </c>
      <c r="CP289" s="42" t="str">
        <f t="shared" si="177"/>
        <v/>
      </c>
      <c r="CQ289" s="42" t="str">
        <f t="shared" si="178"/>
        <v/>
      </c>
      <c r="CR289" s="42" t="str">
        <f t="shared" si="179"/>
        <v/>
      </c>
      <c r="CS289" s="42" t="str">
        <f t="shared" si="180"/>
        <v/>
      </c>
      <c r="CT289" s="42" t="str">
        <f t="shared" si="181"/>
        <v/>
      </c>
      <c r="CU289" s="43" t="str">
        <f t="shared" si="182"/>
        <v/>
      </c>
      <c r="CV289" s="43" t="str">
        <f t="shared" si="183"/>
        <v/>
      </c>
      <c r="CW289" s="43" t="str">
        <f t="shared" si="184"/>
        <v/>
      </c>
      <c r="CX289" s="13" t="s">
        <v>421</v>
      </c>
    </row>
    <row r="290" spans="1:102" x14ac:dyDescent="0.25">
      <c r="A290" s="31" t="s">
        <v>282</v>
      </c>
      <c r="B290" s="13">
        <v>497</v>
      </c>
      <c r="C290" s="13">
        <v>65</v>
      </c>
      <c r="D290" s="13">
        <v>25</v>
      </c>
      <c r="E290" s="32" t="s">
        <v>0</v>
      </c>
      <c r="F290" s="32"/>
      <c r="G290" s="32"/>
      <c r="H290" s="32">
        <v>1</v>
      </c>
      <c r="I290" s="32" t="s">
        <v>0</v>
      </c>
      <c r="J290" s="13"/>
      <c r="K290" s="33"/>
      <c r="L290" s="34">
        <f>IFERROR(INDEX('Pokemon Data'!A:A,MATCH($A290,'Pokemon Data'!$B:$B,0)),"")</f>
        <v>246</v>
      </c>
      <c r="M290" s="34">
        <f>IFERROR(INDEX('Pokemon Data'!I:I,MATCH($A290,'Pokemon Data'!$B:$B,0)),"")</f>
        <v>225</v>
      </c>
      <c r="N290" s="34">
        <f>IFERROR(INDEX('Pokemon Data'!J:J,MATCH($A290,'Pokemon Data'!$B:$B,0)),"")</f>
        <v>180</v>
      </c>
      <c r="O290" s="34">
        <f>IFERROR(INDEX('Pokemon Data'!K:K,MATCH($A290,'Pokemon Data'!$B:$B,0)),"")</f>
        <v>235</v>
      </c>
      <c r="P290" s="35">
        <f>IFERROR(INDEX('Level Multipliers'!$A:$A,MATCH($D290,'Level Multipliers'!$B:$B,0)),"")</f>
        <v>19</v>
      </c>
      <c r="Q290" s="36">
        <f>IFERROR(INDEX('Level Multipliers'!$D:$D,MATCH(P290,'Level Multipliers'!$A:$A,0)),"")</f>
        <v>1.7173900470456649</v>
      </c>
      <c r="R290" s="37">
        <f t="shared" si="148"/>
        <v>0</v>
      </c>
      <c r="S290" s="37">
        <f t="shared" si="149"/>
        <v>-112</v>
      </c>
      <c r="T290" s="38">
        <f t="shared" si="150"/>
        <v>214876313.32532632</v>
      </c>
      <c r="U290" s="38">
        <f t="shared" si="151"/>
        <v>215741876.65200147</v>
      </c>
      <c r="V290" s="38" t="b">
        <f t="shared" si="152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>
        <f t="shared" si="153"/>
        <v>19.5</v>
      </c>
      <c r="AI290" s="36">
        <f>IFERROR(INDEX('Level Multipliers'!$D:$D,MATCH(AH290,'Level Multipliers'!$A:$A,0)),"")</f>
        <v>1.6952373266621776</v>
      </c>
      <c r="AJ290" s="37">
        <f t="shared" si="154"/>
        <v>0</v>
      </c>
      <c r="AK290" s="37">
        <f t="shared" si="155"/>
        <v>-114</v>
      </c>
      <c r="AL290" s="38">
        <f t="shared" si="156"/>
        <v>204002177.38867912</v>
      </c>
      <c r="AM290" s="38">
        <f t="shared" si="157"/>
        <v>204823937.59377989</v>
      </c>
      <c r="AN290" s="38" t="b">
        <f t="shared" si="158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>
        <f t="shared" si="159"/>
        <v>20</v>
      </c>
      <c r="BA290" s="36">
        <f>IFERROR(INDEX('Level Multipliers'!$D:$D,MATCH(AZ290,'Level Multipliers'!$A:$A,0)),"")</f>
        <v>1.6739202944034379</v>
      </c>
      <c r="BB290" s="37">
        <f t="shared" si="160"/>
        <v>0</v>
      </c>
      <c r="BC290" s="37">
        <f t="shared" si="161"/>
        <v>-115</v>
      </c>
      <c r="BD290" s="38">
        <f t="shared" si="162"/>
        <v>193933071.74285778</v>
      </c>
      <c r="BE290" s="38">
        <f t="shared" si="163"/>
        <v>194714271.64401174</v>
      </c>
      <c r="BF290" s="38" t="b">
        <f t="shared" si="164"/>
        <v>1</v>
      </c>
      <c r="BG290" s="37" t="str">
        <f t="array" ref="BG290:BQ290">IF(BF290,"",IVSolution($M290,$N290,$O290,BB290,BC290,BD290,BE290,$E290,$F290,$G290,$H290,$I290))</f>
        <v/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>
        <f t="shared" si="165"/>
        <v>20.5</v>
      </c>
      <c r="BS290" s="36">
        <f>IFERROR(INDEX('Level Multipliers'!$D:$D,MATCH(BR290,'Level Multipliers'!$A:$A,0)),"")</f>
        <v>1.6533745038028393</v>
      </c>
      <c r="BT290" s="37">
        <f t="shared" si="166"/>
        <v>0</v>
      </c>
      <c r="BU290" s="37">
        <f t="shared" si="167"/>
        <v>-116</v>
      </c>
      <c r="BV290" s="38">
        <f t="shared" si="168"/>
        <v>184585559.52054825</v>
      </c>
      <c r="BW290" s="38">
        <f t="shared" si="169"/>
        <v>185329105.83555275</v>
      </c>
      <c r="BX290" s="38" t="b">
        <f t="shared" si="170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 t="str">
        <f t="shared" si="171"/>
        <v/>
      </c>
      <c r="CK290" s="41" t="str">
        <f t="shared" si="172"/>
        <v/>
      </c>
      <c r="CL290" s="61" t="str">
        <f t="shared" si="173"/>
        <v/>
      </c>
      <c r="CM290" s="39" t="str">
        <f t="shared" si="174"/>
        <v/>
      </c>
      <c r="CN290" s="39" t="str">
        <f t="shared" si="175"/>
        <v/>
      </c>
      <c r="CO290" s="42" t="str">
        <f t="shared" si="176"/>
        <v/>
      </c>
      <c r="CP290" s="42" t="str">
        <f t="shared" si="177"/>
        <v/>
      </c>
      <c r="CQ290" s="42" t="str">
        <f t="shared" si="178"/>
        <v/>
      </c>
      <c r="CR290" s="42" t="str">
        <f t="shared" si="179"/>
        <v/>
      </c>
      <c r="CS290" s="42" t="str">
        <f t="shared" si="180"/>
        <v/>
      </c>
      <c r="CT290" s="42" t="str">
        <f t="shared" si="181"/>
        <v/>
      </c>
      <c r="CU290" s="43" t="str">
        <f t="shared" si="182"/>
        <v/>
      </c>
      <c r="CV290" s="43" t="str">
        <f t="shared" si="183"/>
        <v/>
      </c>
      <c r="CW290" s="43" t="str">
        <f t="shared" si="184"/>
        <v/>
      </c>
      <c r="CX290" s="13" t="s">
        <v>396</v>
      </c>
    </row>
    <row r="291" spans="1:102" x14ac:dyDescent="0.25">
      <c r="A291" s="31" t="s">
        <v>282</v>
      </c>
      <c r="B291" s="13">
        <v>486</v>
      </c>
      <c r="C291" s="13">
        <v>65</v>
      </c>
      <c r="D291" s="13">
        <v>25</v>
      </c>
      <c r="E291" s="32" t="s">
        <v>2</v>
      </c>
      <c r="F291" s="32"/>
      <c r="G291" s="32">
        <v>1</v>
      </c>
      <c r="H291" s="32"/>
      <c r="I291" s="32" t="s">
        <v>2</v>
      </c>
      <c r="J291" s="13"/>
      <c r="K291" s="33"/>
      <c r="L291" s="34">
        <f>IFERROR(INDEX('Pokemon Data'!A:A,MATCH($A291,'Pokemon Data'!$B:$B,0)),"")</f>
        <v>246</v>
      </c>
      <c r="M291" s="34">
        <f>IFERROR(INDEX('Pokemon Data'!I:I,MATCH($A291,'Pokemon Data'!$B:$B,0)),"")</f>
        <v>225</v>
      </c>
      <c r="N291" s="34">
        <f>IFERROR(INDEX('Pokemon Data'!J:J,MATCH($A291,'Pokemon Data'!$B:$B,0)),"")</f>
        <v>180</v>
      </c>
      <c r="O291" s="34">
        <f>IFERROR(INDEX('Pokemon Data'!K:K,MATCH($A291,'Pokemon Data'!$B:$B,0)),"")</f>
        <v>235</v>
      </c>
      <c r="P291" s="35">
        <f>IFERROR(INDEX('Level Multipliers'!$A:$A,MATCH($D291,'Level Multipliers'!$B:$B,0)),"")</f>
        <v>19</v>
      </c>
      <c r="Q291" s="36">
        <f>IFERROR(INDEX('Level Multipliers'!$D:$D,MATCH(P291,'Level Multipliers'!$A:$A,0)),"")</f>
        <v>1.7173900470456649</v>
      </c>
      <c r="R291" s="37">
        <f t="shared" si="148"/>
        <v>0</v>
      </c>
      <c r="S291" s="37">
        <f t="shared" si="149"/>
        <v>-112</v>
      </c>
      <c r="T291" s="38">
        <f t="shared" si="150"/>
        <v>205469945.23352906</v>
      </c>
      <c r="U291" s="38">
        <f t="shared" si="151"/>
        <v>206316370.47659931</v>
      </c>
      <c r="V291" s="38" t="b">
        <f t="shared" si="152"/>
        <v>1</v>
      </c>
      <c r="W291" s="37" t="str">
        <f t="array" ref="W291:AG291">IF(V291,"",IVSolution($M291,$N291,$O291,R291,S291,T291,U291,$E291,$F291,$G291,$H291,$I291))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>
        <f t="shared" si="153"/>
        <v>19.5</v>
      </c>
      <c r="AI291" s="36">
        <f>IFERROR(INDEX('Level Multipliers'!$D:$D,MATCH(AH291,'Level Multipliers'!$A:$A,0)),"")</f>
        <v>1.6952373266621776</v>
      </c>
      <c r="AJ291" s="37">
        <f t="shared" si="154"/>
        <v>0</v>
      </c>
      <c r="AK291" s="37">
        <f t="shared" si="155"/>
        <v>-114</v>
      </c>
      <c r="AL291" s="38">
        <f t="shared" si="156"/>
        <v>195071832.5668152</v>
      </c>
      <c r="AM291" s="38">
        <f t="shared" si="157"/>
        <v>195875423.1995419</v>
      </c>
      <c r="AN291" s="38" t="b">
        <f t="shared" si="158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>
        <f t="shared" si="159"/>
        <v>20</v>
      </c>
      <c r="BA291" s="36">
        <f>IFERROR(INDEX('Level Multipliers'!$D:$D,MATCH(AZ291,'Level Multipliers'!$A:$A,0)),"")</f>
        <v>1.6739202944034379</v>
      </c>
      <c r="BB291" s="37">
        <f t="shared" si="160"/>
        <v>0</v>
      </c>
      <c r="BC291" s="37">
        <f t="shared" si="161"/>
        <v>-115</v>
      </c>
      <c r="BD291" s="38">
        <f t="shared" si="162"/>
        <v>185443509.39996532</v>
      </c>
      <c r="BE291" s="38">
        <f t="shared" si="163"/>
        <v>186207436.53948575</v>
      </c>
      <c r="BF291" s="38" t="b">
        <f t="shared" si="164"/>
        <v>1</v>
      </c>
      <c r="BG291" s="37" t="str">
        <f t="array" ref="BG291:BQ291">IF(BF291,"",IVSolution($M291,$N291,$O291,BB291,BC291,BD291,BE291,$E291,$F291,$G291,$H291,$I291))</f>
        <v/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>
        <f t="shared" si="165"/>
        <v>20.5</v>
      </c>
      <c r="BS291" s="36">
        <f>IFERROR(INDEX('Level Multipliers'!$D:$D,MATCH(BR291,'Level Multipliers'!$A:$A,0)),"")</f>
        <v>1.6533745038028393</v>
      </c>
      <c r="BT291" s="37">
        <f t="shared" si="166"/>
        <v>0</v>
      </c>
      <c r="BU291" s="37">
        <f t="shared" si="167"/>
        <v>-116</v>
      </c>
      <c r="BV291" s="38">
        <f t="shared" si="168"/>
        <v>176505191.3756803</v>
      </c>
      <c r="BW291" s="38">
        <f t="shared" si="169"/>
        <v>177232297.47065455</v>
      </c>
      <c r="BX291" s="38" t="b">
        <f t="shared" si="170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 t="str">
        <f t="shared" si="171"/>
        <v/>
      </c>
      <c r="CK291" s="41" t="str">
        <f t="shared" si="172"/>
        <v/>
      </c>
      <c r="CL291" s="61" t="str">
        <f t="shared" si="173"/>
        <v/>
      </c>
      <c r="CM291" s="39" t="str">
        <f t="shared" si="174"/>
        <v/>
      </c>
      <c r="CN291" s="39" t="str">
        <f t="shared" si="175"/>
        <v/>
      </c>
      <c r="CO291" s="42" t="str">
        <f t="shared" si="176"/>
        <v/>
      </c>
      <c r="CP291" s="42" t="str">
        <f t="shared" si="177"/>
        <v/>
      </c>
      <c r="CQ291" s="42" t="str">
        <f t="shared" si="178"/>
        <v/>
      </c>
      <c r="CR291" s="42" t="str">
        <f t="shared" si="179"/>
        <v/>
      </c>
      <c r="CS291" s="42" t="str">
        <f t="shared" si="180"/>
        <v/>
      </c>
      <c r="CT291" s="42" t="str">
        <f t="shared" si="181"/>
        <v/>
      </c>
      <c r="CU291" s="43" t="str">
        <f t="shared" si="182"/>
        <v/>
      </c>
      <c r="CV291" s="43" t="str">
        <f t="shared" si="183"/>
        <v/>
      </c>
      <c r="CW291" s="43" t="str">
        <f t="shared" si="184"/>
        <v/>
      </c>
      <c r="CX291" s="13" t="s">
        <v>394</v>
      </c>
    </row>
    <row r="292" spans="1:102" x14ac:dyDescent="0.25">
      <c r="A292" s="31" t="s">
        <v>585</v>
      </c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>
        <f>IFERROR(INDEX('Pokemon Data'!A:A,MATCH($A292,'Pokemon Data'!$B:$B,0)),"")</f>
        <v>384</v>
      </c>
      <c r="M292" s="34">
        <f>IFERROR(INDEX('Pokemon Data'!I:I,MATCH($A292,'Pokemon Data'!$B:$B,0)),"")</f>
        <v>213</v>
      </c>
      <c r="N292" s="34">
        <f>IFERROR(INDEX('Pokemon Data'!J:J,MATCH($A292,'Pokemon Data'!$B:$B,0)),"")</f>
        <v>284</v>
      </c>
      <c r="O292" s="34">
        <f>IFERROR(INDEX('Pokemon Data'!K:K,MATCH($A292,'Pokemon Data'!$B:$B,0)),"")</f>
        <v>170</v>
      </c>
      <c r="P292" s="35" t="str">
        <f>IFERROR(INDEX('Level Multipliers'!$A:$A,MATCH($D292,'Level Multipliers'!$B:$B,0)),"")</f>
        <v/>
      </c>
      <c r="Q292" s="36" t="str">
        <f>IFERROR(INDEX('Level Multipliers'!$D:$D,MATCH(P292,'Level Multipliers'!$A:$A,0)),"")</f>
        <v/>
      </c>
      <c r="R292" s="37" t="str">
        <f t="shared" si="148"/>
        <v/>
      </c>
      <c r="S292" s="37" t="str">
        <f t="shared" si="149"/>
        <v/>
      </c>
      <c r="T292" s="38" t="str">
        <f t="shared" si="150"/>
        <v/>
      </c>
      <c r="U292" s="38" t="str">
        <f t="shared" si="151"/>
        <v/>
      </c>
      <c r="V292" s="38" t="b">
        <f t="shared" si="152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53"/>
        <v/>
      </c>
      <c r="AI292" s="36" t="str">
        <f>IFERROR(INDEX('Level Multipliers'!$D:$D,MATCH(AH292,'Level Multipliers'!$A:$A,0)),"")</f>
        <v/>
      </c>
      <c r="AJ292" s="37" t="str">
        <f t="shared" si="154"/>
        <v/>
      </c>
      <c r="AK292" s="37" t="str">
        <f t="shared" si="155"/>
        <v/>
      </c>
      <c r="AL292" s="38" t="str">
        <f t="shared" si="156"/>
        <v/>
      </c>
      <c r="AM292" s="38" t="str">
        <f t="shared" si="157"/>
        <v/>
      </c>
      <c r="AN292" s="38" t="b">
        <f t="shared" si="158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9"/>
        <v/>
      </c>
      <c r="BA292" s="36" t="str">
        <f>IFERROR(INDEX('Level Multipliers'!$D:$D,MATCH(AZ292,'Level Multipliers'!$A:$A,0)),"")</f>
        <v/>
      </c>
      <c r="BB292" s="37" t="str">
        <f t="shared" si="160"/>
        <v/>
      </c>
      <c r="BC292" s="37" t="str">
        <f t="shared" si="161"/>
        <v/>
      </c>
      <c r="BD292" s="38" t="str">
        <f t="shared" si="162"/>
        <v/>
      </c>
      <c r="BE292" s="38" t="str">
        <f t="shared" si="163"/>
        <v/>
      </c>
      <c r="BF292" s="38" t="b">
        <f t="shared" si="164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65"/>
        <v/>
      </c>
      <c r="BS292" s="36" t="str">
        <f>IFERROR(INDEX('Level Multipliers'!$D:$D,MATCH(BR292,'Level Multipliers'!$A:$A,0)),"")</f>
        <v/>
      </c>
      <c r="BT292" s="37" t="str">
        <f t="shared" si="166"/>
        <v/>
      </c>
      <c r="BU292" s="37" t="str">
        <f t="shared" si="167"/>
        <v/>
      </c>
      <c r="BV292" s="38" t="str">
        <f t="shared" si="168"/>
        <v/>
      </c>
      <c r="BW292" s="38" t="str">
        <f t="shared" si="169"/>
        <v/>
      </c>
      <c r="BX292" s="38" t="b">
        <f t="shared" si="170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71"/>
        <v/>
      </c>
      <c r="CK292" s="41" t="str">
        <f t="shared" si="172"/>
        <v/>
      </c>
      <c r="CL292" s="61" t="str">
        <f t="shared" si="173"/>
        <v/>
      </c>
      <c r="CM292" s="39" t="str">
        <f t="shared" si="174"/>
        <v/>
      </c>
      <c r="CN292" s="39" t="str">
        <f t="shared" si="175"/>
        <v/>
      </c>
      <c r="CO292" s="42" t="str">
        <f t="shared" si="176"/>
        <v/>
      </c>
      <c r="CP292" s="42" t="str">
        <f t="shared" si="177"/>
        <v/>
      </c>
      <c r="CQ292" s="42" t="str">
        <f t="shared" si="178"/>
        <v/>
      </c>
      <c r="CR292" s="42" t="str">
        <f t="shared" si="179"/>
        <v/>
      </c>
      <c r="CS292" s="42" t="str">
        <f t="shared" si="180"/>
        <v/>
      </c>
      <c r="CT292" s="42" t="str">
        <f t="shared" si="181"/>
        <v/>
      </c>
      <c r="CU292" s="43" t="str">
        <f t="shared" si="182"/>
        <v/>
      </c>
      <c r="CV292" s="43" t="str">
        <f t="shared" si="183"/>
        <v/>
      </c>
      <c r="CW292" s="43" t="str">
        <f t="shared" si="184"/>
        <v/>
      </c>
      <c r="CX292" s="13"/>
    </row>
    <row r="293" spans="1:102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Multipliers'!$D:$D,MATCH(P293,'Level Multipliers'!$A:$A,0)),"")</f>
        <v/>
      </c>
      <c r="R293" s="37" t="str">
        <f t="shared" si="148"/>
        <v/>
      </c>
      <c r="S293" s="37" t="str">
        <f t="shared" si="149"/>
        <v/>
      </c>
      <c r="T293" s="38" t="str">
        <f t="shared" si="150"/>
        <v/>
      </c>
      <c r="U293" s="38" t="str">
        <f t="shared" si="151"/>
        <v/>
      </c>
      <c r="V293" s="38" t="b">
        <f t="shared" si="152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53"/>
        <v/>
      </c>
      <c r="AI293" s="36" t="str">
        <f>IFERROR(INDEX('Level Multipliers'!$D:$D,MATCH(AH293,'Level Multipliers'!$A:$A,0)),"")</f>
        <v/>
      </c>
      <c r="AJ293" s="37" t="str">
        <f t="shared" si="154"/>
        <v/>
      </c>
      <c r="AK293" s="37" t="str">
        <f t="shared" si="155"/>
        <v/>
      </c>
      <c r="AL293" s="38" t="str">
        <f t="shared" si="156"/>
        <v/>
      </c>
      <c r="AM293" s="38" t="str">
        <f t="shared" si="157"/>
        <v/>
      </c>
      <c r="AN293" s="38" t="b">
        <f t="shared" si="158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9"/>
        <v/>
      </c>
      <c r="BA293" s="36" t="str">
        <f>IFERROR(INDEX('Level Multipliers'!$D:$D,MATCH(AZ293,'Level Multipliers'!$A:$A,0)),"")</f>
        <v/>
      </c>
      <c r="BB293" s="37" t="str">
        <f t="shared" si="160"/>
        <v/>
      </c>
      <c r="BC293" s="37" t="str">
        <f t="shared" si="161"/>
        <v/>
      </c>
      <c r="BD293" s="38" t="str">
        <f t="shared" si="162"/>
        <v/>
      </c>
      <c r="BE293" s="38" t="str">
        <f t="shared" si="163"/>
        <v/>
      </c>
      <c r="BF293" s="38" t="b">
        <f t="shared" si="164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65"/>
        <v/>
      </c>
      <c r="BS293" s="36" t="str">
        <f>IFERROR(INDEX('Level Multipliers'!$D:$D,MATCH(BR293,'Level Multipliers'!$A:$A,0)),"")</f>
        <v/>
      </c>
      <c r="BT293" s="37" t="str">
        <f t="shared" si="166"/>
        <v/>
      </c>
      <c r="BU293" s="37" t="str">
        <f t="shared" si="167"/>
        <v/>
      </c>
      <c r="BV293" s="38" t="str">
        <f t="shared" si="168"/>
        <v/>
      </c>
      <c r="BW293" s="38" t="str">
        <f t="shared" si="169"/>
        <v/>
      </c>
      <c r="BX293" s="38" t="b">
        <f t="shared" si="170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71"/>
        <v/>
      </c>
      <c r="CK293" s="41" t="str">
        <f t="shared" si="172"/>
        <v/>
      </c>
      <c r="CL293" s="61" t="str">
        <f t="shared" si="173"/>
        <v/>
      </c>
      <c r="CM293" s="39" t="str">
        <f t="shared" si="174"/>
        <v/>
      </c>
      <c r="CN293" s="39" t="str">
        <f t="shared" si="175"/>
        <v/>
      </c>
      <c r="CO293" s="42" t="str">
        <f t="shared" si="176"/>
        <v/>
      </c>
      <c r="CP293" s="42" t="str">
        <f t="shared" si="177"/>
        <v/>
      </c>
      <c r="CQ293" s="42" t="str">
        <f t="shared" si="178"/>
        <v/>
      </c>
      <c r="CR293" s="42" t="str">
        <f t="shared" si="179"/>
        <v/>
      </c>
      <c r="CS293" s="42" t="str">
        <f t="shared" si="180"/>
        <v/>
      </c>
      <c r="CT293" s="42" t="str">
        <f t="shared" si="181"/>
        <v/>
      </c>
      <c r="CU293" s="43" t="str">
        <f t="shared" si="182"/>
        <v/>
      </c>
      <c r="CV293" s="43" t="str">
        <f t="shared" si="183"/>
        <v/>
      </c>
      <c r="CW293" s="43" t="str">
        <f t="shared" si="184"/>
        <v/>
      </c>
      <c r="CX293" s="13"/>
    </row>
    <row r="294" spans="1:102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Multipliers'!$D:$D,MATCH(P294,'Level Multipliers'!$A:$A,0)),"")</f>
        <v/>
      </c>
      <c r="R294" s="37" t="str">
        <f t="shared" si="148"/>
        <v/>
      </c>
      <c r="S294" s="37" t="str">
        <f t="shared" si="149"/>
        <v/>
      </c>
      <c r="T294" s="38" t="str">
        <f t="shared" si="150"/>
        <v/>
      </c>
      <c r="U294" s="38" t="str">
        <f t="shared" si="151"/>
        <v/>
      </c>
      <c r="V294" s="38" t="b">
        <f t="shared" si="152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53"/>
        <v/>
      </c>
      <c r="AI294" s="36" t="str">
        <f>IFERROR(INDEX('Level Multipliers'!$D:$D,MATCH(AH294,'Level Multipliers'!$A:$A,0)),"")</f>
        <v/>
      </c>
      <c r="AJ294" s="37" t="str">
        <f t="shared" si="154"/>
        <v/>
      </c>
      <c r="AK294" s="37" t="str">
        <f t="shared" si="155"/>
        <v/>
      </c>
      <c r="AL294" s="38" t="str">
        <f t="shared" si="156"/>
        <v/>
      </c>
      <c r="AM294" s="38" t="str">
        <f t="shared" si="157"/>
        <v/>
      </c>
      <c r="AN294" s="38" t="b">
        <f t="shared" si="158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9"/>
        <v/>
      </c>
      <c r="BA294" s="36" t="str">
        <f>IFERROR(INDEX('Level Multipliers'!$D:$D,MATCH(AZ294,'Level Multipliers'!$A:$A,0)),"")</f>
        <v/>
      </c>
      <c r="BB294" s="37" t="str">
        <f t="shared" si="160"/>
        <v/>
      </c>
      <c r="BC294" s="37" t="str">
        <f t="shared" si="161"/>
        <v/>
      </c>
      <c r="BD294" s="38" t="str">
        <f t="shared" si="162"/>
        <v/>
      </c>
      <c r="BE294" s="38" t="str">
        <f t="shared" si="163"/>
        <v/>
      </c>
      <c r="BF294" s="38" t="b">
        <f t="shared" si="164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65"/>
        <v/>
      </c>
      <c r="BS294" s="36" t="str">
        <f>IFERROR(INDEX('Level Multipliers'!$D:$D,MATCH(BR294,'Level Multipliers'!$A:$A,0)),"")</f>
        <v/>
      </c>
      <c r="BT294" s="37" t="str">
        <f t="shared" si="166"/>
        <v/>
      </c>
      <c r="BU294" s="37" t="str">
        <f t="shared" si="167"/>
        <v/>
      </c>
      <c r="BV294" s="38" t="str">
        <f t="shared" si="168"/>
        <v/>
      </c>
      <c r="BW294" s="38" t="str">
        <f t="shared" si="169"/>
        <v/>
      </c>
      <c r="BX294" s="38" t="b">
        <f t="shared" si="170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71"/>
        <v/>
      </c>
      <c r="CK294" s="41" t="str">
        <f t="shared" si="172"/>
        <v/>
      </c>
      <c r="CL294" s="61" t="str">
        <f t="shared" si="173"/>
        <v/>
      </c>
      <c r="CM294" s="39" t="str">
        <f t="shared" si="174"/>
        <v/>
      </c>
      <c r="CN294" s="39" t="str">
        <f t="shared" si="175"/>
        <v/>
      </c>
      <c r="CO294" s="42" t="str">
        <f t="shared" si="176"/>
        <v/>
      </c>
      <c r="CP294" s="42" t="str">
        <f t="shared" si="177"/>
        <v/>
      </c>
      <c r="CQ294" s="42" t="str">
        <f t="shared" si="178"/>
        <v/>
      </c>
      <c r="CR294" s="42" t="str">
        <f t="shared" si="179"/>
        <v/>
      </c>
      <c r="CS294" s="42" t="str">
        <f t="shared" si="180"/>
        <v/>
      </c>
      <c r="CT294" s="42" t="str">
        <f t="shared" si="181"/>
        <v/>
      </c>
      <c r="CU294" s="43" t="str">
        <f t="shared" si="182"/>
        <v/>
      </c>
      <c r="CV294" s="43" t="str">
        <f t="shared" si="183"/>
        <v/>
      </c>
      <c r="CW294" s="43" t="str">
        <f t="shared" si="184"/>
        <v/>
      </c>
      <c r="CX294" s="13"/>
    </row>
    <row r="295" spans="1:102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Multipliers'!$D:$D,MATCH(P295,'Level Multipliers'!$A:$A,0)),"")</f>
        <v/>
      </c>
      <c r="R295" s="37" t="str">
        <f t="shared" si="148"/>
        <v/>
      </c>
      <c r="S295" s="37" t="str">
        <f t="shared" si="149"/>
        <v/>
      </c>
      <c r="T295" s="38" t="str">
        <f t="shared" si="150"/>
        <v/>
      </c>
      <c r="U295" s="38" t="str">
        <f t="shared" si="151"/>
        <v/>
      </c>
      <c r="V295" s="38" t="b">
        <f t="shared" si="152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53"/>
        <v/>
      </c>
      <c r="AI295" s="36" t="str">
        <f>IFERROR(INDEX('Level Multipliers'!$D:$D,MATCH(AH295,'Level Multipliers'!$A:$A,0)),"")</f>
        <v/>
      </c>
      <c r="AJ295" s="37" t="str">
        <f t="shared" si="154"/>
        <v/>
      </c>
      <c r="AK295" s="37" t="str">
        <f t="shared" si="155"/>
        <v/>
      </c>
      <c r="AL295" s="38" t="str">
        <f t="shared" si="156"/>
        <v/>
      </c>
      <c r="AM295" s="38" t="str">
        <f t="shared" si="157"/>
        <v/>
      </c>
      <c r="AN295" s="38" t="b">
        <f t="shared" si="158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9"/>
        <v/>
      </c>
      <c r="BA295" s="36" t="str">
        <f>IFERROR(INDEX('Level Multipliers'!$D:$D,MATCH(AZ295,'Level Multipliers'!$A:$A,0)),"")</f>
        <v/>
      </c>
      <c r="BB295" s="37" t="str">
        <f t="shared" si="160"/>
        <v/>
      </c>
      <c r="BC295" s="37" t="str">
        <f t="shared" si="161"/>
        <v/>
      </c>
      <c r="BD295" s="38" t="str">
        <f t="shared" si="162"/>
        <v/>
      </c>
      <c r="BE295" s="38" t="str">
        <f t="shared" si="163"/>
        <v/>
      </c>
      <c r="BF295" s="38" t="b">
        <f t="shared" si="164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65"/>
        <v/>
      </c>
      <c r="BS295" s="36" t="str">
        <f>IFERROR(INDEX('Level Multipliers'!$D:$D,MATCH(BR295,'Level Multipliers'!$A:$A,0)),"")</f>
        <v/>
      </c>
      <c r="BT295" s="37" t="str">
        <f t="shared" si="166"/>
        <v/>
      </c>
      <c r="BU295" s="37" t="str">
        <f t="shared" si="167"/>
        <v/>
      </c>
      <c r="BV295" s="38" t="str">
        <f t="shared" si="168"/>
        <v/>
      </c>
      <c r="BW295" s="38" t="str">
        <f t="shared" si="169"/>
        <v/>
      </c>
      <c r="BX295" s="38" t="b">
        <f t="shared" si="170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71"/>
        <v/>
      </c>
      <c r="CK295" s="41" t="str">
        <f t="shared" si="172"/>
        <v/>
      </c>
      <c r="CL295" s="61" t="str">
        <f t="shared" si="173"/>
        <v/>
      </c>
      <c r="CM295" s="39" t="str">
        <f t="shared" si="174"/>
        <v/>
      </c>
      <c r="CN295" s="39" t="str">
        <f t="shared" si="175"/>
        <v/>
      </c>
      <c r="CO295" s="42" t="str">
        <f t="shared" si="176"/>
        <v/>
      </c>
      <c r="CP295" s="42" t="str">
        <f t="shared" si="177"/>
        <v/>
      </c>
      <c r="CQ295" s="42" t="str">
        <f t="shared" si="178"/>
        <v/>
      </c>
      <c r="CR295" s="42" t="str">
        <f t="shared" si="179"/>
        <v/>
      </c>
      <c r="CS295" s="42" t="str">
        <f t="shared" si="180"/>
        <v/>
      </c>
      <c r="CT295" s="42" t="str">
        <f t="shared" si="181"/>
        <v/>
      </c>
      <c r="CU295" s="43" t="str">
        <f t="shared" si="182"/>
        <v/>
      </c>
      <c r="CV295" s="43" t="str">
        <f t="shared" si="183"/>
        <v/>
      </c>
      <c r="CW295" s="43" t="str">
        <f t="shared" si="184"/>
        <v/>
      </c>
      <c r="CX295" s="13"/>
    </row>
    <row r="296" spans="1:102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Multipliers'!$D:$D,MATCH(P296,'Level Multipliers'!$A:$A,0)),"")</f>
        <v/>
      </c>
      <c r="R296" s="37" t="str">
        <f t="shared" si="148"/>
        <v/>
      </c>
      <c r="S296" s="37" t="str">
        <f t="shared" si="149"/>
        <v/>
      </c>
      <c r="T296" s="38" t="str">
        <f t="shared" si="150"/>
        <v/>
      </c>
      <c r="U296" s="38" t="str">
        <f t="shared" si="151"/>
        <v/>
      </c>
      <c r="V296" s="38" t="b">
        <f t="shared" si="152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53"/>
        <v/>
      </c>
      <c r="AI296" s="36" t="str">
        <f>IFERROR(INDEX('Level Multipliers'!$D:$D,MATCH(AH296,'Level Multipliers'!$A:$A,0)),"")</f>
        <v/>
      </c>
      <c r="AJ296" s="37" t="str">
        <f t="shared" si="154"/>
        <v/>
      </c>
      <c r="AK296" s="37" t="str">
        <f t="shared" si="155"/>
        <v/>
      </c>
      <c r="AL296" s="38" t="str">
        <f t="shared" si="156"/>
        <v/>
      </c>
      <c r="AM296" s="38" t="str">
        <f t="shared" si="157"/>
        <v/>
      </c>
      <c r="AN296" s="38" t="b">
        <f t="shared" si="158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9"/>
        <v/>
      </c>
      <c r="BA296" s="36" t="str">
        <f>IFERROR(INDEX('Level Multipliers'!$D:$D,MATCH(AZ296,'Level Multipliers'!$A:$A,0)),"")</f>
        <v/>
      </c>
      <c r="BB296" s="37" t="str">
        <f t="shared" si="160"/>
        <v/>
      </c>
      <c r="BC296" s="37" t="str">
        <f t="shared" si="161"/>
        <v/>
      </c>
      <c r="BD296" s="38" t="str">
        <f t="shared" si="162"/>
        <v/>
      </c>
      <c r="BE296" s="38" t="str">
        <f t="shared" si="163"/>
        <v/>
      </c>
      <c r="BF296" s="38" t="b">
        <f t="shared" si="164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65"/>
        <v/>
      </c>
      <c r="BS296" s="36" t="str">
        <f>IFERROR(INDEX('Level Multipliers'!$D:$D,MATCH(BR296,'Level Multipliers'!$A:$A,0)),"")</f>
        <v/>
      </c>
      <c r="BT296" s="37" t="str">
        <f t="shared" si="166"/>
        <v/>
      </c>
      <c r="BU296" s="37" t="str">
        <f t="shared" si="167"/>
        <v/>
      </c>
      <c r="BV296" s="38" t="str">
        <f t="shared" si="168"/>
        <v/>
      </c>
      <c r="BW296" s="38" t="str">
        <f t="shared" si="169"/>
        <v/>
      </c>
      <c r="BX296" s="38" t="b">
        <f t="shared" si="170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71"/>
        <v/>
      </c>
      <c r="CK296" s="41" t="str">
        <f t="shared" si="172"/>
        <v/>
      </c>
      <c r="CL296" s="61" t="str">
        <f t="shared" si="173"/>
        <v/>
      </c>
      <c r="CM296" s="39" t="str">
        <f t="shared" si="174"/>
        <v/>
      </c>
      <c r="CN296" s="39" t="str">
        <f t="shared" si="175"/>
        <v/>
      </c>
      <c r="CO296" s="42" t="str">
        <f t="shared" si="176"/>
        <v/>
      </c>
      <c r="CP296" s="42" t="str">
        <f t="shared" si="177"/>
        <v/>
      </c>
      <c r="CQ296" s="42" t="str">
        <f t="shared" si="178"/>
        <v/>
      </c>
      <c r="CR296" s="42" t="str">
        <f t="shared" si="179"/>
        <v/>
      </c>
      <c r="CS296" s="42" t="str">
        <f t="shared" si="180"/>
        <v/>
      </c>
      <c r="CT296" s="42" t="str">
        <f t="shared" si="181"/>
        <v/>
      </c>
      <c r="CU296" s="43" t="str">
        <f t="shared" si="182"/>
        <v/>
      </c>
      <c r="CV296" s="43" t="str">
        <f t="shared" si="183"/>
        <v/>
      </c>
      <c r="CW296" s="43" t="str">
        <f t="shared" si="184"/>
        <v/>
      </c>
      <c r="CX296" s="13"/>
    </row>
    <row r="297" spans="1:102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Multipliers'!$D:$D,MATCH(P297,'Level Multipliers'!$A:$A,0)),"")</f>
        <v/>
      </c>
      <c r="R297" s="37" t="str">
        <f t="shared" si="148"/>
        <v/>
      </c>
      <c r="S297" s="37" t="str">
        <f t="shared" si="149"/>
        <v/>
      </c>
      <c r="T297" s="38" t="str">
        <f t="shared" si="150"/>
        <v/>
      </c>
      <c r="U297" s="38" t="str">
        <f t="shared" si="151"/>
        <v/>
      </c>
      <c r="V297" s="38" t="b">
        <f t="shared" si="152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53"/>
        <v/>
      </c>
      <c r="AI297" s="36" t="str">
        <f>IFERROR(INDEX('Level Multipliers'!$D:$D,MATCH(AH297,'Level Multipliers'!$A:$A,0)),"")</f>
        <v/>
      </c>
      <c r="AJ297" s="37" t="str">
        <f t="shared" si="154"/>
        <v/>
      </c>
      <c r="AK297" s="37" t="str">
        <f t="shared" si="155"/>
        <v/>
      </c>
      <c r="AL297" s="38" t="str">
        <f t="shared" si="156"/>
        <v/>
      </c>
      <c r="AM297" s="38" t="str">
        <f t="shared" si="157"/>
        <v/>
      </c>
      <c r="AN297" s="38" t="b">
        <f t="shared" si="158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9"/>
        <v/>
      </c>
      <c r="BA297" s="36" t="str">
        <f>IFERROR(INDEX('Level Multipliers'!$D:$D,MATCH(AZ297,'Level Multipliers'!$A:$A,0)),"")</f>
        <v/>
      </c>
      <c r="BB297" s="37" t="str">
        <f t="shared" si="160"/>
        <v/>
      </c>
      <c r="BC297" s="37" t="str">
        <f t="shared" si="161"/>
        <v/>
      </c>
      <c r="BD297" s="38" t="str">
        <f t="shared" si="162"/>
        <v/>
      </c>
      <c r="BE297" s="38" t="str">
        <f t="shared" si="163"/>
        <v/>
      </c>
      <c r="BF297" s="38" t="b">
        <f t="shared" si="164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65"/>
        <v/>
      </c>
      <c r="BS297" s="36" t="str">
        <f>IFERROR(INDEX('Level Multipliers'!$D:$D,MATCH(BR297,'Level Multipliers'!$A:$A,0)),"")</f>
        <v/>
      </c>
      <c r="BT297" s="37" t="str">
        <f t="shared" si="166"/>
        <v/>
      </c>
      <c r="BU297" s="37" t="str">
        <f t="shared" si="167"/>
        <v/>
      </c>
      <c r="BV297" s="38" t="str">
        <f t="shared" si="168"/>
        <v/>
      </c>
      <c r="BW297" s="38" t="str">
        <f t="shared" si="169"/>
        <v/>
      </c>
      <c r="BX297" s="38" t="b">
        <f t="shared" si="170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71"/>
        <v/>
      </c>
      <c r="CK297" s="41" t="str">
        <f t="shared" si="172"/>
        <v/>
      </c>
      <c r="CL297" s="61" t="str">
        <f t="shared" si="173"/>
        <v/>
      </c>
      <c r="CM297" s="39" t="str">
        <f t="shared" si="174"/>
        <v/>
      </c>
      <c r="CN297" s="39" t="str">
        <f t="shared" si="175"/>
        <v/>
      </c>
      <c r="CO297" s="42" t="str">
        <f t="shared" si="176"/>
        <v/>
      </c>
      <c r="CP297" s="42" t="str">
        <f t="shared" si="177"/>
        <v/>
      </c>
      <c r="CQ297" s="42" t="str">
        <f t="shared" si="178"/>
        <v/>
      </c>
      <c r="CR297" s="42" t="str">
        <f t="shared" si="179"/>
        <v/>
      </c>
      <c r="CS297" s="42" t="str">
        <f t="shared" si="180"/>
        <v/>
      </c>
      <c r="CT297" s="42" t="str">
        <f t="shared" si="181"/>
        <v/>
      </c>
      <c r="CU297" s="43" t="str">
        <f t="shared" si="182"/>
        <v/>
      </c>
      <c r="CV297" s="43" t="str">
        <f t="shared" si="183"/>
        <v/>
      </c>
      <c r="CW297" s="43" t="str">
        <f t="shared" si="184"/>
        <v/>
      </c>
      <c r="CX297" s="13"/>
    </row>
    <row r="298" spans="1:102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Multipliers'!$D:$D,MATCH(P298,'Level Multipliers'!$A:$A,0)),"")</f>
        <v/>
      </c>
      <c r="R298" s="37" t="str">
        <f t="shared" si="148"/>
        <v/>
      </c>
      <c r="S298" s="37" t="str">
        <f t="shared" si="149"/>
        <v/>
      </c>
      <c r="T298" s="38" t="str">
        <f t="shared" si="150"/>
        <v/>
      </c>
      <c r="U298" s="38" t="str">
        <f t="shared" si="151"/>
        <v/>
      </c>
      <c r="V298" s="38" t="b">
        <f t="shared" si="152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53"/>
        <v/>
      </c>
      <c r="AI298" s="36" t="str">
        <f>IFERROR(INDEX('Level Multipliers'!$D:$D,MATCH(AH298,'Level Multipliers'!$A:$A,0)),"")</f>
        <v/>
      </c>
      <c r="AJ298" s="37" t="str">
        <f t="shared" si="154"/>
        <v/>
      </c>
      <c r="AK298" s="37" t="str">
        <f t="shared" si="155"/>
        <v/>
      </c>
      <c r="AL298" s="38" t="str">
        <f t="shared" si="156"/>
        <v/>
      </c>
      <c r="AM298" s="38" t="str">
        <f t="shared" si="157"/>
        <v/>
      </c>
      <c r="AN298" s="38" t="b">
        <f t="shared" si="158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9"/>
        <v/>
      </c>
      <c r="BA298" s="36" t="str">
        <f>IFERROR(INDEX('Level Multipliers'!$D:$D,MATCH(AZ298,'Level Multipliers'!$A:$A,0)),"")</f>
        <v/>
      </c>
      <c r="BB298" s="37" t="str">
        <f t="shared" si="160"/>
        <v/>
      </c>
      <c r="BC298" s="37" t="str">
        <f t="shared" si="161"/>
        <v/>
      </c>
      <c r="BD298" s="38" t="str">
        <f t="shared" si="162"/>
        <v/>
      </c>
      <c r="BE298" s="38" t="str">
        <f t="shared" si="163"/>
        <v/>
      </c>
      <c r="BF298" s="38" t="b">
        <f t="shared" si="164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65"/>
        <v/>
      </c>
      <c r="BS298" s="36" t="str">
        <f>IFERROR(INDEX('Level Multipliers'!$D:$D,MATCH(BR298,'Level Multipliers'!$A:$A,0)),"")</f>
        <v/>
      </c>
      <c r="BT298" s="37" t="str">
        <f t="shared" si="166"/>
        <v/>
      </c>
      <c r="BU298" s="37" t="str">
        <f t="shared" si="167"/>
        <v/>
      </c>
      <c r="BV298" s="38" t="str">
        <f t="shared" si="168"/>
        <v/>
      </c>
      <c r="BW298" s="38" t="str">
        <f t="shared" si="169"/>
        <v/>
      </c>
      <c r="BX298" s="38" t="b">
        <f t="shared" si="170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71"/>
        <v/>
      </c>
      <c r="CK298" s="41" t="str">
        <f t="shared" si="172"/>
        <v/>
      </c>
      <c r="CL298" s="61" t="str">
        <f t="shared" si="173"/>
        <v/>
      </c>
      <c r="CM298" s="39" t="str">
        <f t="shared" si="174"/>
        <v/>
      </c>
      <c r="CN298" s="39" t="str">
        <f t="shared" si="175"/>
        <v/>
      </c>
      <c r="CO298" s="42" t="str">
        <f t="shared" si="176"/>
        <v/>
      </c>
      <c r="CP298" s="42" t="str">
        <f t="shared" si="177"/>
        <v/>
      </c>
      <c r="CQ298" s="42" t="str">
        <f t="shared" si="178"/>
        <v/>
      </c>
      <c r="CR298" s="42" t="str">
        <f t="shared" si="179"/>
        <v/>
      </c>
      <c r="CS298" s="42" t="str">
        <f t="shared" si="180"/>
        <v/>
      </c>
      <c r="CT298" s="42" t="str">
        <f t="shared" si="181"/>
        <v/>
      </c>
      <c r="CU298" s="43" t="str">
        <f t="shared" si="182"/>
        <v/>
      </c>
      <c r="CV298" s="43" t="str">
        <f t="shared" si="183"/>
        <v/>
      </c>
      <c r="CW298" s="43" t="str">
        <f t="shared" si="184"/>
        <v/>
      </c>
      <c r="CX298" s="13"/>
    </row>
    <row r="299" spans="1:102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48"/>
        <v/>
      </c>
      <c r="S299" s="37" t="str">
        <f t="shared" si="149"/>
        <v/>
      </c>
      <c r="T299" s="38" t="str">
        <f t="shared" si="150"/>
        <v/>
      </c>
      <c r="U299" s="38" t="str">
        <f t="shared" si="151"/>
        <v/>
      </c>
      <c r="V299" s="38" t="b">
        <f t="shared" si="152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53"/>
        <v/>
      </c>
      <c r="AI299" s="36" t="str">
        <f>IFERROR(INDEX('Level Multipliers'!$D:$D,MATCH(AH299,'Level Multipliers'!$A:$A,0)),"")</f>
        <v/>
      </c>
      <c r="AJ299" s="37" t="str">
        <f t="shared" si="154"/>
        <v/>
      </c>
      <c r="AK299" s="37" t="str">
        <f t="shared" si="155"/>
        <v/>
      </c>
      <c r="AL299" s="38" t="str">
        <f t="shared" si="156"/>
        <v/>
      </c>
      <c r="AM299" s="38" t="str">
        <f t="shared" si="157"/>
        <v/>
      </c>
      <c r="AN299" s="38" t="b">
        <f t="shared" si="158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9"/>
        <v/>
      </c>
      <c r="BA299" s="36" t="str">
        <f>IFERROR(INDEX('Level Multipliers'!$D:$D,MATCH(AZ299,'Level Multipliers'!$A:$A,0)),"")</f>
        <v/>
      </c>
      <c r="BB299" s="37" t="str">
        <f t="shared" si="160"/>
        <v/>
      </c>
      <c r="BC299" s="37" t="str">
        <f t="shared" si="161"/>
        <v/>
      </c>
      <c r="BD299" s="38" t="str">
        <f t="shared" si="162"/>
        <v/>
      </c>
      <c r="BE299" s="38" t="str">
        <f t="shared" si="163"/>
        <v/>
      </c>
      <c r="BF299" s="38" t="b">
        <f t="shared" si="164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65"/>
        <v/>
      </c>
      <c r="BS299" s="36" t="str">
        <f>IFERROR(INDEX('Level Multipliers'!$D:$D,MATCH(BR299,'Level Multipliers'!$A:$A,0)),"")</f>
        <v/>
      </c>
      <c r="BT299" s="37" t="str">
        <f t="shared" si="166"/>
        <v/>
      </c>
      <c r="BU299" s="37" t="str">
        <f t="shared" si="167"/>
        <v/>
      </c>
      <c r="BV299" s="38" t="str">
        <f t="shared" si="168"/>
        <v/>
      </c>
      <c r="BW299" s="38" t="str">
        <f t="shared" si="169"/>
        <v/>
      </c>
      <c r="BX299" s="38" t="b">
        <f t="shared" si="170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71"/>
        <v/>
      </c>
      <c r="CK299" s="41" t="str">
        <f t="shared" si="172"/>
        <v/>
      </c>
      <c r="CL299" s="61" t="str">
        <f t="shared" si="173"/>
        <v/>
      </c>
      <c r="CM299" s="39" t="str">
        <f t="shared" si="174"/>
        <v/>
      </c>
      <c r="CN299" s="39" t="str">
        <f t="shared" si="175"/>
        <v/>
      </c>
      <c r="CO299" s="42" t="str">
        <f t="shared" si="176"/>
        <v/>
      </c>
      <c r="CP299" s="42" t="str">
        <f t="shared" si="177"/>
        <v/>
      </c>
      <c r="CQ299" s="42" t="str">
        <f t="shared" si="178"/>
        <v/>
      </c>
      <c r="CR299" s="42" t="str">
        <f t="shared" si="179"/>
        <v/>
      </c>
      <c r="CS299" s="42" t="str">
        <f t="shared" si="180"/>
        <v/>
      </c>
      <c r="CT299" s="42" t="str">
        <f t="shared" si="181"/>
        <v/>
      </c>
      <c r="CU299" s="43" t="str">
        <f t="shared" si="182"/>
        <v/>
      </c>
      <c r="CV299" s="43" t="str">
        <f t="shared" si="183"/>
        <v/>
      </c>
      <c r="CW299" s="43" t="str">
        <f t="shared" si="184"/>
        <v/>
      </c>
      <c r="CX299" s="13"/>
    </row>
    <row r="300" spans="1:102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48"/>
        <v/>
      </c>
      <c r="S300" s="37" t="str">
        <f t="shared" si="149"/>
        <v/>
      </c>
      <c r="T300" s="38" t="str">
        <f t="shared" si="150"/>
        <v/>
      </c>
      <c r="U300" s="38" t="str">
        <f t="shared" si="151"/>
        <v/>
      </c>
      <c r="V300" s="38" t="b">
        <f t="shared" si="152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53"/>
        <v/>
      </c>
      <c r="AI300" s="36" t="str">
        <f>IFERROR(INDEX('Level Multipliers'!$D:$D,MATCH(AH300,'Level Multipliers'!$A:$A,0)),"")</f>
        <v/>
      </c>
      <c r="AJ300" s="37" t="str">
        <f t="shared" si="154"/>
        <v/>
      </c>
      <c r="AK300" s="37" t="str">
        <f t="shared" si="155"/>
        <v/>
      </c>
      <c r="AL300" s="38" t="str">
        <f t="shared" si="156"/>
        <v/>
      </c>
      <c r="AM300" s="38" t="str">
        <f t="shared" si="157"/>
        <v/>
      </c>
      <c r="AN300" s="38" t="b">
        <f t="shared" si="158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9"/>
        <v/>
      </c>
      <c r="BA300" s="36" t="str">
        <f>IFERROR(INDEX('Level Multipliers'!$D:$D,MATCH(AZ300,'Level Multipliers'!$A:$A,0)),"")</f>
        <v/>
      </c>
      <c r="BB300" s="37" t="str">
        <f t="shared" si="160"/>
        <v/>
      </c>
      <c r="BC300" s="37" t="str">
        <f t="shared" si="161"/>
        <v/>
      </c>
      <c r="BD300" s="38" t="str">
        <f t="shared" si="162"/>
        <v/>
      </c>
      <c r="BE300" s="38" t="str">
        <f t="shared" si="163"/>
        <v/>
      </c>
      <c r="BF300" s="38" t="b">
        <f t="shared" si="164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65"/>
        <v/>
      </c>
      <c r="BS300" s="36" t="str">
        <f>IFERROR(INDEX('Level Multipliers'!$D:$D,MATCH(BR300,'Level Multipliers'!$A:$A,0)),"")</f>
        <v/>
      </c>
      <c r="BT300" s="37" t="str">
        <f t="shared" si="166"/>
        <v/>
      </c>
      <c r="BU300" s="37" t="str">
        <f t="shared" si="167"/>
        <v/>
      </c>
      <c r="BV300" s="38" t="str">
        <f t="shared" si="168"/>
        <v/>
      </c>
      <c r="BW300" s="38" t="str">
        <f t="shared" si="169"/>
        <v/>
      </c>
      <c r="BX300" s="38" t="b">
        <f t="shared" si="170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71"/>
        <v/>
      </c>
      <c r="CK300" s="41" t="str">
        <f t="shared" si="172"/>
        <v/>
      </c>
      <c r="CL300" s="61" t="str">
        <f t="shared" si="173"/>
        <v/>
      </c>
      <c r="CM300" s="39" t="str">
        <f t="shared" si="174"/>
        <v/>
      </c>
      <c r="CN300" s="39" t="str">
        <f t="shared" si="175"/>
        <v/>
      </c>
      <c r="CO300" s="42" t="str">
        <f t="shared" si="176"/>
        <v/>
      </c>
      <c r="CP300" s="42" t="str">
        <f t="shared" si="177"/>
        <v/>
      </c>
      <c r="CQ300" s="42" t="str">
        <f t="shared" si="178"/>
        <v/>
      </c>
      <c r="CR300" s="42" t="str">
        <f t="shared" si="179"/>
        <v/>
      </c>
      <c r="CS300" s="42" t="str">
        <f t="shared" si="180"/>
        <v/>
      </c>
      <c r="CT300" s="42" t="str">
        <f t="shared" si="181"/>
        <v/>
      </c>
      <c r="CU300" s="43" t="str">
        <f t="shared" si="182"/>
        <v/>
      </c>
      <c r="CV300" s="43" t="str">
        <f t="shared" si="183"/>
        <v/>
      </c>
      <c r="CW300" s="43" t="str">
        <f t="shared" si="184"/>
        <v/>
      </c>
      <c r="CX300" s="13"/>
    </row>
    <row r="301" spans="1:102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48"/>
        <v/>
      </c>
      <c r="S301" s="37" t="str">
        <f t="shared" si="149"/>
        <v/>
      </c>
      <c r="T301" s="38" t="str">
        <f t="shared" si="150"/>
        <v/>
      </c>
      <c r="U301" s="38" t="str">
        <f t="shared" si="151"/>
        <v/>
      </c>
      <c r="V301" s="38" t="b">
        <f t="shared" si="152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53"/>
        <v/>
      </c>
      <c r="AI301" s="36" t="str">
        <f>IFERROR(INDEX('Level Multipliers'!$D:$D,MATCH(AH301,'Level Multipliers'!$A:$A,0)),"")</f>
        <v/>
      </c>
      <c r="AJ301" s="37" t="str">
        <f t="shared" si="154"/>
        <v/>
      </c>
      <c r="AK301" s="37" t="str">
        <f t="shared" si="155"/>
        <v/>
      </c>
      <c r="AL301" s="38" t="str">
        <f t="shared" si="156"/>
        <v/>
      </c>
      <c r="AM301" s="38" t="str">
        <f t="shared" si="157"/>
        <v/>
      </c>
      <c r="AN301" s="38" t="b">
        <f t="shared" si="158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9"/>
        <v/>
      </c>
      <c r="BA301" s="36" t="str">
        <f>IFERROR(INDEX('Level Multipliers'!$D:$D,MATCH(AZ301,'Level Multipliers'!$A:$A,0)),"")</f>
        <v/>
      </c>
      <c r="BB301" s="37" t="str">
        <f t="shared" si="160"/>
        <v/>
      </c>
      <c r="BC301" s="37" t="str">
        <f t="shared" si="161"/>
        <v/>
      </c>
      <c r="BD301" s="38" t="str">
        <f t="shared" si="162"/>
        <v/>
      </c>
      <c r="BE301" s="38" t="str">
        <f t="shared" si="163"/>
        <v/>
      </c>
      <c r="BF301" s="38" t="b">
        <f t="shared" si="164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65"/>
        <v/>
      </c>
      <c r="BS301" s="36" t="str">
        <f>IFERROR(INDEX('Level Multipliers'!$D:$D,MATCH(BR301,'Level Multipliers'!$A:$A,0)),"")</f>
        <v/>
      </c>
      <c r="BT301" s="37" t="str">
        <f t="shared" si="166"/>
        <v/>
      </c>
      <c r="BU301" s="37" t="str">
        <f t="shared" si="167"/>
        <v/>
      </c>
      <c r="BV301" s="38" t="str">
        <f t="shared" si="168"/>
        <v/>
      </c>
      <c r="BW301" s="38" t="str">
        <f t="shared" si="169"/>
        <v/>
      </c>
      <c r="BX301" s="38" t="b">
        <f t="shared" si="170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71"/>
        <v/>
      </c>
      <c r="CK301" s="41" t="str">
        <f t="shared" si="172"/>
        <v/>
      </c>
      <c r="CL301" s="61" t="str">
        <f t="shared" si="173"/>
        <v/>
      </c>
      <c r="CM301" s="39" t="str">
        <f t="shared" si="174"/>
        <v/>
      </c>
      <c r="CN301" s="39" t="str">
        <f t="shared" si="175"/>
        <v/>
      </c>
      <c r="CO301" s="42" t="str">
        <f t="shared" si="176"/>
        <v/>
      </c>
      <c r="CP301" s="42" t="str">
        <f t="shared" si="177"/>
        <v/>
      </c>
      <c r="CQ301" s="42" t="str">
        <f t="shared" si="178"/>
        <v/>
      </c>
      <c r="CR301" s="42" t="str">
        <f t="shared" si="179"/>
        <v/>
      </c>
      <c r="CS301" s="42" t="str">
        <f t="shared" si="180"/>
        <v/>
      </c>
      <c r="CT301" s="42" t="str">
        <f t="shared" si="181"/>
        <v/>
      </c>
      <c r="CU301" s="43" t="str">
        <f t="shared" si="182"/>
        <v/>
      </c>
      <c r="CV301" s="43" t="str">
        <f t="shared" si="183"/>
        <v/>
      </c>
      <c r="CW301" s="43" t="str">
        <f t="shared" si="184"/>
        <v/>
      </c>
      <c r="CX301" s="13"/>
    </row>
    <row r="302" spans="1:102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48"/>
        <v/>
      </c>
      <c r="S302" s="37" t="str">
        <f t="shared" si="149"/>
        <v/>
      </c>
      <c r="T302" s="38" t="str">
        <f t="shared" si="150"/>
        <v/>
      </c>
      <c r="U302" s="38" t="str">
        <f t="shared" si="151"/>
        <v/>
      </c>
      <c r="V302" s="38" t="b">
        <f t="shared" si="152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53"/>
        <v/>
      </c>
      <c r="AI302" s="36" t="str">
        <f>IFERROR(INDEX('Level Multipliers'!$D:$D,MATCH(AH302,'Level Multipliers'!$A:$A,0)),"")</f>
        <v/>
      </c>
      <c r="AJ302" s="37" t="str">
        <f t="shared" si="154"/>
        <v/>
      </c>
      <c r="AK302" s="37" t="str">
        <f t="shared" si="155"/>
        <v/>
      </c>
      <c r="AL302" s="38" t="str">
        <f t="shared" si="156"/>
        <v/>
      </c>
      <c r="AM302" s="38" t="str">
        <f t="shared" si="157"/>
        <v/>
      </c>
      <c r="AN302" s="38" t="b">
        <f t="shared" si="158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9"/>
        <v/>
      </c>
      <c r="BA302" s="36" t="str">
        <f>IFERROR(INDEX('Level Multipliers'!$D:$D,MATCH(AZ302,'Level Multipliers'!$A:$A,0)),"")</f>
        <v/>
      </c>
      <c r="BB302" s="37" t="str">
        <f t="shared" si="160"/>
        <v/>
      </c>
      <c r="BC302" s="37" t="str">
        <f t="shared" si="161"/>
        <v/>
      </c>
      <c r="BD302" s="38" t="str">
        <f t="shared" si="162"/>
        <v/>
      </c>
      <c r="BE302" s="38" t="str">
        <f t="shared" si="163"/>
        <v/>
      </c>
      <c r="BF302" s="38" t="b">
        <f t="shared" si="164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65"/>
        <v/>
      </c>
      <c r="BS302" s="36" t="str">
        <f>IFERROR(INDEX('Level Multipliers'!$D:$D,MATCH(BR302,'Level Multipliers'!$A:$A,0)),"")</f>
        <v/>
      </c>
      <c r="BT302" s="37" t="str">
        <f t="shared" si="166"/>
        <v/>
      </c>
      <c r="BU302" s="37" t="str">
        <f t="shared" si="167"/>
        <v/>
      </c>
      <c r="BV302" s="38" t="str">
        <f t="shared" si="168"/>
        <v/>
      </c>
      <c r="BW302" s="38" t="str">
        <f t="shared" si="169"/>
        <v/>
      </c>
      <c r="BX302" s="38" t="b">
        <f t="shared" si="170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71"/>
        <v/>
      </c>
      <c r="CK302" s="41" t="str">
        <f t="shared" si="172"/>
        <v/>
      </c>
      <c r="CL302" s="61" t="str">
        <f t="shared" si="173"/>
        <v/>
      </c>
      <c r="CM302" s="39" t="str">
        <f t="shared" si="174"/>
        <v/>
      </c>
      <c r="CN302" s="39" t="str">
        <f t="shared" si="175"/>
        <v/>
      </c>
      <c r="CO302" s="42" t="str">
        <f t="shared" si="176"/>
        <v/>
      </c>
      <c r="CP302" s="42" t="str">
        <f t="shared" si="177"/>
        <v/>
      </c>
      <c r="CQ302" s="42" t="str">
        <f t="shared" si="178"/>
        <v/>
      </c>
      <c r="CR302" s="42" t="str">
        <f t="shared" si="179"/>
        <v/>
      </c>
      <c r="CS302" s="42" t="str">
        <f t="shared" si="180"/>
        <v/>
      </c>
      <c r="CT302" s="42" t="str">
        <f t="shared" si="181"/>
        <v/>
      </c>
      <c r="CU302" s="43" t="str">
        <f t="shared" si="182"/>
        <v/>
      </c>
      <c r="CV302" s="43" t="str">
        <f t="shared" si="183"/>
        <v/>
      </c>
      <c r="CW302" s="43" t="str">
        <f t="shared" si="184"/>
        <v/>
      </c>
      <c r="CX302" s="13"/>
    </row>
    <row r="303" spans="1:102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48"/>
        <v/>
      </c>
      <c r="S303" s="37" t="str">
        <f t="shared" si="149"/>
        <v/>
      </c>
      <c r="T303" s="38" t="str">
        <f t="shared" si="150"/>
        <v/>
      </c>
      <c r="U303" s="38" t="str">
        <f t="shared" si="151"/>
        <v/>
      </c>
      <c r="V303" s="38" t="b">
        <f t="shared" si="152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53"/>
        <v/>
      </c>
      <c r="AI303" s="36" t="str">
        <f>IFERROR(INDEX('Level Multipliers'!$D:$D,MATCH(AH303,'Level Multipliers'!$A:$A,0)),"")</f>
        <v/>
      </c>
      <c r="AJ303" s="37" t="str">
        <f t="shared" si="154"/>
        <v/>
      </c>
      <c r="AK303" s="37" t="str">
        <f t="shared" si="155"/>
        <v/>
      </c>
      <c r="AL303" s="38" t="str">
        <f t="shared" si="156"/>
        <v/>
      </c>
      <c r="AM303" s="38" t="str">
        <f t="shared" si="157"/>
        <v/>
      </c>
      <c r="AN303" s="38" t="b">
        <f t="shared" si="158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9"/>
        <v/>
      </c>
      <c r="BA303" s="36" t="str">
        <f>IFERROR(INDEX('Level Multipliers'!$D:$D,MATCH(AZ303,'Level Multipliers'!$A:$A,0)),"")</f>
        <v/>
      </c>
      <c r="BB303" s="37" t="str">
        <f t="shared" si="160"/>
        <v/>
      </c>
      <c r="BC303" s="37" t="str">
        <f t="shared" si="161"/>
        <v/>
      </c>
      <c r="BD303" s="38" t="str">
        <f t="shared" si="162"/>
        <v/>
      </c>
      <c r="BE303" s="38" t="str">
        <f t="shared" si="163"/>
        <v/>
      </c>
      <c r="BF303" s="38" t="b">
        <f t="shared" si="164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65"/>
        <v/>
      </c>
      <c r="BS303" s="36" t="str">
        <f>IFERROR(INDEX('Level Multipliers'!$D:$D,MATCH(BR303,'Level Multipliers'!$A:$A,0)),"")</f>
        <v/>
      </c>
      <c r="BT303" s="37" t="str">
        <f t="shared" si="166"/>
        <v/>
      </c>
      <c r="BU303" s="37" t="str">
        <f t="shared" si="167"/>
        <v/>
      </c>
      <c r="BV303" s="38" t="str">
        <f t="shared" si="168"/>
        <v/>
      </c>
      <c r="BW303" s="38" t="str">
        <f t="shared" si="169"/>
        <v/>
      </c>
      <c r="BX303" s="38" t="b">
        <f t="shared" si="170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71"/>
        <v/>
      </c>
      <c r="CK303" s="41" t="str">
        <f t="shared" si="172"/>
        <v/>
      </c>
      <c r="CL303" s="61" t="str">
        <f t="shared" si="173"/>
        <v/>
      </c>
      <c r="CM303" s="39" t="str">
        <f t="shared" si="174"/>
        <v/>
      </c>
      <c r="CN303" s="39" t="str">
        <f t="shared" si="175"/>
        <v/>
      </c>
      <c r="CO303" s="42" t="str">
        <f t="shared" si="176"/>
        <v/>
      </c>
      <c r="CP303" s="42" t="str">
        <f t="shared" si="177"/>
        <v/>
      </c>
      <c r="CQ303" s="42" t="str">
        <f t="shared" si="178"/>
        <v/>
      </c>
      <c r="CR303" s="42" t="str">
        <f t="shared" si="179"/>
        <v/>
      </c>
      <c r="CS303" s="42" t="str">
        <f t="shared" si="180"/>
        <v/>
      </c>
      <c r="CT303" s="42" t="str">
        <f t="shared" si="181"/>
        <v/>
      </c>
      <c r="CU303" s="43" t="str">
        <f t="shared" si="182"/>
        <v/>
      </c>
      <c r="CV303" s="43" t="str">
        <f t="shared" si="183"/>
        <v/>
      </c>
      <c r="CW303" s="43" t="str">
        <f t="shared" si="184"/>
        <v/>
      </c>
      <c r="CX303" s="13"/>
    </row>
    <row r="304" spans="1:102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48"/>
        <v/>
      </c>
      <c r="S304" s="37" t="str">
        <f t="shared" si="149"/>
        <v/>
      </c>
      <c r="T304" s="38" t="str">
        <f t="shared" si="150"/>
        <v/>
      </c>
      <c r="U304" s="38" t="str">
        <f t="shared" si="151"/>
        <v/>
      </c>
      <c r="V304" s="38" t="b">
        <f t="shared" si="152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53"/>
        <v/>
      </c>
      <c r="AI304" s="36" t="str">
        <f>IFERROR(INDEX('Level Multipliers'!$D:$D,MATCH(AH304,'Level Multipliers'!$A:$A,0)),"")</f>
        <v/>
      </c>
      <c r="AJ304" s="37" t="str">
        <f t="shared" si="154"/>
        <v/>
      </c>
      <c r="AK304" s="37" t="str">
        <f t="shared" si="155"/>
        <v/>
      </c>
      <c r="AL304" s="38" t="str">
        <f t="shared" si="156"/>
        <v/>
      </c>
      <c r="AM304" s="38" t="str">
        <f t="shared" si="157"/>
        <v/>
      </c>
      <c r="AN304" s="38" t="b">
        <f t="shared" si="158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9"/>
        <v/>
      </c>
      <c r="BA304" s="36" t="str">
        <f>IFERROR(INDEX('Level Multipliers'!$D:$D,MATCH(AZ304,'Level Multipliers'!$A:$A,0)),"")</f>
        <v/>
      </c>
      <c r="BB304" s="37" t="str">
        <f t="shared" si="160"/>
        <v/>
      </c>
      <c r="BC304" s="37" t="str">
        <f t="shared" si="161"/>
        <v/>
      </c>
      <c r="BD304" s="38" t="str">
        <f t="shared" si="162"/>
        <v/>
      </c>
      <c r="BE304" s="38" t="str">
        <f t="shared" si="163"/>
        <v/>
      </c>
      <c r="BF304" s="38" t="b">
        <f t="shared" si="164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65"/>
        <v/>
      </c>
      <c r="BS304" s="36" t="str">
        <f>IFERROR(INDEX('Level Multipliers'!$D:$D,MATCH(BR304,'Level Multipliers'!$A:$A,0)),"")</f>
        <v/>
      </c>
      <c r="BT304" s="37" t="str">
        <f t="shared" si="166"/>
        <v/>
      </c>
      <c r="BU304" s="37" t="str">
        <f t="shared" si="167"/>
        <v/>
      </c>
      <c r="BV304" s="38" t="str">
        <f t="shared" si="168"/>
        <v/>
      </c>
      <c r="BW304" s="38" t="str">
        <f t="shared" si="169"/>
        <v/>
      </c>
      <c r="BX304" s="38" t="b">
        <f t="shared" si="170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71"/>
        <v/>
      </c>
      <c r="CK304" s="41" t="str">
        <f t="shared" si="172"/>
        <v/>
      </c>
      <c r="CL304" s="61" t="str">
        <f t="shared" si="173"/>
        <v/>
      </c>
      <c r="CM304" s="39" t="str">
        <f t="shared" si="174"/>
        <v/>
      </c>
      <c r="CN304" s="39" t="str">
        <f t="shared" si="175"/>
        <v/>
      </c>
      <c r="CO304" s="42" t="str">
        <f t="shared" si="176"/>
        <v/>
      </c>
      <c r="CP304" s="42" t="str">
        <f t="shared" si="177"/>
        <v/>
      </c>
      <c r="CQ304" s="42" t="str">
        <f t="shared" si="178"/>
        <v/>
      </c>
      <c r="CR304" s="42" t="str">
        <f t="shared" si="179"/>
        <v/>
      </c>
      <c r="CS304" s="42" t="str">
        <f t="shared" si="180"/>
        <v/>
      </c>
      <c r="CT304" s="42" t="str">
        <f t="shared" si="181"/>
        <v/>
      </c>
      <c r="CU304" s="43" t="str">
        <f t="shared" si="182"/>
        <v/>
      </c>
      <c r="CV304" s="43" t="str">
        <f t="shared" si="183"/>
        <v/>
      </c>
      <c r="CW304" s="43" t="str">
        <f t="shared" si="184"/>
        <v/>
      </c>
      <c r="CX304" s="13"/>
    </row>
    <row r="305" spans="1:102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48"/>
        <v/>
      </c>
      <c r="S305" s="37" t="str">
        <f t="shared" si="149"/>
        <v/>
      </c>
      <c r="T305" s="38" t="str">
        <f t="shared" si="150"/>
        <v/>
      </c>
      <c r="U305" s="38" t="str">
        <f t="shared" si="151"/>
        <v/>
      </c>
      <c r="V305" s="38" t="b">
        <f t="shared" si="152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53"/>
        <v/>
      </c>
      <c r="AI305" s="36" t="str">
        <f>IFERROR(INDEX('Level Multipliers'!$D:$D,MATCH(AH305,'Level Multipliers'!$A:$A,0)),"")</f>
        <v/>
      </c>
      <c r="AJ305" s="37" t="str">
        <f t="shared" si="154"/>
        <v/>
      </c>
      <c r="AK305" s="37" t="str">
        <f t="shared" si="155"/>
        <v/>
      </c>
      <c r="AL305" s="38" t="str">
        <f t="shared" si="156"/>
        <v/>
      </c>
      <c r="AM305" s="38" t="str">
        <f t="shared" si="157"/>
        <v/>
      </c>
      <c r="AN305" s="38" t="b">
        <f t="shared" si="158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9"/>
        <v/>
      </c>
      <c r="BA305" s="36" t="str">
        <f>IFERROR(INDEX('Level Multipliers'!$D:$D,MATCH(AZ305,'Level Multipliers'!$A:$A,0)),"")</f>
        <v/>
      </c>
      <c r="BB305" s="37" t="str">
        <f t="shared" si="160"/>
        <v/>
      </c>
      <c r="BC305" s="37" t="str">
        <f t="shared" si="161"/>
        <v/>
      </c>
      <c r="BD305" s="38" t="str">
        <f t="shared" si="162"/>
        <v/>
      </c>
      <c r="BE305" s="38" t="str">
        <f t="shared" si="163"/>
        <v/>
      </c>
      <c r="BF305" s="38" t="b">
        <f t="shared" si="164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65"/>
        <v/>
      </c>
      <c r="BS305" s="36" t="str">
        <f>IFERROR(INDEX('Level Multipliers'!$D:$D,MATCH(BR305,'Level Multipliers'!$A:$A,0)),"")</f>
        <v/>
      </c>
      <c r="BT305" s="37" t="str">
        <f t="shared" si="166"/>
        <v/>
      </c>
      <c r="BU305" s="37" t="str">
        <f t="shared" si="167"/>
        <v/>
      </c>
      <c r="BV305" s="38" t="str">
        <f t="shared" si="168"/>
        <v/>
      </c>
      <c r="BW305" s="38" t="str">
        <f t="shared" si="169"/>
        <v/>
      </c>
      <c r="BX305" s="38" t="b">
        <f t="shared" si="170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71"/>
        <v/>
      </c>
      <c r="CK305" s="41" t="str">
        <f t="shared" si="172"/>
        <v/>
      </c>
      <c r="CL305" s="61" t="str">
        <f t="shared" si="173"/>
        <v/>
      </c>
      <c r="CM305" s="39" t="str">
        <f t="shared" si="174"/>
        <v/>
      </c>
      <c r="CN305" s="39" t="str">
        <f t="shared" si="175"/>
        <v/>
      </c>
      <c r="CO305" s="42" t="str">
        <f t="shared" si="176"/>
        <v/>
      </c>
      <c r="CP305" s="42" t="str">
        <f t="shared" si="177"/>
        <v/>
      </c>
      <c r="CQ305" s="42" t="str">
        <f t="shared" si="178"/>
        <v/>
      </c>
      <c r="CR305" s="42" t="str">
        <f t="shared" si="179"/>
        <v/>
      </c>
      <c r="CS305" s="42" t="str">
        <f t="shared" si="180"/>
        <v/>
      </c>
      <c r="CT305" s="42" t="str">
        <f t="shared" si="181"/>
        <v/>
      </c>
      <c r="CU305" s="43" t="str">
        <f t="shared" si="182"/>
        <v/>
      </c>
      <c r="CV305" s="43" t="str">
        <f t="shared" si="183"/>
        <v/>
      </c>
      <c r="CW305" s="43" t="str">
        <f t="shared" si="184"/>
        <v/>
      </c>
      <c r="CX305" s="13"/>
    </row>
    <row r="306" spans="1:102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48"/>
        <v/>
      </c>
      <c r="S306" s="37" t="str">
        <f t="shared" si="149"/>
        <v/>
      </c>
      <c r="T306" s="38" t="str">
        <f t="shared" si="150"/>
        <v/>
      </c>
      <c r="U306" s="38" t="str">
        <f t="shared" si="151"/>
        <v/>
      </c>
      <c r="V306" s="38" t="b">
        <f t="shared" si="152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53"/>
        <v/>
      </c>
      <c r="AI306" s="36" t="str">
        <f>IFERROR(INDEX('Level Multipliers'!$D:$D,MATCH(AH306,'Level Multipliers'!$A:$A,0)),"")</f>
        <v/>
      </c>
      <c r="AJ306" s="37" t="str">
        <f t="shared" si="154"/>
        <v/>
      </c>
      <c r="AK306" s="37" t="str">
        <f t="shared" si="155"/>
        <v/>
      </c>
      <c r="AL306" s="38" t="str">
        <f t="shared" si="156"/>
        <v/>
      </c>
      <c r="AM306" s="38" t="str">
        <f t="shared" si="157"/>
        <v/>
      </c>
      <c r="AN306" s="38" t="b">
        <f t="shared" si="158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9"/>
        <v/>
      </c>
      <c r="BA306" s="36" t="str">
        <f>IFERROR(INDEX('Level Multipliers'!$D:$D,MATCH(AZ306,'Level Multipliers'!$A:$A,0)),"")</f>
        <v/>
      </c>
      <c r="BB306" s="37" t="str">
        <f t="shared" si="160"/>
        <v/>
      </c>
      <c r="BC306" s="37" t="str">
        <f t="shared" si="161"/>
        <v/>
      </c>
      <c r="BD306" s="38" t="str">
        <f t="shared" si="162"/>
        <v/>
      </c>
      <c r="BE306" s="38" t="str">
        <f t="shared" si="163"/>
        <v/>
      </c>
      <c r="BF306" s="38" t="b">
        <f t="shared" si="164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65"/>
        <v/>
      </c>
      <c r="BS306" s="36" t="str">
        <f>IFERROR(INDEX('Level Multipliers'!$D:$D,MATCH(BR306,'Level Multipliers'!$A:$A,0)),"")</f>
        <v/>
      </c>
      <c r="BT306" s="37" t="str">
        <f t="shared" si="166"/>
        <v/>
      </c>
      <c r="BU306" s="37" t="str">
        <f t="shared" si="167"/>
        <v/>
      </c>
      <c r="BV306" s="38" t="str">
        <f t="shared" si="168"/>
        <v/>
      </c>
      <c r="BW306" s="38" t="str">
        <f t="shared" si="169"/>
        <v/>
      </c>
      <c r="BX306" s="38" t="b">
        <f t="shared" si="170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71"/>
        <v/>
      </c>
      <c r="CK306" s="41" t="str">
        <f t="shared" si="172"/>
        <v/>
      </c>
      <c r="CL306" s="61" t="str">
        <f t="shared" si="173"/>
        <v/>
      </c>
      <c r="CM306" s="39" t="str">
        <f t="shared" si="174"/>
        <v/>
      </c>
      <c r="CN306" s="39" t="str">
        <f t="shared" si="175"/>
        <v/>
      </c>
      <c r="CO306" s="42" t="str">
        <f t="shared" si="176"/>
        <v/>
      </c>
      <c r="CP306" s="42" t="str">
        <f t="shared" si="177"/>
        <v/>
      </c>
      <c r="CQ306" s="42" t="str">
        <f t="shared" si="178"/>
        <v/>
      </c>
      <c r="CR306" s="42" t="str">
        <f t="shared" si="179"/>
        <v/>
      </c>
      <c r="CS306" s="42" t="str">
        <f t="shared" si="180"/>
        <v/>
      </c>
      <c r="CT306" s="42" t="str">
        <f t="shared" si="181"/>
        <v/>
      </c>
      <c r="CU306" s="43" t="str">
        <f t="shared" si="182"/>
        <v/>
      </c>
      <c r="CV306" s="43" t="str">
        <f t="shared" si="183"/>
        <v/>
      </c>
      <c r="CW306" s="43" t="str">
        <f t="shared" si="184"/>
        <v/>
      </c>
      <c r="CX306" s="13"/>
    </row>
    <row r="307" spans="1:102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48"/>
        <v/>
      </c>
      <c r="S307" s="37" t="str">
        <f t="shared" si="149"/>
        <v/>
      </c>
      <c r="T307" s="38" t="str">
        <f t="shared" si="150"/>
        <v/>
      </c>
      <c r="U307" s="38" t="str">
        <f t="shared" si="151"/>
        <v/>
      </c>
      <c r="V307" s="38" t="b">
        <f t="shared" si="152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53"/>
        <v/>
      </c>
      <c r="AI307" s="36" t="str">
        <f>IFERROR(INDEX('Level Multipliers'!$D:$D,MATCH(AH307,'Level Multipliers'!$A:$A,0)),"")</f>
        <v/>
      </c>
      <c r="AJ307" s="37" t="str">
        <f t="shared" si="154"/>
        <v/>
      </c>
      <c r="AK307" s="37" t="str">
        <f t="shared" si="155"/>
        <v/>
      </c>
      <c r="AL307" s="38" t="str">
        <f t="shared" si="156"/>
        <v/>
      </c>
      <c r="AM307" s="38" t="str">
        <f t="shared" si="157"/>
        <v/>
      </c>
      <c r="AN307" s="38" t="b">
        <f t="shared" si="158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9"/>
        <v/>
      </c>
      <c r="BA307" s="36" t="str">
        <f>IFERROR(INDEX('Level Multipliers'!$D:$D,MATCH(AZ307,'Level Multipliers'!$A:$A,0)),"")</f>
        <v/>
      </c>
      <c r="BB307" s="37" t="str">
        <f t="shared" si="160"/>
        <v/>
      </c>
      <c r="BC307" s="37" t="str">
        <f t="shared" si="161"/>
        <v/>
      </c>
      <c r="BD307" s="38" t="str">
        <f t="shared" si="162"/>
        <v/>
      </c>
      <c r="BE307" s="38" t="str">
        <f t="shared" si="163"/>
        <v/>
      </c>
      <c r="BF307" s="38" t="b">
        <f t="shared" si="164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65"/>
        <v/>
      </c>
      <c r="BS307" s="36" t="str">
        <f>IFERROR(INDEX('Level Multipliers'!$D:$D,MATCH(BR307,'Level Multipliers'!$A:$A,0)),"")</f>
        <v/>
      </c>
      <c r="BT307" s="37" t="str">
        <f t="shared" si="166"/>
        <v/>
      </c>
      <c r="BU307" s="37" t="str">
        <f t="shared" si="167"/>
        <v/>
      </c>
      <c r="BV307" s="38" t="str">
        <f t="shared" si="168"/>
        <v/>
      </c>
      <c r="BW307" s="38" t="str">
        <f t="shared" si="169"/>
        <v/>
      </c>
      <c r="BX307" s="38" t="b">
        <f t="shared" si="170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71"/>
        <v/>
      </c>
      <c r="CK307" s="41" t="str">
        <f t="shared" si="172"/>
        <v/>
      </c>
      <c r="CL307" s="61" t="str">
        <f t="shared" si="173"/>
        <v/>
      </c>
      <c r="CM307" s="39" t="str">
        <f t="shared" si="174"/>
        <v/>
      </c>
      <c r="CN307" s="39" t="str">
        <f t="shared" si="175"/>
        <v/>
      </c>
      <c r="CO307" s="42" t="str">
        <f t="shared" si="176"/>
        <v/>
      </c>
      <c r="CP307" s="42" t="str">
        <f t="shared" si="177"/>
        <v/>
      </c>
      <c r="CQ307" s="42" t="str">
        <f t="shared" si="178"/>
        <v/>
      </c>
      <c r="CR307" s="42" t="str">
        <f t="shared" si="179"/>
        <v/>
      </c>
      <c r="CS307" s="42" t="str">
        <f t="shared" si="180"/>
        <v/>
      </c>
      <c r="CT307" s="42" t="str">
        <f t="shared" si="181"/>
        <v/>
      </c>
      <c r="CU307" s="43" t="str">
        <f t="shared" si="182"/>
        <v/>
      </c>
      <c r="CV307" s="43" t="str">
        <f t="shared" si="183"/>
        <v/>
      </c>
      <c r="CW307" s="43" t="str">
        <f t="shared" si="184"/>
        <v/>
      </c>
      <c r="CX307" s="13"/>
    </row>
    <row r="308" spans="1:102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48"/>
        <v/>
      </c>
      <c r="S308" s="37" t="str">
        <f t="shared" si="149"/>
        <v/>
      </c>
      <c r="T308" s="38" t="str">
        <f t="shared" si="150"/>
        <v/>
      </c>
      <c r="U308" s="38" t="str">
        <f t="shared" si="151"/>
        <v/>
      </c>
      <c r="V308" s="38" t="b">
        <f t="shared" si="152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53"/>
        <v/>
      </c>
      <c r="AI308" s="36" t="str">
        <f>IFERROR(INDEX('Level Multipliers'!$D:$D,MATCH(AH308,'Level Multipliers'!$A:$A,0)),"")</f>
        <v/>
      </c>
      <c r="AJ308" s="37" t="str">
        <f t="shared" si="154"/>
        <v/>
      </c>
      <c r="AK308" s="37" t="str">
        <f t="shared" si="155"/>
        <v/>
      </c>
      <c r="AL308" s="38" t="str">
        <f t="shared" si="156"/>
        <v/>
      </c>
      <c r="AM308" s="38" t="str">
        <f t="shared" si="157"/>
        <v/>
      </c>
      <c r="AN308" s="38" t="b">
        <f t="shared" si="158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9"/>
        <v/>
      </c>
      <c r="BA308" s="36" t="str">
        <f>IFERROR(INDEX('Level Multipliers'!$D:$D,MATCH(AZ308,'Level Multipliers'!$A:$A,0)),"")</f>
        <v/>
      </c>
      <c r="BB308" s="37" t="str">
        <f t="shared" si="160"/>
        <v/>
      </c>
      <c r="BC308" s="37" t="str">
        <f t="shared" si="161"/>
        <v/>
      </c>
      <c r="BD308" s="38" t="str">
        <f t="shared" si="162"/>
        <v/>
      </c>
      <c r="BE308" s="38" t="str">
        <f t="shared" si="163"/>
        <v/>
      </c>
      <c r="BF308" s="38" t="b">
        <f t="shared" si="164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65"/>
        <v/>
      </c>
      <c r="BS308" s="36" t="str">
        <f>IFERROR(INDEX('Level Multipliers'!$D:$D,MATCH(BR308,'Level Multipliers'!$A:$A,0)),"")</f>
        <v/>
      </c>
      <c r="BT308" s="37" t="str">
        <f t="shared" si="166"/>
        <v/>
      </c>
      <c r="BU308" s="37" t="str">
        <f t="shared" si="167"/>
        <v/>
      </c>
      <c r="BV308" s="38" t="str">
        <f t="shared" si="168"/>
        <v/>
      </c>
      <c r="BW308" s="38" t="str">
        <f t="shared" si="169"/>
        <v/>
      </c>
      <c r="BX308" s="38" t="b">
        <f t="shared" si="170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71"/>
        <v/>
      </c>
      <c r="CK308" s="41" t="str">
        <f t="shared" si="172"/>
        <v/>
      </c>
      <c r="CL308" s="61" t="str">
        <f t="shared" si="173"/>
        <v/>
      </c>
      <c r="CM308" s="39" t="str">
        <f t="shared" si="174"/>
        <v/>
      </c>
      <c r="CN308" s="39" t="str">
        <f t="shared" si="175"/>
        <v/>
      </c>
      <c r="CO308" s="42" t="str">
        <f t="shared" si="176"/>
        <v/>
      </c>
      <c r="CP308" s="42" t="str">
        <f t="shared" si="177"/>
        <v/>
      </c>
      <c r="CQ308" s="42" t="str">
        <f t="shared" si="178"/>
        <v/>
      </c>
      <c r="CR308" s="42" t="str">
        <f t="shared" si="179"/>
        <v/>
      </c>
      <c r="CS308" s="42" t="str">
        <f t="shared" si="180"/>
        <v/>
      </c>
      <c r="CT308" s="42" t="str">
        <f t="shared" si="181"/>
        <v/>
      </c>
      <c r="CU308" s="43" t="str">
        <f t="shared" si="182"/>
        <v/>
      </c>
      <c r="CV308" s="43" t="str">
        <f t="shared" si="183"/>
        <v/>
      </c>
      <c r="CW308" s="43" t="str">
        <f t="shared" si="184"/>
        <v/>
      </c>
      <c r="CX308" s="13"/>
    </row>
    <row r="309" spans="1:102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48"/>
        <v/>
      </c>
      <c r="S309" s="37" t="str">
        <f t="shared" si="149"/>
        <v/>
      </c>
      <c r="T309" s="38" t="str">
        <f t="shared" si="150"/>
        <v/>
      </c>
      <c r="U309" s="38" t="str">
        <f t="shared" si="151"/>
        <v/>
      </c>
      <c r="V309" s="38" t="b">
        <f t="shared" si="152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53"/>
        <v/>
      </c>
      <c r="AI309" s="36" t="str">
        <f>IFERROR(INDEX('Level Multipliers'!$D:$D,MATCH(AH309,'Level Multipliers'!$A:$A,0)),"")</f>
        <v/>
      </c>
      <c r="AJ309" s="37" t="str">
        <f t="shared" si="154"/>
        <v/>
      </c>
      <c r="AK309" s="37" t="str">
        <f t="shared" si="155"/>
        <v/>
      </c>
      <c r="AL309" s="38" t="str">
        <f t="shared" si="156"/>
        <v/>
      </c>
      <c r="AM309" s="38" t="str">
        <f t="shared" si="157"/>
        <v/>
      </c>
      <c r="AN309" s="38" t="b">
        <f t="shared" si="158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9"/>
        <v/>
      </c>
      <c r="BA309" s="36" t="str">
        <f>IFERROR(INDEX('Level Multipliers'!$D:$D,MATCH(AZ309,'Level Multipliers'!$A:$A,0)),"")</f>
        <v/>
      </c>
      <c r="BB309" s="37" t="str">
        <f t="shared" si="160"/>
        <v/>
      </c>
      <c r="BC309" s="37" t="str">
        <f t="shared" si="161"/>
        <v/>
      </c>
      <c r="BD309" s="38" t="str">
        <f t="shared" si="162"/>
        <v/>
      </c>
      <c r="BE309" s="38" t="str">
        <f t="shared" si="163"/>
        <v/>
      </c>
      <c r="BF309" s="38" t="b">
        <f t="shared" si="164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65"/>
        <v/>
      </c>
      <c r="BS309" s="36" t="str">
        <f>IFERROR(INDEX('Level Multipliers'!$D:$D,MATCH(BR309,'Level Multipliers'!$A:$A,0)),"")</f>
        <v/>
      </c>
      <c r="BT309" s="37" t="str">
        <f t="shared" si="166"/>
        <v/>
      </c>
      <c r="BU309" s="37" t="str">
        <f t="shared" si="167"/>
        <v/>
      </c>
      <c r="BV309" s="38" t="str">
        <f t="shared" si="168"/>
        <v/>
      </c>
      <c r="BW309" s="38" t="str">
        <f t="shared" si="169"/>
        <v/>
      </c>
      <c r="BX309" s="38" t="b">
        <f t="shared" si="170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71"/>
        <v/>
      </c>
      <c r="CK309" s="41" t="str">
        <f t="shared" si="172"/>
        <v/>
      </c>
      <c r="CL309" s="61" t="str">
        <f t="shared" si="173"/>
        <v/>
      </c>
      <c r="CM309" s="39" t="str">
        <f t="shared" si="174"/>
        <v/>
      </c>
      <c r="CN309" s="39" t="str">
        <f t="shared" si="175"/>
        <v/>
      </c>
      <c r="CO309" s="42" t="str">
        <f t="shared" si="176"/>
        <v/>
      </c>
      <c r="CP309" s="42" t="str">
        <f t="shared" si="177"/>
        <v/>
      </c>
      <c r="CQ309" s="42" t="str">
        <f t="shared" si="178"/>
        <v/>
      </c>
      <c r="CR309" s="42" t="str">
        <f t="shared" si="179"/>
        <v/>
      </c>
      <c r="CS309" s="42" t="str">
        <f t="shared" si="180"/>
        <v/>
      </c>
      <c r="CT309" s="42" t="str">
        <f t="shared" si="181"/>
        <v/>
      </c>
      <c r="CU309" s="43" t="str">
        <f t="shared" si="182"/>
        <v/>
      </c>
      <c r="CV309" s="43" t="str">
        <f t="shared" si="183"/>
        <v/>
      </c>
      <c r="CW309" s="43" t="str">
        <f t="shared" si="184"/>
        <v/>
      </c>
      <c r="CX309" s="13"/>
    </row>
    <row r="310" spans="1:102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48"/>
        <v/>
      </c>
      <c r="S310" s="37" t="str">
        <f t="shared" si="149"/>
        <v/>
      </c>
      <c r="T310" s="38" t="str">
        <f t="shared" si="150"/>
        <v/>
      </c>
      <c r="U310" s="38" t="str">
        <f t="shared" si="151"/>
        <v/>
      </c>
      <c r="V310" s="38" t="b">
        <f t="shared" si="152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53"/>
        <v/>
      </c>
      <c r="AI310" s="36" t="str">
        <f>IFERROR(INDEX('Level Multipliers'!$D:$D,MATCH(AH310,'Level Multipliers'!$A:$A,0)),"")</f>
        <v/>
      </c>
      <c r="AJ310" s="37" t="str">
        <f t="shared" si="154"/>
        <v/>
      </c>
      <c r="AK310" s="37" t="str">
        <f t="shared" si="155"/>
        <v/>
      </c>
      <c r="AL310" s="38" t="str">
        <f t="shared" si="156"/>
        <v/>
      </c>
      <c r="AM310" s="38" t="str">
        <f t="shared" si="157"/>
        <v/>
      </c>
      <c r="AN310" s="38" t="b">
        <f t="shared" si="158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9"/>
        <v/>
      </c>
      <c r="BA310" s="36" t="str">
        <f>IFERROR(INDEX('Level Multipliers'!$D:$D,MATCH(AZ310,'Level Multipliers'!$A:$A,0)),"")</f>
        <v/>
      </c>
      <c r="BB310" s="37" t="str">
        <f t="shared" si="160"/>
        <v/>
      </c>
      <c r="BC310" s="37" t="str">
        <f t="shared" si="161"/>
        <v/>
      </c>
      <c r="BD310" s="38" t="str">
        <f t="shared" si="162"/>
        <v/>
      </c>
      <c r="BE310" s="38" t="str">
        <f t="shared" si="163"/>
        <v/>
      </c>
      <c r="BF310" s="38" t="b">
        <f t="shared" si="164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65"/>
        <v/>
      </c>
      <c r="BS310" s="36" t="str">
        <f>IFERROR(INDEX('Level Multipliers'!$D:$D,MATCH(BR310,'Level Multipliers'!$A:$A,0)),"")</f>
        <v/>
      </c>
      <c r="BT310" s="37" t="str">
        <f t="shared" si="166"/>
        <v/>
      </c>
      <c r="BU310" s="37" t="str">
        <f t="shared" si="167"/>
        <v/>
      </c>
      <c r="BV310" s="38" t="str">
        <f t="shared" si="168"/>
        <v/>
      </c>
      <c r="BW310" s="38" t="str">
        <f t="shared" si="169"/>
        <v/>
      </c>
      <c r="BX310" s="38" t="b">
        <f t="shared" si="170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71"/>
        <v/>
      </c>
      <c r="CK310" s="41" t="str">
        <f t="shared" si="172"/>
        <v/>
      </c>
      <c r="CL310" s="61" t="str">
        <f t="shared" si="173"/>
        <v/>
      </c>
      <c r="CM310" s="39" t="str">
        <f t="shared" si="174"/>
        <v/>
      </c>
      <c r="CN310" s="39" t="str">
        <f t="shared" si="175"/>
        <v/>
      </c>
      <c r="CO310" s="42" t="str">
        <f t="shared" si="176"/>
        <v/>
      </c>
      <c r="CP310" s="42" t="str">
        <f t="shared" si="177"/>
        <v/>
      </c>
      <c r="CQ310" s="42" t="str">
        <f t="shared" si="178"/>
        <v/>
      </c>
      <c r="CR310" s="42" t="str">
        <f t="shared" si="179"/>
        <v/>
      </c>
      <c r="CS310" s="42" t="str">
        <f t="shared" si="180"/>
        <v/>
      </c>
      <c r="CT310" s="42" t="str">
        <f t="shared" si="181"/>
        <v/>
      </c>
      <c r="CU310" s="43" t="str">
        <f t="shared" si="182"/>
        <v/>
      </c>
      <c r="CV310" s="43" t="str">
        <f t="shared" si="183"/>
        <v/>
      </c>
      <c r="CW310" s="43" t="str">
        <f t="shared" si="184"/>
        <v/>
      </c>
      <c r="CX310" s="13"/>
    </row>
    <row r="311" spans="1:102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48"/>
        <v/>
      </c>
      <c r="S311" s="37" t="str">
        <f t="shared" si="149"/>
        <v/>
      </c>
      <c r="T311" s="38" t="str">
        <f t="shared" si="150"/>
        <v/>
      </c>
      <c r="U311" s="38" t="str">
        <f t="shared" si="151"/>
        <v/>
      </c>
      <c r="V311" s="38" t="b">
        <f t="shared" si="152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53"/>
        <v/>
      </c>
      <c r="AI311" s="36" t="str">
        <f>IFERROR(INDEX('Level Multipliers'!$D:$D,MATCH(AH311,'Level Multipliers'!$A:$A,0)),"")</f>
        <v/>
      </c>
      <c r="AJ311" s="37" t="str">
        <f t="shared" si="154"/>
        <v/>
      </c>
      <c r="AK311" s="37" t="str">
        <f t="shared" si="155"/>
        <v/>
      </c>
      <c r="AL311" s="38" t="str">
        <f t="shared" si="156"/>
        <v/>
      </c>
      <c r="AM311" s="38" t="str">
        <f t="shared" si="157"/>
        <v/>
      </c>
      <c r="AN311" s="38" t="b">
        <f t="shared" si="158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9"/>
        <v/>
      </c>
      <c r="BA311" s="36" t="str">
        <f>IFERROR(INDEX('Level Multipliers'!$D:$D,MATCH(AZ311,'Level Multipliers'!$A:$A,0)),"")</f>
        <v/>
      </c>
      <c r="BB311" s="37" t="str">
        <f t="shared" si="160"/>
        <v/>
      </c>
      <c r="BC311" s="37" t="str">
        <f t="shared" si="161"/>
        <v/>
      </c>
      <c r="BD311" s="38" t="str">
        <f t="shared" si="162"/>
        <v/>
      </c>
      <c r="BE311" s="38" t="str">
        <f t="shared" si="163"/>
        <v/>
      </c>
      <c r="BF311" s="38" t="b">
        <f t="shared" si="164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65"/>
        <v/>
      </c>
      <c r="BS311" s="36" t="str">
        <f>IFERROR(INDEX('Level Multipliers'!$D:$D,MATCH(BR311,'Level Multipliers'!$A:$A,0)),"")</f>
        <v/>
      </c>
      <c r="BT311" s="37" t="str">
        <f t="shared" si="166"/>
        <v/>
      </c>
      <c r="BU311" s="37" t="str">
        <f t="shared" si="167"/>
        <v/>
      </c>
      <c r="BV311" s="38" t="str">
        <f t="shared" si="168"/>
        <v/>
      </c>
      <c r="BW311" s="38" t="str">
        <f t="shared" si="169"/>
        <v/>
      </c>
      <c r="BX311" s="38" t="b">
        <f t="shared" si="170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71"/>
        <v/>
      </c>
      <c r="CK311" s="41" t="str">
        <f t="shared" si="172"/>
        <v/>
      </c>
      <c r="CL311" s="61" t="str">
        <f t="shared" si="173"/>
        <v/>
      </c>
      <c r="CM311" s="39" t="str">
        <f t="shared" si="174"/>
        <v/>
      </c>
      <c r="CN311" s="39" t="str">
        <f t="shared" si="175"/>
        <v/>
      </c>
      <c r="CO311" s="42" t="str">
        <f t="shared" si="176"/>
        <v/>
      </c>
      <c r="CP311" s="42" t="str">
        <f t="shared" si="177"/>
        <v/>
      </c>
      <c r="CQ311" s="42" t="str">
        <f t="shared" si="178"/>
        <v/>
      </c>
      <c r="CR311" s="42" t="str">
        <f t="shared" si="179"/>
        <v/>
      </c>
      <c r="CS311" s="42" t="str">
        <f t="shared" si="180"/>
        <v/>
      </c>
      <c r="CT311" s="42" t="str">
        <f t="shared" si="181"/>
        <v/>
      </c>
      <c r="CU311" s="43" t="str">
        <f t="shared" si="182"/>
        <v/>
      </c>
      <c r="CV311" s="43" t="str">
        <f t="shared" si="183"/>
        <v/>
      </c>
      <c r="CW311" s="43" t="str">
        <f t="shared" si="184"/>
        <v/>
      </c>
      <c r="CX311" s="13"/>
    </row>
    <row r="312" spans="1:102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48"/>
        <v/>
      </c>
      <c r="S312" s="37" t="str">
        <f t="shared" si="149"/>
        <v/>
      </c>
      <c r="T312" s="38" t="str">
        <f t="shared" si="150"/>
        <v/>
      </c>
      <c r="U312" s="38" t="str">
        <f t="shared" si="151"/>
        <v/>
      </c>
      <c r="V312" s="38" t="b">
        <f t="shared" si="152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53"/>
        <v/>
      </c>
      <c r="AI312" s="36" t="str">
        <f>IFERROR(INDEX('Level Multipliers'!$D:$D,MATCH(AH312,'Level Multipliers'!$A:$A,0)),"")</f>
        <v/>
      </c>
      <c r="AJ312" s="37" t="str">
        <f t="shared" si="154"/>
        <v/>
      </c>
      <c r="AK312" s="37" t="str">
        <f t="shared" si="155"/>
        <v/>
      </c>
      <c r="AL312" s="38" t="str">
        <f t="shared" si="156"/>
        <v/>
      </c>
      <c r="AM312" s="38" t="str">
        <f t="shared" si="157"/>
        <v/>
      </c>
      <c r="AN312" s="38" t="b">
        <f t="shared" si="158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9"/>
        <v/>
      </c>
      <c r="BA312" s="36" t="str">
        <f>IFERROR(INDEX('Level Multipliers'!$D:$D,MATCH(AZ312,'Level Multipliers'!$A:$A,0)),"")</f>
        <v/>
      </c>
      <c r="BB312" s="37" t="str">
        <f t="shared" si="160"/>
        <v/>
      </c>
      <c r="BC312" s="37" t="str">
        <f t="shared" si="161"/>
        <v/>
      </c>
      <c r="BD312" s="38" t="str">
        <f t="shared" si="162"/>
        <v/>
      </c>
      <c r="BE312" s="38" t="str">
        <f t="shared" si="163"/>
        <v/>
      </c>
      <c r="BF312" s="38" t="b">
        <f t="shared" si="164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65"/>
        <v/>
      </c>
      <c r="BS312" s="36" t="str">
        <f>IFERROR(INDEX('Level Multipliers'!$D:$D,MATCH(BR312,'Level Multipliers'!$A:$A,0)),"")</f>
        <v/>
      </c>
      <c r="BT312" s="37" t="str">
        <f t="shared" si="166"/>
        <v/>
      </c>
      <c r="BU312" s="37" t="str">
        <f t="shared" si="167"/>
        <v/>
      </c>
      <c r="BV312" s="38" t="str">
        <f t="shared" si="168"/>
        <v/>
      </c>
      <c r="BW312" s="38" t="str">
        <f t="shared" si="169"/>
        <v/>
      </c>
      <c r="BX312" s="38" t="b">
        <f t="shared" si="170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71"/>
        <v/>
      </c>
      <c r="CK312" s="41" t="str">
        <f t="shared" si="172"/>
        <v/>
      </c>
      <c r="CL312" s="61" t="str">
        <f t="shared" si="173"/>
        <v/>
      </c>
      <c r="CM312" s="39" t="str">
        <f t="shared" si="174"/>
        <v/>
      </c>
      <c r="CN312" s="39" t="str">
        <f t="shared" si="175"/>
        <v/>
      </c>
      <c r="CO312" s="42" t="str">
        <f t="shared" si="176"/>
        <v/>
      </c>
      <c r="CP312" s="42" t="str">
        <f t="shared" si="177"/>
        <v/>
      </c>
      <c r="CQ312" s="42" t="str">
        <f t="shared" si="178"/>
        <v/>
      </c>
      <c r="CR312" s="42" t="str">
        <f t="shared" si="179"/>
        <v/>
      </c>
      <c r="CS312" s="42" t="str">
        <f t="shared" si="180"/>
        <v/>
      </c>
      <c r="CT312" s="42" t="str">
        <f t="shared" si="181"/>
        <v/>
      </c>
      <c r="CU312" s="43" t="str">
        <f t="shared" si="182"/>
        <v/>
      </c>
      <c r="CV312" s="43" t="str">
        <f t="shared" si="183"/>
        <v/>
      </c>
      <c r="CW312" s="43" t="str">
        <f t="shared" si="184"/>
        <v/>
      </c>
      <c r="CX312" s="13"/>
    </row>
    <row r="313" spans="1:102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48"/>
        <v/>
      </c>
      <c r="S313" s="37" t="str">
        <f t="shared" si="149"/>
        <v/>
      </c>
      <c r="T313" s="38" t="str">
        <f t="shared" si="150"/>
        <v/>
      </c>
      <c r="U313" s="38" t="str">
        <f t="shared" si="151"/>
        <v/>
      </c>
      <c r="V313" s="38" t="b">
        <f t="shared" si="152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53"/>
        <v/>
      </c>
      <c r="AI313" s="36" t="str">
        <f>IFERROR(INDEX('Level Multipliers'!$D:$D,MATCH(AH313,'Level Multipliers'!$A:$A,0)),"")</f>
        <v/>
      </c>
      <c r="AJ313" s="37" t="str">
        <f t="shared" si="154"/>
        <v/>
      </c>
      <c r="AK313" s="37" t="str">
        <f t="shared" si="155"/>
        <v/>
      </c>
      <c r="AL313" s="38" t="str">
        <f t="shared" si="156"/>
        <v/>
      </c>
      <c r="AM313" s="38" t="str">
        <f t="shared" si="157"/>
        <v/>
      </c>
      <c r="AN313" s="38" t="b">
        <f t="shared" si="158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9"/>
        <v/>
      </c>
      <c r="BA313" s="36" t="str">
        <f>IFERROR(INDEX('Level Multipliers'!$D:$D,MATCH(AZ313,'Level Multipliers'!$A:$A,0)),"")</f>
        <v/>
      </c>
      <c r="BB313" s="37" t="str">
        <f t="shared" si="160"/>
        <v/>
      </c>
      <c r="BC313" s="37" t="str">
        <f t="shared" si="161"/>
        <v/>
      </c>
      <c r="BD313" s="38" t="str">
        <f t="shared" si="162"/>
        <v/>
      </c>
      <c r="BE313" s="38" t="str">
        <f t="shared" si="163"/>
        <v/>
      </c>
      <c r="BF313" s="38" t="b">
        <f t="shared" si="164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65"/>
        <v/>
      </c>
      <c r="BS313" s="36" t="str">
        <f>IFERROR(INDEX('Level Multipliers'!$D:$D,MATCH(BR313,'Level Multipliers'!$A:$A,0)),"")</f>
        <v/>
      </c>
      <c r="BT313" s="37" t="str">
        <f t="shared" si="166"/>
        <v/>
      </c>
      <c r="BU313" s="37" t="str">
        <f t="shared" si="167"/>
        <v/>
      </c>
      <c r="BV313" s="38" t="str">
        <f t="shared" si="168"/>
        <v/>
      </c>
      <c r="BW313" s="38" t="str">
        <f t="shared" si="169"/>
        <v/>
      </c>
      <c r="BX313" s="38" t="b">
        <f t="shared" si="170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71"/>
        <v/>
      </c>
      <c r="CK313" s="41" t="str">
        <f t="shared" si="172"/>
        <v/>
      </c>
      <c r="CL313" s="61" t="str">
        <f t="shared" si="173"/>
        <v/>
      </c>
      <c r="CM313" s="39" t="str">
        <f t="shared" si="174"/>
        <v/>
      </c>
      <c r="CN313" s="39" t="str">
        <f t="shared" si="175"/>
        <v/>
      </c>
      <c r="CO313" s="42" t="str">
        <f t="shared" si="176"/>
        <v/>
      </c>
      <c r="CP313" s="42" t="str">
        <f t="shared" si="177"/>
        <v/>
      </c>
      <c r="CQ313" s="42" t="str">
        <f t="shared" si="178"/>
        <v/>
      </c>
      <c r="CR313" s="42" t="str">
        <f t="shared" si="179"/>
        <v/>
      </c>
      <c r="CS313" s="42" t="str">
        <f t="shared" si="180"/>
        <v/>
      </c>
      <c r="CT313" s="42" t="str">
        <f t="shared" si="181"/>
        <v/>
      </c>
      <c r="CU313" s="43" t="str">
        <f t="shared" si="182"/>
        <v/>
      </c>
      <c r="CV313" s="43" t="str">
        <f t="shared" si="183"/>
        <v/>
      </c>
      <c r="CW313" s="43" t="str">
        <f t="shared" si="184"/>
        <v/>
      </c>
      <c r="CX313" s="13"/>
    </row>
    <row r="314" spans="1:102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48"/>
        <v/>
      </c>
      <c r="S314" s="37" t="str">
        <f t="shared" si="149"/>
        <v/>
      </c>
      <c r="T314" s="38" t="str">
        <f t="shared" si="150"/>
        <v/>
      </c>
      <c r="U314" s="38" t="str">
        <f t="shared" si="151"/>
        <v/>
      </c>
      <c r="V314" s="38" t="b">
        <f t="shared" si="152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53"/>
        <v/>
      </c>
      <c r="AI314" s="36" t="str">
        <f>IFERROR(INDEX('Level Multipliers'!$D:$D,MATCH(AH314,'Level Multipliers'!$A:$A,0)),"")</f>
        <v/>
      </c>
      <c r="AJ314" s="37" t="str">
        <f t="shared" si="154"/>
        <v/>
      </c>
      <c r="AK314" s="37" t="str">
        <f t="shared" si="155"/>
        <v/>
      </c>
      <c r="AL314" s="38" t="str">
        <f t="shared" si="156"/>
        <v/>
      </c>
      <c r="AM314" s="38" t="str">
        <f t="shared" si="157"/>
        <v/>
      </c>
      <c r="AN314" s="38" t="b">
        <f t="shared" si="158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9"/>
        <v/>
      </c>
      <c r="BA314" s="36" t="str">
        <f>IFERROR(INDEX('Level Multipliers'!$D:$D,MATCH(AZ314,'Level Multipliers'!$A:$A,0)),"")</f>
        <v/>
      </c>
      <c r="BB314" s="37" t="str">
        <f t="shared" si="160"/>
        <v/>
      </c>
      <c r="BC314" s="37" t="str">
        <f t="shared" si="161"/>
        <v/>
      </c>
      <c r="BD314" s="38" t="str">
        <f t="shared" si="162"/>
        <v/>
      </c>
      <c r="BE314" s="38" t="str">
        <f t="shared" si="163"/>
        <v/>
      </c>
      <c r="BF314" s="38" t="b">
        <f t="shared" si="164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65"/>
        <v/>
      </c>
      <c r="BS314" s="36" t="str">
        <f>IFERROR(INDEX('Level Multipliers'!$D:$D,MATCH(BR314,'Level Multipliers'!$A:$A,0)),"")</f>
        <v/>
      </c>
      <c r="BT314" s="37" t="str">
        <f t="shared" si="166"/>
        <v/>
      </c>
      <c r="BU314" s="37" t="str">
        <f t="shared" si="167"/>
        <v/>
      </c>
      <c r="BV314" s="38" t="str">
        <f t="shared" si="168"/>
        <v/>
      </c>
      <c r="BW314" s="38" t="str">
        <f t="shared" si="169"/>
        <v/>
      </c>
      <c r="BX314" s="38" t="b">
        <f t="shared" si="170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71"/>
        <v/>
      </c>
      <c r="CK314" s="41" t="str">
        <f t="shared" si="172"/>
        <v/>
      </c>
      <c r="CL314" s="61" t="str">
        <f t="shared" si="173"/>
        <v/>
      </c>
      <c r="CM314" s="39" t="str">
        <f t="shared" si="174"/>
        <v/>
      </c>
      <c r="CN314" s="39" t="str">
        <f t="shared" si="175"/>
        <v/>
      </c>
      <c r="CO314" s="42" t="str">
        <f t="shared" si="176"/>
        <v/>
      </c>
      <c r="CP314" s="42" t="str">
        <f t="shared" si="177"/>
        <v/>
      </c>
      <c r="CQ314" s="42" t="str">
        <f t="shared" si="178"/>
        <v/>
      </c>
      <c r="CR314" s="42" t="str">
        <f t="shared" si="179"/>
        <v/>
      </c>
      <c r="CS314" s="42" t="str">
        <f t="shared" si="180"/>
        <v/>
      </c>
      <c r="CT314" s="42" t="str">
        <f t="shared" si="181"/>
        <v/>
      </c>
      <c r="CU314" s="43" t="str">
        <f t="shared" si="182"/>
        <v/>
      </c>
      <c r="CV314" s="43" t="str">
        <f t="shared" si="183"/>
        <v/>
      </c>
      <c r="CW314" s="43" t="str">
        <f t="shared" si="184"/>
        <v/>
      </c>
      <c r="CX314" s="13"/>
    </row>
    <row r="315" spans="1:102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48"/>
        <v/>
      </c>
      <c r="S315" s="37" t="str">
        <f t="shared" si="149"/>
        <v/>
      </c>
      <c r="T315" s="38" t="str">
        <f t="shared" si="150"/>
        <v/>
      </c>
      <c r="U315" s="38" t="str">
        <f t="shared" si="151"/>
        <v/>
      </c>
      <c r="V315" s="38" t="b">
        <f t="shared" si="152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53"/>
        <v/>
      </c>
      <c r="AI315" s="36" t="str">
        <f>IFERROR(INDEX('Level Multipliers'!$D:$D,MATCH(AH315,'Level Multipliers'!$A:$A,0)),"")</f>
        <v/>
      </c>
      <c r="AJ315" s="37" t="str">
        <f t="shared" si="154"/>
        <v/>
      </c>
      <c r="AK315" s="37" t="str">
        <f t="shared" si="155"/>
        <v/>
      </c>
      <c r="AL315" s="38" t="str">
        <f t="shared" si="156"/>
        <v/>
      </c>
      <c r="AM315" s="38" t="str">
        <f t="shared" si="157"/>
        <v/>
      </c>
      <c r="AN315" s="38" t="b">
        <f t="shared" si="158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9"/>
        <v/>
      </c>
      <c r="BA315" s="36" t="str">
        <f>IFERROR(INDEX('Level Multipliers'!$D:$D,MATCH(AZ315,'Level Multipliers'!$A:$A,0)),"")</f>
        <v/>
      </c>
      <c r="BB315" s="37" t="str">
        <f t="shared" si="160"/>
        <v/>
      </c>
      <c r="BC315" s="37" t="str">
        <f t="shared" si="161"/>
        <v/>
      </c>
      <c r="BD315" s="38" t="str">
        <f t="shared" si="162"/>
        <v/>
      </c>
      <c r="BE315" s="38" t="str">
        <f t="shared" si="163"/>
        <v/>
      </c>
      <c r="BF315" s="38" t="b">
        <f t="shared" si="164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5"/>
        <v/>
      </c>
      <c r="BS315" s="36" t="str">
        <f>IFERROR(INDEX('Level Multipliers'!$D:$D,MATCH(BR315,'Level Multipliers'!$A:$A,0)),"")</f>
        <v/>
      </c>
      <c r="BT315" s="37" t="str">
        <f t="shared" si="166"/>
        <v/>
      </c>
      <c r="BU315" s="37" t="str">
        <f t="shared" si="167"/>
        <v/>
      </c>
      <c r="BV315" s="38" t="str">
        <f t="shared" si="168"/>
        <v/>
      </c>
      <c r="BW315" s="38" t="str">
        <f t="shared" si="169"/>
        <v/>
      </c>
      <c r="BX315" s="38" t="b">
        <f t="shared" si="170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71"/>
        <v/>
      </c>
      <c r="CK315" s="41" t="str">
        <f t="shared" si="172"/>
        <v/>
      </c>
      <c r="CL315" s="61" t="str">
        <f t="shared" si="173"/>
        <v/>
      </c>
      <c r="CM315" s="39" t="str">
        <f t="shared" si="174"/>
        <v/>
      </c>
      <c r="CN315" s="39" t="str">
        <f t="shared" si="175"/>
        <v/>
      </c>
      <c r="CO315" s="42" t="str">
        <f t="shared" si="176"/>
        <v/>
      </c>
      <c r="CP315" s="42" t="str">
        <f t="shared" si="177"/>
        <v/>
      </c>
      <c r="CQ315" s="42" t="str">
        <f t="shared" si="178"/>
        <v/>
      </c>
      <c r="CR315" s="42" t="str">
        <f t="shared" si="179"/>
        <v/>
      </c>
      <c r="CS315" s="42" t="str">
        <f t="shared" si="180"/>
        <v/>
      </c>
      <c r="CT315" s="42" t="str">
        <f t="shared" si="181"/>
        <v/>
      </c>
      <c r="CU315" s="43" t="str">
        <f t="shared" si="182"/>
        <v/>
      </c>
      <c r="CV315" s="43" t="str">
        <f t="shared" si="183"/>
        <v/>
      </c>
      <c r="CW315" s="43" t="str">
        <f t="shared" si="184"/>
        <v/>
      </c>
      <c r="CX315" s="13"/>
    </row>
    <row r="316" spans="1:102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48"/>
        <v/>
      </c>
      <c r="S316" s="37" t="str">
        <f t="shared" si="149"/>
        <v/>
      </c>
      <c r="T316" s="38" t="str">
        <f t="shared" si="150"/>
        <v/>
      </c>
      <c r="U316" s="38" t="str">
        <f t="shared" si="151"/>
        <v/>
      </c>
      <c r="V316" s="38" t="b">
        <f t="shared" si="152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53"/>
        <v/>
      </c>
      <c r="AI316" s="36" t="str">
        <f>IFERROR(INDEX('Level Multipliers'!$D:$D,MATCH(AH316,'Level Multipliers'!$A:$A,0)),"")</f>
        <v/>
      </c>
      <c r="AJ316" s="37" t="str">
        <f t="shared" si="154"/>
        <v/>
      </c>
      <c r="AK316" s="37" t="str">
        <f t="shared" si="155"/>
        <v/>
      </c>
      <c r="AL316" s="38" t="str">
        <f t="shared" si="156"/>
        <v/>
      </c>
      <c r="AM316" s="38" t="str">
        <f t="shared" si="157"/>
        <v/>
      </c>
      <c r="AN316" s="38" t="b">
        <f t="shared" si="158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9"/>
        <v/>
      </c>
      <c r="BA316" s="36" t="str">
        <f>IFERROR(INDEX('Level Multipliers'!$D:$D,MATCH(AZ316,'Level Multipliers'!$A:$A,0)),"")</f>
        <v/>
      </c>
      <c r="BB316" s="37" t="str">
        <f t="shared" si="160"/>
        <v/>
      </c>
      <c r="BC316" s="37" t="str">
        <f t="shared" si="161"/>
        <v/>
      </c>
      <c r="BD316" s="38" t="str">
        <f t="shared" si="162"/>
        <v/>
      </c>
      <c r="BE316" s="38" t="str">
        <f t="shared" si="163"/>
        <v/>
      </c>
      <c r="BF316" s="38" t="b">
        <f t="shared" si="164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5"/>
        <v/>
      </c>
      <c r="BS316" s="36" t="str">
        <f>IFERROR(INDEX('Level Multipliers'!$D:$D,MATCH(BR316,'Level Multipliers'!$A:$A,0)),"")</f>
        <v/>
      </c>
      <c r="BT316" s="37" t="str">
        <f t="shared" si="166"/>
        <v/>
      </c>
      <c r="BU316" s="37" t="str">
        <f t="shared" si="167"/>
        <v/>
      </c>
      <c r="BV316" s="38" t="str">
        <f t="shared" si="168"/>
        <v/>
      </c>
      <c r="BW316" s="38" t="str">
        <f t="shared" si="169"/>
        <v/>
      </c>
      <c r="BX316" s="38" t="b">
        <f t="shared" si="170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71"/>
        <v/>
      </c>
      <c r="CK316" s="41" t="str">
        <f t="shared" si="172"/>
        <v/>
      </c>
      <c r="CL316" s="61" t="str">
        <f t="shared" si="173"/>
        <v/>
      </c>
      <c r="CM316" s="39" t="str">
        <f t="shared" si="174"/>
        <v/>
      </c>
      <c r="CN316" s="39" t="str">
        <f t="shared" si="175"/>
        <v/>
      </c>
      <c r="CO316" s="42" t="str">
        <f t="shared" si="176"/>
        <v/>
      </c>
      <c r="CP316" s="42" t="str">
        <f t="shared" si="177"/>
        <v/>
      </c>
      <c r="CQ316" s="42" t="str">
        <f t="shared" si="178"/>
        <v/>
      </c>
      <c r="CR316" s="42" t="str">
        <f t="shared" si="179"/>
        <v/>
      </c>
      <c r="CS316" s="42" t="str">
        <f t="shared" si="180"/>
        <v/>
      </c>
      <c r="CT316" s="42" t="str">
        <f t="shared" si="181"/>
        <v/>
      </c>
      <c r="CU316" s="43" t="str">
        <f t="shared" si="182"/>
        <v/>
      </c>
      <c r="CV316" s="43" t="str">
        <f t="shared" si="183"/>
        <v/>
      </c>
      <c r="CW316" s="43" t="str">
        <f t="shared" si="184"/>
        <v/>
      </c>
      <c r="CX316" s="13"/>
    </row>
    <row r="317" spans="1:102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48"/>
        <v/>
      </c>
      <c r="S317" s="37" t="str">
        <f t="shared" si="149"/>
        <v/>
      </c>
      <c r="T317" s="38" t="str">
        <f t="shared" si="150"/>
        <v/>
      </c>
      <c r="U317" s="38" t="str">
        <f t="shared" si="151"/>
        <v/>
      </c>
      <c r="V317" s="38" t="b">
        <f t="shared" si="152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53"/>
        <v/>
      </c>
      <c r="AI317" s="36" t="str">
        <f>IFERROR(INDEX('Level Multipliers'!$D:$D,MATCH(AH317,'Level Multipliers'!$A:$A,0)),"")</f>
        <v/>
      </c>
      <c r="AJ317" s="37" t="str">
        <f t="shared" si="154"/>
        <v/>
      </c>
      <c r="AK317" s="37" t="str">
        <f t="shared" si="155"/>
        <v/>
      </c>
      <c r="AL317" s="38" t="str">
        <f t="shared" si="156"/>
        <v/>
      </c>
      <c r="AM317" s="38" t="str">
        <f t="shared" si="157"/>
        <v/>
      </c>
      <c r="AN317" s="38" t="b">
        <f t="shared" si="158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9"/>
        <v/>
      </c>
      <c r="BA317" s="36" t="str">
        <f>IFERROR(INDEX('Level Multipliers'!$D:$D,MATCH(AZ317,'Level Multipliers'!$A:$A,0)),"")</f>
        <v/>
      </c>
      <c r="BB317" s="37" t="str">
        <f t="shared" si="160"/>
        <v/>
      </c>
      <c r="BC317" s="37" t="str">
        <f t="shared" si="161"/>
        <v/>
      </c>
      <c r="BD317" s="38" t="str">
        <f t="shared" si="162"/>
        <v/>
      </c>
      <c r="BE317" s="38" t="str">
        <f t="shared" si="163"/>
        <v/>
      </c>
      <c r="BF317" s="38" t="b">
        <f t="shared" si="164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5"/>
        <v/>
      </c>
      <c r="BS317" s="36" t="str">
        <f>IFERROR(INDEX('Level Multipliers'!$D:$D,MATCH(BR317,'Level Multipliers'!$A:$A,0)),"")</f>
        <v/>
      </c>
      <c r="BT317" s="37" t="str">
        <f t="shared" si="166"/>
        <v/>
      </c>
      <c r="BU317" s="37" t="str">
        <f t="shared" si="167"/>
        <v/>
      </c>
      <c r="BV317" s="38" t="str">
        <f t="shared" si="168"/>
        <v/>
      </c>
      <c r="BW317" s="38" t="str">
        <f t="shared" si="169"/>
        <v/>
      </c>
      <c r="BX317" s="38" t="b">
        <f t="shared" si="170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71"/>
        <v/>
      </c>
      <c r="CK317" s="41" t="str">
        <f t="shared" si="172"/>
        <v/>
      </c>
      <c r="CL317" s="61" t="str">
        <f t="shared" si="173"/>
        <v/>
      </c>
      <c r="CM317" s="39" t="str">
        <f t="shared" si="174"/>
        <v/>
      </c>
      <c r="CN317" s="39" t="str">
        <f t="shared" si="175"/>
        <v/>
      </c>
      <c r="CO317" s="42" t="str">
        <f t="shared" si="176"/>
        <v/>
      </c>
      <c r="CP317" s="42" t="str">
        <f t="shared" si="177"/>
        <v/>
      </c>
      <c r="CQ317" s="42" t="str">
        <f t="shared" si="178"/>
        <v/>
      </c>
      <c r="CR317" s="42" t="str">
        <f t="shared" si="179"/>
        <v/>
      </c>
      <c r="CS317" s="42" t="str">
        <f t="shared" si="180"/>
        <v/>
      </c>
      <c r="CT317" s="42" t="str">
        <f t="shared" si="181"/>
        <v/>
      </c>
      <c r="CU317" s="43" t="str">
        <f t="shared" si="182"/>
        <v/>
      </c>
      <c r="CV317" s="43" t="str">
        <f t="shared" si="183"/>
        <v/>
      </c>
      <c r="CW317" s="43" t="str">
        <f t="shared" si="184"/>
        <v/>
      </c>
      <c r="CX317" s="13"/>
    </row>
    <row r="318" spans="1:102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48"/>
        <v/>
      </c>
      <c r="S318" s="37" t="str">
        <f t="shared" si="149"/>
        <v/>
      </c>
      <c r="T318" s="38" t="str">
        <f t="shared" si="150"/>
        <v/>
      </c>
      <c r="U318" s="38" t="str">
        <f t="shared" si="151"/>
        <v/>
      </c>
      <c r="V318" s="38" t="b">
        <f t="shared" si="152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53"/>
        <v/>
      </c>
      <c r="AI318" s="36" t="str">
        <f>IFERROR(INDEX('Level Multipliers'!$D:$D,MATCH(AH318,'Level Multipliers'!$A:$A,0)),"")</f>
        <v/>
      </c>
      <c r="AJ318" s="37" t="str">
        <f t="shared" si="154"/>
        <v/>
      </c>
      <c r="AK318" s="37" t="str">
        <f t="shared" si="155"/>
        <v/>
      </c>
      <c r="AL318" s="38" t="str">
        <f t="shared" si="156"/>
        <v/>
      </c>
      <c r="AM318" s="38" t="str">
        <f t="shared" si="157"/>
        <v/>
      </c>
      <c r="AN318" s="38" t="b">
        <f t="shared" si="158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9"/>
        <v/>
      </c>
      <c r="BA318" s="36" t="str">
        <f>IFERROR(INDEX('Level Multipliers'!$D:$D,MATCH(AZ318,'Level Multipliers'!$A:$A,0)),"")</f>
        <v/>
      </c>
      <c r="BB318" s="37" t="str">
        <f t="shared" si="160"/>
        <v/>
      </c>
      <c r="BC318" s="37" t="str">
        <f t="shared" si="161"/>
        <v/>
      </c>
      <c r="BD318" s="38" t="str">
        <f t="shared" si="162"/>
        <v/>
      </c>
      <c r="BE318" s="38" t="str">
        <f t="shared" si="163"/>
        <v/>
      </c>
      <c r="BF318" s="38" t="b">
        <f t="shared" si="164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5"/>
        <v/>
      </c>
      <c r="BS318" s="36" t="str">
        <f>IFERROR(INDEX('Level Multipliers'!$D:$D,MATCH(BR318,'Level Multipliers'!$A:$A,0)),"")</f>
        <v/>
      </c>
      <c r="BT318" s="37" t="str">
        <f t="shared" si="166"/>
        <v/>
      </c>
      <c r="BU318" s="37" t="str">
        <f t="shared" si="167"/>
        <v/>
      </c>
      <c r="BV318" s="38" t="str">
        <f t="shared" si="168"/>
        <v/>
      </c>
      <c r="BW318" s="38" t="str">
        <f t="shared" si="169"/>
        <v/>
      </c>
      <c r="BX318" s="38" t="b">
        <f t="shared" si="170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71"/>
        <v/>
      </c>
      <c r="CK318" s="41" t="str">
        <f t="shared" si="172"/>
        <v/>
      </c>
      <c r="CL318" s="61" t="str">
        <f t="shared" si="173"/>
        <v/>
      </c>
      <c r="CM318" s="39" t="str">
        <f t="shared" si="174"/>
        <v/>
      </c>
      <c r="CN318" s="39" t="str">
        <f t="shared" si="175"/>
        <v/>
      </c>
      <c r="CO318" s="42" t="str">
        <f t="shared" si="176"/>
        <v/>
      </c>
      <c r="CP318" s="42" t="str">
        <f t="shared" si="177"/>
        <v/>
      </c>
      <c r="CQ318" s="42" t="str">
        <f t="shared" si="178"/>
        <v/>
      </c>
      <c r="CR318" s="42" t="str">
        <f t="shared" si="179"/>
        <v/>
      </c>
      <c r="CS318" s="42" t="str">
        <f t="shared" si="180"/>
        <v/>
      </c>
      <c r="CT318" s="42" t="str">
        <f t="shared" si="181"/>
        <v/>
      </c>
      <c r="CU318" s="43" t="str">
        <f t="shared" si="182"/>
        <v/>
      </c>
      <c r="CV318" s="43" t="str">
        <f t="shared" si="183"/>
        <v/>
      </c>
      <c r="CW318" s="43" t="str">
        <f t="shared" si="184"/>
        <v/>
      </c>
      <c r="CX318" s="13"/>
    </row>
    <row r="319" spans="1:102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48"/>
        <v/>
      </c>
      <c r="S319" s="37" t="str">
        <f t="shared" si="149"/>
        <v/>
      </c>
      <c r="T319" s="38" t="str">
        <f t="shared" si="150"/>
        <v/>
      </c>
      <c r="U319" s="38" t="str">
        <f t="shared" si="151"/>
        <v/>
      </c>
      <c r="V319" s="38" t="b">
        <f t="shared" si="152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53"/>
        <v/>
      </c>
      <c r="AI319" s="36" t="str">
        <f>IFERROR(INDEX('Level Multipliers'!$D:$D,MATCH(AH319,'Level Multipliers'!$A:$A,0)),"")</f>
        <v/>
      </c>
      <c r="AJ319" s="37" t="str">
        <f t="shared" si="154"/>
        <v/>
      </c>
      <c r="AK319" s="37" t="str">
        <f t="shared" si="155"/>
        <v/>
      </c>
      <c r="AL319" s="38" t="str">
        <f t="shared" si="156"/>
        <v/>
      </c>
      <c r="AM319" s="38" t="str">
        <f t="shared" si="157"/>
        <v/>
      </c>
      <c r="AN319" s="38" t="b">
        <f t="shared" si="158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9"/>
        <v/>
      </c>
      <c r="BA319" s="36" t="str">
        <f>IFERROR(INDEX('Level Multipliers'!$D:$D,MATCH(AZ319,'Level Multipliers'!$A:$A,0)),"")</f>
        <v/>
      </c>
      <c r="BB319" s="37" t="str">
        <f t="shared" si="160"/>
        <v/>
      </c>
      <c r="BC319" s="37" t="str">
        <f t="shared" si="161"/>
        <v/>
      </c>
      <c r="BD319" s="38" t="str">
        <f t="shared" si="162"/>
        <v/>
      </c>
      <c r="BE319" s="38" t="str">
        <f t="shared" si="163"/>
        <v/>
      </c>
      <c r="BF319" s="38" t="b">
        <f t="shared" si="164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5"/>
        <v/>
      </c>
      <c r="BS319" s="36" t="str">
        <f>IFERROR(INDEX('Level Multipliers'!$D:$D,MATCH(BR319,'Level Multipliers'!$A:$A,0)),"")</f>
        <v/>
      </c>
      <c r="BT319" s="37" t="str">
        <f t="shared" si="166"/>
        <v/>
      </c>
      <c r="BU319" s="37" t="str">
        <f t="shared" si="167"/>
        <v/>
      </c>
      <c r="BV319" s="38" t="str">
        <f t="shared" si="168"/>
        <v/>
      </c>
      <c r="BW319" s="38" t="str">
        <f t="shared" si="169"/>
        <v/>
      </c>
      <c r="BX319" s="38" t="b">
        <f t="shared" si="170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71"/>
        <v/>
      </c>
      <c r="CK319" s="41" t="str">
        <f t="shared" si="172"/>
        <v/>
      </c>
      <c r="CL319" s="61" t="str">
        <f t="shared" si="173"/>
        <v/>
      </c>
      <c r="CM319" s="39" t="str">
        <f t="shared" si="174"/>
        <v/>
      </c>
      <c r="CN319" s="39" t="str">
        <f t="shared" si="175"/>
        <v/>
      </c>
      <c r="CO319" s="42" t="str">
        <f t="shared" si="176"/>
        <v/>
      </c>
      <c r="CP319" s="42" t="str">
        <f t="shared" si="177"/>
        <v/>
      </c>
      <c r="CQ319" s="42" t="str">
        <f t="shared" si="178"/>
        <v/>
      </c>
      <c r="CR319" s="42" t="str">
        <f t="shared" si="179"/>
        <v/>
      </c>
      <c r="CS319" s="42" t="str">
        <f t="shared" si="180"/>
        <v/>
      </c>
      <c r="CT319" s="42" t="str">
        <f t="shared" si="181"/>
        <v/>
      </c>
      <c r="CU319" s="43" t="str">
        <f t="shared" si="182"/>
        <v/>
      </c>
      <c r="CV319" s="43" t="str">
        <f t="shared" si="183"/>
        <v/>
      </c>
      <c r="CW319" s="43" t="str">
        <f t="shared" si="184"/>
        <v/>
      </c>
      <c r="CX319" s="13"/>
    </row>
    <row r="320" spans="1:102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48"/>
        <v/>
      </c>
      <c r="S320" s="37" t="str">
        <f t="shared" si="149"/>
        <v/>
      </c>
      <c r="T320" s="38" t="str">
        <f t="shared" si="150"/>
        <v/>
      </c>
      <c r="U320" s="38" t="str">
        <f t="shared" si="151"/>
        <v/>
      </c>
      <c r="V320" s="38" t="b">
        <f t="shared" si="152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53"/>
        <v/>
      </c>
      <c r="AI320" s="36" t="str">
        <f>IFERROR(INDEX('Level Multipliers'!$D:$D,MATCH(AH320,'Level Multipliers'!$A:$A,0)),"")</f>
        <v/>
      </c>
      <c r="AJ320" s="37" t="str">
        <f t="shared" si="154"/>
        <v/>
      </c>
      <c r="AK320" s="37" t="str">
        <f t="shared" si="155"/>
        <v/>
      </c>
      <c r="AL320" s="38" t="str">
        <f t="shared" si="156"/>
        <v/>
      </c>
      <c r="AM320" s="38" t="str">
        <f t="shared" si="157"/>
        <v/>
      </c>
      <c r="AN320" s="38" t="b">
        <f t="shared" si="158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9"/>
        <v/>
      </c>
      <c r="BA320" s="36" t="str">
        <f>IFERROR(INDEX('Level Multipliers'!$D:$D,MATCH(AZ320,'Level Multipliers'!$A:$A,0)),"")</f>
        <v/>
      </c>
      <c r="BB320" s="37" t="str">
        <f t="shared" si="160"/>
        <v/>
      </c>
      <c r="BC320" s="37" t="str">
        <f t="shared" si="161"/>
        <v/>
      </c>
      <c r="BD320" s="38" t="str">
        <f t="shared" si="162"/>
        <v/>
      </c>
      <c r="BE320" s="38" t="str">
        <f t="shared" si="163"/>
        <v/>
      </c>
      <c r="BF320" s="38" t="b">
        <f t="shared" si="164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5"/>
        <v/>
      </c>
      <c r="BS320" s="36" t="str">
        <f>IFERROR(INDEX('Level Multipliers'!$D:$D,MATCH(BR320,'Level Multipliers'!$A:$A,0)),"")</f>
        <v/>
      </c>
      <c r="BT320" s="37" t="str">
        <f t="shared" si="166"/>
        <v/>
      </c>
      <c r="BU320" s="37" t="str">
        <f t="shared" si="167"/>
        <v/>
      </c>
      <c r="BV320" s="38" t="str">
        <f t="shared" si="168"/>
        <v/>
      </c>
      <c r="BW320" s="38" t="str">
        <f t="shared" si="169"/>
        <v/>
      </c>
      <c r="BX320" s="38" t="b">
        <f t="shared" si="170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71"/>
        <v/>
      </c>
      <c r="CK320" s="41" t="str">
        <f t="shared" si="172"/>
        <v/>
      </c>
      <c r="CL320" s="61" t="str">
        <f t="shared" si="173"/>
        <v/>
      </c>
      <c r="CM320" s="39" t="str">
        <f t="shared" si="174"/>
        <v/>
      </c>
      <c r="CN320" s="39" t="str">
        <f t="shared" si="175"/>
        <v/>
      </c>
      <c r="CO320" s="42" t="str">
        <f t="shared" si="176"/>
        <v/>
      </c>
      <c r="CP320" s="42" t="str">
        <f t="shared" si="177"/>
        <v/>
      </c>
      <c r="CQ320" s="42" t="str">
        <f t="shared" si="178"/>
        <v/>
      </c>
      <c r="CR320" s="42" t="str">
        <f t="shared" si="179"/>
        <v/>
      </c>
      <c r="CS320" s="42" t="str">
        <f t="shared" si="180"/>
        <v/>
      </c>
      <c r="CT320" s="42" t="str">
        <f t="shared" si="181"/>
        <v/>
      </c>
      <c r="CU320" s="43" t="str">
        <f t="shared" si="182"/>
        <v/>
      </c>
      <c r="CV320" s="43" t="str">
        <f t="shared" si="183"/>
        <v/>
      </c>
      <c r="CW320" s="43" t="str">
        <f t="shared" si="184"/>
        <v/>
      </c>
      <c r="CX320" s="13"/>
    </row>
    <row r="321" spans="1:102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48"/>
        <v/>
      </c>
      <c r="S321" s="37" t="str">
        <f t="shared" si="149"/>
        <v/>
      </c>
      <c r="T321" s="38" t="str">
        <f t="shared" si="150"/>
        <v/>
      </c>
      <c r="U321" s="38" t="str">
        <f t="shared" si="151"/>
        <v/>
      </c>
      <c r="V321" s="38" t="b">
        <f t="shared" si="152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53"/>
        <v/>
      </c>
      <c r="AI321" s="36" t="str">
        <f>IFERROR(INDEX('Level Multipliers'!$D:$D,MATCH(AH321,'Level Multipliers'!$A:$A,0)),"")</f>
        <v/>
      </c>
      <c r="AJ321" s="37" t="str">
        <f t="shared" si="154"/>
        <v/>
      </c>
      <c r="AK321" s="37" t="str">
        <f t="shared" si="155"/>
        <v/>
      </c>
      <c r="AL321" s="38" t="str">
        <f t="shared" si="156"/>
        <v/>
      </c>
      <c r="AM321" s="38" t="str">
        <f t="shared" si="157"/>
        <v/>
      </c>
      <c r="AN321" s="38" t="b">
        <f t="shared" si="158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9"/>
        <v/>
      </c>
      <c r="BA321" s="36" t="str">
        <f>IFERROR(INDEX('Level Multipliers'!$D:$D,MATCH(AZ321,'Level Multipliers'!$A:$A,0)),"")</f>
        <v/>
      </c>
      <c r="BB321" s="37" t="str">
        <f t="shared" si="160"/>
        <v/>
      </c>
      <c r="BC321" s="37" t="str">
        <f t="shared" si="161"/>
        <v/>
      </c>
      <c r="BD321" s="38" t="str">
        <f t="shared" si="162"/>
        <v/>
      </c>
      <c r="BE321" s="38" t="str">
        <f t="shared" si="163"/>
        <v/>
      </c>
      <c r="BF321" s="38" t="b">
        <f t="shared" si="164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5"/>
        <v/>
      </c>
      <c r="BS321" s="36" t="str">
        <f>IFERROR(INDEX('Level Multipliers'!$D:$D,MATCH(BR321,'Level Multipliers'!$A:$A,0)),"")</f>
        <v/>
      </c>
      <c r="BT321" s="37" t="str">
        <f t="shared" si="166"/>
        <v/>
      </c>
      <c r="BU321" s="37" t="str">
        <f t="shared" si="167"/>
        <v/>
      </c>
      <c r="BV321" s="38" t="str">
        <f t="shared" si="168"/>
        <v/>
      </c>
      <c r="BW321" s="38" t="str">
        <f t="shared" si="169"/>
        <v/>
      </c>
      <c r="BX321" s="38" t="b">
        <f t="shared" si="170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71"/>
        <v/>
      </c>
      <c r="CK321" s="41" t="str">
        <f t="shared" si="172"/>
        <v/>
      </c>
      <c r="CL321" s="61" t="str">
        <f t="shared" si="173"/>
        <v/>
      </c>
      <c r="CM321" s="39" t="str">
        <f t="shared" si="174"/>
        <v/>
      </c>
      <c r="CN321" s="39" t="str">
        <f t="shared" si="175"/>
        <v/>
      </c>
      <c r="CO321" s="42" t="str">
        <f t="shared" si="176"/>
        <v/>
      </c>
      <c r="CP321" s="42" t="str">
        <f t="shared" si="177"/>
        <v/>
      </c>
      <c r="CQ321" s="42" t="str">
        <f t="shared" si="178"/>
        <v/>
      </c>
      <c r="CR321" s="42" t="str">
        <f t="shared" si="179"/>
        <v/>
      </c>
      <c r="CS321" s="42" t="str">
        <f t="shared" si="180"/>
        <v/>
      </c>
      <c r="CT321" s="42" t="str">
        <f t="shared" si="181"/>
        <v/>
      </c>
      <c r="CU321" s="43" t="str">
        <f t="shared" si="182"/>
        <v/>
      </c>
      <c r="CV321" s="43" t="str">
        <f t="shared" si="183"/>
        <v/>
      </c>
      <c r="CW321" s="43" t="str">
        <f t="shared" si="184"/>
        <v/>
      </c>
      <c r="CX321" s="13"/>
    </row>
    <row r="322" spans="1:102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48"/>
        <v/>
      </c>
      <c r="S322" s="37" t="str">
        <f t="shared" si="149"/>
        <v/>
      </c>
      <c r="T322" s="38" t="str">
        <f t="shared" si="150"/>
        <v/>
      </c>
      <c r="U322" s="38" t="str">
        <f t="shared" si="151"/>
        <v/>
      </c>
      <c r="V322" s="38" t="b">
        <f t="shared" si="152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53"/>
        <v/>
      </c>
      <c r="AI322" s="36" t="str">
        <f>IFERROR(INDEX('Level Multipliers'!$D:$D,MATCH(AH322,'Level Multipliers'!$A:$A,0)),"")</f>
        <v/>
      </c>
      <c r="AJ322" s="37" t="str">
        <f t="shared" si="154"/>
        <v/>
      </c>
      <c r="AK322" s="37" t="str">
        <f t="shared" si="155"/>
        <v/>
      </c>
      <c r="AL322" s="38" t="str">
        <f t="shared" si="156"/>
        <v/>
      </c>
      <c r="AM322" s="38" t="str">
        <f t="shared" si="157"/>
        <v/>
      </c>
      <c r="AN322" s="38" t="b">
        <f t="shared" si="158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9"/>
        <v/>
      </c>
      <c r="BA322" s="36" t="str">
        <f>IFERROR(INDEX('Level Multipliers'!$D:$D,MATCH(AZ322,'Level Multipliers'!$A:$A,0)),"")</f>
        <v/>
      </c>
      <c r="BB322" s="37" t="str">
        <f t="shared" si="160"/>
        <v/>
      </c>
      <c r="BC322" s="37" t="str">
        <f t="shared" si="161"/>
        <v/>
      </c>
      <c r="BD322" s="38" t="str">
        <f t="shared" si="162"/>
        <v/>
      </c>
      <c r="BE322" s="38" t="str">
        <f t="shared" si="163"/>
        <v/>
      </c>
      <c r="BF322" s="38" t="b">
        <f t="shared" si="164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5"/>
        <v/>
      </c>
      <c r="BS322" s="36" t="str">
        <f>IFERROR(INDEX('Level Multipliers'!$D:$D,MATCH(BR322,'Level Multipliers'!$A:$A,0)),"")</f>
        <v/>
      </c>
      <c r="BT322" s="37" t="str">
        <f t="shared" si="166"/>
        <v/>
      </c>
      <c r="BU322" s="37" t="str">
        <f t="shared" si="167"/>
        <v/>
      </c>
      <c r="BV322" s="38" t="str">
        <f t="shared" si="168"/>
        <v/>
      </c>
      <c r="BW322" s="38" t="str">
        <f t="shared" si="169"/>
        <v/>
      </c>
      <c r="BX322" s="38" t="b">
        <f t="shared" si="170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71"/>
        <v/>
      </c>
      <c r="CK322" s="41" t="str">
        <f t="shared" si="172"/>
        <v/>
      </c>
      <c r="CL322" s="61" t="str">
        <f t="shared" si="173"/>
        <v/>
      </c>
      <c r="CM322" s="39" t="str">
        <f t="shared" si="174"/>
        <v/>
      </c>
      <c r="CN322" s="39" t="str">
        <f t="shared" si="175"/>
        <v/>
      </c>
      <c r="CO322" s="42" t="str">
        <f t="shared" si="176"/>
        <v/>
      </c>
      <c r="CP322" s="42" t="str">
        <f t="shared" si="177"/>
        <v/>
      </c>
      <c r="CQ322" s="42" t="str">
        <f t="shared" si="178"/>
        <v/>
      </c>
      <c r="CR322" s="42" t="str">
        <f t="shared" si="179"/>
        <v/>
      </c>
      <c r="CS322" s="42" t="str">
        <f t="shared" si="180"/>
        <v/>
      </c>
      <c r="CT322" s="42" t="str">
        <f t="shared" si="181"/>
        <v/>
      </c>
      <c r="CU322" s="43" t="str">
        <f t="shared" si="182"/>
        <v/>
      </c>
      <c r="CV322" s="43" t="str">
        <f t="shared" si="183"/>
        <v/>
      </c>
      <c r="CW322" s="43" t="str">
        <f t="shared" si="184"/>
        <v/>
      </c>
      <c r="CX322" s="13"/>
    </row>
    <row r="323" spans="1:102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ref="R323:R386" si="185">IF(P323="","",IF($C323&gt;10,MAX(0,ROUNDUP(Q323*$C323-$M323+1000,0)-1000),0))</f>
        <v/>
      </c>
      <c r="S323" s="37" t="str">
        <f t="shared" ref="S323:S386" si="186">IF(P323="","",MIN(15,ROUNDDOWN(Q323*($C323+1)-$M323+1000,0)-1000))</f>
        <v/>
      </c>
      <c r="T323" s="38" t="str">
        <f t="shared" ref="T323:T386" si="187">IFERROR(IF($B323&gt;10,100*Q323^4*$B323^2,$N323^2*$O323*($M323+R323)),"")</f>
        <v/>
      </c>
      <c r="U323" s="38" t="str">
        <f t="shared" ref="U323:U386" si="188">IFERROR(100*Q323^4*($B323+1)^2,"")</f>
        <v/>
      </c>
      <c r="V323" s="38" t="b">
        <f t="shared" ref="V323:V386" si="189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86" si="190">IFERROR(P323+0.5,"")</f>
        <v/>
      </c>
      <c r="AI323" s="36" t="str">
        <f>IFERROR(INDEX('Level Multipliers'!$D:$D,MATCH(AH323,'Level Multipliers'!$A:$A,0)),"")</f>
        <v/>
      </c>
      <c r="AJ323" s="37" t="str">
        <f t="shared" ref="AJ323:AJ386" si="191">IF(AH323="","",IF($C323&gt;10,MAX(0,ROUNDUP(AI323*$C323-$M323+1000,0)-1000),0))</f>
        <v/>
      </c>
      <c r="AK323" s="37" t="str">
        <f t="shared" ref="AK323:AK386" si="192">IF(AH323="","",MIN(15,ROUNDDOWN(AI323*($C323+1)-$M323+1000,0)-1000))</f>
        <v/>
      </c>
      <c r="AL323" s="38" t="str">
        <f t="shared" ref="AL323:AL386" si="193">IFERROR(IF($B323&gt;10,100*AI323^4*$B323^2,$N323^2*$O323*($M323+AJ323)),"")</f>
        <v/>
      </c>
      <c r="AM323" s="38" t="str">
        <f t="shared" ref="AM323:AM386" si="194">IFERROR(100*AI323^4*($B323+1)^2,"")</f>
        <v/>
      </c>
      <c r="AN323" s="38" t="b">
        <f t="shared" ref="AN323:AN386" si="195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86" si="196">IFERROR(AH323+0.5,"")</f>
        <v/>
      </c>
      <c r="BA323" s="36" t="str">
        <f>IFERROR(INDEX('Level Multipliers'!$D:$D,MATCH(AZ323,'Level Multipliers'!$A:$A,0)),"")</f>
        <v/>
      </c>
      <c r="BB323" s="37" t="str">
        <f t="shared" ref="BB323:BB386" si="197">IF(AZ323="","",IF($C323&gt;10,MAX(0,ROUNDUP(BA323*$C323-$M323+1000,0)-1000),0))</f>
        <v/>
      </c>
      <c r="BC323" s="37" t="str">
        <f t="shared" ref="BC323:BC386" si="198">IF(AZ323="","",MIN(15,ROUNDDOWN(BA323*($C323+1)-$M323+1000,0)-1000))</f>
        <v/>
      </c>
      <c r="BD323" s="38" t="str">
        <f t="shared" ref="BD323:BD386" si="199">IFERROR(IF($B323&gt;10,100*BA323^4*$B323^2,$N323^2*$O323*($M323+BB323)),"")</f>
        <v/>
      </c>
      <c r="BE323" s="38" t="str">
        <f t="shared" ref="BE323:BE386" si="200">IFERROR(100*BA323^4*($B323+1)^2,"")</f>
        <v/>
      </c>
      <c r="BF323" s="38" t="b">
        <f t="shared" ref="BF323:BF386" si="201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86" si="202">IFERROR(AZ323+0.5,"")</f>
        <v/>
      </c>
      <c r="BS323" s="36" t="str">
        <f>IFERROR(INDEX('Level Multipliers'!$D:$D,MATCH(BR323,'Level Multipliers'!$A:$A,0)),"")</f>
        <v/>
      </c>
      <c r="BT323" s="37" t="str">
        <f t="shared" ref="BT323:BT386" si="203">IF(BR323="","",IF($C323&gt;10,MAX(0,ROUNDUP(BS323*$C323-$M323+1000,0)-1000),0))</f>
        <v/>
      </c>
      <c r="BU323" s="37" t="str">
        <f t="shared" ref="BU323:BU386" si="204">IF(BR323="","",MIN(15,ROUNDDOWN(BS323*($C323+1)-$M323+1000,0)-1000))</f>
        <v/>
      </c>
      <c r="BV323" s="38" t="str">
        <f t="shared" ref="BV323:BV386" si="205">IFERROR(IF($B323&gt;10,100*BS323^4*$B323^2,$N323^2*$O323*($M323+BT323)),"")</f>
        <v/>
      </c>
      <c r="BW323" s="38" t="str">
        <f t="shared" ref="BW323:BW386" si="206">IFERROR(100*BS323^4*($B323+1)^2,"")</f>
        <v/>
      </c>
      <c r="BX323" s="38" t="b">
        <f t="shared" ref="BX323:BX386" si="207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86" si="208">IF(IFERROR(W323*1,0)&gt;0,P323,IF(IFERROR(AO323*1,0)&gt;0,AH323,IF(IFERROR(BG323*1,0)&gt;0,AZ323,IF(IFERROR(BY323*1,0)&gt;0,BR323,""))))</f>
        <v/>
      </c>
      <c r="CK323" s="41" t="str">
        <f t="shared" ref="CK323:CK386" si="209">IF(IFERROR(BY323*1,0)&gt;0,BR323,IF(IFERROR(BG323*1,0)&gt;0,AZ323,IF(IFERROR(AO323*1,0)&gt;0,AH323,IF(IFERROR(W323*1,0)&gt;0,P323,""))))</f>
        <v/>
      </c>
      <c r="CL323" s="61" t="str">
        <f t="shared" ref="CL323:CL386" si="210">IF(OR(CJ323="",CK323=""),"",(CM323+CN323)/2)</f>
        <v/>
      </c>
      <c r="CM323" s="39" t="str">
        <f t="shared" ref="CM323:CM386" si="211">IF(OR(CJ323="",CK323=""),"",MIN(Z323,AR323,BJ323,CB323))</f>
        <v/>
      </c>
      <c r="CN323" s="39" t="str">
        <f t="shared" ref="CN323:CN386" si="212">IF(OR(CJ323="",CK323=""),"",MAX(AA323,AS323,BK323,CC323))</f>
        <v/>
      </c>
      <c r="CO323" s="42" t="str">
        <f t="shared" ref="CO323:CO386" si="213">IF(OR(CJ323="",CK323=""),"",MIN(AB323,AT323,BL323,CD323))</f>
        <v/>
      </c>
      <c r="CP323" s="42" t="str">
        <f t="shared" ref="CP323:CP386" si="214">IF(OR(CJ323="",CK323=""),"",MAX(AC323,AU323,BM323,CE323))</f>
        <v/>
      </c>
      <c r="CQ323" s="42" t="str">
        <f t="shared" ref="CQ323:CQ386" si="215">IF(OR(CJ323="",CK323=""),"",MIN(AD323,AV323,BN323,CF323))</f>
        <v/>
      </c>
      <c r="CR323" s="42" t="str">
        <f t="shared" ref="CR323:CR386" si="216">IF(OR(CJ323="",CK323=""),"",MAX(AE323,AW323,BO323,CG323))</f>
        <v/>
      </c>
      <c r="CS323" s="42" t="str">
        <f t="shared" ref="CS323:CS386" si="217">IF(OR(CJ323="",CK323=""),"",MIN(AF323,AX323,BP323,CH323))</f>
        <v/>
      </c>
      <c r="CT323" s="42" t="str">
        <f t="shared" ref="CT323:CT386" si="218">IF(OR(CJ323="",CK323=""),"",MAX(AG323,AY323,BQ323,CI323))</f>
        <v/>
      </c>
      <c r="CU323" s="43" t="str">
        <f t="shared" ref="CU323:CU386" si="219">IF(CO323=CP323,CP323,CO323&amp;"-"&amp;CP323)</f>
        <v/>
      </c>
      <c r="CV323" s="43" t="str">
        <f t="shared" ref="CV323:CV386" si="220">IF(CQ323=CR323,CR323,CQ323&amp;"-"&amp;CR323)</f>
        <v/>
      </c>
      <c r="CW323" s="43" t="str">
        <f t="shared" ref="CW323:CW386" si="221">IF(CS323=CT323,CT323,CS323&amp;"-"&amp;CT323)</f>
        <v/>
      </c>
      <c r="CX323" s="13"/>
    </row>
    <row r="324" spans="1:102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si="185"/>
        <v/>
      </c>
      <c r="S324" s="37" t="str">
        <f t="shared" si="186"/>
        <v/>
      </c>
      <c r="T324" s="38" t="str">
        <f t="shared" si="187"/>
        <v/>
      </c>
      <c r="U324" s="38" t="str">
        <f t="shared" si="188"/>
        <v/>
      </c>
      <c r="V324" s="38" t="b">
        <f t="shared" si="189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90"/>
        <v/>
      </c>
      <c r="AI324" s="36" t="str">
        <f>IFERROR(INDEX('Level Multipliers'!$D:$D,MATCH(AH324,'Level Multipliers'!$A:$A,0)),"")</f>
        <v/>
      </c>
      <c r="AJ324" s="37" t="str">
        <f t="shared" si="191"/>
        <v/>
      </c>
      <c r="AK324" s="37" t="str">
        <f t="shared" si="192"/>
        <v/>
      </c>
      <c r="AL324" s="38" t="str">
        <f t="shared" si="193"/>
        <v/>
      </c>
      <c r="AM324" s="38" t="str">
        <f t="shared" si="194"/>
        <v/>
      </c>
      <c r="AN324" s="38" t="b">
        <f t="shared" si="195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6"/>
        <v/>
      </c>
      <c r="BA324" s="36" t="str">
        <f>IFERROR(INDEX('Level Multipliers'!$D:$D,MATCH(AZ324,'Level Multipliers'!$A:$A,0)),"")</f>
        <v/>
      </c>
      <c r="BB324" s="37" t="str">
        <f t="shared" si="197"/>
        <v/>
      </c>
      <c r="BC324" s="37" t="str">
        <f t="shared" si="198"/>
        <v/>
      </c>
      <c r="BD324" s="38" t="str">
        <f t="shared" si="199"/>
        <v/>
      </c>
      <c r="BE324" s="38" t="str">
        <f t="shared" si="200"/>
        <v/>
      </c>
      <c r="BF324" s="38" t="b">
        <f t="shared" si="201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202"/>
        <v/>
      </c>
      <c r="BS324" s="36" t="str">
        <f>IFERROR(INDEX('Level Multipliers'!$D:$D,MATCH(BR324,'Level Multipliers'!$A:$A,0)),"")</f>
        <v/>
      </c>
      <c r="BT324" s="37" t="str">
        <f t="shared" si="203"/>
        <v/>
      </c>
      <c r="BU324" s="37" t="str">
        <f t="shared" si="204"/>
        <v/>
      </c>
      <c r="BV324" s="38" t="str">
        <f t="shared" si="205"/>
        <v/>
      </c>
      <c r="BW324" s="38" t="str">
        <f t="shared" si="206"/>
        <v/>
      </c>
      <c r="BX324" s="38" t="b">
        <f t="shared" si="207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8"/>
        <v/>
      </c>
      <c r="CK324" s="41" t="str">
        <f t="shared" si="209"/>
        <v/>
      </c>
      <c r="CL324" s="61" t="str">
        <f t="shared" si="210"/>
        <v/>
      </c>
      <c r="CM324" s="39" t="str">
        <f t="shared" si="211"/>
        <v/>
      </c>
      <c r="CN324" s="39" t="str">
        <f t="shared" si="212"/>
        <v/>
      </c>
      <c r="CO324" s="42" t="str">
        <f t="shared" si="213"/>
        <v/>
      </c>
      <c r="CP324" s="42" t="str">
        <f t="shared" si="214"/>
        <v/>
      </c>
      <c r="CQ324" s="42" t="str">
        <f t="shared" si="215"/>
        <v/>
      </c>
      <c r="CR324" s="42" t="str">
        <f t="shared" si="216"/>
        <v/>
      </c>
      <c r="CS324" s="42" t="str">
        <f t="shared" si="217"/>
        <v/>
      </c>
      <c r="CT324" s="42" t="str">
        <f t="shared" si="218"/>
        <v/>
      </c>
      <c r="CU324" s="43" t="str">
        <f t="shared" si="219"/>
        <v/>
      </c>
      <c r="CV324" s="43" t="str">
        <f t="shared" si="220"/>
        <v/>
      </c>
      <c r="CW324" s="43" t="str">
        <f t="shared" si="221"/>
        <v/>
      </c>
      <c r="CX324" s="13"/>
    </row>
    <row r="325" spans="1:102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185"/>
        <v/>
      </c>
      <c r="S325" s="37" t="str">
        <f t="shared" si="186"/>
        <v/>
      </c>
      <c r="T325" s="38" t="str">
        <f t="shared" si="187"/>
        <v/>
      </c>
      <c r="U325" s="38" t="str">
        <f t="shared" si="188"/>
        <v/>
      </c>
      <c r="V325" s="38" t="b">
        <f t="shared" si="189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90"/>
        <v/>
      </c>
      <c r="AI325" s="36" t="str">
        <f>IFERROR(INDEX('Level Multipliers'!$D:$D,MATCH(AH325,'Level Multipliers'!$A:$A,0)),"")</f>
        <v/>
      </c>
      <c r="AJ325" s="37" t="str">
        <f t="shared" si="191"/>
        <v/>
      </c>
      <c r="AK325" s="37" t="str">
        <f t="shared" si="192"/>
        <v/>
      </c>
      <c r="AL325" s="38" t="str">
        <f t="shared" si="193"/>
        <v/>
      </c>
      <c r="AM325" s="38" t="str">
        <f t="shared" si="194"/>
        <v/>
      </c>
      <c r="AN325" s="38" t="b">
        <f t="shared" si="195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6"/>
        <v/>
      </c>
      <c r="BA325" s="36" t="str">
        <f>IFERROR(INDEX('Level Multipliers'!$D:$D,MATCH(AZ325,'Level Multipliers'!$A:$A,0)),"")</f>
        <v/>
      </c>
      <c r="BB325" s="37" t="str">
        <f t="shared" si="197"/>
        <v/>
      </c>
      <c r="BC325" s="37" t="str">
        <f t="shared" si="198"/>
        <v/>
      </c>
      <c r="BD325" s="38" t="str">
        <f t="shared" si="199"/>
        <v/>
      </c>
      <c r="BE325" s="38" t="str">
        <f t="shared" si="200"/>
        <v/>
      </c>
      <c r="BF325" s="38" t="b">
        <f t="shared" si="201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202"/>
        <v/>
      </c>
      <c r="BS325" s="36" t="str">
        <f>IFERROR(INDEX('Level Multipliers'!$D:$D,MATCH(BR325,'Level Multipliers'!$A:$A,0)),"")</f>
        <v/>
      </c>
      <c r="BT325" s="37" t="str">
        <f t="shared" si="203"/>
        <v/>
      </c>
      <c r="BU325" s="37" t="str">
        <f t="shared" si="204"/>
        <v/>
      </c>
      <c r="BV325" s="38" t="str">
        <f t="shared" si="205"/>
        <v/>
      </c>
      <c r="BW325" s="38" t="str">
        <f t="shared" si="206"/>
        <v/>
      </c>
      <c r="BX325" s="38" t="b">
        <f t="shared" si="207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8"/>
        <v/>
      </c>
      <c r="CK325" s="41" t="str">
        <f t="shared" si="209"/>
        <v/>
      </c>
      <c r="CL325" s="61" t="str">
        <f t="shared" si="210"/>
        <v/>
      </c>
      <c r="CM325" s="39" t="str">
        <f t="shared" si="211"/>
        <v/>
      </c>
      <c r="CN325" s="39" t="str">
        <f t="shared" si="212"/>
        <v/>
      </c>
      <c r="CO325" s="42" t="str">
        <f t="shared" si="213"/>
        <v/>
      </c>
      <c r="CP325" s="42" t="str">
        <f t="shared" si="214"/>
        <v/>
      </c>
      <c r="CQ325" s="42" t="str">
        <f t="shared" si="215"/>
        <v/>
      </c>
      <c r="CR325" s="42" t="str">
        <f t="shared" si="216"/>
        <v/>
      </c>
      <c r="CS325" s="42" t="str">
        <f t="shared" si="217"/>
        <v/>
      </c>
      <c r="CT325" s="42" t="str">
        <f t="shared" si="218"/>
        <v/>
      </c>
      <c r="CU325" s="43" t="str">
        <f t="shared" si="219"/>
        <v/>
      </c>
      <c r="CV325" s="43" t="str">
        <f t="shared" si="220"/>
        <v/>
      </c>
      <c r="CW325" s="43" t="str">
        <f t="shared" si="221"/>
        <v/>
      </c>
      <c r="CX325" s="13"/>
    </row>
    <row r="326" spans="1:102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185"/>
        <v/>
      </c>
      <c r="S326" s="37" t="str">
        <f t="shared" si="186"/>
        <v/>
      </c>
      <c r="T326" s="38" t="str">
        <f t="shared" si="187"/>
        <v/>
      </c>
      <c r="U326" s="38" t="str">
        <f t="shared" si="188"/>
        <v/>
      </c>
      <c r="V326" s="38" t="b">
        <f t="shared" si="189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90"/>
        <v/>
      </c>
      <c r="AI326" s="36" t="str">
        <f>IFERROR(INDEX('Level Multipliers'!$D:$D,MATCH(AH326,'Level Multipliers'!$A:$A,0)),"")</f>
        <v/>
      </c>
      <c r="AJ326" s="37" t="str">
        <f t="shared" si="191"/>
        <v/>
      </c>
      <c r="AK326" s="37" t="str">
        <f t="shared" si="192"/>
        <v/>
      </c>
      <c r="AL326" s="38" t="str">
        <f t="shared" si="193"/>
        <v/>
      </c>
      <c r="AM326" s="38" t="str">
        <f t="shared" si="194"/>
        <v/>
      </c>
      <c r="AN326" s="38" t="b">
        <f t="shared" si="195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6"/>
        <v/>
      </c>
      <c r="BA326" s="36" t="str">
        <f>IFERROR(INDEX('Level Multipliers'!$D:$D,MATCH(AZ326,'Level Multipliers'!$A:$A,0)),"")</f>
        <v/>
      </c>
      <c r="BB326" s="37" t="str">
        <f t="shared" si="197"/>
        <v/>
      </c>
      <c r="BC326" s="37" t="str">
        <f t="shared" si="198"/>
        <v/>
      </c>
      <c r="BD326" s="38" t="str">
        <f t="shared" si="199"/>
        <v/>
      </c>
      <c r="BE326" s="38" t="str">
        <f t="shared" si="200"/>
        <v/>
      </c>
      <c r="BF326" s="38" t="b">
        <f t="shared" si="201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202"/>
        <v/>
      </c>
      <c r="BS326" s="36" t="str">
        <f>IFERROR(INDEX('Level Multipliers'!$D:$D,MATCH(BR326,'Level Multipliers'!$A:$A,0)),"")</f>
        <v/>
      </c>
      <c r="BT326" s="37" t="str">
        <f t="shared" si="203"/>
        <v/>
      </c>
      <c r="BU326" s="37" t="str">
        <f t="shared" si="204"/>
        <v/>
      </c>
      <c r="BV326" s="38" t="str">
        <f t="shared" si="205"/>
        <v/>
      </c>
      <c r="BW326" s="38" t="str">
        <f t="shared" si="206"/>
        <v/>
      </c>
      <c r="BX326" s="38" t="b">
        <f t="shared" si="207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8"/>
        <v/>
      </c>
      <c r="CK326" s="41" t="str">
        <f t="shared" si="209"/>
        <v/>
      </c>
      <c r="CL326" s="61" t="str">
        <f t="shared" si="210"/>
        <v/>
      </c>
      <c r="CM326" s="39" t="str">
        <f t="shared" si="211"/>
        <v/>
      </c>
      <c r="CN326" s="39" t="str">
        <f t="shared" si="212"/>
        <v/>
      </c>
      <c r="CO326" s="42" t="str">
        <f t="shared" si="213"/>
        <v/>
      </c>
      <c r="CP326" s="42" t="str">
        <f t="shared" si="214"/>
        <v/>
      </c>
      <c r="CQ326" s="42" t="str">
        <f t="shared" si="215"/>
        <v/>
      </c>
      <c r="CR326" s="42" t="str">
        <f t="shared" si="216"/>
        <v/>
      </c>
      <c r="CS326" s="42" t="str">
        <f t="shared" si="217"/>
        <v/>
      </c>
      <c r="CT326" s="42" t="str">
        <f t="shared" si="218"/>
        <v/>
      </c>
      <c r="CU326" s="43" t="str">
        <f t="shared" si="219"/>
        <v/>
      </c>
      <c r="CV326" s="43" t="str">
        <f t="shared" si="220"/>
        <v/>
      </c>
      <c r="CW326" s="43" t="str">
        <f t="shared" si="221"/>
        <v/>
      </c>
      <c r="CX326" s="13"/>
    </row>
    <row r="327" spans="1:102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185"/>
        <v/>
      </c>
      <c r="S327" s="37" t="str">
        <f t="shared" si="186"/>
        <v/>
      </c>
      <c r="T327" s="38" t="str">
        <f t="shared" si="187"/>
        <v/>
      </c>
      <c r="U327" s="38" t="str">
        <f t="shared" si="188"/>
        <v/>
      </c>
      <c r="V327" s="38" t="b">
        <f t="shared" si="189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90"/>
        <v/>
      </c>
      <c r="AI327" s="36" t="str">
        <f>IFERROR(INDEX('Level Multipliers'!$D:$D,MATCH(AH327,'Level Multipliers'!$A:$A,0)),"")</f>
        <v/>
      </c>
      <c r="AJ327" s="37" t="str">
        <f t="shared" si="191"/>
        <v/>
      </c>
      <c r="AK327" s="37" t="str">
        <f t="shared" si="192"/>
        <v/>
      </c>
      <c r="AL327" s="38" t="str">
        <f t="shared" si="193"/>
        <v/>
      </c>
      <c r="AM327" s="38" t="str">
        <f t="shared" si="194"/>
        <v/>
      </c>
      <c r="AN327" s="38" t="b">
        <f t="shared" si="195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6"/>
        <v/>
      </c>
      <c r="BA327" s="36" t="str">
        <f>IFERROR(INDEX('Level Multipliers'!$D:$D,MATCH(AZ327,'Level Multipliers'!$A:$A,0)),"")</f>
        <v/>
      </c>
      <c r="BB327" s="37" t="str">
        <f t="shared" si="197"/>
        <v/>
      </c>
      <c r="BC327" s="37" t="str">
        <f t="shared" si="198"/>
        <v/>
      </c>
      <c r="BD327" s="38" t="str">
        <f t="shared" si="199"/>
        <v/>
      </c>
      <c r="BE327" s="38" t="str">
        <f t="shared" si="200"/>
        <v/>
      </c>
      <c r="BF327" s="38" t="b">
        <f t="shared" si="201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202"/>
        <v/>
      </c>
      <c r="BS327" s="36" t="str">
        <f>IFERROR(INDEX('Level Multipliers'!$D:$D,MATCH(BR327,'Level Multipliers'!$A:$A,0)),"")</f>
        <v/>
      </c>
      <c r="BT327" s="37" t="str">
        <f t="shared" si="203"/>
        <v/>
      </c>
      <c r="BU327" s="37" t="str">
        <f t="shared" si="204"/>
        <v/>
      </c>
      <c r="BV327" s="38" t="str">
        <f t="shared" si="205"/>
        <v/>
      </c>
      <c r="BW327" s="38" t="str">
        <f t="shared" si="206"/>
        <v/>
      </c>
      <c r="BX327" s="38" t="b">
        <f t="shared" si="207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8"/>
        <v/>
      </c>
      <c r="CK327" s="41" t="str">
        <f t="shared" si="209"/>
        <v/>
      </c>
      <c r="CL327" s="61" t="str">
        <f t="shared" si="210"/>
        <v/>
      </c>
      <c r="CM327" s="39" t="str">
        <f t="shared" si="211"/>
        <v/>
      </c>
      <c r="CN327" s="39" t="str">
        <f t="shared" si="212"/>
        <v/>
      </c>
      <c r="CO327" s="42" t="str">
        <f t="shared" si="213"/>
        <v/>
      </c>
      <c r="CP327" s="42" t="str">
        <f t="shared" si="214"/>
        <v/>
      </c>
      <c r="CQ327" s="42" t="str">
        <f t="shared" si="215"/>
        <v/>
      </c>
      <c r="CR327" s="42" t="str">
        <f t="shared" si="216"/>
        <v/>
      </c>
      <c r="CS327" s="42" t="str">
        <f t="shared" si="217"/>
        <v/>
      </c>
      <c r="CT327" s="42" t="str">
        <f t="shared" si="218"/>
        <v/>
      </c>
      <c r="CU327" s="43" t="str">
        <f t="shared" si="219"/>
        <v/>
      </c>
      <c r="CV327" s="43" t="str">
        <f t="shared" si="220"/>
        <v/>
      </c>
      <c r="CW327" s="43" t="str">
        <f t="shared" si="221"/>
        <v/>
      </c>
      <c r="CX327" s="13"/>
    </row>
    <row r="328" spans="1:102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185"/>
        <v/>
      </c>
      <c r="S328" s="37" t="str">
        <f t="shared" si="186"/>
        <v/>
      </c>
      <c r="T328" s="38" t="str">
        <f t="shared" si="187"/>
        <v/>
      </c>
      <c r="U328" s="38" t="str">
        <f t="shared" si="188"/>
        <v/>
      </c>
      <c r="V328" s="38" t="b">
        <f t="shared" si="189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90"/>
        <v/>
      </c>
      <c r="AI328" s="36" t="str">
        <f>IFERROR(INDEX('Level Multipliers'!$D:$D,MATCH(AH328,'Level Multipliers'!$A:$A,0)),"")</f>
        <v/>
      </c>
      <c r="AJ328" s="37" t="str">
        <f t="shared" si="191"/>
        <v/>
      </c>
      <c r="AK328" s="37" t="str">
        <f t="shared" si="192"/>
        <v/>
      </c>
      <c r="AL328" s="38" t="str">
        <f t="shared" si="193"/>
        <v/>
      </c>
      <c r="AM328" s="38" t="str">
        <f t="shared" si="194"/>
        <v/>
      </c>
      <c r="AN328" s="38" t="b">
        <f t="shared" si="195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6"/>
        <v/>
      </c>
      <c r="BA328" s="36" t="str">
        <f>IFERROR(INDEX('Level Multipliers'!$D:$D,MATCH(AZ328,'Level Multipliers'!$A:$A,0)),"")</f>
        <v/>
      </c>
      <c r="BB328" s="37" t="str">
        <f t="shared" si="197"/>
        <v/>
      </c>
      <c r="BC328" s="37" t="str">
        <f t="shared" si="198"/>
        <v/>
      </c>
      <c r="BD328" s="38" t="str">
        <f t="shared" si="199"/>
        <v/>
      </c>
      <c r="BE328" s="38" t="str">
        <f t="shared" si="200"/>
        <v/>
      </c>
      <c r="BF328" s="38" t="b">
        <f t="shared" si="201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202"/>
        <v/>
      </c>
      <c r="BS328" s="36" t="str">
        <f>IFERROR(INDEX('Level Multipliers'!$D:$D,MATCH(BR328,'Level Multipliers'!$A:$A,0)),"")</f>
        <v/>
      </c>
      <c r="BT328" s="37" t="str">
        <f t="shared" si="203"/>
        <v/>
      </c>
      <c r="BU328" s="37" t="str">
        <f t="shared" si="204"/>
        <v/>
      </c>
      <c r="BV328" s="38" t="str">
        <f t="shared" si="205"/>
        <v/>
      </c>
      <c r="BW328" s="38" t="str">
        <f t="shared" si="206"/>
        <v/>
      </c>
      <c r="BX328" s="38" t="b">
        <f t="shared" si="207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8"/>
        <v/>
      </c>
      <c r="CK328" s="41" t="str">
        <f t="shared" si="209"/>
        <v/>
      </c>
      <c r="CL328" s="61" t="str">
        <f t="shared" si="210"/>
        <v/>
      </c>
      <c r="CM328" s="39" t="str">
        <f t="shared" si="211"/>
        <v/>
      </c>
      <c r="CN328" s="39" t="str">
        <f t="shared" si="212"/>
        <v/>
      </c>
      <c r="CO328" s="42" t="str">
        <f t="shared" si="213"/>
        <v/>
      </c>
      <c r="CP328" s="42" t="str">
        <f t="shared" si="214"/>
        <v/>
      </c>
      <c r="CQ328" s="42" t="str">
        <f t="shared" si="215"/>
        <v/>
      </c>
      <c r="CR328" s="42" t="str">
        <f t="shared" si="216"/>
        <v/>
      </c>
      <c r="CS328" s="42" t="str">
        <f t="shared" si="217"/>
        <v/>
      </c>
      <c r="CT328" s="42" t="str">
        <f t="shared" si="218"/>
        <v/>
      </c>
      <c r="CU328" s="43" t="str">
        <f t="shared" si="219"/>
        <v/>
      </c>
      <c r="CV328" s="43" t="str">
        <f t="shared" si="220"/>
        <v/>
      </c>
      <c r="CW328" s="43" t="str">
        <f t="shared" si="221"/>
        <v/>
      </c>
      <c r="CX328" s="13"/>
    </row>
    <row r="329" spans="1:102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185"/>
        <v/>
      </c>
      <c r="S329" s="37" t="str">
        <f t="shared" si="186"/>
        <v/>
      </c>
      <c r="T329" s="38" t="str">
        <f t="shared" si="187"/>
        <v/>
      </c>
      <c r="U329" s="38" t="str">
        <f t="shared" si="188"/>
        <v/>
      </c>
      <c r="V329" s="38" t="b">
        <f t="shared" si="189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90"/>
        <v/>
      </c>
      <c r="AI329" s="36" t="str">
        <f>IFERROR(INDEX('Level Multipliers'!$D:$D,MATCH(AH329,'Level Multipliers'!$A:$A,0)),"")</f>
        <v/>
      </c>
      <c r="AJ329" s="37" t="str">
        <f t="shared" si="191"/>
        <v/>
      </c>
      <c r="AK329" s="37" t="str">
        <f t="shared" si="192"/>
        <v/>
      </c>
      <c r="AL329" s="38" t="str">
        <f t="shared" si="193"/>
        <v/>
      </c>
      <c r="AM329" s="38" t="str">
        <f t="shared" si="194"/>
        <v/>
      </c>
      <c r="AN329" s="38" t="b">
        <f t="shared" si="195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6"/>
        <v/>
      </c>
      <c r="BA329" s="36" t="str">
        <f>IFERROR(INDEX('Level Multipliers'!$D:$D,MATCH(AZ329,'Level Multipliers'!$A:$A,0)),"")</f>
        <v/>
      </c>
      <c r="BB329" s="37" t="str">
        <f t="shared" si="197"/>
        <v/>
      </c>
      <c r="BC329" s="37" t="str">
        <f t="shared" si="198"/>
        <v/>
      </c>
      <c r="BD329" s="38" t="str">
        <f t="shared" si="199"/>
        <v/>
      </c>
      <c r="BE329" s="38" t="str">
        <f t="shared" si="200"/>
        <v/>
      </c>
      <c r="BF329" s="38" t="b">
        <f t="shared" si="201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202"/>
        <v/>
      </c>
      <c r="BS329" s="36" t="str">
        <f>IFERROR(INDEX('Level Multipliers'!$D:$D,MATCH(BR329,'Level Multipliers'!$A:$A,0)),"")</f>
        <v/>
      </c>
      <c r="BT329" s="37" t="str">
        <f t="shared" si="203"/>
        <v/>
      </c>
      <c r="BU329" s="37" t="str">
        <f t="shared" si="204"/>
        <v/>
      </c>
      <c r="BV329" s="38" t="str">
        <f t="shared" si="205"/>
        <v/>
      </c>
      <c r="BW329" s="38" t="str">
        <f t="shared" si="206"/>
        <v/>
      </c>
      <c r="BX329" s="38" t="b">
        <f t="shared" si="207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8"/>
        <v/>
      </c>
      <c r="CK329" s="41" t="str">
        <f t="shared" si="209"/>
        <v/>
      </c>
      <c r="CL329" s="61" t="str">
        <f t="shared" si="210"/>
        <v/>
      </c>
      <c r="CM329" s="39" t="str">
        <f t="shared" si="211"/>
        <v/>
      </c>
      <c r="CN329" s="39" t="str">
        <f t="shared" si="212"/>
        <v/>
      </c>
      <c r="CO329" s="42" t="str">
        <f t="shared" si="213"/>
        <v/>
      </c>
      <c r="CP329" s="42" t="str">
        <f t="shared" si="214"/>
        <v/>
      </c>
      <c r="CQ329" s="42" t="str">
        <f t="shared" si="215"/>
        <v/>
      </c>
      <c r="CR329" s="42" t="str">
        <f t="shared" si="216"/>
        <v/>
      </c>
      <c r="CS329" s="42" t="str">
        <f t="shared" si="217"/>
        <v/>
      </c>
      <c r="CT329" s="42" t="str">
        <f t="shared" si="218"/>
        <v/>
      </c>
      <c r="CU329" s="43" t="str">
        <f t="shared" si="219"/>
        <v/>
      </c>
      <c r="CV329" s="43" t="str">
        <f t="shared" si="220"/>
        <v/>
      </c>
      <c r="CW329" s="43" t="str">
        <f t="shared" si="221"/>
        <v/>
      </c>
      <c r="CX329" s="13"/>
    </row>
    <row r="330" spans="1:102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185"/>
        <v/>
      </c>
      <c r="S330" s="37" t="str">
        <f t="shared" si="186"/>
        <v/>
      </c>
      <c r="T330" s="38" t="str">
        <f t="shared" si="187"/>
        <v/>
      </c>
      <c r="U330" s="38" t="str">
        <f t="shared" si="188"/>
        <v/>
      </c>
      <c r="V330" s="38" t="b">
        <f t="shared" si="189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90"/>
        <v/>
      </c>
      <c r="AI330" s="36" t="str">
        <f>IFERROR(INDEX('Level Multipliers'!$D:$D,MATCH(AH330,'Level Multipliers'!$A:$A,0)),"")</f>
        <v/>
      </c>
      <c r="AJ330" s="37" t="str">
        <f t="shared" si="191"/>
        <v/>
      </c>
      <c r="AK330" s="37" t="str">
        <f t="shared" si="192"/>
        <v/>
      </c>
      <c r="AL330" s="38" t="str">
        <f t="shared" si="193"/>
        <v/>
      </c>
      <c r="AM330" s="38" t="str">
        <f t="shared" si="194"/>
        <v/>
      </c>
      <c r="AN330" s="38" t="b">
        <f t="shared" si="195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6"/>
        <v/>
      </c>
      <c r="BA330" s="36" t="str">
        <f>IFERROR(INDEX('Level Multipliers'!$D:$D,MATCH(AZ330,'Level Multipliers'!$A:$A,0)),"")</f>
        <v/>
      </c>
      <c r="BB330" s="37" t="str">
        <f t="shared" si="197"/>
        <v/>
      </c>
      <c r="BC330" s="37" t="str">
        <f t="shared" si="198"/>
        <v/>
      </c>
      <c r="BD330" s="38" t="str">
        <f t="shared" si="199"/>
        <v/>
      </c>
      <c r="BE330" s="38" t="str">
        <f t="shared" si="200"/>
        <v/>
      </c>
      <c r="BF330" s="38" t="b">
        <f t="shared" si="201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202"/>
        <v/>
      </c>
      <c r="BS330" s="36" t="str">
        <f>IFERROR(INDEX('Level Multipliers'!$D:$D,MATCH(BR330,'Level Multipliers'!$A:$A,0)),"")</f>
        <v/>
      </c>
      <c r="BT330" s="37" t="str">
        <f t="shared" si="203"/>
        <v/>
      </c>
      <c r="BU330" s="37" t="str">
        <f t="shared" si="204"/>
        <v/>
      </c>
      <c r="BV330" s="38" t="str">
        <f t="shared" si="205"/>
        <v/>
      </c>
      <c r="BW330" s="38" t="str">
        <f t="shared" si="206"/>
        <v/>
      </c>
      <c r="BX330" s="38" t="b">
        <f t="shared" si="207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8"/>
        <v/>
      </c>
      <c r="CK330" s="41" t="str">
        <f t="shared" si="209"/>
        <v/>
      </c>
      <c r="CL330" s="61" t="str">
        <f t="shared" si="210"/>
        <v/>
      </c>
      <c r="CM330" s="39" t="str">
        <f t="shared" si="211"/>
        <v/>
      </c>
      <c r="CN330" s="39" t="str">
        <f t="shared" si="212"/>
        <v/>
      </c>
      <c r="CO330" s="42" t="str">
        <f t="shared" si="213"/>
        <v/>
      </c>
      <c r="CP330" s="42" t="str">
        <f t="shared" si="214"/>
        <v/>
      </c>
      <c r="CQ330" s="42" t="str">
        <f t="shared" si="215"/>
        <v/>
      </c>
      <c r="CR330" s="42" t="str">
        <f t="shared" si="216"/>
        <v/>
      </c>
      <c r="CS330" s="42" t="str">
        <f t="shared" si="217"/>
        <v/>
      </c>
      <c r="CT330" s="42" t="str">
        <f t="shared" si="218"/>
        <v/>
      </c>
      <c r="CU330" s="43" t="str">
        <f t="shared" si="219"/>
        <v/>
      </c>
      <c r="CV330" s="43" t="str">
        <f t="shared" si="220"/>
        <v/>
      </c>
      <c r="CW330" s="43" t="str">
        <f t="shared" si="221"/>
        <v/>
      </c>
      <c r="CX330" s="13"/>
    </row>
    <row r="331" spans="1:102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185"/>
        <v/>
      </c>
      <c r="S331" s="37" t="str">
        <f t="shared" si="186"/>
        <v/>
      </c>
      <c r="T331" s="38" t="str">
        <f t="shared" si="187"/>
        <v/>
      </c>
      <c r="U331" s="38" t="str">
        <f t="shared" si="188"/>
        <v/>
      </c>
      <c r="V331" s="38" t="b">
        <f t="shared" si="189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90"/>
        <v/>
      </c>
      <c r="AI331" s="36" t="str">
        <f>IFERROR(INDEX('Level Multipliers'!$D:$D,MATCH(AH331,'Level Multipliers'!$A:$A,0)),"")</f>
        <v/>
      </c>
      <c r="AJ331" s="37" t="str">
        <f t="shared" si="191"/>
        <v/>
      </c>
      <c r="AK331" s="37" t="str">
        <f t="shared" si="192"/>
        <v/>
      </c>
      <c r="AL331" s="38" t="str">
        <f t="shared" si="193"/>
        <v/>
      </c>
      <c r="AM331" s="38" t="str">
        <f t="shared" si="194"/>
        <v/>
      </c>
      <c r="AN331" s="38" t="b">
        <f t="shared" si="195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6"/>
        <v/>
      </c>
      <c r="BA331" s="36" t="str">
        <f>IFERROR(INDEX('Level Multipliers'!$D:$D,MATCH(AZ331,'Level Multipliers'!$A:$A,0)),"")</f>
        <v/>
      </c>
      <c r="BB331" s="37" t="str">
        <f t="shared" si="197"/>
        <v/>
      </c>
      <c r="BC331" s="37" t="str">
        <f t="shared" si="198"/>
        <v/>
      </c>
      <c r="BD331" s="38" t="str">
        <f t="shared" si="199"/>
        <v/>
      </c>
      <c r="BE331" s="38" t="str">
        <f t="shared" si="200"/>
        <v/>
      </c>
      <c r="BF331" s="38" t="b">
        <f t="shared" si="201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202"/>
        <v/>
      </c>
      <c r="BS331" s="36" t="str">
        <f>IFERROR(INDEX('Level Multipliers'!$D:$D,MATCH(BR331,'Level Multipliers'!$A:$A,0)),"")</f>
        <v/>
      </c>
      <c r="BT331" s="37" t="str">
        <f t="shared" si="203"/>
        <v/>
      </c>
      <c r="BU331" s="37" t="str">
        <f t="shared" si="204"/>
        <v/>
      </c>
      <c r="BV331" s="38" t="str">
        <f t="shared" si="205"/>
        <v/>
      </c>
      <c r="BW331" s="38" t="str">
        <f t="shared" si="206"/>
        <v/>
      </c>
      <c r="BX331" s="38" t="b">
        <f t="shared" si="207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8"/>
        <v/>
      </c>
      <c r="CK331" s="41" t="str">
        <f t="shared" si="209"/>
        <v/>
      </c>
      <c r="CL331" s="61" t="str">
        <f t="shared" si="210"/>
        <v/>
      </c>
      <c r="CM331" s="39" t="str">
        <f t="shared" si="211"/>
        <v/>
      </c>
      <c r="CN331" s="39" t="str">
        <f t="shared" si="212"/>
        <v/>
      </c>
      <c r="CO331" s="42" t="str">
        <f t="shared" si="213"/>
        <v/>
      </c>
      <c r="CP331" s="42" t="str">
        <f t="shared" si="214"/>
        <v/>
      </c>
      <c r="CQ331" s="42" t="str">
        <f t="shared" si="215"/>
        <v/>
      </c>
      <c r="CR331" s="42" t="str">
        <f t="shared" si="216"/>
        <v/>
      </c>
      <c r="CS331" s="42" t="str">
        <f t="shared" si="217"/>
        <v/>
      </c>
      <c r="CT331" s="42" t="str">
        <f t="shared" si="218"/>
        <v/>
      </c>
      <c r="CU331" s="43" t="str">
        <f t="shared" si="219"/>
        <v/>
      </c>
      <c r="CV331" s="43" t="str">
        <f t="shared" si="220"/>
        <v/>
      </c>
      <c r="CW331" s="43" t="str">
        <f t="shared" si="221"/>
        <v/>
      </c>
      <c r="CX331" s="13"/>
    </row>
    <row r="332" spans="1:102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185"/>
        <v/>
      </c>
      <c r="S332" s="37" t="str">
        <f t="shared" si="186"/>
        <v/>
      </c>
      <c r="T332" s="38" t="str">
        <f t="shared" si="187"/>
        <v/>
      </c>
      <c r="U332" s="38" t="str">
        <f t="shared" si="188"/>
        <v/>
      </c>
      <c r="V332" s="38" t="b">
        <f t="shared" si="189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90"/>
        <v/>
      </c>
      <c r="AI332" s="36" t="str">
        <f>IFERROR(INDEX('Level Multipliers'!$D:$D,MATCH(AH332,'Level Multipliers'!$A:$A,0)),"")</f>
        <v/>
      </c>
      <c r="AJ332" s="37" t="str">
        <f t="shared" si="191"/>
        <v/>
      </c>
      <c r="AK332" s="37" t="str">
        <f t="shared" si="192"/>
        <v/>
      </c>
      <c r="AL332" s="38" t="str">
        <f t="shared" si="193"/>
        <v/>
      </c>
      <c r="AM332" s="38" t="str">
        <f t="shared" si="194"/>
        <v/>
      </c>
      <c r="AN332" s="38" t="b">
        <f t="shared" si="195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6"/>
        <v/>
      </c>
      <c r="BA332" s="36" t="str">
        <f>IFERROR(INDEX('Level Multipliers'!$D:$D,MATCH(AZ332,'Level Multipliers'!$A:$A,0)),"")</f>
        <v/>
      </c>
      <c r="BB332" s="37" t="str">
        <f t="shared" si="197"/>
        <v/>
      </c>
      <c r="BC332" s="37" t="str">
        <f t="shared" si="198"/>
        <v/>
      </c>
      <c r="BD332" s="38" t="str">
        <f t="shared" si="199"/>
        <v/>
      </c>
      <c r="BE332" s="38" t="str">
        <f t="shared" si="200"/>
        <v/>
      </c>
      <c r="BF332" s="38" t="b">
        <f t="shared" si="201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202"/>
        <v/>
      </c>
      <c r="BS332" s="36" t="str">
        <f>IFERROR(INDEX('Level Multipliers'!$D:$D,MATCH(BR332,'Level Multipliers'!$A:$A,0)),"")</f>
        <v/>
      </c>
      <c r="BT332" s="37" t="str">
        <f t="shared" si="203"/>
        <v/>
      </c>
      <c r="BU332" s="37" t="str">
        <f t="shared" si="204"/>
        <v/>
      </c>
      <c r="BV332" s="38" t="str">
        <f t="shared" si="205"/>
        <v/>
      </c>
      <c r="BW332" s="38" t="str">
        <f t="shared" si="206"/>
        <v/>
      </c>
      <c r="BX332" s="38" t="b">
        <f t="shared" si="207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8"/>
        <v/>
      </c>
      <c r="CK332" s="41" t="str">
        <f t="shared" si="209"/>
        <v/>
      </c>
      <c r="CL332" s="61" t="str">
        <f t="shared" si="210"/>
        <v/>
      </c>
      <c r="CM332" s="39" t="str">
        <f t="shared" si="211"/>
        <v/>
      </c>
      <c r="CN332" s="39" t="str">
        <f t="shared" si="212"/>
        <v/>
      </c>
      <c r="CO332" s="42" t="str">
        <f t="shared" si="213"/>
        <v/>
      </c>
      <c r="CP332" s="42" t="str">
        <f t="shared" si="214"/>
        <v/>
      </c>
      <c r="CQ332" s="42" t="str">
        <f t="shared" si="215"/>
        <v/>
      </c>
      <c r="CR332" s="42" t="str">
        <f t="shared" si="216"/>
        <v/>
      </c>
      <c r="CS332" s="42" t="str">
        <f t="shared" si="217"/>
        <v/>
      </c>
      <c r="CT332" s="42" t="str">
        <f t="shared" si="218"/>
        <v/>
      </c>
      <c r="CU332" s="43" t="str">
        <f t="shared" si="219"/>
        <v/>
      </c>
      <c r="CV332" s="43" t="str">
        <f t="shared" si="220"/>
        <v/>
      </c>
      <c r="CW332" s="43" t="str">
        <f t="shared" si="221"/>
        <v/>
      </c>
      <c r="CX332" s="13"/>
    </row>
    <row r="333" spans="1:102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185"/>
        <v/>
      </c>
      <c r="S333" s="37" t="str">
        <f t="shared" si="186"/>
        <v/>
      </c>
      <c r="T333" s="38" t="str">
        <f t="shared" si="187"/>
        <v/>
      </c>
      <c r="U333" s="38" t="str">
        <f t="shared" si="188"/>
        <v/>
      </c>
      <c r="V333" s="38" t="b">
        <f t="shared" si="189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90"/>
        <v/>
      </c>
      <c r="AI333" s="36" t="str">
        <f>IFERROR(INDEX('Level Multipliers'!$D:$D,MATCH(AH333,'Level Multipliers'!$A:$A,0)),"")</f>
        <v/>
      </c>
      <c r="AJ333" s="37" t="str">
        <f t="shared" si="191"/>
        <v/>
      </c>
      <c r="AK333" s="37" t="str">
        <f t="shared" si="192"/>
        <v/>
      </c>
      <c r="AL333" s="38" t="str">
        <f t="shared" si="193"/>
        <v/>
      </c>
      <c r="AM333" s="38" t="str">
        <f t="shared" si="194"/>
        <v/>
      </c>
      <c r="AN333" s="38" t="b">
        <f t="shared" si="195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6"/>
        <v/>
      </c>
      <c r="BA333" s="36" t="str">
        <f>IFERROR(INDEX('Level Multipliers'!$D:$D,MATCH(AZ333,'Level Multipliers'!$A:$A,0)),"")</f>
        <v/>
      </c>
      <c r="BB333" s="37" t="str">
        <f t="shared" si="197"/>
        <v/>
      </c>
      <c r="BC333" s="37" t="str">
        <f t="shared" si="198"/>
        <v/>
      </c>
      <c r="BD333" s="38" t="str">
        <f t="shared" si="199"/>
        <v/>
      </c>
      <c r="BE333" s="38" t="str">
        <f t="shared" si="200"/>
        <v/>
      </c>
      <c r="BF333" s="38" t="b">
        <f t="shared" si="201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202"/>
        <v/>
      </c>
      <c r="BS333" s="36" t="str">
        <f>IFERROR(INDEX('Level Multipliers'!$D:$D,MATCH(BR333,'Level Multipliers'!$A:$A,0)),"")</f>
        <v/>
      </c>
      <c r="BT333" s="37" t="str">
        <f t="shared" si="203"/>
        <v/>
      </c>
      <c r="BU333" s="37" t="str">
        <f t="shared" si="204"/>
        <v/>
      </c>
      <c r="BV333" s="38" t="str">
        <f t="shared" si="205"/>
        <v/>
      </c>
      <c r="BW333" s="38" t="str">
        <f t="shared" si="206"/>
        <v/>
      </c>
      <c r="BX333" s="38" t="b">
        <f t="shared" si="207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8"/>
        <v/>
      </c>
      <c r="CK333" s="41" t="str">
        <f t="shared" si="209"/>
        <v/>
      </c>
      <c r="CL333" s="61" t="str">
        <f t="shared" si="210"/>
        <v/>
      </c>
      <c r="CM333" s="39" t="str">
        <f t="shared" si="211"/>
        <v/>
      </c>
      <c r="CN333" s="39" t="str">
        <f t="shared" si="212"/>
        <v/>
      </c>
      <c r="CO333" s="42" t="str">
        <f t="shared" si="213"/>
        <v/>
      </c>
      <c r="CP333" s="42" t="str">
        <f t="shared" si="214"/>
        <v/>
      </c>
      <c r="CQ333" s="42" t="str">
        <f t="shared" si="215"/>
        <v/>
      </c>
      <c r="CR333" s="42" t="str">
        <f t="shared" si="216"/>
        <v/>
      </c>
      <c r="CS333" s="42" t="str">
        <f t="shared" si="217"/>
        <v/>
      </c>
      <c r="CT333" s="42" t="str">
        <f t="shared" si="218"/>
        <v/>
      </c>
      <c r="CU333" s="43" t="str">
        <f t="shared" si="219"/>
        <v/>
      </c>
      <c r="CV333" s="43" t="str">
        <f t="shared" si="220"/>
        <v/>
      </c>
      <c r="CW333" s="43" t="str">
        <f t="shared" si="221"/>
        <v/>
      </c>
      <c r="CX333" s="13"/>
    </row>
    <row r="334" spans="1:102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185"/>
        <v/>
      </c>
      <c r="S334" s="37" t="str">
        <f t="shared" si="186"/>
        <v/>
      </c>
      <c r="T334" s="38" t="str">
        <f t="shared" si="187"/>
        <v/>
      </c>
      <c r="U334" s="38" t="str">
        <f t="shared" si="188"/>
        <v/>
      </c>
      <c r="V334" s="38" t="b">
        <f t="shared" si="189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90"/>
        <v/>
      </c>
      <c r="AI334" s="36" t="str">
        <f>IFERROR(INDEX('Level Multipliers'!$D:$D,MATCH(AH334,'Level Multipliers'!$A:$A,0)),"")</f>
        <v/>
      </c>
      <c r="AJ334" s="37" t="str">
        <f t="shared" si="191"/>
        <v/>
      </c>
      <c r="AK334" s="37" t="str">
        <f t="shared" si="192"/>
        <v/>
      </c>
      <c r="AL334" s="38" t="str">
        <f t="shared" si="193"/>
        <v/>
      </c>
      <c r="AM334" s="38" t="str">
        <f t="shared" si="194"/>
        <v/>
      </c>
      <c r="AN334" s="38" t="b">
        <f t="shared" si="195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6"/>
        <v/>
      </c>
      <c r="BA334" s="36" t="str">
        <f>IFERROR(INDEX('Level Multipliers'!$D:$D,MATCH(AZ334,'Level Multipliers'!$A:$A,0)),"")</f>
        <v/>
      </c>
      <c r="BB334" s="37" t="str">
        <f t="shared" si="197"/>
        <v/>
      </c>
      <c r="BC334" s="37" t="str">
        <f t="shared" si="198"/>
        <v/>
      </c>
      <c r="BD334" s="38" t="str">
        <f t="shared" si="199"/>
        <v/>
      </c>
      <c r="BE334" s="38" t="str">
        <f t="shared" si="200"/>
        <v/>
      </c>
      <c r="BF334" s="38" t="b">
        <f t="shared" si="201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202"/>
        <v/>
      </c>
      <c r="BS334" s="36" t="str">
        <f>IFERROR(INDEX('Level Multipliers'!$D:$D,MATCH(BR334,'Level Multipliers'!$A:$A,0)),"")</f>
        <v/>
      </c>
      <c r="BT334" s="37" t="str">
        <f t="shared" si="203"/>
        <v/>
      </c>
      <c r="BU334" s="37" t="str">
        <f t="shared" si="204"/>
        <v/>
      </c>
      <c r="BV334" s="38" t="str">
        <f t="shared" si="205"/>
        <v/>
      </c>
      <c r="BW334" s="38" t="str">
        <f t="shared" si="206"/>
        <v/>
      </c>
      <c r="BX334" s="38" t="b">
        <f t="shared" si="207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8"/>
        <v/>
      </c>
      <c r="CK334" s="41" t="str">
        <f t="shared" si="209"/>
        <v/>
      </c>
      <c r="CL334" s="61" t="str">
        <f t="shared" si="210"/>
        <v/>
      </c>
      <c r="CM334" s="39" t="str">
        <f t="shared" si="211"/>
        <v/>
      </c>
      <c r="CN334" s="39" t="str">
        <f t="shared" si="212"/>
        <v/>
      </c>
      <c r="CO334" s="42" t="str">
        <f t="shared" si="213"/>
        <v/>
      </c>
      <c r="CP334" s="42" t="str">
        <f t="shared" si="214"/>
        <v/>
      </c>
      <c r="CQ334" s="42" t="str">
        <f t="shared" si="215"/>
        <v/>
      </c>
      <c r="CR334" s="42" t="str">
        <f t="shared" si="216"/>
        <v/>
      </c>
      <c r="CS334" s="42" t="str">
        <f t="shared" si="217"/>
        <v/>
      </c>
      <c r="CT334" s="42" t="str">
        <f t="shared" si="218"/>
        <v/>
      </c>
      <c r="CU334" s="43" t="str">
        <f t="shared" si="219"/>
        <v/>
      </c>
      <c r="CV334" s="43" t="str">
        <f t="shared" si="220"/>
        <v/>
      </c>
      <c r="CW334" s="43" t="str">
        <f t="shared" si="221"/>
        <v/>
      </c>
      <c r="CX334" s="13"/>
    </row>
    <row r="335" spans="1:102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185"/>
        <v/>
      </c>
      <c r="S335" s="37" t="str">
        <f t="shared" si="186"/>
        <v/>
      </c>
      <c r="T335" s="38" t="str">
        <f t="shared" si="187"/>
        <v/>
      </c>
      <c r="U335" s="38" t="str">
        <f t="shared" si="188"/>
        <v/>
      </c>
      <c r="V335" s="38" t="b">
        <f t="shared" si="189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90"/>
        <v/>
      </c>
      <c r="AI335" s="36" t="str">
        <f>IFERROR(INDEX('Level Multipliers'!$D:$D,MATCH(AH335,'Level Multipliers'!$A:$A,0)),"")</f>
        <v/>
      </c>
      <c r="AJ335" s="37" t="str">
        <f t="shared" si="191"/>
        <v/>
      </c>
      <c r="AK335" s="37" t="str">
        <f t="shared" si="192"/>
        <v/>
      </c>
      <c r="AL335" s="38" t="str">
        <f t="shared" si="193"/>
        <v/>
      </c>
      <c r="AM335" s="38" t="str">
        <f t="shared" si="194"/>
        <v/>
      </c>
      <c r="AN335" s="38" t="b">
        <f t="shared" si="195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6"/>
        <v/>
      </c>
      <c r="BA335" s="36" t="str">
        <f>IFERROR(INDEX('Level Multipliers'!$D:$D,MATCH(AZ335,'Level Multipliers'!$A:$A,0)),"")</f>
        <v/>
      </c>
      <c r="BB335" s="37" t="str">
        <f t="shared" si="197"/>
        <v/>
      </c>
      <c r="BC335" s="37" t="str">
        <f t="shared" si="198"/>
        <v/>
      </c>
      <c r="BD335" s="38" t="str">
        <f t="shared" si="199"/>
        <v/>
      </c>
      <c r="BE335" s="38" t="str">
        <f t="shared" si="200"/>
        <v/>
      </c>
      <c r="BF335" s="38" t="b">
        <f t="shared" si="201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202"/>
        <v/>
      </c>
      <c r="BS335" s="36" t="str">
        <f>IFERROR(INDEX('Level Multipliers'!$D:$D,MATCH(BR335,'Level Multipliers'!$A:$A,0)),"")</f>
        <v/>
      </c>
      <c r="BT335" s="37" t="str">
        <f t="shared" si="203"/>
        <v/>
      </c>
      <c r="BU335" s="37" t="str">
        <f t="shared" si="204"/>
        <v/>
      </c>
      <c r="BV335" s="38" t="str">
        <f t="shared" si="205"/>
        <v/>
      </c>
      <c r="BW335" s="38" t="str">
        <f t="shared" si="206"/>
        <v/>
      </c>
      <c r="BX335" s="38" t="b">
        <f t="shared" si="207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8"/>
        <v/>
      </c>
      <c r="CK335" s="41" t="str">
        <f t="shared" si="209"/>
        <v/>
      </c>
      <c r="CL335" s="61" t="str">
        <f t="shared" si="210"/>
        <v/>
      </c>
      <c r="CM335" s="39" t="str">
        <f t="shared" si="211"/>
        <v/>
      </c>
      <c r="CN335" s="39" t="str">
        <f t="shared" si="212"/>
        <v/>
      </c>
      <c r="CO335" s="42" t="str">
        <f t="shared" si="213"/>
        <v/>
      </c>
      <c r="CP335" s="42" t="str">
        <f t="shared" si="214"/>
        <v/>
      </c>
      <c r="CQ335" s="42" t="str">
        <f t="shared" si="215"/>
        <v/>
      </c>
      <c r="CR335" s="42" t="str">
        <f t="shared" si="216"/>
        <v/>
      </c>
      <c r="CS335" s="42" t="str">
        <f t="shared" si="217"/>
        <v/>
      </c>
      <c r="CT335" s="42" t="str">
        <f t="shared" si="218"/>
        <v/>
      </c>
      <c r="CU335" s="43" t="str">
        <f t="shared" si="219"/>
        <v/>
      </c>
      <c r="CV335" s="43" t="str">
        <f t="shared" si="220"/>
        <v/>
      </c>
      <c r="CW335" s="43" t="str">
        <f t="shared" si="221"/>
        <v/>
      </c>
      <c r="CX335" s="13"/>
    </row>
    <row r="336" spans="1:102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185"/>
        <v/>
      </c>
      <c r="S336" s="37" t="str">
        <f t="shared" si="186"/>
        <v/>
      </c>
      <c r="T336" s="38" t="str">
        <f t="shared" si="187"/>
        <v/>
      </c>
      <c r="U336" s="38" t="str">
        <f t="shared" si="188"/>
        <v/>
      </c>
      <c r="V336" s="38" t="b">
        <f t="shared" si="189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90"/>
        <v/>
      </c>
      <c r="AI336" s="36" t="str">
        <f>IFERROR(INDEX('Level Multipliers'!$D:$D,MATCH(AH336,'Level Multipliers'!$A:$A,0)),"")</f>
        <v/>
      </c>
      <c r="AJ336" s="37" t="str">
        <f t="shared" si="191"/>
        <v/>
      </c>
      <c r="AK336" s="37" t="str">
        <f t="shared" si="192"/>
        <v/>
      </c>
      <c r="AL336" s="38" t="str">
        <f t="shared" si="193"/>
        <v/>
      </c>
      <c r="AM336" s="38" t="str">
        <f t="shared" si="194"/>
        <v/>
      </c>
      <c r="AN336" s="38" t="b">
        <f t="shared" si="195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6"/>
        <v/>
      </c>
      <c r="BA336" s="36" t="str">
        <f>IFERROR(INDEX('Level Multipliers'!$D:$D,MATCH(AZ336,'Level Multipliers'!$A:$A,0)),"")</f>
        <v/>
      </c>
      <c r="BB336" s="37" t="str">
        <f t="shared" si="197"/>
        <v/>
      </c>
      <c r="BC336" s="37" t="str">
        <f t="shared" si="198"/>
        <v/>
      </c>
      <c r="BD336" s="38" t="str">
        <f t="shared" si="199"/>
        <v/>
      </c>
      <c r="BE336" s="38" t="str">
        <f t="shared" si="200"/>
        <v/>
      </c>
      <c r="BF336" s="38" t="b">
        <f t="shared" si="201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202"/>
        <v/>
      </c>
      <c r="BS336" s="36" t="str">
        <f>IFERROR(INDEX('Level Multipliers'!$D:$D,MATCH(BR336,'Level Multipliers'!$A:$A,0)),"")</f>
        <v/>
      </c>
      <c r="BT336" s="37" t="str">
        <f t="shared" si="203"/>
        <v/>
      </c>
      <c r="BU336" s="37" t="str">
        <f t="shared" si="204"/>
        <v/>
      </c>
      <c r="BV336" s="38" t="str">
        <f t="shared" si="205"/>
        <v/>
      </c>
      <c r="BW336" s="38" t="str">
        <f t="shared" si="206"/>
        <v/>
      </c>
      <c r="BX336" s="38" t="b">
        <f t="shared" si="207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8"/>
        <v/>
      </c>
      <c r="CK336" s="41" t="str">
        <f t="shared" si="209"/>
        <v/>
      </c>
      <c r="CL336" s="61" t="str">
        <f t="shared" si="210"/>
        <v/>
      </c>
      <c r="CM336" s="39" t="str">
        <f t="shared" si="211"/>
        <v/>
      </c>
      <c r="CN336" s="39" t="str">
        <f t="shared" si="212"/>
        <v/>
      </c>
      <c r="CO336" s="42" t="str">
        <f t="shared" si="213"/>
        <v/>
      </c>
      <c r="CP336" s="42" t="str">
        <f t="shared" si="214"/>
        <v/>
      </c>
      <c r="CQ336" s="42" t="str">
        <f t="shared" si="215"/>
        <v/>
      </c>
      <c r="CR336" s="42" t="str">
        <f t="shared" si="216"/>
        <v/>
      </c>
      <c r="CS336" s="42" t="str">
        <f t="shared" si="217"/>
        <v/>
      </c>
      <c r="CT336" s="42" t="str">
        <f t="shared" si="218"/>
        <v/>
      </c>
      <c r="CU336" s="43" t="str">
        <f t="shared" si="219"/>
        <v/>
      </c>
      <c r="CV336" s="43" t="str">
        <f t="shared" si="220"/>
        <v/>
      </c>
      <c r="CW336" s="43" t="str">
        <f t="shared" si="221"/>
        <v/>
      </c>
      <c r="CX336" s="13"/>
    </row>
    <row r="337" spans="1:102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185"/>
        <v/>
      </c>
      <c r="S337" s="37" t="str">
        <f t="shared" si="186"/>
        <v/>
      </c>
      <c r="T337" s="38" t="str">
        <f t="shared" si="187"/>
        <v/>
      </c>
      <c r="U337" s="38" t="str">
        <f t="shared" si="188"/>
        <v/>
      </c>
      <c r="V337" s="38" t="b">
        <f t="shared" si="189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90"/>
        <v/>
      </c>
      <c r="AI337" s="36" t="str">
        <f>IFERROR(INDEX('Level Multipliers'!$D:$D,MATCH(AH337,'Level Multipliers'!$A:$A,0)),"")</f>
        <v/>
      </c>
      <c r="AJ337" s="37" t="str">
        <f t="shared" si="191"/>
        <v/>
      </c>
      <c r="AK337" s="37" t="str">
        <f t="shared" si="192"/>
        <v/>
      </c>
      <c r="AL337" s="38" t="str">
        <f t="shared" si="193"/>
        <v/>
      </c>
      <c r="AM337" s="38" t="str">
        <f t="shared" si="194"/>
        <v/>
      </c>
      <c r="AN337" s="38" t="b">
        <f t="shared" si="195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6"/>
        <v/>
      </c>
      <c r="BA337" s="36" t="str">
        <f>IFERROR(INDEX('Level Multipliers'!$D:$D,MATCH(AZ337,'Level Multipliers'!$A:$A,0)),"")</f>
        <v/>
      </c>
      <c r="BB337" s="37" t="str">
        <f t="shared" si="197"/>
        <v/>
      </c>
      <c r="BC337" s="37" t="str">
        <f t="shared" si="198"/>
        <v/>
      </c>
      <c r="BD337" s="38" t="str">
        <f t="shared" si="199"/>
        <v/>
      </c>
      <c r="BE337" s="38" t="str">
        <f t="shared" si="200"/>
        <v/>
      </c>
      <c r="BF337" s="38" t="b">
        <f t="shared" si="201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202"/>
        <v/>
      </c>
      <c r="BS337" s="36" t="str">
        <f>IFERROR(INDEX('Level Multipliers'!$D:$D,MATCH(BR337,'Level Multipliers'!$A:$A,0)),"")</f>
        <v/>
      </c>
      <c r="BT337" s="37" t="str">
        <f t="shared" si="203"/>
        <v/>
      </c>
      <c r="BU337" s="37" t="str">
        <f t="shared" si="204"/>
        <v/>
      </c>
      <c r="BV337" s="38" t="str">
        <f t="shared" si="205"/>
        <v/>
      </c>
      <c r="BW337" s="38" t="str">
        <f t="shared" si="206"/>
        <v/>
      </c>
      <c r="BX337" s="38" t="b">
        <f t="shared" si="207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8"/>
        <v/>
      </c>
      <c r="CK337" s="41" t="str">
        <f t="shared" si="209"/>
        <v/>
      </c>
      <c r="CL337" s="61" t="str">
        <f t="shared" si="210"/>
        <v/>
      </c>
      <c r="CM337" s="39" t="str">
        <f t="shared" si="211"/>
        <v/>
      </c>
      <c r="CN337" s="39" t="str">
        <f t="shared" si="212"/>
        <v/>
      </c>
      <c r="CO337" s="42" t="str">
        <f t="shared" si="213"/>
        <v/>
      </c>
      <c r="CP337" s="42" t="str">
        <f t="shared" si="214"/>
        <v/>
      </c>
      <c r="CQ337" s="42" t="str">
        <f t="shared" si="215"/>
        <v/>
      </c>
      <c r="CR337" s="42" t="str">
        <f t="shared" si="216"/>
        <v/>
      </c>
      <c r="CS337" s="42" t="str">
        <f t="shared" si="217"/>
        <v/>
      </c>
      <c r="CT337" s="42" t="str">
        <f t="shared" si="218"/>
        <v/>
      </c>
      <c r="CU337" s="43" t="str">
        <f t="shared" si="219"/>
        <v/>
      </c>
      <c r="CV337" s="43" t="str">
        <f t="shared" si="220"/>
        <v/>
      </c>
      <c r="CW337" s="43" t="str">
        <f t="shared" si="221"/>
        <v/>
      </c>
      <c r="CX337" s="13"/>
    </row>
    <row r="338" spans="1:102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185"/>
        <v/>
      </c>
      <c r="S338" s="37" t="str">
        <f t="shared" si="186"/>
        <v/>
      </c>
      <c r="T338" s="38" t="str">
        <f t="shared" si="187"/>
        <v/>
      </c>
      <c r="U338" s="38" t="str">
        <f t="shared" si="188"/>
        <v/>
      </c>
      <c r="V338" s="38" t="b">
        <f t="shared" si="189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90"/>
        <v/>
      </c>
      <c r="AI338" s="36" t="str">
        <f>IFERROR(INDEX('Level Multipliers'!$D:$D,MATCH(AH338,'Level Multipliers'!$A:$A,0)),"")</f>
        <v/>
      </c>
      <c r="AJ338" s="37" t="str">
        <f t="shared" si="191"/>
        <v/>
      </c>
      <c r="AK338" s="37" t="str">
        <f t="shared" si="192"/>
        <v/>
      </c>
      <c r="AL338" s="38" t="str">
        <f t="shared" si="193"/>
        <v/>
      </c>
      <c r="AM338" s="38" t="str">
        <f t="shared" si="194"/>
        <v/>
      </c>
      <c r="AN338" s="38" t="b">
        <f t="shared" si="195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6"/>
        <v/>
      </c>
      <c r="BA338" s="36" t="str">
        <f>IFERROR(INDEX('Level Multipliers'!$D:$D,MATCH(AZ338,'Level Multipliers'!$A:$A,0)),"")</f>
        <v/>
      </c>
      <c r="BB338" s="37" t="str">
        <f t="shared" si="197"/>
        <v/>
      </c>
      <c r="BC338" s="37" t="str">
        <f t="shared" si="198"/>
        <v/>
      </c>
      <c r="BD338" s="38" t="str">
        <f t="shared" si="199"/>
        <v/>
      </c>
      <c r="BE338" s="38" t="str">
        <f t="shared" si="200"/>
        <v/>
      </c>
      <c r="BF338" s="38" t="b">
        <f t="shared" si="201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202"/>
        <v/>
      </c>
      <c r="BS338" s="36" t="str">
        <f>IFERROR(INDEX('Level Multipliers'!$D:$D,MATCH(BR338,'Level Multipliers'!$A:$A,0)),"")</f>
        <v/>
      </c>
      <c r="BT338" s="37" t="str">
        <f t="shared" si="203"/>
        <v/>
      </c>
      <c r="BU338" s="37" t="str">
        <f t="shared" si="204"/>
        <v/>
      </c>
      <c r="BV338" s="38" t="str">
        <f t="shared" si="205"/>
        <v/>
      </c>
      <c r="BW338" s="38" t="str">
        <f t="shared" si="206"/>
        <v/>
      </c>
      <c r="BX338" s="38" t="b">
        <f t="shared" si="207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8"/>
        <v/>
      </c>
      <c r="CK338" s="41" t="str">
        <f t="shared" si="209"/>
        <v/>
      </c>
      <c r="CL338" s="61" t="str">
        <f t="shared" si="210"/>
        <v/>
      </c>
      <c r="CM338" s="39" t="str">
        <f t="shared" si="211"/>
        <v/>
      </c>
      <c r="CN338" s="39" t="str">
        <f t="shared" si="212"/>
        <v/>
      </c>
      <c r="CO338" s="42" t="str">
        <f t="shared" si="213"/>
        <v/>
      </c>
      <c r="CP338" s="42" t="str">
        <f t="shared" si="214"/>
        <v/>
      </c>
      <c r="CQ338" s="42" t="str">
        <f t="shared" si="215"/>
        <v/>
      </c>
      <c r="CR338" s="42" t="str">
        <f t="shared" si="216"/>
        <v/>
      </c>
      <c r="CS338" s="42" t="str">
        <f t="shared" si="217"/>
        <v/>
      </c>
      <c r="CT338" s="42" t="str">
        <f t="shared" si="218"/>
        <v/>
      </c>
      <c r="CU338" s="43" t="str">
        <f t="shared" si="219"/>
        <v/>
      </c>
      <c r="CV338" s="43" t="str">
        <f t="shared" si="220"/>
        <v/>
      </c>
      <c r="CW338" s="43" t="str">
        <f t="shared" si="221"/>
        <v/>
      </c>
      <c r="CX338" s="13"/>
    </row>
    <row r="339" spans="1:102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185"/>
        <v/>
      </c>
      <c r="S339" s="37" t="str">
        <f t="shared" si="186"/>
        <v/>
      </c>
      <c r="T339" s="38" t="str">
        <f t="shared" si="187"/>
        <v/>
      </c>
      <c r="U339" s="38" t="str">
        <f t="shared" si="188"/>
        <v/>
      </c>
      <c r="V339" s="38" t="b">
        <f t="shared" si="189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90"/>
        <v/>
      </c>
      <c r="AI339" s="36" t="str">
        <f>IFERROR(INDEX('Level Multipliers'!$D:$D,MATCH(AH339,'Level Multipliers'!$A:$A,0)),"")</f>
        <v/>
      </c>
      <c r="AJ339" s="37" t="str">
        <f t="shared" si="191"/>
        <v/>
      </c>
      <c r="AK339" s="37" t="str">
        <f t="shared" si="192"/>
        <v/>
      </c>
      <c r="AL339" s="38" t="str">
        <f t="shared" si="193"/>
        <v/>
      </c>
      <c r="AM339" s="38" t="str">
        <f t="shared" si="194"/>
        <v/>
      </c>
      <c r="AN339" s="38" t="b">
        <f t="shared" si="195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6"/>
        <v/>
      </c>
      <c r="BA339" s="36" t="str">
        <f>IFERROR(INDEX('Level Multipliers'!$D:$D,MATCH(AZ339,'Level Multipliers'!$A:$A,0)),"")</f>
        <v/>
      </c>
      <c r="BB339" s="37" t="str">
        <f t="shared" si="197"/>
        <v/>
      </c>
      <c r="BC339" s="37" t="str">
        <f t="shared" si="198"/>
        <v/>
      </c>
      <c r="BD339" s="38" t="str">
        <f t="shared" si="199"/>
        <v/>
      </c>
      <c r="BE339" s="38" t="str">
        <f t="shared" si="200"/>
        <v/>
      </c>
      <c r="BF339" s="38" t="b">
        <f t="shared" si="201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202"/>
        <v/>
      </c>
      <c r="BS339" s="36" t="str">
        <f>IFERROR(INDEX('Level Multipliers'!$D:$D,MATCH(BR339,'Level Multipliers'!$A:$A,0)),"")</f>
        <v/>
      </c>
      <c r="BT339" s="37" t="str">
        <f t="shared" si="203"/>
        <v/>
      </c>
      <c r="BU339" s="37" t="str">
        <f t="shared" si="204"/>
        <v/>
      </c>
      <c r="BV339" s="38" t="str">
        <f t="shared" si="205"/>
        <v/>
      </c>
      <c r="BW339" s="38" t="str">
        <f t="shared" si="206"/>
        <v/>
      </c>
      <c r="BX339" s="38" t="b">
        <f t="shared" si="207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8"/>
        <v/>
      </c>
      <c r="CK339" s="41" t="str">
        <f t="shared" si="209"/>
        <v/>
      </c>
      <c r="CL339" s="61" t="str">
        <f t="shared" si="210"/>
        <v/>
      </c>
      <c r="CM339" s="39" t="str">
        <f t="shared" si="211"/>
        <v/>
      </c>
      <c r="CN339" s="39" t="str">
        <f t="shared" si="212"/>
        <v/>
      </c>
      <c r="CO339" s="42" t="str">
        <f t="shared" si="213"/>
        <v/>
      </c>
      <c r="CP339" s="42" t="str">
        <f t="shared" si="214"/>
        <v/>
      </c>
      <c r="CQ339" s="42" t="str">
        <f t="shared" si="215"/>
        <v/>
      </c>
      <c r="CR339" s="42" t="str">
        <f t="shared" si="216"/>
        <v/>
      </c>
      <c r="CS339" s="42" t="str">
        <f t="shared" si="217"/>
        <v/>
      </c>
      <c r="CT339" s="42" t="str">
        <f t="shared" si="218"/>
        <v/>
      </c>
      <c r="CU339" s="43" t="str">
        <f t="shared" si="219"/>
        <v/>
      </c>
      <c r="CV339" s="43" t="str">
        <f t="shared" si="220"/>
        <v/>
      </c>
      <c r="CW339" s="43" t="str">
        <f t="shared" si="221"/>
        <v/>
      </c>
      <c r="CX339" s="13"/>
    </row>
    <row r="340" spans="1:102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185"/>
        <v/>
      </c>
      <c r="S340" s="37" t="str">
        <f t="shared" si="186"/>
        <v/>
      </c>
      <c r="T340" s="38" t="str">
        <f t="shared" si="187"/>
        <v/>
      </c>
      <c r="U340" s="38" t="str">
        <f t="shared" si="188"/>
        <v/>
      </c>
      <c r="V340" s="38" t="b">
        <f t="shared" si="189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90"/>
        <v/>
      </c>
      <c r="AI340" s="36" t="str">
        <f>IFERROR(INDEX('Level Multipliers'!$D:$D,MATCH(AH340,'Level Multipliers'!$A:$A,0)),"")</f>
        <v/>
      </c>
      <c r="AJ340" s="37" t="str">
        <f t="shared" si="191"/>
        <v/>
      </c>
      <c r="AK340" s="37" t="str">
        <f t="shared" si="192"/>
        <v/>
      </c>
      <c r="AL340" s="38" t="str">
        <f t="shared" si="193"/>
        <v/>
      </c>
      <c r="AM340" s="38" t="str">
        <f t="shared" si="194"/>
        <v/>
      </c>
      <c r="AN340" s="38" t="b">
        <f t="shared" si="195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6"/>
        <v/>
      </c>
      <c r="BA340" s="36" t="str">
        <f>IFERROR(INDEX('Level Multipliers'!$D:$D,MATCH(AZ340,'Level Multipliers'!$A:$A,0)),"")</f>
        <v/>
      </c>
      <c r="BB340" s="37" t="str">
        <f t="shared" si="197"/>
        <v/>
      </c>
      <c r="BC340" s="37" t="str">
        <f t="shared" si="198"/>
        <v/>
      </c>
      <c r="BD340" s="38" t="str">
        <f t="shared" si="199"/>
        <v/>
      </c>
      <c r="BE340" s="38" t="str">
        <f t="shared" si="200"/>
        <v/>
      </c>
      <c r="BF340" s="38" t="b">
        <f t="shared" si="201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202"/>
        <v/>
      </c>
      <c r="BS340" s="36" t="str">
        <f>IFERROR(INDEX('Level Multipliers'!$D:$D,MATCH(BR340,'Level Multipliers'!$A:$A,0)),"")</f>
        <v/>
      </c>
      <c r="BT340" s="37" t="str">
        <f t="shared" si="203"/>
        <v/>
      </c>
      <c r="BU340" s="37" t="str">
        <f t="shared" si="204"/>
        <v/>
      </c>
      <c r="BV340" s="38" t="str">
        <f t="shared" si="205"/>
        <v/>
      </c>
      <c r="BW340" s="38" t="str">
        <f t="shared" si="206"/>
        <v/>
      </c>
      <c r="BX340" s="38" t="b">
        <f t="shared" si="207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8"/>
        <v/>
      </c>
      <c r="CK340" s="41" t="str">
        <f t="shared" si="209"/>
        <v/>
      </c>
      <c r="CL340" s="61" t="str">
        <f t="shared" si="210"/>
        <v/>
      </c>
      <c r="CM340" s="39" t="str">
        <f t="shared" si="211"/>
        <v/>
      </c>
      <c r="CN340" s="39" t="str">
        <f t="shared" si="212"/>
        <v/>
      </c>
      <c r="CO340" s="42" t="str">
        <f t="shared" si="213"/>
        <v/>
      </c>
      <c r="CP340" s="42" t="str">
        <f t="shared" si="214"/>
        <v/>
      </c>
      <c r="CQ340" s="42" t="str">
        <f t="shared" si="215"/>
        <v/>
      </c>
      <c r="CR340" s="42" t="str">
        <f t="shared" si="216"/>
        <v/>
      </c>
      <c r="CS340" s="42" t="str">
        <f t="shared" si="217"/>
        <v/>
      </c>
      <c r="CT340" s="42" t="str">
        <f t="shared" si="218"/>
        <v/>
      </c>
      <c r="CU340" s="43" t="str">
        <f t="shared" si="219"/>
        <v/>
      </c>
      <c r="CV340" s="43" t="str">
        <f t="shared" si="220"/>
        <v/>
      </c>
      <c r="CW340" s="43" t="str">
        <f t="shared" si="221"/>
        <v/>
      </c>
      <c r="CX340" s="13"/>
    </row>
    <row r="341" spans="1:102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185"/>
        <v/>
      </c>
      <c r="S341" s="37" t="str">
        <f t="shared" si="186"/>
        <v/>
      </c>
      <c r="T341" s="38" t="str">
        <f t="shared" si="187"/>
        <v/>
      </c>
      <c r="U341" s="38" t="str">
        <f t="shared" si="188"/>
        <v/>
      </c>
      <c r="V341" s="38" t="b">
        <f t="shared" si="189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90"/>
        <v/>
      </c>
      <c r="AI341" s="36" t="str">
        <f>IFERROR(INDEX('Level Multipliers'!$D:$D,MATCH(AH341,'Level Multipliers'!$A:$A,0)),"")</f>
        <v/>
      </c>
      <c r="AJ341" s="37" t="str">
        <f t="shared" si="191"/>
        <v/>
      </c>
      <c r="AK341" s="37" t="str">
        <f t="shared" si="192"/>
        <v/>
      </c>
      <c r="AL341" s="38" t="str">
        <f t="shared" si="193"/>
        <v/>
      </c>
      <c r="AM341" s="38" t="str">
        <f t="shared" si="194"/>
        <v/>
      </c>
      <c r="AN341" s="38" t="b">
        <f t="shared" si="195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6"/>
        <v/>
      </c>
      <c r="BA341" s="36" t="str">
        <f>IFERROR(INDEX('Level Multipliers'!$D:$D,MATCH(AZ341,'Level Multipliers'!$A:$A,0)),"")</f>
        <v/>
      </c>
      <c r="BB341" s="37" t="str">
        <f t="shared" si="197"/>
        <v/>
      </c>
      <c r="BC341" s="37" t="str">
        <f t="shared" si="198"/>
        <v/>
      </c>
      <c r="BD341" s="38" t="str">
        <f t="shared" si="199"/>
        <v/>
      </c>
      <c r="BE341" s="38" t="str">
        <f t="shared" si="200"/>
        <v/>
      </c>
      <c r="BF341" s="38" t="b">
        <f t="shared" si="201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202"/>
        <v/>
      </c>
      <c r="BS341" s="36" t="str">
        <f>IFERROR(INDEX('Level Multipliers'!$D:$D,MATCH(BR341,'Level Multipliers'!$A:$A,0)),"")</f>
        <v/>
      </c>
      <c r="BT341" s="37" t="str">
        <f t="shared" si="203"/>
        <v/>
      </c>
      <c r="BU341" s="37" t="str">
        <f t="shared" si="204"/>
        <v/>
      </c>
      <c r="BV341" s="38" t="str">
        <f t="shared" si="205"/>
        <v/>
      </c>
      <c r="BW341" s="38" t="str">
        <f t="shared" si="206"/>
        <v/>
      </c>
      <c r="BX341" s="38" t="b">
        <f t="shared" si="207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8"/>
        <v/>
      </c>
      <c r="CK341" s="41" t="str">
        <f t="shared" si="209"/>
        <v/>
      </c>
      <c r="CL341" s="61" t="str">
        <f t="shared" si="210"/>
        <v/>
      </c>
      <c r="CM341" s="39" t="str">
        <f t="shared" si="211"/>
        <v/>
      </c>
      <c r="CN341" s="39" t="str">
        <f t="shared" si="212"/>
        <v/>
      </c>
      <c r="CO341" s="42" t="str">
        <f t="shared" si="213"/>
        <v/>
      </c>
      <c r="CP341" s="42" t="str">
        <f t="shared" si="214"/>
        <v/>
      </c>
      <c r="CQ341" s="42" t="str">
        <f t="shared" si="215"/>
        <v/>
      </c>
      <c r="CR341" s="42" t="str">
        <f t="shared" si="216"/>
        <v/>
      </c>
      <c r="CS341" s="42" t="str">
        <f t="shared" si="217"/>
        <v/>
      </c>
      <c r="CT341" s="42" t="str">
        <f t="shared" si="218"/>
        <v/>
      </c>
      <c r="CU341" s="43" t="str">
        <f t="shared" si="219"/>
        <v/>
      </c>
      <c r="CV341" s="43" t="str">
        <f t="shared" si="220"/>
        <v/>
      </c>
      <c r="CW341" s="43" t="str">
        <f t="shared" si="221"/>
        <v/>
      </c>
      <c r="CX341" s="13"/>
    </row>
    <row r="342" spans="1:102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185"/>
        <v/>
      </c>
      <c r="S342" s="37" t="str">
        <f t="shared" si="186"/>
        <v/>
      </c>
      <c r="T342" s="38" t="str">
        <f t="shared" si="187"/>
        <v/>
      </c>
      <c r="U342" s="38" t="str">
        <f t="shared" si="188"/>
        <v/>
      </c>
      <c r="V342" s="38" t="b">
        <f t="shared" si="189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90"/>
        <v/>
      </c>
      <c r="AI342" s="36" t="str">
        <f>IFERROR(INDEX('Level Multipliers'!$D:$D,MATCH(AH342,'Level Multipliers'!$A:$A,0)),"")</f>
        <v/>
      </c>
      <c r="AJ342" s="37" t="str">
        <f t="shared" si="191"/>
        <v/>
      </c>
      <c r="AK342" s="37" t="str">
        <f t="shared" si="192"/>
        <v/>
      </c>
      <c r="AL342" s="38" t="str">
        <f t="shared" si="193"/>
        <v/>
      </c>
      <c r="AM342" s="38" t="str">
        <f t="shared" si="194"/>
        <v/>
      </c>
      <c r="AN342" s="38" t="b">
        <f t="shared" si="195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6"/>
        <v/>
      </c>
      <c r="BA342" s="36" t="str">
        <f>IFERROR(INDEX('Level Multipliers'!$D:$D,MATCH(AZ342,'Level Multipliers'!$A:$A,0)),"")</f>
        <v/>
      </c>
      <c r="BB342" s="37" t="str">
        <f t="shared" si="197"/>
        <v/>
      </c>
      <c r="BC342" s="37" t="str">
        <f t="shared" si="198"/>
        <v/>
      </c>
      <c r="BD342" s="38" t="str">
        <f t="shared" si="199"/>
        <v/>
      </c>
      <c r="BE342" s="38" t="str">
        <f t="shared" si="200"/>
        <v/>
      </c>
      <c r="BF342" s="38" t="b">
        <f t="shared" si="201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202"/>
        <v/>
      </c>
      <c r="BS342" s="36" t="str">
        <f>IFERROR(INDEX('Level Multipliers'!$D:$D,MATCH(BR342,'Level Multipliers'!$A:$A,0)),"")</f>
        <v/>
      </c>
      <c r="BT342" s="37" t="str">
        <f t="shared" si="203"/>
        <v/>
      </c>
      <c r="BU342" s="37" t="str">
        <f t="shared" si="204"/>
        <v/>
      </c>
      <c r="BV342" s="38" t="str">
        <f t="shared" si="205"/>
        <v/>
      </c>
      <c r="BW342" s="38" t="str">
        <f t="shared" si="206"/>
        <v/>
      </c>
      <c r="BX342" s="38" t="b">
        <f t="shared" si="207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8"/>
        <v/>
      </c>
      <c r="CK342" s="41" t="str">
        <f t="shared" si="209"/>
        <v/>
      </c>
      <c r="CL342" s="61" t="str">
        <f t="shared" si="210"/>
        <v/>
      </c>
      <c r="CM342" s="39" t="str">
        <f t="shared" si="211"/>
        <v/>
      </c>
      <c r="CN342" s="39" t="str">
        <f t="shared" si="212"/>
        <v/>
      </c>
      <c r="CO342" s="42" t="str">
        <f t="shared" si="213"/>
        <v/>
      </c>
      <c r="CP342" s="42" t="str">
        <f t="shared" si="214"/>
        <v/>
      </c>
      <c r="CQ342" s="42" t="str">
        <f t="shared" si="215"/>
        <v/>
      </c>
      <c r="CR342" s="42" t="str">
        <f t="shared" si="216"/>
        <v/>
      </c>
      <c r="CS342" s="42" t="str">
        <f t="shared" si="217"/>
        <v/>
      </c>
      <c r="CT342" s="42" t="str">
        <f t="shared" si="218"/>
        <v/>
      </c>
      <c r="CU342" s="43" t="str">
        <f t="shared" si="219"/>
        <v/>
      </c>
      <c r="CV342" s="43" t="str">
        <f t="shared" si="220"/>
        <v/>
      </c>
      <c r="CW342" s="43" t="str">
        <f t="shared" si="221"/>
        <v/>
      </c>
      <c r="CX342" s="13"/>
    </row>
    <row r="343" spans="1:102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185"/>
        <v/>
      </c>
      <c r="S343" s="37" t="str">
        <f t="shared" si="186"/>
        <v/>
      </c>
      <c r="T343" s="38" t="str">
        <f t="shared" si="187"/>
        <v/>
      </c>
      <c r="U343" s="38" t="str">
        <f t="shared" si="188"/>
        <v/>
      </c>
      <c r="V343" s="38" t="b">
        <f t="shared" si="189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90"/>
        <v/>
      </c>
      <c r="AI343" s="36" t="str">
        <f>IFERROR(INDEX('Level Multipliers'!$D:$D,MATCH(AH343,'Level Multipliers'!$A:$A,0)),"")</f>
        <v/>
      </c>
      <c r="AJ343" s="37" t="str">
        <f t="shared" si="191"/>
        <v/>
      </c>
      <c r="AK343" s="37" t="str">
        <f t="shared" si="192"/>
        <v/>
      </c>
      <c r="AL343" s="38" t="str">
        <f t="shared" si="193"/>
        <v/>
      </c>
      <c r="AM343" s="38" t="str">
        <f t="shared" si="194"/>
        <v/>
      </c>
      <c r="AN343" s="38" t="b">
        <f t="shared" si="195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6"/>
        <v/>
      </c>
      <c r="BA343" s="36" t="str">
        <f>IFERROR(INDEX('Level Multipliers'!$D:$D,MATCH(AZ343,'Level Multipliers'!$A:$A,0)),"")</f>
        <v/>
      </c>
      <c r="BB343" s="37" t="str">
        <f t="shared" si="197"/>
        <v/>
      </c>
      <c r="BC343" s="37" t="str">
        <f t="shared" si="198"/>
        <v/>
      </c>
      <c r="BD343" s="38" t="str">
        <f t="shared" si="199"/>
        <v/>
      </c>
      <c r="BE343" s="38" t="str">
        <f t="shared" si="200"/>
        <v/>
      </c>
      <c r="BF343" s="38" t="b">
        <f t="shared" si="201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202"/>
        <v/>
      </c>
      <c r="BS343" s="36" t="str">
        <f>IFERROR(INDEX('Level Multipliers'!$D:$D,MATCH(BR343,'Level Multipliers'!$A:$A,0)),"")</f>
        <v/>
      </c>
      <c r="BT343" s="37" t="str">
        <f t="shared" si="203"/>
        <v/>
      </c>
      <c r="BU343" s="37" t="str">
        <f t="shared" si="204"/>
        <v/>
      </c>
      <c r="BV343" s="38" t="str">
        <f t="shared" si="205"/>
        <v/>
      </c>
      <c r="BW343" s="38" t="str">
        <f t="shared" si="206"/>
        <v/>
      </c>
      <c r="BX343" s="38" t="b">
        <f t="shared" si="207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8"/>
        <v/>
      </c>
      <c r="CK343" s="41" t="str">
        <f t="shared" si="209"/>
        <v/>
      </c>
      <c r="CL343" s="61" t="str">
        <f t="shared" si="210"/>
        <v/>
      </c>
      <c r="CM343" s="39" t="str">
        <f t="shared" si="211"/>
        <v/>
      </c>
      <c r="CN343" s="39" t="str">
        <f t="shared" si="212"/>
        <v/>
      </c>
      <c r="CO343" s="42" t="str">
        <f t="shared" si="213"/>
        <v/>
      </c>
      <c r="CP343" s="42" t="str">
        <f t="shared" si="214"/>
        <v/>
      </c>
      <c r="CQ343" s="42" t="str">
        <f t="shared" si="215"/>
        <v/>
      </c>
      <c r="CR343" s="42" t="str">
        <f t="shared" si="216"/>
        <v/>
      </c>
      <c r="CS343" s="42" t="str">
        <f t="shared" si="217"/>
        <v/>
      </c>
      <c r="CT343" s="42" t="str">
        <f t="shared" si="218"/>
        <v/>
      </c>
      <c r="CU343" s="43" t="str">
        <f t="shared" si="219"/>
        <v/>
      </c>
      <c r="CV343" s="43" t="str">
        <f t="shared" si="220"/>
        <v/>
      </c>
      <c r="CW343" s="43" t="str">
        <f t="shared" si="221"/>
        <v/>
      </c>
      <c r="CX343" s="13"/>
    </row>
    <row r="344" spans="1:102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185"/>
        <v/>
      </c>
      <c r="S344" s="37" t="str">
        <f t="shared" si="186"/>
        <v/>
      </c>
      <c r="T344" s="38" t="str">
        <f t="shared" si="187"/>
        <v/>
      </c>
      <c r="U344" s="38" t="str">
        <f t="shared" si="188"/>
        <v/>
      </c>
      <c r="V344" s="38" t="b">
        <f t="shared" si="189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90"/>
        <v/>
      </c>
      <c r="AI344" s="36" t="str">
        <f>IFERROR(INDEX('Level Multipliers'!$D:$D,MATCH(AH344,'Level Multipliers'!$A:$A,0)),"")</f>
        <v/>
      </c>
      <c r="AJ344" s="37" t="str">
        <f t="shared" si="191"/>
        <v/>
      </c>
      <c r="AK344" s="37" t="str">
        <f t="shared" si="192"/>
        <v/>
      </c>
      <c r="AL344" s="38" t="str">
        <f t="shared" si="193"/>
        <v/>
      </c>
      <c r="AM344" s="38" t="str">
        <f t="shared" si="194"/>
        <v/>
      </c>
      <c r="AN344" s="38" t="b">
        <f t="shared" si="195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6"/>
        <v/>
      </c>
      <c r="BA344" s="36" t="str">
        <f>IFERROR(INDEX('Level Multipliers'!$D:$D,MATCH(AZ344,'Level Multipliers'!$A:$A,0)),"")</f>
        <v/>
      </c>
      <c r="BB344" s="37" t="str">
        <f t="shared" si="197"/>
        <v/>
      </c>
      <c r="BC344" s="37" t="str">
        <f t="shared" si="198"/>
        <v/>
      </c>
      <c r="BD344" s="38" t="str">
        <f t="shared" si="199"/>
        <v/>
      </c>
      <c r="BE344" s="38" t="str">
        <f t="shared" si="200"/>
        <v/>
      </c>
      <c r="BF344" s="38" t="b">
        <f t="shared" si="201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202"/>
        <v/>
      </c>
      <c r="BS344" s="36" t="str">
        <f>IFERROR(INDEX('Level Multipliers'!$D:$D,MATCH(BR344,'Level Multipliers'!$A:$A,0)),"")</f>
        <v/>
      </c>
      <c r="BT344" s="37" t="str">
        <f t="shared" si="203"/>
        <v/>
      </c>
      <c r="BU344" s="37" t="str">
        <f t="shared" si="204"/>
        <v/>
      </c>
      <c r="BV344" s="38" t="str">
        <f t="shared" si="205"/>
        <v/>
      </c>
      <c r="BW344" s="38" t="str">
        <f t="shared" si="206"/>
        <v/>
      </c>
      <c r="BX344" s="38" t="b">
        <f t="shared" si="207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8"/>
        <v/>
      </c>
      <c r="CK344" s="41" t="str">
        <f t="shared" si="209"/>
        <v/>
      </c>
      <c r="CL344" s="61" t="str">
        <f t="shared" si="210"/>
        <v/>
      </c>
      <c r="CM344" s="39" t="str">
        <f t="shared" si="211"/>
        <v/>
      </c>
      <c r="CN344" s="39" t="str">
        <f t="shared" si="212"/>
        <v/>
      </c>
      <c r="CO344" s="42" t="str">
        <f t="shared" si="213"/>
        <v/>
      </c>
      <c r="CP344" s="42" t="str">
        <f t="shared" si="214"/>
        <v/>
      </c>
      <c r="CQ344" s="42" t="str">
        <f t="shared" si="215"/>
        <v/>
      </c>
      <c r="CR344" s="42" t="str">
        <f t="shared" si="216"/>
        <v/>
      </c>
      <c r="CS344" s="42" t="str">
        <f t="shared" si="217"/>
        <v/>
      </c>
      <c r="CT344" s="42" t="str">
        <f t="shared" si="218"/>
        <v/>
      </c>
      <c r="CU344" s="43" t="str">
        <f t="shared" si="219"/>
        <v/>
      </c>
      <c r="CV344" s="43" t="str">
        <f t="shared" si="220"/>
        <v/>
      </c>
      <c r="CW344" s="43" t="str">
        <f t="shared" si="221"/>
        <v/>
      </c>
      <c r="CX344" s="13"/>
    </row>
    <row r="345" spans="1:102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185"/>
        <v/>
      </c>
      <c r="S345" s="37" t="str">
        <f t="shared" si="186"/>
        <v/>
      </c>
      <c r="T345" s="38" t="str">
        <f t="shared" si="187"/>
        <v/>
      </c>
      <c r="U345" s="38" t="str">
        <f t="shared" si="188"/>
        <v/>
      </c>
      <c r="V345" s="38" t="b">
        <f t="shared" si="189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90"/>
        <v/>
      </c>
      <c r="AI345" s="36" t="str">
        <f>IFERROR(INDEX('Level Multipliers'!$D:$D,MATCH(AH345,'Level Multipliers'!$A:$A,0)),"")</f>
        <v/>
      </c>
      <c r="AJ345" s="37" t="str">
        <f t="shared" si="191"/>
        <v/>
      </c>
      <c r="AK345" s="37" t="str">
        <f t="shared" si="192"/>
        <v/>
      </c>
      <c r="AL345" s="38" t="str">
        <f t="shared" si="193"/>
        <v/>
      </c>
      <c r="AM345" s="38" t="str">
        <f t="shared" si="194"/>
        <v/>
      </c>
      <c r="AN345" s="38" t="b">
        <f t="shared" si="195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6"/>
        <v/>
      </c>
      <c r="BA345" s="36" t="str">
        <f>IFERROR(INDEX('Level Multipliers'!$D:$D,MATCH(AZ345,'Level Multipliers'!$A:$A,0)),"")</f>
        <v/>
      </c>
      <c r="BB345" s="37" t="str">
        <f t="shared" si="197"/>
        <v/>
      </c>
      <c r="BC345" s="37" t="str">
        <f t="shared" si="198"/>
        <v/>
      </c>
      <c r="BD345" s="38" t="str">
        <f t="shared" si="199"/>
        <v/>
      </c>
      <c r="BE345" s="38" t="str">
        <f t="shared" si="200"/>
        <v/>
      </c>
      <c r="BF345" s="38" t="b">
        <f t="shared" si="201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202"/>
        <v/>
      </c>
      <c r="BS345" s="36" t="str">
        <f>IFERROR(INDEX('Level Multipliers'!$D:$D,MATCH(BR345,'Level Multipliers'!$A:$A,0)),"")</f>
        <v/>
      </c>
      <c r="BT345" s="37" t="str">
        <f t="shared" si="203"/>
        <v/>
      </c>
      <c r="BU345" s="37" t="str">
        <f t="shared" si="204"/>
        <v/>
      </c>
      <c r="BV345" s="38" t="str">
        <f t="shared" si="205"/>
        <v/>
      </c>
      <c r="BW345" s="38" t="str">
        <f t="shared" si="206"/>
        <v/>
      </c>
      <c r="BX345" s="38" t="b">
        <f t="shared" si="207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8"/>
        <v/>
      </c>
      <c r="CK345" s="41" t="str">
        <f t="shared" si="209"/>
        <v/>
      </c>
      <c r="CL345" s="61" t="str">
        <f t="shared" si="210"/>
        <v/>
      </c>
      <c r="CM345" s="39" t="str">
        <f t="shared" si="211"/>
        <v/>
      </c>
      <c r="CN345" s="39" t="str">
        <f t="shared" si="212"/>
        <v/>
      </c>
      <c r="CO345" s="42" t="str">
        <f t="shared" si="213"/>
        <v/>
      </c>
      <c r="CP345" s="42" t="str">
        <f t="shared" si="214"/>
        <v/>
      </c>
      <c r="CQ345" s="42" t="str">
        <f t="shared" si="215"/>
        <v/>
      </c>
      <c r="CR345" s="42" t="str">
        <f t="shared" si="216"/>
        <v/>
      </c>
      <c r="CS345" s="42" t="str">
        <f t="shared" si="217"/>
        <v/>
      </c>
      <c r="CT345" s="42" t="str">
        <f t="shared" si="218"/>
        <v/>
      </c>
      <c r="CU345" s="43" t="str">
        <f t="shared" si="219"/>
        <v/>
      </c>
      <c r="CV345" s="43" t="str">
        <f t="shared" si="220"/>
        <v/>
      </c>
      <c r="CW345" s="43" t="str">
        <f t="shared" si="221"/>
        <v/>
      </c>
      <c r="CX345" s="13"/>
    </row>
    <row r="346" spans="1:102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185"/>
        <v/>
      </c>
      <c r="S346" s="37" t="str">
        <f t="shared" si="186"/>
        <v/>
      </c>
      <c r="T346" s="38" t="str">
        <f t="shared" si="187"/>
        <v/>
      </c>
      <c r="U346" s="38" t="str">
        <f t="shared" si="188"/>
        <v/>
      </c>
      <c r="V346" s="38" t="b">
        <f t="shared" si="189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90"/>
        <v/>
      </c>
      <c r="AI346" s="36" t="str">
        <f>IFERROR(INDEX('Level Multipliers'!$D:$D,MATCH(AH346,'Level Multipliers'!$A:$A,0)),"")</f>
        <v/>
      </c>
      <c r="AJ346" s="37" t="str">
        <f t="shared" si="191"/>
        <v/>
      </c>
      <c r="AK346" s="37" t="str">
        <f t="shared" si="192"/>
        <v/>
      </c>
      <c r="AL346" s="38" t="str">
        <f t="shared" si="193"/>
        <v/>
      </c>
      <c r="AM346" s="38" t="str">
        <f t="shared" si="194"/>
        <v/>
      </c>
      <c r="AN346" s="38" t="b">
        <f t="shared" si="195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6"/>
        <v/>
      </c>
      <c r="BA346" s="36" t="str">
        <f>IFERROR(INDEX('Level Multipliers'!$D:$D,MATCH(AZ346,'Level Multipliers'!$A:$A,0)),"")</f>
        <v/>
      </c>
      <c r="BB346" s="37" t="str">
        <f t="shared" si="197"/>
        <v/>
      </c>
      <c r="BC346" s="37" t="str">
        <f t="shared" si="198"/>
        <v/>
      </c>
      <c r="BD346" s="38" t="str">
        <f t="shared" si="199"/>
        <v/>
      </c>
      <c r="BE346" s="38" t="str">
        <f t="shared" si="200"/>
        <v/>
      </c>
      <c r="BF346" s="38" t="b">
        <f t="shared" si="201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202"/>
        <v/>
      </c>
      <c r="BS346" s="36" t="str">
        <f>IFERROR(INDEX('Level Multipliers'!$D:$D,MATCH(BR346,'Level Multipliers'!$A:$A,0)),"")</f>
        <v/>
      </c>
      <c r="BT346" s="37" t="str">
        <f t="shared" si="203"/>
        <v/>
      </c>
      <c r="BU346" s="37" t="str">
        <f t="shared" si="204"/>
        <v/>
      </c>
      <c r="BV346" s="38" t="str">
        <f t="shared" si="205"/>
        <v/>
      </c>
      <c r="BW346" s="38" t="str">
        <f t="shared" si="206"/>
        <v/>
      </c>
      <c r="BX346" s="38" t="b">
        <f t="shared" si="207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8"/>
        <v/>
      </c>
      <c r="CK346" s="41" t="str">
        <f t="shared" si="209"/>
        <v/>
      </c>
      <c r="CL346" s="61" t="str">
        <f t="shared" si="210"/>
        <v/>
      </c>
      <c r="CM346" s="39" t="str">
        <f t="shared" si="211"/>
        <v/>
      </c>
      <c r="CN346" s="39" t="str">
        <f t="shared" si="212"/>
        <v/>
      </c>
      <c r="CO346" s="42" t="str">
        <f t="shared" si="213"/>
        <v/>
      </c>
      <c r="CP346" s="42" t="str">
        <f t="shared" si="214"/>
        <v/>
      </c>
      <c r="CQ346" s="42" t="str">
        <f t="shared" si="215"/>
        <v/>
      </c>
      <c r="CR346" s="42" t="str">
        <f t="shared" si="216"/>
        <v/>
      </c>
      <c r="CS346" s="42" t="str">
        <f t="shared" si="217"/>
        <v/>
      </c>
      <c r="CT346" s="42" t="str">
        <f t="shared" si="218"/>
        <v/>
      </c>
      <c r="CU346" s="43" t="str">
        <f t="shared" si="219"/>
        <v/>
      </c>
      <c r="CV346" s="43" t="str">
        <f t="shared" si="220"/>
        <v/>
      </c>
      <c r="CW346" s="43" t="str">
        <f t="shared" si="221"/>
        <v/>
      </c>
      <c r="CX346" s="13"/>
    </row>
    <row r="347" spans="1:102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185"/>
        <v/>
      </c>
      <c r="S347" s="37" t="str">
        <f t="shared" si="186"/>
        <v/>
      </c>
      <c r="T347" s="38" t="str">
        <f t="shared" si="187"/>
        <v/>
      </c>
      <c r="U347" s="38" t="str">
        <f t="shared" si="188"/>
        <v/>
      </c>
      <c r="V347" s="38" t="b">
        <f t="shared" si="189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90"/>
        <v/>
      </c>
      <c r="AI347" s="36" t="str">
        <f>IFERROR(INDEX('Level Multipliers'!$D:$D,MATCH(AH347,'Level Multipliers'!$A:$A,0)),"")</f>
        <v/>
      </c>
      <c r="AJ347" s="37" t="str">
        <f t="shared" si="191"/>
        <v/>
      </c>
      <c r="AK347" s="37" t="str">
        <f t="shared" si="192"/>
        <v/>
      </c>
      <c r="AL347" s="38" t="str">
        <f t="shared" si="193"/>
        <v/>
      </c>
      <c r="AM347" s="38" t="str">
        <f t="shared" si="194"/>
        <v/>
      </c>
      <c r="AN347" s="38" t="b">
        <f t="shared" si="195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6"/>
        <v/>
      </c>
      <c r="BA347" s="36" t="str">
        <f>IFERROR(INDEX('Level Multipliers'!$D:$D,MATCH(AZ347,'Level Multipliers'!$A:$A,0)),"")</f>
        <v/>
      </c>
      <c r="BB347" s="37" t="str">
        <f t="shared" si="197"/>
        <v/>
      </c>
      <c r="BC347" s="37" t="str">
        <f t="shared" si="198"/>
        <v/>
      </c>
      <c r="BD347" s="38" t="str">
        <f t="shared" si="199"/>
        <v/>
      </c>
      <c r="BE347" s="38" t="str">
        <f t="shared" si="200"/>
        <v/>
      </c>
      <c r="BF347" s="38" t="b">
        <f t="shared" si="201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202"/>
        <v/>
      </c>
      <c r="BS347" s="36" t="str">
        <f>IFERROR(INDEX('Level Multipliers'!$D:$D,MATCH(BR347,'Level Multipliers'!$A:$A,0)),"")</f>
        <v/>
      </c>
      <c r="BT347" s="37" t="str">
        <f t="shared" si="203"/>
        <v/>
      </c>
      <c r="BU347" s="37" t="str">
        <f t="shared" si="204"/>
        <v/>
      </c>
      <c r="BV347" s="38" t="str">
        <f t="shared" si="205"/>
        <v/>
      </c>
      <c r="BW347" s="38" t="str">
        <f t="shared" si="206"/>
        <v/>
      </c>
      <c r="BX347" s="38" t="b">
        <f t="shared" si="207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8"/>
        <v/>
      </c>
      <c r="CK347" s="41" t="str">
        <f t="shared" si="209"/>
        <v/>
      </c>
      <c r="CL347" s="61" t="str">
        <f t="shared" si="210"/>
        <v/>
      </c>
      <c r="CM347" s="39" t="str">
        <f t="shared" si="211"/>
        <v/>
      </c>
      <c r="CN347" s="39" t="str">
        <f t="shared" si="212"/>
        <v/>
      </c>
      <c r="CO347" s="42" t="str">
        <f t="shared" si="213"/>
        <v/>
      </c>
      <c r="CP347" s="42" t="str">
        <f t="shared" si="214"/>
        <v/>
      </c>
      <c r="CQ347" s="42" t="str">
        <f t="shared" si="215"/>
        <v/>
      </c>
      <c r="CR347" s="42" t="str">
        <f t="shared" si="216"/>
        <v/>
      </c>
      <c r="CS347" s="42" t="str">
        <f t="shared" si="217"/>
        <v/>
      </c>
      <c r="CT347" s="42" t="str">
        <f t="shared" si="218"/>
        <v/>
      </c>
      <c r="CU347" s="43" t="str">
        <f t="shared" si="219"/>
        <v/>
      </c>
      <c r="CV347" s="43" t="str">
        <f t="shared" si="220"/>
        <v/>
      </c>
      <c r="CW347" s="43" t="str">
        <f t="shared" si="221"/>
        <v/>
      </c>
      <c r="CX347" s="13"/>
    </row>
    <row r="348" spans="1:102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185"/>
        <v/>
      </c>
      <c r="S348" s="37" t="str">
        <f t="shared" si="186"/>
        <v/>
      </c>
      <c r="T348" s="38" t="str">
        <f t="shared" si="187"/>
        <v/>
      </c>
      <c r="U348" s="38" t="str">
        <f t="shared" si="188"/>
        <v/>
      </c>
      <c r="V348" s="38" t="b">
        <f t="shared" si="189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90"/>
        <v/>
      </c>
      <c r="AI348" s="36" t="str">
        <f>IFERROR(INDEX('Level Multipliers'!$D:$D,MATCH(AH348,'Level Multipliers'!$A:$A,0)),"")</f>
        <v/>
      </c>
      <c r="AJ348" s="37" t="str">
        <f t="shared" si="191"/>
        <v/>
      </c>
      <c r="AK348" s="37" t="str">
        <f t="shared" si="192"/>
        <v/>
      </c>
      <c r="AL348" s="38" t="str">
        <f t="shared" si="193"/>
        <v/>
      </c>
      <c r="AM348" s="38" t="str">
        <f t="shared" si="194"/>
        <v/>
      </c>
      <c r="AN348" s="38" t="b">
        <f t="shared" si="195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6"/>
        <v/>
      </c>
      <c r="BA348" s="36" t="str">
        <f>IFERROR(INDEX('Level Multipliers'!$D:$D,MATCH(AZ348,'Level Multipliers'!$A:$A,0)),"")</f>
        <v/>
      </c>
      <c r="BB348" s="37" t="str">
        <f t="shared" si="197"/>
        <v/>
      </c>
      <c r="BC348" s="37" t="str">
        <f t="shared" si="198"/>
        <v/>
      </c>
      <c r="BD348" s="38" t="str">
        <f t="shared" si="199"/>
        <v/>
      </c>
      <c r="BE348" s="38" t="str">
        <f t="shared" si="200"/>
        <v/>
      </c>
      <c r="BF348" s="38" t="b">
        <f t="shared" si="201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202"/>
        <v/>
      </c>
      <c r="BS348" s="36" t="str">
        <f>IFERROR(INDEX('Level Multipliers'!$D:$D,MATCH(BR348,'Level Multipliers'!$A:$A,0)),"")</f>
        <v/>
      </c>
      <c r="BT348" s="37" t="str">
        <f t="shared" si="203"/>
        <v/>
      </c>
      <c r="BU348" s="37" t="str">
        <f t="shared" si="204"/>
        <v/>
      </c>
      <c r="BV348" s="38" t="str">
        <f t="shared" si="205"/>
        <v/>
      </c>
      <c r="BW348" s="38" t="str">
        <f t="shared" si="206"/>
        <v/>
      </c>
      <c r="BX348" s="38" t="b">
        <f t="shared" si="207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8"/>
        <v/>
      </c>
      <c r="CK348" s="41" t="str">
        <f t="shared" si="209"/>
        <v/>
      </c>
      <c r="CL348" s="61" t="str">
        <f t="shared" si="210"/>
        <v/>
      </c>
      <c r="CM348" s="39" t="str">
        <f t="shared" si="211"/>
        <v/>
      </c>
      <c r="CN348" s="39" t="str">
        <f t="shared" si="212"/>
        <v/>
      </c>
      <c r="CO348" s="42" t="str">
        <f t="shared" si="213"/>
        <v/>
      </c>
      <c r="CP348" s="42" t="str">
        <f t="shared" si="214"/>
        <v/>
      </c>
      <c r="CQ348" s="42" t="str">
        <f t="shared" si="215"/>
        <v/>
      </c>
      <c r="CR348" s="42" t="str">
        <f t="shared" si="216"/>
        <v/>
      </c>
      <c r="CS348" s="42" t="str">
        <f t="shared" si="217"/>
        <v/>
      </c>
      <c r="CT348" s="42" t="str">
        <f t="shared" si="218"/>
        <v/>
      </c>
      <c r="CU348" s="43" t="str">
        <f t="shared" si="219"/>
        <v/>
      </c>
      <c r="CV348" s="43" t="str">
        <f t="shared" si="220"/>
        <v/>
      </c>
      <c r="CW348" s="43" t="str">
        <f t="shared" si="221"/>
        <v/>
      </c>
      <c r="CX348" s="13"/>
    </row>
    <row r="349" spans="1:102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185"/>
        <v/>
      </c>
      <c r="S349" s="37" t="str">
        <f t="shared" si="186"/>
        <v/>
      </c>
      <c r="T349" s="38" t="str">
        <f t="shared" si="187"/>
        <v/>
      </c>
      <c r="U349" s="38" t="str">
        <f t="shared" si="188"/>
        <v/>
      </c>
      <c r="V349" s="38" t="b">
        <f t="shared" si="189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90"/>
        <v/>
      </c>
      <c r="AI349" s="36" t="str">
        <f>IFERROR(INDEX('Level Multipliers'!$D:$D,MATCH(AH349,'Level Multipliers'!$A:$A,0)),"")</f>
        <v/>
      </c>
      <c r="AJ349" s="37" t="str">
        <f t="shared" si="191"/>
        <v/>
      </c>
      <c r="AK349" s="37" t="str">
        <f t="shared" si="192"/>
        <v/>
      </c>
      <c r="AL349" s="38" t="str">
        <f t="shared" si="193"/>
        <v/>
      </c>
      <c r="AM349" s="38" t="str">
        <f t="shared" si="194"/>
        <v/>
      </c>
      <c r="AN349" s="38" t="b">
        <f t="shared" si="195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6"/>
        <v/>
      </c>
      <c r="BA349" s="36" t="str">
        <f>IFERROR(INDEX('Level Multipliers'!$D:$D,MATCH(AZ349,'Level Multipliers'!$A:$A,0)),"")</f>
        <v/>
      </c>
      <c r="BB349" s="37" t="str">
        <f t="shared" si="197"/>
        <v/>
      </c>
      <c r="BC349" s="37" t="str">
        <f t="shared" si="198"/>
        <v/>
      </c>
      <c r="BD349" s="38" t="str">
        <f t="shared" si="199"/>
        <v/>
      </c>
      <c r="BE349" s="38" t="str">
        <f t="shared" si="200"/>
        <v/>
      </c>
      <c r="BF349" s="38" t="b">
        <f t="shared" si="201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202"/>
        <v/>
      </c>
      <c r="BS349" s="36" t="str">
        <f>IFERROR(INDEX('Level Multipliers'!$D:$D,MATCH(BR349,'Level Multipliers'!$A:$A,0)),"")</f>
        <v/>
      </c>
      <c r="BT349" s="37" t="str">
        <f t="shared" si="203"/>
        <v/>
      </c>
      <c r="BU349" s="37" t="str">
        <f t="shared" si="204"/>
        <v/>
      </c>
      <c r="BV349" s="38" t="str">
        <f t="shared" si="205"/>
        <v/>
      </c>
      <c r="BW349" s="38" t="str">
        <f t="shared" si="206"/>
        <v/>
      </c>
      <c r="BX349" s="38" t="b">
        <f t="shared" si="207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8"/>
        <v/>
      </c>
      <c r="CK349" s="41" t="str">
        <f t="shared" si="209"/>
        <v/>
      </c>
      <c r="CL349" s="61" t="str">
        <f t="shared" si="210"/>
        <v/>
      </c>
      <c r="CM349" s="39" t="str">
        <f t="shared" si="211"/>
        <v/>
      </c>
      <c r="CN349" s="39" t="str">
        <f t="shared" si="212"/>
        <v/>
      </c>
      <c r="CO349" s="42" t="str">
        <f t="shared" si="213"/>
        <v/>
      </c>
      <c r="CP349" s="42" t="str">
        <f t="shared" si="214"/>
        <v/>
      </c>
      <c r="CQ349" s="42" t="str">
        <f t="shared" si="215"/>
        <v/>
      </c>
      <c r="CR349" s="42" t="str">
        <f t="shared" si="216"/>
        <v/>
      </c>
      <c r="CS349" s="42" t="str">
        <f t="shared" si="217"/>
        <v/>
      </c>
      <c r="CT349" s="42" t="str">
        <f t="shared" si="218"/>
        <v/>
      </c>
      <c r="CU349" s="43" t="str">
        <f t="shared" si="219"/>
        <v/>
      </c>
      <c r="CV349" s="43" t="str">
        <f t="shared" si="220"/>
        <v/>
      </c>
      <c r="CW349" s="43" t="str">
        <f t="shared" si="221"/>
        <v/>
      </c>
      <c r="CX349" s="13"/>
    </row>
    <row r="350" spans="1:102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185"/>
        <v/>
      </c>
      <c r="S350" s="37" t="str">
        <f t="shared" si="186"/>
        <v/>
      </c>
      <c r="T350" s="38" t="str">
        <f t="shared" si="187"/>
        <v/>
      </c>
      <c r="U350" s="38" t="str">
        <f t="shared" si="188"/>
        <v/>
      </c>
      <c r="V350" s="38" t="b">
        <f t="shared" si="189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90"/>
        <v/>
      </c>
      <c r="AI350" s="36" t="str">
        <f>IFERROR(INDEX('Level Multipliers'!$D:$D,MATCH(AH350,'Level Multipliers'!$A:$A,0)),"")</f>
        <v/>
      </c>
      <c r="AJ350" s="37" t="str">
        <f t="shared" si="191"/>
        <v/>
      </c>
      <c r="AK350" s="37" t="str">
        <f t="shared" si="192"/>
        <v/>
      </c>
      <c r="AL350" s="38" t="str">
        <f t="shared" si="193"/>
        <v/>
      </c>
      <c r="AM350" s="38" t="str">
        <f t="shared" si="194"/>
        <v/>
      </c>
      <c r="AN350" s="38" t="b">
        <f t="shared" si="195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6"/>
        <v/>
      </c>
      <c r="BA350" s="36" t="str">
        <f>IFERROR(INDEX('Level Multipliers'!$D:$D,MATCH(AZ350,'Level Multipliers'!$A:$A,0)),"")</f>
        <v/>
      </c>
      <c r="BB350" s="37" t="str">
        <f t="shared" si="197"/>
        <v/>
      </c>
      <c r="BC350" s="37" t="str">
        <f t="shared" si="198"/>
        <v/>
      </c>
      <c r="BD350" s="38" t="str">
        <f t="shared" si="199"/>
        <v/>
      </c>
      <c r="BE350" s="38" t="str">
        <f t="shared" si="200"/>
        <v/>
      </c>
      <c r="BF350" s="38" t="b">
        <f t="shared" si="201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202"/>
        <v/>
      </c>
      <c r="BS350" s="36" t="str">
        <f>IFERROR(INDEX('Level Multipliers'!$D:$D,MATCH(BR350,'Level Multipliers'!$A:$A,0)),"")</f>
        <v/>
      </c>
      <c r="BT350" s="37" t="str">
        <f t="shared" si="203"/>
        <v/>
      </c>
      <c r="BU350" s="37" t="str">
        <f t="shared" si="204"/>
        <v/>
      </c>
      <c r="BV350" s="38" t="str">
        <f t="shared" si="205"/>
        <v/>
      </c>
      <c r="BW350" s="38" t="str">
        <f t="shared" si="206"/>
        <v/>
      </c>
      <c r="BX350" s="38" t="b">
        <f t="shared" si="207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8"/>
        <v/>
      </c>
      <c r="CK350" s="41" t="str">
        <f t="shared" si="209"/>
        <v/>
      </c>
      <c r="CL350" s="61" t="str">
        <f t="shared" si="210"/>
        <v/>
      </c>
      <c r="CM350" s="39" t="str">
        <f t="shared" si="211"/>
        <v/>
      </c>
      <c r="CN350" s="39" t="str">
        <f t="shared" si="212"/>
        <v/>
      </c>
      <c r="CO350" s="42" t="str">
        <f t="shared" si="213"/>
        <v/>
      </c>
      <c r="CP350" s="42" t="str">
        <f t="shared" si="214"/>
        <v/>
      </c>
      <c r="CQ350" s="42" t="str">
        <f t="shared" si="215"/>
        <v/>
      </c>
      <c r="CR350" s="42" t="str">
        <f t="shared" si="216"/>
        <v/>
      </c>
      <c r="CS350" s="42" t="str">
        <f t="shared" si="217"/>
        <v/>
      </c>
      <c r="CT350" s="42" t="str">
        <f t="shared" si="218"/>
        <v/>
      </c>
      <c r="CU350" s="43" t="str">
        <f t="shared" si="219"/>
        <v/>
      </c>
      <c r="CV350" s="43" t="str">
        <f t="shared" si="220"/>
        <v/>
      </c>
      <c r="CW350" s="43" t="str">
        <f t="shared" si="221"/>
        <v/>
      </c>
      <c r="CX350" s="13"/>
    </row>
    <row r="351" spans="1:102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185"/>
        <v/>
      </c>
      <c r="S351" s="37" t="str">
        <f t="shared" si="186"/>
        <v/>
      </c>
      <c r="T351" s="38" t="str">
        <f t="shared" si="187"/>
        <v/>
      </c>
      <c r="U351" s="38" t="str">
        <f t="shared" si="188"/>
        <v/>
      </c>
      <c r="V351" s="38" t="b">
        <f t="shared" si="189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90"/>
        <v/>
      </c>
      <c r="AI351" s="36" t="str">
        <f>IFERROR(INDEX('Level Multipliers'!$D:$D,MATCH(AH351,'Level Multipliers'!$A:$A,0)),"")</f>
        <v/>
      </c>
      <c r="AJ351" s="37" t="str">
        <f t="shared" si="191"/>
        <v/>
      </c>
      <c r="AK351" s="37" t="str">
        <f t="shared" si="192"/>
        <v/>
      </c>
      <c r="AL351" s="38" t="str">
        <f t="shared" si="193"/>
        <v/>
      </c>
      <c r="AM351" s="38" t="str">
        <f t="shared" si="194"/>
        <v/>
      </c>
      <c r="AN351" s="38" t="b">
        <f t="shared" si="195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6"/>
        <v/>
      </c>
      <c r="BA351" s="36" t="str">
        <f>IFERROR(INDEX('Level Multipliers'!$D:$D,MATCH(AZ351,'Level Multipliers'!$A:$A,0)),"")</f>
        <v/>
      </c>
      <c r="BB351" s="37" t="str">
        <f t="shared" si="197"/>
        <v/>
      </c>
      <c r="BC351" s="37" t="str">
        <f t="shared" si="198"/>
        <v/>
      </c>
      <c r="BD351" s="38" t="str">
        <f t="shared" si="199"/>
        <v/>
      </c>
      <c r="BE351" s="38" t="str">
        <f t="shared" si="200"/>
        <v/>
      </c>
      <c r="BF351" s="38" t="b">
        <f t="shared" si="201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202"/>
        <v/>
      </c>
      <c r="BS351" s="36" t="str">
        <f>IFERROR(INDEX('Level Multipliers'!$D:$D,MATCH(BR351,'Level Multipliers'!$A:$A,0)),"")</f>
        <v/>
      </c>
      <c r="BT351" s="37" t="str">
        <f t="shared" si="203"/>
        <v/>
      </c>
      <c r="BU351" s="37" t="str">
        <f t="shared" si="204"/>
        <v/>
      </c>
      <c r="BV351" s="38" t="str">
        <f t="shared" si="205"/>
        <v/>
      </c>
      <c r="BW351" s="38" t="str">
        <f t="shared" si="206"/>
        <v/>
      </c>
      <c r="BX351" s="38" t="b">
        <f t="shared" si="207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8"/>
        <v/>
      </c>
      <c r="CK351" s="41" t="str">
        <f t="shared" si="209"/>
        <v/>
      </c>
      <c r="CL351" s="61" t="str">
        <f t="shared" si="210"/>
        <v/>
      </c>
      <c r="CM351" s="39" t="str">
        <f t="shared" si="211"/>
        <v/>
      </c>
      <c r="CN351" s="39" t="str">
        <f t="shared" si="212"/>
        <v/>
      </c>
      <c r="CO351" s="42" t="str">
        <f t="shared" si="213"/>
        <v/>
      </c>
      <c r="CP351" s="42" t="str">
        <f t="shared" si="214"/>
        <v/>
      </c>
      <c r="CQ351" s="42" t="str">
        <f t="shared" si="215"/>
        <v/>
      </c>
      <c r="CR351" s="42" t="str">
        <f t="shared" si="216"/>
        <v/>
      </c>
      <c r="CS351" s="42" t="str">
        <f t="shared" si="217"/>
        <v/>
      </c>
      <c r="CT351" s="42" t="str">
        <f t="shared" si="218"/>
        <v/>
      </c>
      <c r="CU351" s="43" t="str">
        <f t="shared" si="219"/>
        <v/>
      </c>
      <c r="CV351" s="43" t="str">
        <f t="shared" si="220"/>
        <v/>
      </c>
      <c r="CW351" s="43" t="str">
        <f t="shared" si="221"/>
        <v/>
      </c>
      <c r="CX351" s="13"/>
    </row>
    <row r="352" spans="1:102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185"/>
        <v/>
      </c>
      <c r="S352" s="37" t="str">
        <f t="shared" si="186"/>
        <v/>
      </c>
      <c r="T352" s="38" t="str">
        <f t="shared" si="187"/>
        <v/>
      </c>
      <c r="U352" s="38" t="str">
        <f t="shared" si="188"/>
        <v/>
      </c>
      <c r="V352" s="38" t="b">
        <f t="shared" si="189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90"/>
        <v/>
      </c>
      <c r="AI352" s="36" t="str">
        <f>IFERROR(INDEX('Level Multipliers'!$D:$D,MATCH(AH352,'Level Multipliers'!$A:$A,0)),"")</f>
        <v/>
      </c>
      <c r="AJ352" s="37" t="str">
        <f t="shared" si="191"/>
        <v/>
      </c>
      <c r="AK352" s="37" t="str">
        <f t="shared" si="192"/>
        <v/>
      </c>
      <c r="AL352" s="38" t="str">
        <f t="shared" si="193"/>
        <v/>
      </c>
      <c r="AM352" s="38" t="str">
        <f t="shared" si="194"/>
        <v/>
      </c>
      <c r="AN352" s="38" t="b">
        <f t="shared" si="195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6"/>
        <v/>
      </c>
      <c r="BA352" s="36" t="str">
        <f>IFERROR(INDEX('Level Multipliers'!$D:$D,MATCH(AZ352,'Level Multipliers'!$A:$A,0)),"")</f>
        <v/>
      </c>
      <c r="BB352" s="37" t="str">
        <f t="shared" si="197"/>
        <v/>
      </c>
      <c r="BC352" s="37" t="str">
        <f t="shared" si="198"/>
        <v/>
      </c>
      <c r="BD352" s="38" t="str">
        <f t="shared" si="199"/>
        <v/>
      </c>
      <c r="BE352" s="38" t="str">
        <f t="shared" si="200"/>
        <v/>
      </c>
      <c r="BF352" s="38" t="b">
        <f t="shared" si="201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202"/>
        <v/>
      </c>
      <c r="BS352" s="36" t="str">
        <f>IFERROR(INDEX('Level Multipliers'!$D:$D,MATCH(BR352,'Level Multipliers'!$A:$A,0)),"")</f>
        <v/>
      </c>
      <c r="BT352" s="37" t="str">
        <f t="shared" si="203"/>
        <v/>
      </c>
      <c r="BU352" s="37" t="str">
        <f t="shared" si="204"/>
        <v/>
      </c>
      <c r="BV352" s="38" t="str">
        <f t="shared" si="205"/>
        <v/>
      </c>
      <c r="BW352" s="38" t="str">
        <f t="shared" si="206"/>
        <v/>
      </c>
      <c r="BX352" s="38" t="b">
        <f t="shared" si="207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8"/>
        <v/>
      </c>
      <c r="CK352" s="41" t="str">
        <f t="shared" si="209"/>
        <v/>
      </c>
      <c r="CL352" s="61" t="str">
        <f t="shared" si="210"/>
        <v/>
      </c>
      <c r="CM352" s="39" t="str">
        <f t="shared" si="211"/>
        <v/>
      </c>
      <c r="CN352" s="39" t="str">
        <f t="shared" si="212"/>
        <v/>
      </c>
      <c r="CO352" s="42" t="str">
        <f t="shared" si="213"/>
        <v/>
      </c>
      <c r="CP352" s="42" t="str">
        <f t="shared" si="214"/>
        <v/>
      </c>
      <c r="CQ352" s="42" t="str">
        <f t="shared" si="215"/>
        <v/>
      </c>
      <c r="CR352" s="42" t="str">
        <f t="shared" si="216"/>
        <v/>
      </c>
      <c r="CS352" s="42" t="str">
        <f t="shared" si="217"/>
        <v/>
      </c>
      <c r="CT352" s="42" t="str">
        <f t="shared" si="218"/>
        <v/>
      </c>
      <c r="CU352" s="43" t="str">
        <f t="shared" si="219"/>
        <v/>
      </c>
      <c r="CV352" s="43" t="str">
        <f t="shared" si="220"/>
        <v/>
      </c>
      <c r="CW352" s="43" t="str">
        <f t="shared" si="221"/>
        <v/>
      </c>
      <c r="CX352" s="13"/>
    </row>
    <row r="353" spans="1:102" x14ac:dyDescent="0.25">
      <c r="A353" s="31"/>
      <c r="B353" s="13"/>
      <c r="C353" s="13"/>
      <c r="D353" s="13"/>
      <c r="E353" s="32"/>
      <c r="F353" s="32"/>
      <c r="G353" s="32"/>
      <c r="H353" s="32"/>
      <c r="I353" s="32"/>
      <c r="J353" s="13"/>
      <c r="K353" s="33"/>
      <c r="L353" s="34" t="str">
        <f>IFERROR(INDEX('Pokemon Data'!A:A,MATCH($A353,'Pokemon Data'!$B:$B,0)),"")</f>
        <v/>
      </c>
      <c r="M353" s="34" t="str">
        <f>IFERROR(INDEX('Pokemon Data'!I:I,MATCH($A353,'Pokemon Data'!$B:$B,0)),"")</f>
        <v/>
      </c>
      <c r="N353" s="34" t="str">
        <f>IFERROR(INDEX('Pokemon Data'!J:J,MATCH($A353,'Pokemon Data'!$B:$B,0)),"")</f>
        <v/>
      </c>
      <c r="O353" s="34" t="str">
        <f>IFERROR(INDEX('Pokemon Data'!K:K,MATCH($A353,'Pokemon Data'!$B:$B,0)),"")</f>
        <v/>
      </c>
      <c r="P353" s="35" t="str">
        <f>IFERROR(INDEX('Level Multipliers'!$A:$A,MATCH($D353,'Level Multipliers'!$B:$B,0)),"")</f>
        <v/>
      </c>
      <c r="Q353" s="36" t="str">
        <f>IFERROR(INDEX('Level Multipliers'!$D:$D,MATCH(P353,'Level Multipliers'!$A:$A,0)),"")</f>
        <v/>
      </c>
      <c r="R353" s="37" t="str">
        <f t="shared" si="185"/>
        <v/>
      </c>
      <c r="S353" s="37" t="str">
        <f t="shared" si="186"/>
        <v/>
      </c>
      <c r="T353" s="38" t="str">
        <f t="shared" si="187"/>
        <v/>
      </c>
      <c r="U353" s="38" t="str">
        <f t="shared" si="188"/>
        <v/>
      </c>
      <c r="V353" s="38" t="b">
        <f t="shared" si="189"/>
        <v>1</v>
      </c>
      <c r="W353" s="37" t="str">
        <f t="array" ref="W353:AG353">IF(V353,"",IVSolution($M353,$N353,$O353,R353,S353,T353,U353,$E353,$F353,$G353,$H353,$I353))</f>
        <v/>
      </c>
      <c r="X353" s="37" t="str">
        <v/>
      </c>
      <c r="Y353" s="37" t="str">
        <v/>
      </c>
      <c r="Z353" s="39" t="str">
        <v/>
      </c>
      <c r="AA353" s="39" t="str">
        <v/>
      </c>
      <c r="AB353" s="37" t="str">
        <v/>
      </c>
      <c r="AC353" s="37" t="str">
        <v/>
      </c>
      <c r="AD353" s="37" t="str">
        <v/>
      </c>
      <c r="AE353" s="37" t="str">
        <v/>
      </c>
      <c r="AF353" s="37" t="str">
        <v/>
      </c>
      <c r="AG353" s="37" t="str">
        <v/>
      </c>
      <c r="AH353" s="40" t="str">
        <f t="shared" si="190"/>
        <v/>
      </c>
      <c r="AI353" s="36" t="str">
        <f>IFERROR(INDEX('Level Multipliers'!$D:$D,MATCH(AH353,'Level Multipliers'!$A:$A,0)),"")</f>
        <v/>
      </c>
      <c r="AJ353" s="37" t="str">
        <f t="shared" si="191"/>
        <v/>
      </c>
      <c r="AK353" s="37" t="str">
        <f t="shared" si="192"/>
        <v/>
      </c>
      <c r="AL353" s="38" t="str">
        <f t="shared" si="193"/>
        <v/>
      </c>
      <c r="AM353" s="38" t="str">
        <f t="shared" si="194"/>
        <v/>
      </c>
      <c r="AN353" s="38" t="b">
        <f t="shared" si="195"/>
        <v>1</v>
      </c>
      <c r="AO353" s="37" t="str">
        <f t="array" ref="AO353:AY353">IF(AN353,"",IVSolution($M353,$N353,$O353,AJ353,AK353,AL353,AM353,$E353,$F353,$G353,$H353,$I353))</f>
        <v/>
      </c>
      <c r="AP353" s="37" t="str">
        <v/>
      </c>
      <c r="AQ353" s="37" t="str">
        <v/>
      </c>
      <c r="AR353" s="39" t="str">
        <v/>
      </c>
      <c r="AS353" s="39" t="str">
        <v/>
      </c>
      <c r="AT353" s="37" t="str">
        <v/>
      </c>
      <c r="AU353" s="37" t="str">
        <v/>
      </c>
      <c r="AV353" s="37" t="str">
        <v/>
      </c>
      <c r="AW353" s="37" t="str">
        <v/>
      </c>
      <c r="AX353" s="37" t="str">
        <v/>
      </c>
      <c r="AY353" s="37" t="str">
        <v/>
      </c>
      <c r="AZ353" s="40" t="str">
        <f t="shared" si="196"/>
        <v/>
      </c>
      <c r="BA353" s="36" t="str">
        <f>IFERROR(INDEX('Level Multipliers'!$D:$D,MATCH(AZ353,'Level Multipliers'!$A:$A,0)),"")</f>
        <v/>
      </c>
      <c r="BB353" s="37" t="str">
        <f t="shared" si="197"/>
        <v/>
      </c>
      <c r="BC353" s="37" t="str">
        <f t="shared" si="198"/>
        <v/>
      </c>
      <c r="BD353" s="38" t="str">
        <f t="shared" si="199"/>
        <v/>
      </c>
      <c r="BE353" s="38" t="str">
        <f t="shared" si="200"/>
        <v/>
      </c>
      <c r="BF353" s="38" t="b">
        <f t="shared" si="201"/>
        <v>1</v>
      </c>
      <c r="BG353" s="37" t="str">
        <f t="array" ref="BG353:BQ353">IF(BF353,"",IVSolution($M353,$N353,$O353,BB353,BC353,BD353,BE353,$E353,$F353,$G353,$H353,$I353))</f>
        <v/>
      </c>
      <c r="BH353" s="37" t="str">
        <v/>
      </c>
      <c r="BI353" s="37" t="str">
        <v/>
      </c>
      <c r="BJ353" s="39" t="str">
        <v/>
      </c>
      <c r="BK353" s="39" t="str">
        <v/>
      </c>
      <c r="BL353" s="37" t="str">
        <v/>
      </c>
      <c r="BM353" s="37" t="str">
        <v/>
      </c>
      <c r="BN353" s="37" t="str">
        <v/>
      </c>
      <c r="BO353" s="37" t="str">
        <v/>
      </c>
      <c r="BP353" s="37" t="str">
        <v/>
      </c>
      <c r="BQ353" s="37" t="str">
        <v/>
      </c>
      <c r="BR353" s="40" t="str">
        <f t="shared" si="202"/>
        <v/>
      </c>
      <c r="BS353" s="36" t="str">
        <f>IFERROR(INDEX('Level Multipliers'!$D:$D,MATCH(BR353,'Level Multipliers'!$A:$A,0)),"")</f>
        <v/>
      </c>
      <c r="BT353" s="37" t="str">
        <f t="shared" si="203"/>
        <v/>
      </c>
      <c r="BU353" s="37" t="str">
        <f t="shared" si="204"/>
        <v/>
      </c>
      <c r="BV353" s="38" t="str">
        <f t="shared" si="205"/>
        <v/>
      </c>
      <c r="BW353" s="38" t="str">
        <f t="shared" si="206"/>
        <v/>
      </c>
      <c r="BX353" s="38" t="b">
        <f t="shared" si="207"/>
        <v>1</v>
      </c>
      <c r="BY353" s="37" t="str">
        <f t="array" ref="BY353:CI353">IF(BX353,"",IVSolution($M353,$N353,$O353,BT353,BU353,BV353,BW353,$E353,$F353,$G353,$H353,$I353))</f>
        <v/>
      </c>
      <c r="BZ353" s="37" t="str">
        <v/>
      </c>
      <c r="CA353" s="37" t="str">
        <v/>
      </c>
      <c r="CB353" s="39" t="str">
        <v/>
      </c>
      <c r="CC353" s="39" t="str">
        <v/>
      </c>
      <c r="CD353" s="37" t="str">
        <v/>
      </c>
      <c r="CE353" s="37" t="str">
        <v/>
      </c>
      <c r="CF353" s="37" t="str">
        <v/>
      </c>
      <c r="CG353" s="37" t="str">
        <v/>
      </c>
      <c r="CH353" s="37" t="str">
        <v/>
      </c>
      <c r="CI353" s="37" t="str">
        <v/>
      </c>
      <c r="CJ353" s="41" t="str">
        <f t="shared" si="208"/>
        <v/>
      </c>
      <c r="CK353" s="41" t="str">
        <f t="shared" si="209"/>
        <v/>
      </c>
      <c r="CL353" s="61" t="str">
        <f t="shared" si="210"/>
        <v/>
      </c>
      <c r="CM353" s="39" t="str">
        <f t="shared" si="211"/>
        <v/>
      </c>
      <c r="CN353" s="39" t="str">
        <f t="shared" si="212"/>
        <v/>
      </c>
      <c r="CO353" s="42" t="str">
        <f t="shared" si="213"/>
        <v/>
      </c>
      <c r="CP353" s="42" t="str">
        <f t="shared" si="214"/>
        <v/>
      </c>
      <c r="CQ353" s="42" t="str">
        <f t="shared" si="215"/>
        <v/>
      </c>
      <c r="CR353" s="42" t="str">
        <f t="shared" si="216"/>
        <v/>
      </c>
      <c r="CS353" s="42" t="str">
        <f t="shared" si="217"/>
        <v/>
      </c>
      <c r="CT353" s="42" t="str">
        <f t="shared" si="218"/>
        <v/>
      </c>
      <c r="CU353" s="43" t="str">
        <f t="shared" si="219"/>
        <v/>
      </c>
      <c r="CV353" s="43" t="str">
        <f t="shared" si="220"/>
        <v/>
      </c>
      <c r="CW353" s="43" t="str">
        <f t="shared" si="221"/>
        <v/>
      </c>
      <c r="CX353" s="13"/>
    </row>
    <row r="354" spans="1:102" x14ac:dyDescent="0.25">
      <c r="A354" s="31"/>
      <c r="B354" s="13"/>
      <c r="C354" s="13"/>
      <c r="D354" s="13"/>
      <c r="E354" s="32"/>
      <c r="F354" s="32"/>
      <c r="G354" s="32"/>
      <c r="H354" s="32"/>
      <c r="I354" s="32"/>
      <c r="J354" s="13"/>
      <c r="K354" s="33"/>
      <c r="L354" s="34" t="str">
        <f>IFERROR(INDEX('Pokemon Data'!A:A,MATCH($A354,'Pokemon Data'!$B:$B,0)),"")</f>
        <v/>
      </c>
      <c r="M354" s="34" t="str">
        <f>IFERROR(INDEX('Pokemon Data'!I:I,MATCH($A354,'Pokemon Data'!$B:$B,0)),"")</f>
        <v/>
      </c>
      <c r="N354" s="34" t="str">
        <f>IFERROR(INDEX('Pokemon Data'!J:J,MATCH($A354,'Pokemon Data'!$B:$B,0)),"")</f>
        <v/>
      </c>
      <c r="O354" s="34" t="str">
        <f>IFERROR(INDEX('Pokemon Data'!K:K,MATCH($A354,'Pokemon Data'!$B:$B,0)),"")</f>
        <v/>
      </c>
      <c r="P354" s="35" t="str">
        <f>IFERROR(INDEX('Level Multipliers'!$A:$A,MATCH($D354,'Level Multipliers'!$B:$B,0)),"")</f>
        <v/>
      </c>
      <c r="Q354" s="36" t="str">
        <f>IFERROR(INDEX('Level Multipliers'!$D:$D,MATCH(P354,'Level Multipliers'!$A:$A,0)),"")</f>
        <v/>
      </c>
      <c r="R354" s="37" t="str">
        <f t="shared" si="185"/>
        <v/>
      </c>
      <c r="S354" s="37" t="str">
        <f t="shared" si="186"/>
        <v/>
      </c>
      <c r="T354" s="38" t="str">
        <f t="shared" si="187"/>
        <v/>
      </c>
      <c r="U354" s="38" t="str">
        <f t="shared" si="188"/>
        <v/>
      </c>
      <c r="V354" s="38" t="b">
        <f t="shared" si="189"/>
        <v>1</v>
      </c>
      <c r="W354" s="37" t="str">
        <f t="array" ref="W354:AG354">IF(V354,"",IVSolution($M354,$N354,$O354,R354,S354,T354,U354,$E354,$F354,$G354,$H354,$I354))</f>
        <v/>
      </c>
      <c r="X354" s="37" t="str">
        <v/>
      </c>
      <c r="Y354" s="37" t="str">
        <v/>
      </c>
      <c r="Z354" s="39" t="str">
        <v/>
      </c>
      <c r="AA354" s="39" t="str">
        <v/>
      </c>
      <c r="AB354" s="37" t="str">
        <v/>
      </c>
      <c r="AC354" s="37" t="str">
        <v/>
      </c>
      <c r="AD354" s="37" t="str">
        <v/>
      </c>
      <c r="AE354" s="37" t="str">
        <v/>
      </c>
      <c r="AF354" s="37" t="str">
        <v/>
      </c>
      <c r="AG354" s="37" t="str">
        <v/>
      </c>
      <c r="AH354" s="40" t="str">
        <f t="shared" si="190"/>
        <v/>
      </c>
      <c r="AI354" s="36" t="str">
        <f>IFERROR(INDEX('Level Multipliers'!$D:$D,MATCH(AH354,'Level Multipliers'!$A:$A,0)),"")</f>
        <v/>
      </c>
      <c r="AJ354" s="37" t="str">
        <f t="shared" si="191"/>
        <v/>
      </c>
      <c r="AK354" s="37" t="str">
        <f t="shared" si="192"/>
        <v/>
      </c>
      <c r="AL354" s="38" t="str">
        <f t="shared" si="193"/>
        <v/>
      </c>
      <c r="AM354" s="38" t="str">
        <f t="shared" si="194"/>
        <v/>
      </c>
      <c r="AN354" s="38" t="b">
        <f t="shared" si="195"/>
        <v>1</v>
      </c>
      <c r="AO354" s="37" t="str">
        <f t="array" ref="AO354:AY354">IF(AN354,"",IVSolution($M354,$N354,$O354,AJ354,AK354,AL354,AM354,$E354,$F354,$G354,$H354,$I354))</f>
        <v/>
      </c>
      <c r="AP354" s="37" t="str">
        <v/>
      </c>
      <c r="AQ354" s="37" t="str">
        <v/>
      </c>
      <c r="AR354" s="39" t="str">
        <v/>
      </c>
      <c r="AS354" s="39" t="str">
        <v/>
      </c>
      <c r="AT354" s="37" t="str">
        <v/>
      </c>
      <c r="AU354" s="37" t="str">
        <v/>
      </c>
      <c r="AV354" s="37" t="str">
        <v/>
      </c>
      <c r="AW354" s="37" t="str">
        <v/>
      </c>
      <c r="AX354" s="37" t="str">
        <v/>
      </c>
      <c r="AY354" s="37" t="str">
        <v/>
      </c>
      <c r="AZ354" s="40" t="str">
        <f t="shared" si="196"/>
        <v/>
      </c>
      <c r="BA354" s="36" t="str">
        <f>IFERROR(INDEX('Level Multipliers'!$D:$D,MATCH(AZ354,'Level Multipliers'!$A:$A,0)),"")</f>
        <v/>
      </c>
      <c r="BB354" s="37" t="str">
        <f t="shared" si="197"/>
        <v/>
      </c>
      <c r="BC354" s="37" t="str">
        <f t="shared" si="198"/>
        <v/>
      </c>
      <c r="BD354" s="38" t="str">
        <f t="shared" si="199"/>
        <v/>
      </c>
      <c r="BE354" s="38" t="str">
        <f t="shared" si="200"/>
        <v/>
      </c>
      <c r="BF354" s="38" t="b">
        <f t="shared" si="201"/>
        <v>1</v>
      </c>
      <c r="BG354" s="37" t="str">
        <f t="array" ref="BG354:BQ354">IF(BF354,"",IVSolution($M354,$N354,$O354,BB354,BC354,BD354,BE354,$E354,$F354,$G354,$H354,$I354))</f>
        <v/>
      </c>
      <c r="BH354" s="37" t="str">
        <v/>
      </c>
      <c r="BI354" s="37" t="str">
        <v/>
      </c>
      <c r="BJ354" s="39" t="str">
        <v/>
      </c>
      <c r="BK354" s="39" t="str">
        <v/>
      </c>
      <c r="BL354" s="37" t="str">
        <v/>
      </c>
      <c r="BM354" s="37" t="str">
        <v/>
      </c>
      <c r="BN354" s="37" t="str">
        <v/>
      </c>
      <c r="BO354" s="37" t="str">
        <v/>
      </c>
      <c r="BP354" s="37" t="str">
        <v/>
      </c>
      <c r="BQ354" s="37" t="str">
        <v/>
      </c>
      <c r="BR354" s="40" t="str">
        <f t="shared" si="202"/>
        <v/>
      </c>
      <c r="BS354" s="36" t="str">
        <f>IFERROR(INDEX('Level Multipliers'!$D:$D,MATCH(BR354,'Level Multipliers'!$A:$A,0)),"")</f>
        <v/>
      </c>
      <c r="BT354" s="37" t="str">
        <f t="shared" si="203"/>
        <v/>
      </c>
      <c r="BU354" s="37" t="str">
        <f t="shared" si="204"/>
        <v/>
      </c>
      <c r="BV354" s="38" t="str">
        <f t="shared" si="205"/>
        <v/>
      </c>
      <c r="BW354" s="38" t="str">
        <f t="shared" si="206"/>
        <v/>
      </c>
      <c r="BX354" s="38" t="b">
        <f t="shared" si="207"/>
        <v>1</v>
      </c>
      <c r="BY354" s="37" t="str">
        <f t="array" ref="BY354:CI354">IF(BX354,"",IVSolution($M354,$N354,$O354,BT354,BU354,BV354,BW354,$E354,$F354,$G354,$H354,$I354))</f>
        <v/>
      </c>
      <c r="BZ354" s="37" t="str">
        <v/>
      </c>
      <c r="CA354" s="37" t="str">
        <v/>
      </c>
      <c r="CB354" s="39" t="str">
        <v/>
      </c>
      <c r="CC354" s="39" t="str">
        <v/>
      </c>
      <c r="CD354" s="37" t="str">
        <v/>
      </c>
      <c r="CE354" s="37" t="str">
        <v/>
      </c>
      <c r="CF354" s="37" t="str">
        <v/>
      </c>
      <c r="CG354" s="37" t="str">
        <v/>
      </c>
      <c r="CH354" s="37" t="str">
        <v/>
      </c>
      <c r="CI354" s="37" t="str">
        <v/>
      </c>
      <c r="CJ354" s="41" t="str">
        <f t="shared" si="208"/>
        <v/>
      </c>
      <c r="CK354" s="41" t="str">
        <f t="shared" si="209"/>
        <v/>
      </c>
      <c r="CL354" s="61" t="str">
        <f t="shared" si="210"/>
        <v/>
      </c>
      <c r="CM354" s="39" t="str">
        <f t="shared" si="211"/>
        <v/>
      </c>
      <c r="CN354" s="39" t="str">
        <f t="shared" si="212"/>
        <v/>
      </c>
      <c r="CO354" s="42" t="str">
        <f t="shared" si="213"/>
        <v/>
      </c>
      <c r="CP354" s="42" t="str">
        <f t="shared" si="214"/>
        <v/>
      </c>
      <c r="CQ354" s="42" t="str">
        <f t="shared" si="215"/>
        <v/>
      </c>
      <c r="CR354" s="42" t="str">
        <f t="shared" si="216"/>
        <v/>
      </c>
      <c r="CS354" s="42" t="str">
        <f t="shared" si="217"/>
        <v/>
      </c>
      <c r="CT354" s="42" t="str">
        <f t="shared" si="218"/>
        <v/>
      </c>
      <c r="CU354" s="43" t="str">
        <f t="shared" si="219"/>
        <v/>
      </c>
      <c r="CV354" s="43" t="str">
        <f t="shared" si="220"/>
        <v/>
      </c>
      <c r="CW354" s="43" t="str">
        <f t="shared" si="221"/>
        <v/>
      </c>
      <c r="CX354" s="13"/>
    </row>
    <row r="355" spans="1:102" x14ac:dyDescent="0.25">
      <c r="A355" s="31"/>
      <c r="B355" s="13"/>
      <c r="C355" s="13"/>
      <c r="D355" s="13"/>
      <c r="E355" s="32"/>
      <c r="F355" s="32"/>
      <c r="G355" s="32"/>
      <c r="H355" s="32"/>
      <c r="I355" s="32"/>
      <c r="J355" s="13"/>
      <c r="K355" s="33"/>
      <c r="L355" s="34" t="str">
        <f>IFERROR(INDEX('Pokemon Data'!A:A,MATCH($A355,'Pokemon Data'!$B:$B,0)),"")</f>
        <v/>
      </c>
      <c r="M355" s="34" t="str">
        <f>IFERROR(INDEX('Pokemon Data'!I:I,MATCH($A355,'Pokemon Data'!$B:$B,0)),"")</f>
        <v/>
      </c>
      <c r="N355" s="34" t="str">
        <f>IFERROR(INDEX('Pokemon Data'!J:J,MATCH($A355,'Pokemon Data'!$B:$B,0)),"")</f>
        <v/>
      </c>
      <c r="O355" s="34" t="str">
        <f>IFERROR(INDEX('Pokemon Data'!K:K,MATCH($A355,'Pokemon Data'!$B:$B,0)),"")</f>
        <v/>
      </c>
      <c r="P355" s="35" t="str">
        <f>IFERROR(INDEX('Level Multipliers'!$A:$A,MATCH($D355,'Level Multipliers'!$B:$B,0)),"")</f>
        <v/>
      </c>
      <c r="Q355" s="36" t="str">
        <f>IFERROR(INDEX('Level Multipliers'!$D:$D,MATCH(P355,'Level Multipliers'!$A:$A,0)),"")</f>
        <v/>
      </c>
      <c r="R355" s="37" t="str">
        <f t="shared" si="185"/>
        <v/>
      </c>
      <c r="S355" s="37" t="str">
        <f t="shared" si="186"/>
        <v/>
      </c>
      <c r="T355" s="38" t="str">
        <f t="shared" si="187"/>
        <v/>
      </c>
      <c r="U355" s="38" t="str">
        <f t="shared" si="188"/>
        <v/>
      </c>
      <c r="V355" s="38" t="b">
        <f t="shared" si="189"/>
        <v>1</v>
      </c>
      <c r="W355" s="37" t="str">
        <f t="array" ref="W355:AG355">IF(V355,"",IVSolution($M355,$N355,$O355,R355,S355,T355,U355,$E355,$F355,$G355,$H355,$I355))</f>
        <v/>
      </c>
      <c r="X355" s="37" t="str">
        <v/>
      </c>
      <c r="Y355" s="37" t="str">
        <v/>
      </c>
      <c r="Z355" s="39" t="str">
        <v/>
      </c>
      <c r="AA355" s="39" t="str">
        <v/>
      </c>
      <c r="AB355" s="37" t="str">
        <v/>
      </c>
      <c r="AC355" s="37" t="str">
        <v/>
      </c>
      <c r="AD355" s="37" t="str">
        <v/>
      </c>
      <c r="AE355" s="37" t="str">
        <v/>
      </c>
      <c r="AF355" s="37" t="str">
        <v/>
      </c>
      <c r="AG355" s="37" t="str">
        <v/>
      </c>
      <c r="AH355" s="40" t="str">
        <f t="shared" si="190"/>
        <v/>
      </c>
      <c r="AI355" s="36" t="str">
        <f>IFERROR(INDEX('Level Multipliers'!$D:$D,MATCH(AH355,'Level Multipliers'!$A:$A,0)),"")</f>
        <v/>
      </c>
      <c r="AJ355" s="37" t="str">
        <f t="shared" si="191"/>
        <v/>
      </c>
      <c r="AK355" s="37" t="str">
        <f t="shared" si="192"/>
        <v/>
      </c>
      <c r="AL355" s="38" t="str">
        <f t="shared" si="193"/>
        <v/>
      </c>
      <c r="AM355" s="38" t="str">
        <f t="shared" si="194"/>
        <v/>
      </c>
      <c r="AN355" s="38" t="b">
        <f t="shared" si="195"/>
        <v>1</v>
      </c>
      <c r="AO355" s="37" t="str">
        <f t="array" ref="AO355:AY355">IF(AN355,"",IVSolution($M355,$N355,$O355,AJ355,AK355,AL355,AM355,$E355,$F355,$G355,$H355,$I355))</f>
        <v/>
      </c>
      <c r="AP355" s="37" t="str">
        <v/>
      </c>
      <c r="AQ355" s="37" t="str">
        <v/>
      </c>
      <c r="AR355" s="39" t="str">
        <v/>
      </c>
      <c r="AS355" s="39" t="str">
        <v/>
      </c>
      <c r="AT355" s="37" t="str">
        <v/>
      </c>
      <c r="AU355" s="37" t="str">
        <v/>
      </c>
      <c r="AV355" s="37" t="str">
        <v/>
      </c>
      <c r="AW355" s="37" t="str">
        <v/>
      </c>
      <c r="AX355" s="37" t="str">
        <v/>
      </c>
      <c r="AY355" s="37" t="str">
        <v/>
      </c>
      <c r="AZ355" s="40" t="str">
        <f t="shared" si="196"/>
        <v/>
      </c>
      <c r="BA355" s="36" t="str">
        <f>IFERROR(INDEX('Level Multipliers'!$D:$D,MATCH(AZ355,'Level Multipliers'!$A:$A,0)),"")</f>
        <v/>
      </c>
      <c r="BB355" s="37" t="str">
        <f t="shared" si="197"/>
        <v/>
      </c>
      <c r="BC355" s="37" t="str">
        <f t="shared" si="198"/>
        <v/>
      </c>
      <c r="BD355" s="38" t="str">
        <f t="shared" si="199"/>
        <v/>
      </c>
      <c r="BE355" s="38" t="str">
        <f t="shared" si="200"/>
        <v/>
      </c>
      <c r="BF355" s="38" t="b">
        <f t="shared" si="201"/>
        <v>1</v>
      </c>
      <c r="BG355" s="37" t="str">
        <f t="array" ref="BG355:BQ355">IF(BF355,"",IVSolution($M355,$N355,$O355,BB355,BC355,BD355,BE355,$E355,$F355,$G355,$H355,$I355))</f>
        <v/>
      </c>
      <c r="BH355" s="37" t="str">
        <v/>
      </c>
      <c r="BI355" s="37" t="str">
        <v/>
      </c>
      <c r="BJ355" s="39" t="str">
        <v/>
      </c>
      <c r="BK355" s="39" t="str">
        <v/>
      </c>
      <c r="BL355" s="37" t="str">
        <v/>
      </c>
      <c r="BM355" s="37" t="str">
        <v/>
      </c>
      <c r="BN355" s="37" t="str">
        <v/>
      </c>
      <c r="BO355" s="37" t="str">
        <v/>
      </c>
      <c r="BP355" s="37" t="str">
        <v/>
      </c>
      <c r="BQ355" s="37" t="str">
        <v/>
      </c>
      <c r="BR355" s="40" t="str">
        <f t="shared" si="202"/>
        <v/>
      </c>
      <c r="BS355" s="36" t="str">
        <f>IFERROR(INDEX('Level Multipliers'!$D:$D,MATCH(BR355,'Level Multipliers'!$A:$A,0)),"")</f>
        <v/>
      </c>
      <c r="BT355" s="37" t="str">
        <f t="shared" si="203"/>
        <v/>
      </c>
      <c r="BU355" s="37" t="str">
        <f t="shared" si="204"/>
        <v/>
      </c>
      <c r="BV355" s="38" t="str">
        <f t="shared" si="205"/>
        <v/>
      </c>
      <c r="BW355" s="38" t="str">
        <f t="shared" si="206"/>
        <v/>
      </c>
      <c r="BX355" s="38" t="b">
        <f t="shared" si="207"/>
        <v>1</v>
      </c>
      <c r="BY355" s="37" t="str">
        <f t="array" ref="BY355:CI355">IF(BX355,"",IVSolution($M355,$N355,$O355,BT355,BU355,BV355,BW355,$E355,$F355,$G355,$H355,$I355))</f>
        <v/>
      </c>
      <c r="BZ355" s="37" t="str">
        <v/>
      </c>
      <c r="CA355" s="37" t="str">
        <v/>
      </c>
      <c r="CB355" s="39" t="str">
        <v/>
      </c>
      <c r="CC355" s="39" t="str">
        <v/>
      </c>
      <c r="CD355" s="37" t="str">
        <v/>
      </c>
      <c r="CE355" s="37" t="str">
        <v/>
      </c>
      <c r="CF355" s="37" t="str">
        <v/>
      </c>
      <c r="CG355" s="37" t="str">
        <v/>
      </c>
      <c r="CH355" s="37" t="str">
        <v/>
      </c>
      <c r="CI355" s="37" t="str">
        <v/>
      </c>
      <c r="CJ355" s="41" t="str">
        <f t="shared" si="208"/>
        <v/>
      </c>
      <c r="CK355" s="41" t="str">
        <f t="shared" si="209"/>
        <v/>
      </c>
      <c r="CL355" s="61" t="str">
        <f t="shared" si="210"/>
        <v/>
      </c>
      <c r="CM355" s="39" t="str">
        <f t="shared" si="211"/>
        <v/>
      </c>
      <c r="CN355" s="39" t="str">
        <f t="shared" si="212"/>
        <v/>
      </c>
      <c r="CO355" s="42" t="str">
        <f t="shared" si="213"/>
        <v/>
      </c>
      <c r="CP355" s="42" t="str">
        <f t="shared" si="214"/>
        <v/>
      </c>
      <c r="CQ355" s="42" t="str">
        <f t="shared" si="215"/>
        <v/>
      </c>
      <c r="CR355" s="42" t="str">
        <f t="shared" si="216"/>
        <v/>
      </c>
      <c r="CS355" s="42" t="str">
        <f t="shared" si="217"/>
        <v/>
      </c>
      <c r="CT355" s="42" t="str">
        <f t="shared" si="218"/>
        <v/>
      </c>
      <c r="CU355" s="43" t="str">
        <f t="shared" si="219"/>
        <v/>
      </c>
      <c r="CV355" s="43" t="str">
        <f t="shared" si="220"/>
        <v/>
      </c>
      <c r="CW355" s="43" t="str">
        <f t="shared" si="221"/>
        <v/>
      </c>
      <c r="CX355" s="13"/>
    </row>
    <row r="356" spans="1:102" x14ac:dyDescent="0.25">
      <c r="A356" s="31"/>
      <c r="B356" s="13"/>
      <c r="C356" s="13"/>
      <c r="D356" s="13"/>
      <c r="E356" s="32"/>
      <c r="F356" s="32"/>
      <c r="G356" s="32"/>
      <c r="H356" s="32"/>
      <c r="I356" s="32"/>
      <c r="J356" s="13"/>
      <c r="K356" s="33"/>
      <c r="L356" s="34" t="str">
        <f>IFERROR(INDEX('Pokemon Data'!A:A,MATCH($A356,'Pokemon Data'!$B:$B,0)),"")</f>
        <v/>
      </c>
      <c r="M356" s="34" t="str">
        <f>IFERROR(INDEX('Pokemon Data'!I:I,MATCH($A356,'Pokemon Data'!$B:$B,0)),"")</f>
        <v/>
      </c>
      <c r="N356" s="34" t="str">
        <f>IFERROR(INDEX('Pokemon Data'!J:J,MATCH($A356,'Pokemon Data'!$B:$B,0)),"")</f>
        <v/>
      </c>
      <c r="O356" s="34" t="str">
        <f>IFERROR(INDEX('Pokemon Data'!K:K,MATCH($A356,'Pokemon Data'!$B:$B,0)),"")</f>
        <v/>
      </c>
      <c r="P356" s="35" t="str">
        <f>IFERROR(INDEX('Level Multipliers'!$A:$A,MATCH($D356,'Level Multipliers'!$B:$B,0)),"")</f>
        <v/>
      </c>
      <c r="Q356" s="36" t="str">
        <f>IFERROR(INDEX('Level Multipliers'!$D:$D,MATCH(P356,'Level Multipliers'!$A:$A,0)),"")</f>
        <v/>
      </c>
      <c r="R356" s="37" t="str">
        <f t="shared" si="185"/>
        <v/>
      </c>
      <c r="S356" s="37" t="str">
        <f t="shared" si="186"/>
        <v/>
      </c>
      <c r="T356" s="38" t="str">
        <f t="shared" si="187"/>
        <v/>
      </c>
      <c r="U356" s="38" t="str">
        <f t="shared" si="188"/>
        <v/>
      </c>
      <c r="V356" s="38" t="b">
        <f t="shared" si="189"/>
        <v>1</v>
      </c>
      <c r="W356" s="37" t="str">
        <f t="array" ref="W356:AG356">IF(V356,"",IVSolution($M356,$N356,$O356,R356,S356,T356,U356,$E356,$F356,$G356,$H356,$I356))</f>
        <v/>
      </c>
      <c r="X356" s="37" t="str">
        <v/>
      </c>
      <c r="Y356" s="37" t="str">
        <v/>
      </c>
      <c r="Z356" s="39" t="str">
        <v/>
      </c>
      <c r="AA356" s="39" t="str">
        <v/>
      </c>
      <c r="AB356" s="37" t="str">
        <v/>
      </c>
      <c r="AC356" s="37" t="str">
        <v/>
      </c>
      <c r="AD356" s="37" t="str">
        <v/>
      </c>
      <c r="AE356" s="37" t="str">
        <v/>
      </c>
      <c r="AF356" s="37" t="str">
        <v/>
      </c>
      <c r="AG356" s="37" t="str">
        <v/>
      </c>
      <c r="AH356" s="40" t="str">
        <f t="shared" si="190"/>
        <v/>
      </c>
      <c r="AI356" s="36" t="str">
        <f>IFERROR(INDEX('Level Multipliers'!$D:$D,MATCH(AH356,'Level Multipliers'!$A:$A,0)),"")</f>
        <v/>
      </c>
      <c r="AJ356" s="37" t="str">
        <f t="shared" si="191"/>
        <v/>
      </c>
      <c r="AK356" s="37" t="str">
        <f t="shared" si="192"/>
        <v/>
      </c>
      <c r="AL356" s="38" t="str">
        <f t="shared" si="193"/>
        <v/>
      </c>
      <c r="AM356" s="38" t="str">
        <f t="shared" si="194"/>
        <v/>
      </c>
      <c r="AN356" s="38" t="b">
        <f t="shared" si="195"/>
        <v>1</v>
      </c>
      <c r="AO356" s="37" t="str">
        <f t="array" ref="AO356:AY356">IF(AN356,"",IVSolution($M356,$N356,$O356,AJ356,AK356,AL356,AM356,$E356,$F356,$G356,$H356,$I356))</f>
        <v/>
      </c>
      <c r="AP356" s="37" t="str">
        <v/>
      </c>
      <c r="AQ356" s="37" t="str">
        <v/>
      </c>
      <c r="AR356" s="39" t="str">
        <v/>
      </c>
      <c r="AS356" s="39" t="str">
        <v/>
      </c>
      <c r="AT356" s="37" t="str">
        <v/>
      </c>
      <c r="AU356" s="37" t="str">
        <v/>
      </c>
      <c r="AV356" s="37" t="str">
        <v/>
      </c>
      <c r="AW356" s="37" t="str">
        <v/>
      </c>
      <c r="AX356" s="37" t="str">
        <v/>
      </c>
      <c r="AY356" s="37" t="str">
        <v/>
      </c>
      <c r="AZ356" s="40" t="str">
        <f t="shared" si="196"/>
        <v/>
      </c>
      <c r="BA356" s="36" t="str">
        <f>IFERROR(INDEX('Level Multipliers'!$D:$D,MATCH(AZ356,'Level Multipliers'!$A:$A,0)),"")</f>
        <v/>
      </c>
      <c r="BB356" s="37" t="str">
        <f t="shared" si="197"/>
        <v/>
      </c>
      <c r="BC356" s="37" t="str">
        <f t="shared" si="198"/>
        <v/>
      </c>
      <c r="BD356" s="38" t="str">
        <f t="shared" si="199"/>
        <v/>
      </c>
      <c r="BE356" s="38" t="str">
        <f t="shared" si="200"/>
        <v/>
      </c>
      <c r="BF356" s="38" t="b">
        <f t="shared" si="201"/>
        <v>1</v>
      </c>
      <c r="BG356" s="37" t="str">
        <f t="array" ref="BG356:BQ356">IF(BF356,"",IVSolution($M356,$N356,$O356,BB356,BC356,BD356,BE356,$E356,$F356,$G356,$H356,$I356))</f>
        <v/>
      </c>
      <c r="BH356" s="37" t="str">
        <v/>
      </c>
      <c r="BI356" s="37" t="str">
        <v/>
      </c>
      <c r="BJ356" s="39" t="str">
        <v/>
      </c>
      <c r="BK356" s="39" t="str">
        <v/>
      </c>
      <c r="BL356" s="37" t="str">
        <v/>
      </c>
      <c r="BM356" s="37" t="str">
        <v/>
      </c>
      <c r="BN356" s="37" t="str">
        <v/>
      </c>
      <c r="BO356" s="37" t="str">
        <v/>
      </c>
      <c r="BP356" s="37" t="str">
        <v/>
      </c>
      <c r="BQ356" s="37" t="str">
        <v/>
      </c>
      <c r="BR356" s="40" t="str">
        <f t="shared" si="202"/>
        <v/>
      </c>
      <c r="BS356" s="36" t="str">
        <f>IFERROR(INDEX('Level Multipliers'!$D:$D,MATCH(BR356,'Level Multipliers'!$A:$A,0)),"")</f>
        <v/>
      </c>
      <c r="BT356" s="37" t="str">
        <f t="shared" si="203"/>
        <v/>
      </c>
      <c r="BU356" s="37" t="str">
        <f t="shared" si="204"/>
        <v/>
      </c>
      <c r="BV356" s="38" t="str">
        <f t="shared" si="205"/>
        <v/>
      </c>
      <c r="BW356" s="38" t="str">
        <f t="shared" si="206"/>
        <v/>
      </c>
      <c r="BX356" s="38" t="b">
        <f t="shared" si="207"/>
        <v>1</v>
      </c>
      <c r="BY356" s="37" t="str">
        <f t="array" ref="BY356:CI356">IF(BX356,"",IVSolution($M356,$N356,$O356,BT356,BU356,BV356,BW356,$E356,$F356,$G356,$H356,$I356))</f>
        <v/>
      </c>
      <c r="BZ356" s="37" t="str">
        <v/>
      </c>
      <c r="CA356" s="37" t="str">
        <v/>
      </c>
      <c r="CB356" s="39" t="str">
        <v/>
      </c>
      <c r="CC356" s="39" t="str">
        <v/>
      </c>
      <c r="CD356" s="37" t="str">
        <v/>
      </c>
      <c r="CE356" s="37" t="str">
        <v/>
      </c>
      <c r="CF356" s="37" t="str">
        <v/>
      </c>
      <c r="CG356" s="37" t="str">
        <v/>
      </c>
      <c r="CH356" s="37" t="str">
        <v/>
      </c>
      <c r="CI356" s="37" t="str">
        <v/>
      </c>
      <c r="CJ356" s="41" t="str">
        <f t="shared" si="208"/>
        <v/>
      </c>
      <c r="CK356" s="41" t="str">
        <f t="shared" si="209"/>
        <v/>
      </c>
      <c r="CL356" s="61" t="str">
        <f t="shared" si="210"/>
        <v/>
      </c>
      <c r="CM356" s="39" t="str">
        <f t="shared" si="211"/>
        <v/>
      </c>
      <c r="CN356" s="39" t="str">
        <f t="shared" si="212"/>
        <v/>
      </c>
      <c r="CO356" s="42" t="str">
        <f t="shared" si="213"/>
        <v/>
      </c>
      <c r="CP356" s="42" t="str">
        <f t="shared" si="214"/>
        <v/>
      </c>
      <c r="CQ356" s="42" t="str">
        <f t="shared" si="215"/>
        <v/>
      </c>
      <c r="CR356" s="42" t="str">
        <f t="shared" si="216"/>
        <v/>
      </c>
      <c r="CS356" s="42" t="str">
        <f t="shared" si="217"/>
        <v/>
      </c>
      <c r="CT356" s="42" t="str">
        <f t="shared" si="218"/>
        <v/>
      </c>
      <c r="CU356" s="43" t="str">
        <f t="shared" si="219"/>
        <v/>
      </c>
      <c r="CV356" s="43" t="str">
        <f t="shared" si="220"/>
        <v/>
      </c>
      <c r="CW356" s="43" t="str">
        <f t="shared" si="221"/>
        <v/>
      </c>
      <c r="CX356" s="13"/>
    </row>
    <row r="357" spans="1:102" x14ac:dyDescent="0.25">
      <c r="A357" s="31"/>
      <c r="B357" s="13"/>
      <c r="C357" s="13"/>
      <c r="D357" s="13"/>
      <c r="E357" s="32"/>
      <c r="F357" s="32"/>
      <c r="G357" s="32"/>
      <c r="H357" s="32"/>
      <c r="I357" s="32"/>
      <c r="J357" s="13"/>
      <c r="K357" s="33"/>
      <c r="L357" s="34" t="str">
        <f>IFERROR(INDEX('Pokemon Data'!A:A,MATCH($A357,'Pokemon Data'!$B:$B,0)),"")</f>
        <v/>
      </c>
      <c r="M357" s="34" t="str">
        <f>IFERROR(INDEX('Pokemon Data'!I:I,MATCH($A357,'Pokemon Data'!$B:$B,0)),"")</f>
        <v/>
      </c>
      <c r="N357" s="34" t="str">
        <f>IFERROR(INDEX('Pokemon Data'!J:J,MATCH($A357,'Pokemon Data'!$B:$B,0)),"")</f>
        <v/>
      </c>
      <c r="O357" s="34" t="str">
        <f>IFERROR(INDEX('Pokemon Data'!K:K,MATCH($A357,'Pokemon Data'!$B:$B,0)),"")</f>
        <v/>
      </c>
      <c r="P357" s="35" t="str">
        <f>IFERROR(INDEX('Level Multipliers'!$A:$A,MATCH($D357,'Level Multipliers'!$B:$B,0)),"")</f>
        <v/>
      </c>
      <c r="Q357" s="36" t="str">
        <f>IFERROR(INDEX('Level Multipliers'!$D:$D,MATCH(P357,'Level Multipliers'!$A:$A,0)),"")</f>
        <v/>
      </c>
      <c r="R357" s="37" t="str">
        <f t="shared" si="185"/>
        <v/>
      </c>
      <c r="S357" s="37" t="str">
        <f t="shared" si="186"/>
        <v/>
      </c>
      <c r="T357" s="38" t="str">
        <f t="shared" si="187"/>
        <v/>
      </c>
      <c r="U357" s="38" t="str">
        <f t="shared" si="188"/>
        <v/>
      </c>
      <c r="V357" s="38" t="b">
        <f t="shared" si="189"/>
        <v>1</v>
      </c>
      <c r="W357" s="37" t="str">
        <f t="array" ref="W357:AG357">IF(V357,"",IVSolution($M357,$N357,$O357,R357,S357,T357,U357,$E357,$F357,$G357,$H357,$I357))</f>
        <v/>
      </c>
      <c r="X357" s="37" t="str">
        <v/>
      </c>
      <c r="Y357" s="37" t="str">
        <v/>
      </c>
      <c r="Z357" s="39" t="str">
        <v/>
      </c>
      <c r="AA357" s="39" t="str">
        <v/>
      </c>
      <c r="AB357" s="37" t="str">
        <v/>
      </c>
      <c r="AC357" s="37" t="str">
        <v/>
      </c>
      <c r="AD357" s="37" t="str">
        <v/>
      </c>
      <c r="AE357" s="37" t="str">
        <v/>
      </c>
      <c r="AF357" s="37" t="str">
        <v/>
      </c>
      <c r="AG357" s="37" t="str">
        <v/>
      </c>
      <c r="AH357" s="40" t="str">
        <f t="shared" si="190"/>
        <v/>
      </c>
      <c r="AI357" s="36" t="str">
        <f>IFERROR(INDEX('Level Multipliers'!$D:$D,MATCH(AH357,'Level Multipliers'!$A:$A,0)),"")</f>
        <v/>
      </c>
      <c r="AJ357" s="37" t="str">
        <f t="shared" si="191"/>
        <v/>
      </c>
      <c r="AK357" s="37" t="str">
        <f t="shared" si="192"/>
        <v/>
      </c>
      <c r="AL357" s="38" t="str">
        <f t="shared" si="193"/>
        <v/>
      </c>
      <c r="AM357" s="38" t="str">
        <f t="shared" si="194"/>
        <v/>
      </c>
      <c r="AN357" s="38" t="b">
        <f t="shared" si="195"/>
        <v>1</v>
      </c>
      <c r="AO357" s="37" t="str">
        <f t="array" ref="AO357:AY357">IF(AN357,"",IVSolution($M357,$N357,$O357,AJ357,AK357,AL357,AM357,$E357,$F357,$G357,$H357,$I357))</f>
        <v/>
      </c>
      <c r="AP357" s="37" t="str">
        <v/>
      </c>
      <c r="AQ357" s="37" t="str">
        <v/>
      </c>
      <c r="AR357" s="39" t="str">
        <v/>
      </c>
      <c r="AS357" s="39" t="str">
        <v/>
      </c>
      <c r="AT357" s="37" t="str">
        <v/>
      </c>
      <c r="AU357" s="37" t="str">
        <v/>
      </c>
      <c r="AV357" s="37" t="str">
        <v/>
      </c>
      <c r="AW357" s="37" t="str">
        <v/>
      </c>
      <c r="AX357" s="37" t="str">
        <v/>
      </c>
      <c r="AY357" s="37" t="str">
        <v/>
      </c>
      <c r="AZ357" s="40" t="str">
        <f t="shared" si="196"/>
        <v/>
      </c>
      <c r="BA357" s="36" t="str">
        <f>IFERROR(INDEX('Level Multipliers'!$D:$D,MATCH(AZ357,'Level Multipliers'!$A:$A,0)),"")</f>
        <v/>
      </c>
      <c r="BB357" s="37" t="str">
        <f t="shared" si="197"/>
        <v/>
      </c>
      <c r="BC357" s="37" t="str">
        <f t="shared" si="198"/>
        <v/>
      </c>
      <c r="BD357" s="38" t="str">
        <f t="shared" si="199"/>
        <v/>
      </c>
      <c r="BE357" s="38" t="str">
        <f t="shared" si="200"/>
        <v/>
      </c>
      <c r="BF357" s="38" t="b">
        <f t="shared" si="201"/>
        <v>1</v>
      </c>
      <c r="BG357" s="37" t="str">
        <f t="array" ref="BG357:BQ357">IF(BF357,"",IVSolution($M357,$N357,$O357,BB357,BC357,BD357,BE357,$E357,$F357,$G357,$H357,$I357))</f>
        <v/>
      </c>
      <c r="BH357" s="37" t="str">
        <v/>
      </c>
      <c r="BI357" s="37" t="str">
        <v/>
      </c>
      <c r="BJ357" s="39" t="str">
        <v/>
      </c>
      <c r="BK357" s="39" t="str">
        <v/>
      </c>
      <c r="BL357" s="37" t="str">
        <v/>
      </c>
      <c r="BM357" s="37" t="str">
        <v/>
      </c>
      <c r="BN357" s="37" t="str">
        <v/>
      </c>
      <c r="BO357" s="37" t="str">
        <v/>
      </c>
      <c r="BP357" s="37" t="str">
        <v/>
      </c>
      <c r="BQ357" s="37" t="str">
        <v/>
      </c>
      <c r="BR357" s="40" t="str">
        <f t="shared" si="202"/>
        <v/>
      </c>
      <c r="BS357" s="36" t="str">
        <f>IFERROR(INDEX('Level Multipliers'!$D:$D,MATCH(BR357,'Level Multipliers'!$A:$A,0)),"")</f>
        <v/>
      </c>
      <c r="BT357" s="37" t="str">
        <f t="shared" si="203"/>
        <v/>
      </c>
      <c r="BU357" s="37" t="str">
        <f t="shared" si="204"/>
        <v/>
      </c>
      <c r="BV357" s="38" t="str">
        <f t="shared" si="205"/>
        <v/>
      </c>
      <c r="BW357" s="38" t="str">
        <f t="shared" si="206"/>
        <v/>
      </c>
      <c r="BX357" s="38" t="b">
        <f t="shared" si="207"/>
        <v>1</v>
      </c>
      <c r="BY357" s="37" t="str">
        <f t="array" ref="BY357:CI357">IF(BX357,"",IVSolution($M357,$N357,$O357,BT357,BU357,BV357,BW357,$E357,$F357,$G357,$H357,$I357))</f>
        <v/>
      </c>
      <c r="BZ357" s="37" t="str">
        <v/>
      </c>
      <c r="CA357" s="37" t="str">
        <v/>
      </c>
      <c r="CB357" s="39" t="str">
        <v/>
      </c>
      <c r="CC357" s="39" t="str">
        <v/>
      </c>
      <c r="CD357" s="37" t="str">
        <v/>
      </c>
      <c r="CE357" s="37" t="str">
        <v/>
      </c>
      <c r="CF357" s="37" t="str">
        <v/>
      </c>
      <c r="CG357" s="37" t="str">
        <v/>
      </c>
      <c r="CH357" s="37" t="str">
        <v/>
      </c>
      <c r="CI357" s="37" t="str">
        <v/>
      </c>
      <c r="CJ357" s="41" t="str">
        <f t="shared" si="208"/>
        <v/>
      </c>
      <c r="CK357" s="41" t="str">
        <f t="shared" si="209"/>
        <v/>
      </c>
      <c r="CL357" s="61" t="str">
        <f t="shared" si="210"/>
        <v/>
      </c>
      <c r="CM357" s="39" t="str">
        <f t="shared" si="211"/>
        <v/>
      </c>
      <c r="CN357" s="39" t="str">
        <f t="shared" si="212"/>
        <v/>
      </c>
      <c r="CO357" s="42" t="str">
        <f t="shared" si="213"/>
        <v/>
      </c>
      <c r="CP357" s="42" t="str">
        <f t="shared" si="214"/>
        <v/>
      </c>
      <c r="CQ357" s="42" t="str">
        <f t="shared" si="215"/>
        <v/>
      </c>
      <c r="CR357" s="42" t="str">
        <f t="shared" si="216"/>
        <v/>
      </c>
      <c r="CS357" s="42" t="str">
        <f t="shared" si="217"/>
        <v/>
      </c>
      <c r="CT357" s="42" t="str">
        <f t="shared" si="218"/>
        <v/>
      </c>
      <c r="CU357" s="43" t="str">
        <f t="shared" si="219"/>
        <v/>
      </c>
      <c r="CV357" s="43" t="str">
        <f t="shared" si="220"/>
        <v/>
      </c>
      <c r="CW357" s="43" t="str">
        <f t="shared" si="221"/>
        <v/>
      </c>
      <c r="CX357" s="13"/>
    </row>
    <row r="358" spans="1:102" x14ac:dyDescent="0.25">
      <c r="A358" s="31"/>
      <c r="B358" s="13"/>
      <c r="C358" s="13"/>
      <c r="D358" s="13"/>
      <c r="E358" s="32"/>
      <c r="F358" s="32"/>
      <c r="G358" s="32"/>
      <c r="H358" s="32"/>
      <c r="I358" s="32"/>
      <c r="J358" s="13"/>
      <c r="K358" s="33"/>
      <c r="L358" s="34" t="str">
        <f>IFERROR(INDEX('Pokemon Data'!A:A,MATCH($A358,'Pokemon Data'!$B:$B,0)),"")</f>
        <v/>
      </c>
      <c r="M358" s="34" t="str">
        <f>IFERROR(INDEX('Pokemon Data'!I:I,MATCH($A358,'Pokemon Data'!$B:$B,0)),"")</f>
        <v/>
      </c>
      <c r="N358" s="34" t="str">
        <f>IFERROR(INDEX('Pokemon Data'!J:J,MATCH($A358,'Pokemon Data'!$B:$B,0)),"")</f>
        <v/>
      </c>
      <c r="O358" s="34" t="str">
        <f>IFERROR(INDEX('Pokemon Data'!K:K,MATCH($A358,'Pokemon Data'!$B:$B,0)),"")</f>
        <v/>
      </c>
      <c r="P358" s="35" t="str">
        <f>IFERROR(INDEX('Level Multipliers'!$A:$A,MATCH($D358,'Level Multipliers'!$B:$B,0)),"")</f>
        <v/>
      </c>
      <c r="Q358" s="36" t="str">
        <f>IFERROR(INDEX('Level Multipliers'!$D:$D,MATCH(P358,'Level Multipliers'!$A:$A,0)),"")</f>
        <v/>
      </c>
      <c r="R358" s="37" t="str">
        <f t="shared" si="185"/>
        <v/>
      </c>
      <c r="S358" s="37" t="str">
        <f t="shared" si="186"/>
        <v/>
      </c>
      <c r="T358" s="38" t="str">
        <f t="shared" si="187"/>
        <v/>
      </c>
      <c r="U358" s="38" t="str">
        <f t="shared" si="188"/>
        <v/>
      </c>
      <c r="V358" s="38" t="b">
        <f t="shared" si="189"/>
        <v>1</v>
      </c>
      <c r="W358" s="37" t="str">
        <f t="array" ref="W358:AG358">IF(V358,"",IVSolution($M358,$N358,$O358,R358,S358,T358,U358,$E358,$F358,$G358,$H358,$I358))</f>
        <v/>
      </c>
      <c r="X358" s="37" t="str">
        <v/>
      </c>
      <c r="Y358" s="37" t="str">
        <v/>
      </c>
      <c r="Z358" s="39" t="str">
        <v/>
      </c>
      <c r="AA358" s="39" t="str">
        <v/>
      </c>
      <c r="AB358" s="37" t="str">
        <v/>
      </c>
      <c r="AC358" s="37" t="str">
        <v/>
      </c>
      <c r="AD358" s="37" t="str">
        <v/>
      </c>
      <c r="AE358" s="37" t="str">
        <v/>
      </c>
      <c r="AF358" s="37" t="str">
        <v/>
      </c>
      <c r="AG358" s="37" t="str">
        <v/>
      </c>
      <c r="AH358" s="40" t="str">
        <f t="shared" si="190"/>
        <v/>
      </c>
      <c r="AI358" s="36" t="str">
        <f>IFERROR(INDEX('Level Multipliers'!$D:$D,MATCH(AH358,'Level Multipliers'!$A:$A,0)),"")</f>
        <v/>
      </c>
      <c r="AJ358" s="37" t="str">
        <f t="shared" si="191"/>
        <v/>
      </c>
      <c r="AK358" s="37" t="str">
        <f t="shared" si="192"/>
        <v/>
      </c>
      <c r="AL358" s="38" t="str">
        <f t="shared" si="193"/>
        <v/>
      </c>
      <c r="AM358" s="38" t="str">
        <f t="shared" si="194"/>
        <v/>
      </c>
      <c r="AN358" s="38" t="b">
        <f t="shared" si="195"/>
        <v>1</v>
      </c>
      <c r="AO358" s="37" t="str">
        <f t="array" ref="AO358:AY358">IF(AN358,"",IVSolution($M358,$N358,$O358,AJ358,AK358,AL358,AM358,$E358,$F358,$G358,$H358,$I358))</f>
        <v/>
      </c>
      <c r="AP358" s="37" t="str">
        <v/>
      </c>
      <c r="AQ358" s="37" t="str">
        <v/>
      </c>
      <c r="AR358" s="39" t="str">
        <v/>
      </c>
      <c r="AS358" s="39" t="str">
        <v/>
      </c>
      <c r="AT358" s="37" t="str">
        <v/>
      </c>
      <c r="AU358" s="37" t="str">
        <v/>
      </c>
      <c r="AV358" s="37" t="str">
        <v/>
      </c>
      <c r="AW358" s="37" t="str">
        <v/>
      </c>
      <c r="AX358" s="37" t="str">
        <v/>
      </c>
      <c r="AY358" s="37" t="str">
        <v/>
      </c>
      <c r="AZ358" s="40" t="str">
        <f t="shared" si="196"/>
        <v/>
      </c>
      <c r="BA358" s="36" t="str">
        <f>IFERROR(INDEX('Level Multipliers'!$D:$D,MATCH(AZ358,'Level Multipliers'!$A:$A,0)),"")</f>
        <v/>
      </c>
      <c r="BB358" s="37" t="str">
        <f t="shared" si="197"/>
        <v/>
      </c>
      <c r="BC358" s="37" t="str">
        <f t="shared" si="198"/>
        <v/>
      </c>
      <c r="BD358" s="38" t="str">
        <f t="shared" si="199"/>
        <v/>
      </c>
      <c r="BE358" s="38" t="str">
        <f t="shared" si="200"/>
        <v/>
      </c>
      <c r="BF358" s="38" t="b">
        <f t="shared" si="201"/>
        <v>1</v>
      </c>
      <c r="BG358" s="37" t="str">
        <f t="array" ref="BG358:BQ358">IF(BF358,"",IVSolution($M358,$N358,$O358,BB358,BC358,BD358,BE358,$E358,$F358,$G358,$H358,$I358))</f>
        <v/>
      </c>
      <c r="BH358" s="37" t="str">
        <v/>
      </c>
      <c r="BI358" s="37" t="str">
        <v/>
      </c>
      <c r="BJ358" s="39" t="str">
        <v/>
      </c>
      <c r="BK358" s="39" t="str">
        <v/>
      </c>
      <c r="BL358" s="37" t="str">
        <v/>
      </c>
      <c r="BM358" s="37" t="str">
        <v/>
      </c>
      <c r="BN358" s="37" t="str">
        <v/>
      </c>
      <c r="BO358" s="37" t="str">
        <v/>
      </c>
      <c r="BP358" s="37" t="str">
        <v/>
      </c>
      <c r="BQ358" s="37" t="str">
        <v/>
      </c>
      <c r="BR358" s="40" t="str">
        <f t="shared" si="202"/>
        <v/>
      </c>
      <c r="BS358" s="36" t="str">
        <f>IFERROR(INDEX('Level Multipliers'!$D:$D,MATCH(BR358,'Level Multipliers'!$A:$A,0)),"")</f>
        <v/>
      </c>
      <c r="BT358" s="37" t="str">
        <f t="shared" si="203"/>
        <v/>
      </c>
      <c r="BU358" s="37" t="str">
        <f t="shared" si="204"/>
        <v/>
      </c>
      <c r="BV358" s="38" t="str">
        <f t="shared" si="205"/>
        <v/>
      </c>
      <c r="BW358" s="38" t="str">
        <f t="shared" si="206"/>
        <v/>
      </c>
      <c r="BX358" s="38" t="b">
        <f t="shared" si="207"/>
        <v>1</v>
      </c>
      <c r="BY358" s="37" t="str">
        <f t="array" ref="BY358:CI358">IF(BX358,"",IVSolution($M358,$N358,$O358,BT358,BU358,BV358,BW358,$E358,$F358,$G358,$H358,$I358))</f>
        <v/>
      </c>
      <c r="BZ358" s="37" t="str">
        <v/>
      </c>
      <c r="CA358" s="37" t="str">
        <v/>
      </c>
      <c r="CB358" s="39" t="str">
        <v/>
      </c>
      <c r="CC358" s="39" t="str">
        <v/>
      </c>
      <c r="CD358" s="37" t="str">
        <v/>
      </c>
      <c r="CE358" s="37" t="str">
        <v/>
      </c>
      <c r="CF358" s="37" t="str">
        <v/>
      </c>
      <c r="CG358" s="37" t="str">
        <v/>
      </c>
      <c r="CH358" s="37" t="str">
        <v/>
      </c>
      <c r="CI358" s="37" t="str">
        <v/>
      </c>
      <c r="CJ358" s="41" t="str">
        <f t="shared" si="208"/>
        <v/>
      </c>
      <c r="CK358" s="41" t="str">
        <f t="shared" si="209"/>
        <v/>
      </c>
      <c r="CL358" s="61" t="str">
        <f t="shared" si="210"/>
        <v/>
      </c>
      <c r="CM358" s="39" t="str">
        <f t="shared" si="211"/>
        <v/>
      </c>
      <c r="CN358" s="39" t="str">
        <f t="shared" si="212"/>
        <v/>
      </c>
      <c r="CO358" s="42" t="str">
        <f t="shared" si="213"/>
        <v/>
      </c>
      <c r="CP358" s="42" t="str">
        <f t="shared" si="214"/>
        <v/>
      </c>
      <c r="CQ358" s="42" t="str">
        <f t="shared" si="215"/>
        <v/>
      </c>
      <c r="CR358" s="42" t="str">
        <f t="shared" si="216"/>
        <v/>
      </c>
      <c r="CS358" s="42" t="str">
        <f t="shared" si="217"/>
        <v/>
      </c>
      <c r="CT358" s="42" t="str">
        <f t="shared" si="218"/>
        <v/>
      </c>
      <c r="CU358" s="43" t="str">
        <f t="shared" si="219"/>
        <v/>
      </c>
      <c r="CV358" s="43" t="str">
        <f t="shared" si="220"/>
        <v/>
      </c>
      <c r="CW358" s="43" t="str">
        <f t="shared" si="221"/>
        <v/>
      </c>
      <c r="CX358" s="13"/>
    </row>
    <row r="359" spans="1:102" x14ac:dyDescent="0.25">
      <c r="A359" s="31"/>
      <c r="B359" s="13"/>
      <c r="C359" s="13"/>
      <c r="D359" s="13"/>
      <c r="E359" s="32"/>
      <c r="F359" s="32"/>
      <c r="G359" s="32"/>
      <c r="H359" s="32"/>
      <c r="I359" s="32"/>
      <c r="J359" s="13"/>
      <c r="K359" s="33"/>
      <c r="L359" s="34" t="str">
        <f>IFERROR(INDEX('Pokemon Data'!A:A,MATCH($A359,'Pokemon Data'!$B:$B,0)),"")</f>
        <v/>
      </c>
      <c r="M359" s="34" t="str">
        <f>IFERROR(INDEX('Pokemon Data'!I:I,MATCH($A359,'Pokemon Data'!$B:$B,0)),"")</f>
        <v/>
      </c>
      <c r="N359" s="34" t="str">
        <f>IFERROR(INDEX('Pokemon Data'!J:J,MATCH($A359,'Pokemon Data'!$B:$B,0)),"")</f>
        <v/>
      </c>
      <c r="O359" s="34" t="str">
        <f>IFERROR(INDEX('Pokemon Data'!K:K,MATCH($A359,'Pokemon Data'!$B:$B,0)),"")</f>
        <v/>
      </c>
      <c r="P359" s="35" t="str">
        <f>IFERROR(INDEX('Level Multipliers'!$A:$A,MATCH($D359,'Level Multipliers'!$B:$B,0)),"")</f>
        <v/>
      </c>
      <c r="Q359" s="36" t="str">
        <f>IFERROR(INDEX('Level Multipliers'!$D:$D,MATCH(P359,'Level Multipliers'!$A:$A,0)),"")</f>
        <v/>
      </c>
      <c r="R359" s="37" t="str">
        <f t="shared" si="185"/>
        <v/>
      </c>
      <c r="S359" s="37" t="str">
        <f t="shared" si="186"/>
        <v/>
      </c>
      <c r="T359" s="38" t="str">
        <f t="shared" si="187"/>
        <v/>
      </c>
      <c r="U359" s="38" t="str">
        <f t="shared" si="188"/>
        <v/>
      </c>
      <c r="V359" s="38" t="b">
        <f t="shared" si="189"/>
        <v>1</v>
      </c>
      <c r="W359" s="37" t="str">
        <f t="array" ref="W359:AG359">IF(V359,"",IVSolution($M359,$N359,$O359,R359,S359,T359,U359,$E359,$F359,$G359,$H359,$I359))</f>
        <v/>
      </c>
      <c r="X359" s="37" t="str">
        <v/>
      </c>
      <c r="Y359" s="37" t="str">
        <v/>
      </c>
      <c r="Z359" s="39" t="str">
        <v/>
      </c>
      <c r="AA359" s="39" t="str">
        <v/>
      </c>
      <c r="AB359" s="37" t="str">
        <v/>
      </c>
      <c r="AC359" s="37" t="str">
        <v/>
      </c>
      <c r="AD359" s="37" t="str">
        <v/>
      </c>
      <c r="AE359" s="37" t="str">
        <v/>
      </c>
      <c r="AF359" s="37" t="str">
        <v/>
      </c>
      <c r="AG359" s="37" t="str">
        <v/>
      </c>
      <c r="AH359" s="40" t="str">
        <f t="shared" si="190"/>
        <v/>
      </c>
      <c r="AI359" s="36" t="str">
        <f>IFERROR(INDEX('Level Multipliers'!$D:$D,MATCH(AH359,'Level Multipliers'!$A:$A,0)),"")</f>
        <v/>
      </c>
      <c r="AJ359" s="37" t="str">
        <f t="shared" si="191"/>
        <v/>
      </c>
      <c r="AK359" s="37" t="str">
        <f t="shared" si="192"/>
        <v/>
      </c>
      <c r="AL359" s="38" t="str">
        <f t="shared" si="193"/>
        <v/>
      </c>
      <c r="AM359" s="38" t="str">
        <f t="shared" si="194"/>
        <v/>
      </c>
      <c r="AN359" s="38" t="b">
        <f t="shared" si="195"/>
        <v>1</v>
      </c>
      <c r="AO359" s="37" t="str">
        <f t="array" ref="AO359:AY359">IF(AN359,"",IVSolution($M359,$N359,$O359,AJ359,AK359,AL359,AM359,$E359,$F359,$G359,$H359,$I359))</f>
        <v/>
      </c>
      <c r="AP359" s="37" t="str">
        <v/>
      </c>
      <c r="AQ359" s="37" t="str">
        <v/>
      </c>
      <c r="AR359" s="39" t="str">
        <v/>
      </c>
      <c r="AS359" s="39" t="str">
        <v/>
      </c>
      <c r="AT359" s="37" t="str">
        <v/>
      </c>
      <c r="AU359" s="37" t="str">
        <v/>
      </c>
      <c r="AV359" s="37" t="str">
        <v/>
      </c>
      <c r="AW359" s="37" t="str">
        <v/>
      </c>
      <c r="AX359" s="37" t="str">
        <v/>
      </c>
      <c r="AY359" s="37" t="str">
        <v/>
      </c>
      <c r="AZ359" s="40" t="str">
        <f t="shared" si="196"/>
        <v/>
      </c>
      <c r="BA359" s="36" t="str">
        <f>IFERROR(INDEX('Level Multipliers'!$D:$D,MATCH(AZ359,'Level Multipliers'!$A:$A,0)),"")</f>
        <v/>
      </c>
      <c r="BB359" s="37" t="str">
        <f t="shared" si="197"/>
        <v/>
      </c>
      <c r="BC359" s="37" t="str">
        <f t="shared" si="198"/>
        <v/>
      </c>
      <c r="BD359" s="38" t="str">
        <f t="shared" si="199"/>
        <v/>
      </c>
      <c r="BE359" s="38" t="str">
        <f t="shared" si="200"/>
        <v/>
      </c>
      <c r="BF359" s="38" t="b">
        <f t="shared" si="201"/>
        <v>1</v>
      </c>
      <c r="BG359" s="37" t="str">
        <f t="array" ref="BG359:BQ359">IF(BF359,"",IVSolution($M359,$N359,$O359,BB359,BC359,BD359,BE359,$E359,$F359,$G359,$H359,$I359))</f>
        <v/>
      </c>
      <c r="BH359" s="37" t="str">
        <v/>
      </c>
      <c r="BI359" s="37" t="str">
        <v/>
      </c>
      <c r="BJ359" s="39" t="str">
        <v/>
      </c>
      <c r="BK359" s="39" t="str">
        <v/>
      </c>
      <c r="BL359" s="37" t="str">
        <v/>
      </c>
      <c r="BM359" s="37" t="str">
        <v/>
      </c>
      <c r="BN359" s="37" t="str">
        <v/>
      </c>
      <c r="BO359" s="37" t="str">
        <v/>
      </c>
      <c r="BP359" s="37" t="str">
        <v/>
      </c>
      <c r="BQ359" s="37" t="str">
        <v/>
      </c>
      <c r="BR359" s="40" t="str">
        <f t="shared" si="202"/>
        <v/>
      </c>
      <c r="BS359" s="36" t="str">
        <f>IFERROR(INDEX('Level Multipliers'!$D:$D,MATCH(BR359,'Level Multipliers'!$A:$A,0)),"")</f>
        <v/>
      </c>
      <c r="BT359" s="37" t="str">
        <f t="shared" si="203"/>
        <v/>
      </c>
      <c r="BU359" s="37" t="str">
        <f t="shared" si="204"/>
        <v/>
      </c>
      <c r="BV359" s="38" t="str">
        <f t="shared" si="205"/>
        <v/>
      </c>
      <c r="BW359" s="38" t="str">
        <f t="shared" si="206"/>
        <v/>
      </c>
      <c r="BX359" s="38" t="b">
        <f t="shared" si="207"/>
        <v>1</v>
      </c>
      <c r="BY359" s="37" t="str">
        <f t="array" ref="BY359:CI359">IF(BX359,"",IVSolution($M359,$N359,$O359,BT359,BU359,BV359,BW359,$E359,$F359,$G359,$H359,$I359))</f>
        <v/>
      </c>
      <c r="BZ359" s="37" t="str">
        <v/>
      </c>
      <c r="CA359" s="37" t="str">
        <v/>
      </c>
      <c r="CB359" s="39" t="str">
        <v/>
      </c>
      <c r="CC359" s="39" t="str">
        <v/>
      </c>
      <c r="CD359" s="37" t="str">
        <v/>
      </c>
      <c r="CE359" s="37" t="str">
        <v/>
      </c>
      <c r="CF359" s="37" t="str">
        <v/>
      </c>
      <c r="CG359" s="37" t="str">
        <v/>
      </c>
      <c r="CH359" s="37" t="str">
        <v/>
      </c>
      <c r="CI359" s="37" t="str">
        <v/>
      </c>
      <c r="CJ359" s="41" t="str">
        <f t="shared" si="208"/>
        <v/>
      </c>
      <c r="CK359" s="41" t="str">
        <f t="shared" si="209"/>
        <v/>
      </c>
      <c r="CL359" s="61" t="str">
        <f t="shared" si="210"/>
        <v/>
      </c>
      <c r="CM359" s="39" t="str">
        <f t="shared" si="211"/>
        <v/>
      </c>
      <c r="CN359" s="39" t="str">
        <f t="shared" si="212"/>
        <v/>
      </c>
      <c r="CO359" s="42" t="str">
        <f t="shared" si="213"/>
        <v/>
      </c>
      <c r="CP359" s="42" t="str">
        <f t="shared" si="214"/>
        <v/>
      </c>
      <c r="CQ359" s="42" t="str">
        <f t="shared" si="215"/>
        <v/>
      </c>
      <c r="CR359" s="42" t="str">
        <f t="shared" si="216"/>
        <v/>
      </c>
      <c r="CS359" s="42" t="str">
        <f t="shared" si="217"/>
        <v/>
      </c>
      <c r="CT359" s="42" t="str">
        <f t="shared" si="218"/>
        <v/>
      </c>
      <c r="CU359" s="43" t="str">
        <f t="shared" si="219"/>
        <v/>
      </c>
      <c r="CV359" s="43" t="str">
        <f t="shared" si="220"/>
        <v/>
      </c>
      <c r="CW359" s="43" t="str">
        <f t="shared" si="221"/>
        <v/>
      </c>
      <c r="CX359" s="13"/>
    </row>
    <row r="360" spans="1:102" x14ac:dyDescent="0.25">
      <c r="A360" s="31"/>
      <c r="B360" s="13"/>
      <c r="C360" s="13"/>
      <c r="D360" s="13"/>
      <c r="E360" s="32"/>
      <c r="F360" s="32"/>
      <c r="G360" s="32"/>
      <c r="H360" s="32"/>
      <c r="I360" s="32"/>
      <c r="J360" s="13"/>
      <c r="K360" s="33"/>
      <c r="L360" s="34" t="str">
        <f>IFERROR(INDEX('Pokemon Data'!A:A,MATCH($A360,'Pokemon Data'!$B:$B,0)),"")</f>
        <v/>
      </c>
      <c r="M360" s="34" t="str">
        <f>IFERROR(INDEX('Pokemon Data'!I:I,MATCH($A360,'Pokemon Data'!$B:$B,0)),"")</f>
        <v/>
      </c>
      <c r="N360" s="34" t="str">
        <f>IFERROR(INDEX('Pokemon Data'!J:J,MATCH($A360,'Pokemon Data'!$B:$B,0)),"")</f>
        <v/>
      </c>
      <c r="O360" s="34" t="str">
        <f>IFERROR(INDEX('Pokemon Data'!K:K,MATCH($A360,'Pokemon Data'!$B:$B,0)),"")</f>
        <v/>
      </c>
      <c r="P360" s="35" t="str">
        <f>IFERROR(INDEX('Level Multipliers'!$A:$A,MATCH($D360,'Level Multipliers'!$B:$B,0)),"")</f>
        <v/>
      </c>
      <c r="Q360" s="36" t="str">
        <f>IFERROR(INDEX('Level Multipliers'!$D:$D,MATCH(P360,'Level Multipliers'!$A:$A,0)),"")</f>
        <v/>
      </c>
      <c r="R360" s="37" t="str">
        <f t="shared" si="185"/>
        <v/>
      </c>
      <c r="S360" s="37" t="str">
        <f t="shared" si="186"/>
        <v/>
      </c>
      <c r="T360" s="38" t="str">
        <f t="shared" si="187"/>
        <v/>
      </c>
      <c r="U360" s="38" t="str">
        <f t="shared" si="188"/>
        <v/>
      </c>
      <c r="V360" s="38" t="b">
        <f t="shared" si="189"/>
        <v>1</v>
      </c>
      <c r="W360" s="37" t="str">
        <f t="array" ref="W360:AG360">IF(V360,"",IVSolution($M360,$N360,$O360,R360,S360,T360,U360,$E360,$F360,$G360,$H360,$I360))</f>
        <v/>
      </c>
      <c r="X360" s="37" t="str">
        <v/>
      </c>
      <c r="Y360" s="37" t="str">
        <v/>
      </c>
      <c r="Z360" s="39" t="str">
        <v/>
      </c>
      <c r="AA360" s="39" t="str">
        <v/>
      </c>
      <c r="AB360" s="37" t="str">
        <v/>
      </c>
      <c r="AC360" s="37" t="str">
        <v/>
      </c>
      <c r="AD360" s="37" t="str">
        <v/>
      </c>
      <c r="AE360" s="37" t="str">
        <v/>
      </c>
      <c r="AF360" s="37" t="str">
        <v/>
      </c>
      <c r="AG360" s="37" t="str">
        <v/>
      </c>
      <c r="AH360" s="40" t="str">
        <f t="shared" si="190"/>
        <v/>
      </c>
      <c r="AI360" s="36" t="str">
        <f>IFERROR(INDEX('Level Multipliers'!$D:$D,MATCH(AH360,'Level Multipliers'!$A:$A,0)),"")</f>
        <v/>
      </c>
      <c r="AJ360" s="37" t="str">
        <f t="shared" si="191"/>
        <v/>
      </c>
      <c r="AK360" s="37" t="str">
        <f t="shared" si="192"/>
        <v/>
      </c>
      <c r="AL360" s="38" t="str">
        <f t="shared" si="193"/>
        <v/>
      </c>
      <c r="AM360" s="38" t="str">
        <f t="shared" si="194"/>
        <v/>
      </c>
      <c r="AN360" s="38" t="b">
        <f t="shared" si="195"/>
        <v>1</v>
      </c>
      <c r="AO360" s="37" t="str">
        <f t="array" ref="AO360:AY360">IF(AN360,"",IVSolution($M360,$N360,$O360,AJ360,AK360,AL360,AM360,$E360,$F360,$G360,$H360,$I360))</f>
        <v/>
      </c>
      <c r="AP360" s="37" t="str">
        <v/>
      </c>
      <c r="AQ360" s="37" t="str">
        <v/>
      </c>
      <c r="AR360" s="39" t="str">
        <v/>
      </c>
      <c r="AS360" s="39" t="str">
        <v/>
      </c>
      <c r="AT360" s="37" t="str">
        <v/>
      </c>
      <c r="AU360" s="37" t="str">
        <v/>
      </c>
      <c r="AV360" s="37" t="str">
        <v/>
      </c>
      <c r="AW360" s="37" t="str">
        <v/>
      </c>
      <c r="AX360" s="37" t="str">
        <v/>
      </c>
      <c r="AY360" s="37" t="str">
        <v/>
      </c>
      <c r="AZ360" s="40" t="str">
        <f t="shared" si="196"/>
        <v/>
      </c>
      <c r="BA360" s="36" t="str">
        <f>IFERROR(INDEX('Level Multipliers'!$D:$D,MATCH(AZ360,'Level Multipliers'!$A:$A,0)),"")</f>
        <v/>
      </c>
      <c r="BB360" s="37" t="str">
        <f t="shared" si="197"/>
        <v/>
      </c>
      <c r="BC360" s="37" t="str">
        <f t="shared" si="198"/>
        <v/>
      </c>
      <c r="BD360" s="38" t="str">
        <f t="shared" si="199"/>
        <v/>
      </c>
      <c r="BE360" s="38" t="str">
        <f t="shared" si="200"/>
        <v/>
      </c>
      <c r="BF360" s="38" t="b">
        <f t="shared" si="201"/>
        <v>1</v>
      </c>
      <c r="BG360" s="37" t="str">
        <f t="array" ref="BG360:BQ360">IF(BF360,"",IVSolution($M360,$N360,$O360,BB360,BC360,BD360,BE360,$E360,$F360,$G360,$H360,$I360))</f>
        <v/>
      </c>
      <c r="BH360" s="37" t="str">
        <v/>
      </c>
      <c r="BI360" s="37" t="str">
        <v/>
      </c>
      <c r="BJ360" s="39" t="str">
        <v/>
      </c>
      <c r="BK360" s="39" t="str">
        <v/>
      </c>
      <c r="BL360" s="37" t="str">
        <v/>
      </c>
      <c r="BM360" s="37" t="str">
        <v/>
      </c>
      <c r="BN360" s="37" t="str">
        <v/>
      </c>
      <c r="BO360" s="37" t="str">
        <v/>
      </c>
      <c r="BP360" s="37" t="str">
        <v/>
      </c>
      <c r="BQ360" s="37" t="str">
        <v/>
      </c>
      <c r="BR360" s="40" t="str">
        <f t="shared" si="202"/>
        <v/>
      </c>
      <c r="BS360" s="36" t="str">
        <f>IFERROR(INDEX('Level Multipliers'!$D:$D,MATCH(BR360,'Level Multipliers'!$A:$A,0)),"")</f>
        <v/>
      </c>
      <c r="BT360" s="37" t="str">
        <f t="shared" si="203"/>
        <v/>
      </c>
      <c r="BU360" s="37" t="str">
        <f t="shared" si="204"/>
        <v/>
      </c>
      <c r="BV360" s="38" t="str">
        <f t="shared" si="205"/>
        <v/>
      </c>
      <c r="BW360" s="38" t="str">
        <f t="shared" si="206"/>
        <v/>
      </c>
      <c r="BX360" s="38" t="b">
        <f t="shared" si="207"/>
        <v>1</v>
      </c>
      <c r="BY360" s="37" t="str">
        <f t="array" ref="BY360:CI360">IF(BX360,"",IVSolution($M360,$N360,$O360,BT360,BU360,BV360,BW360,$E360,$F360,$G360,$H360,$I360))</f>
        <v/>
      </c>
      <c r="BZ360" s="37" t="str">
        <v/>
      </c>
      <c r="CA360" s="37" t="str">
        <v/>
      </c>
      <c r="CB360" s="39" t="str">
        <v/>
      </c>
      <c r="CC360" s="39" t="str">
        <v/>
      </c>
      <c r="CD360" s="37" t="str">
        <v/>
      </c>
      <c r="CE360" s="37" t="str">
        <v/>
      </c>
      <c r="CF360" s="37" t="str">
        <v/>
      </c>
      <c r="CG360" s="37" t="str">
        <v/>
      </c>
      <c r="CH360" s="37" t="str">
        <v/>
      </c>
      <c r="CI360" s="37" t="str">
        <v/>
      </c>
      <c r="CJ360" s="41" t="str">
        <f t="shared" si="208"/>
        <v/>
      </c>
      <c r="CK360" s="41" t="str">
        <f t="shared" si="209"/>
        <v/>
      </c>
      <c r="CL360" s="61" t="str">
        <f t="shared" si="210"/>
        <v/>
      </c>
      <c r="CM360" s="39" t="str">
        <f t="shared" si="211"/>
        <v/>
      </c>
      <c r="CN360" s="39" t="str">
        <f t="shared" si="212"/>
        <v/>
      </c>
      <c r="CO360" s="42" t="str">
        <f t="shared" si="213"/>
        <v/>
      </c>
      <c r="CP360" s="42" t="str">
        <f t="shared" si="214"/>
        <v/>
      </c>
      <c r="CQ360" s="42" t="str">
        <f t="shared" si="215"/>
        <v/>
      </c>
      <c r="CR360" s="42" t="str">
        <f t="shared" si="216"/>
        <v/>
      </c>
      <c r="CS360" s="42" t="str">
        <f t="shared" si="217"/>
        <v/>
      </c>
      <c r="CT360" s="42" t="str">
        <f t="shared" si="218"/>
        <v/>
      </c>
      <c r="CU360" s="43" t="str">
        <f t="shared" si="219"/>
        <v/>
      </c>
      <c r="CV360" s="43" t="str">
        <f t="shared" si="220"/>
        <v/>
      </c>
      <c r="CW360" s="43" t="str">
        <f t="shared" si="221"/>
        <v/>
      </c>
      <c r="CX360" s="13"/>
    </row>
    <row r="361" spans="1:102" x14ac:dyDescent="0.25">
      <c r="A361" s="31"/>
      <c r="B361" s="13"/>
      <c r="C361" s="13"/>
      <c r="D361" s="13"/>
      <c r="E361" s="32"/>
      <c r="F361" s="32"/>
      <c r="G361" s="32"/>
      <c r="H361" s="32"/>
      <c r="I361" s="32"/>
      <c r="J361" s="13"/>
      <c r="K361" s="33"/>
      <c r="L361" s="34" t="str">
        <f>IFERROR(INDEX('Pokemon Data'!A:A,MATCH($A361,'Pokemon Data'!$B:$B,0)),"")</f>
        <v/>
      </c>
      <c r="M361" s="34" t="str">
        <f>IFERROR(INDEX('Pokemon Data'!I:I,MATCH($A361,'Pokemon Data'!$B:$B,0)),"")</f>
        <v/>
      </c>
      <c r="N361" s="34" t="str">
        <f>IFERROR(INDEX('Pokemon Data'!J:J,MATCH($A361,'Pokemon Data'!$B:$B,0)),"")</f>
        <v/>
      </c>
      <c r="O361" s="34" t="str">
        <f>IFERROR(INDEX('Pokemon Data'!K:K,MATCH($A361,'Pokemon Data'!$B:$B,0)),"")</f>
        <v/>
      </c>
      <c r="P361" s="35" t="str">
        <f>IFERROR(INDEX('Level Multipliers'!$A:$A,MATCH($D361,'Level Multipliers'!$B:$B,0)),"")</f>
        <v/>
      </c>
      <c r="Q361" s="36" t="str">
        <f>IFERROR(INDEX('Level Multipliers'!$D:$D,MATCH(P361,'Level Multipliers'!$A:$A,0)),"")</f>
        <v/>
      </c>
      <c r="R361" s="37" t="str">
        <f t="shared" si="185"/>
        <v/>
      </c>
      <c r="S361" s="37" t="str">
        <f t="shared" si="186"/>
        <v/>
      </c>
      <c r="T361" s="38" t="str">
        <f t="shared" si="187"/>
        <v/>
      </c>
      <c r="U361" s="38" t="str">
        <f t="shared" si="188"/>
        <v/>
      </c>
      <c r="V361" s="38" t="b">
        <f t="shared" si="189"/>
        <v>1</v>
      </c>
      <c r="W361" s="37" t="str">
        <f t="array" ref="W361:AG361">IF(V361,"",IVSolution($M361,$N361,$O361,R361,S361,T361,U361,$E361,$F361,$G361,$H361,$I361))</f>
        <v/>
      </c>
      <c r="X361" s="37" t="str">
        <v/>
      </c>
      <c r="Y361" s="37" t="str">
        <v/>
      </c>
      <c r="Z361" s="39" t="str">
        <v/>
      </c>
      <c r="AA361" s="39" t="str">
        <v/>
      </c>
      <c r="AB361" s="37" t="str">
        <v/>
      </c>
      <c r="AC361" s="37" t="str">
        <v/>
      </c>
      <c r="AD361" s="37" t="str">
        <v/>
      </c>
      <c r="AE361" s="37" t="str">
        <v/>
      </c>
      <c r="AF361" s="37" t="str">
        <v/>
      </c>
      <c r="AG361" s="37" t="str">
        <v/>
      </c>
      <c r="AH361" s="40" t="str">
        <f t="shared" si="190"/>
        <v/>
      </c>
      <c r="AI361" s="36" t="str">
        <f>IFERROR(INDEX('Level Multipliers'!$D:$D,MATCH(AH361,'Level Multipliers'!$A:$A,0)),"")</f>
        <v/>
      </c>
      <c r="AJ361" s="37" t="str">
        <f t="shared" si="191"/>
        <v/>
      </c>
      <c r="AK361" s="37" t="str">
        <f t="shared" si="192"/>
        <v/>
      </c>
      <c r="AL361" s="38" t="str">
        <f t="shared" si="193"/>
        <v/>
      </c>
      <c r="AM361" s="38" t="str">
        <f t="shared" si="194"/>
        <v/>
      </c>
      <c r="AN361" s="38" t="b">
        <f t="shared" si="195"/>
        <v>1</v>
      </c>
      <c r="AO361" s="37" t="str">
        <f t="array" ref="AO361:AY361">IF(AN361,"",IVSolution($M361,$N361,$O361,AJ361,AK361,AL361,AM361,$E361,$F361,$G361,$H361,$I361))</f>
        <v/>
      </c>
      <c r="AP361" s="37" t="str">
        <v/>
      </c>
      <c r="AQ361" s="37" t="str">
        <v/>
      </c>
      <c r="AR361" s="39" t="str">
        <v/>
      </c>
      <c r="AS361" s="39" t="str">
        <v/>
      </c>
      <c r="AT361" s="37" t="str">
        <v/>
      </c>
      <c r="AU361" s="37" t="str">
        <v/>
      </c>
      <c r="AV361" s="37" t="str">
        <v/>
      </c>
      <c r="AW361" s="37" t="str">
        <v/>
      </c>
      <c r="AX361" s="37" t="str">
        <v/>
      </c>
      <c r="AY361" s="37" t="str">
        <v/>
      </c>
      <c r="AZ361" s="40" t="str">
        <f t="shared" si="196"/>
        <v/>
      </c>
      <c r="BA361" s="36" t="str">
        <f>IFERROR(INDEX('Level Multipliers'!$D:$D,MATCH(AZ361,'Level Multipliers'!$A:$A,0)),"")</f>
        <v/>
      </c>
      <c r="BB361" s="37" t="str">
        <f t="shared" si="197"/>
        <v/>
      </c>
      <c r="BC361" s="37" t="str">
        <f t="shared" si="198"/>
        <v/>
      </c>
      <c r="BD361" s="38" t="str">
        <f t="shared" si="199"/>
        <v/>
      </c>
      <c r="BE361" s="38" t="str">
        <f t="shared" si="200"/>
        <v/>
      </c>
      <c r="BF361" s="38" t="b">
        <f t="shared" si="201"/>
        <v>1</v>
      </c>
      <c r="BG361" s="37" t="str">
        <f t="array" ref="BG361:BQ361">IF(BF361,"",IVSolution($M361,$N361,$O361,BB361,BC361,BD361,BE361,$E361,$F361,$G361,$H361,$I361))</f>
        <v/>
      </c>
      <c r="BH361" s="37" t="str">
        <v/>
      </c>
      <c r="BI361" s="37" t="str">
        <v/>
      </c>
      <c r="BJ361" s="39" t="str">
        <v/>
      </c>
      <c r="BK361" s="39" t="str">
        <v/>
      </c>
      <c r="BL361" s="37" t="str">
        <v/>
      </c>
      <c r="BM361" s="37" t="str">
        <v/>
      </c>
      <c r="BN361" s="37" t="str">
        <v/>
      </c>
      <c r="BO361" s="37" t="str">
        <v/>
      </c>
      <c r="BP361" s="37" t="str">
        <v/>
      </c>
      <c r="BQ361" s="37" t="str">
        <v/>
      </c>
      <c r="BR361" s="40" t="str">
        <f t="shared" si="202"/>
        <v/>
      </c>
      <c r="BS361" s="36" t="str">
        <f>IFERROR(INDEX('Level Multipliers'!$D:$D,MATCH(BR361,'Level Multipliers'!$A:$A,0)),"")</f>
        <v/>
      </c>
      <c r="BT361" s="37" t="str">
        <f t="shared" si="203"/>
        <v/>
      </c>
      <c r="BU361" s="37" t="str">
        <f t="shared" si="204"/>
        <v/>
      </c>
      <c r="BV361" s="38" t="str">
        <f t="shared" si="205"/>
        <v/>
      </c>
      <c r="BW361" s="38" t="str">
        <f t="shared" si="206"/>
        <v/>
      </c>
      <c r="BX361" s="38" t="b">
        <f t="shared" si="207"/>
        <v>1</v>
      </c>
      <c r="BY361" s="37" t="str">
        <f t="array" ref="BY361:CI361">IF(BX361,"",IVSolution($M361,$N361,$O361,BT361,BU361,BV361,BW361,$E361,$F361,$G361,$H361,$I361))</f>
        <v/>
      </c>
      <c r="BZ361" s="37" t="str">
        <v/>
      </c>
      <c r="CA361" s="37" t="str">
        <v/>
      </c>
      <c r="CB361" s="39" t="str">
        <v/>
      </c>
      <c r="CC361" s="39" t="str">
        <v/>
      </c>
      <c r="CD361" s="37" t="str">
        <v/>
      </c>
      <c r="CE361" s="37" t="str">
        <v/>
      </c>
      <c r="CF361" s="37" t="str">
        <v/>
      </c>
      <c r="CG361" s="37" t="str">
        <v/>
      </c>
      <c r="CH361" s="37" t="str">
        <v/>
      </c>
      <c r="CI361" s="37" t="str">
        <v/>
      </c>
      <c r="CJ361" s="41" t="str">
        <f t="shared" si="208"/>
        <v/>
      </c>
      <c r="CK361" s="41" t="str">
        <f t="shared" si="209"/>
        <v/>
      </c>
      <c r="CL361" s="61" t="str">
        <f t="shared" si="210"/>
        <v/>
      </c>
      <c r="CM361" s="39" t="str">
        <f t="shared" si="211"/>
        <v/>
      </c>
      <c r="CN361" s="39" t="str">
        <f t="shared" si="212"/>
        <v/>
      </c>
      <c r="CO361" s="42" t="str">
        <f t="shared" si="213"/>
        <v/>
      </c>
      <c r="CP361" s="42" t="str">
        <f t="shared" si="214"/>
        <v/>
      </c>
      <c r="CQ361" s="42" t="str">
        <f t="shared" si="215"/>
        <v/>
      </c>
      <c r="CR361" s="42" t="str">
        <f t="shared" si="216"/>
        <v/>
      </c>
      <c r="CS361" s="42" t="str">
        <f t="shared" si="217"/>
        <v/>
      </c>
      <c r="CT361" s="42" t="str">
        <f t="shared" si="218"/>
        <v/>
      </c>
      <c r="CU361" s="43" t="str">
        <f t="shared" si="219"/>
        <v/>
      </c>
      <c r="CV361" s="43" t="str">
        <f t="shared" si="220"/>
        <v/>
      </c>
      <c r="CW361" s="43" t="str">
        <f t="shared" si="221"/>
        <v/>
      </c>
      <c r="CX361" s="13"/>
    </row>
    <row r="362" spans="1:102" x14ac:dyDescent="0.25">
      <c r="A362" s="31"/>
      <c r="B362" s="13"/>
      <c r="C362" s="13"/>
      <c r="D362" s="13"/>
      <c r="E362" s="32"/>
      <c r="F362" s="32"/>
      <c r="G362" s="32"/>
      <c r="H362" s="32"/>
      <c r="I362" s="32"/>
      <c r="J362" s="13"/>
      <c r="K362" s="33"/>
      <c r="L362" s="34" t="str">
        <f>IFERROR(INDEX('Pokemon Data'!A:A,MATCH($A362,'Pokemon Data'!$B:$B,0)),"")</f>
        <v/>
      </c>
      <c r="M362" s="34" t="str">
        <f>IFERROR(INDEX('Pokemon Data'!I:I,MATCH($A362,'Pokemon Data'!$B:$B,0)),"")</f>
        <v/>
      </c>
      <c r="N362" s="34" t="str">
        <f>IFERROR(INDEX('Pokemon Data'!J:J,MATCH($A362,'Pokemon Data'!$B:$B,0)),"")</f>
        <v/>
      </c>
      <c r="O362" s="34" t="str">
        <f>IFERROR(INDEX('Pokemon Data'!K:K,MATCH($A362,'Pokemon Data'!$B:$B,0)),"")</f>
        <v/>
      </c>
      <c r="P362" s="35" t="str">
        <f>IFERROR(INDEX('Level Multipliers'!$A:$A,MATCH($D362,'Level Multipliers'!$B:$B,0)),"")</f>
        <v/>
      </c>
      <c r="Q362" s="36" t="str">
        <f>IFERROR(INDEX('Level Multipliers'!$D:$D,MATCH(P362,'Level Multipliers'!$A:$A,0)),"")</f>
        <v/>
      </c>
      <c r="R362" s="37" t="str">
        <f t="shared" si="185"/>
        <v/>
      </c>
      <c r="S362" s="37" t="str">
        <f t="shared" si="186"/>
        <v/>
      </c>
      <c r="T362" s="38" t="str">
        <f t="shared" si="187"/>
        <v/>
      </c>
      <c r="U362" s="38" t="str">
        <f t="shared" si="188"/>
        <v/>
      </c>
      <c r="V362" s="38" t="b">
        <f t="shared" si="189"/>
        <v>1</v>
      </c>
      <c r="W362" s="37" t="str">
        <f t="array" ref="W362:AG362">IF(V362,"",IVSolution($M362,$N362,$O362,R362,S362,T362,U362,$E362,$F362,$G362,$H362,$I362))</f>
        <v/>
      </c>
      <c r="X362" s="37" t="str">
        <v/>
      </c>
      <c r="Y362" s="37" t="str">
        <v/>
      </c>
      <c r="Z362" s="39" t="str">
        <v/>
      </c>
      <c r="AA362" s="39" t="str">
        <v/>
      </c>
      <c r="AB362" s="37" t="str">
        <v/>
      </c>
      <c r="AC362" s="37" t="str">
        <v/>
      </c>
      <c r="AD362" s="37" t="str">
        <v/>
      </c>
      <c r="AE362" s="37" t="str">
        <v/>
      </c>
      <c r="AF362" s="37" t="str">
        <v/>
      </c>
      <c r="AG362" s="37" t="str">
        <v/>
      </c>
      <c r="AH362" s="40" t="str">
        <f t="shared" si="190"/>
        <v/>
      </c>
      <c r="AI362" s="36" t="str">
        <f>IFERROR(INDEX('Level Multipliers'!$D:$D,MATCH(AH362,'Level Multipliers'!$A:$A,0)),"")</f>
        <v/>
      </c>
      <c r="AJ362" s="37" t="str">
        <f t="shared" si="191"/>
        <v/>
      </c>
      <c r="AK362" s="37" t="str">
        <f t="shared" si="192"/>
        <v/>
      </c>
      <c r="AL362" s="38" t="str">
        <f t="shared" si="193"/>
        <v/>
      </c>
      <c r="AM362" s="38" t="str">
        <f t="shared" si="194"/>
        <v/>
      </c>
      <c r="AN362" s="38" t="b">
        <f t="shared" si="195"/>
        <v>1</v>
      </c>
      <c r="AO362" s="37" t="str">
        <f t="array" ref="AO362:AY362">IF(AN362,"",IVSolution($M362,$N362,$O362,AJ362,AK362,AL362,AM362,$E362,$F362,$G362,$H362,$I362))</f>
        <v/>
      </c>
      <c r="AP362" s="37" t="str">
        <v/>
      </c>
      <c r="AQ362" s="37" t="str">
        <v/>
      </c>
      <c r="AR362" s="39" t="str">
        <v/>
      </c>
      <c r="AS362" s="39" t="str">
        <v/>
      </c>
      <c r="AT362" s="37" t="str">
        <v/>
      </c>
      <c r="AU362" s="37" t="str">
        <v/>
      </c>
      <c r="AV362" s="37" t="str">
        <v/>
      </c>
      <c r="AW362" s="37" t="str">
        <v/>
      </c>
      <c r="AX362" s="37" t="str">
        <v/>
      </c>
      <c r="AY362" s="37" t="str">
        <v/>
      </c>
      <c r="AZ362" s="40" t="str">
        <f t="shared" si="196"/>
        <v/>
      </c>
      <c r="BA362" s="36" t="str">
        <f>IFERROR(INDEX('Level Multipliers'!$D:$D,MATCH(AZ362,'Level Multipliers'!$A:$A,0)),"")</f>
        <v/>
      </c>
      <c r="BB362" s="37" t="str">
        <f t="shared" si="197"/>
        <v/>
      </c>
      <c r="BC362" s="37" t="str">
        <f t="shared" si="198"/>
        <v/>
      </c>
      <c r="BD362" s="38" t="str">
        <f t="shared" si="199"/>
        <v/>
      </c>
      <c r="BE362" s="38" t="str">
        <f t="shared" si="200"/>
        <v/>
      </c>
      <c r="BF362" s="38" t="b">
        <f t="shared" si="201"/>
        <v>1</v>
      </c>
      <c r="BG362" s="37" t="str">
        <f t="array" ref="BG362:BQ362">IF(BF362,"",IVSolution($M362,$N362,$O362,BB362,BC362,BD362,BE362,$E362,$F362,$G362,$H362,$I362))</f>
        <v/>
      </c>
      <c r="BH362" s="37" t="str">
        <v/>
      </c>
      <c r="BI362" s="37" t="str">
        <v/>
      </c>
      <c r="BJ362" s="39" t="str">
        <v/>
      </c>
      <c r="BK362" s="39" t="str">
        <v/>
      </c>
      <c r="BL362" s="37" t="str">
        <v/>
      </c>
      <c r="BM362" s="37" t="str">
        <v/>
      </c>
      <c r="BN362" s="37" t="str">
        <v/>
      </c>
      <c r="BO362" s="37" t="str">
        <v/>
      </c>
      <c r="BP362" s="37" t="str">
        <v/>
      </c>
      <c r="BQ362" s="37" t="str">
        <v/>
      </c>
      <c r="BR362" s="40" t="str">
        <f t="shared" si="202"/>
        <v/>
      </c>
      <c r="BS362" s="36" t="str">
        <f>IFERROR(INDEX('Level Multipliers'!$D:$D,MATCH(BR362,'Level Multipliers'!$A:$A,0)),"")</f>
        <v/>
      </c>
      <c r="BT362" s="37" t="str">
        <f t="shared" si="203"/>
        <v/>
      </c>
      <c r="BU362" s="37" t="str">
        <f t="shared" si="204"/>
        <v/>
      </c>
      <c r="BV362" s="38" t="str">
        <f t="shared" si="205"/>
        <v/>
      </c>
      <c r="BW362" s="38" t="str">
        <f t="shared" si="206"/>
        <v/>
      </c>
      <c r="BX362" s="38" t="b">
        <f t="shared" si="207"/>
        <v>1</v>
      </c>
      <c r="BY362" s="37" t="str">
        <f t="array" ref="BY362:CI362">IF(BX362,"",IVSolution($M362,$N362,$O362,BT362,BU362,BV362,BW362,$E362,$F362,$G362,$H362,$I362))</f>
        <v/>
      </c>
      <c r="BZ362" s="37" t="str">
        <v/>
      </c>
      <c r="CA362" s="37" t="str">
        <v/>
      </c>
      <c r="CB362" s="39" t="str">
        <v/>
      </c>
      <c r="CC362" s="39" t="str">
        <v/>
      </c>
      <c r="CD362" s="37" t="str">
        <v/>
      </c>
      <c r="CE362" s="37" t="str">
        <v/>
      </c>
      <c r="CF362" s="37" t="str">
        <v/>
      </c>
      <c r="CG362" s="37" t="str">
        <v/>
      </c>
      <c r="CH362" s="37" t="str">
        <v/>
      </c>
      <c r="CI362" s="37" t="str">
        <v/>
      </c>
      <c r="CJ362" s="41" t="str">
        <f t="shared" si="208"/>
        <v/>
      </c>
      <c r="CK362" s="41" t="str">
        <f t="shared" si="209"/>
        <v/>
      </c>
      <c r="CL362" s="61" t="str">
        <f t="shared" si="210"/>
        <v/>
      </c>
      <c r="CM362" s="39" t="str">
        <f t="shared" si="211"/>
        <v/>
      </c>
      <c r="CN362" s="39" t="str">
        <f t="shared" si="212"/>
        <v/>
      </c>
      <c r="CO362" s="42" t="str">
        <f t="shared" si="213"/>
        <v/>
      </c>
      <c r="CP362" s="42" t="str">
        <f t="shared" si="214"/>
        <v/>
      </c>
      <c r="CQ362" s="42" t="str">
        <f t="shared" si="215"/>
        <v/>
      </c>
      <c r="CR362" s="42" t="str">
        <f t="shared" si="216"/>
        <v/>
      </c>
      <c r="CS362" s="42" t="str">
        <f t="shared" si="217"/>
        <v/>
      </c>
      <c r="CT362" s="42" t="str">
        <f t="shared" si="218"/>
        <v/>
      </c>
      <c r="CU362" s="43" t="str">
        <f t="shared" si="219"/>
        <v/>
      </c>
      <c r="CV362" s="43" t="str">
        <f t="shared" si="220"/>
        <v/>
      </c>
      <c r="CW362" s="43" t="str">
        <f t="shared" si="221"/>
        <v/>
      </c>
      <c r="CX362" s="13"/>
    </row>
    <row r="363" spans="1:102" x14ac:dyDescent="0.25">
      <c r="A363" s="31"/>
      <c r="B363" s="13"/>
      <c r="C363" s="13"/>
      <c r="D363" s="13"/>
      <c r="E363" s="32"/>
      <c r="F363" s="32"/>
      <c r="G363" s="32"/>
      <c r="H363" s="32"/>
      <c r="I363" s="32"/>
      <c r="J363" s="13"/>
      <c r="K363" s="33"/>
      <c r="L363" s="34" t="str">
        <f>IFERROR(INDEX('Pokemon Data'!A:A,MATCH($A363,'Pokemon Data'!$B:$B,0)),"")</f>
        <v/>
      </c>
      <c r="M363" s="34" t="str">
        <f>IFERROR(INDEX('Pokemon Data'!I:I,MATCH($A363,'Pokemon Data'!$B:$B,0)),"")</f>
        <v/>
      </c>
      <c r="N363" s="34" t="str">
        <f>IFERROR(INDEX('Pokemon Data'!J:J,MATCH($A363,'Pokemon Data'!$B:$B,0)),"")</f>
        <v/>
      </c>
      <c r="O363" s="34" t="str">
        <f>IFERROR(INDEX('Pokemon Data'!K:K,MATCH($A363,'Pokemon Data'!$B:$B,0)),"")</f>
        <v/>
      </c>
      <c r="P363" s="35" t="str">
        <f>IFERROR(INDEX('Level Multipliers'!$A:$A,MATCH($D363,'Level Multipliers'!$B:$B,0)),"")</f>
        <v/>
      </c>
      <c r="Q363" s="36" t="str">
        <f>IFERROR(INDEX('Level Multipliers'!$D:$D,MATCH(P363,'Level Multipliers'!$A:$A,0)),"")</f>
        <v/>
      </c>
      <c r="R363" s="37" t="str">
        <f t="shared" si="185"/>
        <v/>
      </c>
      <c r="S363" s="37" t="str">
        <f t="shared" si="186"/>
        <v/>
      </c>
      <c r="T363" s="38" t="str">
        <f t="shared" si="187"/>
        <v/>
      </c>
      <c r="U363" s="38" t="str">
        <f t="shared" si="188"/>
        <v/>
      </c>
      <c r="V363" s="38" t="b">
        <f t="shared" si="189"/>
        <v>1</v>
      </c>
      <c r="W363" s="37" t="str">
        <f t="array" ref="W363:AG363">IF(V363,"",IVSolution($M363,$N363,$O363,R363,S363,T363,U363,$E363,$F363,$G363,$H363,$I363))</f>
        <v/>
      </c>
      <c r="X363" s="37" t="str">
        <v/>
      </c>
      <c r="Y363" s="37" t="str">
        <v/>
      </c>
      <c r="Z363" s="39" t="str">
        <v/>
      </c>
      <c r="AA363" s="39" t="str">
        <v/>
      </c>
      <c r="AB363" s="37" t="str">
        <v/>
      </c>
      <c r="AC363" s="37" t="str">
        <v/>
      </c>
      <c r="AD363" s="37" t="str">
        <v/>
      </c>
      <c r="AE363" s="37" t="str">
        <v/>
      </c>
      <c r="AF363" s="37" t="str">
        <v/>
      </c>
      <c r="AG363" s="37" t="str">
        <v/>
      </c>
      <c r="AH363" s="40" t="str">
        <f t="shared" si="190"/>
        <v/>
      </c>
      <c r="AI363" s="36" t="str">
        <f>IFERROR(INDEX('Level Multipliers'!$D:$D,MATCH(AH363,'Level Multipliers'!$A:$A,0)),"")</f>
        <v/>
      </c>
      <c r="AJ363" s="37" t="str">
        <f t="shared" si="191"/>
        <v/>
      </c>
      <c r="AK363" s="37" t="str">
        <f t="shared" si="192"/>
        <v/>
      </c>
      <c r="AL363" s="38" t="str">
        <f t="shared" si="193"/>
        <v/>
      </c>
      <c r="AM363" s="38" t="str">
        <f t="shared" si="194"/>
        <v/>
      </c>
      <c r="AN363" s="38" t="b">
        <f t="shared" si="195"/>
        <v>1</v>
      </c>
      <c r="AO363" s="37" t="str">
        <f t="array" ref="AO363:AY363">IF(AN363,"",IVSolution($M363,$N363,$O363,AJ363,AK363,AL363,AM363,$E363,$F363,$G363,$H363,$I363))</f>
        <v/>
      </c>
      <c r="AP363" s="37" t="str">
        <v/>
      </c>
      <c r="AQ363" s="37" t="str">
        <v/>
      </c>
      <c r="AR363" s="39" t="str">
        <v/>
      </c>
      <c r="AS363" s="39" t="str">
        <v/>
      </c>
      <c r="AT363" s="37" t="str">
        <v/>
      </c>
      <c r="AU363" s="37" t="str">
        <v/>
      </c>
      <c r="AV363" s="37" t="str">
        <v/>
      </c>
      <c r="AW363" s="37" t="str">
        <v/>
      </c>
      <c r="AX363" s="37" t="str">
        <v/>
      </c>
      <c r="AY363" s="37" t="str">
        <v/>
      </c>
      <c r="AZ363" s="40" t="str">
        <f t="shared" si="196"/>
        <v/>
      </c>
      <c r="BA363" s="36" t="str">
        <f>IFERROR(INDEX('Level Multipliers'!$D:$D,MATCH(AZ363,'Level Multipliers'!$A:$A,0)),"")</f>
        <v/>
      </c>
      <c r="BB363" s="37" t="str">
        <f t="shared" si="197"/>
        <v/>
      </c>
      <c r="BC363" s="37" t="str">
        <f t="shared" si="198"/>
        <v/>
      </c>
      <c r="BD363" s="38" t="str">
        <f t="shared" si="199"/>
        <v/>
      </c>
      <c r="BE363" s="38" t="str">
        <f t="shared" si="200"/>
        <v/>
      </c>
      <c r="BF363" s="38" t="b">
        <f t="shared" si="201"/>
        <v>1</v>
      </c>
      <c r="BG363" s="37" t="str">
        <f t="array" ref="BG363:BQ363">IF(BF363,"",IVSolution($M363,$N363,$O363,BB363,BC363,BD363,BE363,$E363,$F363,$G363,$H363,$I363))</f>
        <v/>
      </c>
      <c r="BH363" s="37" t="str">
        <v/>
      </c>
      <c r="BI363" s="37" t="str">
        <v/>
      </c>
      <c r="BJ363" s="39" t="str">
        <v/>
      </c>
      <c r="BK363" s="39" t="str">
        <v/>
      </c>
      <c r="BL363" s="37" t="str">
        <v/>
      </c>
      <c r="BM363" s="37" t="str">
        <v/>
      </c>
      <c r="BN363" s="37" t="str">
        <v/>
      </c>
      <c r="BO363" s="37" t="str">
        <v/>
      </c>
      <c r="BP363" s="37" t="str">
        <v/>
      </c>
      <c r="BQ363" s="37" t="str">
        <v/>
      </c>
      <c r="BR363" s="40" t="str">
        <f t="shared" si="202"/>
        <v/>
      </c>
      <c r="BS363" s="36" t="str">
        <f>IFERROR(INDEX('Level Multipliers'!$D:$D,MATCH(BR363,'Level Multipliers'!$A:$A,0)),"")</f>
        <v/>
      </c>
      <c r="BT363" s="37" t="str">
        <f t="shared" si="203"/>
        <v/>
      </c>
      <c r="BU363" s="37" t="str">
        <f t="shared" si="204"/>
        <v/>
      </c>
      <c r="BV363" s="38" t="str">
        <f t="shared" si="205"/>
        <v/>
      </c>
      <c r="BW363" s="38" t="str">
        <f t="shared" si="206"/>
        <v/>
      </c>
      <c r="BX363" s="38" t="b">
        <f t="shared" si="207"/>
        <v>1</v>
      </c>
      <c r="BY363" s="37" t="str">
        <f t="array" ref="BY363:CI363">IF(BX363,"",IVSolution($M363,$N363,$O363,BT363,BU363,BV363,BW363,$E363,$F363,$G363,$H363,$I363))</f>
        <v/>
      </c>
      <c r="BZ363" s="37" t="str">
        <v/>
      </c>
      <c r="CA363" s="37" t="str">
        <v/>
      </c>
      <c r="CB363" s="39" t="str">
        <v/>
      </c>
      <c r="CC363" s="39" t="str">
        <v/>
      </c>
      <c r="CD363" s="37" t="str">
        <v/>
      </c>
      <c r="CE363" s="37" t="str">
        <v/>
      </c>
      <c r="CF363" s="37" t="str">
        <v/>
      </c>
      <c r="CG363" s="37" t="str">
        <v/>
      </c>
      <c r="CH363" s="37" t="str">
        <v/>
      </c>
      <c r="CI363" s="37" t="str">
        <v/>
      </c>
      <c r="CJ363" s="41" t="str">
        <f t="shared" si="208"/>
        <v/>
      </c>
      <c r="CK363" s="41" t="str">
        <f t="shared" si="209"/>
        <v/>
      </c>
      <c r="CL363" s="61" t="str">
        <f t="shared" si="210"/>
        <v/>
      </c>
      <c r="CM363" s="39" t="str">
        <f t="shared" si="211"/>
        <v/>
      </c>
      <c r="CN363" s="39" t="str">
        <f t="shared" si="212"/>
        <v/>
      </c>
      <c r="CO363" s="42" t="str">
        <f t="shared" si="213"/>
        <v/>
      </c>
      <c r="CP363" s="42" t="str">
        <f t="shared" si="214"/>
        <v/>
      </c>
      <c r="CQ363" s="42" t="str">
        <f t="shared" si="215"/>
        <v/>
      </c>
      <c r="CR363" s="42" t="str">
        <f t="shared" si="216"/>
        <v/>
      </c>
      <c r="CS363" s="42" t="str">
        <f t="shared" si="217"/>
        <v/>
      </c>
      <c r="CT363" s="42" t="str">
        <f t="shared" si="218"/>
        <v/>
      </c>
      <c r="CU363" s="43" t="str">
        <f t="shared" si="219"/>
        <v/>
      </c>
      <c r="CV363" s="43" t="str">
        <f t="shared" si="220"/>
        <v/>
      </c>
      <c r="CW363" s="43" t="str">
        <f t="shared" si="221"/>
        <v/>
      </c>
      <c r="CX363" s="13"/>
    </row>
    <row r="364" spans="1:102" x14ac:dyDescent="0.25">
      <c r="A364" s="31"/>
      <c r="B364" s="13"/>
      <c r="C364" s="13"/>
      <c r="D364" s="13"/>
      <c r="E364" s="32"/>
      <c r="F364" s="32"/>
      <c r="G364" s="32"/>
      <c r="H364" s="32"/>
      <c r="I364" s="32"/>
      <c r="J364" s="13"/>
      <c r="K364" s="33"/>
      <c r="L364" s="34" t="str">
        <f>IFERROR(INDEX('Pokemon Data'!A:A,MATCH($A364,'Pokemon Data'!$B:$B,0)),"")</f>
        <v/>
      </c>
      <c r="M364" s="34" t="str">
        <f>IFERROR(INDEX('Pokemon Data'!I:I,MATCH($A364,'Pokemon Data'!$B:$B,0)),"")</f>
        <v/>
      </c>
      <c r="N364" s="34" t="str">
        <f>IFERROR(INDEX('Pokemon Data'!J:J,MATCH($A364,'Pokemon Data'!$B:$B,0)),"")</f>
        <v/>
      </c>
      <c r="O364" s="34" t="str">
        <f>IFERROR(INDEX('Pokemon Data'!K:K,MATCH($A364,'Pokemon Data'!$B:$B,0)),"")</f>
        <v/>
      </c>
      <c r="P364" s="35" t="str">
        <f>IFERROR(INDEX('Level Multipliers'!$A:$A,MATCH($D364,'Level Multipliers'!$B:$B,0)),"")</f>
        <v/>
      </c>
      <c r="Q364" s="36" t="str">
        <f>IFERROR(INDEX('Level Multipliers'!$D:$D,MATCH(P364,'Level Multipliers'!$A:$A,0)),"")</f>
        <v/>
      </c>
      <c r="R364" s="37" t="str">
        <f t="shared" si="185"/>
        <v/>
      </c>
      <c r="S364" s="37" t="str">
        <f t="shared" si="186"/>
        <v/>
      </c>
      <c r="T364" s="38" t="str">
        <f t="shared" si="187"/>
        <v/>
      </c>
      <c r="U364" s="38" t="str">
        <f t="shared" si="188"/>
        <v/>
      </c>
      <c r="V364" s="38" t="b">
        <f t="shared" si="189"/>
        <v>1</v>
      </c>
      <c r="W364" s="37" t="str">
        <f t="array" ref="W364:AG364">IF(V364,"",IVSolution($M364,$N364,$O364,R364,S364,T364,U364,$E364,$F364,$G364,$H364,$I364))</f>
        <v/>
      </c>
      <c r="X364" s="37" t="str">
        <v/>
      </c>
      <c r="Y364" s="37" t="str">
        <v/>
      </c>
      <c r="Z364" s="39" t="str">
        <v/>
      </c>
      <c r="AA364" s="39" t="str">
        <v/>
      </c>
      <c r="AB364" s="37" t="str">
        <v/>
      </c>
      <c r="AC364" s="37" t="str">
        <v/>
      </c>
      <c r="AD364" s="37" t="str">
        <v/>
      </c>
      <c r="AE364" s="37" t="str">
        <v/>
      </c>
      <c r="AF364" s="37" t="str">
        <v/>
      </c>
      <c r="AG364" s="37" t="str">
        <v/>
      </c>
      <c r="AH364" s="40" t="str">
        <f t="shared" si="190"/>
        <v/>
      </c>
      <c r="AI364" s="36" t="str">
        <f>IFERROR(INDEX('Level Multipliers'!$D:$D,MATCH(AH364,'Level Multipliers'!$A:$A,0)),"")</f>
        <v/>
      </c>
      <c r="AJ364" s="37" t="str">
        <f t="shared" si="191"/>
        <v/>
      </c>
      <c r="AK364" s="37" t="str">
        <f t="shared" si="192"/>
        <v/>
      </c>
      <c r="AL364" s="38" t="str">
        <f t="shared" si="193"/>
        <v/>
      </c>
      <c r="AM364" s="38" t="str">
        <f t="shared" si="194"/>
        <v/>
      </c>
      <c r="AN364" s="38" t="b">
        <f t="shared" si="195"/>
        <v>1</v>
      </c>
      <c r="AO364" s="37" t="str">
        <f t="array" ref="AO364:AY364">IF(AN364,"",IVSolution($M364,$N364,$O364,AJ364,AK364,AL364,AM364,$E364,$F364,$G364,$H364,$I364))</f>
        <v/>
      </c>
      <c r="AP364" s="37" t="str">
        <v/>
      </c>
      <c r="AQ364" s="37" t="str">
        <v/>
      </c>
      <c r="AR364" s="39" t="str">
        <v/>
      </c>
      <c r="AS364" s="39" t="str">
        <v/>
      </c>
      <c r="AT364" s="37" t="str">
        <v/>
      </c>
      <c r="AU364" s="37" t="str">
        <v/>
      </c>
      <c r="AV364" s="37" t="str">
        <v/>
      </c>
      <c r="AW364" s="37" t="str">
        <v/>
      </c>
      <c r="AX364" s="37" t="str">
        <v/>
      </c>
      <c r="AY364" s="37" t="str">
        <v/>
      </c>
      <c r="AZ364" s="40" t="str">
        <f t="shared" si="196"/>
        <v/>
      </c>
      <c r="BA364" s="36" t="str">
        <f>IFERROR(INDEX('Level Multipliers'!$D:$D,MATCH(AZ364,'Level Multipliers'!$A:$A,0)),"")</f>
        <v/>
      </c>
      <c r="BB364" s="37" t="str">
        <f t="shared" si="197"/>
        <v/>
      </c>
      <c r="BC364" s="37" t="str">
        <f t="shared" si="198"/>
        <v/>
      </c>
      <c r="BD364" s="38" t="str">
        <f t="shared" si="199"/>
        <v/>
      </c>
      <c r="BE364" s="38" t="str">
        <f t="shared" si="200"/>
        <v/>
      </c>
      <c r="BF364" s="38" t="b">
        <f t="shared" si="201"/>
        <v>1</v>
      </c>
      <c r="BG364" s="37" t="str">
        <f t="array" ref="BG364:BQ364">IF(BF364,"",IVSolution($M364,$N364,$O364,BB364,BC364,BD364,BE364,$E364,$F364,$G364,$H364,$I364))</f>
        <v/>
      </c>
      <c r="BH364" s="37" t="str">
        <v/>
      </c>
      <c r="BI364" s="37" t="str">
        <v/>
      </c>
      <c r="BJ364" s="39" t="str">
        <v/>
      </c>
      <c r="BK364" s="39" t="str">
        <v/>
      </c>
      <c r="BL364" s="37" t="str">
        <v/>
      </c>
      <c r="BM364" s="37" t="str">
        <v/>
      </c>
      <c r="BN364" s="37" t="str">
        <v/>
      </c>
      <c r="BO364" s="37" t="str">
        <v/>
      </c>
      <c r="BP364" s="37" t="str">
        <v/>
      </c>
      <c r="BQ364" s="37" t="str">
        <v/>
      </c>
      <c r="BR364" s="40" t="str">
        <f t="shared" si="202"/>
        <v/>
      </c>
      <c r="BS364" s="36" t="str">
        <f>IFERROR(INDEX('Level Multipliers'!$D:$D,MATCH(BR364,'Level Multipliers'!$A:$A,0)),"")</f>
        <v/>
      </c>
      <c r="BT364" s="37" t="str">
        <f t="shared" si="203"/>
        <v/>
      </c>
      <c r="BU364" s="37" t="str">
        <f t="shared" si="204"/>
        <v/>
      </c>
      <c r="BV364" s="38" t="str">
        <f t="shared" si="205"/>
        <v/>
      </c>
      <c r="BW364" s="38" t="str">
        <f t="shared" si="206"/>
        <v/>
      </c>
      <c r="BX364" s="38" t="b">
        <f t="shared" si="207"/>
        <v>1</v>
      </c>
      <c r="BY364" s="37" t="str">
        <f t="array" ref="BY364:CI364">IF(BX364,"",IVSolution($M364,$N364,$O364,BT364,BU364,BV364,BW364,$E364,$F364,$G364,$H364,$I364))</f>
        <v/>
      </c>
      <c r="BZ364" s="37" t="str">
        <v/>
      </c>
      <c r="CA364" s="37" t="str">
        <v/>
      </c>
      <c r="CB364" s="39" t="str">
        <v/>
      </c>
      <c r="CC364" s="39" t="str">
        <v/>
      </c>
      <c r="CD364" s="37" t="str">
        <v/>
      </c>
      <c r="CE364" s="37" t="str">
        <v/>
      </c>
      <c r="CF364" s="37" t="str">
        <v/>
      </c>
      <c r="CG364" s="37" t="str">
        <v/>
      </c>
      <c r="CH364" s="37" t="str">
        <v/>
      </c>
      <c r="CI364" s="37" t="str">
        <v/>
      </c>
      <c r="CJ364" s="41" t="str">
        <f t="shared" si="208"/>
        <v/>
      </c>
      <c r="CK364" s="41" t="str">
        <f t="shared" si="209"/>
        <v/>
      </c>
      <c r="CL364" s="61" t="str">
        <f t="shared" si="210"/>
        <v/>
      </c>
      <c r="CM364" s="39" t="str">
        <f t="shared" si="211"/>
        <v/>
      </c>
      <c r="CN364" s="39" t="str">
        <f t="shared" si="212"/>
        <v/>
      </c>
      <c r="CO364" s="42" t="str">
        <f t="shared" si="213"/>
        <v/>
      </c>
      <c r="CP364" s="42" t="str">
        <f t="shared" si="214"/>
        <v/>
      </c>
      <c r="CQ364" s="42" t="str">
        <f t="shared" si="215"/>
        <v/>
      </c>
      <c r="CR364" s="42" t="str">
        <f t="shared" si="216"/>
        <v/>
      </c>
      <c r="CS364" s="42" t="str">
        <f t="shared" si="217"/>
        <v/>
      </c>
      <c r="CT364" s="42" t="str">
        <f t="shared" si="218"/>
        <v/>
      </c>
      <c r="CU364" s="43" t="str">
        <f t="shared" si="219"/>
        <v/>
      </c>
      <c r="CV364" s="43" t="str">
        <f t="shared" si="220"/>
        <v/>
      </c>
      <c r="CW364" s="43" t="str">
        <f t="shared" si="221"/>
        <v/>
      </c>
      <c r="CX364" s="13"/>
    </row>
    <row r="365" spans="1:102" x14ac:dyDescent="0.25">
      <c r="A365" s="31"/>
      <c r="B365" s="13"/>
      <c r="C365" s="13"/>
      <c r="D365" s="13"/>
      <c r="E365" s="32"/>
      <c r="F365" s="32"/>
      <c r="G365" s="32"/>
      <c r="H365" s="32"/>
      <c r="I365" s="32"/>
      <c r="J365" s="13"/>
      <c r="K365" s="33"/>
      <c r="L365" s="34" t="str">
        <f>IFERROR(INDEX('Pokemon Data'!A:A,MATCH($A365,'Pokemon Data'!$B:$B,0)),"")</f>
        <v/>
      </c>
      <c r="M365" s="34" t="str">
        <f>IFERROR(INDEX('Pokemon Data'!I:I,MATCH($A365,'Pokemon Data'!$B:$B,0)),"")</f>
        <v/>
      </c>
      <c r="N365" s="34" t="str">
        <f>IFERROR(INDEX('Pokemon Data'!J:J,MATCH($A365,'Pokemon Data'!$B:$B,0)),"")</f>
        <v/>
      </c>
      <c r="O365" s="34" t="str">
        <f>IFERROR(INDEX('Pokemon Data'!K:K,MATCH($A365,'Pokemon Data'!$B:$B,0)),"")</f>
        <v/>
      </c>
      <c r="P365" s="35" t="str">
        <f>IFERROR(INDEX('Level Multipliers'!$A:$A,MATCH($D365,'Level Multipliers'!$B:$B,0)),"")</f>
        <v/>
      </c>
      <c r="Q365" s="36" t="str">
        <f>IFERROR(INDEX('Level Multipliers'!$D:$D,MATCH(P365,'Level Multipliers'!$A:$A,0)),"")</f>
        <v/>
      </c>
      <c r="R365" s="37" t="str">
        <f t="shared" si="185"/>
        <v/>
      </c>
      <c r="S365" s="37" t="str">
        <f t="shared" si="186"/>
        <v/>
      </c>
      <c r="T365" s="38" t="str">
        <f t="shared" si="187"/>
        <v/>
      </c>
      <c r="U365" s="38" t="str">
        <f t="shared" si="188"/>
        <v/>
      </c>
      <c r="V365" s="38" t="b">
        <f t="shared" si="189"/>
        <v>1</v>
      </c>
      <c r="W365" s="37" t="str">
        <f t="array" ref="W365:AG365">IF(V365,"",IVSolution($M365,$N365,$O365,R365,S365,T365,U365,$E365,$F365,$G365,$H365,$I365))</f>
        <v/>
      </c>
      <c r="X365" s="37" t="str">
        <v/>
      </c>
      <c r="Y365" s="37" t="str">
        <v/>
      </c>
      <c r="Z365" s="39" t="str">
        <v/>
      </c>
      <c r="AA365" s="39" t="str">
        <v/>
      </c>
      <c r="AB365" s="37" t="str">
        <v/>
      </c>
      <c r="AC365" s="37" t="str">
        <v/>
      </c>
      <c r="AD365" s="37" t="str">
        <v/>
      </c>
      <c r="AE365" s="37" t="str">
        <v/>
      </c>
      <c r="AF365" s="37" t="str">
        <v/>
      </c>
      <c r="AG365" s="37" t="str">
        <v/>
      </c>
      <c r="AH365" s="40" t="str">
        <f t="shared" si="190"/>
        <v/>
      </c>
      <c r="AI365" s="36" t="str">
        <f>IFERROR(INDEX('Level Multipliers'!$D:$D,MATCH(AH365,'Level Multipliers'!$A:$A,0)),"")</f>
        <v/>
      </c>
      <c r="AJ365" s="37" t="str">
        <f t="shared" si="191"/>
        <v/>
      </c>
      <c r="AK365" s="37" t="str">
        <f t="shared" si="192"/>
        <v/>
      </c>
      <c r="AL365" s="38" t="str">
        <f t="shared" si="193"/>
        <v/>
      </c>
      <c r="AM365" s="38" t="str">
        <f t="shared" si="194"/>
        <v/>
      </c>
      <c r="AN365" s="38" t="b">
        <f t="shared" si="195"/>
        <v>1</v>
      </c>
      <c r="AO365" s="37" t="str">
        <f t="array" ref="AO365:AY365">IF(AN365,"",IVSolution($M365,$N365,$O365,AJ365,AK365,AL365,AM365,$E365,$F365,$G365,$H365,$I365))</f>
        <v/>
      </c>
      <c r="AP365" s="37" t="str">
        <v/>
      </c>
      <c r="AQ365" s="37" t="str">
        <v/>
      </c>
      <c r="AR365" s="39" t="str">
        <v/>
      </c>
      <c r="AS365" s="39" t="str">
        <v/>
      </c>
      <c r="AT365" s="37" t="str">
        <v/>
      </c>
      <c r="AU365" s="37" t="str">
        <v/>
      </c>
      <c r="AV365" s="37" t="str">
        <v/>
      </c>
      <c r="AW365" s="37" t="str">
        <v/>
      </c>
      <c r="AX365" s="37" t="str">
        <v/>
      </c>
      <c r="AY365" s="37" t="str">
        <v/>
      </c>
      <c r="AZ365" s="40" t="str">
        <f t="shared" si="196"/>
        <v/>
      </c>
      <c r="BA365" s="36" t="str">
        <f>IFERROR(INDEX('Level Multipliers'!$D:$D,MATCH(AZ365,'Level Multipliers'!$A:$A,0)),"")</f>
        <v/>
      </c>
      <c r="BB365" s="37" t="str">
        <f t="shared" si="197"/>
        <v/>
      </c>
      <c r="BC365" s="37" t="str">
        <f t="shared" si="198"/>
        <v/>
      </c>
      <c r="BD365" s="38" t="str">
        <f t="shared" si="199"/>
        <v/>
      </c>
      <c r="BE365" s="38" t="str">
        <f t="shared" si="200"/>
        <v/>
      </c>
      <c r="BF365" s="38" t="b">
        <f t="shared" si="201"/>
        <v>1</v>
      </c>
      <c r="BG365" s="37" t="str">
        <f t="array" ref="BG365:BQ365">IF(BF365,"",IVSolution($M365,$N365,$O365,BB365,BC365,BD365,BE365,$E365,$F365,$G365,$H365,$I365))</f>
        <v/>
      </c>
      <c r="BH365" s="37" t="str">
        <v/>
      </c>
      <c r="BI365" s="37" t="str">
        <v/>
      </c>
      <c r="BJ365" s="39" t="str">
        <v/>
      </c>
      <c r="BK365" s="39" t="str">
        <v/>
      </c>
      <c r="BL365" s="37" t="str">
        <v/>
      </c>
      <c r="BM365" s="37" t="str">
        <v/>
      </c>
      <c r="BN365" s="37" t="str">
        <v/>
      </c>
      <c r="BO365" s="37" t="str">
        <v/>
      </c>
      <c r="BP365" s="37" t="str">
        <v/>
      </c>
      <c r="BQ365" s="37" t="str">
        <v/>
      </c>
      <c r="BR365" s="40" t="str">
        <f t="shared" si="202"/>
        <v/>
      </c>
      <c r="BS365" s="36" t="str">
        <f>IFERROR(INDEX('Level Multipliers'!$D:$D,MATCH(BR365,'Level Multipliers'!$A:$A,0)),"")</f>
        <v/>
      </c>
      <c r="BT365" s="37" t="str">
        <f t="shared" si="203"/>
        <v/>
      </c>
      <c r="BU365" s="37" t="str">
        <f t="shared" si="204"/>
        <v/>
      </c>
      <c r="BV365" s="38" t="str">
        <f t="shared" si="205"/>
        <v/>
      </c>
      <c r="BW365" s="38" t="str">
        <f t="shared" si="206"/>
        <v/>
      </c>
      <c r="BX365" s="38" t="b">
        <f t="shared" si="207"/>
        <v>1</v>
      </c>
      <c r="BY365" s="37" t="str">
        <f t="array" ref="BY365:CI365">IF(BX365,"",IVSolution($M365,$N365,$O365,BT365,BU365,BV365,BW365,$E365,$F365,$G365,$H365,$I365))</f>
        <v/>
      </c>
      <c r="BZ365" s="37" t="str">
        <v/>
      </c>
      <c r="CA365" s="37" t="str">
        <v/>
      </c>
      <c r="CB365" s="39" t="str">
        <v/>
      </c>
      <c r="CC365" s="39" t="str">
        <v/>
      </c>
      <c r="CD365" s="37" t="str">
        <v/>
      </c>
      <c r="CE365" s="37" t="str">
        <v/>
      </c>
      <c r="CF365" s="37" t="str">
        <v/>
      </c>
      <c r="CG365" s="37" t="str">
        <v/>
      </c>
      <c r="CH365" s="37" t="str">
        <v/>
      </c>
      <c r="CI365" s="37" t="str">
        <v/>
      </c>
      <c r="CJ365" s="41" t="str">
        <f t="shared" si="208"/>
        <v/>
      </c>
      <c r="CK365" s="41" t="str">
        <f t="shared" si="209"/>
        <v/>
      </c>
      <c r="CL365" s="61" t="str">
        <f t="shared" si="210"/>
        <v/>
      </c>
      <c r="CM365" s="39" t="str">
        <f t="shared" si="211"/>
        <v/>
      </c>
      <c r="CN365" s="39" t="str">
        <f t="shared" si="212"/>
        <v/>
      </c>
      <c r="CO365" s="42" t="str">
        <f t="shared" si="213"/>
        <v/>
      </c>
      <c r="CP365" s="42" t="str">
        <f t="shared" si="214"/>
        <v/>
      </c>
      <c r="CQ365" s="42" t="str">
        <f t="shared" si="215"/>
        <v/>
      </c>
      <c r="CR365" s="42" t="str">
        <f t="shared" si="216"/>
        <v/>
      </c>
      <c r="CS365" s="42" t="str">
        <f t="shared" si="217"/>
        <v/>
      </c>
      <c r="CT365" s="42" t="str">
        <f t="shared" si="218"/>
        <v/>
      </c>
      <c r="CU365" s="43" t="str">
        <f t="shared" si="219"/>
        <v/>
      </c>
      <c r="CV365" s="43" t="str">
        <f t="shared" si="220"/>
        <v/>
      </c>
      <c r="CW365" s="43" t="str">
        <f t="shared" si="221"/>
        <v/>
      </c>
      <c r="CX365" s="13"/>
    </row>
    <row r="366" spans="1:102" x14ac:dyDescent="0.25">
      <c r="A366" s="31"/>
      <c r="B366" s="13"/>
      <c r="C366" s="13"/>
      <c r="D366" s="13"/>
      <c r="E366" s="32"/>
      <c r="F366" s="32"/>
      <c r="G366" s="32"/>
      <c r="H366" s="32"/>
      <c r="I366" s="32"/>
      <c r="J366" s="13"/>
      <c r="K366" s="33"/>
      <c r="L366" s="34" t="str">
        <f>IFERROR(INDEX('Pokemon Data'!A:A,MATCH($A366,'Pokemon Data'!$B:$B,0)),"")</f>
        <v/>
      </c>
      <c r="M366" s="34" t="str">
        <f>IFERROR(INDEX('Pokemon Data'!I:I,MATCH($A366,'Pokemon Data'!$B:$B,0)),"")</f>
        <v/>
      </c>
      <c r="N366" s="34" t="str">
        <f>IFERROR(INDEX('Pokemon Data'!J:J,MATCH($A366,'Pokemon Data'!$B:$B,0)),"")</f>
        <v/>
      </c>
      <c r="O366" s="34" t="str">
        <f>IFERROR(INDEX('Pokemon Data'!K:K,MATCH($A366,'Pokemon Data'!$B:$B,0)),"")</f>
        <v/>
      </c>
      <c r="P366" s="35" t="str">
        <f>IFERROR(INDEX('Level Multipliers'!$A:$A,MATCH($D366,'Level Multipliers'!$B:$B,0)),"")</f>
        <v/>
      </c>
      <c r="Q366" s="36" t="str">
        <f>IFERROR(INDEX('Level Multipliers'!$D:$D,MATCH(P366,'Level Multipliers'!$A:$A,0)),"")</f>
        <v/>
      </c>
      <c r="R366" s="37" t="str">
        <f t="shared" si="185"/>
        <v/>
      </c>
      <c r="S366" s="37" t="str">
        <f t="shared" si="186"/>
        <v/>
      </c>
      <c r="T366" s="38" t="str">
        <f t="shared" si="187"/>
        <v/>
      </c>
      <c r="U366" s="38" t="str">
        <f t="shared" si="188"/>
        <v/>
      </c>
      <c r="V366" s="38" t="b">
        <f t="shared" si="189"/>
        <v>1</v>
      </c>
      <c r="W366" s="37" t="str">
        <f t="array" ref="W366:AG366">IF(V366,"",IVSolution($M366,$N366,$O366,R366,S366,T366,U366,$E366,$F366,$G366,$H366,$I366))</f>
        <v/>
      </c>
      <c r="X366" s="37" t="str">
        <v/>
      </c>
      <c r="Y366" s="37" t="str">
        <v/>
      </c>
      <c r="Z366" s="39" t="str">
        <v/>
      </c>
      <c r="AA366" s="39" t="str">
        <v/>
      </c>
      <c r="AB366" s="37" t="str">
        <v/>
      </c>
      <c r="AC366" s="37" t="str">
        <v/>
      </c>
      <c r="AD366" s="37" t="str">
        <v/>
      </c>
      <c r="AE366" s="37" t="str">
        <v/>
      </c>
      <c r="AF366" s="37" t="str">
        <v/>
      </c>
      <c r="AG366" s="37" t="str">
        <v/>
      </c>
      <c r="AH366" s="40" t="str">
        <f t="shared" si="190"/>
        <v/>
      </c>
      <c r="AI366" s="36" t="str">
        <f>IFERROR(INDEX('Level Multipliers'!$D:$D,MATCH(AH366,'Level Multipliers'!$A:$A,0)),"")</f>
        <v/>
      </c>
      <c r="AJ366" s="37" t="str">
        <f t="shared" si="191"/>
        <v/>
      </c>
      <c r="AK366" s="37" t="str">
        <f t="shared" si="192"/>
        <v/>
      </c>
      <c r="AL366" s="38" t="str">
        <f t="shared" si="193"/>
        <v/>
      </c>
      <c r="AM366" s="38" t="str">
        <f t="shared" si="194"/>
        <v/>
      </c>
      <c r="AN366" s="38" t="b">
        <f t="shared" si="195"/>
        <v>1</v>
      </c>
      <c r="AO366" s="37" t="str">
        <f t="array" ref="AO366:AY366">IF(AN366,"",IVSolution($M366,$N366,$O366,AJ366,AK366,AL366,AM366,$E366,$F366,$G366,$H366,$I366))</f>
        <v/>
      </c>
      <c r="AP366" s="37" t="str">
        <v/>
      </c>
      <c r="AQ366" s="37" t="str">
        <v/>
      </c>
      <c r="AR366" s="39" t="str">
        <v/>
      </c>
      <c r="AS366" s="39" t="str">
        <v/>
      </c>
      <c r="AT366" s="37" t="str">
        <v/>
      </c>
      <c r="AU366" s="37" t="str">
        <v/>
      </c>
      <c r="AV366" s="37" t="str">
        <v/>
      </c>
      <c r="AW366" s="37" t="str">
        <v/>
      </c>
      <c r="AX366" s="37" t="str">
        <v/>
      </c>
      <c r="AY366" s="37" t="str">
        <v/>
      </c>
      <c r="AZ366" s="40" t="str">
        <f t="shared" si="196"/>
        <v/>
      </c>
      <c r="BA366" s="36" t="str">
        <f>IFERROR(INDEX('Level Multipliers'!$D:$D,MATCH(AZ366,'Level Multipliers'!$A:$A,0)),"")</f>
        <v/>
      </c>
      <c r="BB366" s="37" t="str">
        <f t="shared" si="197"/>
        <v/>
      </c>
      <c r="BC366" s="37" t="str">
        <f t="shared" si="198"/>
        <v/>
      </c>
      <c r="BD366" s="38" t="str">
        <f t="shared" si="199"/>
        <v/>
      </c>
      <c r="BE366" s="38" t="str">
        <f t="shared" si="200"/>
        <v/>
      </c>
      <c r="BF366" s="38" t="b">
        <f t="shared" si="201"/>
        <v>1</v>
      </c>
      <c r="BG366" s="37" t="str">
        <f t="array" ref="BG366:BQ366">IF(BF366,"",IVSolution($M366,$N366,$O366,BB366,BC366,BD366,BE366,$E366,$F366,$G366,$H366,$I366))</f>
        <v/>
      </c>
      <c r="BH366" s="37" t="str">
        <v/>
      </c>
      <c r="BI366" s="37" t="str">
        <v/>
      </c>
      <c r="BJ366" s="39" t="str">
        <v/>
      </c>
      <c r="BK366" s="39" t="str">
        <v/>
      </c>
      <c r="BL366" s="37" t="str">
        <v/>
      </c>
      <c r="BM366" s="37" t="str">
        <v/>
      </c>
      <c r="BN366" s="37" t="str">
        <v/>
      </c>
      <c r="BO366" s="37" t="str">
        <v/>
      </c>
      <c r="BP366" s="37" t="str">
        <v/>
      </c>
      <c r="BQ366" s="37" t="str">
        <v/>
      </c>
      <c r="BR366" s="40" t="str">
        <f t="shared" si="202"/>
        <v/>
      </c>
      <c r="BS366" s="36" t="str">
        <f>IFERROR(INDEX('Level Multipliers'!$D:$D,MATCH(BR366,'Level Multipliers'!$A:$A,0)),"")</f>
        <v/>
      </c>
      <c r="BT366" s="37" t="str">
        <f t="shared" si="203"/>
        <v/>
      </c>
      <c r="BU366" s="37" t="str">
        <f t="shared" si="204"/>
        <v/>
      </c>
      <c r="BV366" s="38" t="str">
        <f t="shared" si="205"/>
        <v/>
      </c>
      <c r="BW366" s="38" t="str">
        <f t="shared" si="206"/>
        <v/>
      </c>
      <c r="BX366" s="38" t="b">
        <f t="shared" si="207"/>
        <v>1</v>
      </c>
      <c r="BY366" s="37" t="str">
        <f t="array" ref="BY366:CI366">IF(BX366,"",IVSolution($M366,$N366,$O366,BT366,BU366,BV366,BW366,$E366,$F366,$G366,$H366,$I366))</f>
        <v/>
      </c>
      <c r="BZ366" s="37" t="str">
        <v/>
      </c>
      <c r="CA366" s="37" t="str">
        <v/>
      </c>
      <c r="CB366" s="39" t="str">
        <v/>
      </c>
      <c r="CC366" s="39" t="str">
        <v/>
      </c>
      <c r="CD366" s="37" t="str">
        <v/>
      </c>
      <c r="CE366" s="37" t="str">
        <v/>
      </c>
      <c r="CF366" s="37" t="str">
        <v/>
      </c>
      <c r="CG366" s="37" t="str">
        <v/>
      </c>
      <c r="CH366" s="37" t="str">
        <v/>
      </c>
      <c r="CI366" s="37" t="str">
        <v/>
      </c>
      <c r="CJ366" s="41" t="str">
        <f t="shared" si="208"/>
        <v/>
      </c>
      <c r="CK366" s="41" t="str">
        <f t="shared" si="209"/>
        <v/>
      </c>
      <c r="CL366" s="61" t="str">
        <f t="shared" si="210"/>
        <v/>
      </c>
      <c r="CM366" s="39" t="str">
        <f t="shared" si="211"/>
        <v/>
      </c>
      <c r="CN366" s="39" t="str">
        <f t="shared" si="212"/>
        <v/>
      </c>
      <c r="CO366" s="42" t="str">
        <f t="shared" si="213"/>
        <v/>
      </c>
      <c r="CP366" s="42" t="str">
        <f t="shared" si="214"/>
        <v/>
      </c>
      <c r="CQ366" s="42" t="str">
        <f t="shared" si="215"/>
        <v/>
      </c>
      <c r="CR366" s="42" t="str">
        <f t="shared" si="216"/>
        <v/>
      </c>
      <c r="CS366" s="42" t="str">
        <f t="shared" si="217"/>
        <v/>
      </c>
      <c r="CT366" s="42" t="str">
        <f t="shared" si="218"/>
        <v/>
      </c>
      <c r="CU366" s="43" t="str">
        <f t="shared" si="219"/>
        <v/>
      </c>
      <c r="CV366" s="43" t="str">
        <f t="shared" si="220"/>
        <v/>
      </c>
      <c r="CW366" s="43" t="str">
        <f t="shared" si="221"/>
        <v/>
      </c>
      <c r="CX366" s="13"/>
    </row>
    <row r="367" spans="1:102" x14ac:dyDescent="0.25">
      <c r="A367" s="31"/>
      <c r="B367" s="13"/>
      <c r="C367" s="13"/>
      <c r="D367" s="13"/>
      <c r="E367" s="32"/>
      <c r="F367" s="32"/>
      <c r="G367" s="32"/>
      <c r="H367" s="32"/>
      <c r="I367" s="32"/>
      <c r="J367" s="13"/>
      <c r="K367" s="33"/>
      <c r="L367" s="34" t="str">
        <f>IFERROR(INDEX('Pokemon Data'!A:A,MATCH($A367,'Pokemon Data'!$B:$B,0)),"")</f>
        <v/>
      </c>
      <c r="M367" s="34" t="str">
        <f>IFERROR(INDEX('Pokemon Data'!I:I,MATCH($A367,'Pokemon Data'!$B:$B,0)),"")</f>
        <v/>
      </c>
      <c r="N367" s="34" t="str">
        <f>IFERROR(INDEX('Pokemon Data'!J:J,MATCH($A367,'Pokemon Data'!$B:$B,0)),"")</f>
        <v/>
      </c>
      <c r="O367" s="34" t="str">
        <f>IFERROR(INDEX('Pokemon Data'!K:K,MATCH($A367,'Pokemon Data'!$B:$B,0)),"")</f>
        <v/>
      </c>
      <c r="P367" s="35" t="str">
        <f>IFERROR(INDEX('Level Multipliers'!$A:$A,MATCH($D367,'Level Multipliers'!$B:$B,0)),"")</f>
        <v/>
      </c>
      <c r="Q367" s="36" t="str">
        <f>IFERROR(INDEX('Level Multipliers'!$D:$D,MATCH(P367,'Level Multipliers'!$A:$A,0)),"")</f>
        <v/>
      </c>
      <c r="R367" s="37" t="str">
        <f t="shared" si="185"/>
        <v/>
      </c>
      <c r="S367" s="37" t="str">
        <f t="shared" si="186"/>
        <v/>
      </c>
      <c r="T367" s="38" t="str">
        <f t="shared" si="187"/>
        <v/>
      </c>
      <c r="U367" s="38" t="str">
        <f t="shared" si="188"/>
        <v/>
      </c>
      <c r="V367" s="38" t="b">
        <f t="shared" si="189"/>
        <v>1</v>
      </c>
      <c r="W367" s="37" t="str">
        <f t="array" ref="W367:AG367">IF(V367,"",IVSolution($M367,$N367,$O367,R367,S367,T367,U367,$E367,$F367,$G367,$H367,$I367))</f>
        <v/>
      </c>
      <c r="X367" s="37" t="str">
        <v/>
      </c>
      <c r="Y367" s="37" t="str">
        <v/>
      </c>
      <c r="Z367" s="39" t="str">
        <v/>
      </c>
      <c r="AA367" s="39" t="str">
        <v/>
      </c>
      <c r="AB367" s="37" t="str">
        <v/>
      </c>
      <c r="AC367" s="37" t="str">
        <v/>
      </c>
      <c r="AD367" s="37" t="str">
        <v/>
      </c>
      <c r="AE367" s="37" t="str">
        <v/>
      </c>
      <c r="AF367" s="37" t="str">
        <v/>
      </c>
      <c r="AG367" s="37" t="str">
        <v/>
      </c>
      <c r="AH367" s="40" t="str">
        <f t="shared" si="190"/>
        <v/>
      </c>
      <c r="AI367" s="36" t="str">
        <f>IFERROR(INDEX('Level Multipliers'!$D:$D,MATCH(AH367,'Level Multipliers'!$A:$A,0)),"")</f>
        <v/>
      </c>
      <c r="AJ367" s="37" t="str">
        <f t="shared" si="191"/>
        <v/>
      </c>
      <c r="AK367" s="37" t="str">
        <f t="shared" si="192"/>
        <v/>
      </c>
      <c r="AL367" s="38" t="str">
        <f t="shared" si="193"/>
        <v/>
      </c>
      <c r="AM367" s="38" t="str">
        <f t="shared" si="194"/>
        <v/>
      </c>
      <c r="AN367" s="38" t="b">
        <f t="shared" si="195"/>
        <v>1</v>
      </c>
      <c r="AO367" s="37" t="str">
        <f t="array" ref="AO367:AY367">IF(AN367,"",IVSolution($M367,$N367,$O367,AJ367,AK367,AL367,AM367,$E367,$F367,$G367,$H367,$I367))</f>
        <v/>
      </c>
      <c r="AP367" s="37" t="str">
        <v/>
      </c>
      <c r="AQ367" s="37" t="str">
        <v/>
      </c>
      <c r="AR367" s="39" t="str">
        <v/>
      </c>
      <c r="AS367" s="39" t="str">
        <v/>
      </c>
      <c r="AT367" s="37" t="str">
        <v/>
      </c>
      <c r="AU367" s="37" t="str">
        <v/>
      </c>
      <c r="AV367" s="37" t="str">
        <v/>
      </c>
      <c r="AW367" s="37" t="str">
        <v/>
      </c>
      <c r="AX367" s="37" t="str">
        <v/>
      </c>
      <c r="AY367" s="37" t="str">
        <v/>
      </c>
      <c r="AZ367" s="40" t="str">
        <f t="shared" si="196"/>
        <v/>
      </c>
      <c r="BA367" s="36" t="str">
        <f>IFERROR(INDEX('Level Multipliers'!$D:$D,MATCH(AZ367,'Level Multipliers'!$A:$A,0)),"")</f>
        <v/>
      </c>
      <c r="BB367" s="37" t="str">
        <f t="shared" si="197"/>
        <v/>
      </c>
      <c r="BC367" s="37" t="str">
        <f t="shared" si="198"/>
        <v/>
      </c>
      <c r="BD367" s="38" t="str">
        <f t="shared" si="199"/>
        <v/>
      </c>
      <c r="BE367" s="38" t="str">
        <f t="shared" si="200"/>
        <v/>
      </c>
      <c r="BF367" s="38" t="b">
        <f t="shared" si="201"/>
        <v>1</v>
      </c>
      <c r="BG367" s="37" t="str">
        <f t="array" ref="BG367:BQ367">IF(BF367,"",IVSolution($M367,$N367,$O367,BB367,BC367,BD367,BE367,$E367,$F367,$G367,$H367,$I367))</f>
        <v/>
      </c>
      <c r="BH367" s="37" t="str">
        <v/>
      </c>
      <c r="BI367" s="37" t="str">
        <v/>
      </c>
      <c r="BJ367" s="39" t="str">
        <v/>
      </c>
      <c r="BK367" s="39" t="str">
        <v/>
      </c>
      <c r="BL367" s="37" t="str">
        <v/>
      </c>
      <c r="BM367" s="37" t="str">
        <v/>
      </c>
      <c r="BN367" s="37" t="str">
        <v/>
      </c>
      <c r="BO367" s="37" t="str">
        <v/>
      </c>
      <c r="BP367" s="37" t="str">
        <v/>
      </c>
      <c r="BQ367" s="37" t="str">
        <v/>
      </c>
      <c r="BR367" s="40" t="str">
        <f t="shared" si="202"/>
        <v/>
      </c>
      <c r="BS367" s="36" t="str">
        <f>IFERROR(INDEX('Level Multipliers'!$D:$D,MATCH(BR367,'Level Multipliers'!$A:$A,0)),"")</f>
        <v/>
      </c>
      <c r="BT367" s="37" t="str">
        <f t="shared" si="203"/>
        <v/>
      </c>
      <c r="BU367" s="37" t="str">
        <f t="shared" si="204"/>
        <v/>
      </c>
      <c r="BV367" s="38" t="str">
        <f t="shared" si="205"/>
        <v/>
      </c>
      <c r="BW367" s="38" t="str">
        <f t="shared" si="206"/>
        <v/>
      </c>
      <c r="BX367" s="38" t="b">
        <f t="shared" si="207"/>
        <v>1</v>
      </c>
      <c r="BY367" s="37" t="str">
        <f t="array" ref="BY367:CI367">IF(BX367,"",IVSolution($M367,$N367,$O367,BT367,BU367,BV367,BW367,$E367,$F367,$G367,$H367,$I367))</f>
        <v/>
      </c>
      <c r="BZ367" s="37" t="str">
        <v/>
      </c>
      <c r="CA367" s="37" t="str">
        <v/>
      </c>
      <c r="CB367" s="39" t="str">
        <v/>
      </c>
      <c r="CC367" s="39" t="str">
        <v/>
      </c>
      <c r="CD367" s="37" t="str">
        <v/>
      </c>
      <c r="CE367" s="37" t="str">
        <v/>
      </c>
      <c r="CF367" s="37" t="str">
        <v/>
      </c>
      <c r="CG367" s="37" t="str">
        <v/>
      </c>
      <c r="CH367" s="37" t="str">
        <v/>
      </c>
      <c r="CI367" s="37" t="str">
        <v/>
      </c>
      <c r="CJ367" s="41" t="str">
        <f t="shared" si="208"/>
        <v/>
      </c>
      <c r="CK367" s="41" t="str">
        <f t="shared" si="209"/>
        <v/>
      </c>
      <c r="CL367" s="61" t="str">
        <f t="shared" si="210"/>
        <v/>
      </c>
      <c r="CM367" s="39" t="str">
        <f t="shared" si="211"/>
        <v/>
      </c>
      <c r="CN367" s="39" t="str">
        <f t="shared" si="212"/>
        <v/>
      </c>
      <c r="CO367" s="42" t="str">
        <f t="shared" si="213"/>
        <v/>
      </c>
      <c r="CP367" s="42" t="str">
        <f t="shared" si="214"/>
        <v/>
      </c>
      <c r="CQ367" s="42" t="str">
        <f t="shared" si="215"/>
        <v/>
      </c>
      <c r="CR367" s="42" t="str">
        <f t="shared" si="216"/>
        <v/>
      </c>
      <c r="CS367" s="42" t="str">
        <f t="shared" si="217"/>
        <v/>
      </c>
      <c r="CT367" s="42" t="str">
        <f t="shared" si="218"/>
        <v/>
      </c>
      <c r="CU367" s="43" t="str">
        <f t="shared" si="219"/>
        <v/>
      </c>
      <c r="CV367" s="43" t="str">
        <f t="shared" si="220"/>
        <v/>
      </c>
      <c r="CW367" s="43" t="str">
        <f t="shared" si="221"/>
        <v/>
      </c>
      <c r="CX367" s="13"/>
    </row>
    <row r="368" spans="1:102" x14ac:dyDescent="0.25">
      <c r="A368" s="31"/>
      <c r="B368" s="13"/>
      <c r="C368" s="13"/>
      <c r="D368" s="13"/>
      <c r="E368" s="32"/>
      <c r="F368" s="32"/>
      <c r="G368" s="32"/>
      <c r="H368" s="32"/>
      <c r="I368" s="32"/>
      <c r="J368" s="13"/>
      <c r="K368" s="33"/>
      <c r="L368" s="34" t="str">
        <f>IFERROR(INDEX('Pokemon Data'!A:A,MATCH($A368,'Pokemon Data'!$B:$B,0)),"")</f>
        <v/>
      </c>
      <c r="M368" s="34" t="str">
        <f>IFERROR(INDEX('Pokemon Data'!I:I,MATCH($A368,'Pokemon Data'!$B:$B,0)),"")</f>
        <v/>
      </c>
      <c r="N368" s="34" t="str">
        <f>IFERROR(INDEX('Pokemon Data'!J:J,MATCH($A368,'Pokemon Data'!$B:$B,0)),"")</f>
        <v/>
      </c>
      <c r="O368" s="34" t="str">
        <f>IFERROR(INDEX('Pokemon Data'!K:K,MATCH($A368,'Pokemon Data'!$B:$B,0)),"")</f>
        <v/>
      </c>
      <c r="P368" s="35" t="str">
        <f>IFERROR(INDEX('Level Multipliers'!$A:$A,MATCH($D368,'Level Multipliers'!$B:$B,0)),"")</f>
        <v/>
      </c>
      <c r="Q368" s="36" t="str">
        <f>IFERROR(INDEX('Level Multipliers'!$D:$D,MATCH(P368,'Level Multipliers'!$A:$A,0)),"")</f>
        <v/>
      </c>
      <c r="R368" s="37" t="str">
        <f t="shared" si="185"/>
        <v/>
      </c>
      <c r="S368" s="37" t="str">
        <f t="shared" si="186"/>
        <v/>
      </c>
      <c r="T368" s="38" t="str">
        <f t="shared" si="187"/>
        <v/>
      </c>
      <c r="U368" s="38" t="str">
        <f t="shared" si="188"/>
        <v/>
      </c>
      <c r="V368" s="38" t="b">
        <f t="shared" si="189"/>
        <v>1</v>
      </c>
      <c r="W368" s="37" t="str">
        <f t="array" ref="W368:AG368">IF(V368,"",IVSolution($M368,$N368,$O368,R368,S368,T368,U368,$E368,$F368,$G368,$H368,$I368))</f>
        <v/>
      </c>
      <c r="X368" s="37" t="str">
        <v/>
      </c>
      <c r="Y368" s="37" t="str">
        <v/>
      </c>
      <c r="Z368" s="39" t="str">
        <v/>
      </c>
      <c r="AA368" s="39" t="str">
        <v/>
      </c>
      <c r="AB368" s="37" t="str">
        <v/>
      </c>
      <c r="AC368" s="37" t="str">
        <v/>
      </c>
      <c r="AD368" s="37" t="str">
        <v/>
      </c>
      <c r="AE368" s="37" t="str">
        <v/>
      </c>
      <c r="AF368" s="37" t="str">
        <v/>
      </c>
      <c r="AG368" s="37" t="str">
        <v/>
      </c>
      <c r="AH368" s="40" t="str">
        <f t="shared" si="190"/>
        <v/>
      </c>
      <c r="AI368" s="36" t="str">
        <f>IFERROR(INDEX('Level Multipliers'!$D:$D,MATCH(AH368,'Level Multipliers'!$A:$A,0)),"")</f>
        <v/>
      </c>
      <c r="AJ368" s="37" t="str">
        <f t="shared" si="191"/>
        <v/>
      </c>
      <c r="AK368" s="37" t="str">
        <f t="shared" si="192"/>
        <v/>
      </c>
      <c r="AL368" s="38" t="str">
        <f t="shared" si="193"/>
        <v/>
      </c>
      <c r="AM368" s="38" t="str">
        <f t="shared" si="194"/>
        <v/>
      </c>
      <c r="AN368" s="38" t="b">
        <f t="shared" si="195"/>
        <v>1</v>
      </c>
      <c r="AO368" s="37" t="str">
        <f t="array" ref="AO368:AY368">IF(AN368,"",IVSolution($M368,$N368,$O368,AJ368,AK368,AL368,AM368,$E368,$F368,$G368,$H368,$I368))</f>
        <v/>
      </c>
      <c r="AP368" s="37" t="str">
        <v/>
      </c>
      <c r="AQ368" s="37" t="str">
        <v/>
      </c>
      <c r="AR368" s="39" t="str">
        <v/>
      </c>
      <c r="AS368" s="39" t="str">
        <v/>
      </c>
      <c r="AT368" s="37" t="str">
        <v/>
      </c>
      <c r="AU368" s="37" t="str">
        <v/>
      </c>
      <c r="AV368" s="37" t="str">
        <v/>
      </c>
      <c r="AW368" s="37" t="str">
        <v/>
      </c>
      <c r="AX368" s="37" t="str">
        <v/>
      </c>
      <c r="AY368" s="37" t="str">
        <v/>
      </c>
      <c r="AZ368" s="40" t="str">
        <f t="shared" si="196"/>
        <v/>
      </c>
      <c r="BA368" s="36" t="str">
        <f>IFERROR(INDEX('Level Multipliers'!$D:$D,MATCH(AZ368,'Level Multipliers'!$A:$A,0)),"")</f>
        <v/>
      </c>
      <c r="BB368" s="37" t="str">
        <f t="shared" si="197"/>
        <v/>
      </c>
      <c r="BC368" s="37" t="str">
        <f t="shared" si="198"/>
        <v/>
      </c>
      <c r="BD368" s="38" t="str">
        <f t="shared" si="199"/>
        <v/>
      </c>
      <c r="BE368" s="38" t="str">
        <f t="shared" si="200"/>
        <v/>
      </c>
      <c r="BF368" s="38" t="b">
        <f t="shared" si="201"/>
        <v>1</v>
      </c>
      <c r="BG368" s="37" t="str">
        <f t="array" ref="BG368:BQ368">IF(BF368,"",IVSolution($M368,$N368,$O368,BB368,BC368,BD368,BE368,$E368,$F368,$G368,$H368,$I368))</f>
        <v/>
      </c>
      <c r="BH368" s="37" t="str">
        <v/>
      </c>
      <c r="BI368" s="37" t="str">
        <v/>
      </c>
      <c r="BJ368" s="39" t="str">
        <v/>
      </c>
      <c r="BK368" s="39" t="str">
        <v/>
      </c>
      <c r="BL368" s="37" t="str">
        <v/>
      </c>
      <c r="BM368" s="37" t="str">
        <v/>
      </c>
      <c r="BN368" s="37" t="str">
        <v/>
      </c>
      <c r="BO368" s="37" t="str">
        <v/>
      </c>
      <c r="BP368" s="37" t="str">
        <v/>
      </c>
      <c r="BQ368" s="37" t="str">
        <v/>
      </c>
      <c r="BR368" s="40" t="str">
        <f t="shared" si="202"/>
        <v/>
      </c>
      <c r="BS368" s="36" t="str">
        <f>IFERROR(INDEX('Level Multipliers'!$D:$D,MATCH(BR368,'Level Multipliers'!$A:$A,0)),"")</f>
        <v/>
      </c>
      <c r="BT368" s="37" t="str">
        <f t="shared" si="203"/>
        <v/>
      </c>
      <c r="BU368" s="37" t="str">
        <f t="shared" si="204"/>
        <v/>
      </c>
      <c r="BV368" s="38" t="str">
        <f t="shared" si="205"/>
        <v/>
      </c>
      <c r="BW368" s="38" t="str">
        <f t="shared" si="206"/>
        <v/>
      </c>
      <c r="BX368" s="38" t="b">
        <f t="shared" si="207"/>
        <v>1</v>
      </c>
      <c r="BY368" s="37" t="str">
        <f t="array" ref="BY368:CI368">IF(BX368,"",IVSolution($M368,$N368,$O368,BT368,BU368,BV368,BW368,$E368,$F368,$G368,$H368,$I368))</f>
        <v/>
      </c>
      <c r="BZ368" s="37" t="str">
        <v/>
      </c>
      <c r="CA368" s="37" t="str">
        <v/>
      </c>
      <c r="CB368" s="39" t="str">
        <v/>
      </c>
      <c r="CC368" s="39" t="str">
        <v/>
      </c>
      <c r="CD368" s="37" t="str">
        <v/>
      </c>
      <c r="CE368" s="37" t="str">
        <v/>
      </c>
      <c r="CF368" s="37" t="str">
        <v/>
      </c>
      <c r="CG368" s="37" t="str">
        <v/>
      </c>
      <c r="CH368" s="37" t="str">
        <v/>
      </c>
      <c r="CI368" s="37" t="str">
        <v/>
      </c>
      <c r="CJ368" s="41" t="str">
        <f t="shared" si="208"/>
        <v/>
      </c>
      <c r="CK368" s="41" t="str">
        <f t="shared" si="209"/>
        <v/>
      </c>
      <c r="CL368" s="61" t="str">
        <f t="shared" si="210"/>
        <v/>
      </c>
      <c r="CM368" s="39" t="str">
        <f t="shared" si="211"/>
        <v/>
      </c>
      <c r="CN368" s="39" t="str">
        <f t="shared" si="212"/>
        <v/>
      </c>
      <c r="CO368" s="42" t="str">
        <f t="shared" si="213"/>
        <v/>
      </c>
      <c r="CP368" s="42" t="str">
        <f t="shared" si="214"/>
        <v/>
      </c>
      <c r="CQ368" s="42" t="str">
        <f t="shared" si="215"/>
        <v/>
      </c>
      <c r="CR368" s="42" t="str">
        <f t="shared" si="216"/>
        <v/>
      </c>
      <c r="CS368" s="42" t="str">
        <f t="shared" si="217"/>
        <v/>
      </c>
      <c r="CT368" s="42" t="str">
        <f t="shared" si="218"/>
        <v/>
      </c>
      <c r="CU368" s="43" t="str">
        <f t="shared" si="219"/>
        <v/>
      </c>
      <c r="CV368" s="43" t="str">
        <f t="shared" si="220"/>
        <v/>
      </c>
      <c r="CW368" s="43" t="str">
        <f t="shared" si="221"/>
        <v/>
      </c>
      <c r="CX368" s="13"/>
    </row>
    <row r="369" spans="1:102" x14ac:dyDescent="0.25">
      <c r="A369" s="31"/>
      <c r="B369" s="13"/>
      <c r="C369" s="13"/>
      <c r="D369" s="13"/>
      <c r="E369" s="32"/>
      <c r="F369" s="32"/>
      <c r="G369" s="32"/>
      <c r="H369" s="32"/>
      <c r="I369" s="32"/>
      <c r="J369" s="13"/>
      <c r="K369" s="33"/>
      <c r="L369" s="34" t="str">
        <f>IFERROR(INDEX('Pokemon Data'!A:A,MATCH($A369,'Pokemon Data'!$B:$B,0)),"")</f>
        <v/>
      </c>
      <c r="M369" s="34" t="str">
        <f>IFERROR(INDEX('Pokemon Data'!I:I,MATCH($A369,'Pokemon Data'!$B:$B,0)),"")</f>
        <v/>
      </c>
      <c r="N369" s="34" t="str">
        <f>IFERROR(INDEX('Pokemon Data'!J:J,MATCH($A369,'Pokemon Data'!$B:$B,0)),"")</f>
        <v/>
      </c>
      <c r="O369" s="34" t="str">
        <f>IFERROR(INDEX('Pokemon Data'!K:K,MATCH($A369,'Pokemon Data'!$B:$B,0)),"")</f>
        <v/>
      </c>
      <c r="P369" s="35" t="str">
        <f>IFERROR(INDEX('Level Multipliers'!$A:$A,MATCH($D369,'Level Multipliers'!$B:$B,0)),"")</f>
        <v/>
      </c>
      <c r="Q369" s="36" t="str">
        <f>IFERROR(INDEX('Level Multipliers'!$D:$D,MATCH(P369,'Level Multipliers'!$A:$A,0)),"")</f>
        <v/>
      </c>
      <c r="R369" s="37" t="str">
        <f t="shared" si="185"/>
        <v/>
      </c>
      <c r="S369" s="37" t="str">
        <f t="shared" si="186"/>
        <v/>
      </c>
      <c r="T369" s="38" t="str">
        <f t="shared" si="187"/>
        <v/>
      </c>
      <c r="U369" s="38" t="str">
        <f t="shared" si="188"/>
        <v/>
      </c>
      <c r="V369" s="38" t="b">
        <f t="shared" si="189"/>
        <v>1</v>
      </c>
      <c r="W369" s="37" t="str">
        <f t="array" ref="W369:AG369">IF(V369,"",IVSolution($M369,$N369,$O369,R369,S369,T369,U369,$E369,$F369,$G369,$H369,$I369))</f>
        <v/>
      </c>
      <c r="X369" s="37" t="str">
        <v/>
      </c>
      <c r="Y369" s="37" t="str">
        <v/>
      </c>
      <c r="Z369" s="39" t="str">
        <v/>
      </c>
      <c r="AA369" s="39" t="str">
        <v/>
      </c>
      <c r="AB369" s="37" t="str">
        <v/>
      </c>
      <c r="AC369" s="37" t="str">
        <v/>
      </c>
      <c r="AD369" s="37" t="str">
        <v/>
      </c>
      <c r="AE369" s="37" t="str">
        <v/>
      </c>
      <c r="AF369" s="37" t="str">
        <v/>
      </c>
      <c r="AG369" s="37" t="str">
        <v/>
      </c>
      <c r="AH369" s="40" t="str">
        <f t="shared" si="190"/>
        <v/>
      </c>
      <c r="AI369" s="36" t="str">
        <f>IFERROR(INDEX('Level Multipliers'!$D:$D,MATCH(AH369,'Level Multipliers'!$A:$A,0)),"")</f>
        <v/>
      </c>
      <c r="AJ369" s="37" t="str">
        <f t="shared" si="191"/>
        <v/>
      </c>
      <c r="AK369" s="37" t="str">
        <f t="shared" si="192"/>
        <v/>
      </c>
      <c r="AL369" s="38" t="str">
        <f t="shared" si="193"/>
        <v/>
      </c>
      <c r="AM369" s="38" t="str">
        <f t="shared" si="194"/>
        <v/>
      </c>
      <c r="AN369" s="38" t="b">
        <f t="shared" si="195"/>
        <v>1</v>
      </c>
      <c r="AO369" s="37" t="str">
        <f t="array" ref="AO369:AY369">IF(AN369,"",IVSolution($M369,$N369,$O369,AJ369,AK369,AL369,AM369,$E369,$F369,$G369,$H369,$I369))</f>
        <v/>
      </c>
      <c r="AP369" s="37" t="str">
        <v/>
      </c>
      <c r="AQ369" s="37" t="str">
        <v/>
      </c>
      <c r="AR369" s="39" t="str">
        <v/>
      </c>
      <c r="AS369" s="39" t="str">
        <v/>
      </c>
      <c r="AT369" s="37" t="str">
        <v/>
      </c>
      <c r="AU369" s="37" t="str">
        <v/>
      </c>
      <c r="AV369" s="37" t="str">
        <v/>
      </c>
      <c r="AW369" s="37" t="str">
        <v/>
      </c>
      <c r="AX369" s="37" t="str">
        <v/>
      </c>
      <c r="AY369" s="37" t="str">
        <v/>
      </c>
      <c r="AZ369" s="40" t="str">
        <f t="shared" si="196"/>
        <v/>
      </c>
      <c r="BA369" s="36" t="str">
        <f>IFERROR(INDEX('Level Multipliers'!$D:$D,MATCH(AZ369,'Level Multipliers'!$A:$A,0)),"")</f>
        <v/>
      </c>
      <c r="BB369" s="37" t="str">
        <f t="shared" si="197"/>
        <v/>
      </c>
      <c r="BC369" s="37" t="str">
        <f t="shared" si="198"/>
        <v/>
      </c>
      <c r="BD369" s="38" t="str">
        <f t="shared" si="199"/>
        <v/>
      </c>
      <c r="BE369" s="38" t="str">
        <f t="shared" si="200"/>
        <v/>
      </c>
      <c r="BF369" s="38" t="b">
        <f t="shared" si="201"/>
        <v>1</v>
      </c>
      <c r="BG369" s="37" t="str">
        <f t="array" ref="BG369:BQ369">IF(BF369,"",IVSolution($M369,$N369,$O369,BB369,BC369,BD369,BE369,$E369,$F369,$G369,$H369,$I369))</f>
        <v/>
      </c>
      <c r="BH369" s="37" t="str">
        <v/>
      </c>
      <c r="BI369" s="37" t="str">
        <v/>
      </c>
      <c r="BJ369" s="39" t="str">
        <v/>
      </c>
      <c r="BK369" s="39" t="str">
        <v/>
      </c>
      <c r="BL369" s="37" t="str">
        <v/>
      </c>
      <c r="BM369" s="37" t="str">
        <v/>
      </c>
      <c r="BN369" s="37" t="str">
        <v/>
      </c>
      <c r="BO369" s="37" t="str">
        <v/>
      </c>
      <c r="BP369" s="37" t="str">
        <v/>
      </c>
      <c r="BQ369" s="37" t="str">
        <v/>
      </c>
      <c r="BR369" s="40" t="str">
        <f t="shared" si="202"/>
        <v/>
      </c>
      <c r="BS369" s="36" t="str">
        <f>IFERROR(INDEX('Level Multipliers'!$D:$D,MATCH(BR369,'Level Multipliers'!$A:$A,0)),"")</f>
        <v/>
      </c>
      <c r="BT369" s="37" t="str">
        <f t="shared" si="203"/>
        <v/>
      </c>
      <c r="BU369" s="37" t="str">
        <f t="shared" si="204"/>
        <v/>
      </c>
      <c r="BV369" s="38" t="str">
        <f t="shared" si="205"/>
        <v/>
      </c>
      <c r="BW369" s="38" t="str">
        <f t="shared" si="206"/>
        <v/>
      </c>
      <c r="BX369" s="38" t="b">
        <f t="shared" si="207"/>
        <v>1</v>
      </c>
      <c r="BY369" s="37" t="str">
        <f t="array" ref="BY369:CI369">IF(BX369,"",IVSolution($M369,$N369,$O369,BT369,BU369,BV369,BW369,$E369,$F369,$G369,$H369,$I369))</f>
        <v/>
      </c>
      <c r="BZ369" s="37" t="str">
        <v/>
      </c>
      <c r="CA369" s="37" t="str">
        <v/>
      </c>
      <c r="CB369" s="39" t="str">
        <v/>
      </c>
      <c r="CC369" s="39" t="str">
        <v/>
      </c>
      <c r="CD369" s="37" t="str">
        <v/>
      </c>
      <c r="CE369" s="37" t="str">
        <v/>
      </c>
      <c r="CF369" s="37" t="str">
        <v/>
      </c>
      <c r="CG369" s="37" t="str">
        <v/>
      </c>
      <c r="CH369" s="37" t="str">
        <v/>
      </c>
      <c r="CI369" s="37" t="str">
        <v/>
      </c>
      <c r="CJ369" s="41" t="str">
        <f t="shared" si="208"/>
        <v/>
      </c>
      <c r="CK369" s="41" t="str">
        <f t="shared" si="209"/>
        <v/>
      </c>
      <c r="CL369" s="61" t="str">
        <f t="shared" si="210"/>
        <v/>
      </c>
      <c r="CM369" s="39" t="str">
        <f t="shared" si="211"/>
        <v/>
      </c>
      <c r="CN369" s="39" t="str">
        <f t="shared" si="212"/>
        <v/>
      </c>
      <c r="CO369" s="42" t="str">
        <f t="shared" si="213"/>
        <v/>
      </c>
      <c r="CP369" s="42" t="str">
        <f t="shared" si="214"/>
        <v/>
      </c>
      <c r="CQ369" s="42" t="str">
        <f t="shared" si="215"/>
        <v/>
      </c>
      <c r="CR369" s="42" t="str">
        <f t="shared" si="216"/>
        <v/>
      </c>
      <c r="CS369" s="42" t="str">
        <f t="shared" si="217"/>
        <v/>
      </c>
      <c r="CT369" s="42" t="str">
        <f t="shared" si="218"/>
        <v/>
      </c>
      <c r="CU369" s="43" t="str">
        <f t="shared" si="219"/>
        <v/>
      </c>
      <c r="CV369" s="43" t="str">
        <f t="shared" si="220"/>
        <v/>
      </c>
      <c r="CW369" s="43" t="str">
        <f t="shared" si="221"/>
        <v/>
      </c>
      <c r="CX369" s="13"/>
    </row>
    <row r="370" spans="1:102" x14ac:dyDescent="0.25">
      <c r="A370" s="31"/>
      <c r="B370" s="13"/>
      <c r="C370" s="13"/>
      <c r="D370" s="13"/>
      <c r="E370" s="32"/>
      <c r="F370" s="32"/>
      <c r="G370" s="32"/>
      <c r="H370" s="32"/>
      <c r="I370" s="32"/>
      <c r="J370" s="13"/>
      <c r="K370" s="33"/>
      <c r="L370" s="34" t="str">
        <f>IFERROR(INDEX('Pokemon Data'!A:A,MATCH($A370,'Pokemon Data'!$B:$B,0)),"")</f>
        <v/>
      </c>
      <c r="M370" s="34" t="str">
        <f>IFERROR(INDEX('Pokemon Data'!I:I,MATCH($A370,'Pokemon Data'!$B:$B,0)),"")</f>
        <v/>
      </c>
      <c r="N370" s="34" t="str">
        <f>IFERROR(INDEX('Pokemon Data'!J:J,MATCH($A370,'Pokemon Data'!$B:$B,0)),"")</f>
        <v/>
      </c>
      <c r="O370" s="34" t="str">
        <f>IFERROR(INDEX('Pokemon Data'!K:K,MATCH($A370,'Pokemon Data'!$B:$B,0)),"")</f>
        <v/>
      </c>
      <c r="P370" s="35" t="str">
        <f>IFERROR(INDEX('Level Multipliers'!$A:$A,MATCH($D370,'Level Multipliers'!$B:$B,0)),"")</f>
        <v/>
      </c>
      <c r="Q370" s="36" t="str">
        <f>IFERROR(INDEX('Level Multipliers'!$D:$D,MATCH(P370,'Level Multipliers'!$A:$A,0)),"")</f>
        <v/>
      </c>
      <c r="R370" s="37" t="str">
        <f t="shared" si="185"/>
        <v/>
      </c>
      <c r="S370" s="37" t="str">
        <f t="shared" si="186"/>
        <v/>
      </c>
      <c r="T370" s="38" t="str">
        <f t="shared" si="187"/>
        <v/>
      </c>
      <c r="U370" s="38" t="str">
        <f t="shared" si="188"/>
        <v/>
      </c>
      <c r="V370" s="38" t="b">
        <f t="shared" si="189"/>
        <v>1</v>
      </c>
      <c r="W370" s="37" t="str">
        <f t="array" ref="W370:AG370">IF(V370,"",IVSolution($M370,$N370,$O370,R370,S370,T370,U370,$E370,$F370,$G370,$H370,$I370))</f>
        <v/>
      </c>
      <c r="X370" s="37" t="str">
        <v/>
      </c>
      <c r="Y370" s="37" t="str">
        <v/>
      </c>
      <c r="Z370" s="39" t="str">
        <v/>
      </c>
      <c r="AA370" s="39" t="str">
        <v/>
      </c>
      <c r="AB370" s="37" t="str">
        <v/>
      </c>
      <c r="AC370" s="37" t="str">
        <v/>
      </c>
      <c r="AD370" s="37" t="str">
        <v/>
      </c>
      <c r="AE370" s="37" t="str">
        <v/>
      </c>
      <c r="AF370" s="37" t="str">
        <v/>
      </c>
      <c r="AG370" s="37" t="str">
        <v/>
      </c>
      <c r="AH370" s="40" t="str">
        <f t="shared" si="190"/>
        <v/>
      </c>
      <c r="AI370" s="36" t="str">
        <f>IFERROR(INDEX('Level Multipliers'!$D:$D,MATCH(AH370,'Level Multipliers'!$A:$A,0)),"")</f>
        <v/>
      </c>
      <c r="AJ370" s="37" t="str">
        <f t="shared" si="191"/>
        <v/>
      </c>
      <c r="AK370" s="37" t="str">
        <f t="shared" si="192"/>
        <v/>
      </c>
      <c r="AL370" s="38" t="str">
        <f t="shared" si="193"/>
        <v/>
      </c>
      <c r="AM370" s="38" t="str">
        <f t="shared" si="194"/>
        <v/>
      </c>
      <c r="AN370" s="38" t="b">
        <f t="shared" si="195"/>
        <v>1</v>
      </c>
      <c r="AO370" s="37" t="str">
        <f t="array" ref="AO370:AY370">IF(AN370,"",IVSolution($M370,$N370,$O370,AJ370,AK370,AL370,AM370,$E370,$F370,$G370,$H370,$I370))</f>
        <v/>
      </c>
      <c r="AP370" s="37" t="str">
        <v/>
      </c>
      <c r="AQ370" s="37" t="str">
        <v/>
      </c>
      <c r="AR370" s="39" t="str">
        <v/>
      </c>
      <c r="AS370" s="39" t="str">
        <v/>
      </c>
      <c r="AT370" s="37" t="str">
        <v/>
      </c>
      <c r="AU370" s="37" t="str">
        <v/>
      </c>
      <c r="AV370" s="37" t="str">
        <v/>
      </c>
      <c r="AW370" s="37" t="str">
        <v/>
      </c>
      <c r="AX370" s="37" t="str">
        <v/>
      </c>
      <c r="AY370" s="37" t="str">
        <v/>
      </c>
      <c r="AZ370" s="40" t="str">
        <f t="shared" si="196"/>
        <v/>
      </c>
      <c r="BA370" s="36" t="str">
        <f>IFERROR(INDEX('Level Multipliers'!$D:$D,MATCH(AZ370,'Level Multipliers'!$A:$A,0)),"")</f>
        <v/>
      </c>
      <c r="BB370" s="37" t="str">
        <f t="shared" si="197"/>
        <v/>
      </c>
      <c r="BC370" s="37" t="str">
        <f t="shared" si="198"/>
        <v/>
      </c>
      <c r="BD370" s="38" t="str">
        <f t="shared" si="199"/>
        <v/>
      </c>
      <c r="BE370" s="38" t="str">
        <f t="shared" si="200"/>
        <v/>
      </c>
      <c r="BF370" s="38" t="b">
        <f t="shared" si="201"/>
        <v>1</v>
      </c>
      <c r="BG370" s="37" t="str">
        <f t="array" ref="BG370:BQ370">IF(BF370,"",IVSolution($M370,$N370,$O370,BB370,BC370,BD370,BE370,$E370,$F370,$G370,$H370,$I370))</f>
        <v/>
      </c>
      <c r="BH370" s="37" t="str">
        <v/>
      </c>
      <c r="BI370" s="37" t="str">
        <v/>
      </c>
      <c r="BJ370" s="39" t="str">
        <v/>
      </c>
      <c r="BK370" s="39" t="str">
        <v/>
      </c>
      <c r="BL370" s="37" t="str">
        <v/>
      </c>
      <c r="BM370" s="37" t="str">
        <v/>
      </c>
      <c r="BN370" s="37" t="str">
        <v/>
      </c>
      <c r="BO370" s="37" t="str">
        <v/>
      </c>
      <c r="BP370" s="37" t="str">
        <v/>
      </c>
      <c r="BQ370" s="37" t="str">
        <v/>
      </c>
      <c r="BR370" s="40" t="str">
        <f t="shared" si="202"/>
        <v/>
      </c>
      <c r="BS370" s="36" t="str">
        <f>IFERROR(INDEX('Level Multipliers'!$D:$D,MATCH(BR370,'Level Multipliers'!$A:$A,0)),"")</f>
        <v/>
      </c>
      <c r="BT370" s="37" t="str">
        <f t="shared" si="203"/>
        <v/>
      </c>
      <c r="BU370" s="37" t="str">
        <f t="shared" si="204"/>
        <v/>
      </c>
      <c r="BV370" s="38" t="str">
        <f t="shared" si="205"/>
        <v/>
      </c>
      <c r="BW370" s="38" t="str">
        <f t="shared" si="206"/>
        <v/>
      </c>
      <c r="BX370" s="38" t="b">
        <f t="shared" si="207"/>
        <v>1</v>
      </c>
      <c r="BY370" s="37" t="str">
        <f t="array" ref="BY370:CI370">IF(BX370,"",IVSolution($M370,$N370,$O370,BT370,BU370,BV370,BW370,$E370,$F370,$G370,$H370,$I370))</f>
        <v/>
      </c>
      <c r="BZ370" s="37" t="str">
        <v/>
      </c>
      <c r="CA370" s="37" t="str">
        <v/>
      </c>
      <c r="CB370" s="39" t="str">
        <v/>
      </c>
      <c r="CC370" s="39" t="str">
        <v/>
      </c>
      <c r="CD370" s="37" t="str">
        <v/>
      </c>
      <c r="CE370" s="37" t="str">
        <v/>
      </c>
      <c r="CF370" s="37" t="str">
        <v/>
      </c>
      <c r="CG370" s="37" t="str">
        <v/>
      </c>
      <c r="CH370" s="37" t="str">
        <v/>
      </c>
      <c r="CI370" s="37" t="str">
        <v/>
      </c>
      <c r="CJ370" s="41" t="str">
        <f t="shared" si="208"/>
        <v/>
      </c>
      <c r="CK370" s="41" t="str">
        <f t="shared" si="209"/>
        <v/>
      </c>
      <c r="CL370" s="61" t="str">
        <f t="shared" si="210"/>
        <v/>
      </c>
      <c r="CM370" s="39" t="str">
        <f t="shared" si="211"/>
        <v/>
      </c>
      <c r="CN370" s="39" t="str">
        <f t="shared" si="212"/>
        <v/>
      </c>
      <c r="CO370" s="42" t="str">
        <f t="shared" si="213"/>
        <v/>
      </c>
      <c r="CP370" s="42" t="str">
        <f t="shared" si="214"/>
        <v/>
      </c>
      <c r="CQ370" s="42" t="str">
        <f t="shared" si="215"/>
        <v/>
      </c>
      <c r="CR370" s="42" t="str">
        <f t="shared" si="216"/>
        <v/>
      </c>
      <c r="CS370" s="42" t="str">
        <f t="shared" si="217"/>
        <v/>
      </c>
      <c r="CT370" s="42" t="str">
        <f t="shared" si="218"/>
        <v/>
      </c>
      <c r="CU370" s="43" t="str">
        <f t="shared" si="219"/>
        <v/>
      </c>
      <c r="CV370" s="43" t="str">
        <f t="shared" si="220"/>
        <v/>
      </c>
      <c r="CW370" s="43" t="str">
        <f t="shared" si="221"/>
        <v/>
      </c>
      <c r="CX370" s="13"/>
    </row>
    <row r="371" spans="1:102" x14ac:dyDescent="0.25">
      <c r="A371" s="31"/>
      <c r="B371" s="13"/>
      <c r="C371" s="13"/>
      <c r="D371" s="13"/>
      <c r="E371" s="32"/>
      <c r="F371" s="32"/>
      <c r="G371" s="32"/>
      <c r="H371" s="32"/>
      <c r="I371" s="32"/>
      <c r="J371" s="13"/>
      <c r="K371" s="33"/>
      <c r="L371" s="34" t="str">
        <f>IFERROR(INDEX('Pokemon Data'!A:A,MATCH($A371,'Pokemon Data'!$B:$B,0)),"")</f>
        <v/>
      </c>
      <c r="M371" s="34" t="str">
        <f>IFERROR(INDEX('Pokemon Data'!I:I,MATCH($A371,'Pokemon Data'!$B:$B,0)),"")</f>
        <v/>
      </c>
      <c r="N371" s="34" t="str">
        <f>IFERROR(INDEX('Pokemon Data'!J:J,MATCH($A371,'Pokemon Data'!$B:$B,0)),"")</f>
        <v/>
      </c>
      <c r="O371" s="34" t="str">
        <f>IFERROR(INDEX('Pokemon Data'!K:K,MATCH($A371,'Pokemon Data'!$B:$B,0)),"")</f>
        <v/>
      </c>
      <c r="P371" s="35" t="str">
        <f>IFERROR(INDEX('Level Multipliers'!$A:$A,MATCH($D371,'Level Multipliers'!$B:$B,0)),"")</f>
        <v/>
      </c>
      <c r="Q371" s="36" t="str">
        <f>IFERROR(INDEX('Level Multipliers'!$D:$D,MATCH(P371,'Level Multipliers'!$A:$A,0)),"")</f>
        <v/>
      </c>
      <c r="R371" s="37" t="str">
        <f t="shared" si="185"/>
        <v/>
      </c>
      <c r="S371" s="37" t="str">
        <f t="shared" si="186"/>
        <v/>
      </c>
      <c r="T371" s="38" t="str">
        <f t="shared" si="187"/>
        <v/>
      </c>
      <c r="U371" s="38" t="str">
        <f t="shared" si="188"/>
        <v/>
      </c>
      <c r="V371" s="38" t="b">
        <f t="shared" si="189"/>
        <v>1</v>
      </c>
      <c r="W371" s="37" t="str">
        <f t="array" ref="W371:AG371">IF(V371,"",IVSolution($M371,$N371,$O371,R371,S371,T371,U371,$E371,$F371,$G371,$H371,$I371))</f>
        <v/>
      </c>
      <c r="X371" s="37" t="str">
        <v/>
      </c>
      <c r="Y371" s="37" t="str">
        <v/>
      </c>
      <c r="Z371" s="39" t="str">
        <v/>
      </c>
      <c r="AA371" s="39" t="str">
        <v/>
      </c>
      <c r="AB371" s="37" t="str">
        <v/>
      </c>
      <c r="AC371" s="37" t="str">
        <v/>
      </c>
      <c r="AD371" s="37" t="str">
        <v/>
      </c>
      <c r="AE371" s="37" t="str">
        <v/>
      </c>
      <c r="AF371" s="37" t="str">
        <v/>
      </c>
      <c r="AG371" s="37" t="str">
        <v/>
      </c>
      <c r="AH371" s="40" t="str">
        <f t="shared" si="190"/>
        <v/>
      </c>
      <c r="AI371" s="36" t="str">
        <f>IFERROR(INDEX('Level Multipliers'!$D:$D,MATCH(AH371,'Level Multipliers'!$A:$A,0)),"")</f>
        <v/>
      </c>
      <c r="AJ371" s="37" t="str">
        <f t="shared" si="191"/>
        <v/>
      </c>
      <c r="AK371" s="37" t="str">
        <f t="shared" si="192"/>
        <v/>
      </c>
      <c r="AL371" s="38" t="str">
        <f t="shared" si="193"/>
        <v/>
      </c>
      <c r="AM371" s="38" t="str">
        <f t="shared" si="194"/>
        <v/>
      </c>
      <c r="AN371" s="38" t="b">
        <f t="shared" si="195"/>
        <v>1</v>
      </c>
      <c r="AO371" s="37" t="str">
        <f t="array" ref="AO371:AY371">IF(AN371,"",IVSolution($M371,$N371,$O371,AJ371,AK371,AL371,AM371,$E371,$F371,$G371,$H371,$I371))</f>
        <v/>
      </c>
      <c r="AP371" s="37" t="str">
        <v/>
      </c>
      <c r="AQ371" s="37" t="str">
        <v/>
      </c>
      <c r="AR371" s="39" t="str">
        <v/>
      </c>
      <c r="AS371" s="39" t="str">
        <v/>
      </c>
      <c r="AT371" s="37" t="str">
        <v/>
      </c>
      <c r="AU371" s="37" t="str">
        <v/>
      </c>
      <c r="AV371" s="37" t="str">
        <v/>
      </c>
      <c r="AW371" s="37" t="str">
        <v/>
      </c>
      <c r="AX371" s="37" t="str">
        <v/>
      </c>
      <c r="AY371" s="37" t="str">
        <v/>
      </c>
      <c r="AZ371" s="40" t="str">
        <f t="shared" si="196"/>
        <v/>
      </c>
      <c r="BA371" s="36" t="str">
        <f>IFERROR(INDEX('Level Multipliers'!$D:$D,MATCH(AZ371,'Level Multipliers'!$A:$A,0)),"")</f>
        <v/>
      </c>
      <c r="BB371" s="37" t="str">
        <f t="shared" si="197"/>
        <v/>
      </c>
      <c r="BC371" s="37" t="str">
        <f t="shared" si="198"/>
        <v/>
      </c>
      <c r="BD371" s="38" t="str">
        <f t="shared" si="199"/>
        <v/>
      </c>
      <c r="BE371" s="38" t="str">
        <f t="shared" si="200"/>
        <v/>
      </c>
      <c r="BF371" s="38" t="b">
        <f t="shared" si="201"/>
        <v>1</v>
      </c>
      <c r="BG371" s="37" t="str">
        <f t="array" ref="BG371:BQ371">IF(BF371,"",IVSolution($M371,$N371,$O371,BB371,BC371,BD371,BE371,$E371,$F371,$G371,$H371,$I371))</f>
        <v/>
      </c>
      <c r="BH371" s="37" t="str">
        <v/>
      </c>
      <c r="BI371" s="37" t="str">
        <v/>
      </c>
      <c r="BJ371" s="39" t="str">
        <v/>
      </c>
      <c r="BK371" s="39" t="str">
        <v/>
      </c>
      <c r="BL371" s="37" t="str">
        <v/>
      </c>
      <c r="BM371" s="37" t="str">
        <v/>
      </c>
      <c r="BN371" s="37" t="str">
        <v/>
      </c>
      <c r="BO371" s="37" t="str">
        <v/>
      </c>
      <c r="BP371" s="37" t="str">
        <v/>
      </c>
      <c r="BQ371" s="37" t="str">
        <v/>
      </c>
      <c r="BR371" s="40" t="str">
        <f t="shared" si="202"/>
        <v/>
      </c>
      <c r="BS371" s="36" t="str">
        <f>IFERROR(INDEX('Level Multipliers'!$D:$D,MATCH(BR371,'Level Multipliers'!$A:$A,0)),"")</f>
        <v/>
      </c>
      <c r="BT371" s="37" t="str">
        <f t="shared" si="203"/>
        <v/>
      </c>
      <c r="BU371" s="37" t="str">
        <f t="shared" si="204"/>
        <v/>
      </c>
      <c r="BV371" s="38" t="str">
        <f t="shared" si="205"/>
        <v/>
      </c>
      <c r="BW371" s="38" t="str">
        <f t="shared" si="206"/>
        <v/>
      </c>
      <c r="BX371" s="38" t="b">
        <f t="shared" si="207"/>
        <v>1</v>
      </c>
      <c r="BY371" s="37" t="str">
        <f t="array" ref="BY371:CI371">IF(BX371,"",IVSolution($M371,$N371,$O371,BT371,BU371,BV371,BW371,$E371,$F371,$G371,$H371,$I371))</f>
        <v/>
      </c>
      <c r="BZ371" s="37" t="str">
        <v/>
      </c>
      <c r="CA371" s="37" t="str">
        <v/>
      </c>
      <c r="CB371" s="39" t="str">
        <v/>
      </c>
      <c r="CC371" s="39" t="str">
        <v/>
      </c>
      <c r="CD371" s="37" t="str">
        <v/>
      </c>
      <c r="CE371" s="37" t="str">
        <v/>
      </c>
      <c r="CF371" s="37" t="str">
        <v/>
      </c>
      <c r="CG371" s="37" t="str">
        <v/>
      </c>
      <c r="CH371" s="37" t="str">
        <v/>
      </c>
      <c r="CI371" s="37" t="str">
        <v/>
      </c>
      <c r="CJ371" s="41" t="str">
        <f t="shared" si="208"/>
        <v/>
      </c>
      <c r="CK371" s="41" t="str">
        <f t="shared" si="209"/>
        <v/>
      </c>
      <c r="CL371" s="61" t="str">
        <f t="shared" si="210"/>
        <v/>
      </c>
      <c r="CM371" s="39" t="str">
        <f t="shared" si="211"/>
        <v/>
      </c>
      <c r="CN371" s="39" t="str">
        <f t="shared" si="212"/>
        <v/>
      </c>
      <c r="CO371" s="42" t="str">
        <f t="shared" si="213"/>
        <v/>
      </c>
      <c r="CP371" s="42" t="str">
        <f t="shared" si="214"/>
        <v/>
      </c>
      <c r="CQ371" s="42" t="str">
        <f t="shared" si="215"/>
        <v/>
      </c>
      <c r="CR371" s="42" t="str">
        <f t="shared" si="216"/>
        <v/>
      </c>
      <c r="CS371" s="42" t="str">
        <f t="shared" si="217"/>
        <v/>
      </c>
      <c r="CT371" s="42" t="str">
        <f t="shared" si="218"/>
        <v/>
      </c>
      <c r="CU371" s="43" t="str">
        <f t="shared" si="219"/>
        <v/>
      </c>
      <c r="CV371" s="43" t="str">
        <f t="shared" si="220"/>
        <v/>
      </c>
      <c r="CW371" s="43" t="str">
        <f t="shared" si="221"/>
        <v/>
      </c>
      <c r="CX371" s="13"/>
    </row>
    <row r="372" spans="1:102" x14ac:dyDescent="0.25">
      <c r="A372" s="31"/>
      <c r="B372" s="13"/>
      <c r="C372" s="13"/>
      <c r="D372" s="13"/>
      <c r="E372" s="32"/>
      <c r="F372" s="32"/>
      <c r="G372" s="32"/>
      <c r="H372" s="32"/>
      <c r="I372" s="32"/>
      <c r="J372" s="13"/>
      <c r="K372" s="33"/>
      <c r="L372" s="34" t="str">
        <f>IFERROR(INDEX('Pokemon Data'!A:A,MATCH($A372,'Pokemon Data'!$B:$B,0)),"")</f>
        <v/>
      </c>
      <c r="M372" s="34" t="str">
        <f>IFERROR(INDEX('Pokemon Data'!I:I,MATCH($A372,'Pokemon Data'!$B:$B,0)),"")</f>
        <v/>
      </c>
      <c r="N372" s="34" t="str">
        <f>IFERROR(INDEX('Pokemon Data'!J:J,MATCH($A372,'Pokemon Data'!$B:$B,0)),"")</f>
        <v/>
      </c>
      <c r="O372" s="34" t="str">
        <f>IFERROR(INDEX('Pokemon Data'!K:K,MATCH($A372,'Pokemon Data'!$B:$B,0)),"")</f>
        <v/>
      </c>
      <c r="P372" s="35" t="str">
        <f>IFERROR(INDEX('Level Multipliers'!$A:$A,MATCH($D372,'Level Multipliers'!$B:$B,0)),"")</f>
        <v/>
      </c>
      <c r="Q372" s="36" t="str">
        <f>IFERROR(INDEX('Level Multipliers'!$D:$D,MATCH(P372,'Level Multipliers'!$A:$A,0)),"")</f>
        <v/>
      </c>
      <c r="R372" s="37" t="str">
        <f t="shared" si="185"/>
        <v/>
      </c>
      <c r="S372" s="37" t="str">
        <f t="shared" si="186"/>
        <v/>
      </c>
      <c r="T372" s="38" t="str">
        <f t="shared" si="187"/>
        <v/>
      </c>
      <c r="U372" s="38" t="str">
        <f t="shared" si="188"/>
        <v/>
      </c>
      <c r="V372" s="38" t="b">
        <f t="shared" si="189"/>
        <v>1</v>
      </c>
      <c r="W372" s="37" t="str">
        <f t="array" ref="W372:AG372">IF(V372,"",IVSolution($M372,$N372,$O372,R372,S372,T372,U372,$E372,$F372,$G372,$H372,$I372))</f>
        <v/>
      </c>
      <c r="X372" s="37" t="str">
        <v/>
      </c>
      <c r="Y372" s="37" t="str">
        <v/>
      </c>
      <c r="Z372" s="39" t="str">
        <v/>
      </c>
      <c r="AA372" s="39" t="str">
        <v/>
      </c>
      <c r="AB372" s="37" t="str">
        <v/>
      </c>
      <c r="AC372" s="37" t="str">
        <v/>
      </c>
      <c r="AD372" s="37" t="str">
        <v/>
      </c>
      <c r="AE372" s="37" t="str">
        <v/>
      </c>
      <c r="AF372" s="37" t="str">
        <v/>
      </c>
      <c r="AG372" s="37" t="str">
        <v/>
      </c>
      <c r="AH372" s="40" t="str">
        <f t="shared" si="190"/>
        <v/>
      </c>
      <c r="AI372" s="36" t="str">
        <f>IFERROR(INDEX('Level Multipliers'!$D:$D,MATCH(AH372,'Level Multipliers'!$A:$A,0)),"")</f>
        <v/>
      </c>
      <c r="AJ372" s="37" t="str">
        <f t="shared" si="191"/>
        <v/>
      </c>
      <c r="AK372" s="37" t="str">
        <f t="shared" si="192"/>
        <v/>
      </c>
      <c r="AL372" s="38" t="str">
        <f t="shared" si="193"/>
        <v/>
      </c>
      <c r="AM372" s="38" t="str">
        <f t="shared" si="194"/>
        <v/>
      </c>
      <c r="AN372" s="38" t="b">
        <f t="shared" si="195"/>
        <v>1</v>
      </c>
      <c r="AO372" s="37" t="str">
        <f t="array" ref="AO372:AY372">IF(AN372,"",IVSolution($M372,$N372,$O372,AJ372,AK372,AL372,AM372,$E372,$F372,$G372,$H372,$I372))</f>
        <v/>
      </c>
      <c r="AP372" s="37" t="str">
        <v/>
      </c>
      <c r="AQ372" s="37" t="str">
        <v/>
      </c>
      <c r="AR372" s="39" t="str">
        <v/>
      </c>
      <c r="AS372" s="39" t="str">
        <v/>
      </c>
      <c r="AT372" s="37" t="str">
        <v/>
      </c>
      <c r="AU372" s="37" t="str">
        <v/>
      </c>
      <c r="AV372" s="37" t="str">
        <v/>
      </c>
      <c r="AW372" s="37" t="str">
        <v/>
      </c>
      <c r="AX372" s="37" t="str">
        <v/>
      </c>
      <c r="AY372" s="37" t="str">
        <v/>
      </c>
      <c r="AZ372" s="40" t="str">
        <f t="shared" si="196"/>
        <v/>
      </c>
      <c r="BA372" s="36" t="str">
        <f>IFERROR(INDEX('Level Multipliers'!$D:$D,MATCH(AZ372,'Level Multipliers'!$A:$A,0)),"")</f>
        <v/>
      </c>
      <c r="BB372" s="37" t="str">
        <f t="shared" si="197"/>
        <v/>
      </c>
      <c r="BC372" s="37" t="str">
        <f t="shared" si="198"/>
        <v/>
      </c>
      <c r="BD372" s="38" t="str">
        <f t="shared" si="199"/>
        <v/>
      </c>
      <c r="BE372" s="38" t="str">
        <f t="shared" si="200"/>
        <v/>
      </c>
      <c r="BF372" s="38" t="b">
        <f t="shared" si="201"/>
        <v>1</v>
      </c>
      <c r="BG372" s="37" t="str">
        <f t="array" ref="BG372:BQ372">IF(BF372,"",IVSolution($M372,$N372,$O372,BB372,BC372,BD372,BE372,$E372,$F372,$G372,$H372,$I372))</f>
        <v/>
      </c>
      <c r="BH372" s="37" t="str">
        <v/>
      </c>
      <c r="BI372" s="37" t="str">
        <v/>
      </c>
      <c r="BJ372" s="39" t="str">
        <v/>
      </c>
      <c r="BK372" s="39" t="str">
        <v/>
      </c>
      <c r="BL372" s="37" t="str">
        <v/>
      </c>
      <c r="BM372" s="37" t="str">
        <v/>
      </c>
      <c r="BN372" s="37" t="str">
        <v/>
      </c>
      <c r="BO372" s="37" t="str">
        <v/>
      </c>
      <c r="BP372" s="37" t="str">
        <v/>
      </c>
      <c r="BQ372" s="37" t="str">
        <v/>
      </c>
      <c r="BR372" s="40" t="str">
        <f t="shared" si="202"/>
        <v/>
      </c>
      <c r="BS372" s="36" t="str">
        <f>IFERROR(INDEX('Level Multipliers'!$D:$D,MATCH(BR372,'Level Multipliers'!$A:$A,0)),"")</f>
        <v/>
      </c>
      <c r="BT372" s="37" t="str">
        <f t="shared" si="203"/>
        <v/>
      </c>
      <c r="BU372" s="37" t="str">
        <f t="shared" si="204"/>
        <v/>
      </c>
      <c r="BV372" s="38" t="str">
        <f t="shared" si="205"/>
        <v/>
      </c>
      <c r="BW372" s="38" t="str">
        <f t="shared" si="206"/>
        <v/>
      </c>
      <c r="BX372" s="38" t="b">
        <f t="shared" si="207"/>
        <v>1</v>
      </c>
      <c r="BY372" s="37" t="str">
        <f t="array" ref="BY372:CI372">IF(BX372,"",IVSolution($M372,$N372,$O372,BT372,BU372,BV372,BW372,$E372,$F372,$G372,$H372,$I372))</f>
        <v/>
      </c>
      <c r="BZ372" s="37" t="str">
        <v/>
      </c>
      <c r="CA372" s="37" t="str">
        <v/>
      </c>
      <c r="CB372" s="39" t="str">
        <v/>
      </c>
      <c r="CC372" s="39" t="str">
        <v/>
      </c>
      <c r="CD372" s="37" t="str">
        <v/>
      </c>
      <c r="CE372" s="37" t="str">
        <v/>
      </c>
      <c r="CF372" s="37" t="str">
        <v/>
      </c>
      <c r="CG372" s="37" t="str">
        <v/>
      </c>
      <c r="CH372" s="37" t="str">
        <v/>
      </c>
      <c r="CI372" s="37" t="str">
        <v/>
      </c>
      <c r="CJ372" s="41" t="str">
        <f t="shared" si="208"/>
        <v/>
      </c>
      <c r="CK372" s="41" t="str">
        <f t="shared" si="209"/>
        <v/>
      </c>
      <c r="CL372" s="61" t="str">
        <f t="shared" si="210"/>
        <v/>
      </c>
      <c r="CM372" s="39" t="str">
        <f t="shared" si="211"/>
        <v/>
      </c>
      <c r="CN372" s="39" t="str">
        <f t="shared" si="212"/>
        <v/>
      </c>
      <c r="CO372" s="42" t="str">
        <f t="shared" si="213"/>
        <v/>
      </c>
      <c r="CP372" s="42" t="str">
        <f t="shared" si="214"/>
        <v/>
      </c>
      <c r="CQ372" s="42" t="str">
        <f t="shared" si="215"/>
        <v/>
      </c>
      <c r="CR372" s="42" t="str">
        <f t="shared" si="216"/>
        <v/>
      </c>
      <c r="CS372" s="42" t="str">
        <f t="shared" si="217"/>
        <v/>
      </c>
      <c r="CT372" s="42" t="str">
        <f t="shared" si="218"/>
        <v/>
      </c>
      <c r="CU372" s="43" t="str">
        <f t="shared" si="219"/>
        <v/>
      </c>
      <c r="CV372" s="43" t="str">
        <f t="shared" si="220"/>
        <v/>
      </c>
      <c r="CW372" s="43" t="str">
        <f t="shared" si="221"/>
        <v/>
      </c>
      <c r="CX372" s="13"/>
    </row>
    <row r="373" spans="1:102" x14ac:dyDescent="0.25">
      <c r="A373" s="31"/>
      <c r="B373" s="13"/>
      <c r="C373" s="13"/>
      <c r="D373" s="13"/>
      <c r="E373" s="32"/>
      <c r="F373" s="32"/>
      <c r="G373" s="32"/>
      <c r="H373" s="32"/>
      <c r="I373" s="32"/>
      <c r="J373" s="13"/>
      <c r="K373" s="33"/>
      <c r="L373" s="34" t="str">
        <f>IFERROR(INDEX('Pokemon Data'!A:A,MATCH($A373,'Pokemon Data'!$B:$B,0)),"")</f>
        <v/>
      </c>
      <c r="M373" s="34" t="str">
        <f>IFERROR(INDEX('Pokemon Data'!I:I,MATCH($A373,'Pokemon Data'!$B:$B,0)),"")</f>
        <v/>
      </c>
      <c r="N373" s="34" t="str">
        <f>IFERROR(INDEX('Pokemon Data'!J:J,MATCH($A373,'Pokemon Data'!$B:$B,0)),"")</f>
        <v/>
      </c>
      <c r="O373" s="34" t="str">
        <f>IFERROR(INDEX('Pokemon Data'!K:K,MATCH($A373,'Pokemon Data'!$B:$B,0)),"")</f>
        <v/>
      </c>
      <c r="P373" s="35" t="str">
        <f>IFERROR(INDEX('Level Multipliers'!$A:$A,MATCH($D373,'Level Multipliers'!$B:$B,0)),"")</f>
        <v/>
      </c>
      <c r="Q373" s="36" t="str">
        <f>IFERROR(INDEX('Level Multipliers'!$D:$D,MATCH(P373,'Level Multipliers'!$A:$A,0)),"")</f>
        <v/>
      </c>
      <c r="R373" s="37" t="str">
        <f t="shared" si="185"/>
        <v/>
      </c>
      <c r="S373" s="37" t="str">
        <f t="shared" si="186"/>
        <v/>
      </c>
      <c r="T373" s="38" t="str">
        <f t="shared" si="187"/>
        <v/>
      </c>
      <c r="U373" s="38" t="str">
        <f t="shared" si="188"/>
        <v/>
      </c>
      <c r="V373" s="38" t="b">
        <f t="shared" si="189"/>
        <v>1</v>
      </c>
      <c r="W373" s="37" t="str">
        <f t="array" ref="W373:AG373">IF(V373,"",IVSolution($M373,$N373,$O373,R373,S373,T373,U373,$E373,$F373,$G373,$H373,$I373))</f>
        <v/>
      </c>
      <c r="X373" s="37" t="str">
        <v/>
      </c>
      <c r="Y373" s="37" t="str">
        <v/>
      </c>
      <c r="Z373" s="39" t="str">
        <v/>
      </c>
      <c r="AA373" s="39" t="str">
        <v/>
      </c>
      <c r="AB373" s="37" t="str">
        <v/>
      </c>
      <c r="AC373" s="37" t="str">
        <v/>
      </c>
      <c r="AD373" s="37" t="str">
        <v/>
      </c>
      <c r="AE373" s="37" t="str">
        <v/>
      </c>
      <c r="AF373" s="37" t="str">
        <v/>
      </c>
      <c r="AG373" s="37" t="str">
        <v/>
      </c>
      <c r="AH373" s="40" t="str">
        <f t="shared" si="190"/>
        <v/>
      </c>
      <c r="AI373" s="36" t="str">
        <f>IFERROR(INDEX('Level Multipliers'!$D:$D,MATCH(AH373,'Level Multipliers'!$A:$A,0)),"")</f>
        <v/>
      </c>
      <c r="AJ373" s="37" t="str">
        <f t="shared" si="191"/>
        <v/>
      </c>
      <c r="AK373" s="37" t="str">
        <f t="shared" si="192"/>
        <v/>
      </c>
      <c r="AL373" s="38" t="str">
        <f t="shared" si="193"/>
        <v/>
      </c>
      <c r="AM373" s="38" t="str">
        <f t="shared" si="194"/>
        <v/>
      </c>
      <c r="AN373" s="38" t="b">
        <f t="shared" si="195"/>
        <v>1</v>
      </c>
      <c r="AO373" s="37" t="str">
        <f t="array" ref="AO373:AY373">IF(AN373,"",IVSolution($M373,$N373,$O373,AJ373,AK373,AL373,AM373,$E373,$F373,$G373,$H373,$I373))</f>
        <v/>
      </c>
      <c r="AP373" s="37" t="str">
        <v/>
      </c>
      <c r="AQ373" s="37" t="str">
        <v/>
      </c>
      <c r="AR373" s="39" t="str">
        <v/>
      </c>
      <c r="AS373" s="39" t="str">
        <v/>
      </c>
      <c r="AT373" s="37" t="str">
        <v/>
      </c>
      <c r="AU373" s="37" t="str">
        <v/>
      </c>
      <c r="AV373" s="37" t="str">
        <v/>
      </c>
      <c r="AW373" s="37" t="str">
        <v/>
      </c>
      <c r="AX373" s="37" t="str">
        <v/>
      </c>
      <c r="AY373" s="37" t="str">
        <v/>
      </c>
      <c r="AZ373" s="40" t="str">
        <f t="shared" si="196"/>
        <v/>
      </c>
      <c r="BA373" s="36" t="str">
        <f>IFERROR(INDEX('Level Multipliers'!$D:$D,MATCH(AZ373,'Level Multipliers'!$A:$A,0)),"")</f>
        <v/>
      </c>
      <c r="BB373" s="37" t="str">
        <f t="shared" si="197"/>
        <v/>
      </c>
      <c r="BC373" s="37" t="str">
        <f t="shared" si="198"/>
        <v/>
      </c>
      <c r="BD373" s="38" t="str">
        <f t="shared" si="199"/>
        <v/>
      </c>
      <c r="BE373" s="38" t="str">
        <f t="shared" si="200"/>
        <v/>
      </c>
      <c r="BF373" s="38" t="b">
        <f t="shared" si="201"/>
        <v>1</v>
      </c>
      <c r="BG373" s="37" t="str">
        <f t="array" ref="BG373:BQ373">IF(BF373,"",IVSolution($M373,$N373,$O373,BB373,BC373,BD373,BE373,$E373,$F373,$G373,$H373,$I373))</f>
        <v/>
      </c>
      <c r="BH373" s="37" t="str">
        <v/>
      </c>
      <c r="BI373" s="37" t="str">
        <v/>
      </c>
      <c r="BJ373" s="39" t="str">
        <v/>
      </c>
      <c r="BK373" s="39" t="str">
        <v/>
      </c>
      <c r="BL373" s="37" t="str">
        <v/>
      </c>
      <c r="BM373" s="37" t="str">
        <v/>
      </c>
      <c r="BN373" s="37" t="str">
        <v/>
      </c>
      <c r="BO373" s="37" t="str">
        <v/>
      </c>
      <c r="BP373" s="37" t="str">
        <v/>
      </c>
      <c r="BQ373" s="37" t="str">
        <v/>
      </c>
      <c r="BR373" s="40" t="str">
        <f t="shared" si="202"/>
        <v/>
      </c>
      <c r="BS373" s="36" t="str">
        <f>IFERROR(INDEX('Level Multipliers'!$D:$D,MATCH(BR373,'Level Multipliers'!$A:$A,0)),"")</f>
        <v/>
      </c>
      <c r="BT373" s="37" t="str">
        <f t="shared" si="203"/>
        <v/>
      </c>
      <c r="BU373" s="37" t="str">
        <f t="shared" si="204"/>
        <v/>
      </c>
      <c r="BV373" s="38" t="str">
        <f t="shared" si="205"/>
        <v/>
      </c>
      <c r="BW373" s="38" t="str">
        <f t="shared" si="206"/>
        <v/>
      </c>
      <c r="BX373" s="38" t="b">
        <f t="shared" si="207"/>
        <v>1</v>
      </c>
      <c r="BY373" s="37" t="str">
        <f t="array" ref="BY373:CI373">IF(BX373,"",IVSolution($M373,$N373,$O373,BT373,BU373,BV373,BW373,$E373,$F373,$G373,$H373,$I373))</f>
        <v/>
      </c>
      <c r="BZ373" s="37" t="str">
        <v/>
      </c>
      <c r="CA373" s="37" t="str">
        <v/>
      </c>
      <c r="CB373" s="39" t="str">
        <v/>
      </c>
      <c r="CC373" s="39" t="str">
        <v/>
      </c>
      <c r="CD373" s="37" t="str">
        <v/>
      </c>
      <c r="CE373" s="37" t="str">
        <v/>
      </c>
      <c r="CF373" s="37" t="str">
        <v/>
      </c>
      <c r="CG373" s="37" t="str">
        <v/>
      </c>
      <c r="CH373" s="37" t="str">
        <v/>
      </c>
      <c r="CI373" s="37" t="str">
        <v/>
      </c>
      <c r="CJ373" s="41" t="str">
        <f t="shared" si="208"/>
        <v/>
      </c>
      <c r="CK373" s="41" t="str">
        <f t="shared" si="209"/>
        <v/>
      </c>
      <c r="CL373" s="61" t="str">
        <f t="shared" si="210"/>
        <v/>
      </c>
      <c r="CM373" s="39" t="str">
        <f t="shared" si="211"/>
        <v/>
      </c>
      <c r="CN373" s="39" t="str">
        <f t="shared" si="212"/>
        <v/>
      </c>
      <c r="CO373" s="42" t="str">
        <f t="shared" si="213"/>
        <v/>
      </c>
      <c r="CP373" s="42" t="str">
        <f t="shared" si="214"/>
        <v/>
      </c>
      <c r="CQ373" s="42" t="str">
        <f t="shared" si="215"/>
        <v/>
      </c>
      <c r="CR373" s="42" t="str">
        <f t="shared" si="216"/>
        <v/>
      </c>
      <c r="CS373" s="42" t="str">
        <f t="shared" si="217"/>
        <v/>
      </c>
      <c r="CT373" s="42" t="str">
        <f t="shared" si="218"/>
        <v/>
      </c>
      <c r="CU373" s="43" t="str">
        <f t="shared" si="219"/>
        <v/>
      </c>
      <c r="CV373" s="43" t="str">
        <f t="shared" si="220"/>
        <v/>
      </c>
      <c r="CW373" s="43" t="str">
        <f t="shared" si="221"/>
        <v/>
      </c>
      <c r="CX373" s="13"/>
    </row>
    <row r="374" spans="1:102" x14ac:dyDescent="0.25">
      <c r="A374" s="31"/>
      <c r="B374" s="13"/>
      <c r="C374" s="13"/>
      <c r="D374" s="13"/>
      <c r="E374" s="32"/>
      <c r="F374" s="32"/>
      <c r="G374" s="32"/>
      <c r="H374" s="32"/>
      <c r="I374" s="32"/>
      <c r="J374" s="13"/>
      <c r="K374" s="33"/>
      <c r="L374" s="34" t="str">
        <f>IFERROR(INDEX('Pokemon Data'!A:A,MATCH($A374,'Pokemon Data'!$B:$B,0)),"")</f>
        <v/>
      </c>
      <c r="M374" s="34" t="str">
        <f>IFERROR(INDEX('Pokemon Data'!I:I,MATCH($A374,'Pokemon Data'!$B:$B,0)),"")</f>
        <v/>
      </c>
      <c r="N374" s="34" t="str">
        <f>IFERROR(INDEX('Pokemon Data'!J:J,MATCH($A374,'Pokemon Data'!$B:$B,0)),"")</f>
        <v/>
      </c>
      <c r="O374" s="34" t="str">
        <f>IFERROR(INDEX('Pokemon Data'!K:K,MATCH($A374,'Pokemon Data'!$B:$B,0)),"")</f>
        <v/>
      </c>
      <c r="P374" s="35" t="str">
        <f>IFERROR(INDEX('Level Multipliers'!$A:$A,MATCH($D374,'Level Multipliers'!$B:$B,0)),"")</f>
        <v/>
      </c>
      <c r="Q374" s="36" t="str">
        <f>IFERROR(INDEX('Level Multipliers'!$D:$D,MATCH(P374,'Level Multipliers'!$A:$A,0)),"")</f>
        <v/>
      </c>
      <c r="R374" s="37" t="str">
        <f t="shared" si="185"/>
        <v/>
      </c>
      <c r="S374" s="37" t="str">
        <f t="shared" si="186"/>
        <v/>
      </c>
      <c r="T374" s="38" t="str">
        <f t="shared" si="187"/>
        <v/>
      </c>
      <c r="U374" s="38" t="str">
        <f t="shared" si="188"/>
        <v/>
      </c>
      <c r="V374" s="38" t="b">
        <f t="shared" si="189"/>
        <v>1</v>
      </c>
      <c r="W374" s="37" t="str">
        <f t="array" ref="W374:AG374">IF(V374,"",IVSolution($M374,$N374,$O374,R374,S374,T374,U374,$E374,$F374,$G374,$H374,$I374))</f>
        <v/>
      </c>
      <c r="X374" s="37" t="str">
        <v/>
      </c>
      <c r="Y374" s="37" t="str">
        <v/>
      </c>
      <c r="Z374" s="39" t="str">
        <v/>
      </c>
      <c r="AA374" s="39" t="str">
        <v/>
      </c>
      <c r="AB374" s="37" t="str">
        <v/>
      </c>
      <c r="AC374" s="37" t="str">
        <v/>
      </c>
      <c r="AD374" s="37" t="str">
        <v/>
      </c>
      <c r="AE374" s="37" t="str">
        <v/>
      </c>
      <c r="AF374" s="37" t="str">
        <v/>
      </c>
      <c r="AG374" s="37" t="str">
        <v/>
      </c>
      <c r="AH374" s="40" t="str">
        <f t="shared" si="190"/>
        <v/>
      </c>
      <c r="AI374" s="36" t="str">
        <f>IFERROR(INDEX('Level Multipliers'!$D:$D,MATCH(AH374,'Level Multipliers'!$A:$A,0)),"")</f>
        <v/>
      </c>
      <c r="AJ374" s="37" t="str">
        <f t="shared" si="191"/>
        <v/>
      </c>
      <c r="AK374" s="37" t="str">
        <f t="shared" si="192"/>
        <v/>
      </c>
      <c r="AL374" s="38" t="str">
        <f t="shared" si="193"/>
        <v/>
      </c>
      <c r="AM374" s="38" t="str">
        <f t="shared" si="194"/>
        <v/>
      </c>
      <c r="AN374" s="38" t="b">
        <f t="shared" si="195"/>
        <v>1</v>
      </c>
      <c r="AO374" s="37" t="str">
        <f t="array" ref="AO374:AY374">IF(AN374,"",IVSolution($M374,$N374,$O374,AJ374,AK374,AL374,AM374,$E374,$F374,$G374,$H374,$I374))</f>
        <v/>
      </c>
      <c r="AP374" s="37" t="str">
        <v/>
      </c>
      <c r="AQ374" s="37" t="str">
        <v/>
      </c>
      <c r="AR374" s="39" t="str">
        <v/>
      </c>
      <c r="AS374" s="39" t="str">
        <v/>
      </c>
      <c r="AT374" s="37" t="str">
        <v/>
      </c>
      <c r="AU374" s="37" t="str">
        <v/>
      </c>
      <c r="AV374" s="37" t="str">
        <v/>
      </c>
      <c r="AW374" s="37" t="str">
        <v/>
      </c>
      <c r="AX374" s="37" t="str">
        <v/>
      </c>
      <c r="AY374" s="37" t="str">
        <v/>
      </c>
      <c r="AZ374" s="40" t="str">
        <f t="shared" si="196"/>
        <v/>
      </c>
      <c r="BA374" s="36" t="str">
        <f>IFERROR(INDEX('Level Multipliers'!$D:$D,MATCH(AZ374,'Level Multipliers'!$A:$A,0)),"")</f>
        <v/>
      </c>
      <c r="BB374" s="37" t="str">
        <f t="shared" si="197"/>
        <v/>
      </c>
      <c r="BC374" s="37" t="str">
        <f t="shared" si="198"/>
        <v/>
      </c>
      <c r="BD374" s="38" t="str">
        <f t="shared" si="199"/>
        <v/>
      </c>
      <c r="BE374" s="38" t="str">
        <f t="shared" si="200"/>
        <v/>
      </c>
      <c r="BF374" s="38" t="b">
        <f t="shared" si="201"/>
        <v>1</v>
      </c>
      <c r="BG374" s="37" t="str">
        <f t="array" ref="BG374:BQ374">IF(BF374,"",IVSolution($M374,$N374,$O374,BB374,BC374,BD374,BE374,$E374,$F374,$G374,$H374,$I374))</f>
        <v/>
      </c>
      <c r="BH374" s="37" t="str">
        <v/>
      </c>
      <c r="BI374" s="37" t="str">
        <v/>
      </c>
      <c r="BJ374" s="39" t="str">
        <v/>
      </c>
      <c r="BK374" s="39" t="str">
        <v/>
      </c>
      <c r="BL374" s="37" t="str">
        <v/>
      </c>
      <c r="BM374" s="37" t="str">
        <v/>
      </c>
      <c r="BN374" s="37" t="str">
        <v/>
      </c>
      <c r="BO374" s="37" t="str">
        <v/>
      </c>
      <c r="BP374" s="37" t="str">
        <v/>
      </c>
      <c r="BQ374" s="37" t="str">
        <v/>
      </c>
      <c r="BR374" s="40" t="str">
        <f t="shared" si="202"/>
        <v/>
      </c>
      <c r="BS374" s="36" t="str">
        <f>IFERROR(INDEX('Level Multipliers'!$D:$D,MATCH(BR374,'Level Multipliers'!$A:$A,0)),"")</f>
        <v/>
      </c>
      <c r="BT374" s="37" t="str">
        <f t="shared" si="203"/>
        <v/>
      </c>
      <c r="BU374" s="37" t="str">
        <f t="shared" si="204"/>
        <v/>
      </c>
      <c r="BV374" s="38" t="str">
        <f t="shared" si="205"/>
        <v/>
      </c>
      <c r="BW374" s="38" t="str">
        <f t="shared" si="206"/>
        <v/>
      </c>
      <c r="BX374" s="38" t="b">
        <f t="shared" si="207"/>
        <v>1</v>
      </c>
      <c r="BY374" s="37" t="str">
        <f t="array" ref="BY374:CI374">IF(BX374,"",IVSolution($M374,$N374,$O374,BT374,BU374,BV374,BW374,$E374,$F374,$G374,$H374,$I374))</f>
        <v/>
      </c>
      <c r="BZ374" s="37" t="str">
        <v/>
      </c>
      <c r="CA374" s="37" t="str">
        <v/>
      </c>
      <c r="CB374" s="39" t="str">
        <v/>
      </c>
      <c r="CC374" s="39" t="str">
        <v/>
      </c>
      <c r="CD374" s="37" t="str">
        <v/>
      </c>
      <c r="CE374" s="37" t="str">
        <v/>
      </c>
      <c r="CF374" s="37" t="str">
        <v/>
      </c>
      <c r="CG374" s="37" t="str">
        <v/>
      </c>
      <c r="CH374" s="37" t="str">
        <v/>
      </c>
      <c r="CI374" s="37" t="str">
        <v/>
      </c>
      <c r="CJ374" s="41" t="str">
        <f t="shared" si="208"/>
        <v/>
      </c>
      <c r="CK374" s="41" t="str">
        <f t="shared" si="209"/>
        <v/>
      </c>
      <c r="CL374" s="61" t="str">
        <f t="shared" si="210"/>
        <v/>
      </c>
      <c r="CM374" s="39" t="str">
        <f t="shared" si="211"/>
        <v/>
      </c>
      <c r="CN374" s="39" t="str">
        <f t="shared" si="212"/>
        <v/>
      </c>
      <c r="CO374" s="42" t="str">
        <f t="shared" si="213"/>
        <v/>
      </c>
      <c r="CP374" s="42" t="str">
        <f t="shared" si="214"/>
        <v/>
      </c>
      <c r="CQ374" s="42" t="str">
        <f t="shared" si="215"/>
        <v/>
      </c>
      <c r="CR374" s="42" t="str">
        <f t="shared" si="216"/>
        <v/>
      </c>
      <c r="CS374" s="42" t="str">
        <f t="shared" si="217"/>
        <v/>
      </c>
      <c r="CT374" s="42" t="str">
        <f t="shared" si="218"/>
        <v/>
      </c>
      <c r="CU374" s="43" t="str">
        <f t="shared" si="219"/>
        <v/>
      </c>
      <c r="CV374" s="43" t="str">
        <f t="shared" si="220"/>
        <v/>
      </c>
      <c r="CW374" s="43" t="str">
        <f t="shared" si="221"/>
        <v/>
      </c>
      <c r="CX374" s="13"/>
    </row>
    <row r="375" spans="1:102" x14ac:dyDescent="0.25">
      <c r="A375" s="31"/>
      <c r="B375" s="13"/>
      <c r="C375" s="13"/>
      <c r="D375" s="13"/>
      <c r="E375" s="32"/>
      <c r="F375" s="32"/>
      <c r="G375" s="32"/>
      <c r="H375" s="32"/>
      <c r="I375" s="32"/>
      <c r="J375" s="13"/>
      <c r="K375" s="33"/>
      <c r="L375" s="34" t="str">
        <f>IFERROR(INDEX('Pokemon Data'!A:A,MATCH($A375,'Pokemon Data'!$B:$B,0)),"")</f>
        <v/>
      </c>
      <c r="M375" s="34" t="str">
        <f>IFERROR(INDEX('Pokemon Data'!I:I,MATCH($A375,'Pokemon Data'!$B:$B,0)),"")</f>
        <v/>
      </c>
      <c r="N375" s="34" t="str">
        <f>IFERROR(INDEX('Pokemon Data'!J:J,MATCH($A375,'Pokemon Data'!$B:$B,0)),"")</f>
        <v/>
      </c>
      <c r="O375" s="34" t="str">
        <f>IFERROR(INDEX('Pokemon Data'!K:K,MATCH($A375,'Pokemon Data'!$B:$B,0)),"")</f>
        <v/>
      </c>
      <c r="P375" s="35" t="str">
        <f>IFERROR(INDEX('Level Multipliers'!$A:$A,MATCH($D375,'Level Multipliers'!$B:$B,0)),"")</f>
        <v/>
      </c>
      <c r="Q375" s="36" t="str">
        <f>IFERROR(INDEX('Level Multipliers'!$D:$D,MATCH(P375,'Level Multipliers'!$A:$A,0)),"")</f>
        <v/>
      </c>
      <c r="R375" s="37" t="str">
        <f t="shared" si="185"/>
        <v/>
      </c>
      <c r="S375" s="37" t="str">
        <f t="shared" si="186"/>
        <v/>
      </c>
      <c r="T375" s="38" t="str">
        <f t="shared" si="187"/>
        <v/>
      </c>
      <c r="U375" s="38" t="str">
        <f t="shared" si="188"/>
        <v/>
      </c>
      <c r="V375" s="38" t="b">
        <f t="shared" si="189"/>
        <v>1</v>
      </c>
      <c r="W375" s="37" t="str">
        <f t="array" ref="W375:AG375">IF(V375,"",IVSolution($M375,$N375,$O375,R375,S375,T375,U375,$E375,$F375,$G375,$H375,$I375))</f>
        <v/>
      </c>
      <c r="X375" s="37" t="str">
        <v/>
      </c>
      <c r="Y375" s="37" t="str">
        <v/>
      </c>
      <c r="Z375" s="39" t="str">
        <v/>
      </c>
      <c r="AA375" s="39" t="str">
        <v/>
      </c>
      <c r="AB375" s="37" t="str">
        <v/>
      </c>
      <c r="AC375" s="37" t="str">
        <v/>
      </c>
      <c r="AD375" s="37" t="str">
        <v/>
      </c>
      <c r="AE375" s="37" t="str">
        <v/>
      </c>
      <c r="AF375" s="37" t="str">
        <v/>
      </c>
      <c r="AG375" s="37" t="str">
        <v/>
      </c>
      <c r="AH375" s="40" t="str">
        <f t="shared" si="190"/>
        <v/>
      </c>
      <c r="AI375" s="36" t="str">
        <f>IFERROR(INDEX('Level Multipliers'!$D:$D,MATCH(AH375,'Level Multipliers'!$A:$A,0)),"")</f>
        <v/>
      </c>
      <c r="AJ375" s="37" t="str">
        <f t="shared" si="191"/>
        <v/>
      </c>
      <c r="AK375" s="37" t="str">
        <f t="shared" si="192"/>
        <v/>
      </c>
      <c r="AL375" s="38" t="str">
        <f t="shared" si="193"/>
        <v/>
      </c>
      <c r="AM375" s="38" t="str">
        <f t="shared" si="194"/>
        <v/>
      </c>
      <c r="AN375" s="38" t="b">
        <f t="shared" si="195"/>
        <v>1</v>
      </c>
      <c r="AO375" s="37" t="str">
        <f t="array" ref="AO375:AY375">IF(AN375,"",IVSolution($M375,$N375,$O375,AJ375,AK375,AL375,AM375,$E375,$F375,$G375,$H375,$I375))</f>
        <v/>
      </c>
      <c r="AP375" s="37" t="str">
        <v/>
      </c>
      <c r="AQ375" s="37" t="str">
        <v/>
      </c>
      <c r="AR375" s="39" t="str">
        <v/>
      </c>
      <c r="AS375" s="39" t="str">
        <v/>
      </c>
      <c r="AT375" s="37" t="str">
        <v/>
      </c>
      <c r="AU375" s="37" t="str">
        <v/>
      </c>
      <c r="AV375" s="37" t="str">
        <v/>
      </c>
      <c r="AW375" s="37" t="str">
        <v/>
      </c>
      <c r="AX375" s="37" t="str">
        <v/>
      </c>
      <c r="AY375" s="37" t="str">
        <v/>
      </c>
      <c r="AZ375" s="40" t="str">
        <f t="shared" si="196"/>
        <v/>
      </c>
      <c r="BA375" s="36" t="str">
        <f>IFERROR(INDEX('Level Multipliers'!$D:$D,MATCH(AZ375,'Level Multipliers'!$A:$A,0)),"")</f>
        <v/>
      </c>
      <c r="BB375" s="37" t="str">
        <f t="shared" si="197"/>
        <v/>
      </c>
      <c r="BC375" s="37" t="str">
        <f t="shared" si="198"/>
        <v/>
      </c>
      <c r="BD375" s="38" t="str">
        <f t="shared" si="199"/>
        <v/>
      </c>
      <c r="BE375" s="38" t="str">
        <f t="shared" si="200"/>
        <v/>
      </c>
      <c r="BF375" s="38" t="b">
        <f t="shared" si="201"/>
        <v>1</v>
      </c>
      <c r="BG375" s="37" t="str">
        <f t="array" ref="BG375:BQ375">IF(BF375,"",IVSolution($M375,$N375,$O375,BB375,BC375,BD375,BE375,$E375,$F375,$G375,$H375,$I375))</f>
        <v/>
      </c>
      <c r="BH375" s="37" t="str">
        <v/>
      </c>
      <c r="BI375" s="37" t="str">
        <v/>
      </c>
      <c r="BJ375" s="39" t="str">
        <v/>
      </c>
      <c r="BK375" s="39" t="str">
        <v/>
      </c>
      <c r="BL375" s="37" t="str">
        <v/>
      </c>
      <c r="BM375" s="37" t="str">
        <v/>
      </c>
      <c r="BN375" s="37" t="str">
        <v/>
      </c>
      <c r="BO375" s="37" t="str">
        <v/>
      </c>
      <c r="BP375" s="37" t="str">
        <v/>
      </c>
      <c r="BQ375" s="37" t="str">
        <v/>
      </c>
      <c r="BR375" s="40" t="str">
        <f t="shared" si="202"/>
        <v/>
      </c>
      <c r="BS375" s="36" t="str">
        <f>IFERROR(INDEX('Level Multipliers'!$D:$D,MATCH(BR375,'Level Multipliers'!$A:$A,0)),"")</f>
        <v/>
      </c>
      <c r="BT375" s="37" t="str">
        <f t="shared" si="203"/>
        <v/>
      </c>
      <c r="BU375" s="37" t="str">
        <f t="shared" si="204"/>
        <v/>
      </c>
      <c r="BV375" s="38" t="str">
        <f t="shared" si="205"/>
        <v/>
      </c>
      <c r="BW375" s="38" t="str">
        <f t="shared" si="206"/>
        <v/>
      </c>
      <c r="BX375" s="38" t="b">
        <f t="shared" si="207"/>
        <v>1</v>
      </c>
      <c r="BY375" s="37" t="str">
        <f t="array" ref="BY375:CI375">IF(BX375,"",IVSolution($M375,$N375,$O375,BT375,BU375,BV375,BW375,$E375,$F375,$G375,$H375,$I375))</f>
        <v/>
      </c>
      <c r="BZ375" s="37" t="str">
        <v/>
      </c>
      <c r="CA375" s="37" t="str">
        <v/>
      </c>
      <c r="CB375" s="39" t="str">
        <v/>
      </c>
      <c r="CC375" s="39" t="str">
        <v/>
      </c>
      <c r="CD375" s="37" t="str">
        <v/>
      </c>
      <c r="CE375" s="37" t="str">
        <v/>
      </c>
      <c r="CF375" s="37" t="str">
        <v/>
      </c>
      <c r="CG375" s="37" t="str">
        <v/>
      </c>
      <c r="CH375" s="37" t="str">
        <v/>
      </c>
      <c r="CI375" s="37" t="str">
        <v/>
      </c>
      <c r="CJ375" s="41" t="str">
        <f t="shared" si="208"/>
        <v/>
      </c>
      <c r="CK375" s="41" t="str">
        <f t="shared" si="209"/>
        <v/>
      </c>
      <c r="CL375" s="61" t="str">
        <f t="shared" si="210"/>
        <v/>
      </c>
      <c r="CM375" s="39" t="str">
        <f t="shared" si="211"/>
        <v/>
      </c>
      <c r="CN375" s="39" t="str">
        <f t="shared" si="212"/>
        <v/>
      </c>
      <c r="CO375" s="42" t="str">
        <f t="shared" si="213"/>
        <v/>
      </c>
      <c r="CP375" s="42" t="str">
        <f t="shared" si="214"/>
        <v/>
      </c>
      <c r="CQ375" s="42" t="str">
        <f t="shared" si="215"/>
        <v/>
      </c>
      <c r="CR375" s="42" t="str">
        <f t="shared" si="216"/>
        <v/>
      </c>
      <c r="CS375" s="42" t="str">
        <f t="shared" si="217"/>
        <v/>
      </c>
      <c r="CT375" s="42" t="str">
        <f t="shared" si="218"/>
        <v/>
      </c>
      <c r="CU375" s="43" t="str">
        <f t="shared" si="219"/>
        <v/>
      </c>
      <c r="CV375" s="43" t="str">
        <f t="shared" si="220"/>
        <v/>
      </c>
      <c r="CW375" s="43" t="str">
        <f t="shared" si="221"/>
        <v/>
      </c>
      <c r="CX375" s="13"/>
    </row>
    <row r="376" spans="1:102" x14ac:dyDescent="0.25">
      <c r="A376" s="31"/>
      <c r="B376" s="13"/>
      <c r="C376" s="13"/>
      <c r="D376" s="13"/>
      <c r="E376" s="32"/>
      <c r="F376" s="32"/>
      <c r="G376" s="32"/>
      <c r="H376" s="32"/>
      <c r="I376" s="32"/>
      <c r="J376" s="13"/>
      <c r="K376" s="33"/>
      <c r="L376" s="34" t="str">
        <f>IFERROR(INDEX('Pokemon Data'!A:A,MATCH($A376,'Pokemon Data'!$B:$B,0)),"")</f>
        <v/>
      </c>
      <c r="M376" s="34" t="str">
        <f>IFERROR(INDEX('Pokemon Data'!I:I,MATCH($A376,'Pokemon Data'!$B:$B,0)),"")</f>
        <v/>
      </c>
      <c r="N376" s="34" t="str">
        <f>IFERROR(INDEX('Pokemon Data'!J:J,MATCH($A376,'Pokemon Data'!$B:$B,0)),"")</f>
        <v/>
      </c>
      <c r="O376" s="34" t="str">
        <f>IFERROR(INDEX('Pokemon Data'!K:K,MATCH($A376,'Pokemon Data'!$B:$B,0)),"")</f>
        <v/>
      </c>
      <c r="P376" s="35" t="str">
        <f>IFERROR(INDEX('Level Multipliers'!$A:$A,MATCH($D376,'Level Multipliers'!$B:$B,0)),"")</f>
        <v/>
      </c>
      <c r="Q376" s="36" t="str">
        <f>IFERROR(INDEX('Level Multipliers'!$D:$D,MATCH(P376,'Level Multipliers'!$A:$A,0)),"")</f>
        <v/>
      </c>
      <c r="R376" s="37" t="str">
        <f t="shared" si="185"/>
        <v/>
      </c>
      <c r="S376" s="37" t="str">
        <f t="shared" si="186"/>
        <v/>
      </c>
      <c r="T376" s="38" t="str">
        <f t="shared" si="187"/>
        <v/>
      </c>
      <c r="U376" s="38" t="str">
        <f t="shared" si="188"/>
        <v/>
      </c>
      <c r="V376" s="38" t="b">
        <f t="shared" si="189"/>
        <v>1</v>
      </c>
      <c r="W376" s="37" t="str">
        <f t="array" ref="W376:AG376">IF(V376,"",IVSolution($M376,$N376,$O376,R376,S376,T376,U376,$E376,$F376,$G376,$H376,$I376))</f>
        <v/>
      </c>
      <c r="X376" s="37" t="str">
        <v/>
      </c>
      <c r="Y376" s="37" t="str">
        <v/>
      </c>
      <c r="Z376" s="39" t="str">
        <v/>
      </c>
      <c r="AA376" s="39" t="str">
        <v/>
      </c>
      <c r="AB376" s="37" t="str">
        <v/>
      </c>
      <c r="AC376" s="37" t="str">
        <v/>
      </c>
      <c r="AD376" s="37" t="str">
        <v/>
      </c>
      <c r="AE376" s="37" t="str">
        <v/>
      </c>
      <c r="AF376" s="37" t="str">
        <v/>
      </c>
      <c r="AG376" s="37" t="str">
        <v/>
      </c>
      <c r="AH376" s="40" t="str">
        <f t="shared" si="190"/>
        <v/>
      </c>
      <c r="AI376" s="36" t="str">
        <f>IFERROR(INDEX('Level Multipliers'!$D:$D,MATCH(AH376,'Level Multipliers'!$A:$A,0)),"")</f>
        <v/>
      </c>
      <c r="AJ376" s="37" t="str">
        <f t="shared" si="191"/>
        <v/>
      </c>
      <c r="AK376" s="37" t="str">
        <f t="shared" si="192"/>
        <v/>
      </c>
      <c r="AL376" s="38" t="str">
        <f t="shared" si="193"/>
        <v/>
      </c>
      <c r="AM376" s="38" t="str">
        <f t="shared" si="194"/>
        <v/>
      </c>
      <c r="AN376" s="38" t="b">
        <f t="shared" si="195"/>
        <v>1</v>
      </c>
      <c r="AO376" s="37" t="str">
        <f t="array" ref="AO376:AY376">IF(AN376,"",IVSolution($M376,$N376,$O376,AJ376,AK376,AL376,AM376,$E376,$F376,$G376,$H376,$I376))</f>
        <v/>
      </c>
      <c r="AP376" s="37" t="str">
        <v/>
      </c>
      <c r="AQ376" s="37" t="str">
        <v/>
      </c>
      <c r="AR376" s="39" t="str">
        <v/>
      </c>
      <c r="AS376" s="39" t="str">
        <v/>
      </c>
      <c r="AT376" s="37" t="str">
        <v/>
      </c>
      <c r="AU376" s="37" t="str">
        <v/>
      </c>
      <c r="AV376" s="37" t="str">
        <v/>
      </c>
      <c r="AW376" s="37" t="str">
        <v/>
      </c>
      <c r="AX376" s="37" t="str">
        <v/>
      </c>
      <c r="AY376" s="37" t="str">
        <v/>
      </c>
      <c r="AZ376" s="40" t="str">
        <f t="shared" si="196"/>
        <v/>
      </c>
      <c r="BA376" s="36" t="str">
        <f>IFERROR(INDEX('Level Multipliers'!$D:$D,MATCH(AZ376,'Level Multipliers'!$A:$A,0)),"")</f>
        <v/>
      </c>
      <c r="BB376" s="37" t="str">
        <f t="shared" si="197"/>
        <v/>
      </c>
      <c r="BC376" s="37" t="str">
        <f t="shared" si="198"/>
        <v/>
      </c>
      <c r="BD376" s="38" t="str">
        <f t="shared" si="199"/>
        <v/>
      </c>
      <c r="BE376" s="38" t="str">
        <f t="shared" si="200"/>
        <v/>
      </c>
      <c r="BF376" s="38" t="b">
        <f t="shared" si="201"/>
        <v>1</v>
      </c>
      <c r="BG376" s="37" t="str">
        <f t="array" ref="BG376:BQ376">IF(BF376,"",IVSolution($M376,$N376,$O376,BB376,BC376,BD376,BE376,$E376,$F376,$G376,$H376,$I376))</f>
        <v/>
      </c>
      <c r="BH376" s="37" t="str">
        <v/>
      </c>
      <c r="BI376" s="37" t="str">
        <v/>
      </c>
      <c r="BJ376" s="39" t="str">
        <v/>
      </c>
      <c r="BK376" s="39" t="str">
        <v/>
      </c>
      <c r="BL376" s="37" t="str">
        <v/>
      </c>
      <c r="BM376" s="37" t="str">
        <v/>
      </c>
      <c r="BN376" s="37" t="str">
        <v/>
      </c>
      <c r="BO376" s="37" t="str">
        <v/>
      </c>
      <c r="BP376" s="37" t="str">
        <v/>
      </c>
      <c r="BQ376" s="37" t="str">
        <v/>
      </c>
      <c r="BR376" s="40" t="str">
        <f t="shared" si="202"/>
        <v/>
      </c>
      <c r="BS376" s="36" t="str">
        <f>IFERROR(INDEX('Level Multipliers'!$D:$D,MATCH(BR376,'Level Multipliers'!$A:$A,0)),"")</f>
        <v/>
      </c>
      <c r="BT376" s="37" t="str">
        <f t="shared" si="203"/>
        <v/>
      </c>
      <c r="BU376" s="37" t="str">
        <f t="shared" si="204"/>
        <v/>
      </c>
      <c r="BV376" s="38" t="str">
        <f t="shared" si="205"/>
        <v/>
      </c>
      <c r="BW376" s="38" t="str">
        <f t="shared" si="206"/>
        <v/>
      </c>
      <c r="BX376" s="38" t="b">
        <f t="shared" si="207"/>
        <v>1</v>
      </c>
      <c r="BY376" s="37" t="str">
        <f t="array" ref="BY376:CI376">IF(BX376,"",IVSolution($M376,$N376,$O376,BT376,BU376,BV376,BW376,$E376,$F376,$G376,$H376,$I376))</f>
        <v/>
      </c>
      <c r="BZ376" s="37" t="str">
        <v/>
      </c>
      <c r="CA376" s="37" t="str">
        <v/>
      </c>
      <c r="CB376" s="39" t="str">
        <v/>
      </c>
      <c r="CC376" s="39" t="str">
        <v/>
      </c>
      <c r="CD376" s="37" t="str">
        <v/>
      </c>
      <c r="CE376" s="37" t="str">
        <v/>
      </c>
      <c r="CF376" s="37" t="str">
        <v/>
      </c>
      <c r="CG376" s="37" t="str">
        <v/>
      </c>
      <c r="CH376" s="37" t="str">
        <v/>
      </c>
      <c r="CI376" s="37" t="str">
        <v/>
      </c>
      <c r="CJ376" s="41" t="str">
        <f t="shared" si="208"/>
        <v/>
      </c>
      <c r="CK376" s="41" t="str">
        <f t="shared" si="209"/>
        <v/>
      </c>
      <c r="CL376" s="61" t="str">
        <f t="shared" si="210"/>
        <v/>
      </c>
      <c r="CM376" s="39" t="str">
        <f t="shared" si="211"/>
        <v/>
      </c>
      <c r="CN376" s="39" t="str">
        <f t="shared" si="212"/>
        <v/>
      </c>
      <c r="CO376" s="42" t="str">
        <f t="shared" si="213"/>
        <v/>
      </c>
      <c r="CP376" s="42" t="str">
        <f t="shared" si="214"/>
        <v/>
      </c>
      <c r="CQ376" s="42" t="str">
        <f t="shared" si="215"/>
        <v/>
      </c>
      <c r="CR376" s="42" t="str">
        <f t="shared" si="216"/>
        <v/>
      </c>
      <c r="CS376" s="42" t="str">
        <f t="shared" si="217"/>
        <v/>
      </c>
      <c r="CT376" s="42" t="str">
        <f t="shared" si="218"/>
        <v/>
      </c>
      <c r="CU376" s="43" t="str">
        <f t="shared" si="219"/>
        <v/>
      </c>
      <c r="CV376" s="43" t="str">
        <f t="shared" si="220"/>
        <v/>
      </c>
      <c r="CW376" s="43" t="str">
        <f t="shared" si="221"/>
        <v/>
      </c>
      <c r="CX376" s="13"/>
    </row>
    <row r="377" spans="1:102" x14ac:dyDescent="0.25">
      <c r="A377" s="31"/>
      <c r="B377" s="13"/>
      <c r="C377" s="13"/>
      <c r="D377" s="13"/>
      <c r="E377" s="32"/>
      <c r="F377" s="32"/>
      <c r="G377" s="32"/>
      <c r="H377" s="32"/>
      <c r="I377" s="32"/>
      <c r="J377" s="13"/>
      <c r="K377" s="33"/>
      <c r="L377" s="34" t="str">
        <f>IFERROR(INDEX('Pokemon Data'!A:A,MATCH($A377,'Pokemon Data'!$B:$B,0)),"")</f>
        <v/>
      </c>
      <c r="M377" s="34" t="str">
        <f>IFERROR(INDEX('Pokemon Data'!I:I,MATCH($A377,'Pokemon Data'!$B:$B,0)),"")</f>
        <v/>
      </c>
      <c r="N377" s="34" t="str">
        <f>IFERROR(INDEX('Pokemon Data'!J:J,MATCH($A377,'Pokemon Data'!$B:$B,0)),"")</f>
        <v/>
      </c>
      <c r="O377" s="34" t="str">
        <f>IFERROR(INDEX('Pokemon Data'!K:K,MATCH($A377,'Pokemon Data'!$B:$B,0)),"")</f>
        <v/>
      </c>
      <c r="P377" s="35" t="str">
        <f>IFERROR(INDEX('Level Multipliers'!$A:$A,MATCH($D377,'Level Multipliers'!$B:$B,0)),"")</f>
        <v/>
      </c>
      <c r="Q377" s="36" t="str">
        <f>IFERROR(INDEX('Level Multipliers'!$D:$D,MATCH(P377,'Level Multipliers'!$A:$A,0)),"")</f>
        <v/>
      </c>
      <c r="R377" s="37" t="str">
        <f t="shared" si="185"/>
        <v/>
      </c>
      <c r="S377" s="37" t="str">
        <f t="shared" si="186"/>
        <v/>
      </c>
      <c r="T377" s="38" t="str">
        <f t="shared" si="187"/>
        <v/>
      </c>
      <c r="U377" s="38" t="str">
        <f t="shared" si="188"/>
        <v/>
      </c>
      <c r="V377" s="38" t="b">
        <f t="shared" si="189"/>
        <v>1</v>
      </c>
      <c r="W377" s="37" t="str">
        <f t="array" ref="W377:AG377">IF(V377,"",IVSolution($M377,$N377,$O377,R377,S377,T377,U377,$E377,$F377,$G377,$H377,$I377))</f>
        <v/>
      </c>
      <c r="X377" s="37" t="str">
        <v/>
      </c>
      <c r="Y377" s="37" t="str">
        <v/>
      </c>
      <c r="Z377" s="39" t="str">
        <v/>
      </c>
      <c r="AA377" s="39" t="str">
        <v/>
      </c>
      <c r="AB377" s="37" t="str">
        <v/>
      </c>
      <c r="AC377" s="37" t="str">
        <v/>
      </c>
      <c r="AD377" s="37" t="str">
        <v/>
      </c>
      <c r="AE377" s="37" t="str">
        <v/>
      </c>
      <c r="AF377" s="37" t="str">
        <v/>
      </c>
      <c r="AG377" s="37" t="str">
        <v/>
      </c>
      <c r="AH377" s="40" t="str">
        <f t="shared" si="190"/>
        <v/>
      </c>
      <c r="AI377" s="36" t="str">
        <f>IFERROR(INDEX('Level Multipliers'!$D:$D,MATCH(AH377,'Level Multipliers'!$A:$A,0)),"")</f>
        <v/>
      </c>
      <c r="AJ377" s="37" t="str">
        <f t="shared" si="191"/>
        <v/>
      </c>
      <c r="AK377" s="37" t="str">
        <f t="shared" si="192"/>
        <v/>
      </c>
      <c r="AL377" s="38" t="str">
        <f t="shared" si="193"/>
        <v/>
      </c>
      <c r="AM377" s="38" t="str">
        <f t="shared" si="194"/>
        <v/>
      </c>
      <c r="AN377" s="38" t="b">
        <f t="shared" si="195"/>
        <v>1</v>
      </c>
      <c r="AO377" s="37" t="str">
        <f t="array" ref="AO377:AY377">IF(AN377,"",IVSolution($M377,$N377,$O377,AJ377,AK377,AL377,AM377,$E377,$F377,$G377,$H377,$I377))</f>
        <v/>
      </c>
      <c r="AP377" s="37" t="str">
        <v/>
      </c>
      <c r="AQ377" s="37" t="str">
        <v/>
      </c>
      <c r="AR377" s="39" t="str">
        <v/>
      </c>
      <c r="AS377" s="39" t="str">
        <v/>
      </c>
      <c r="AT377" s="37" t="str">
        <v/>
      </c>
      <c r="AU377" s="37" t="str">
        <v/>
      </c>
      <c r="AV377" s="37" t="str">
        <v/>
      </c>
      <c r="AW377" s="37" t="str">
        <v/>
      </c>
      <c r="AX377" s="37" t="str">
        <v/>
      </c>
      <c r="AY377" s="37" t="str">
        <v/>
      </c>
      <c r="AZ377" s="40" t="str">
        <f t="shared" si="196"/>
        <v/>
      </c>
      <c r="BA377" s="36" t="str">
        <f>IFERROR(INDEX('Level Multipliers'!$D:$D,MATCH(AZ377,'Level Multipliers'!$A:$A,0)),"")</f>
        <v/>
      </c>
      <c r="BB377" s="37" t="str">
        <f t="shared" si="197"/>
        <v/>
      </c>
      <c r="BC377" s="37" t="str">
        <f t="shared" si="198"/>
        <v/>
      </c>
      <c r="BD377" s="38" t="str">
        <f t="shared" si="199"/>
        <v/>
      </c>
      <c r="BE377" s="38" t="str">
        <f t="shared" si="200"/>
        <v/>
      </c>
      <c r="BF377" s="38" t="b">
        <f t="shared" si="201"/>
        <v>1</v>
      </c>
      <c r="BG377" s="37" t="str">
        <f t="array" ref="BG377:BQ377">IF(BF377,"",IVSolution($M377,$N377,$O377,BB377,BC377,BD377,BE377,$E377,$F377,$G377,$H377,$I377))</f>
        <v/>
      </c>
      <c r="BH377" s="37" t="str">
        <v/>
      </c>
      <c r="BI377" s="37" t="str">
        <v/>
      </c>
      <c r="BJ377" s="39" t="str">
        <v/>
      </c>
      <c r="BK377" s="39" t="str">
        <v/>
      </c>
      <c r="BL377" s="37" t="str">
        <v/>
      </c>
      <c r="BM377" s="37" t="str">
        <v/>
      </c>
      <c r="BN377" s="37" t="str">
        <v/>
      </c>
      <c r="BO377" s="37" t="str">
        <v/>
      </c>
      <c r="BP377" s="37" t="str">
        <v/>
      </c>
      <c r="BQ377" s="37" t="str">
        <v/>
      </c>
      <c r="BR377" s="40" t="str">
        <f t="shared" si="202"/>
        <v/>
      </c>
      <c r="BS377" s="36" t="str">
        <f>IFERROR(INDEX('Level Multipliers'!$D:$D,MATCH(BR377,'Level Multipliers'!$A:$A,0)),"")</f>
        <v/>
      </c>
      <c r="BT377" s="37" t="str">
        <f t="shared" si="203"/>
        <v/>
      </c>
      <c r="BU377" s="37" t="str">
        <f t="shared" si="204"/>
        <v/>
      </c>
      <c r="BV377" s="38" t="str">
        <f t="shared" si="205"/>
        <v/>
      </c>
      <c r="BW377" s="38" t="str">
        <f t="shared" si="206"/>
        <v/>
      </c>
      <c r="BX377" s="38" t="b">
        <f t="shared" si="207"/>
        <v>1</v>
      </c>
      <c r="BY377" s="37" t="str">
        <f t="array" ref="BY377:CI377">IF(BX377,"",IVSolution($M377,$N377,$O377,BT377,BU377,BV377,BW377,$E377,$F377,$G377,$H377,$I377))</f>
        <v/>
      </c>
      <c r="BZ377" s="37" t="str">
        <v/>
      </c>
      <c r="CA377" s="37" t="str">
        <v/>
      </c>
      <c r="CB377" s="39" t="str">
        <v/>
      </c>
      <c r="CC377" s="39" t="str">
        <v/>
      </c>
      <c r="CD377" s="37" t="str">
        <v/>
      </c>
      <c r="CE377" s="37" t="str">
        <v/>
      </c>
      <c r="CF377" s="37" t="str">
        <v/>
      </c>
      <c r="CG377" s="37" t="str">
        <v/>
      </c>
      <c r="CH377" s="37" t="str">
        <v/>
      </c>
      <c r="CI377" s="37" t="str">
        <v/>
      </c>
      <c r="CJ377" s="41" t="str">
        <f t="shared" si="208"/>
        <v/>
      </c>
      <c r="CK377" s="41" t="str">
        <f t="shared" si="209"/>
        <v/>
      </c>
      <c r="CL377" s="61" t="str">
        <f t="shared" si="210"/>
        <v/>
      </c>
      <c r="CM377" s="39" t="str">
        <f t="shared" si="211"/>
        <v/>
      </c>
      <c r="CN377" s="39" t="str">
        <f t="shared" si="212"/>
        <v/>
      </c>
      <c r="CO377" s="42" t="str">
        <f t="shared" si="213"/>
        <v/>
      </c>
      <c r="CP377" s="42" t="str">
        <f t="shared" si="214"/>
        <v/>
      </c>
      <c r="CQ377" s="42" t="str">
        <f t="shared" si="215"/>
        <v/>
      </c>
      <c r="CR377" s="42" t="str">
        <f t="shared" si="216"/>
        <v/>
      </c>
      <c r="CS377" s="42" t="str">
        <f t="shared" si="217"/>
        <v/>
      </c>
      <c r="CT377" s="42" t="str">
        <f t="shared" si="218"/>
        <v/>
      </c>
      <c r="CU377" s="43" t="str">
        <f t="shared" si="219"/>
        <v/>
      </c>
      <c r="CV377" s="43" t="str">
        <f t="shared" si="220"/>
        <v/>
      </c>
      <c r="CW377" s="43" t="str">
        <f t="shared" si="221"/>
        <v/>
      </c>
      <c r="CX377" s="13"/>
    </row>
    <row r="378" spans="1:102" x14ac:dyDescent="0.25">
      <c r="A378" s="31"/>
      <c r="B378" s="13"/>
      <c r="C378" s="13"/>
      <c r="D378" s="13"/>
      <c r="E378" s="32"/>
      <c r="F378" s="32"/>
      <c r="G378" s="32"/>
      <c r="H378" s="32"/>
      <c r="I378" s="32"/>
      <c r="J378" s="13"/>
      <c r="K378" s="33"/>
      <c r="L378" s="34" t="str">
        <f>IFERROR(INDEX('Pokemon Data'!A:A,MATCH($A378,'Pokemon Data'!$B:$B,0)),"")</f>
        <v/>
      </c>
      <c r="M378" s="34" t="str">
        <f>IFERROR(INDEX('Pokemon Data'!I:I,MATCH($A378,'Pokemon Data'!$B:$B,0)),"")</f>
        <v/>
      </c>
      <c r="N378" s="34" t="str">
        <f>IFERROR(INDEX('Pokemon Data'!J:J,MATCH($A378,'Pokemon Data'!$B:$B,0)),"")</f>
        <v/>
      </c>
      <c r="O378" s="34" t="str">
        <f>IFERROR(INDEX('Pokemon Data'!K:K,MATCH($A378,'Pokemon Data'!$B:$B,0)),"")</f>
        <v/>
      </c>
      <c r="P378" s="35" t="str">
        <f>IFERROR(INDEX('Level Multipliers'!$A:$A,MATCH($D378,'Level Multipliers'!$B:$B,0)),"")</f>
        <v/>
      </c>
      <c r="Q378" s="36" t="str">
        <f>IFERROR(INDEX('Level Multipliers'!$D:$D,MATCH(P378,'Level Multipliers'!$A:$A,0)),"")</f>
        <v/>
      </c>
      <c r="R378" s="37" t="str">
        <f t="shared" si="185"/>
        <v/>
      </c>
      <c r="S378" s="37" t="str">
        <f t="shared" si="186"/>
        <v/>
      </c>
      <c r="T378" s="38" t="str">
        <f t="shared" si="187"/>
        <v/>
      </c>
      <c r="U378" s="38" t="str">
        <f t="shared" si="188"/>
        <v/>
      </c>
      <c r="V378" s="38" t="b">
        <f t="shared" si="189"/>
        <v>1</v>
      </c>
      <c r="W378" s="37" t="str">
        <f t="array" ref="W378:AG378">IF(V378,"",IVSolution($M378,$N378,$O378,R378,S378,T378,U378,$E378,$F378,$G378,$H378,$I378))</f>
        <v/>
      </c>
      <c r="X378" s="37" t="str">
        <v/>
      </c>
      <c r="Y378" s="37" t="str">
        <v/>
      </c>
      <c r="Z378" s="39" t="str">
        <v/>
      </c>
      <c r="AA378" s="39" t="str">
        <v/>
      </c>
      <c r="AB378" s="37" t="str">
        <v/>
      </c>
      <c r="AC378" s="37" t="str">
        <v/>
      </c>
      <c r="AD378" s="37" t="str">
        <v/>
      </c>
      <c r="AE378" s="37" t="str">
        <v/>
      </c>
      <c r="AF378" s="37" t="str">
        <v/>
      </c>
      <c r="AG378" s="37" t="str">
        <v/>
      </c>
      <c r="AH378" s="40" t="str">
        <f t="shared" si="190"/>
        <v/>
      </c>
      <c r="AI378" s="36" t="str">
        <f>IFERROR(INDEX('Level Multipliers'!$D:$D,MATCH(AH378,'Level Multipliers'!$A:$A,0)),"")</f>
        <v/>
      </c>
      <c r="AJ378" s="37" t="str">
        <f t="shared" si="191"/>
        <v/>
      </c>
      <c r="AK378" s="37" t="str">
        <f t="shared" si="192"/>
        <v/>
      </c>
      <c r="AL378" s="38" t="str">
        <f t="shared" si="193"/>
        <v/>
      </c>
      <c r="AM378" s="38" t="str">
        <f t="shared" si="194"/>
        <v/>
      </c>
      <c r="AN378" s="38" t="b">
        <f t="shared" si="195"/>
        <v>1</v>
      </c>
      <c r="AO378" s="37" t="str">
        <f t="array" ref="AO378:AY378">IF(AN378,"",IVSolution($M378,$N378,$O378,AJ378,AK378,AL378,AM378,$E378,$F378,$G378,$H378,$I378))</f>
        <v/>
      </c>
      <c r="AP378" s="37" t="str">
        <v/>
      </c>
      <c r="AQ378" s="37" t="str">
        <v/>
      </c>
      <c r="AR378" s="39" t="str">
        <v/>
      </c>
      <c r="AS378" s="39" t="str">
        <v/>
      </c>
      <c r="AT378" s="37" t="str">
        <v/>
      </c>
      <c r="AU378" s="37" t="str">
        <v/>
      </c>
      <c r="AV378" s="37" t="str">
        <v/>
      </c>
      <c r="AW378" s="37" t="str">
        <v/>
      </c>
      <c r="AX378" s="37" t="str">
        <v/>
      </c>
      <c r="AY378" s="37" t="str">
        <v/>
      </c>
      <c r="AZ378" s="40" t="str">
        <f t="shared" si="196"/>
        <v/>
      </c>
      <c r="BA378" s="36" t="str">
        <f>IFERROR(INDEX('Level Multipliers'!$D:$D,MATCH(AZ378,'Level Multipliers'!$A:$A,0)),"")</f>
        <v/>
      </c>
      <c r="BB378" s="37" t="str">
        <f t="shared" si="197"/>
        <v/>
      </c>
      <c r="BC378" s="37" t="str">
        <f t="shared" si="198"/>
        <v/>
      </c>
      <c r="BD378" s="38" t="str">
        <f t="shared" si="199"/>
        <v/>
      </c>
      <c r="BE378" s="38" t="str">
        <f t="shared" si="200"/>
        <v/>
      </c>
      <c r="BF378" s="38" t="b">
        <f t="shared" si="201"/>
        <v>1</v>
      </c>
      <c r="BG378" s="37" t="str">
        <f t="array" ref="BG378:BQ378">IF(BF378,"",IVSolution($M378,$N378,$O378,BB378,BC378,BD378,BE378,$E378,$F378,$G378,$H378,$I378))</f>
        <v/>
      </c>
      <c r="BH378" s="37" t="str">
        <v/>
      </c>
      <c r="BI378" s="37" t="str">
        <v/>
      </c>
      <c r="BJ378" s="39" t="str">
        <v/>
      </c>
      <c r="BK378" s="39" t="str">
        <v/>
      </c>
      <c r="BL378" s="37" t="str">
        <v/>
      </c>
      <c r="BM378" s="37" t="str">
        <v/>
      </c>
      <c r="BN378" s="37" t="str">
        <v/>
      </c>
      <c r="BO378" s="37" t="str">
        <v/>
      </c>
      <c r="BP378" s="37" t="str">
        <v/>
      </c>
      <c r="BQ378" s="37" t="str">
        <v/>
      </c>
      <c r="BR378" s="40" t="str">
        <f t="shared" si="202"/>
        <v/>
      </c>
      <c r="BS378" s="36" t="str">
        <f>IFERROR(INDEX('Level Multipliers'!$D:$D,MATCH(BR378,'Level Multipliers'!$A:$A,0)),"")</f>
        <v/>
      </c>
      <c r="BT378" s="37" t="str">
        <f t="shared" si="203"/>
        <v/>
      </c>
      <c r="BU378" s="37" t="str">
        <f t="shared" si="204"/>
        <v/>
      </c>
      <c r="BV378" s="38" t="str">
        <f t="shared" si="205"/>
        <v/>
      </c>
      <c r="BW378" s="38" t="str">
        <f t="shared" si="206"/>
        <v/>
      </c>
      <c r="BX378" s="38" t="b">
        <f t="shared" si="207"/>
        <v>1</v>
      </c>
      <c r="BY378" s="37" t="str">
        <f t="array" ref="BY378:CI378">IF(BX378,"",IVSolution($M378,$N378,$O378,BT378,BU378,BV378,BW378,$E378,$F378,$G378,$H378,$I378))</f>
        <v/>
      </c>
      <c r="BZ378" s="37" t="str">
        <v/>
      </c>
      <c r="CA378" s="37" t="str">
        <v/>
      </c>
      <c r="CB378" s="39" t="str">
        <v/>
      </c>
      <c r="CC378" s="39" t="str">
        <v/>
      </c>
      <c r="CD378" s="37" t="str">
        <v/>
      </c>
      <c r="CE378" s="37" t="str">
        <v/>
      </c>
      <c r="CF378" s="37" t="str">
        <v/>
      </c>
      <c r="CG378" s="37" t="str">
        <v/>
      </c>
      <c r="CH378" s="37" t="str">
        <v/>
      </c>
      <c r="CI378" s="37" t="str">
        <v/>
      </c>
      <c r="CJ378" s="41" t="str">
        <f t="shared" si="208"/>
        <v/>
      </c>
      <c r="CK378" s="41" t="str">
        <f t="shared" si="209"/>
        <v/>
      </c>
      <c r="CL378" s="61" t="str">
        <f t="shared" si="210"/>
        <v/>
      </c>
      <c r="CM378" s="39" t="str">
        <f t="shared" si="211"/>
        <v/>
      </c>
      <c r="CN378" s="39" t="str">
        <f t="shared" si="212"/>
        <v/>
      </c>
      <c r="CO378" s="42" t="str">
        <f t="shared" si="213"/>
        <v/>
      </c>
      <c r="CP378" s="42" t="str">
        <f t="shared" si="214"/>
        <v/>
      </c>
      <c r="CQ378" s="42" t="str">
        <f t="shared" si="215"/>
        <v/>
      </c>
      <c r="CR378" s="42" t="str">
        <f t="shared" si="216"/>
        <v/>
      </c>
      <c r="CS378" s="42" t="str">
        <f t="shared" si="217"/>
        <v/>
      </c>
      <c r="CT378" s="42" t="str">
        <f t="shared" si="218"/>
        <v/>
      </c>
      <c r="CU378" s="43" t="str">
        <f t="shared" si="219"/>
        <v/>
      </c>
      <c r="CV378" s="43" t="str">
        <f t="shared" si="220"/>
        <v/>
      </c>
      <c r="CW378" s="43" t="str">
        <f t="shared" si="221"/>
        <v/>
      </c>
      <c r="CX378" s="13"/>
    </row>
    <row r="379" spans="1:102" x14ac:dyDescent="0.25">
      <c r="A379" s="31"/>
      <c r="B379" s="13"/>
      <c r="C379" s="13"/>
      <c r="D379" s="13"/>
      <c r="E379" s="32"/>
      <c r="F379" s="32"/>
      <c r="G379" s="32"/>
      <c r="H379" s="32"/>
      <c r="I379" s="32"/>
      <c r="J379" s="13"/>
      <c r="K379" s="33"/>
      <c r="L379" s="34" t="str">
        <f>IFERROR(INDEX('Pokemon Data'!A:A,MATCH($A379,'Pokemon Data'!$B:$B,0)),"")</f>
        <v/>
      </c>
      <c r="M379" s="34" t="str">
        <f>IFERROR(INDEX('Pokemon Data'!I:I,MATCH($A379,'Pokemon Data'!$B:$B,0)),"")</f>
        <v/>
      </c>
      <c r="N379" s="34" t="str">
        <f>IFERROR(INDEX('Pokemon Data'!J:J,MATCH($A379,'Pokemon Data'!$B:$B,0)),"")</f>
        <v/>
      </c>
      <c r="O379" s="34" t="str">
        <f>IFERROR(INDEX('Pokemon Data'!K:K,MATCH($A379,'Pokemon Data'!$B:$B,0)),"")</f>
        <v/>
      </c>
      <c r="P379" s="35" t="str">
        <f>IFERROR(INDEX('Level Multipliers'!$A:$A,MATCH($D379,'Level Multipliers'!$B:$B,0)),"")</f>
        <v/>
      </c>
      <c r="Q379" s="36" t="str">
        <f>IFERROR(INDEX('Level Multipliers'!$D:$D,MATCH(P379,'Level Multipliers'!$A:$A,0)),"")</f>
        <v/>
      </c>
      <c r="R379" s="37" t="str">
        <f t="shared" si="185"/>
        <v/>
      </c>
      <c r="S379" s="37" t="str">
        <f t="shared" si="186"/>
        <v/>
      </c>
      <c r="T379" s="38" t="str">
        <f t="shared" si="187"/>
        <v/>
      </c>
      <c r="U379" s="38" t="str">
        <f t="shared" si="188"/>
        <v/>
      </c>
      <c r="V379" s="38" t="b">
        <f t="shared" si="189"/>
        <v>1</v>
      </c>
      <c r="W379" s="37" t="str">
        <f t="array" ref="W379:AG379">IF(V379,"",IVSolution($M379,$N379,$O379,R379,S379,T379,U379,$E379,$F379,$G379,$H379,$I379))</f>
        <v/>
      </c>
      <c r="X379" s="37" t="str">
        <v/>
      </c>
      <c r="Y379" s="37" t="str">
        <v/>
      </c>
      <c r="Z379" s="39" t="str">
        <v/>
      </c>
      <c r="AA379" s="39" t="str">
        <v/>
      </c>
      <c r="AB379" s="37" t="str">
        <v/>
      </c>
      <c r="AC379" s="37" t="str">
        <v/>
      </c>
      <c r="AD379" s="37" t="str">
        <v/>
      </c>
      <c r="AE379" s="37" t="str">
        <v/>
      </c>
      <c r="AF379" s="37" t="str">
        <v/>
      </c>
      <c r="AG379" s="37" t="str">
        <v/>
      </c>
      <c r="AH379" s="40" t="str">
        <f t="shared" si="190"/>
        <v/>
      </c>
      <c r="AI379" s="36" t="str">
        <f>IFERROR(INDEX('Level Multipliers'!$D:$D,MATCH(AH379,'Level Multipliers'!$A:$A,0)),"")</f>
        <v/>
      </c>
      <c r="AJ379" s="37" t="str">
        <f t="shared" si="191"/>
        <v/>
      </c>
      <c r="AK379" s="37" t="str">
        <f t="shared" si="192"/>
        <v/>
      </c>
      <c r="AL379" s="38" t="str">
        <f t="shared" si="193"/>
        <v/>
      </c>
      <c r="AM379" s="38" t="str">
        <f t="shared" si="194"/>
        <v/>
      </c>
      <c r="AN379" s="38" t="b">
        <f t="shared" si="195"/>
        <v>1</v>
      </c>
      <c r="AO379" s="37" t="str">
        <f t="array" ref="AO379:AY379">IF(AN379,"",IVSolution($M379,$N379,$O379,AJ379,AK379,AL379,AM379,$E379,$F379,$G379,$H379,$I379))</f>
        <v/>
      </c>
      <c r="AP379" s="37" t="str">
        <v/>
      </c>
      <c r="AQ379" s="37" t="str">
        <v/>
      </c>
      <c r="AR379" s="39" t="str">
        <v/>
      </c>
      <c r="AS379" s="39" t="str">
        <v/>
      </c>
      <c r="AT379" s="37" t="str">
        <v/>
      </c>
      <c r="AU379" s="37" t="str">
        <v/>
      </c>
      <c r="AV379" s="37" t="str">
        <v/>
      </c>
      <c r="AW379" s="37" t="str">
        <v/>
      </c>
      <c r="AX379" s="37" t="str">
        <v/>
      </c>
      <c r="AY379" s="37" t="str">
        <v/>
      </c>
      <c r="AZ379" s="40" t="str">
        <f t="shared" si="196"/>
        <v/>
      </c>
      <c r="BA379" s="36" t="str">
        <f>IFERROR(INDEX('Level Multipliers'!$D:$D,MATCH(AZ379,'Level Multipliers'!$A:$A,0)),"")</f>
        <v/>
      </c>
      <c r="BB379" s="37" t="str">
        <f t="shared" si="197"/>
        <v/>
      </c>
      <c r="BC379" s="37" t="str">
        <f t="shared" si="198"/>
        <v/>
      </c>
      <c r="BD379" s="38" t="str">
        <f t="shared" si="199"/>
        <v/>
      </c>
      <c r="BE379" s="38" t="str">
        <f t="shared" si="200"/>
        <v/>
      </c>
      <c r="BF379" s="38" t="b">
        <f t="shared" si="201"/>
        <v>1</v>
      </c>
      <c r="BG379" s="37" t="str">
        <f t="array" ref="BG379:BQ379">IF(BF379,"",IVSolution($M379,$N379,$O379,BB379,BC379,BD379,BE379,$E379,$F379,$G379,$H379,$I379))</f>
        <v/>
      </c>
      <c r="BH379" s="37" t="str">
        <v/>
      </c>
      <c r="BI379" s="37" t="str">
        <v/>
      </c>
      <c r="BJ379" s="39" t="str">
        <v/>
      </c>
      <c r="BK379" s="39" t="str">
        <v/>
      </c>
      <c r="BL379" s="37" t="str">
        <v/>
      </c>
      <c r="BM379" s="37" t="str">
        <v/>
      </c>
      <c r="BN379" s="37" t="str">
        <v/>
      </c>
      <c r="BO379" s="37" t="str">
        <v/>
      </c>
      <c r="BP379" s="37" t="str">
        <v/>
      </c>
      <c r="BQ379" s="37" t="str">
        <v/>
      </c>
      <c r="BR379" s="40" t="str">
        <f t="shared" si="202"/>
        <v/>
      </c>
      <c r="BS379" s="36" t="str">
        <f>IFERROR(INDEX('Level Multipliers'!$D:$D,MATCH(BR379,'Level Multipliers'!$A:$A,0)),"")</f>
        <v/>
      </c>
      <c r="BT379" s="37" t="str">
        <f t="shared" si="203"/>
        <v/>
      </c>
      <c r="BU379" s="37" t="str">
        <f t="shared" si="204"/>
        <v/>
      </c>
      <c r="BV379" s="38" t="str">
        <f t="shared" si="205"/>
        <v/>
      </c>
      <c r="BW379" s="38" t="str">
        <f t="shared" si="206"/>
        <v/>
      </c>
      <c r="BX379" s="38" t="b">
        <f t="shared" si="207"/>
        <v>1</v>
      </c>
      <c r="BY379" s="37" t="str">
        <f t="array" ref="BY379:CI379">IF(BX379,"",IVSolution($M379,$N379,$O379,BT379,BU379,BV379,BW379,$E379,$F379,$G379,$H379,$I379))</f>
        <v/>
      </c>
      <c r="BZ379" s="37" t="str">
        <v/>
      </c>
      <c r="CA379" s="37" t="str">
        <v/>
      </c>
      <c r="CB379" s="39" t="str">
        <v/>
      </c>
      <c r="CC379" s="39" t="str">
        <v/>
      </c>
      <c r="CD379" s="37" t="str">
        <v/>
      </c>
      <c r="CE379" s="37" t="str">
        <v/>
      </c>
      <c r="CF379" s="37" t="str">
        <v/>
      </c>
      <c r="CG379" s="37" t="str">
        <v/>
      </c>
      <c r="CH379" s="37" t="str">
        <v/>
      </c>
      <c r="CI379" s="37" t="str">
        <v/>
      </c>
      <c r="CJ379" s="41" t="str">
        <f t="shared" si="208"/>
        <v/>
      </c>
      <c r="CK379" s="41" t="str">
        <f t="shared" si="209"/>
        <v/>
      </c>
      <c r="CL379" s="61" t="str">
        <f t="shared" si="210"/>
        <v/>
      </c>
      <c r="CM379" s="39" t="str">
        <f t="shared" si="211"/>
        <v/>
      </c>
      <c r="CN379" s="39" t="str">
        <f t="shared" si="212"/>
        <v/>
      </c>
      <c r="CO379" s="42" t="str">
        <f t="shared" si="213"/>
        <v/>
      </c>
      <c r="CP379" s="42" t="str">
        <f t="shared" si="214"/>
        <v/>
      </c>
      <c r="CQ379" s="42" t="str">
        <f t="shared" si="215"/>
        <v/>
      </c>
      <c r="CR379" s="42" t="str">
        <f t="shared" si="216"/>
        <v/>
      </c>
      <c r="CS379" s="42" t="str">
        <f t="shared" si="217"/>
        <v/>
      </c>
      <c r="CT379" s="42" t="str">
        <f t="shared" si="218"/>
        <v/>
      </c>
      <c r="CU379" s="43" t="str">
        <f t="shared" si="219"/>
        <v/>
      </c>
      <c r="CV379" s="43" t="str">
        <f t="shared" si="220"/>
        <v/>
      </c>
      <c r="CW379" s="43" t="str">
        <f t="shared" si="221"/>
        <v/>
      </c>
      <c r="CX379" s="13"/>
    </row>
    <row r="380" spans="1:102" x14ac:dyDescent="0.25">
      <c r="A380" s="31"/>
      <c r="B380" s="13"/>
      <c r="C380" s="13"/>
      <c r="D380" s="13"/>
      <c r="E380" s="32"/>
      <c r="F380" s="32"/>
      <c r="G380" s="32"/>
      <c r="H380" s="32"/>
      <c r="I380" s="32"/>
      <c r="J380" s="13"/>
      <c r="K380" s="33"/>
      <c r="L380" s="34" t="str">
        <f>IFERROR(INDEX('Pokemon Data'!A:A,MATCH($A380,'Pokemon Data'!$B:$B,0)),"")</f>
        <v/>
      </c>
      <c r="M380" s="34" t="str">
        <f>IFERROR(INDEX('Pokemon Data'!I:I,MATCH($A380,'Pokemon Data'!$B:$B,0)),"")</f>
        <v/>
      </c>
      <c r="N380" s="34" t="str">
        <f>IFERROR(INDEX('Pokemon Data'!J:J,MATCH($A380,'Pokemon Data'!$B:$B,0)),"")</f>
        <v/>
      </c>
      <c r="O380" s="34" t="str">
        <f>IFERROR(INDEX('Pokemon Data'!K:K,MATCH($A380,'Pokemon Data'!$B:$B,0)),"")</f>
        <v/>
      </c>
      <c r="P380" s="35" t="str">
        <f>IFERROR(INDEX('Level Multipliers'!$A:$A,MATCH($D380,'Level Multipliers'!$B:$B,0)),"")</f>
        <v/>
      </c>
      <c r="Q380" s="36" t="str">
        <f>IFERROR(INDEX('Level Multipliers'!$D:$D,MATCH(P380,'Level Multipliers'!$A:$A,0)),"")</f>
        <v/>
      </c>
      <c r="R380" s="37" t="str">
        <f t="shared" si="185"/>
        <v/>
      </c>
      <c r="S380" s="37" t="str">
        <f t="shared" si="186"/>
        <v/>
      </c>
      <c r="T380" s="38" t="str">
        <f t="shared" si="187"/>
        <v/>
      </c>
      <c r="U380" s="38" t="str">
        <f t="shared" si="188"/>
        <v/>
      </c>
      <c r="V380" s="38" t="b">
        <f t="shared" si="189"/>
        <v>1</v>
      </c>
      <c r="W380" s="37" t="str">
        <f t="array" ref="W380:AG380">IF(V380,"",IVSolution($M380,$N380,$O380,R380,S380,T380,U380,$E380,$F380,$G380,$H380,$I380))</f>
        <v/>
      </c>
      <c r="X380" s="37" t="str">
        <v/>
      </c>
      <c r="Y380" s="37" t="str">
        <v/>
      </c>
      <c r="Z380" s="39" t="str">
        <v/>
      </c>
      <c r="AA380" s="39" t="str">
        <v/>
      </c>
      <c r="AB380" s="37" t="str">
        <v/>
      </c>
      <c r="AC380" s="37" t="str">
        <v/>
      </c>
      <c r="AD380" s="37" t="str">
        <v/>
      </c>
      <c r="AE380" s="37" t="str">
        <v/>
      </c>
      <c r="AF380" s="37" t="str">
        <v/>
      </c>
      <c r="AG380" s="37" t="str">
        <v/>
      </c>
      <c r="AH380" s="40" t="str">
        <f t="shared" si="190"/>
        <v/>
      </c>
      <c r="AI380" s="36" t="str">
        <f>IFERROR(INDEX('Level Multipliers'!$D:$D,MATCH(AH380,'Level Multipliers'!$A:$A,0)),"")</f>
        <v/>
      </c>
      <c r="AJ380" s="37" t="str">
        <f t="shared" si="191"/>
        <v/>
      </c>
      <c r="AK380" s="37" t="str">
        <f t="shared" si="192"/>
        <v/>
      </c>
      <c r="AL380" s="38" t="str">
        <f t="shared" si="193"/>
        <v/>
      </c>
      <c r="AM380" s="38" t="str">
        <f t="shared" si="194"/>
        <v/>
      </c>
      <c r="AN380" s="38" t="b">
        <f t="shared" si="195"/>
        <v>1</v>
      </c>
      <c r="AO380" s="37" t="str">
        <f t="array" ref="AO380:AY380">IF(AN380,"",IVSolution($M380,$N380,$O380,AJ380,AK380,AL380,AM380,$E380,$F380,$G380,$H380,$I380))</f>
        <v/>
      </c>
      <c r="AP380" s="37" t="str">
        <v/>
      </c>
      <c r="AQ380" s="37" t="str">
        <v/>
      </c>
      <c r="AR380" s="39" t="str">
        <v/>
      </c>
      <c r="AS380" s="39" t="str">
        <v/>
      </c>
      <c r="AT380" s="37" t="str">
        <v/>
      </c>
      <c r="AU380" s="37" t="str">
        <v/>
      </c>
      <c r="AV380" s="37" t="str">
        <v/>
      </c>
      <c r="AW380" s="37" t="str">
        <v/>
      </c>
      <c r="AX380" s="37" t="str">
        <v/>
      </c>
      <c r="AY380" s="37" t="str">
        <v/>
      </c>
      <c r="AZ380" s="40" t="str">
        <f t="shared" si="196"/>
        <v/>
      </c>
      <c r="BA380" s="36" t="str">
        <f>IFERROR(INDEX('Level Multipliers'!$D:$D,MATCH(AZ380,'Level Multipliers'!$A:$A,0)),"")</f>
        <v/>
      </c>
      <c r="BB380" s="37" t="str">
        <f t="shared" si="197"/>
        <v/>
      </c>
      <c r="BC380" s="37" t="str">
        <f t="shared" si="198"/>
        <v/>
      </c>
      <c r="BD380" s="38" t="str">
        <f t="shared" si="199"/>
        <v/>
      </c>
      <c r="BE380" s="38" t="str">
        <f t="shared" si="200"/>
        <v/>
      </c>
      <c r="BF380" s="38" t="b">
        <f t="shared" si="201"/>
        <v>1</v>
      </c>
      <c r="BG380" s="37" t="str">
        <f t="array" ref="BG380:BQ380">IF(BF380,"",IVSolution($M380,$N380,$O380,BB380,BC380,BD380,BE380,$E380,$F380,$G380,$H380,$I380))</f>
        <v/>
      </c>
      <c r="BH380" s="37" t="str">
        <v/>
      </c>
      <c r="BI380" s="37" t="str">
        <v/>
      </c>
      <c r="BJ380" s="39" t="str">
        <v/>
      </c>
      <c r="BK380" s="39" t="str">
        <v/>
      </c>
      <c r="BL380" s="37" t="str">
        <v/>
      </c>
      <c r="BM380" s="37" t="str">
        <v/>
      </c>
      <c r="BN380" s="37" t="str">
        <v/>
      </c>
      <c r="BO380" s="37" t="str">
        <v/>
      </c>
      <c r="BP380" s="37" t="str">
        <v/>
      </c>
      <c r="BQ380" s="37" t="str">
        <v/>
      </c>
      <c r="BR380" s="40" t="str">
        <f t="shared" si="202"/>
        <v/>
      </c>
      <c r="BS380" s="36" t="str">
        <f>IFERROR(INDEX('Level Multipliers'!$D:$D,MATCH(BR380,'Level Multipliers'!$A:$A,0)),"")</f>
        <v/>
      </c>
      <c r="BT380" s="37" t="str">
        <f t="shared" si="203"/>
        <v/>
      </c>
      <c r="BU380" s="37" t="str">
        <f t="shared" si="204"/>
        <v/>
      </c>
      <c r="BV380" s="38" t="str">
        <f t="shared" si="205"/>
        <v/>
      </c>
      <c r="BW380" s="38" t="str">
        <f t="shared" si="206"/>
        <v/>
      </c>
      <c r="BX380" s="38" t="b">
        <f t="shared" si="207"/>
        <v>1</v>
      </c>
      <c r="BY380" s="37" t="str">
        <f t="array" ref="BY380:CI380">IF(BX380,"",IVSolution($M380,$N380,$O380,BT380,BU380,BV380,BW380,$E380,$F380,$G380,$H380,$I380))</f>
        <v/>
      </c>
      <c r="BZ380" s="37" t="str">
        <v/>
      </c>
      <c r="CA380" s="37" t="str">
        <v/>
      </c>
      <c r="CB380" s="39" t="str">
        <v/>
      </c>
      <c r="CC380" s="39" t="str">
        <v/>
      </c>
      <c r="CD380" s="37" t="str">
        <v/>
      </c>
      <c r="CE380" s="37" t="str">
        <v/>
      </c>
      <c r="CF380" s="37" t="str">
        <v/>
      </c>
      <c r="CG380" s="37" t="str">
        <v/>
      </c>
      <c r="CH380" s="37" t="str">
        <v/>
      </c>
      <c r="CI380" s="37" t="str">
        <v/>
      </c>
      <c r="CJ380" s="41" t="str">
        <f t="shared" si="208"/>
        <v/>
      </c>
      <c r="CK380" s="41" t="str">
        <f t="shared" si="209"/>
        <v/>
      </c>
      <c r="CL380" s="61" t="str">
        <f t="shared" si="210"/>
        <v/>
      </c>
      <c r="CM380" s="39" t="str">
        <f t="shared" si="211"/>
        <v/>
      </c>
      <c r="CN380" s="39" t="str">
        <f t="shared" si="212"/>
        <v/>
      </c>
      <c r="CO380" s="42" t="str">
        <f t="shared" si="213"/>
        <v/>
      </c>
      <c r="CP380" s="42" t="str">
        <f t="shared" si="214"/>
        <v/>
      </c>
      <c r="CQ380" s="42" t="str">
        <f t="shared" si="215"/>
        <v/>
      </c>
      <c r="CR380" s="42" t="str">
        <f t="shared" si="216"/>
        <v/>
      </c>
      <c r="CS380" s="42" t="str">
        <f t="shared" si="217"/>
        <v/>
      </c>
      <c r="CT380" s="42" t="str">
        <f t="shared" si="218"/>
        <v/>
      </c>
      <c r="CU380" s="43" t="str">
        <f t="shared" si="219"/>
        <v/>
      </c>
      <c r="CV380" s="43" t="str">
        <f t="shared" si="220"/>
        <v/>
      </c>
      <c r="CW380" s="43" t="str">
        <f t="shared" si="221"/>
        <v/>
      </c>
      <c r="CX380" s="13"/>
    </row>
    <row r="381" spans="1:102" x14ac:dyDescent="0.25">
      <c r="A381" s="31"/>
      <c r="B381" s="13"/>
      <c r="C381" s="13"/>
      <c r="D381" s="13"/>
      <c r="E381" s="32"/>
      <c r="F381" s="32"/>
      <c r="G381" s="32"/>
      <c r="H381" s="32"/>
      <c r="I381" s="32"/>
      <c r="J381" s="13"/>
      <c r="K381" s="33"/>
      <c r="L381" s="34" t="str">
        <f>IFERROR(INDEX('Pokemon Data'!A:A,MATCH($A381,'Pokemon Data'!$B:$B,0)),"")</f>
        <v/>
      </c>
      <c r="M381" s="34" t="str">
        <f>IFERROR(INDEX('Pokemon Data'!I:I,MATCH($A381,'Pokemon Data'!$B:$B,0)),"")</f>
        <v/>
      </c>
      <c r="N381" s="34" t="str">
        <f>IFERROR(INDEX('Pokemon Data'!J:J,MATCH($A381,'Pokemon Data'!$B:$B,0)),"")</f>
        <v/>
      </c>
      <c r="O381" s="34" t="str">
        <f>IFERROR(INDEX('Pokemon Data'!K:K,MATCH($A381,'Pokemon Data'!$B:$B,0)),"")</f>
        <v/>
      </c>
      <c r="P381" s="35" t="str">
        <f>IFERROR(INDEX('Level Multipliers'!$A:$A,MATCH($D381,'Level Multipliers'!$B:$B,0)),"")</f>
        <v/>
      </c>
      <c r="Q381" s="36" t="str">
        <f>IFERROR(INDEX('Level Multipliers'!$D:$D,MATCH(P381,'Level Multipliers'!$A:$A,0)),"")</f>
        <v/>
      </c>
      <c r="R381" s="37" t="str">
        <f t="shared" si="185"/>
        <v/>
      </c>
      <c r="S381" s="37" t="str">
        <f t="shared" si="186"/>
        <v/>
      </c>
      <c r="T381" s="38" t="str">
        <f t="shared" si="187"/>
        <v/>
      </c>
      <c r="U381" s="38" t="str">
        <f t="shared" si="188"/>
        <v/>
      </c>
      <c r="V381" s="38" t="b">
        <f t="shared" si="189"/>
        <v>1</v>
      </c>
      <c r="W381" s="37" t="str">
        <f t="array" ref="W381:AG381">IF(V381,"",IVSolution($M381,$N381,$O381,R381,S381,T381,U381,$E381,$F381,$G381,$H381,$I381))</f>
        <v/>
      </c>
      <c r="X381" s="37" t="str">
        <v/>
      </c>
      <c r="Y381" s="37" t="str">
        <v/>
      </c>
      <c r="Z381" s="39" t="str">
        <v/>
      </c>
      <c r="AA381" s="39" t="str">
        <v/>
      </c>
      <c r="AB381" s="37" t="str">
        <v/>
      </c>
      <c r="AC381" s="37" t="str">
        <v/>
      </c>
      <c r="AD381" s="37" t="str">
        <v/>
      </c>
      <c r="AE381" s="37" t="str">
        <v/>
      </c>
      <c r="AF381" s="37" t="str">
        <v/>
      </c>
      <c r="AG381" s="37" t="str">
        <v/>
      </c>
      <c r="AH381" s="40" t="str">
        <f t="shared" si="190"/>
        <v/>
      </c>
      <c r="AI381" s="36" t="str">
        <f>IFERROR(INDEX('Level Multipliers'!$D:$D,MATCH(AH381,'Level Multipliers'!$A:$A,0)),"")</f>
        <v/>
      </c>
      <c r="AJ381" s="37" t="str">
        <f t="shared" si="191"/>
        <v/>
      </c>
      <c r="AK381" s="37" t="str">
        <f t="shared" si="192"/>
        <v/>
      </c>
      <c r="AL381" s="38" t="str">
        <f t="shared" si="193"/>
        <v/>
      </c>
      <c r="AM381" s="38" t="str">
        <f t="shared" si="194"/>
        <v/>
      </c>
      <c r="AN381" s="38" t="b">
        <f t="shared" si="195"/>
        <v>1</v>
      </c>
      <c r="AO381" s="37" t="str">
        <f t="array" ref="AO381:AY381">IF(AN381,"",IVSolution($M381,$N381,$O381,AJ381,AK381,AL381,AM381,$E381,$F381,$G381,$H381,$I381))</f>
        <v/>
      </c>
      <c r="AP381" s="37" t="str">
        <v/>
      </c>
      <c r="AQ381" s="37" t="str">
        <v/>
      </c>
      <c r="AR381" s="39" t="str">
        <v/>
      </c>
      <c r="AS381" s="39" t="str">
        <v/>
      </c>
      <c r="AT381" s="37" t="str">
        <v/>
      </c>
      <c r="AU381" s="37" t="str">
        <v/>
      </c>
      <c r="AV381" s="37" t="str">
        <v/>
      </c>
      <c r="AW381" s="37" t="str">
        <v/>
      </c>
      <c r="AX381" s="37" t="str">
        <v/>
      </c>
      <c r="AY381" s="37" t="str">
        <v/>
      </c>
      <c r="AZ381" s="40" t="str">
        <f t="shared" si="196"/>
        <v/>
      </c>
      <c r="BA381" s="36" t="str">
        <f>IFERROR(INDEX('Level Multipliers'!$D:$D,MATCH(AZ381,'Level Multipliers'!$A:$A,0)),"")</f>
        <v/>
      </c>
      <c r="BB381" s="37" t="str">
        <f t="shared" si="197"/>
        <v/>
      </c>
      <c r="BC381" s="37" t="str">
        <f t="shared" si="198"/>
        <v/>
      </c>
      <c r="BD381" s="38" t="str">
        <f t="shared" si="199"/>
        <v/>
      </c>
      <c r="BE381" s="38" t="str">
        <f t="shared" si="200"/>
        <v/>
      </c>
      <c r="BF381" s="38" t="b">
        <f t="shared" si="201"/>
        <v>1</v>
      </c>
      <c r="BG381" s="37" t="str">
        <f t="array" ref="BG381:BQ381">IF(BF381,"",IVSolution($M381,$N381,$O381,BB381,BC381,BD381,BE381,$E381,$F381,$G381,$H381,$I381))</f>
        <v/>
      </c>
      <c r="BH381" s="37" t="str">
        <v/>
      </c>
      <c r="BI381" s="37" t="str">
        <v/>
      </c>
      <c r="BJ381" s="39" t="str">
        <v/>
      </c>
      <c r="BK381" s="39" t="str">
        <v/>
      </c>
      <c r="BL381" s="37" t="str">
        <v/>
      </c>
      <c r="BM381" s="37" t="str">
        <v/>
      </c>
      <c r="BN381" s="37" t="str">
        <v/>
      </c>
      <c r="BO381" s="37" t="str">
        <v/>
      </c>
      <c r="BP381" s="37" t="str">
        <v/>
      </c>
      <c r="BQ381" s="37" t="str">
        <v/>
      </c>
      <c r="BR381" s="40" t="str">
        <f t="shared" si="202"/>
        <v/>
      </c>
      <c r="BS381" s="36" t="str">
        <f>IFERROR(INDEX('Level Multipliers'!$D:$D,MATCH(BR381,'Level Multipliers'!$A:$A,0)),"")</f>
        <v/>
      </c>
      <c r="BT381" s="37" t="str">
        <f t="shared" si="203"/>
        <v/>
      </c>
      <c r="BU381" s="37" t="str">
        <f t="shared" si="204"/>
        <v/>
      </c>
      <c r="BV381" s="38" t="str">
        <f t="shared" si="205"/>
        <v/>
      </c>
      <c r="BW381" s="38" t="str">
        <f t="shared" si="206"/>
        <v/>
      </c>
      <c r="BX381" s="38" t="b">
        <f t="shared" si="207"/>
        <v>1</v>
      </c>
      <c r="BY381" s="37" t="str">
        <f t="array" ref="BY381:CI381">IF(BX381,"",IVSolution($M381,$N381,$O381,BT381,BU381,BV381,BW381,$E381,$F381,$G381,$H381,$I381))</f>
        <v/>
      </c>
      <c r="BZ381" s="37" t="str">
        <v/>
      </c>
      <c r="CA381" s="37" t="str">
        <v/>
      </c>
      <c r="CB381" s="39" t="str">
        <v/>
      </c>
      <c r="CC381" s="39" t="str">
        <v/>
      </c>
      <c r="CD381" s="37" t="str">
        <v/>
      </c>
      <c r="CE381" s="37" t="str">
        <v/>
      </c>
      <c r="CF381" s="37" t="str">
        <v/>
      </c>
      <c r="CG381" s="37" t="str">
        <v/>
      </c>
      <c r="CH381" s="37" t="str">
        <v/>
      </c>
      <c r="CI381" s="37" t="str">
        <v/>
      </c>
      <c r="CJ381" s="41" t="str">
        <f t="shared" si="208"/>
        <v/>
      </c>
      <c r="CK381" s="41" t="str">
        <f t="shared" si="209"/>
        <v/>
      </c>
      <c r="CL381" s="61" t="str">
        <f t="shared" si="210"/>
        <v/>
      </c>
      <c r="CM381" s="39" t="str">
        <f t="shared" si="211"/>
        <v/>
      </c>
      <c r="CN381" s="39" t="str">
        <f t="shared" si="212"/>
        <v/>
      </c>
      <c r="CO381" s="42" t="str">
        <f t="shared" si="213"/>
        <v/>
      </c>
      <c r="CP381" s="42" t="str">
        <f t="shared" si="214"/>
        <v/>
      </c>
      <c r="CQ381" s="42" t="str">
        <f t="shared" si="215"/>
        <v/>
      </c>
      <c r="CR381" s="42" t="str">
        <f t="shared" si="216"/>
        <v/>
      </c>
      <c r="CS381" s="42" t="str">
        <f t="shared" si="217"/>
        <v/>
      </c>
      <c r="CT381" s="42" t="str">
        <f t="shared" si="218"/>
        <v/>
      </c>
      <c r="CU381" s="43" t="str">
        <f t="shared" si="219"/>
        <v/>
      </c>
      <c r="CV381" s="43" t="str">
        <f t="shared" si="220"/>
        <v/>
      </c>
      <c r="CW381" s="43" t="str">
        <f t="shared" si="221"/>
        <v/>
      </c>
      <c r="CX381" s="13"/>
    </row>
    <row r="382" spans="1:102" x14ac:dyDescent="0.25">
      <c r="A382" s="31"/>
      <c r="B382" s="13"/>
      <c r="C382" s="13"/>
      <c r="D382" s="13"/>
      <c r="E382" s="32"/>
      <c r="F382" s="32"/>
      <c r="G382" s="32"/>
      <c r="H382" s="32"/>
      <c r="I382" s="32"/>
      <c r="J382" s="13"/>
      <c r="K382" s="33"/>
      <c r="L382" s="34" t="str">
        <f>IFERROR(INDEX('Pokemon Data'!A:A,MATCH($A382,'Pokemon Data'!$B:$B,0)),"")</f>
        <v/>
      </c>
      <c r="M382" s="34" t="str">
        <f>IFERROR(INDEX('Pokemon Data'!I:I,MATCH($A382,'Pokemon Data'!$B:$B,0)),"")</f>
        <v/>
      </c>
      <c r="N382" s="34" t="str">
        <f>IFERROR(INDEX('Pokemon Data'!J:J,MATCH($A382,'Pokemon Data'!$B:$B,0)),"")</f>
        <v/>
      </c>
      <c r="O382" s="34" t="str">
        <f>IFERROR(INDEX('Pokemon Data'!K:K,MATCH($A382,'Pokemon Data'!$B:$B,0)),"")</f>
        <v/>
      </c>
      <c r="P382" s="35" t="str">
        <f>IFERROR(INDEX('Level Multipliers'!$A:$A,MATCH($D382,'Level Multipliers'!$B:$B,0)),"")</f>
        <v/>
      </c>
      <c r="Q382" s="36" t="str">
        <f>IFERROR(INDEX('Level Multipliers'!$D:$D,MATCH(P382,'Level Multipliers'!$A:$A,0)),"")</f>
        <v/>
      </c>
      <c r="R382" s="37" t="str">
        <f t="shared" si="185"/>
        <v/>
      </c>
      <c r="S382" s="37" t="str">
        <f t="shared" si="186"/>
        <v/>
      </c>
      <c r="T382" s="38" t="str">
        <f t="shared" si="187"/>
        <v/>
      </c>
      <c r="U382" s="38" t="str">
        <f t="shared" si="188"/>
        <v/>
      </c>
      <c r="V382" s="38" t="b">
        <f t="shared" si="189"/>
        <v>1</v>
      </c>
      <c r="W382" s="37" t="str">
        <f t="array" ref="W382:AG382">IF(V382,"",IVSolution($M382,$N382,$O382,R382,S382,T382,U382,$E382,$F382,$G382,$H382,$I382))</f>
        <v/>
      </c>
      <c r="X382" s="37" t="str">
        <v/>
      </c>
      <c r="Y382" s="37" t="str">
        <v/>
      </c>
      <c r="Z382" s="39" t="str">
        <v/>
      </c>
      <c r="AA382" s="39" t="str">
        <v/>
      </c>
      <c r="AB382" s="37" t="str">
        <v/>
      </c>
      <c r="AC382" s="37" t="str">
        <v/>
      </c>
      <c r="AD382" s="37" t="str">
        <v/>
      </c>
      <c r="AE382" s="37" t="str">
        <v/>
      </c>
      <c r="AF382" s="37" t="str">
        <v/>
      </c>
      <c r="AG382" s="37" t="str">
        <v/>
      </c>
      <c r="AH382" s="40" t="str">
        <f t="shared" si="190"/>
        <v/>
      </c>
      <c r="AI382" s="36" t="str">
        <f>IFERROR(INDEX('Level Multipliers'!$D:$D,MATCH(AH382,'Level Multipliers'!$A:$A,0)),"")</f>
        <v/>
      </c>
      <c r="AJ382" s="37" t="str">
        <f t="shared" si="191"/>
        <v/>
      </c>
      <c r="AK382" s="37" t="str">
        <f t="shared" si="192"/>
        <v/>
      </c>
      <c r="AL382" s="38" t="str">
        <f t="shared" si="193"/>
        <v/>
      </c>
      <c r="AM382" s="38" t="str">
        <f t="shared" si="194"/>
        <v/>
      </c>
      <c r="AN382" s="38" t="b">
        <f t="shared" si="195"/>
        <v>1</v>
      </c>
      <c r="AO382" s="37" t="str">
        <f t="array" ref="AO382:AY382">IF(AN382,"",IVSolution($M382,$N382,$O382,AJ382,AK382,AL382,AM382,$E382,$F382,$G382,$H382,$I382))</f>
        <v/>
      </c>
      <c r="AP382" s="37" t="str">
        <v/>
      </c>
      <c r="AQ382" s="37" t="str">
        <v/>
      </c>
      <c r="AR382" s="39" t="str">
        <v/>
      </c>
      <c r="AS382" s="39" t="str">
        <v/>
      </c>
      <c r="AT382" s="37" t="str">
        <v/>
      </c>
      <c r="AU382" s="37" t="str">
        <v/>
      </c>
      <c r="AV382" s="37" t="str">
        <v/>
      </c>
      <c r="AW382" s="37" t="str">
        <v/>
      </c>
      <c r="AX382" s="37" t="str">
        <v/>
      </c>
      <c r="AY382" s="37" t="str">
        <v/>
      </c>
      <c r="AZ382" s="40" t="str">
        <f t="shared" si="196"/>
        <v/>
      </c>
      <c r="BA382" s="36" t="str">
        <f>IFERROR(INDEX('Level Multipliers'!$D:$D,MATCH(AZ382,'Level Multipliers'!$A:$A,0)),"")</f>
        <v/>
      </c>
      <c r="BB382" s="37" t="str">
        <f t="shared" si="197"/>
        <v/>
      </c>
      <c r="BC382" s="37" t="str">
        <f t="shared" si="198"/>
        <v/>
      </c>
      <c r="BD382" s="38" t="str">
        <f t="shared" si="199"/>
        <v/>
      </c>
      <c r="BE382" s="38" t="str">
        <f t="shared" si="200"/>
        <v/>
      </c>
      <c r="BF382" s="38" t="b">
        <f t="shared" si="201"/>
        <v>1</v>
      </c>
      <c r="BG382" s="37" t="str">
        <f t="array" ref="BG382:BQ382">IF(BF382,"",IVSolution($M382,$N382,$O382,BB382,BC382,BD382,BE382,$E382,$F382,$G382,$H382,$I382))</f>
        <v/>
      </c>
      <c r="BH382" s="37" t="str">
        <v/>
      </c>
      <c r="BI382" s="37" t="str">
        <v/>
      </c>
      <c r="BJ382" s="39" t="str">
        <v/>
      </c>
      <c r="BK382" s="39" t="str">
        <v/>
      </c>
      <c r="BL382" s="37" t="str">
        <v/>
      </c>
      <c r="BM382" s="37" t="str">
        <v/>
      </c>
      <c r="BN382" s="37" t="str">
        <v/>
      </c>
      <c r="BO382" s="37" t="str">
        <v/>
      </c>
      <c r="BP382" s="37" t="str">
        <v/>
      </c>
      <c r="BQ382" s="37" t="str">
        <v/>
      </c>
      <c r="BR382" s="40" t="str">
        <f t="shared" si="202"/>
        <v/>
      </c>
      <c r="BS382" s="36" t="str">
        <f>IFERROR(INDEX('Level Multipliers'!$D:$D,MATCH(BR382,'Level Multipliers'!$A:$A,0)),"")</f>
        <v/>
      </c>
      <c r="BT382" s="37" t="str">
        <f t="shared" si="203"/>
        <v/>
      </c>
      <c r="BU382" s="37" t="str">
        <f t="shared" si="204"/>
        <v/>
      </c>
      <c r="BV382" s="38" t="str">
        <f t="shared" si="205"/>
        <v/>
      </c>
      <c r="BW382" s="38" t="str">
        <f t="shared" si="206"/>
        <v/>
      </c>
      <c r="BX382" s="38" t="b">
        <f t="shared" si="207"/>
        <v>1</v>
      </c>
      <c r="BY382" s="37" t="str">
        <f t="array" ref="BY382:CI382">IF(BX382,"",IVSolution($M382,$N382,$O382,BT382,BU382,BV382,BW382,$E382,$F382,$G382,$H382,$I382))</f>
        <v/>
      </c>
      <c r="BZ382" s="37" t="str">
        <v/>
      </c>
      <c r="CA382" s="37" t="str">
        <v/>
      </c>
      <c r="CB382" s="39" t="str">
        <v/>
      </c>
      <c r="CC382" s="39" t="str">
        <v/>
      </c>
      <c r="CD382" s="37" t="str">
        <v/>
      </c>
      <c r="CE382" s="37" t="str">
        <v/>
      </c>
      <c r="CF382" s="37" t="str">
        <v/>
      </c>
      <c r="CG382" s="37" t="str">
        <v/>
      </c>
      <c r="CH382" s="37" t="str">
        <v/>
      </c>
      <c r="CI382" s="37" t="str">
        <v/>
      </c>
      <c r="CJ382" s="41" t="str">
        <f t="shared" si="208"/>
        <v/>
      </c>
      <c r="CK382" s="41" t="str">
        <f t="shared" si="209"/>
        <v/>
      </c>
      <c r="CL382" s="61" t="str">
        <f t="shared" si="210"/>
        <v/>
      </c>
      <c r="CM382" s="39" t="str">
        <f t="shared" si="211"/>
        <v/>
      </c>
      <c r="CN382" s="39" t="str">
        <f t="shared" si="212"/>
        <v/>
      </c>
      <c r="CO382" s="42" t="str">
        <f t="shared" si="213"/>
        <v/>
      </c>
      <c r="CP382" s="42" t="str">
        <f t="shared" si="214"/>
        <v/>
      </c>
      <c r="CQ382" s="42" t="str">
        <f t="shared" si="215"/>
        <v/>
      </c>
      <c r="CR382" s="42" t="str">
        <f t="shared" si="216"/>
        <v/>
      </c>
      <c r="CS382" s="42" t="str">
        <f t="shared" si="217"/>
        <v/>
      </c>
      <c r="CT382" s="42" t="str">
        <f t="shared" si="218"/>
        <v/>
      </c>
      <c r="CU382" s="43" t="str">
        <f t="shared" si="219"/>
        <v/>
      </c>
      <c r="CV382" s="43" t="str">
        <f t="shared" si="220"/>
        <v/>
      </c>
      <c r="CW382" s="43" t="str">
        <f t="shared" si="221"/>
        <v/>
      </c>
      <c r="CX382" s="13"/>
    </row>
    <row r="383" spans="1:102" x14ac:dyDescent="0.25">
      <c r="A383" s="31"/>
      <c r="B383" s="13"/>
      <c r="C383" s="13"/>
      <c r="D383" s="13"/>
      <c r="E383" s="32"/>
      <c r="F383" s="32"/>
      <c r="G383" s="32"/>
      <c r="H383" s="32"/>
      <c r="I383" s="32"/>
      <c r="J383" s="13"/>
      <c r="K383" s="33"/>
      <c r="L383" s="34" t="str">
        <f>IFERROR(INDEX('Pokemon Data'!A:A,MATCH($A383,'Pokemon Data'!$B:$B,0)),"")</f>
        <v/>
      </c>
      <c r="M383" s="34" t="str">
        <f>IFERROR(INDEX('Pokemon Data'!I:I,MATCH($A383,'Pokemon Data'!$B:$B,0)),"")</f>
        <v/>
      </c>
      <c r="N383" s="34" t="str">
        <f>IFERROR(INDEX('Pokemon Data'!J:J,MATCH($A383,'Pokemon Data'!$B:$B,0)),"")</f>
        <v/>
      </c>
      <c r="O383" s="34" t="str">
        <f>IFERROR(INDEX('Pokemon Data'!K:K,MATCH($A383,'Pokemon Data'!$B:$B,0)),"")</f>
        <v/>
      </c>
      <c r="P383" s="35" t="str">
        <f>IFERROR(INDEX('Level Multipliers'!$A:$A,MATCH($D383,'Level Multipliers'!$B:$B,0)),"")</f>
        <v/>
      </c>
      <c r="Q383" s="36" t="str">
        <f>IFERROR(INDEX('Level Multipliers'!$D:$D,MATCH(P383,'Level Multipliers'!$A:$A,0)),"")</f>
        <v/>
      </c>
      <c r="R383" s="37" t="str">
        <f t="shared" si="185"/>
        <v/>
      </c>
      <c r="S383" s="37" t="str">
        <f t="shared" si="186"/>
        <v/>
      </c>
      <c r="T383" s="38" t="str">
        <f t="shared" si="187"/>
        <v/>
      </c>
      <c r="U383" s="38" t="str">
        <f t="shared" si="188"/>
        <v/>
      </c>
      <c r="V383" s="38" t="b">
        <f t="shared" si="189"/>
        <v>1</v>
      </c>
      <c r="W383" s="37" t="str">
        <f t="array" ref="W383:AG383">IF(V383,"",IVSolution($M383,$N383,$O383,R383,S383,T383,U383,$E383,$F383,$G383,$H383,$I383))</f>
        <v/>
      </c>
      <c r="X383" s="37" t="str">
        <v/>
      </c>
      <c r="Y383" s="37" t="str">
        <v/>
      </c>
      <c r="Z383" s="39" t="str">
        <v/>
      </c>
      <c r="AA383" s="39" t="str">
        <v/>
      </c>
      <c r="AB383" s="37" t="str">
        <v/>
      </c>
      <c r="AC383" s="37" t="str">
        <v/>
      </c>
      <c r="AD383" s="37" t="str">
        <v/>
      </c>
      <c r="AE383" s="37" t="str">
        <v/>
      </c>
      <c r="AF383" s="37" t="str">
        <v/>
      </c>
      <c r="AG383" s="37" t="str">
        <v/>
      </c>
      <c r="AH383" s="40" t="str">
        <f t="shared" si="190"/>
        <v/>
      </c>
      <c r="AI383" s="36" t="str">
        <f>IFERROR(INDEX('Level Multipliers'!$D:$D,MATCH(AH383,'Level Multipliers'!$A:$A,0)),"")</f>
        <v/>
      </c>
      <c r="AJ383" s="37" t="str">
        <f t="shared" si="191"/>
        <v/>
      </c>
      <c r="AK383" s="37" t="str">
        <f t="shared" si="192"/>
        <v/>
      </c>
      <c r="AL383" s="38" t="str">
        <f t="shared" si="193"/>
        <v/>
      </c>
      <c r="AM383" s="38" t="str">
        <f t="shared" si="194"/>
        <v/>
      </c>
      <c r="AN383" s="38" t="b">
        <f t="shared" si="195"/>
        <v>1</v>
      </c>
      <c r="AO383" s="37" t="str">
        <f t="array" ref="AO383:AY383">IF(AN383,"",IVSolution($M383,$N383,$O383,AJ383,AK383,AL383,AM383,$E383,$F383,$G383,$H383,$I383))</f>
        <v/>
      </c>
      <c r="AP383" s="37" t="str">
        <v/>
      </c>
      <c r="AQ383" s="37" t="str">
        <v/>
      </c>
      <c r="AR383" s="39" t="str">
        <v/>
      </c>
      <c r="AS383" s="39" t="str">
        <v/>
      </c>
      <c r="AT383" s="37" t="str">
        <v/>
      </c>
      <c r="AU383" s="37" t="str">
        <v/>
      </c>
      <c r="AV383" s="37" t="str">
        <v/>
      </c>
      <c r="AW383" s="37" t="str">
        <v/>
      </c>
      <c r="AX383" s="37" t="str">
        <v/>
      </c>
      <c r="AY383" s="37" t="str">
        <v/>
      </c>
      <c r="AZ383" s="40" t="str">
        <f t="shared" si="196"/>
        <v/>
      </c>
      <c r="BA383" s="36" t="str">
        <f>IFERROR(INDEX('Level Multipliers'!$D:$D,MATCH(AZ383,'Level Multipliers'!$A:$A,0)),"")</f>
        <v/>
      </c>
      <c r="BB383" s="37" t="str">
        <f t="shared" si="197"/>
        <v/>
      </c>
      <c r="BC383" s="37" t="str">
        <f t="shared" si="198"/>
        <v/>
      </c>
      <c r="BD383" s="38" t="str">
        <f t="shared" si="199"/>
        <v/>
      </c>
      <c r="BE383" s="38" t="str">
        <f t="shared" si="200"/>
        <v/>
      </c>
      <c r="BF383" s="38" t="b">
        <f t="shared" si="201"/>
        <v>1</v>
      </c>
      <c r="BG383" s="37" t="str">
        <f t="array" ref="BG383:BQ383">IF(BF383,"",IVSolution($M383,$N383,$O383,BB383,BC383,BD383,BE383,$E383,$F383,$G383,$H383,$I383))</f>
        <v/>
      </c>
      <c r="BH383" s="37" t="str">
        <v/>
      </c>
      <c r="BI383" s="37" t="str">
        <v/>
      </c>
      <c r="BJ383" s="39" t="str">
        <v/>
      </c>
      <c r="BK383" s="39" t="str">
        <v/>
      </c>
      <c r="BL383" s="37" t="str">
        <v/>
      </c>
      <c r="BM383" s="37" t="str">
        <v/>
      </c>
      <c r="BN383" s="37" t="str">
        <v/>
      </c>
      <c r="BO383" s="37" t="str">
        <v/>
      </c>
      <c r="BP383" s="37" t="str">
        <v/>
      </c>
      <c r="BQ383" s="37" t="str">
        <v/>
      </c>
      <c r="BR383" s="40" t="str">
        <f t="shared" si="202"/>
        <v/>
      </c>
      <c r="BS383" s="36" t="str">
        <f>IFERROR(INDEX('Level Multipliers'!$D:$D,MATCH(BR383,'Level Multipliers'!$A:$A,0)),"")</f>
        <v/>
      </c>
      <c r="BT383" s="37" t="str">
        <f t="shared" si="203"/>
        <v/>
      </c>
      <c r="BU383" s="37" t="str">
        <f t="shared" si="204"/>
        <v/>
      </c>
      <c r="BV383" s="38" t="str">
        <f t="shared" si="205"/>
        <v/>
      </c>
      <c r="BW383" s="38" t="str">
        <f t="shared" si="206"/>
        <v/>
      </c>
      <c r="BX383" s="38" t="b">
        <f t="shared" si="207"/>
        <v>1</v>
      </c>
      <c r="BY383" s="37" t="str">
        <f t="array" ref="BY383:CI383">IF(BX383,"",IVSolution($M383,$N383,$O383,BT383,BU383,BV383,BW383,$E383,$F383,$G383,$H383,$I383))</f>
        <v/>
      </c>
      <c r="BZ383" s="37" t="str">
        <v/>
      </c>
      <c r="CA383" s="37" t="str">
        <v/>
      </c>
      <c r="CB383" s="39" t="str">
        <v/>
      </c>
      <c r="CC383" s="39" t="str">
        <v/>
      </c>
      <c r="CD383" s="37" t="str">
        <v/>
      </c>
      <c r="CE383" s="37" t="str">
        <v/>
      </c>
      <c r="CF383" s="37" t="str">
        <v/>
      </c>
      <c r="CG383" s="37" t="str">
        <v/>
      </c>
      <c r="CH383" s="37" t="str">
        <v/>
      </c>
      <c r="CI383" s="37" t="str">
        <v/>
      </c>
      <c r="CJ383" s="41" t="str">
        <f t="shared" si="208"/>
        <v/>
      </c>
      <c r="CK383" s="41" t="str">
        <f t="shared" si="209"/>
        <v/>
      </c>
      <c r="CL383" s="61" t="str">
        <f t="shared" si="210"/>
        <v/>
      </c>
      <c r="CM383" s="39" t="str">
        <f t="shared" si="211"/>
        <v/>
      </c>
      <c r="CN383" s="39" t="str">
        <f t="shared" si="212"/>
        <v/>
      </c>
      <c r="CO383" s="42" t="str">
        <f t="shared" si="213"/>
        <v/>
      </c>
      <c r="CP383" s="42" t="str">
        <f t="shared" si="214"/>
        <v/>
      </c>
      <c r="CQ383" s="42" t="str">
        <f t="shared" si="215"/>
        <v/>
      </c>
      <c r="CR383" s="42" t="str">
        <f t="shared" si="216"/>
        <v/>
      </c>
      <c r="CS383" s="42" t="str">
        <f t="shared" si="217"/>
        <v/>
      </c>
      <c r="CT383" s="42" t="str">
        <f t="shared" si="218"/>
        <v/>
      </c>
      <c r="CU383" s="43" t="str">
        <f t="shared" si="219"/>
        <v/>
      </c>
      <c r="CV383" s="43" t="str">
        <f t="shared" si="220"/>
        <v/>
      </c>
      <c r="CW383" s="43" t="str">
        <f t="shared" si="221"/>
        <v/>
      </c>
      <c r="CX383" s="13"/>
    </row>
    <row r="384" spans="1:102" x14ac:dyDescent="0.25">
      <c r="A384" s="31"/>
      <c r="B384" s="13"/>
      <c r="C384" s="13"/>
      <c r="D384" s="13"/>
      <c r="E384" s="32"/>
      <c r="F384" s="32"/>
      <c r="G384" s="32"/>
      <c r="H384" s="32"/>
      <c r="I384" s="32"/>
      <c r="J384" s="13"/>
      <c r="K384" s="33"/>
      <c r="L384" s="34" t="str">
        <f>IFERROR(INDEX('Pokemon Data'!A:A,MATCH($A384,'Pokemon Data'!$B:$B,0)),"")</f>
        <v/>
      </c>
      <c r="M384" s="34" t="str">
        <f>IFERROR(INDEX('Pokemon Data'!I:I,MATCH($A384,'Pokemon Data'!$B:$B,0)),"")</f>
        <v/>
      </c>
      <c r="N384" s="34" t="str">
        <f>IFERROR(INDEX('Pokemon Data'!J:J,MATCH($A384,'Pokemon Data'!$B:$B,0)),"")</f>
        <v/>
      </c>
      <c r="O384" s="34" t="str">
        <f>IFERROR(INDEX('Pokemon Data'!K:K,MATCH($A384,'Pokemon Data'!$B:$B,0)),"")</f>
        <v/>
      </c>
      <c r="P384" s="35" t="str">
        <f>IFERROR(INDEX('Level Multipliers'!$A:$A,MATCH($D384,'Level Multipliers'!$B:$B,0)),"")</f>
        <v/>
      </c>
      <c r="Q384" s="36" t="str">
        <f>IFERROR(INDEX('Level Multipliers'!$D:$D,MATCH(P384,'Level Multipliers'!$A:$A,0)),"")</f>
        <v/>
      </c>
      <c r="R384" s="37" t="str">
        <f t="shared" si="185"/>
        <v/>
      </c>
      <c r="S384" s="37" t="str">
        <f t="shared" si="186"/>
        <v/>
      </c>
      <c r="T384" s="38" t="str">
        <f t="shared" si="187"/>
        <v/>
      </c>
      <c r="U384" s="38" t="str">
        <f t="shared" si="188"/>
        <v/>
      </c>
      <c r="V384" s="38" t="b">
        <f t="shared" si="189"/>
        <v>1</v>
      </c>
      <c r="W384" s="37" t="str">
        <f t="array" ref="W384:AG384">IF(V384,"",IVSolution($M384,$N384,$O384,R384,S384,T384,U384,$E384,$F384,$G384,$H384,$I384))</f>
        <v/>
      </c>
      <c r="X384" s="37" t="str">
        <v/>
      </c>
      <c r="Y384" s="37" t="str">
        <v/>
      </c>
      <c r="Z384" s="39" t="str">
        <v/>
      </c>
      <c r="AA384" s="39" t="str">
        <v/>
      </c>
      <c r="AB384" s="37" t="str">
        <v/>
      </c>
      <c r="AC384" s="37" t="str">
        <v/>
      </c>
      <c r="AD384" s="37" t="str">
        <v/>
      </c>
      <c r="AE384" s="37" t="str">
        <v/>
      </c>
      <c r="AF384" s="37" t="str">
        <v/>
      </c>
      <c r="AG384" s="37" t="str">
        <v/>
      </c>
      <c r="AH384" s="40" t="str">
        <f t="shared" si="190"/>
        <v/>
      </c>
      <c r="AI384" s="36" t="str">
        <f>IFERROR(INDEX('Level Multipliers'!$D:$D,MATCH(AH384,'Level Multipliers'!$A:$A,0)),"")</f>
        <v/>
      </c>
      <c r="AJ384" s="37" t="str">
        <f t="shared" si="191"/>
        <v/>
      </c>
      <c r="AK384" s="37" t="str">
        <f t="shared" si="192"/>
        <v/>
      </c>
      <c r="AL384" s="38" t="str">
        <f t="shared" si="193"/>
        <v/>
      </c>
      <c r="AM384" s="38" t="str">
        <f t="shared" si="194"/>
        <v/>
      </c>
      <c r="AN384" s="38" t="b">
        <f t="shared" si="195"/>
        <v>1</v>
      </c>
      <c r="AO384" s="37" t="str">
        <f t="array" ref="AO384:AY384">IF(AN384,"",IVSolution($M384,$N384,$O384,AJ384,AK384,AL384,AM384,$E384,$F384,$G384,$H384,$I384))</f>
        <v/>
      </c>
      <c r="AP384" s="37" t="str">
        <v/>
      </c>
      <c r="AQ384" s="37" t="str">
        <v/>
      </c>
      <c r="AR384" s="39" t="str">
        <v/>
      </c>
      <c r="AS384" s="39" t="str">
        <v/>
      </c>
      <c r="AT384" s="37" t="str">
        <v/>
      </c>
      <c r="AU384" s="37" t="str">
        <v/>
      </c>
      <c r="AV384" s="37" t="str">
        <v/>
      </c>
      <c r="AW384" s="37" t="str">
        <v/>
      </c>
      <c r="AX384" s="37" t="str">
        <v/>
      </c>
      <c r="AY384" s="37" t="str">
        <v/>
      </c>
      <c r="AZ384" s="40" t="str">
        <f t="shared" si="196"/>
        <v/>
      </c>
      <c r="BA384" s="36" t="str">
        <f>IFERROR(INDEX('Level Multipliers'!$D:$D,MATCH(AZ384,'Level Multipliers'!$A:$A,0)),"")</f>
        <v/>
      </c>
      <c r="BB384" s="37" t="str">
        <f t="shared" si="197"/>
        <v/>
      </c>
      <c r="BC384" s="37" t="str">
        <f t="shared" si="198"/>
        <v/>
      </c>
      <c r="BD384" s="38" t="str">
        <f t="shared" si="199"/>
        <v/>
      </c>
      <c r="BE384" s="38" t="str">
        <f t="shared" si="200"/>
        <v/>
      </c>
      <c r="BF384" s="38" t="b">
        <f t="shared" si="201"/>
        <v>1</v>
      </c>
      <c r="BG384" s="37" t="str">
        <f t="array" ref="BG384:BQ384">IF(BF384,"",IVSolution($M384,$N384,$O384,BB384,BC384,BD384,BE384,$E384,$F384,$G384,$H384,$I384))</f>
        <v/>
      </c>
      <c r="BH384" s="37" t="str">
        <v/>
      </c>
      <c r="BI384" s="37" t="str">
        <v/>
      </c>
      <c r="BJ384" s="39" t="str">
        <v/>
      </c>
      <c r="BK384" s="39" t="str">
        <v/>
      </c>
      <c r="BL384" s="37" t="str">
        <v/>
      </c>
      <c r="BM384" s="37" t="str">
        <v/>
      </c>
      <c r="BN384" s="37" t="str">
        <v/>
      </c>
      <c r="BO384" s="37" t="str">
        <v/>
      </c>
      <c r="BP384" s="37" t="str">
        <v/>
      </c>
      <c r="BQ384" s="37" t="str">
        <v/>
      </c>
      <c r="BR384" s="40" t="str">
        <f t="shared" si="202"/>
        <v/>
      </c>
      <c r="BS384" s="36" t="str">
        <f>IFERROR(INDEX('Level Multipliers'!$D:$D,MATCH(BR384,'Level Multipliers'!$A:$A,0)),"")</f>
        <v/>
      </c>
      <c r="BT384" s="37" t="str">
        <f t="shared" si="203"/>
        <v/>
      </c>
      <c r="BU384" s="37" t="str">
        <f t="shared" si="204"/>
        <v/>
      </c>
      <c r="BV384" s="38" t="str">
        <f t="shared" si="205"/>
        <v/>
      </c>
      <c r="BW384" s="38" t="str">
        <f t="shared" si="206"/>
        <v/>
      </c>
      <c r="BX384" s="38" t="b">
        <f t="shared" si="207"/>
        <v>1</v>
      </c>
      <c r="BY384" s="37" t="str">
        <f t="array" ref="BY384:CI384">IF(BX384,"",IVSolution($M384,$N384,$O384,BT384,BU384,BV384,BW384,$E384,$F384,$G384,$H384,$I384))</f>
        <v/>
      </c>
      <c r="BZ384" s="37" t="str">
        <v/>
      </c>
      <c r="CA384" s="37" t="str">
        <v/>
      </c>
      <c r="CB384" s="39" t="str">
        <v/>
      </c>
      <c r="CC384" s="39" t="str">
        <v/>
      </c>
      <c r="CD384" s="37" t="str">
        <v/>
      </c>
      <c r="CE384" s="37" t="str">
        <v/>
      </c>
      <c r="CF384" s="37" t="str">
        <v/>
      </c>
      <c r="CG384" s="37" t="str">
        <v/>
      </c>
      <c r="CH384" s="37" t="str">
        <v/>
      </c>
      <c r="CI384" s="37" t="str">
        <v/>
      </c>
      <c r="CJ384" s="41" t="str">
        <f t="shared" si="208"/>
        <v/>
      </c>
      <c r="CK384" s="41" t="str">
        <f t="shared" si="209"/>
        <v/>
      </c>
      <c r="CL384" s="61" t="str">
        <f t="shared" si="210"/>
        <v/>
      </c>
      <c r="CM384" s="39" t="str">
        <f t="shared" si="211"/>
        <v/>
      </c>
      <c r="CN384" s="39" t="str">
        <f t="shared" si="212"/>
        <v/>
      </c>
      <c r="CO384" s="42" t="str">
        <f t="shared" si="213"/>
        <v/>
      </c>
      <c r="CP384" s="42" t="str">
        <f t="shared" si="214"/>
        <v/>
      </c>
      <c r="CQ384" s="42" t="str">
        <f t="shared" si="215"/>
        <v/>
      </c>
      <c r="CR384" s="42" t="str">
        <f t="shared" si="216"/>
        <v/>
      </c>
      <c r="CS384" s="42" t="str">
        <f t="shared" si="217"/>
        <v/>
      </c>
      <c r="CT384" s="42" t="str">
        <f t="shared" si="218"/>
        <v/>
      </c>
      <c r="CU384" s="43" t="str">
        <f t="shared" si="219"/>
        <v/>
      </c>
      <c r="CV384" s="43" t="str">
        <f t="shared" si="220"/>
        <v/>
      </c>
      <c r="CW384" s="43" t="str">
        <f t="shared" si="221"/>
        <v/>
      </c>
      <c r="CX384" s="13"/>
    </row>
    <row r="385" spans="1:102" x14ac:dyDescent="0.25">
      <c r="A385" s="31"/>
      <c r="B385" s="13"/>
      <c r="C385" s="13"/>
      <c r="D385" s="13"/>
      <c r="E385" s="32"/>
      <c r="F385" s="32"/>
      <c r="G385" s="32"/>
      <c r="H385" s="32"/>
      <c r="I385" s="32"/>
      <c r="J385" s="13"/>
      <c r="K385" s="33"/>
      <c r="L385" s="34" t="str">
        <f>IFERROR(INDEX('Pokemon Data'!A:A,MATCH($A385,'Pokemon Data'!$B:$B,0)),"")</f>
        <v/>
      </c>
      <c r="M385" s="34" t="str">
        <f>IFERROR(INDEX('Pokemon Data'!I:I,MATCH($A385,'Pokemon Data'!$B:$B,0)),"")</f>
        <v/>
      </c>
      <c r="N385" s="34" t="str">
        <f>IFERROR(INDEX('Pokemon Data'!J:J,MATCH($A385,'Pokemon Data'!$B:$B,0)),"")</f>
        <v/>
      </c>
      <c r="O385" s="34" t="str">
        <f>IFERROR(INDEX('Pokemon Data'!K:K,MATCH($A385,'Pokemon Data'!$B:$B,0)),"")</f>
        <v/>
      </c>
      <c r="P385" s="35" t="str">
        <f>IFERROR(INDEX('Level Multipliers'!$A:$A,MATCH($D385,'Level Multipliers'!$B:$B,0)),"")</f>
        <v/>
      </c>
      <c r="Q385" s="36" t="str">
        <f>IFERROR(INDEX('Level Multipliers'!$D:$D,MATCH(P385,'Level Multipliers'!$A:$A,0)),"")</f>
        <v/>
      </c>
      <c r="R385" s="37" t="str">
        <f t="shared" si="185"/>
        <v/>
      </c>
      <c r="S385" s="37" t="str">
        <f t="shared" si="186"/>
        <v/>
      </c>
      <c r="T385" s="38" t="str">
        <f t="shared" si="187"/>
        <v/>
      </c>
      <c r="U385" s="38" t="str">
        <f t="shared" si="188"/>
        <v/>
      </c>
      <c r="V385" s="38" t="b">
        <f t="shared" si="189"/>
        <v>1</v>
      </c>
      <c r="W385" s="37" t="str">
        <f t="array" ref="W385:AG385">IF(V385,"",IVSolution($M385,$N385,$O385,R385,S385,T385,U385,$E385,$F385,$G385,$H385,$I385))</f>
        <v/>
      </c>
      <c r="X385" s="37" t="str">
        <v/>
      </c>
      <c r="Y385" s="37" t="str">
        <v/>
      </c>
      <c r="Z385" s="39" t="str">
        <v/>
      </c>
      <c r="AA385" s="39" t="str">
        <v/>
      </c>
      <c r="AB385" s="37" t="str">
        <v/>
      </c>
      <c r="AC385" s="37" t="str">
        <v/>
      </c>
      <c r="AD385" s="37" t="str">
        <v/>
      </c>
      <c r="AE385" s="37" t="str">
        <v/>
      </c>
      <c r="AF385" s="37" t="str">
        <v/>
      </c>
      <c r="AG385" s="37" t="str">
        <v/>
      </c>
      <c r="AH385" s="40" t="str">
        <f t="shared" si="190"/>
        <v/>
      </c>
      <c r="AI385" s="36" t="str">
        <f>IFERROR(INDEX('Level Multipliers'!$D:$D,MATCH(AH385,'Level Multipliers'!$A:$A,0)),"")</f>
        <v/>
      </c>
      <c r="AJ385" s="37" t="str">
        <f t="shared" si="191"/>
        <v/>
      </c>
      <c r="AK385" s="37" t="str">
        <f t="shared" si="192"/>
        <v/>
      </c>
      <c r="AL385" s="38" t="str">
        <f t="shared" si="193"/>
        <v/>
      </c>
      <c r="AM385" s="38" t="str">
        <f t="shared" si="194"/>
        <v/>
      </c>
      <c r="AN385" s="38" t="b">
        <f t="shared" si="195"/>
        <v>1</v>
      </c>
      <c r="AO385" s="37" t="str">
        <f t="array" ref="AO385:AY385">IF(AN385,"",IVSolution($M385,$N385,$O385,AJ385,AK385,AL385,AM385,$E385,$F385,$G385,$H385,$I385))</f>
        <v/>
      </c>
      <c r="AP385" s="37" t="str">
        <v/>
      </c>
      <c r="AQ385" s="37" t="str">
        <v/>
      </c>
      <c r="AR385" s="39" t="str">
        <v/>
      </c>
      <c r="AS385" s="39" t="str">
        <v/>
      </c>
      <c r="AT385" s="37" t="str">
        <v/>
      </c>
      <c r="AU385" s="37" t="str">
        <v/>
      </c>
      <c r="AV385" s="37" t="str">
        <v/>
      </c>
      <c r="AW385" s="37" t="str">
        <v/>
      </c>
      <c r="AX385" s="37" t="str">
        <v/>
      </c>
      <c r="AY385" s="37" t="str">
        <v/>
      </c>
      <c r="AZ385" s="40" t="str">
        <f t="shared" si="196"/>
        <v/>
      </c>
      <c r="BA385" s="36" t="str">
        <f>IFERROR(INDEX('Level Multipliers'!$D:$D,MATCH(AZ385,'Level Multipliers'!$A:$A,0)),"")</f>
        <v/>
      </c>
      <c r="BB385" s="37" t="str">
        <f t="shared" si="197"/>
        <v/>
      </c>
      <c r="BC385" s="37" t="str">
        <f t="shared" si="198"/>
        <v/>
      </c>
      <c r="BD385" s="38" t="str">
        <f t="shared" si="199"/>
        <v/>
      </c>
      <c r="BE385" s="38" t="str">
        <f t="shared" si="200"/>
        <v/>
      </c>
      <c r="BF385" s="38" t="b">
        <f t="shared" si="201"/>
        <v>1</v>
      </c>
      <c r="BG385" s="37" t="str">
        <f t="array" ref="BG385:BQ385">IF(BF385,"",IVSolution($M385,$N385,$O385,BB385,BC385,BD385,BE385,$E385,$F385,$G385,$H385,$I385))</f>
        <v/>
      </c>
      <c r="BH385" s="37" t="str">
        <v/>
      </c>
      <c r="BI385" s="37" t="str">
        <v/>
      </c>
      <c r="BJ385" s="39" t="str">
        <v/>
      </c>
      <c r="BK385" s="39" t="str">
        <v/>
      </c>
      <c r="BL385" s="37" t="str">
        <v/>
      </c>
      <c r="BM385" s="37" t="str">
        <v/>
      </c>
      <c r="BN385" s="37" t="str">
        <v/>
      </c>
      <c r="BO385" s="37" t="str">
        <v/>
      </c>
      <c r="BP385" s="37" t="str">
        <v/>
      </c>
      <c r="BQ385" s="37" t="str">
        <v/>
      </c>
      <c r="BR385" s="40" t="str">
        <f t="shared" si="202"/>
        <v/>
      </c>
      <c r="BS385" s="36" t="str">
        <f>IFERROR(INDEX('Level Multipliers'!$D:$D,MATCH(BR385,'Level Multipliers'!$A:$A,0)),"")</f>
        <v/>
      </c>
      <c r="BT385" s="37" t="str">
        <f t="shared" si="203"/>
        <v/>
      </c>
      <c r="BU385" s="37" t="str">
        <f t="shared" si="204"/>
        <v/>
      </c>
      <c r="BV385" s="38" t="str">
        <f t="shared" si="205"/>
        <v/>
      </c>
      <c r="BW385" s="38" t="str">
        <f t="shared" si="206"/>
        <v/>
      </c>
      <c r="BX385" s="38" t="b">
        <f t="shared" si="207"/>
        <v>1</v>
      </c>
      <c r="BY385" s="37" t="str">
        <f t="array" ref="BY385:CI385">IF(BX385,"",IVSolution($M385,$N385,$O385,BT385,BU385,BV385,BW385,$E385,$F385,$G385,$H385,$I385))</f>
        <v/>
      </c>
      <c r="BZ385" s="37" t="str">
        <v/>
      </c>
      <c r="CA385" s="37" t="str">
        <v/>
      </c>
      <c r="CB385" s="39" t="str">
        <v/>
      </c>
      <c r="CC385" s="39" t="str">
        <v/>
      </c>
      <c r="CD385" s="37" t="str">
        <v/>
      </c>
      <c r="CE385" s="37" t="str">
        <v/>
      </c>
      <c r="CF385" s="37" t="str">
        <v/>
      </c>
      <c r="CG385" s="37" t="str">
        <v/>
      </c>
      <c r="CH385" s="37" t="str">
        <v/>
      </c>
      <c r="CI385" s="37" t="str">
        <v/>
      </c>
      <c r="CJ385" s="41" t="str">
        <f t="shared" si="208"/>
        <v/>
      </c>
      <c r="CK385" s="41" t="str">
        <f t="shared" si="209"/>
        <v/>
      </c>
      <c r="CL385" s="61" t="str">
        <f t="shared" si="210"/>
        <v/>
      </c>
      <c r="CM385" s="39" t="str">
        <f t="shared" si="211"/>
        <v/>
      </c>
      <c r="CN385" s="39" t="str">
        <f t="shared" si="212"/>
        <v/>
      </c>
      <c r="CO385" s="42" t="str">
        <f t="shared" si="213"/>
        <v/>
      </c>
      <c r="CP385" s="42" t="str">
        <f t="shared" si="214"/>
        <v/>
      </c>
      <c r="CQ385" s="42" t="str">
        <f t="shared" si="215"/>
        <v/>
      </c>
      <c r="CR385" s="42" t="str">
        <f t="shared" si="216"/>
        <v/>
      </c>
      <c r="CS385" s="42" t="str">
        <f t="shared" si="217"/>
        <v/>
      </c>
      <c r="CT385" s="42" t="str">
        <f t="shared" si="218"/>
        <v/>
      </c>
      <c r="CU385" s="43" t="str">
        <f t="shared" si="219"/>
        <v/>
      </c>
      <c r="CV385" s="43" t="str">
        <f t="shared" si="220"/>
        <v/>
      </c>
      <c r="CW385" s="43" t="str">
        <f t="shared" si="221"/>
        <v/>
      </c>
      <c r="CX385" s="13"/>
    </row>
    <row r="386" spans="1:102" x14ac:dyDescent="0.25">
      <c r="A386" s="31"/>
      <c r="B386" s="13"/>
      <c r="C386" s="13"/>
      <c r="D386" s="13"/>
      <c r="E386" s="32"/>
      <c r="F386" s="32"/>
      <c r="G386" s="32"/>
      <c r="H386" s="32"/>
      <c r="I386" s="32"/>
      <c r="J386" s="13"/>
      <c r="K386" s="33"/>
      <c r="L386" s="34" t="str">
        <f>IFERROR(INDEX('Pokemon Data'!A:A,MATCH($A386,'Pokemon Data'!$B:$B,0)),"")</f>
        <v/>
      </c>
      <c r="M386" s="34" t="str">
        <f>IFERROR(INDEX('Pokemon Data'!I:I,MATCH($A386,'Pokemon Data'!$B:$B,0)),"")</f>
        <v/>
      </c>
      <c r="N386" s="34" t="str">
        <f>IFERROR(INDEX('Pokemon Data'!J:J,MATCH($A386,'Pokemon Data'!$B:$B,0)),"")</f>
        <v/>
      </c>
      <c r="O386" s="34" t="str">
        <f>IFERROR(INDEX('Pokemon Data'!K:K,MATCH($A386,'Pokemon Data'!$B:$B,0)),"")</f>
        <v/>
      </c>
      <c r="P386" s="35" t="str">
        <f>IFERROR(INDEX('Level Multipliers'!$A:$A,MATCH($D386,'Level Multipliers'!$B:$B,0)),"")</f>
        <v/>
      </c>
      <c r="Q386" s="36" t="str">
        <f>IFERROR(INDEX('Level Multipliers'!$D:$D,MATCH(P386,'Level Multipliers'!$A:$A,0)),"")</f>
        <v/>
      </c>
      <c r="R386" s="37" t="str">
        <f t="shared" si="185"/>
        <v/>
      </c>
      <c r="S386" s="37" t="str">
        <f t="shared" si="186"/>
        <v/>
      </c>
      <c r="T386" s="38" t="str">
        <f t="shared" si="187"/>
        <v/>
      </c>
      <c r="U386" s="38" t="str">
        <f t="shared" si="188"/>
        <v/>
      </c>
      <c r="V386" s="38" t="b">
        <f t="shared" si="189"/>
        <v>1</v>
      </c>
      <c r="W386" s="37" t="str">
        <f t="array" ref="W386:AG386">IF(V386,"",IVSolution($M386,$N386,$O386,R386,S386,T386,U386,$E386,$F386,$G386,$H386,$I386))</f>
        <v/>
      </c>
      <c r="X386" s="37" t="str">
        <v/>
      </c>
      <c r="Y386" s="37" t="str">
        <v/>
      </c>
      <c r="Z386" s="39" t="str">
        <v/>
      </c>
      <c r="AA386" s="39" t="str">
        <v/>
      </c>
      <c r="AB386" s="37" t="str">
        <v/>
      </c>
      <c r="AC386" s="37" t="str">
        <v/>
      </c>
      <c r="AD386" s="37" t="str">
        <v/>
      </c>
      <c r="AE386" s="37" t="str">
        <v/>
      </c>
      <c r="AF386" s="37" t="str">
        <v/>
      </c>
      <c r="AG386" s="37" t="str">
        <v/>
      </c>
      <c r="AH386" s="40" t="str">
        <f t="shared" si="190"/>
        <v/>
      </c>
      <c r="AI386" s="36" t="str">
        <f>IFERROR(INDEX('Level Multipliers'!$D:$D,MATCH(AH386,'Level Multipliers'!$A:$A,0)),"")</f>
        <v/>
      </c>
      <c r="AJ386" s="37" t="str">
        <f t="shared" si="191"/>
        <v/>
      </c>
      <c r="AK386" s="37" t="str">
        <f t="shared" si="192"/>
        <v/>
      </c>
      <c r="AL386" s="38" t="str">
        <f t="shared" si="193"/>
        <v/>
      </c>
      <c r="AM386" s="38" t="str">
        <f t="shared" si="194"/>
        <v/>
      </c>
      <c r="AN386" s="38" t="b">
        <f t="shared" si="195"/>
        <v>1</v>
      </c>
      <c r="AO386" s="37" t="str">
        <f t="array" ref="AO386:AY386">IF(AN386,"",IVSolution($M386,$N386,$O386,AJ386,AK386,AL386,AM386,$E386,$F386,$G386,$H386,$I386))</f>
        <v/>
      </c>
      <c r="AP386" s="37" t="str">
        <v/>
      </c>
      <c r="AQ386" s="37" t="str">
        <v/>
      </c>
      <c r="AR386" s="39" t="str">
        <v/>
      </c>
      <c r="AS386" s="39" t="str">
        <v/>
      </c>
      <c r="AT386" s="37" t="str">
        <v/>
      </c>
      <c r="AU386" s="37" t="str">
        <v/>
      </c>
      <c r="AV386" s="37" t="str">
        <v/>
      </c>
      <c r="AW386" s="37" t="str">
        <v/>
      </c>
      <c r="AX386" s="37" t="str">
        <v/>
      </c>
      <c r="AY386" s="37" t="str">
        <v/>
      </c>
      <c r="AZ386" s="40" t="str">
        <f t="shared" si="196"/>
        <v/>
      </c>
      <c r="BA386" s="36" t="str">
        <f>IFERROR(INDEX('Level Multipliers'!$D:$D,MATCH(AZ386,'Level Multipliers'!$A:$A,0)),"")</f>
        <v/>
      </c>
      <c r="BB386" s="37" t="str">
        <f t="shared" si="197"/>
        <v/>
      </c>
      <c r="BC386" s="37" t="str">
        <f t="shared" si="198"/>
        <v/>
      </c>
      <c r="BD386" s="38" t="str">
        <f t="shared" si="199"/>
        <v/>
      </c>
      <c r="BE386" s="38" t="str">
        <f t="shared" si="200"/>
        <v/>
      </c>
      <c r="BF386" s="38" t="b">
        <f t="shared" si="201"/>
        <v>1</v>
      </c>
      <c r="BG386" s="37" t="str">
        <f t="array" ref="BG386:BQ386">IF(BF386,"",IVSolution($M386,$N386,$O386,BB386,BC386,BD386,BE386,$E386,$F386,$G386,$H386,$I386))</f>
        <v/>
      </c>
      <c r="BH386" s="37" t="str">
        <v/>
      </c>
      <c r="BI386" s="37" t="str">
        <v/>
      </c>
      <c r="BJ386" s="39" t="str">
        <v/>
      </c>
      <c r="BK386" s="39" t="str">
        <v/>
      </c>
      <c r="BL386" s="37" t="str">
        <v/>
      </c>
      <c r="BM386" s="37" t="str">
        <v/>
      </c>
      <c r="BN386" s="37" t="str">
        <v/>
      </c>
      <c r="BO386" s="37" t="str">
        <v/>
      </c>
      <c r="BP386" s="37" t="str">
        <v/>
      </c>
      <c r="BQ386" s="37" t="str">
        <v/>
      </c>
      <c r="BR386" s="40" t="str">
        <f t="shared" si="202"/>
        <v/>
      </c>
      <c r="BS386" s="36" t="str">
        <f>IFERROR(INDEX('Level Multipliers'!$D:$D,MATCH(BR386,'Level Multipliers'!$A:$A,0)),"")</f>
        <v/>
      </c>
      <c r="BT386" s="37" t="str">
        <f t="shared" si="203"/>
        <v/>
      </c>
      <c r="BU386" s="37" t="str">
        <f t="shared" si="204"/>
        <v/>
      </c>
      <c r="BV386" s="38" t="str">
        <f t="shared" si="205"/>
        <v/>
      </c>
      <c r="BW386" s="38" t="str">
        <f t="shared" si="206"/>
        <v/>
      </c>
      <c r="BX386" s="38" t="b">
        <f t="shared" si="207"/>
        <v>1</v>
      </c>
      <c r="BY386" s="37" t="str">
        <f t="array" ref="BY386:CI386">IF(BX386,"",IVSolution($M386,$N386,$O386,BT386,BU386,BV386,BW386,$E386,$F386,$G386,$H386,$I386))</f>
        <v/>
      </c>
      <c r="BZ386" s="37" t="str">
        <v/>
      </c>
      <c r="CA386" s="37" t="str">
        <v/>
      </c>
      <c r="CB386" s="39" t="str">
        <v/>
      </c>
      <c r="CC386" s="39" t="str">
        <v/>
      </c>
      <c r="CD386" s="37" t="str">
        <v/>
      </c>
      <c r="CE386" s="37" t="str">
        <v/>
      </c>
      <c r="CF386" s="37" t="str">
        <v/>
      </c>
      <c r="CG386" s="37" t="str">
        <v/>
      </c>
      <c r="CH386" s="37" t="str">
        <v/>
      </c>
      <c r="CI386" s="37" t="str">
        <v/>
      </c>
      <c r="CJ386" s="41" t="str">
        <f t="shared" si="208"/>
        <v/>
      </c>
      <c r="CK386" s="41" t="str">
        <f t="shared" si="209"/>
        <v/>
      </c>
      <c r="CL386" s="61" t="str">
        <f t="shared" si="210"/>
        <v/>
      </c>
      <c r="CM386" s="39" t="str">
        <f t="shared" si="211"/>
        <v/>
      </c>
      <c r="CN386" s="39" t="str">
        <f t="shared" si="212"/>
        <v/>
      </c>
      <c r="CO386" s="42" t="str">
        <f t="shared" si="213"/>
        <v/>
      </c>
      <c r="CP386" s="42" t="str">
        <f t="shared" si="214"/>
        <v/>
      </c>
      <c r="CQ386" s="42" t="str">
        <f t="shared" si="215"/>
        <v/>
      </c>
      <c r="CR386" s="42" t="str">
        <f t="shared" si="216"/>
        <v/>
      </c>
      <c r="CS386" s="42" t="str">
        <f t="shared" si="217"/>
        <v/>
      </c>
      <c r="CT386" s="42" t="str">
        <f t="shared" si="218"/>
        <v/>
      </c>
      <c r="CU386" s="43" t="str">
        <f t="shared" si="219"/>
        <v/>
      </c>
      <c r="CV386" s="43" t="str">
        <f t="shared" si="220"/>
        <v/>
      </c>
      <c r="CW386" s="43" t="str">
        <f t="shared" si="221"/>
        <v/>
      </c>
      <c r="CX386" s="13"/>
    </row>
    <row r="387" spans="1:102" x14ac:dyDescent="0.25">
      <c r="A387" s="31"/>
      <c r="B387" s="13"/>
      <c r="C387" s="13"/>
      <c r="D387" s="13"/>
      <c r="E387" s="32"/>
      <c r="F387" s="32"/>
      <c r="G387" s="32"/>
      <c r="H387" s="32"/>
      <c r="I387" s="32"/>
      <c r="J387" s="13"/>
      <c r="K387" s="33"/>
      <c r="L387" s="34" t="str">
        <f>IFERROR(INDEX('Pokemon Data'!A:A,MATCH($A387,'Pokemon Data'!$B:$B,0)),"")</f>
        <v/>
      </c>
      <c r="M387" s="34" t="str">
        <f>IFERROR(INDEX('Pokemon Data'!I:I,MATCH($A387,'Pokemon Data'!$B:$B,0)),"")</f>
        <v/>
      </c>
      <c r="N387" s="34" t="str">
        <f>IFERROR(INDEX('Pokemon Data'!J:J,MATCH($A387,'Pokemon Data'!$B:$B,0)),"")</f>
        <v/>
      </c>
      <c r="O387" s="34" t="str">
        <f>IFERROR(INDEX('Pokemon Data'!K:K,MATCH($A387,'Pokemon Data'!$B:$B,0)),"")</f>
        <v/>
      </c>
      <c r="P387" s="35" t="str">
        <f>IFERROR(INDEX('Level Multipliers'!$A:$A,MATCH($D387,'Level Multipliers'!$B:$B,0)),"")</f>
        <v/>
      </c>
      <c r="Q387" s="36" t="str">
        <f>IFERROR(INDEX('Level Multipliers'!$D:$D,MATCH(P387,'Level Multipliers'!$A:$A,0)),"")</f>
        <v/>
      </c>
      <c r="R387" s="37" t="str">
        <f t="shared" ref="R387:R450" si="222">IF(P387="","",IF($C387&gt;10,MAX(0,ROUNDUP(Q387*$C387-$M387+1000,0)-1000),0))</f>
        <v/>
      </c>
      <c r="S387" s="37" t="str">
        <f t="shared" ref="S387:S450" si="223">IF(P387="","",MIN(15,ROUNDDOWN(Q387*($C387+1)-$M387+1000,0)-1000))</f>
        <v/>
      </c>
      <c r="T387" s="38" t="str">
        <f t="shared" ref="T387:T450" si="224">IFERROR(IF($B387&gt;10,100*Q387^4*$B387^2,$N387^2*$O387*($M387+R387)),"")</f>
        <v/>
      </c>
      <c r="U387" s="38" t="str">
        <f t="shared" ref="U387:U450" si="225">IFERROR(100*Q387^4*($B387+1)^2,"")</f>
        <v/>
      </c>
      <c r="V387" s="38" t="b">
        <f t="shared" ref="V387:V450" si="226">IFERROR(OR(AND($J387=0,INT(P387)&lt;&gt;P387),AND($K387&lt;&gt;"",P387&lt;&gt;$K387),R387&gt;15,S387&lt;0,T387&gt;(($N387+15)^2*($O387+15)*($M387+S387)),U387&lt;($N387^2*$O387*($M387+R387))),TRUE())</f>
        <v>1</v>
      </c>
      <c r="W387" s="37" t="str">
        <f t="array" ref="W387:AG387">IF(V387,"",IVSolution($M387,$N387,$O387,R387,S387,T387,U387,$E387,$F387,$G387,$H387,$I387))</f>
        <v/>
      </c>
      <c r="X387" s="37" t="str">
        <v/>
      </c>
      <c r="Y387" s="37" t="str">
        <v/>
      </c>
      <c r="Z387" s="39" t="str">
        <v/>
      </c>
      <c r="AA387" s="39" t="str">
        <v/>
      </c>
      <c r="AB387" s="37" t="str">
        <v/>
      </c>
      <c r="AC387" s="37" t="str">
        <v/>
      </c>
      <c r="AD387" s="37" t="str">
        <v/>
      </c>
      <c r="AE387" s="37" t="str">
        <v/>
      </c>
      <c r="AF387" s="37" t="str">
        <v/>
      </c>
      <c r="AG387" s="37" t="str">
        <v/>
      </c>
      <c r="AH387" s="40" t="str">
        <f t="shared" ref="AH387:AH450" si="227">IFERROR(P387+0.5,"")</f>
        <v/>
      </c>
      <c r="AI387" s="36" t="str">
        <f>IFERROR(INDEX('Level Multipliers'!$D:$D,MATCH(AH387,'Level Multipliers'!$A:$A,0)),"")</f>
        <v/>
      </c>
      <c r="AJ387" s="37" t="str">
        <f t="shared" ref="AJ387:AJ450" si="228">IF(AH387="","",IF($C387&gt;10,MAX(0,ROUNDUP(AI387*$C387-$M387+1000,0)-1000),0))</f>
        <v/>
      </c>
      <c r="AK387" s="37" t="str">
        <f t="shared" ref="AK387:AK450" si="229">IF(AH387="","",MIN(15,ROUNDDOWN(AI387*($C387+1)-$M387+1000,0)-1000))</f>
        <v/>
      </c>
      <c r="AL387" s="38" t="str">
        <f t="shared" ref="AL387:AL450" si="230">IFERROR(IF($B387&gt;10,100*AI387^4*$B387^2,$N387^2*$O387*($M387+AJ387)),"")</f>
        <v/>
      </c>
      <c r="AM387" s="38" t="str">
        <f t="shared" ref="AM387:AM450" si="231">IFERROR(100*AI387^4*($B387+1)^2,"")</f>
        <v/>
      </c>
      <c r="AN387" s="38" t="b">
        <f t="shared" ref="AN387:AN450" si="232">IFERROR(OR(AND($J387=0,INT(AH387)&lt;&gt;AH387),AND($K387&lt;&gt;"",AH387&lt;&gt;$K387),AJ387&gt;15,AK387&lt;0,AL387&gt;(($N387+15)^2*($O387+15)*($M387+AK387)),AM387&lt;($N387^2*$O387*($M387+AJ387))),TRUE())</f>
        <v>1</v>
      </c>
      <c r="AO387" s="37" t="str">
        <f t="array" ref="AO387:AY387">IF(AN387,"",IVSolution($M387,$N387,$O387,AJ387,AK387,AL387,AM387,$E387,$F387,$G387,$H387,$I387))</f>
        <v/>
      </c>
      <c r="AP387" s="37" t="str">
        <v/>
      </c>
      <c r="AQ387" s="37" t="str">
        <v/>
      </c>
      <c r="AR387" s="39" t="str">
        <v/>
      </c>
      <c r="AS387" s="39" t="str">
        <v/>
      </c>
      <c r="AT387" s="37" t="str">
        <v/>
      </c>
      <c r="AU387" s="37" t="str">
        <v/>
      </c>
      <c r="AV387" s="37" t="str">
        <v/>
      </c>
      <c r="AW387" s="37" t="str">
        <v/>
      </c>
      <c r="AX387" s="37" t="str">
        <v/>
      </c>
      <c r="AY387" s="37" t="str">
        <v/>
      </c>
      <c r="AZ387" s="40" t="str">
        <f t="shared" ref="AZ387:AZ450" si="233">IFERROR(AH387+0.5,"")</f>
        <v/>
      </c>
      <c r="BA387" s="36" t="str">
        <f>IFERROR(INDEX('Level Multipliers'!$D:$D,MATCH(AZ387,'Level Multipliers'!$A:$A,0)),"")</f>
        <v/>
      </c>
      <c r="BB387" s="37" t="str">
        <f t="shared" ref="BB387:BB450" si="234">IF(AZ387="","",IF($C387&gt;10,MAX(0,ROUNDUP(BA387*$C387-$M387+1000,0)-1000),0))</f>
        <v/>
      </c>
      <c r="BC387" s="37" t="str">
        <f t="shared" ref="BC387:BC450" si="235">IF(AZ387="","",MIN(15,ROUNDDOWN(BA387*($C387+1)-$M387+1000,0)-1000))</f>
        <v/>
      </c>
      <c r="BD387" s="38" t="str">
        <f t="shared" ref="BD387:BD450" si="236">IFERROR(IF($B387&gt;10,100*BA387^4*$B387^2,$N387^2*$O387*($M387+BB387)),"")</f>
        <v/>
      </c>
      <c r="BE387" s="38" t="str">
        <f t="shared" ref="BE387:BE450" si="237">IFERROR(100*BA387^4*($B387+1)^2,"")</f>
        <v/>
      </c>
      <c r="BF387" s="38" t="b">
        <f t="shared" ref="BF387:BF450" si="238">IFERROR(OR(AND($J387=0,INT(AZ387)&lt;&gt;AZ387),AND($K387&lt;&gt;"",AZ387&lt;&gt;$K387),BB387&gt;15,BC387&lt;0,BD387&gt;(($N387+15)^2*($O387+15)*($M387+BC387)),BE387&lt;($N387^2*$O387*($M387+BB387))),TRUE())</f>
        <v>1</v>
      </c>
      <c r="BG387" s="37" t="str">
        <f t="array" ref="BG387:BQ387">IF(BF387,"",IVSolution($M387,$N387,$O387,BB387,BC387,BD387,BE387,$E387,$F387,$G387,$H387,$I387))</f>
        <v/>
      </c>
      <c r="BH387" s="37" t="str">
        <v/>
      </c>
      <c r="BI387" s="37" t="str">
        <v/>
      </c>
      <c r="BJ387" s="39" t="str">
        <v/>
      </c>
      <c r="BK387" s="39" t="str">
        <v/>
      </c>
      <c r="BL387" s="37" t="str">
        <v/>
      </c>
      <c r="BM387" s="37" t="str">
        <v/>
      </c>
      <c r="BN387" s="37" t="str">
        <v/>
      </c>
      <c r="BO387" s="37" t="str">
        <v/>
      </c>
      <c r="BP387" s="37" t="str">
        <v/>
      </c>
      <c r="BQ387" s="37" t="str">
        <v/>
      </c>
      <c r="BR387" s="40" t="str">
        <f t="shared" ref="BR387:BR450" si="239">IFERROR(AZ387+0.5,"")</f>
        <v/>
      </c>
      <c r="BS387" s="36" t="str">
        <f>IFERROR(INDEX('Level Multipliers'!$D:$D,MATCH(BR387,'Level Multipliers'!$A:$A,0)),"")</f>
        <v/>
      </c>
      <c r="BT387" s="37" t="str">
        <f t="shared" ref="BT387:BT450" si="240">IF(BR387="","",IF($C387&gt;10,MAX(0,ROUNDUP(BS387*$C387-$M387+1000,0)-1000),0))</f>
        <v/>
      </c>
      <c r="BU387" s="37" t="str">
        <f t="shared" ref="BU387:BU450" si="241">IF(BR387="","",MIN(15,ROUNDDOWN(BS387*($C387+1)-$M387+1000,0)-1000))</f>
        <v/>
      </c>
      <c r="BV387" s="38" t="str">
        <f t="shared" ref="BV387:BV450" si="242">IFERROR(IF($B387&gt;10,100*BS387^4*$B387^2,$N387^2*$O387*($M387+BT387)),"")</f>
        <v/>
      </c>
      <c r="BW387" s="38" t="str">
        <f t="shared" ref="BW387:BW450" si="243">IFERROR(100*BS387^4*($B387+1)^2,"")</f>
        <v/>
      </c>
      <c r="BX387" s="38" t="b">
        <f t="shared" ref="BX387:BX450" si="244">IFERROR(OR(AND($J387=0,INT(BR387)&lt;&gt;BR387),AND($K387&lt;&gt;"",BR387&lt;&gt;$K387),BT387&gt;15,BU387&lt;0,BV387&gt;(($N387+15)^2*($O387+15)*($M387+BU387)),BW387&lt;($N387^2*$O387*($M387+BT387))),TRUE())</f>
        <v>1</v>
      </c>
      <c r="BY387" s="37" t="str">
        <f t="array" ref="BY387:CI387">IF(BX387,"",IVSolution($M387,$N387,$O387,BT387,BU387,BV387,BW387,$E387,$F387,$G387,$H387,$I387))</f>
        <v/>
      </c>
      <c r="BZ387" s="37" t="str">
        <v/>
      </c>
      <c r="CA387" s="37" t="str">
        <v/>
      </c>
      <c r="CB387" s="39" t="str">
        <v/>
      </c>
      <c r="CC387" s="39" t="str">
        <v/>
      </c>
      <c r="CD387" s="37" t="str">
        <v/>
      </c>
      <c r="CE387" s="37" t="str">
        <v/>
      </c>
      <c r="CF387" s="37" t="str">
        <v/>
      </c>
      <c r="CG387" s="37" t="str">
        <v/>
      </c>
      <c r="CH387" s="37" t="str">
        <v/>
      </c>
      <c r="CI387" s="37" t="str">
        <v/>
      </c>
      <c r="CJ387" s="41" t="str">
        <f t="shared" ref="CJ387:CJ450" si="245">IF(IFERROR(W387*1,0)&gt;0,P387,IF(IFERROR(AO387*1,0)&gt;0,AH387,IF(IFERROR(BG387*1,0)&gt;0,AZ387,IF(IFERROR(BY387*1,0)&gt;0,BR387,""))))</f>
        <v/>
      </c>
      <c r="CK387" s="41" t="str">
        <f t="shared" ref="CK387:CK450" si="246">IF(IFERROR(BY387*1,0)&gt;0,BR387,IF(IFERROR(BG387*1,0)&gt;0,AZ387,IF(IFERROR(AO387*1,0)&gt;0,AH387,IF(IFERROR(W387*1,0)&gt;0,P387,""))))</f>
        <v/>
      </c>
      <c r="CL387" s="61" t="str">
        <f t="shared" ref="CL387:CL450" si="247">IF(OR(CJ387="",CK387=""),"",(CM387+CN387)/2)</f>
        <v/>
      </c>
      <c r="CM387" s="39" t="str">
        <f t="shared" ref="CM387:CM450" si="248">IF(OR(CJ387="",CK387=""),"",MIN(Z387,AR387,BJ387,CB387))</f>
        <v/>
      </c>
      <c r="CN387" s="39" t="str">
        <f t="shared" ref="CN387:CN450" si="249">IF(OR(CJ387="",CK387=""),"",MAX(AA387,AS387,BK387,CC387))</f>
        <v/>
      </c>
      <c r="CO387" s="42" t="str">
        <f t="shared" ref="CO387:CO450" si="250">IF(OR(CJ387="",CK387=""),"",MIN(AB387,AT387,BL387,CD387))</f>
        <v/>
      </c>
      <c r="CP387" s="42" t="str">
        <f t="shared" ref="CP387:CP450" si="251">IF(OR(CJ387="",CK387=""),"",MAX(AC387,AU387,BM387,CE387))</f>
        <v/>
      </c>
      <c r="CQ387" s="42" t="str">
        <f t="shared" ref="CQ387:CQ450" si="252">IF(OR(CJ387="",CK387=""),"",MIN(AD387,AV387,BN387,CF387))</f>
        <v/>
      </c>
      <c r="CR387" s="42" t="str">
        <f t="shared" ref="CR387:CR450" si="253">IF(OR(CJ387="",CK387=""),"",MAX(AE387,AW387,BO387,CG387))</f>
        <v/>
      </c>
      <c r="CS387" s="42" t="str">
        <f t="shared" ref="CS387:CS450" si="254">IF(OR(CJ387="",CK387=""),"",MIN(AF387,AX387,BP387,CH387))</f>
        <v/>
      </c>
      <c r="CT387" s="42" t="str">
        <f t="shared" ref="CT387:CT450" si="255">IF(OR(CJ387="",CK387=""),"",MAX(AG387,AY387,BQ387,CI387))</f>
        <v/>
      </c>
      <c r="CU387" s="43" t="str">
        <f t="shared" ref="CU387:CU450" si="256">IF(CO387=CP387,CP387,CO387&amp;"-"&amp;CP387)</f>
        <v/>
      </c>
      <c r="CV387" s="43" t="str">
        <f t="shared" ref="CV387:CV450" si="257">IF(CQ387=CR387,CR387,CQ387&amp;"-"&amp;CR387)</f>
        <v/>
      </c>
      <c r="CW387" s="43" t="str">
        <f t="shared" ref="CW387:CW450" si="258">IF(CS387=CT387,CT387,CS387&amp;"-"&amp;CT387)</f>
        <v/>
      </c>
      <c r="CX387" s="13"/>
    </row>
    <row r="388" spans="1:102" x14ac:dyDescent="0.25">
      <c r="A388" s="31"/>
      <c r="B388" s="13"/>
      <c r="C388" s="13"/>
      <c r="D388" s="13"/>
      <c r="E388" s="32"/>
      <c r="F388" s="32"/>
      <c r="G388" s="32"/>
      <c r="H388" s="32"/>
      <c r="I388" s="32"/>
      <c r="J388" s="13"/>
      <c r="K388" s="33"/>
      <c r="L388" s="34" t="str">
        <f>IFERROR(INDEX('Pokemon Data'!A:A,MATCH($A388,'Pokemon Data'!$B:$B,0)),"")</f>
        <v/>
      </c>
      <c r="M388" s="34" t="str">
        <f>IFERROR(INDEX('Pokemon Data'!I:I,MATCH($A388,'Pokemon Data'!$B:$B,0)),"")</f>
        <v/>
      </c>
      <c r="N388" s="34" t="str">
        <f>IFERROR(INDEX('Pokemon Data'!J:J,MATCH($A388,'Pokemon Data'!$B:$B,0)),"")</f>
        <v/>
      </c>
      <c r="O388" s="34" t="str">
        <f>IFERROR(INDEX('Pokemon Data'!K:K,MATCH($A388,'Pokemon Data'!$B:$B,0)),"")</f>
        <v/>
      </c>
      <c r="P388" s="35" t="str">
        <f>IFERROR(INDEX('Level Multipliers'!$A:$A,MATCH($D388,'Level Multipliers'!$B:$B,0)),"")</f>
        <v/>
      </c>
      <c r="Q388" s="36" t="str">
        <f>IFERROR(INDEX('Level Multipliers'!$D:$D,MATCH(P388,'Level Multipliers'!$A:$A,0)),"")</f>
        <v/>
      </c>
      <c r="R388" s="37" t="str">
        <f t="shared" si="222"/>
        <v/>
      </c>
      <c r="S388" s="37" t="str">
        <f t="shared" si="223"/>
        <v/>
      </c>
      <c r="T388" s="38" t="str">
        <f t="shared" si="224"/>
        <v/>
      </c>
      <c r="U388" s="38" t="str">
        <f t="shared" si="225"/>
        <v/>
      </c>
      <c r="V388" s="38" t="b">
        <f t="shared" si="226"/>
        <v>1</v>
      </c>
      <c r="W388" s="37" t="str">
        <f t="array" ref="W388:AG388">IF(V388,"",IVSolution($M388,$N388,$O388,R388,S388,T388,U388,$E388,$F388,$G388,$H388,$I388))</f>
        <v/>
      </c>
      <c r="X388" s="37" t="str">
        <v/>
      </c>
      <c r="Y388" s="37" t="str">
        <v/>
      </c>
      <c r="Z388" s="39" t="str">
        <v/>
      </c>
      <c r="AA388" s="39" t="str">
        <v/>
      </c>
      <c r="AB388" s="37" t="str">
        <v/>
      </c>
      <c r="AC388" s="37" t="str">
        <v/>
      </c>
      <c r="AD388" s="37" t="str">
        <v/>
      </c>
      <c r="AE388" s="37" t="str">
        <v/>
      </c>
      <c r="AF388" s="37" t="str">
        <v/>
      </c>
      <c r="AG388" s="37" t="str">
        <v/>
      </c>
      <c r="AH388" s="40" t="str">
        <f t="shared" si="227"/>
        <v/>
      </c>
      <c r="AI388" s="36" t="str">
        <f>IFERROR(INDEX('Level Multipliers'!$D:$D,MATCH(AH388,'Level Multipliers'!$A:$A,0)),"")</f>
        <v/>
      </c>
      <c r="AJ388" s="37" t="str">
        <f t="shared" si="228"/>
        <v/>
      </c>
      <c r="AK388" s="37" t="str">
        <f t="shared" si="229"/>
        <v/>
      </c>
      <c r="AL388" s="38" t="str">
        <f t="shared" si="230"/>
        <v/>
      </c>
      <c r="AM388" s="38" t="str">
        <f t="shared" si="231"/>
        <v/>
      </c>
      <c r="AN388" s="38" t="b">
        <f t="shared" si="232"/>
        <v>1</v>
      </c>
      <c r="AO388" s="37" t="str">
        <f t="array" ref="AO388:AY388">IF(AN388,"",IVSolution($M388,$N388,$O388,AJ388,AK388,AL388,AM388,$E388,$F388,$G388,$H388,$I388))</f>
        <v/>
      </c>
      <c r="AP388" s="37" t="str">
        <v/>
      </c>
      <c r="AQ388" s="37" t="str">
        <v/>
      </c>
      <c r="AR388" s="39" t="str">
        <v/>
      </c>
      <c r="AS388" s="39" t="str">
        <v/>
      </c>
      <c r="AT388" s="37" t="str">
        <v/>
      </c>
      <c r="AU388" s="37" t="str">
        <v/>
      </c>
      <c r="AV388" s="37" t="str">
        <v/>
      </c>
      <c r="AW388" s="37" t="str">
        <v/>
      </c>
      <c r="AX388" s="37" t="str">
        <v/>
      </c>
      <c r="AY388" s="37" t="str">
        <v/>
      </c>
      <c r="AZ388" s="40" t="str">
        <f t="shared" si="233"/>
        <v/>
      </c>
      <c r="BA388" s="36" t="str">
        <f>IFERROR(INDEX('Level Multipliers'!$D:$D,MATCH(AZ388,'Level Multipliers'!$A:$A,0)),"")</f>
        <v/>
      </c>
      <c r="BB388" s="37" t="str">
        <f t="shared" si="234"/>
        <v/>
      </c>
      <c r="BC388" s="37" t="str">
        <f t="shared" si="235"/>
        <v/>
      </c>
      <c r="BD388" s="38" t="str">
        <f t="shared" si="236"/>
        <v/>
      </c>
      <c r="BE388" s="38" t="str">
        <f t="shared" si="237"/>
        <v/>
      </c>
      <c r="BF388" s="38" t="b">
        <f t="shared" si="238"/>
        <v>1</v>
      </c>
      <c r="BG388" s="37" t="str">
        <f t="array" ref="BG388:BQ388">IF(BF388,"",IVSolution($M388,$N388,$O388,BB388,BC388,BD388,BE388,$E388,$F388,$G388,$H388,$I388))</f>
        <v/>
      </c>
      <c r="BH388" s="37" t="str">
        <v/>
      </c>
      <c r="BI388" s="37" t="str">
        <v/>
      </c>
      <c r="BJ388" s="39" t="str">
        <v/>
      </c>
      <c r="BK388" s="39" t="str">
        <v/>
      </c>
      <c r="BL388" s="37" t="str">
        <v/>
      </c>
      <c r="BM388" s="37" t="str">
        <v/>
      </c>
      <c r="BN388" s="37" t="str">
        <v/>
      </c>
      <c r="BO388" s="37" t="str">
        <v/>
      </c>
      <c r="BP388" s="37" t="str">
        <v/>
      </c>
      <c r="BQ388" s="37" t="str">
        <v/>
      </c>
      <c r="BR388" s="40" t="str">
        <f t="shared" si="239"/>
        <v/>
      </c>
      <c r="BS388" s="36" t="str">
        <f>IFERROR(INDEX('Level Multipliers'!$D:$D,MATCH(BR388,'Level Multipliers'!$A:$A,0)),"")</f>
        <v/>
      </c>
      <c r="BT388" s="37" t="str">
        <f t="shared" si="240"/>
        <v/>
      </c>
      <c r="BU388" s="37" t="str">
        <f t="shared" si="241"/>
        <v/>
      </c>
      <c r="BV388" s="38" t="str">
        <f t="shared" si="242"/>
        <v/>
      </c>
      <c r="BW388" s="38" t="str">
        <f t="shared" si="243"/>
        <v/>
      </c>
      <c r="BX388" s="38" t="b">
        <f t="shared" si="244"/>
        <v>1</v>
      </c>
      <c r="BY388" s="37" t="str">
        <f t="array" ref="BY388:CI388">IF(BX388,"",IVSolution($M388,$N388,$O388,BT388,BU388,BV388,BW388,$E388,$F388,$G388,$H388,$I388))</f>
        <v/>
      </c>
      <c r="BZ388" s="37" t="str">
        <v/>
      </c>
      <c r="CA388" s="37" t="str">
        <v/>
      </c>
      <c r="CB388" s="39" t="str">
        <v/>
      </c>
      <c r="CC388" s="39" t="str">
        <v/>
      </c>
      <c r="CD388" s="37" t="str">
        <v/>
      </c>
      <c r="CE388" s="37" t="str">
        <v/>
      </c>
      <c r="CF388" s="37" t="str">
        <v/>
      </c>
      <c r="CG388" s="37" t="str">
        <v/>
      </c>
      <c r="CH388" s="37" t="str">
        <v/>
      </c>
      <c r="CI388" s="37" t="str">
        <v/>
      </c>
      <c r="CJ388" s="41" t="str">
        <f t="shared" si="245"/>
        <v/>
      </c>
      <c r="CK388" s="41" t="str">
        <f t="shared" si="246"/>
        <v/>
      </c>
      <c r="CL388" s="61" t="str">
        <f t="shared" si="247"/>
        <v/>
      </c>
      <c r="CM388" s="39" t="str">
        <f t="shared" si="248"/>
        <v/>
      </c>
      <c r="CN388" s="39" t="str">
        <f t="shared" si="249"/>
        <v/>
      </c>
      <c r="CO388" s="42" t="str">
        <f t="shared" si="250"/>
        <v/>
      </c>
      <c r="CP388" s="42" t="str">
        <f t="shared" si="251"/>
        <v/>
      </c>
      <c r="CQ388" s="42" t="str">
        <f t="shared" si="252"/>
        <v/>
      </c>
      <c r="CR388" s="42" t="str">
        <f t="shared" si="253"/>
        <v/>
      </c>
      <c r="CS388" s="42" t="str">
        <f t="shared" si="254"/>
        <v/>
      </c>
      <c r="CT388" s="42" t="str">
        <f t="shared" si="255"/>
        <v/>
      </c>
      <c r="CU388" s="43" t="str">
        <f t="shared" si="256"/>
        <v/>
      </c>
      <c r="CV388" s="43" t="str">
        <f t="shared" si="257"/>
        <v/>
      </c>
      <c r="CW388" s="43" t="str">
        <f t="shared" si="258"/>
        <v/>
      </c>
      <c r="CX388" s="13"/>
    </row>
    <row r="389" spans="1:102" x14ac:dyDescent="0.25">
      <c r="A389" s="31"/>
      <c r="B389" s="13"/>
      <c r="C389" s="13"/>
      <c r="D389" s="13"/>
      <c r="E389" s="32"/>
      <c r="F389" s="32"/>
      <c r="G389" s="32"/>
      <c r="H389" s="32"/>
      <c r="I389" s="32"/>
      <c r="J389" s="13"/>
      <c r="K389" s="33"/>
      <c r="L389" s="34" t="str">
        <f>IFERROR(INDEX('Pokemon Data'!A:A,MATCH($A389,'Pokemon Data'!$B:$B,0)),"")</f>
        <v/>
      </c>
      <c r="M389" s="34" t="str">
        <f>IFERROR(INDEX('Pokemon Data'!I:I,MATCH($A389,'Pokemon Data'!$B:$B,0)),"")</f>
        <v/>
      </c>
      <c r="N389" s="34" t="str">
        <f>IFERROR(INDEX('Pokemon Data'!J:J,MATCH($A389,'Pokemon Data'!$B:$B,0)),"")</f>
        <v/>
      </c>
      <c r="O389" s="34" t="str">
        <f>IFERROR(INDEX('Pokemon Data'!K:K,MATCH($A389,'Pokemon Data'!$B:$B,0)),"")</f>
        <v/>
      </c>
      <c r="P389" s="35" t="str">
        <f>IFERROR(INDEX('Level Multipliers'!$A:$A,MATCH($D389,'Level Multipliers'!$B:$B,0)),"")</f>
        <v/>
      </c>
      <c r="Q389" s="36" t="str">
        <f>IFERROR(INDEX('Level Multipliers'!$D:$D,MATCH(P389,'Level Multipliers'!$A:$A,0)),"")</f>
        <v/>
      </c>
      <c r="R389" s="37" t="str">
        <f t="shared" si="222"/>
        <v/>
      </c>
      <c r="S389" s="37" t="str">
        <f t="shared" si="223"/>
        <v/>
      </c>
      <c r="T389" s="38" t="str">
        <f t="shared" si="224"/>
        <v/>
      </c>
      <c r="U389" s="38" t="str">
        <f t="shared" si="225"/>
        <v/>
      </c>
      <c r="V389" s="38" t="b">
        <f t="shared" si="226"/>
        <v>1</v>
      </c>
      <c r="W389" s="37" t="str">
        <f t="array" ref="W389:AG389">IF(V389,"",IVSolution($M389,$N389,$O389,R389,S389,T389,U389,$E389,$F389,$G389,$H389,$I389))</f>
        <v/>
      </c>
      <c r="X389" s="37" t="str">
        <v/>
      </c>
      <c r="Y389" s="37" t="str">
        <v/>
      </c>
      <c r="Z389" s="39" t="str">
        <v/>
      </c>
      <c r="AA389" s="39" t="str">
        <v/>
      </c>
      <c r="AB389" s="37" t="str">
        <v/>
      </c>
      <c r="AC389" s="37" t="str">
        <v/>
      </c>
      <c r="AD389" s="37" t="str">
        <v/>
      </c>
      <c r="AE389" s="37" t="str">
        <v/>
      </c>
      <c r="AF389" s="37" t="str">
        <v/>
      </c>
      <c r="AG389" s="37" t="str">
        <v/>
      </c>
      <c r="AH389" s="40" t="str">
        <f t="shared" si="227"/>
        <v/>
      </c>
      <c r="AI389" s="36" t="str">
        <f>IFERROR(INDEX('Level Multipliers'!$D:$D,MATCH(AH389,'Level Multipliers'!$A:$A,0)),"")</f>
        <v/>
      </c>
      <c r="AJ389" s="37" t="str">
        <f t="shared" si="228"/>
        <v/>
      </c>
      <c r="AK389" s="37" t="str">
        <f t="shared" si="229"/>
        <v/>
      </c>
      <c r="AL389" s="38" t="str">
        <f t="shared" si="230"/>
        <v/>
      </c>
      <c r="AM389" s="38" t="str">
        <f t="shared" si="231"/>
        <v/>
      </c>
      <c r="AN389" s="38" t="b">
        <f t="shared" si="232"/>
        <v>1</v>
      </c>
      <c r="AO389" s="37" t="str">
        <f t="array" ref="AO389:AY389">IF(AN389,"",IVSolution($M389,$N389,$O389,AJ389,AK389,AL389,AM389,$E389,$F389,$G389,$H389,$I389))</f>
        <v/>
      </c>
      <c r="AP389" s="37" t="str">
        <v/>
      </c>
      <c r="AQ389" s="37" t="str">
        <v/>
      </c>
      <c r="AR389" s="39" t="str">
        <v/>
      </c>
      <c r="AS389" s="39" t="str">
        <v/>
      </c>
      <c r="AT389" s="37" t="str">
        <v/>
      </c>
      <c r="AU389" s="37" t="str">
        <v/>
      </c>
      <c r="AV389" s="37" t="str">
        <v/>
      </c>
      <c r="AW389" s="37" t="str">
        <v/>
      </c>
      <c r="AX389" s="37" t="str">
        <v/>
      </c>
      <c r="AY389" s="37" t="str">
        <v/>
      </c>
      <c r="AZ389" s="40" t="str">
        <f t="shared" si="233"/>
        <v/>
      </c>
      <c r="BA389" s="36" t="str">
        <f>IFERROR(INDEX('Level Multipliers'!$D:$D,MATCH(AZ389,'Level Multipliers'!$A:$A,0)),"")</f>
        <v/>
      </c>
      <c r="BB389" s="37" t="str">
        <f t="shared" si="234"/>
        <v/>
      </c>
      <c r="BC389" s="37" t="str">
        <f t="shared" si="235"/>
        <v/>
      </c>
      <c r="BD389" s="38" t="str">
        <f t="shared" si="236"/>
        <v/>
      </c>
      <c r="BE389" s="38" t="str">
        <f t="shared" si="237"/>
        <v/>
      </c>
      <c r="BF389" s="38" t="b">
        <f t="shared" si="238"/>
        <v>1</v>
      </c>
      <c r="BG389" s="37" t="str">
        <f t="array" ref="BG389:BQ389">IF(BF389,"",IVSolution($M389,$N389,$O389,BB389,BC389,BD389,BE389,$E389,$F389,$G389,$H389,$I389))</f>
        <v/>
      </c>
      <c r="BH389" s="37" t="str">
        <v/>
      </c>
      <c r="BI389" s="37" t="str">
        <v/>
      </c>
      <c r="BJ389" s="39" t="str">
        <v/>
      </c>
      <c r="BK389" s="39" t="str">
        <v/>
      </c>
      <c r="BL389" s="37" t="str">
        <v/>
      </c>
      <c r="BM389" s="37" t="str">
        <v/>
      </c>
      <c r="BN389" s="37" t="str">
        <v/>
      </c>
      <c r="BO389" s="37" t="str">
        <v/>
      </c>
      <c r="BP389" s="37" t="str">
        <v/>
      </c>
      <c r="BQ389" s="37" t="str">
        <v/>
      </c>
      <c r="BR389" s="40" t="str">
        <f t="shared" si="239"/>
        <v/>
      </c>
      <c r="BS389" s="36" t="str">
        <f>IFERROR(INDEX('Level Multipliers'!$D:$D,MATCH(BR389,'Level Multipliers'!$A:$A,0)),"")</f>
        <v/>
      </c>
      <c r="BT389" s="37" t="str">
        <f t="shared" si="240"/>
        <v/>
      </c>
      <c r="BU389" s="37" t="str">
        <f t="shared" si="241"/>
        <v/>
      </c>
      <c r="BV389" s="38" t="str">
        <f t="shared" si="242"/>
        <v/>
      </c>
      <c r="BW389" s="38" t="str">
        <f t="shared" si="243"/>
        <v/>
      </c>
      <c r="BX389" s="38" t="b">
        <f t="shared" si="244"/>
        <v>1</v>
      </c>
      <c r="BY389" s="37" t="str">
        <f t="array" ref="BY389:CI389">IF(BX389,"",IVSolution($M389,$N389,$O389,BT389,BU389,BV389,BW389,$E389,$F389,$G389,$H389,$I389))</f>
        <v/>
      </c>
      <c r="BZ389" s="37" t="str">
        <v/>
      </c>
      <c r="CA389" s="37" t="str">
        <v/>
      </c>
      <c r="CB389" s="39" t="str">
        <v/>
      </c>
      <c r="CC389" s="39" t="str">
        <v/>
      </c>
      <c r="CD389" s="37" t="str">
        <v/>
      </c>
      <c r="CE389" s="37" t="str">
        <v/>
      </c>
      <c r="CF389" s="37" t="str">
        <v/>
      </c>
      <c r="CG389" s="37" t="str">
        <v/>
      </c>
      <c r="CH389" s="37" t="str">
        <v/>
      </c>
      <c r="CI389" s="37" t="str">
        <v/>
      </c>
      <c r="CJ389" s="41" t="str">
        <f t="shared" si="245"/>
        <v/>
      </c>
      <c r="CK389" s="41" t="str">
        <f t="shared" si="246"/>
        <v/>
      </c>
      <c r="CL389" s="61" t="str">
        <f t="shared" si="247"/>
        <v/>
      </c>
      <c r="CM389" s="39" t="str">
        <f t="shared" si="248"/>
        <v/>
      </c>
      <c r="CN389" s="39" t="str">
        <f t="shared" si="249"/>
        <v/>
      </c>
      <c r="CO389" s="42" t="str">
        <f t="shared" si="250"/>
        <v/>
      </c>
      <c r="CP389" s="42" t="str">
        <f t="shared" si="251"/>
        <v/>
      </c>
      <c r="CQ389" s="42" t="str">
        <f t="shared" si="252"/>
        <v/>
      </c>
      <c r="CR389" s="42" t="str">
        <f t="shared" si="253"/>
        <v/>
      </c>
      <c r="CS389" s="42" t="str">
        <f t="shared" si="254"/>
        <v/>
      </c>
      <c r="CT389" s="42" t="str">
        <f t="shared" si="255"/>
        <v/>
      </c>
      <c r="CU389" s="43" t="str">
        <f t="shared" si="256"/>
        <v/>
      </c>
      <c r="CV389" s="43" t="str">
        <f t="shared" si="257"/>
        <v/>
      </c>
      <c r="CW389" s="43" t="str">
        <f t="shared" si="258"/>
        <v/>
      </c>
      <c r="CX389" s="13"/>
    </row>
    <row r="390" spans="1:102" x14ac:dyDescent="0.25">
      <c r="A390" s="31"/>
      <c r="B390" s="13"/>
      <c r="C390" s="13"/>
      <c r="D390" s="13"/>
      <c r="E390" s="32"/>
      <c r="F390" s="32"/>
      <c r="G390" s="32"/>
      <c r="H390" s="32"/>
      <c r="I390" s="32"/>
      <c r="J390" s="13"/>
      <c r="K390" s="33"/>
      <c r="L390" s="34" t="str">
        <f>IFERROR(INDEX('Pokemon Data'!A:A,MATCH($A390,'Pokemon Data'!$B:$B,0)),"")</f>
        <v/>
      </c>
      <c r="M390" s="34" t="str">
        <f>IFERROR(INDEX('Pokemon Data'!I:I,MATCH($A390,'Pokemon Data'!$B:$B,0)),"")</f>
        <v/>
      </c>
      <c r="N390" s="34" t="str">
        <f>IFERROR(INDEX('Pokemon Data'!J:J,MATCH($A390,'Pokemon Data'!$B:$B,0)),"")</f>
        <v/>
      </c>
      <c r="O390" s="34" t="str">
        <f>IFERROR(INDEX('Pokemon Data'!K:K,MATCH($A390,'Pokemon Data'!$B:$B,0)),"")</f>
        <v/>
      </c>
      <c r="P390" s="35" t="str">
        <f>IFERROR(INDEX('Level Multipliers'!$A:$A,MATCH($D390,'Level Multipliers'!$B:$B,0)),"")</f>
        <v/>
      </c>
      <c r="Q390" s="36" t="str">
        <f>IFERROR(INDEX('Level Multipliers'!$D:$D,MATCH(P390,'Level Multipliers'!$A:$A,0)),"")</f>
        <v/>
      </c>
      <c r="R390" s="37" t="str">
        <f t="shared" si="222"/>
        <v/>
      </c>
      <c r="S390" s="37" t="str">
        <f t="shared" si="223"/>
        <v/>
      </c>
      <c r="T390" s="38" t="str">
        <f t="shared" si="224"/>
        <v/>
      </c>
      <c r="U390" s="38" t="str">
        <f t="shared" si="225"/>
        <v/>
      </c>
      <c r="V390" s="38" t="b">
        <f t="shared" si="226"/>
        <v>1</v>
      </c>
      <c r="W390" s="37" t="str">
        <f t="array" ref="W390:AG390">IF(V390,"",IVSolution($M390,$N390,$O390,R390,S390,T390,U390,$E390,$F390,$G390,$H390,$I390))</f>
        <v/>
      </c>
      <c r="X390" s="37" t="str">
        <v/>
      </c>
      <c r="Y390" s="37" t="str">
        <v/>
      </c>
      <c r="Z390" s="39" t="str">
        <v/>
      </c>
      <c r="AA390" s="39" t="str">
        <v/>
      </c>
      <c r="AB390" s="37" t="str">
        <v/>
      </c>
      <c r="AC390" s="37" t="str">
        <v/>
      </c>
      <c r="AD390" s="37" t="str">
        <v/>
      </c>
      <c r="AE390" s="37" t="str">
        <v/>
      </c>
      <c r="AF390" s="37" t="str">
        <v/>
      </c>
      <c r="AG390" s="37" t="str">
        <v/>
      </c>
      <c r="AH390" s="40" t="str">
        <f t="shared" si="227"/>
        <v/>
      </c>
      <c r="AI390" s="36" t="str">
        <f>IFERROR(INDEX('Level Multipliers'!$D:$D,MATCH(AH390,'Level Multipliers'!$A:$A,0)),"")</f>
        <v/>
      </c>
      <c r="AJ390" s="37" t="str">
        <f t="shared" si="228"/>
        <v/>
      </c>
      <c r="AK390" s="37" t="str">
        <f t="shared" si="229"/>
        <v/>
      </c>
      <c r="AL390" s="38" t="str">
        <f t="shared" si="230"/>
        <v/>
      </c>
      <c r="AM390" s="38" t="str">
        <f t="shared" si="231"/>
        <v/>
      </c>
      <c r="AN390" s="38" t="b">
        <f t="shared" si="232"/>
        <v>1</v>
      </c>
      <c r="AO390" s="37" t="str">
        <f t="array" ref="AO390:AY390">IF(AN390,"",IVSolution($M390,$N390,$O390,AJ390,AK390,AL390,AM390,$E390,$F390,$G390,$H390,$I390))</f>
        <v/>
      </c>
      <c r="AP390" s="37" t="str">
        <v/>
      </c>
      <c r="AQ390" s="37" t="str">
        <v/>
      </c>
      <c r="AR390" s="39" t="str">
        <v/>
      </c>
      <c r="AS390" s="39" t="str">
        <v/>
      </c>
      <c r="AT390" s="37" t="str">
        <v/>
      </c>
      <c r="AU390" s="37" t="str">
        <v/>
      </c>
      <c r="AV390" s="37" t="str">
        <v/>
      </c>
      <c r="AW390" s="37" t="str">
        <v/>
      </c>
      <c r="AX390" s="37" t="str">
        <v/>
      </c>
      <c r="AY390" s="37" t="str">
        <v/>
      </c>
      <c r="AZ390" s="40" t="str">
        <f t="shared" si="233"/>
        <v/>
      </c>
      <c r="BA390" s="36" t="str">
        <f>IFERROR(INDEX('Level Multipliers'!$D:$D,MATCH(AZ390,'Level Multipliers'!$A:$A,0)),"")</f>
        <v/>
      </c>
      <c r="BB390" s="37" t="str">
        <f t="shared" si="234"/>
        <v/>
      </c>
      <c r="BC390" s="37" t="str">
        <f t="shared" si="235"/>
        <v/>
      </c>
      <c r="BD390" s="38" t="str">
        <f t="shared" si="236"/>
        <v/>
      </c>
      <c r="BE390" s="38" t="str">
        <f t="shared" si="237"/>
        <v/>
      </c>
      <c r="BF390" s="38" t="b">
        <f t="shared" si="238"/>
        <v>1</v>
      </c>
      <c r="BG390" s="37" t="str">
        <f t="array" ref="BG390:BQ390">IF(BF390,"",IVSolution($M390,$N390,$O390,BB390,BC390,BD390,BE390,$E390,$F390,$G390,$H390,$I390))</f>
        <v/>
      </c>
      <c r="BH390" s="37" t="str">
        <v/>
      </c>
      <c r="BI390" s="37" t="str">
        <v/>
      </c>
      <c r="BJ390" s="39" t="str">
        <v/>
      </c>
      <c r="BK390" s="39" t="str">
        <v/>
      </c>
      <c r="BL390" s="37" t="str">
        <v/>
      </c>
      <c r="BM390" s="37" t="str">
        <v/>
      </c>
      <c r="BN390" s="37" t="str">
        <v/>
      </c>
      <c r="BO390" s="37" t="str">
        <v/>
      </c>
      <c r="BP390" s="37" t="str">
        <v/>
      </c>
      <c r="BQ390" s="37" t="str">
        <v/>
      </c>
      <c r="BR390" s="40" t="str">
        <f t="shared" si="239"/>
        <v/>
      </c>
      <c r="BS390" s="36" t="str">
        <f>IFERROR(INDEX('Level Multipliers'!$D:$D,MATCH(BR390,'Level Multipliers'!$A:$A,0)),"")</f>
        <v/>
      </c>
      <c r="BT390" s="37" t="str">
        <f t="shared" si="240"/>
        <v/>
      </c>
      <c r="BU390" s="37" t="str">
        <f t="shared" si="241"/>
        <v/>
      </c>
      <c r="BV390" s="38" t="str">
        <f t="shared" si="242"/>
        <v/>
      </c>
      <c r="BW390" s="38" t="str">
        <f t="shared" si="243"/>
        <v/>
      </c>
      <c r="BX390" s="38" t="b">
        <f t="shared" si="244"/>
        <v>1</v>
      </c>
      <c r="BY390" s="37" t="str">
        <f t="array" ref="BY390:CI390">IF(BX390,"",IVSolution($M390,$N390,$O390,BT390,BU390,BV390,BW390,$E390,$F390,$G390,$H390,$I390))</f>
        <v/>
      </c>
      <c r="BZ390" s="37" t="str">
        <v/>
      </c>
      <c r="CA390" s="37" t="str">
        <v/>
      </c>
      <c r="CB390" s="39" t="str">
        <v/>
      </c>
      <c r="CC390" s="39" t="str">
        <v/>
      </c>
      <c r="CD390" s="37" t="str">
        <v/>
      </c>
      <c r="CE390" s="37" t="str">
        <v/>
      </c>
      <c r="CF390" s="37" t="str">
        <v/>
      </c>
      <c r="CG390" s="37" t="str">
        <v/>
      </c>
      <c r="CH390" s="37" t="str">
        <v/>
      </c>
      <c r="CI390" s="37" t="str">
        <v/>
      </c>
      <c r="CJ390" s="41" t="str">
        <f t="shared" si="245"/>
        <v/>
      </c>
      <c r="CK390" s="41" t="str">
        <f t="shared" si="246"/>
        <v/>
      </c>
      <c r="CL390" s="61" t="str">
        <f t="shared" si="247"/>
        <v/>
      </c>
      <c r="CM390" s="39" t="str">
        <f t="shared" si="248"/>
        <v/>
      </c>
      <c r="CN390" s="39" t="str">
        <f t="shared" si="249"/>
        <v/>
      </c>
      <c r="CO390" s="42" t="str">
        <f t="shared" si="250"/>
        <v/>
      </c>
      <c r="CP390" s="42" t="str">
        <f t="shared" si="251"/>
        <v/>
      </c>
      <c r="CQ390" s="42" t="str">
        <f t="shared" si="252"/>
        <v/>
      </c>
      <c r="CR390" s="42" t="str">
        <f t="shared" si="253"/>
        <v/>
      </c>
      <c r="CS390" s="42" t="str">
        <f t="shared" si="254"/>
        <v/>
      </c>
      <c r="CT390" s="42" t="str">
        <f t="shared" si="255"/>
        <v/>
      </c>
      <c r="CU390" s="43" t="str">
        <f t="shared" si="256"/>
        <v/>
      </c>
      <c r="CV390" s="43" t="str">
        <f t="shared" si="257"/>
        <v/>
      </c>
      <c r="CW390" s="43" t="str">
        <f t="shared" si="258"/>
        <v/>
      </c>
      <c r="CX390" s="13"/>
    </row>
    <row r="391" spans="1:102" x14ac:dyDescent="0.25">
      <c r="A391" s="31"/>
      <c r="B391" s="13"/>
      <c r="C391" s="13"/>
      <c r="D391" s="13"/>
      <c r="E391" s="32"/>
      <c r="F391" s="32"/>
      <c r="G391" s="32"/>
      <c r="H391" s="32"/>
      <c r="I391" s="32"/>
      <c r="J391" s="13"/>
      <c r="K391" s="33"/>
      <c r="L391" s="34" t="str">
        <f>IFERROR(INDEX('Pokemon Data'!A:A,MATCH($A391,'Pokemon Data'!$B:$B,0)),"")</f>
        <v/>
      </c>
      <c r="M391" s="34" t="str">
        <f>IFERROR(INDEX('Pokemon Data'!I:I,MATCH($A391,'Pokemon Data'!$B:$B,0)),"")</f>
        <v/>
      </c>
      <c r="N391" s="34" t="str">
        <f>IFERROR(INDEX('Pokemon Data'!J:J,MATCH($A391,'Pokemon Data'!$B:$B,0)),"")</f>
        <v/>
      </c>
      <c r="O391" s="34" t="str">
        <f>IFERROR(INDEX('Pokemon Data'!K:K,MATCH($A391,'Pokemon Data'!$B:$B,0)),"")</f>
        <v/>
      </c>
      <c r="P391" s="35" t="str">
        <f>IFERROR(INDEX('Level Multipliers'!$A:$A,MATCH($D391,'Level Multipliers'!$B:$B,0)),"")</f>
        <v/>
      </c>
      <c r="Q391" s="36" t="str">
        <f>IFERROR(INDEX('Level Multipliers'!$D:$D,MATCH(P391,'Level Multipliers'!$A:$A,0)),"")</f>
        <v/>
      </c>
      <c r="R391" s="37" t="str">
        <f t="shared" si="222"/>
        <v/>
      </c>
      <c r="S391" s="37" t="str">
        <f t="shared" si="223"/>
        <v/>
      </c>
      <c r="T391" s="38" t="str">
        <f t="shared" si="224"/>
        <v/>
      </c>
      <c r="U391" s="38" t="str">
        <f t="shared" si="225"/>
        <v/>
      </c>
      <c r="V391" s="38" t="b">
        <f t="shared" si="226"/>
        <v>1</v>
      </c>
      <c r="W391" s="37" t="str">
        <f t="array" ref="W391:AG391">IF(V391,"",IVSolution($M391,$N391,$O391,R391,S391,T391,U391,$E391,$F391,$G391,$H391,$I391))</f>
        <v/>
      </c>
      <c r="X391" s="37" t="str">
        <v/>
      </c>
      <c r="Y391" s="37" t="str">
        <v/>
      </c>
      <c r="Z391" s="39" t="str">
        <v/>
      </c>
      <c r="AA391" s="39" t="str">
        <v/>
      </c>
      <c r="AB391" s="37" t="str">
        <v/>
      </c>
      <c r="AC391" s="37" t="str">
        <v/>
      </c>
      <c r="AD391" s="37" t="str">
        <v/>
      </c>
      <c r="AE391" s="37" t="str">
        <v/>
      </c>
      <c r="AF391" s="37" t="str">
        <v/>
      </c>
      <c r="AG391" s="37" t="str">
        <v/>
      </c>
      <c r="AH391" s="40" t="str">
        <f t="shared" si="227"/>
        <v/>
      </c>
      <c r="AI391" s="36" t="str">
        <f>IFERROR(INDEX('Level Multipliers'!$D:$D,MATCH(AH391,'Level Multipliers'!$A:$A,0)),"")</f>
        <v/>
      </c>
      <c r="AJ391" s="37" t="str">
        <f t="shared" si="228"/>
        <v/>
      </c>
      <c r="AK391" s="37" t="str">
        <f t="shared" si="229"/>
        <v/>
      </c>
      <c r="AL391" s="38" t="str">
        <f t="shared" si="230"/>
        <v/>
      </c>
      <c r="AM391" s="38" t="str">
        <f t="shared" si="231"/>
        <v/>
      </c>
      <c r="AN391" s="38" t="b">
        <f t="shared" si="232"/>
        <v>1</v>
      </c>
      <c r="AO391" s="37" t="str">
        <f t="array" ref="AO391:AY391">IF(AN391,"",IVSolution($M391,$N391,$O391,AJ391,AK391,AL391,AM391,$E391,$F391,$G391,$H391,$I391))</f>
        <v/>
      </c>
      <c r="AP391" s="37" t="str">
        <v/>
      </c>
      <c r="AQ391" s="37" t="str">
        <v/>
      </c>
      <c r="AR391" s="39" t="str">
        <v/>
      </c>
      <c r="AS391" s="39" t="str">
        <v/>
      </c>
      <c r="AT391" s="37" t="str">
        <v/>
      </c>
      <c r="AU391" s="37" t="str">
        <v/>
      </c>
      <c r="AV391" s="37" t="str">
        <v/>
      </c>
      <c r="AW391" s="37" t="str">
        <v/>
      </c>
      <c r="AX391" s="37" t="str">
        <v/>
      </c>
      <c r="AY391" s="37" t="str">
        <v/>
      </c>
      <c r="AZ391" s="40" t="str">
        <f t="shared" si="233"/>
        <v/>
      </c>
      <c r="BA391" s="36" t="str">
        <f>IFERROR(INDEX('Level Multipliers'!$D:$D,MATCH(AZ391,'Level Multipliers'!$A:$A,0)),"")</f>
        <v/>
      </c>
      <c r="BB391" s="37" t="str">
        <f t="shared" si="234"/>
        <v/>
      </c>
      <c r="BC391" s="37" t="str">
        <f t="shared" si="235"/>
        <v/>
      </c>
      <c r="BD391" s="38" t="str">
        <f t="shared" si="236"/>
        <v/>
      </c>
      <c r="BE391" s="38" t="str">
        <f t="shared" si="237"/>
        <v/>
      </c>
      <c r="BF391" s="38" t="b">
        <f t="shared" si="238"/>
        <v>1</v>
      </c>
      <c r="BG391" s="37" t="str">
        <f t="array" ref="BG391:BQ391">IF(BF391,"",IVSolution($M391,$N391,$O391,BB391,BC391,BD391,BE391,$E391,$F391,$G391,$H391,$I391))</f>
        <v/>
      </c>
      <c r="BH391" s="37" t="str">
        <v/>
      </c>
      <c r="BI391" s="37" t="str">
        <v/>
      </c>
      <c r="BJ391" s="39" t="str">
        <v/>
      </c>
      <c r="BK391" s="39" t="str">
        <v/>
      </c>
      <c r="BL391" s="37" t="str">
        <v/>
      </c>
      <c r="BM391" s="37" t="str">
        <v/>
      </c>
      <c r="BN391" s="37" t="str">
        <v/>
      </c>
      <c r="BO391" s="37" t="str">
        <v/>
      </c>
      <c r="BP391" s="37" t="str">
        <v/>
      </c>
      <c r="BQ391" s="37" t="str">
        <v/>
      </c>
      <c r="BR391" s="40" t="str">
        <f t="shared" si="239"/>
        <v/>
      </c>
      <c r="BS391" s="36" t="str">
        <f>IFERROR(INDEX('Level Multipliers'!$D:$D,MATCH(BR391,'Level Multipliers'!$A:$A,0)),"")</f>
        <v/>
      </c>
      <c r="BT391" s="37" t="str">
        <f t="shared" si="240"/>
        <v/>
      </c>
      <c r="BU391" s="37" t="str">
        <f t="shared" si="241"/>
        <v/>
      </c>
      <c r="BV391" s="38" t="str">
        <f t="shared" si="242"/>
        <v/>
      </c>
      <c r="BW391" s="38" t="str">
        <f t="shared" si="243"/>
        <v/>
      </c>
      <c r="BX391" s="38" t="b">
        <f t="shared" si="244"/>
        <v>1</v>
      </c>
      <c r="BY391" s="37" t="str">
        <f t="array" ref="BY391:CI391">IF(BX391,"",IVSolution($M391,$N391,$O391,BT391,BU391,BV391,BW391,$E391,$F391,$G391,$H391,$I391))</f>
        <v/>
      </c>
      <c r="BZ391" s="37" t="str">
        <v/>
      </c>
      <c r="CA391" s="37" t="str">
        <v/>
      </c>
      <c r="CB391" s="39" t="str">
        <v/>
      </c>
      <c r="CC391" s="39" t="str">
        <v/>
      </c>
      <c r="CD391" s="37" t="str">
        <v/>
      </c>
      <c r="CE391" s="37" t="str">
        <v/>
      </c>
      <c r="CF391" s="37" t="str">
        <v/>
      </c>
      <c r="CG391" s="37" t="str">
        <v/>
      </c>
      <c r="CH391" s="37" t="str">
        <v/>
      </c>
      <c r="CI391" s="37" t="str">
        <v/>
      </c>
      <c r="CJ391" s="41" t="str">
        <f t="shared" si="245"/>
        <v/>
      </c>
      <c r="CK391" s="41" t="str">
        <f t="shared" si="246"/>
        <v/>
      </c>
      <c r="CL391" s="61" t="str">
        <f t="shared" si="247"/>
        <v/>
      </c>
      <c r="CM391" s="39" t="str">
        <f t="shared" si="248"/>
        <v/>
      </c>
      <c r="CN391" s="39" t="str">
        <f t="shared" si="249"/>
        <v/>
      </c>
      <c r="CO391" s="42" t="str">
        <f t="shared" si="250"/>
        <v/>
      </c>
      <c r="CP391" s="42" t="str">
        <f t="shared" si="251"/>
        <v/>
      </c>
      <c r="CQ391" s="42" t="str">
        <f t="shared" si="252"/>
        <v/>
      </c>
      <c r="CR391" s="42" t="str">
        <f t="shared" si="253"/>
        <v/>
      </c>
      <c r="CS391" s="42" t="str">
        <f t="shared" si="254"/>
        <v/>
      </c>
      <c r="CT391" s="42" t="str">
        <f t="shared" si="255"/>
        <v/>
      </c>
      <c r="CU391" s="43" t="str">
        <f t="shared" si="256"/>
        <v/>
      </c>
      <c r="CV391" s="43" t="str">
        <f t="shared" si="257"/>
        <v/>
      </c>
      <c r="CW391" s="43" t="str">
        <f t="shared" si="258"/>
        <v/>
      </c>
      <c r="CX391" s="13"/>
    </row>
    <row r="392" spans="1:102" x14ac:dyDescent="0.25">
      <c r="A392" s="31"/>
      <c r="B392" s="13"/>
      <c r="C392" s="13"/>
      <c r="D392" s="13"/>
      <c r="E392" s="32"/>
      <c r="F392" s="32"/>
      <c r="G392" s="32"/>
      <c r="H392" s="32"/>
      <c r="I392" s="32"/>
      <c r="J392" s="13"/>
      <c r="K392" s="33"/>
      <c r="L392" s="34" t="str">
        <f>IFERROR(INDEX('Pokemon Data'!A:A,MATCH($A392,'Pokemon Data'!$B:$B,0)),"")</f>
        <v/>
      </c>
      <c r="M392" s="34" t="str">
        <f>IFERROR(INDEX('Pokemon Data'!I:I,MATCH($A392,'Pokemon Data'!$B:$B,0)),"")</f>
        <v/>
      </c>
      <c r="N392" s="34" t="str">
        <f>IFERROR(INDEX('Pokemon Data'!J:J,MATCH($A392,'Pokemon Data'!$B:$B,0)),"")</f>
        <v/>
      </c>
      <c r="O392" s="34" t="str">
        <f>IFERROR(INDEX('Pokemon Data'!K:K,MATCH($A392,'Pokemon Data'!$B:$B,0)),"")</f>
        <v/>
      </c>
      <c r="P392" s="35" t="str">
        <f>IFERROR(INDEX('Level Multipliers'!$A:$A,MATCH($D392,'Level Multipliers'!$B:$B,0)),"")</f>
        <v/>
      </c>
      <c r="Q392" s="36" t="str">
        <f>IFERROR(INDEX('Level Multipliers'!$D:$D,MATCH(P392,'Level Multipliers'!$A:$A,0)),"")</f>
        <v/>
      </c>
      <c r="R392" s="37" t="str">
        <f t="shared" si="222"/>
        <v/>
      </c>
      <c r="S392" s="37" t="str">
        <f t="shared" si="223"/>
        <v/>
      </c>
      <c r="T392" s="38" t="str">
        <f t="shared" si="224"/>
        <v/>
      </c>
      <c r="U392" s="38" t="str">
        <f t="shared" si="225"/>
        <v/>
      </c>
      <c r="V392" s="38" t="b">
        <f t="shared" si="226"/>
        <v>1</v>
      </c>
      <c r="W392" s="37" t="str">
        <f t="array" ref="W392:AG392">IF(V392,"",IVSolution($M392,$N392,$O392,R392,S392,T392,U392,$E392,$F392,$G392,$H392,$I392))</f>
        <v/>
      </c>
      <c r="X392" s="37" t="str">
        <v/>
      </c>
      <c r="Y392" s="37" t="str">
        <v/>
      </c>
      <c r="Z392" s="39" t="str">
        <v/>
      </c>
      <c r="AA392" s="39" t="str">
        <v/>
      </c>
      <c r="AB392" s="37" t="str">
        <v/>
      </c>
      <c r="AC392" s="37" t="str">
        <v/>
      </c>
      <c r="AD392" s="37" t="str">
        <v/>
      </c>
      <c r="AE392" s="37" t="str">
        <v/>
      </c>
      <c r="AF392" s="37" t="str">
        <v/>
      </c>
      <c r="AG392" s="37" t="str">
        <v/>
      </c>
      <c r="AH392" s="40" t="str">
        <f t="shared" si="227"/>
        <v/>
      </c>
      <c r="AI392" s="36" t="str">
        <f>IFERROR(INDEX('Level Multipliers'!$D:$D,MATCH(AH392,'Level Multipliers'!$A:$A,0)),"")</f>
        <v/>
      </c>
      <c r="AJ392" s="37" t="str">
        <f t="shared" si="228"/>
        <v/>
      </c>
      <c r="AK392" s="37" t="str">
        <f t="shared" si="229"/>
        <v/>
      </c>
      <c r="AL392" s="38" t="str">
        <f t="shared" si="230"/>
        <v/>
      </c>
      <c r="AM392" s="38" t="str">
        <f t="shared" si="231"/>
        <v/>
      </c>
      <c r="AN392" s="38" t="b">
        <f t="shared" si="232"/>
        <v>1</v>
      </c>
      <c r="AO392" s="37" t="str">
        <f t="array" ref="AO392:AY392">IF(AN392,"",IVSolution($M392,$N392,$O392,AJ392,AK392,AL392,AM392,$E392,$F392,$G392,$H392,$I392))</f>
        <v/>
      </c>
      <c r="AP392" s="37" t="str">
        <v/>
      </c>
      <c r="AQ392" s="37" t="str">
        <v/>
      </c>
      <c r="AR392" s="39" t="str">
        <v/>
      </c>
      <c r="AS392" s="39" t="str">
        <v/>
      </c>
      <c r="AT392" s="37" t="str">
        <v/>
      </c>
      <c r="AU392" s="37" t="str">
        <v/>
      </c>
      <c r="AV392" s="37" t="str">
        <v/>
      </c>
      <c r="AW392" s="37" t="str">
        <v/>
      </c>
      <c r="AX392" s="37" t="str">
        <v/>
      </c>
      <c r="AY392" s="37" t="str">
        <v/>
      </c>
      <c r="AZ392" s="40" t="str">
        <f t="shared" si="233"/>
        <v/>
      </c>
      <c r="BA392" s="36" t="str">
        <f>IFERROR(INDEX('Level Multipliers'!$D:$D,MATCH(AZ392,'Level Multipliers'!$A:$A,0)),"")</f>
        <v/>
      </c>
      <c r="BB392" s="37" t="str">
        <f t="shared" si="234"/>
        <v/>
      </c>
      <c r="BC392" s="37" t="str">
        <f t="shared" si="235"/>
        <v/>
      </c>
      <c r="BD392" s="38" t="str">
        <f t="shared" si="236"/>
        <v/>
      </c>
      <c r="BE392" s="38" t="str">
        <f t="shared" si="237"/>
        <v/>
      </c>
      <c r="BF392" s="38" t="b">
        <f t="shared" si="238"/>
        <v>1</v>
      </c>
      <c r="BG392" s="37" t="str">
        <f t="array" ref="BG392:BQ392">IF(BF392,"",IVSolution($M392,$N392,$O392,BB392,BC392,BD392,BE392,$E392,$F392,$G392,$H392,$I392))</f>
        <v/>
      </c>
      <c r="BH392" s="37" t="str">
        <v/>
      </c>
      <c r="BI392" s="37" t="str">
        <v/>
      </c>
      <c r="BJ392" s="39" t="str">
        <v/>
      </c>
      <c r="BK392" s="39" t="str">
        <v/>
      </c>
      <c r="BL392" s="37" t="str">
        <v/>
      </c>
      <c r="BM392" s="37" t="str">
        <v/>
      </c>
      <c r="BN392" s="37" t="str">
        <v/>
      </c>
      <c r="BO392" s="37" t="str">
        <v/>
      </c>
      <c r="BP392" s="37" t="str">
        <v/>
      </c>
      <c r="BQ392" s="37" t="str">
        <v/>
      </c>
      <c r="BR392" s="40" t="str">
        <f t="shared" si="239"/>
        <v/>
      </c>
      <c r="BS392" s="36" t="str">
        <f>IFERROR(INDEX('Level Multipliers'!$D:$D,MATCH(BR392,'Level Multipliers'!$A:$A,0)),"")</f>
        <v/>
      </c>
      <c r="BT392" s="37" t="str">
        <f t="shared" si="240"/>
        <v/>
      </c>
      <c r="BU392" s="37" t="str">
        <f t="shared" si="241"/>
        <v/>
      </c>
      <c r="BV392" s="38" t="str">
        <f t="shared" si="242"/>
        <v/>
      </c>
      <c r="BW392" s="38" t="str">
        <f t="shared" si="243"/>
        <v/>
      </c>
      <c r="BX392" s="38" t="b">
        <f t="shared" si="244"/>
        <v>1</v>
      </c>
      <c r="BY392" s="37" t="str">
        <f t="array" ref="BY392:CI392">IF(BX392,"",IVSolution($M392,$N392,$O392,BT392,BU392,BV392,BW392,$E392,$F392,$G392,$H392,$I392))</f>
        <v/>
      </c>
      <c r="BZ392" s="37" t="str">
        <v/>
      </c>
      <c r="CA392" s="37" t="str">
        <v/>
      </c>
      <c r="CB392" s="39" t="str">
        <v/>
      </c>
      <c r="CC392" s="39" t="str">
        <v/>
      </c>
      <c r="CD392" s="37" t="str">
        <v/>
      </c>
      <c r="CE392" s="37" t="str">
        <v/>
      </c>
      <c r="CF392" s="37" t="str">
        <v/>
      </c>
      <c r="CG392" s="37" t="str">
        <v/>
      </c>
      <c r="CH392" s="37" t="str">
        <v/>
      </c>
      <c r="CI392" s="37" t="str">
        <v/>
      </c>
      <c r="CJ392" s="41" t="str">
        <f t="shared" si="245"/>
        <v/>
      </c>
      <c r="CK392" s="41" t="str">
        <f t="shared" si="246"/>
        <v/>
      </c>
      <c r="CL392" s="61" t="str">
        <f t="shared" si="247"/>
        <v/>
      </c>
      <c r="CM392" s="39" t="str">
        <f t="shared" si="248"/>
        <v/>
      </c>
      <c r="CN392" s="39" t="str">
        <f t="shared" si="249"/>
        <v/>
      </c>
      <c r="CO392" s="42" t="str">
        <f t="shared" si="250"/>
        <v/>
      </c>
      <c r="CP392" s="42" t="str">
        <f t="shared" si="251"/>
        <v/>
      </c>
      <c r="CQ392" s="42" t="str">
        <f t="shared" si="252"/>
        <v/>
      </c>
      <c r="CR392" s="42" t="str">
        <f t="shared" si="253"/>
        <v/>
      </c>
      <c r="CS392" s="42" t="str">
        <f t="shared" si="254"/>
        <v/>
      </c>
      <c r="CT392" s="42" t="str">
        <f t="shared" si="255"/>
        <v/>
      </c>
      <c r="CU392" s="43" t="str">
        <f t="shared" si="256"/>
        <v/>
      </c>
      <c r="CV392" s="43" t="str">
        <f t="shared" si="257"/>
        <v/>
      </c>
      <c r="CW392" s="43" t="str">
        <f t="shared" si="258"/>
        <v/>
      </c>
      <c r="CX392" s="13"/>
    </row>
    <row r="393" spans="1:102" x14ac:dyDescent="0.25">
      <c r="A393" s="31"/>
      <c r="B393" s="13"/>
      <c r="C393" s="13"/>
      <c r="D393" s="13"/>
      <c r="E393" s="32"/>
      <c r="F393" s="32"/>
      <c r="G393" s="32"/>
      <c r="H393" s="32"/>
      <c r="I393" s="32"/>
      <c r="J393" s="13"/>
      <c r="K393" s="33"/>
      <c r="L393" s="34" t="str">
        <f>IFERROR(INDEX('Pokemon Data'!A:A,MATCH($A393,'Pokemon Data'!$B:$B,0)),"")</f>
        <v/>
      </c>
      <c r="M393" s="34" t="str">
        <f>IFERROR(INDEX('Pokemon Data'!I:I,MATCH($A393,'Pokemon Data'!$B:$B,0)),"")</f>
        <v/>
      </c>
      <c r="N393" s="34" t="str">
        <f>IFERROR(INDEX('Pokemon Data'!J:J,MATCH($A393,'Pokemon Data'!$B:$B,0)),"")</f>
        <v/>
      </c>
      <c r="O393" s="34" t="str">
        <f>IFERROR(INDEX('Pokemon Data'!K:K,MATCH($A393,'Pokemon Data'!$B:$B,0)),"")</f>
        <v/>
      </c>
      <c r="P393" s="35" t="str">
        <f>IFERROR(INDEX('Level Multipliers'!$A:$A,MATCH($D393,'Level Multipliers'!$B:$B,0)),"")</f>
        <v/>
      </c>
      <c r="Q393" s="36" t="str">
        <f>IFERROR(INDEX('Level Multipliers'!$D:$D,MATCH(P393,'Level Multipliers'!$A:$A,0)),"")</f>
        <v/>
      </c>
      <c r="R393" s="37" t="str">
        <f t="shared" si="222"/>
        <v/>
      </c>
      <c r="S393" s="37" t="str">
        <f t="shared" si="223"/>
        <v/>
      </c>
      <c r="T393" s="38" t="str">
        <f t="shared" si="224"/>
        <v/>
      </c>
      <c r="U393" s="38" t="str">
        <f t="shared" si="225"/>
        <v/>
      </c>
      <c r="V393" s="38" t="b">
        <f t="shared" si="226"/>
        <v>1</v>
      </c>
      <c r="W393" s="37" t="str">
        <f t="array" ref="W393:AG393">IF(V393,"",IVSolution($M393,$N393,$O393,R393,S393,T393,U393,$E393,$F393,$G393,$H393,$I393))</f>
        <v/>
      </c>
      <c r="X393" s="37" t="str">
        <v/>
      </c>
      <c r="Y393" s="37" t="str">
        <v/>
      </c>
      <c r="Z393" s="39" t="str">
        <v/>
      </c>
      <c r="AA393" s="39" t="str">
        <v/>
      </c>
      <c r="AB393" s="37" t="str">
        <v/>
      </c>
      <c r="AC393" s="37" t="str">
        <v/>
      </c>
      <c r="AD393" s="37" t="str">
        <v/>
      </c>
      <c r="AE393" s="37" t="str">
        <v/>
      </c>
      <c r="AF393" s="37" t="str">
        <v/>
      </c>
      <c r="AG393" s="37" t="str">
        <v/>
      </c>
      <c r="AH393" s="40" t="str">
        <f t="shared" si="227"/>
        <v/>
      </c>
      <c r="AI393" s="36" t="str">
        <f>IFERROR(INDEX('Level Multipliers'!$D:$D,MATCH(AH393,'Level Multipliers'!$A:$A,0)),"")</f>
        <v/>
      </c>
      <c r="AJ393" s="37" t="str">
        <f t="shared" si="228"/>
        <v/>
      </c>
      <c r="AK393" s="37" t="str">
        <f t="shared" si="229"/>
        <v/>
      </c>
      <c r="AL393" s="38" t="str">
        <f t="shared" si="230"/>
        <v/>
      </c>
      <c r="AM393" s="38" t="str">
        <f t="shared" si="231"/>
        <v/>
      </c>
      <c r="AN393" s="38" t="b">
        <f t="shared" si="232"/>
        <v>1</v>
      </c>
      <c r="AO393" s="37" t="str">
        <f t="array" ref="AO393:AY393">IF(AN393,"",IVSolution($M393,$N393,$O393,AJ393,AK393,AL393,AM393,$E393,$F393,$G393,$H393,$I393))</f>
        <v/>
      </c>
      <c r="AP393" s="37" t="str">
        <v/>
      </c>
      <c r="AQ393" s="37" t="str">
        <v/>
      </c>
      <c r="AR393" s="39" t="str">
        <v/>
      </c>
      <c r="AS393" s="39" t="str">
        <v/>
      </c>
      <c r="AT393" s="37" t="str">
        <v/>
      </c>
      <c r="AU393" s="37" t="str">
        <v/>
      </c>
      <c r="AV393" s="37" t="str">
        <v/>
      </c>
      <c r="AW393" s="37" t="str">
        <v/>
      </c>
      <c r="AX393" s="37" t="str">
        <v/>
      </c>
      <c r="AY393" s="37" t="str">
        <v/>
      </c>
      <c r="AZ393" s="40" t="str">
        <f t="shared" si="233"/>
        <v/>
      </c>
      <c r="BA393" s="36" t="str">
        <f>IFERROR(INDEX('Level Multipliers'!$D:$D,MATCH(AZ393,'Level Multipliers'!$A:$A,0)),"")</f>
        <v/>
      </c>
      <c r="BB393" s="37" t="str">
        <f t="shared" si="234"/>
        <v/>
      </c>
      <c r="BC393" s="37" t="str">
        <f t="shared" si="235"/>
        <v/>
      </c>
      <c r="BD393" s="38" t="str">
        <f t="shared" si="236"/>
        <v/>
      </c>
      <c r="BE393" s="38" t="str">
        <f t="shared" si="237"/>
        <v/>
      </c>
      <c r="BF393" s="38" t="b">
        <f t="shared" si="238"/>
        <v>1</v>
      </c>
      <c r="BG393" s="37" t="str">
        <f t="array" ref="BG393:BQ393">IF(BF393,"",IVSolution($M393,$N393,$O393,BB393,BC393,BD393,BE393,$E393,$F393,$G393,$H393,$I393))</f>
        <v/>
      </c>
      <c r="BH393" s="37" t="str">
        <v/>
      </c>
      <c r="BI393" s="37" t="str">
        <v/>
      </c>
      <c r="BJ393" s="39" t="str">
        <v/>
      </c>
      <c r="BK393" s="39" t="str">
        <v/>
      </c>
      <c r="BL393" s="37" t="str">
        <v/>
      </c>
      <c r="BM393" s="37" t="str">
        <v/>
      </c>
      <c r="BN393" s="37" t="str">
        <v/>
      </c>
      <c r="BO393" s="37" t="str">
        <v/>
      </c>
      <c r="BP393" s="37" t="str">
        <v/>
      </c>
      <c r="BQ393" s="37" t="str">
        <v/>
      </c>
      <c r="BR393" s="40" t="str">
        <f t="shared" si="239"/>
        <v/>
      </c>
      <c r="BS393" s="36" t="str">
        <f>IFERROR(INDEX('Level Multipliers'!$D:$D,MATCH(BR393,'Level Multipliers'!$A:$A,0)),"")</f>
        <v/>
      </c>
      <c r="BT393" s="37" t="str">
        <f t="shared" si="240"/>
        <v/>
      </c>
      <c r="BU393" s="37" t="str">
        <f t="shared" si="241"/>
        <v/>
      </c>
      <c r="BV393" s="38" t="str">
        <f t="shared" si="242"/>
        <v/>
      </c>
      <c r="BW393" s="38" t="str">
        <f t="shared" si="243"/>
        <v/>
      </c>
      <c r="BX393" s="38" t="b">
        <f t="shared" si="244"/>
        <v>1</v>
      </c>
      <c r="BY393" s="37" t="str">
        <f t="array" ref="BY393:CI393">IF(BX393,"",IVSolution($M393,$N393,$O393,BT393,BU393,BV393,BW393,$E393,$F393,$G393,$H393,$I393))</f>
        <v/>
      </c>
      <c r="BZ393" s="37" t="str">
        <v/>
      </c>
      <c r="CA393" s="37" t="str">
        <v/>
      </c>
      <c r="CB393" s="39" t="str">
        <v/>
      </c>
      <c r="CC393" s="39" t="str">
        <v/>
      </c>
      <c r="CD393" s="37" t="str">
        <v/>
      </c>
      <c r="CE393" s="37" t="str">
        <v/>
      </c>
      <c r="CF393" s="37" t="str">
        <v/>
      </c>
      <c r="CG393" s="37" t="str">
        <v/>
      </c>
      <c r="CH393" s="37" t="str">
        <v/>
      </c>
      <c r="CI393" s="37" t="str">
        <v/>
      </c>
      <c r="CJ393" s="41" t="str">
        <f t="shared" si="245"/>
        <v/>
      </c>
      <c r="CK393" s="41" t="str">
        <f t="shared" si="246"/>
        <v/>
      </c>
      <c r="CL393" s="61" t="str">
        <f t="shared" si="247"/>
        <v/>
      </c>
      <c r="CM393" s="39" t="str">
        <f t="shared" si="248"/>
        <v/>
      </c>
      <c r="CN393" s="39" t="str">
        <f t="shared" si="249"/>
        <v/>
      </c>
      <c r="CO393" s="42" t="str">
        <f t="shared" si="250"/>
        <v/>
      </c>
      <c r="CP393" s="42" t="str">
        <f t="shared" si="251"/>
        <v/>
      </c>
      <c r="CQ393" s="42" t="str">
        <f t="shared" si="252"/>
        <v/>
      </c>
      <c r="CR393" s="42" t="str">
        <f t="shared" si="253"/>
        <v/>
      </c>
      <c r="CS393" s="42" t="str">
        <f t="shared" si="254"/>
        <v/>
      </c>
      <c r="CT393" s="42" t="str">
        <f t="shared" si="255"/>
        <v/>
      </c>
      <c r="CU393" s="43" t="str">
        <f t="shared" si="256"/>
        <v/>
      </c>
      <c r="CV393" s="43" t="str">
        <f t="shared" si="257"/>
        <v/>
      </c>
      <c r="CW393" s="43" t="str">
        <f t="shared" si="258"/>
        <v/>
      </c>
      <c r="CX393" s="13"/>
    </row>
    <row r="394" spans="1:102" x14ac:dyDescent="0.25">
      <c r="A394" s="31"/>
      <c r="B394" s="13"/>
      <c r="C394" s="13"/>
      <c r="D394" s="13"/>
      <c r="E394" s="32"/>
      <c r="F394" s="32"/>
      <c r="G394" s="32"/>
      <c r="H394" s="32"/>
      <c r="I394" s="32"/>
      <c r="J394" s="13"/>
      <c r="K394" s="33"/>
      <c r="L394" s="34" t="str">
        <f>IFERROR(INDEX('Pokemon Data'!A:A,MATCH($A394,'Pokemon Data'!$B:$B,0)),"")</f>
        <v/>
      </c>
      <c r="M394" s="34" t="str">
        <f>IFERROR(INDEX('Pokemon Data'!I:I,MATCH($A394,'Pokemon Data'!$B:$B,0)),"")</f>
        <v/>
      </c>
      <c r="N394" s="34" t="str">
        <f>IFERROR(INDEX('Pokemon Data'!J:J,MATCH($A394,'Pokemon Data'!$B:$B,0)),"")</f>
        <v/>
      </c>
      <c r="O394" s="34" t="str">
        <f>IFERROR(INDEX('Pokemon Data'!K:K,MATCH($A394,'Pokemon Data'!$B:$B,0)),"")</f>
        <v/>
      </c>
      <c r="P394" s="35" t="str">
        <f>IFERROR(INDEX('Level Multipliers'!$A:$A,MATCH($D394,'Level Multipliers'!$B:$B,0)),"")</f>
        <v/>
      </c>
      <c r="Q394" s="36" t="str">
        <f>IFERROR(INDEX('Level Multipliers'!$D:$D,MATCH(P394,'Level Multipliers'!$A:$A,0)),"")</f>
        <v/>
      </c>
      <c r="R394" s="37" t="str">
        <f t="shared" si="222"/>
        <v/>
      </c>
      <c r="S394" s="37" t="str">
        <f t="shared" si="223"/>
        <v/>
      </c>
      <c r="T394" s="38" t="str">
        <f t="shared" si="224"/>
        <v/>
      </c>
      <c r="U394" s="38" t="str">
        <f t="shared" si="225"/>
        <v/>
      </c>
      <c r="V394" s="38" t="b">
        <f t="shared" si="226"/>
        <v>1</v>
      </c>
      <c r="W394" s="37" t="str">
        <f t="array" ref="W394:AG394">IF(V394,"",IVSolution($M394,$N394,$O394,R394,S394,T394,U394,$E394,$F394,$G394,$H394,$I394))</f>
        <v/>
      </c>
      <c r="X394" s="37" t="str">
        <v/>
      </c>
      <c r="Y394" s="37" t="str">
        <v/>
      </c>
      <c r="Z394" s="39" t="str">
        <v/>
      </c>
      <c r="AA394" s="39" t="str">
        <v/>
      </c>
      <c r="AB394" s="37" t="str">
        <v/>
      </c>
      <c r="AC394" s="37" t="str">
        <v/>
      </c>
      <c r="AD394" s="37" t="str">
        <v/>
      </c>
      <c r="AE394" s="37" t="str">
        <v/>
      </c>
      <c r="AF394" s="37" t="str">
        <v/>
      </c>
      <c r="AG394" s="37" t="str">
        <v/>
      </c>
      <c r="AH394" s="40" t="str">
        <f t="shared" si="227"/>
        <v/>
      </c>
      <c r="AI394" s="36" t="str">
        <f>IFERROR(INDEX('Level Multipliers'!$D:$D,MATCH(AH394,'Level Multipliers'!$A:$A,0)),"")</f>
        <v/>
      </c>
      <c r="AJ394" s="37" t="str">
        <f t="shared" si="228"/>
        <v/>
      </c>
      <c r="AK394" s="37" t="str">
        <f t="shared" si="229"/>
        <v/>
      </c>
      <c r="AL394" s="38" t="str">
        <f t="shared" si="230"/>
        <v/>
      </c>
      <c r="AM394" s="38" t="str">
        <f t="shared" si="231"/>
        <v/>
      </c>
      <c r="AN394" s="38" t="b">
        <f t="shared" si="232"/>
        <v>1</v>
      </c>
      <c r="AO394" s="37" t="str">
        <f t="array" ref="AO394:AY394">IF(AN394,"",IVSolution($M394,$N394,$O394,AJ394,AK394,AL394,AM394,$E394,$F394,$G394,$H394,$I394))</f>
        <v/>
      </c>
      <c r="AP394" s="37" t="str">
        <v/>
      </c>
      <c r="AQ394" s="37" t="str">
        <v/>
      </c>
      <c r="AR394" s="39" t="str">
        <v/>
      </c>
      <c r="AS394" s="39" t="str">
        <v/>
      </c>
      <c r="AT394" s="37" t="str">
        <v/>
      </c>
      <c r="AU394" s="37" t="str">
        <v/>
      </c>
      <c r="AV394" s="37" t="str">
        <v/>
      </c>
      <c r="AW394" s="37" t="str">
        <v/>
      </c>
      <c r="AX394" s="37" t="str">
        <v/>
      </c>
      <c r="AY394" s="37" t="str">
        <v/>
      </c>
      <c r="AZ394" s="40" t="str">
        <f t="shared" si="233"/>
        <v/>
      </c>
      <c r="BA394" s="36" t="str">
        <f>IFERROR(INDEX('Level Multipliers'!$D:$D,MATCH(AZ394,'Level Multipliers'!$A:$A,0)),"")</f>
        <v/>
      </c>
      <c r="BB394" s="37" t="str">
        <f t="shared" si="234"/>
        <v/>
      </c>
      <c r="BC394" s="37" t="str">
        <f t="shared" si="235"/>
        <v/>
      </c>
      <c r="BD394" s="38" t="str">
        <f t="shared" si="236"/>
        <v/>
      </c>
      <c r="BE394" s="38" t="str">
        <f t="shared" si="237"/>
        <v/>
      </c>
      <c r="BF394" s="38" t="b">
        <f t="shared" si="238"/>
        <v>1</v>
      </c>
      <c r="BG394" s="37" t="str">
        <f t="array" ref="BG394:BQ394">IF(BF394,"",IVSolution($M394,$N394,$O394,BB394,BC394,BD394,BE394,$E394,$F394,$G394,$H394,$I394))</f>
        <v/>
      </c>
      <c r="BH394" s="37" t="str">
        <v/>
      </c>
      <c r="BI394" s="37" t="str">
        <v/>
      </c>
      <c r="BJ394" s="39" t="str">
        <v/>
      </c>
      <c r="BK394" s="39" t="str">
        <v/>
      </c>
      <c r="BL394" s="37" t="str">
        <v/>
      </c>
      <c r="BM394" s="37" t="str">
        <v/>
      </c>
      <c r="BN394" s="37" t="str">
        <v/>
      </c>
      <c r="BO394" s="37" t="str">
        <v/>
      </c>
      <c r="BP394" s="37" t="str">
        <v/>
      </c>
      <c r="BQ394" s="37" t="str">
        <v/>
      </c>
      <c r="BR394" s="40" t="str">
        <f t="shared" si="239"/>
        <v/>
      </c>
      <c r="BS394" s="36" t="str">
        <f>IFERROR(INDEX('Level Multipliers'!$D:$D,MATCH(BR394,'Level Multipliers'!$A:$A,0)),"")</f>
        <v/>
      </c>
      <c r="BT394" s="37" t="str">
        <f t="shared" si="240"/>
        <v/>
      </c>
      <c r="BU394" s="37" t="str">
        <f t="shared" si="241"/>
        <v/>
      </c>
      <c r="BV394" s="38" t="str">
        <f t="shared" si="242"/>
        <v/>
      </c>
      <c r="BW394" s="38" t="str">
        <f t="shared" si="243"/>
        <v/>
      </c>
      <c r="BX394" s="38" t="b">
        <f t="shared" si="244"/>
        <v>1</v>
      </c>
      <c r="BY394" s="37" t="str">
        <f t="array" ref="BY394:CI394">IF(BX394,"",IVSolution($M394,$N394,$O394,BT394,BU394,BV394,BW394,$E394,$F394,$G394,$H394,$I394))</f>
        <v/>
      </c>
      <c r="BZ394" s="37" t="str">
        <v/>
      </c>
      <c r="CA394" s="37" t="str">
        <v/>
      </c>
      <c r="CB394" s="39" t="str">
        <v/>
      </c>
      <c r="CC394" s="39" t="str">
        <v/>
      </c>
      <c r="CD394" s="37" t="str">
        <v/>
      </c>
      <c r="CE394" s="37" t="str">
        <v/>
      </c>
      <c r="CF394" s="37" t="str">
        <v/>
      </c>
      <c r="CG394" s="37" t="str">
        <v/>
      </c>
      <c r="CH394" s="37" t="str">
        <v/>
      </c>
      <c r="CI394" s="37" t="str">
        <v/>
      </c>
      <c r="CJ394" s="41" t="str">
        <f t="shared" si="245"/>
        <v/>
      </c>
      <c r="CK394" s="41" t="str">
        <f t="shared" si="246"/>
        <v/>
      </c>
      <c r="CL394" s="61" t="str">
        <f t="shared" si="247"/>
        <v/>
      </c>
      <c r="CM394" s="39" t="str">
        <f t="shared" si="248"/>
        <v/>
      </c>
      <c r="CN394" s="39" t="str">
        <f t="shared" si="249"/>
        <v/>
      </c>
      <c r="CO394" s="42" t="str">
        <f t="shared" si="250"/>
        <v/>
      </c>
      <c r="CP394" s="42" t="str">
        <f t="shared" si="251"/>
        <v/>
      </c>
      <c r="CQ394" s="42" t="str">
        <f t="shared" si="252"/>
        <v/>
      </c>
      <c r="CR394" s="42" t="str">
        <f t="shared" si="253"/>
        <v/>
      </c>
      <c r="CS394" s="42" t="str">
        <f t="shared" si="254"/>
        <v/>
      </c>
      <c r="CT394" s="42" t="str">
        <f t="shared" si="255"/>
        <v/>
      </c>
      <c r="CU394" s="43" t="str">
        <f t="shared" si="256"/>
        <v/>
      </c>
      <c r="CV394" s="43" t="str">
        <f t="shared" si="257"/>
        <v/>
      </c>
      <c r="CW394" s="43" t="str">
        <f t="shared" si="258"/>
        <v/>
      </c>
      <c r="CX394" s="13"/>
    </row>
    <row r="395" spans="1:102" x14ac:dyDescent="0.25">
      <c r="A395" s="31"/>
      <c r="B395" s="13"/>
      <c r="C395" s="13"/>
      <c r="D395" s="13"/>
      <c r="E395" s="32"/>
      <c r="F395" s="32"/>
      <c r="G395" s="32"/>
      <c r="H395" s="32"/>
      <c r="I395" s="32"/>
      <c r="J395" s="13"/>
      <c r="K395" s="33"/>
      <c r="L395" s="34" t="str">
        <f>IFERROR(INDEX('Pokemon Data'!A:A,MATCH($A395,'Pokemon Data'!$B:$B,0)),"")</f>
        <v/>
      </c>
      <c r="M395" s="34" t="str">
        <f>IFERROR(INDEX('Pokemon Data'!I:I,MATCH($A395,'Pokemon Data'!$B:$B,0)),"")</f>
        <v/>
      </c>
      <c r="N395" s="34" t="str">
        <f>IFERROR(INDEX('Pokemon Data'!J:J,MATCH($A395,'Pokemon Data'!$B:$B,0)),"")</f>
        <v/>
      </c>
      <c r="O395" s="34" t="str">
        <f>IFERROR(INDEX('Pokemon Data'!K:K,MATCH($A395,'Pokemon Data'!$B:$B,0)),"")</f>
        <v/>
      </c>
      <c r="P395" s="35" t="str">
        <f>IFERROR(INDEX('Level Multipliers'!$A:$A,MATCH($D395,'Level Multipliers'!$B:$B,0)),"")</f>
        <v/>
      </c>
      <c r="Q395" s="36" t="str">
        <f>IFERROR(INDEX('Level Multipliers'!$D:$D,MATCH(P395,'Level Multipliers'!$A:$A,0)),"")</f>
        <v/>
      </c>
      <c r="R395" s="37" t="str">
        <f t="shared" si="222"/>
        <v/>
      </c>
      <c r="S395" s="37" t="str">
        <f t="shared" si="223"/>
        <v/>
      </c>
      <c r="T395" s="38" t="str">
        <f t="shared" si="224"/>
        <v/>
      </c>
      <c r="U395" s="38" t="str">
        <f t="shared" si="225"/>
        <v/>
      </c>
      <c r="V395" s="38" t="b">
        <f t="shared" si="226"/>
        <v>1</v>
      </c>
      <c r="W395" s="37" t="str">
        <f t="array" ref="W395:AG395">IF(V395,"",IVSolution($M395,$N395,$O395,R395,S395,T395,U395,$E395,$F395,$G395,$H395,$I395))</f>
        <v/>
      </c>
      <c r="X395" s="37" t="str">
        <v/>
      </c>
      <c r="Y395" s="37" t="str">
        <v/>
      </c>
      <c r="Z395" s="39" t="str">
        <v/>
      </c>
      <c r="AA395" s="39" t="str">
        <v/>
      </c>
      <c r="AB395" s="37" t="str">
        <v/>
      </c>
      <c r="AC395" s="37" t="str">
        <v/>
      </c>
      <c r="AD395" s="37" t="str">
        <v/>
      </c>
      <c r="AE395" s="37" t="str">
        <v/>
      </c>
      <c r="AF395" s="37" t="str">
        <v/>
      </c>
      <c r="AG395" s="37" t="str">
        <v/>
      </c>
      <c r="AH395" s="40" t="str">
        <f t="shared" si="227"/>
        <v/>
      </c>
      <c r="AI395" s="36" t="str">
        <f>IFERROR(INDEX('Level Multipliers'!$D:$D,MATCH(AH395,'Level Multipliers'!$A:$A,0)),"")</f>
        <v/>
      </c>
      <c r="AJ395" s="37" t="str">
        <f t="shared" si="228"/>
        <v/>
      </c>
      <c r="AK395" s="37" t="str">
        <f t="shared" si="229"/>
        <v/>
      </c>
      <c r="AL395" s="38" t="str">
        <f t="shared" si="230"/>
        <v/>
      </c>
      <c r="AM395" s="38" t="str">
        <f t="shared" si="231"/>
        <v/>
      </c>
      <c r="AN395" s="38" t="b">
        <f t="shared" si="232"/>
        <v>1</v>
      </c>
      <c r="AO395" s="37" t="str">
        <f t="array" ref="AO395:AY395">IF(AN395,"",IVSolution($M395,$N395,$O395,AJ395,AK395,AL395,AM395,$E395,$F395,$G395,$H395,$I395))</f>
        <v/>
      </c>
      <c r="AP395" s="37" t="str">
        <v/>
      </c>
      <c r="AQ395" s="37" t="str">
        <v/>
      </c>
      <c r="AR395" s="39" t="str">
        <v/>
      </c>
      <c r="AS395" s="39" t="str">
        <v/>
      </c>
      <c r="AT395" s="37" t="str">
        <v/>
      </c>
      <c r="AU395" s="37" t="str">
        <v/>
      </c>
      <c r="AV395" s="37" t="str">
        <v/>
      </c>
      <c r="AW395" s="37" t="str">
        <v/>
      </c>
      <c r="AX395" s="37" t="str">
        <v/>
      </c>
      <c r="AY395" s="37" t="str">
        <v/>
      </c>
      <c r="AZ395" s="40" t="str">
        <f t="shared" si="233"/>
        <v/>
      </c>
      <c r="BA395" s="36" t="str">
        <f>IFERROR(INDEX('Level Multipliers'!$D:$D,MATCH(AZ395,'Level Multipliers'!$A:$A,0)),"")</f>
        <v/>
      </c>
      <c r="BB395" s="37" t="str">
        <f t="shared" si="234"/>
        <v/>
      </c>
      <c r="BC395" s="37" t="str">
        <f t="shared" si="235"/>
        <v/>
      </c>
      <c r="BD395" s="38" t="str">
        <f t="shared" si="236"/>
        <v/>
      </c>
      <c r="BE395" s="38" t="str">
        <f t="shared" si="237"/>
        <v/>
      </c>
      <c r="BF395" s="38" t="b">
        <f t="shared" si="238"/>
        <v>1</v>
      </c>
      <c r="BG395" s="37" t="str">
        <f t="array" ref="BG395:BQ395">IF(BF395,"",IVSolution($M395,$N395,$O395,BB395,BC395,BD395,BE395,$E395,$F395,$G395,$H395,$I395))</f>
        <v/>
      </c>
      <c r="BH395" s="37" t="str">
        <v/>
      </c>
      <c r="BI395" s="37" t="str">
        <v/>
      </c>
      <c r="BJ395" s="39" t="str">
        <v/>
      </c>
      <c r="BK395" s="39" t="str">
        <v/>
      </c>
      <c r="BL395" s="37" t="str">
        <v/>
      </c>
      <c r="BM395" s="37" t="str">
        <v/>
      </c>
      <c r="BN395" s="37" t="str">
        <v/>
      </c>
      <c r="BO395" s="37" t="str">
        <v/>
      </c>
      <c r="BP395" s="37" t="str">
        <v/>
      </c>
      <c r="BQ395" s="37" t="str">
        <v/>
      </c>
      <c r="BR395" s="40" t="str">
        <f t="shared" si="239"/>
        <v/>
      </c>
      <c r="BS395" s="36" t="str">
        <f>IFERROR(INDEX('Level Multipliers'!$D:$D,MATCH(BR395,'Level Multipliers'!$A:$A,0)),"")</f>
        <v/>
      </c>
      <c r="BT395" s="37" t="str">
        <f t="shared" si="240"/>
        <v/>
      </c>
      <c r="BU395" s="37" t="str">
        <f t="shared" si="241"/>
        <v/>
      </c>
      <c r="BV395" s="38" t="str">
        <f t="shared" si="242"/>
        <v/>
      </c>
      <c r="BW395" s="38" t="str">
        <f t="shared" si="243"/>
        <v/>
      </c>
      <c r="BX395" s="38" t="b">
        <f t="shared" si="244"/>
        <v>1</v>
      </c>
      <c r="BY395" s="37" t="str">
        <f t="array" ref="BY395:CI395">IF(BX395,"",IVSolution($M395,$N395,$O395,BT395,BU395,BV395,BW395,$E395,$F395,$G395,$H395,$I395))</f>
        <v/>
      </c>
      <c r="BZ395" s="37" t="str">
        <v/>
      </c>
      <c r="CA395" s="37" t="str">
        <v/>
      </c>
      <c r="CB395" s="39" t="str">
        <v/>
      </c>
      <c r="CC395" s="39" t="str">
        <v/>
      </c>
      <c r="CD395" s="37" t="str">
        <v/>
      </c>
      <c r="CE395" s="37" t="str">
        <v/>
      </c>
      <c r="CF395" s="37" t="str">
        <v/>
      </c>
      <c r="CG395" s="37" t="str">
        <v/>
      </c>
      <c r="CH395" s="37" t="str">
        <v/>
      </c>
      <c r="CI395" s="37" t="str">
        <v/>
      </c>
      <c r="CJ395" s="41" t="str">
        <f t="shared" si="245"/>
        <v/>
      </c>
      <c r="CK395" s="41" t="str">
        <f t="shared" si="246"/>
        <v/>
      </c>
      <c r="CL395" s="61" t="str">
        <f t="shared" si="247"/>
        <v/>
      </c>
      <c r="CM395" s="39" t="str">
        <f t="shared" si="248"/>
        <v/>
      </c>
      <c r="CN395" s="39" t="str">
        <f t="shared" si="249"/>
        <v/>
      </c>
      <c r="CO395" s="42" t="str">
        <f t="shared" si="250"/>
        <v/>
      </c>
      <c r="CP395" s="42" t="str">
        <f t="shared" si="251"/>
        <v/>
      </c>
      <c r="CQ395" s="42" t="str">
        <f t="shared" si="252"/>
        <v/>
      </c>
      <c r="CR395" s="42" t="str">
        <f t="shared" si="253"/>
        <v/>
      </c>
      <c r="CS395" s="42" t="str">
        <f t="shared" si="254"/>
        <v/>
      </c>
      <c r="CT395" s="42" t="str">
        <f t="shared" si="255"/>
        <v/>
      </c>
      <c r="CU395" s="43" t="str">
        <f t="shared" si="256"/>
        <v/>
      </c>
      <c r="CV395" s="43" t="str">
        <f t="shared" si="257"/>
        <v/>
      </c>
      <c r="CW395" s="43" t="str">
        <f t="shared" si="258"/>
        <v/>
      </c>
      <c r="CX395" s="13"/>
    </row>
    <row r="396" spans="1:102" x14ac:dyDescent="0.25">
      <c r="A396" s="31"/>
      <c r="B396" s="13"/>
      <c r="C396" s="13"/>
      <c r="D396" s="13"/>
      <c r="E396" s="32"/>
      <c r="F396" s="32"/>
      <c r="G396" s="32"/>
      <c r="H396" s="32"/>
      <c r="I396" s="32"/>
      <c r="J396" s="13"/>
      <c r="K396" s="33"/>
      <c r="L396" s="34" t="str">
        <f>IFERROR(INDEX('Pokemon Data'!A:A,MATCH($A396,'Pokemon Data'!$B:$B,0)),"")</f>
        <v/>
      </c>
      <c r="M396" s="34" t="str">
        <f>IFERROR(INDEX('Pokemon Data'!I:I,MATCH($A396,'Pokemon Data'!$B:$B,0)),"")</f>
        <v/>
      </c>
      <c r="N396" s="34" t="str">
        <f>IFERROR(INDEX('Pokemon Data'!J:J,MATCH($A396,'Pokemon Data'!$B:$B,0)),"")</f>
        <v/>
      </c>
      <c r="O396" s="34" t="str">
        <f>IFERROR(INDEX('Pokemon Data'!K:K,MATCH($A396,'Pokemon Data'!$B:$B,0)),"")</f>
        <v/>
      </c>
      <c r="P396" s="35" t="str">
        <f>IFERROR(INDEX('Level Multipliers'!$A:$A,MATCH($D396,'Level Multipliers'!$B:$B,0)),"")</f>
        <v/>
      </c>
      <c r="Q396" s="36" t="str">
        <f>IFERROR(INDEX('Level Multipliers'!$D:$D,MATCH(P396,'Level Multipliers'!$A:$A,0)),"")</f>
        <v/>
      </c>
      <c r="R396" s="37" t="str">
        <f t="shared" si="222"/>
        <v/>
      </c>
      <c r="S396" s="37" t="str">
        <f t="shared" si="223"/>
        <v/>
      </c>
      <c r="T396" s="38" t="str">
        <f t="shared" si="224"/>
        <v/>
      </c>
      <c r="U396" s="38" t="str">
        <f t="shared" si="225"/>
        <v/>
      </c>
      <c r="V396" s="38" t="b">
        <f t="shared" si="226"/>
        <v>1</v>
      </c>
      <c r="W396" s="37" t="str">
        <f t="array" ref="W396:AG396">IF(V396,"",IVSolution($M396,$N396,$O396,R396,S396,T396,U396,$E396,$F396,$G396,$H396,$I396))</f>
        <v/>
      </c>
      <c r="X396" s="37" t="str">
        <v/>
      </c>
      <c r="Y396" s="37" t="str">
        <v/>
      </c>
      <c r="Z396" s="39" t="str">
        <v/>
      </c>
      <c r="AA396" s="39" t="str">
        <v/>
      </c>
      <c r="AB396" s="37" t="str">
        <v/>
      </c>
      <c r="AC396" s="37" t="str">
        <v/>
      </c>
      <c r="AD396" s="37" t="str">
        <v/>
      </c>
      <c r="AE396" s="37" t="str">
        <v/>
      </c>
      <c r="AF396" s="37" t="str">
        <v/>
      </c>
      <c r="AG396" s="37" t="str">
        <v/>
      </c>
      <c r="AH396" s="40" t="str">
        <f t="shared" si="227"/>
        <v/>
      </c>
      <c r="AI396" s="36" t="str">
        <f>IFERROR(INDEX('Level Multipliers'!$D:$D,MATCH(AH396,'Level Multipliers'!$A:$A,0)),"")</f>
        <v/>
      </c>
      <c r="AJ396" s="37" t="str">
        <f t="shared" si="228"/>
        <v/>
      </c>
      <c r="AK396" s="37" t="str">
        <f t="shared" si="229"/>
        <v/>
      </c>
      <c r="AL396" s="38" t="str">
        <f t="shared" si="230"/>
        <v/>
      </c>
      <c r="AM396" s="38" t="str">
        <f t="shared" si="231"/>
        <v/>
      </c>
      <c r="AN396" s="38" t="b">
        <f t="shared" si="232"/>
        <v>1</v>
      </c>
      <c r="AO396" s="37" t="str">
        <f t="array" ref="AO396:AY396">IF(AN396,"",IVSolution($M396,$N396,$O396,AJ396,AK396,AL396,AM396,$E396,$F396,$G396,$H396,$I396))</f>
        <v/>
      </c>
      <c r="AP396" s="37" t="str">
        <v/>
      </c>
      <c r="AQ396" s="37" t="str">
        <v/>
      </c>
      <c r="AR396" s="39" t="str">
        <v/>
      </c>
      <c r="AS396" s="39" t="str">
        <v/>
      </c>
      <c r="AT396" s="37" t="str">
        <v/>
      </c>
      <c r="AU396" s="37" t="str">
        <v/>
      </c>
      <c r="AV396" s="37" t="str">
        <v/>
      </c>
      <c r="AW396" s="37" t="str">
        <v/>
      </c>
      <c r="AX396" s="37" t="str">
        <v/>
      </c>
      <c r="AY396" s="37" t="str">
        <v/>
      </c>
      <c r="AZ396" s="40" t="str">
        <f t="shared" si="233"/>
        <v/>
      </c>
      <c r="BA396" s="36" t="str">
        <f>IFERROR(INDEX('Level Multipliers'!$D:$D,MATCH(AZ396,'Level Multipliers'!$A:$A,0)),"")</f>
        <v/>
      </c>
      <c r="BB396" s="37" t="str">
        <f t="shared" si="234"/>
        <v/>
      </c>
      <c r="BC396" s="37" t="str">
        <f t="shared" si="235"/>
        <v/>
      </c>
      <c r="BD396" s="38" t="str">
        <f t="shared" si="236"/>
        <v/>
      </c>
      <c r="BE396" s="38" t="str">
        <f t="shared" si="237"/>
        <v/>
      </c>
      <c r="BF396" s="38" t="b">
        <f t="shared" si="238"/>
        <v>1</v>
      </c>
      <c r="BG396" s="37" t="str">
        <f t="array" ref="BG396:BQ396">IF(BF396,"",IVSolution($M396,$N396,$O396,BB396,BC396,BD396,BE396,$E396,$F396,$G396,$H396,$I396))</f>
        <v/>
      </c>
      <c r="BH396" s="37" t="str">
        <v/>
      </c>
      <c r="BI396" s="37" t="str">
        <v/>
      </c>
      <c r="BJ396" s="39" t="str">
        <v/>
      </c>
      <c r="BK396" s="39" t="str">
        <v/>
      </c>
      <c r="BL396" s="37" t="str">
        <v/>
      </c>
      <c r="BM396" s="37" t="str">
        <v/>
      </c>
      <c r="BN396" s="37" t="str">
        <v/>
      </c>
      <c r="BO396" s="37" t="str">
        <v/>
      </c>
      <c r="BP396" s="37" t="str">
        <v/>
      </c>
      <c r="BQ396" s="37" t="str">
        <v/>
      </c>
      <c r="BR396" s="40" t="str">
        <f t="shared" si="239"/>
        <v/>
      </c>
      <c r="BS396" s="36" t="str">
        <f>IFERROR(INDEX('Level Multipliers'!$D:$D,MATCH(BR396,'Level Multipliers'!$A:$A,0)),"")</f>
        <v/>
      </c>
      <c r="BT396" s="37" t="str">
        <f t="shared" si="240"/>
        <v/>
      </c>
      <c r="BU396" s="37" t="str">
        <f t="shared" si="241"/>
        <v/>
      </c>
      <c r="BV396" s="38" t="str">
        <f t="shared" si="242"/>
        <v/>
      </c>
      <c r="BW396" s="38" t="str">
        <f t="shared" si="243"/>
        <v/>
      </c>
      <c r="BX396" s="38" t="b">
        <f t="shared" si="244"/>
        <v>1</v>
      </c>
      <c r="BY396" s="37" t="str">
        <f t="array" ref="BY396:CI396">IF(BX396,"",IVSolution($M396,$N396,$O396,BT396,BU396,BV396,BW396,$E396,$F396,$G396,$H396,$I396))</f>
        <v/>
      </c>
      <c r="BZ396" s="37" t="str">
        <v/>
      </c>
      <c r="CA396" s="37" t="str">
        <v/>
      </c>
      <c r="CB396" s="39" t="str">
        <v/>
      </c>
      <c r="CC396" s="39" t="str">
        <v/>
      </c>
      <c r="CD396" s="37" t="str">
        <v/>
      </c>
      <c r="CE396" s="37" t="str">
        <v/>
      </c>
      <c r="CF396" s="37" t="str">
        <v/>
      </c>
      <c r="CG396" s="37" t="str">
        <v/>
      </c>
      <c r="CH396" s="37" t="str">
        <v/>
      </c>
      <c r="CI396" s="37" t="str">
        <v/>
      </c>
      <c r="CJ396" s="41" t="str">
        <f t="shared" si="245"/>
        <v/>
      </c>
      <c r="CK396" s="41" t="str">
        <f t="shared" si="246"/>
        <v/>
      </c>
      <c r="CL396" s="61" t="str">
        <f t="shared" si="247"/>
        <v/>
      </c>
      <c r="CM396" s="39" t="str">
        <f t="shared" si="248"/>
        <v/>
      </c>
      <c r="CN396" s="39" t="str">
        <f t="shared" si="249"/>
        <v/>
      </c>
      <c r="CO396" s="42" t="str">
        <f t="shared" si="250"/>
        <v/>
      </c>
      <c r="CP396" s="42" t="str">
        <f t="shared" si="251"/>
        <v/>
      </c>
      <c r="CQ396" s="42" t="str">
        <f t="shared" si="252"/>
        <v/>
      </c>
      <c r="CR396" s="42" t="str">
        <f t="shared" si="253"/>
        <v/>
      </c>
      <c r="CS396" s="42" t="str">
        <f t="shared" si="254"/>
        <v/>
      </c>
      <c r="CT396" s="42" t="str">
        <f t="shared" si="255"/>
        <v/>
      </c>
      <c r="CU396" s="43" t="str">
        <f t="shared" si="256"/>
        <v/>
      </c>
      <c r="CV396" s="43" t="str">
        <f t="shared" si="257"/>
        <v/>
      </c>
      <c r="CW396" s="43" t="str">
        <f t="shared" si="258"/>
        <v/>
      </c>
      <c r="CX396" s="13"/>
    </row>
    <row r="397" spans="1:102" x14ac:dyDescent="0.25">
      <c r="A397" s="31"/>
      <c r="B397" s="13"/>
      <c r="C397" s="13"/>
      <c r="D397" s="13"/>
      <c r="E397" s="32"/>
      <c r="F397" s="32"/>
      <c r="G397" s="32"/>
      <c r="H397" s="32"/>
      <c r="I397" s="32"/>
      <c r="J397" s="13"/>
      <c r="K397" s="33"/>
      <c r="L397" s="34" t="str">
        <f>IFERROR(INDEX('Pokemon Data'!A:A,MATCH($A397,'Pokemon Data'!$B:$B,0)),"")</f>
        <v/>
      </c>
      <c r="M397" s="34" t="str">
        <f>IFERROR(INDEX('Pokemon Data'!I:I,MATCH($A397,'Pokemon Data'!$B:$B,0)),"")</f>
        <v/>
      </c>
      <c r="N397" s="34" t="str">
        <f>IFERROR(INDEX('Pokemon Data'!J:J,MATCH($A397,'Pokemon Data'!$B:$B,0)),"")</f>
        <v/>
      </c>
      <c r="O397" s="34" t="str">
        <f>IFERROR(INDEX('Pokemon Data'!K:K,MATCH($A397,'Pokemon Data'!$B:$B,0)),"")</f>
        <v/>
      </c>
      <c r="P397" s="35" t="str">
        <f>IFERROR(INDEX('Level Multipliers'!$A:$A,MATCH($D397,'Level Multipliers'!$B:$B,0)),"")</f>
        <v/>
      </c>
      <c r="Q397" s="36" t="str">
        <f>IFERROR(INDEX('Level Multipliers'!$D:$D,MATCH(P397,'Level Multipliers'!$A:$A,0)),"")</f>
        <v/>
      </c>
      <c r="R397" s="37" t="str">
        <f t="shared" si="222"/>
        <v/>
      </c>
      <c r="S397" s="37" t="str">
        <f t="shared" si="223"/>
        <v/>
      </c>
      <c r="T397" s="38" t="str">
        <f t="shared" si="224"/>
        <v/>
      </c>
      <c r="U397" s="38" t="str">
        <f t="shared" si="225"/>
        <v/>
      </c>
      <c r="V397" s="38" t="b">
        <f t="shared" si="226"/>
        <v>1</v>
      </c>
      <c r="W397" s="37" t="str">
        <f t="array" ref="W397:AG397">IF(V397,"",IVSolution($M397,$N397,$O397,R397,S397,T397,U397,$E397,$F397,$G397,$H397,$I397))</f>
        <v/>
      </c>
      <c r="X397" s="37" t="str">
        <v/>
      </c>
      <c r="Y397" s="37" t="str">
        <v/>
      </c>
      <c r="Z397" s="39" t="str">
        <v/>
      </c>
      <c r="AA397" s="39" t="str">
        <v/>
      </c>
      <c r="AB397" s="37" t="str">
        <v/>
      </c>
      <c r="AC397" s="37" t="str">
        <v/>
      </c>
      <c r="AD397" s="37" t="str">
        <v/>
      </c>
      <c r="AE397" s="37" t="str">
        <v/>
      </c>
      <c r="AF397" s="37" t="str">
        <v/>
      </c>
      <c r="AG397" s="37" t="str">
        <v/>
      </c>
      <c r="AH397" s="40" t="str">
        <f t="shared" si="227"/>
        <v/>
      </c>
      <c r="AI397" s="36" t="str">
        <f>IFERROR(INDEX('Level Multipliers'!$D:$D,MATCH(AH397,'Level Multipliers'!$A:$A,0)),"")</f>
        <v/>
      </c>
      <c r="AJ397" s="37" t="str">
        <f t="shared" si="228"/>
        <v/>
      </c>
      <c r="AK397" s="37" t="str">
        <f t="shared" si="229"/>
        <v/>
      </c>
      <c r="AL397" s="38" t="str">
        <f t="shared" si="230"/>
        <v/>
      </c>
      <c r="AM397" s="38" t="str">
        <f t="shared" si="231"/>
        <v/>
      </c>
      <c r="AN397" s="38" t="b">
        <f t="shared" si="232"/>
        <v>1</v>
      </c>
      <c r="AO397" s="37" t="str">
        <f t="array" ref="AO397:AY397">IF(AN397,"",IVSolution($M397,$N397,$O397,AJ397,AK397,AL397,AM397,$E397,$F397,$G397,$H397,$I397))</f>
        <v/>
      </c>
      <c r="AP397" s="37" t="str">
        <v/>
      </c>
      <c r="AQ397" s="37" t="str">
        <v/>
      </c>
      <c r="AR397" s="39" t="str">
        <v/>
      </c>
      <c r="AS397" s="39" t="str">
        <v/>
      </c>
      <c r="AT397" s="37" t="str">
        <v/>
      </c>
      <c r="AU397" s="37" t="str">
        <v/>
      </c>
      <c r="AV397" s="37" t="str">
        <v/>
      </c>
      <c r="AW397" s="37" t="str">
        <v/>
      </c>
      <c r="AX397" s="37" t="str">
        <v/>
      </c>
      <c r="AY397" s="37" t="str">
        <v/>
      </c>
      <c r="AZ397" s="40" t="str">
        <f t="shared" si="233"/>
        <v/>
      </c>
      <c r="BA397" s="36" t="str">
        <f>IFERROR(INDEX('Level Multipliers'!$D:$D,MATCH(AZ397,'Level Multipliers'!$A:$A,0)),"")</f>
        <v/>
      </c>
      <c r="BB397" s="37" t="str">
        <f t="shared" si="234"/>
        <v/>
      </c>
      <c r="BC397" s="37" t="str">
        <f t="shared" si="235"/>
        <v/>
      </c>
      <c r="BD397" s="38" t="str">
        <f t="shared" si="236"/>
        <v/>
      </c>
      <c r="BE397" s="38" t="str">
        <f t="shared" si="237"/>
        <v/>
      </c>
      <c r="BF397" s="38" t="b">
        <f t="shared" si="238"/>
        <v>1</v>
      </c>
      <c r="BG397" s="37" t="str">
        <f t="array" ref="BG397:BQ397">IF(BF397,"",IVSolution($M397,$N397,$O397,BB397,BC397,BD397,BE397,$E397,$F397,$G397,$H397,$I397))</f>
        <v/>
      </c>
      <c r="BH397" s="37" t="str">
        <v/>
      </c>
      <c r="BI397" s="37" t="str">
        <v/>
      </c>
      <c r="BJ397" s="39" t="str">
        <v/>
      </c>
      <c r="BK397" s="39" t="str">
        <v/>
      </c>
      <c r="BL397" s="37" t="str">
        <v/>
      </c>
      <c r="BM397" s="37" t="str">
        <v/>
      </c>
      <c r="BN397" s="37" t="str">
        <v/>
      </c>
      <c r="BO397" s="37" t="str">
        <v/>
      </c>
      <c r="BP397" s="37" t="str">
        <v/>
      </c>
      <c r="BQ397" s="37" t="str">
        <v/>
      </c>
      <c r="BR397" s="40" t="str">
        <f t="shared" si="239"/>
        <v/>
      </c>
      <c r="BS397" s="36" t="str">
        <f>IFERROR(INDEX('Level Multipliers'!$D:$D,MATCH(BR397,'Level Multipliers'!$A:$A,0)),"")</f>
        <v/>
      </c>
      <c r="BT397" s="37" t="str">
        <f t="shared" si="240"/>
        <v/>
      </c>
      <c r="BU397" s="37" t="str">
        <f t="shared" si="241"/>
        <v/>
      </c>
      <c r="BV397" s="38" t="str">
        <f t="shared" si="242"/>
        <v/>
      </c>
      <c r="BW397" s="38" t="str">
        <f t="shared" si="243"/>
        <v/>
      </c>
      <c r="BX397" s="38" t="b">
        <f t="shared" si="244"/>
        <v>1</v>
      </c>
      <c r="BY397" s="37" t="str">
        <f t="array" ref="BY397:CI397">IF(BX397,"",IVSolution($M397,$N397,$O397,BT397,BU397,BV397,BW397,$E397,$F397,$G397,$H397,$I397))</f>
        <v/>
      </c>
      <c r="BZ397" s="37" t="str">
        <v/>
      </c>
      <c r="CA397" s="37" t="str">
        <v/>
      </c>
      <c r="CB397" s="39" t="str">
        <v/>
      </c>
      <c r="CC397" s="39" t="str">
        <v/>
      </c>
      <c r="CD397" s="37" t="str">
        <v/>
      </c>
      <c r="CE397" s="37" t="str">
        <v/>
      </c>
      <c r="CF397" s="37" t="str">
        <v/>
      </c>
      <c r="CG397" s="37" t="str">
        <v/>
      </c>
      <c r="CH397" s="37" t="str">
        <v/>
      </c>
      <c r="CI397" s="37" t="str">
        <v/>
      </c>
      <c r="CJ397" s="41" t="str">
        <f t="shared" si="245"/>
        <v/>
      </c>
      <c r="CK397" s="41" t="str">
        <f t="shared" si="246"/>
        <v/>
      </c>
      <c r="CL397" s="61" t="str">
        <f t="shared" si="247"/>
        <v/>
      </c>
      <c r="CM397" s="39" t="str">
        <f t="shared" si="248"/>
        <v/>
      </c>
      <c r="CN397" s="39" t="str">
        <f t="shared" si="249"/>
        <v/>
      </c>
      <c r="CO397" s="42" t="str">
        <f t="shared" si="250"/>
        <v/>
      </c>
      <c r="CP397" s="42" t="str">
        <f t="shared" si="251"/>
        <v/>
      </c>
      <c r="CQ397" s="42" t="str">
        <f t="shared" si="252"/>
        <v/>
      </c>
      <c r="CR397" s="42" t="str">
        <f t="shared" si="253"/>
        <v/>
      </c>
      <c r="CS397" s="42" t="str">
        <f t="shared" si="254"/>
        <v/>
      </c>
      <c r="CT397" s="42" t="str">
        <f t="shared" si="255"/>
        <v/>
      </c>
      <c r="CU397" s="43" t="str">
        <f t="shared" si="256"/>
        <v/>
      </c>
      <c r="CV397" s="43" t="str">
        <f t="shared" si="257"/>
        <v/>
      </c>
      <c r="CW397" s="43" t="str">
        <f t="shared" si="258"/>
        <v/>
      </c>
      <c r="CX397" s="13"/>
    </row>
    <row r="398" spans="1:102" x14ac:dyDescent="0.25">
      <c r="A398" s="31"/>
      <c r="B398" s="13"/>
      <c r="C398" s="13"/>
      <c r="D398" s="13"/>
      <c r="E398" s="32"/>
      <c r="F398" s="32"/>
      <c r="G398" s="32"/>
      <c r="H398" s="32"/>
      <c r="I398" s="32"/>
      <c r="J398" s="13"/>
      <c r="K398" s="33"/>
      <c r="L398" s="34" t="str">
        <f>IFERROR(INDEX('Pokemon Data'!A:A,MATCH($A398,'Pokemon Data'!$B:$B,0)),"")</f>
        <v/>
      </c>
      <c r="M398" s="34" t="str">
        <f>IFERROR(INDEX('Pokemon Data'!I:I,MATCH($A398,'Pokemon Data'!$B:$B,0)),"")</f>
        <v/>
      </c>
      <c r="N398" s="34" t="str">
        <f>IFERROR(INDEX('Pokemon Data'!J:J,MATCH($A398,'Pokemon Data'!$B:$B,0)),"")</f>
        <v/>
      </c>
      <c r="O398" s="34" t="str">
        <f>IFERROR(INDEX('Pokemon Data'!K:K,MATCH($A398,'Pokemon Data'!$B:$B,0)),"")</f>
        <v/>
      </c>
      <c r="P398" s="35" t="str">
        <f>IFERROR(INDEX('Level Multipliers'!$A:$A,MATCH($D398,'Level Multipliers'!$B:$B,0)),"")</f>
        <v/>
      </c>
      <c r="Q398" s="36" t="str">
        <f>IFERROR(INDEX('Level Multipliers'!$D:$D,MATCH(P398,'Level Multipliers'!$A:$A,0)),"")</f>
        <v/>
      </c>
      <c r="R398" s="37" t="str">
        <f t="shared" si="222"/>
        <v/>
      </c>
      <c r="S398" s="37" t="str">
        <f t="shared" si="223"/>
        <v/>
      </c>
      <c r="T398" s="38" t="str">
        <f t="shared" si="224"/>
        <v/>
      </c>
      <c r="U398" s="38" t="str">
        <f t="shared" si="225"/>
        <v/>
      </c>
      <c r="V398" s="38" t="b">
        <f t="shared" si="226"/>
        <v>1</v>
      </c>
      <c r="W398" s="37" t="str">
        <f t="array" ref="W398:AG398">IF(V398,"",IVSolution($M398,$N398,$O398,R398,S398,T398,U398,$E398,$F398,$G398,$H398,$I398))</f>
        <v/>
      </c>
      <c r="X398" s="37" t="str">
        <v/>
      </c>
      <c r="Y398" s="37" t="str">
        <v/>
      </c>
      <c r="Z398" s="39" t="str">
        <v/>
      </c>
      <c r="AA398" s="39" t="str">
        <v/>
      </c>
      <c r="AB398" s="37" t="str">
        <v/>
      </c>
      <c r="AC398" s="37" t="str">
        <v/>
      </c>
      <c r="AD398" s="37" t="str">
        <v/>
      </c>
      <c r="AE398" s="37" t="str">
        <v/>
      </c>
      <c r="AF398" s="37" t="str">
        <v/>
      </c>
      <c r="AG398" s="37" t="str">
        <v/>
      </c>
      <c r="AH398" s="40" t="str">
        <f t="shared" si="227"/>
        <v/>
      </c>
      <c r="AI398" s="36" t="str">
        <f>IFERROR(INDEX('Level Multipliers'!$D:$D,MATCH(AH398,'Level Multipliers'!$A:$A,0)),"")</f>
        <v/>
      </c>
      <c r="AJ398" s="37" t="str">
        <f t="shared" si="228"/>
        <v/>
      </c>
      <c r="AK398" s="37" t="str">
        <f t="shared" si="229"/>
        <v/>
      </c>
      <c r="AL398" s="38" t="str">
        <f t="shared" si="230"/>
        <v/>
      </c>
      <c r="AM398" s="38" t="str">
        <f t="shared" si="231"/>
        <v/>
      </c>
      <c r="AN398" s="38" t="b">
        <f t="shared" si="232"/>
        <v>1</v>
      </c>
      <c r="AO398" s="37" t="str">
        <f t="array" ref="AO398:AY398">IF(AN398,"",IVSolution($M398,$N398,$O398,AJ398,AK398,AL398,AM398,$E398,$F398,$G398,$H398,$I398))</f>
        <v/>
      </c>
      <c r="AP398" s="37" t="str">
        <v/>
      </c>
      <c r="AQ398" s="37" t="str">
        <v/>
      </c>
      <c r="AR398" s="39" t="str">
        <v/>
      </c>
      <c r="AS398" s="39" t="str">
        <v/>
      </c>
      <c r="AT398" s="37" t="str">
        <v/>
      </c>
      <c r="AU398" s="37" t="str">
        <v/>
      </c>
      <c r="AV398" s="37" t="str">
        <v/>
      </c>
      <c r="AW398" s="37" t="str">
        <v/>
      </c>
      <c r="AX398" s="37" t="str">
        <v/>
      </c>
      <c r="AY398" s="37" t="str">
        <v/>
      </c>
      <c r="AZ398" s="40" t="str">
        <f t="shared" si="233"/>
        <v/>
      </c>
      <c r="BA398" s="36" t="str">
        <f>IFERROR(INDEX('Level Multipliers'!$D:$D,MATCH(AZ398,'Level Multipliers'!$A:$A,0)),"")</f>
        <v/>
      </c>
      <c r="BB398" s="37" t="str">
        <f t="shared" si="234"/>
        <v/>
      </c>
      <c r="BC398" s="37" t="str">
        <f t="shared" si="235"/>
        <v/>
      </c>
      <c r="BD398" s="38" t="str">
        <f t="shared" si="236"/>
        <v/>
      </c>
      <c r="BE398" s="38" t="str">
        <f t="shared" si="237"/>
        <v/>
      </c>
      <c r="BF398" s="38" t="b">
        <f t="shared" si="238"/>
        <v>1</v>
      </c>
      <c r="BG398" s="37" t="str">
        <f t="array" ref="BG398:BQ398">IF(BF398,"",IVSolution($M398,$N398,$O398,BB398,BC398,BD398,BE398,$E398,$F398,$G398,$H398,$I398))</f>
        <v/>
      </c>
      <c r="BH398" s="37" t="str">
        <v/>
      </c>
      <c r="BI398" s="37" t="str">
        <v/>
      </c>
      <c r="BJ398" s="39" t="str">
        <v/>
      </c>
      <c r="BK398" s="39" t="str">
        <v/>
      </c>
      <c r="BL398" s="37" t="str">
        <v/>
      </c>
      <c r="BM398" s="37" t="str">
        <v/>
      </c>
      <c r="BN398" s="37" t="str">
        <v/>
      </c>
      <c r="BO398" s="37" t="str">
        <v/>
      </c>
      <c r="BP398" s="37" t="str">
        <v/>
      </c>
      <c r="BQ398" s="37" t="str">
        <v/>
      </c>
      <c r="BR398" s="40" t="str">
        <f t="shared" si="239"/>
        <v/>
      </c>
      <c r="BS398" s="36" t="str">
        <f>IFERROR(INDEX('Level Multipliers'!$D:$D,MATCH(BR398,'Level Multipliers'!$A:$A,0)),"")</f>
        <v/>
      </c>
      <c r="BT398" s="37" t="str">
        <f t="shared" si="240"/>
        <v/>
      </c>
      <c r="BU398" s="37" t="str">
        <f t="shared" si="241"/>
        <v/>
      </c>
      <c r="BV398" s="38" t="str">
        <f t="shared" si="242"/>
        <v/>
      </c>
      <c r="BW398" s="38" t="str">
        <f t="shared" si="243"/>
        <v/>
      </c>
      <c r="BX398" s="38" t="b">
        <f t="shared" si="244"/>
        <v>1</v>
      </c>
      <c r="BY398" s="37" t="str">
        <f t="array" ref="BY398:CI398">IF(BX398,"",IVSolution($M398,$N398,$O398,BT398,BU398,BV398,BW398,$E398,$F398,$G398,$H398,$I398))</f>
        <v/>
      </c>
      <c r="BZ398" s="37" t="str">
        <v/>
      </c>
      <c r="CA398" s="37" t="str">
        <v/>
      </c>
      <c r="CB398" s="39" t="str">
        <v/>
      </c>
      <c r="CC398" s="39" t="str">
        <v/>
      </c>
      <c r="CD398" s="37" t="str">
        <v/>
      </c>
      <c r="CE398" s="37" t="str">
        <v/>
      </c>
      <c r="CF398" s="37" t="str">
        <v/>
      </c>
      <c r="CG398" s="37" t="str">
        <v/>
      </c>
      <c r="CH398" s="37" t="str">
        <v/>
      </c>
      <c r="CI398" s="37" t="str">
        <v/>
      </c>
      <c r="CJ398" s="41" t="str">
        <f t="shared" si="245"/>
        <v/>
      </c>
      <c r="CK398" s="41" t="str">
        <f t="shared" si="246"/>
        <v/>
      </c>
      <c r="CL398" s="61" t="str">
        <f t="shared" si="247"/>
        <v/>
      </c>
      <c r="CM398" s="39" t="str">
        <f t="shared" si="248"/>
        <v/>
      </c>
      <c r="CN398" s="39" t="str">
        <f t="shared" si="249"/>
        <v/>
      </c>
      <c r="CO398" s="42" t="str">
        <f t="shared" si="250"/>
        <v/>
      </c>
      <c r="CP398" s="42" t="str">
        <f t="shared" si="251"/>
        <v/>
      </c>
      <c r="CQ398" s="42" t="str">
        <f t="shared" si="252"/>
        <v/>
      </c>
      <c r="CR398" s="42" t="str">
        <f t="shared" si="253"/>
        <v/>
      </c>
      <c r="CS398" s="42" t="str">
        <f t="shared" si="254"/>
        <v/>
      </c>
      <c r="CT398" s="42" t="str">
        <f t="shared" si="255"/>
        <v/>
      </c>
      <c r="CU398" s="43" t="str">
        <f t="shared" si="256"/>
        <v/>
      </c>
      <c r="CV398" s="43" t="str">
        <f t="shared" si="257"/>
        <v/>
      </c>
      <c r="CW398" s="43" t="str">
        <f t="shared" si="258"/>
        <v/>
      </c>
      <c r="CX398" s="13"/>
    </row>
    <row r="399" spans="1:102" x14ac:dyDescent="0.25">
      <c r="A399" s="31"/>
      <c r="B399" s="13"/>
      <c r="C399" s="13"/>
      <c r="D399" s="13"/>
      <c r="E399" s="32"/>
      <c r="F399" s="32"/>
      <c r="G399" s="32"/>
      <c r="H399" s="32"/>
      <c r="I399" s="32"/>
      <c r="J399" s="13"/>
      <c r="K399" s="33"/>
      <c r="L399" s="34" t="str">
        <f>IFERROR(INDEX('Pokemon Data'!A:A,MATCH($A399,'Pokemon Data'!$B:$B,0)),"")</f>
        <v/>
      </c>
      <c r="M399" s="34" t="str">
        <f>IFERROR(INDEX('Pokemon Data'!I:I,MATCH($A399,'Pokemon Data'!$B:$B,0)),"")</f>
        <v/>
      </c>
      <c r="N399" s="34" t="str">
        <f>IFERROR(INDEX('Pokemon Data'!J:J,MATCH($A399,'Pokemon Data'!$B:$B,0)),"")</f>
        <v/>
      </c>
      <c r="O399" s="34" t="str">
        <f>IFERROR(INDEX('Pokemon Data'!K:K,MATCH($A399,'Pokemon Data'!$B:$B,0)),"")</f>
        <v/>
      </c>
      <c r="P399" s="35" t="str">
        <f>IFERROR(INDEX('Level Multipliers'!$A:$A,MATCH($D399,'Level Multipliers'!$B:$B,0)),"")</f>
        <v/>
      </c>
      <c r="Q399" s="36" t="str">
        <f>IFERROR(INDEX('Level Multipliers'!$D:$D,MATCH(P399,'Level Multipliers'!$A:$A,0)),"")</f>
        <v/>
      </c>
      <c r="R399" s="37" t="str">
        <f t="shared" si="222"/>
        <v/>
      </c>
      <c r="S399" s="37" t="str">
        <f t="shared" si="223"/>
        <v/>
      </c>
      <c r="T399" s="38" t="str">
        <f t="shared" si="224"/>
        <v/>
      </c>
      <c r="U399" s="38" t="str">
        <f t="shared" si="225"/>
        <v/>
      </c>
      <c r="V399" s="38" t="b">
        <f t="shared" si="226"/>
        <v>1</v>
      </c>
      <c r="W399" s="37" t="str">
        <f t="array" ref="W399:AG399">IF(V399,"",IVSolution($M399,$N399,$O399,R399,S399,T399,U399,$E399,$F399,$G399,$H399,$I399))</f>
        <v/>
      </c>
      <c r="X399" s="37" t="str">
        <v/>
      </c>
      <c r="Y399" s="37" t="str">
        <v/>
      </c>
      <c r="Z399" s="39" t="str">
        <v/>
      </c>
      <c r="AA399" s="39" t="str">
        <v/>
      </c>
      <c r="AB399" s="37" t="str">
        <v/>
      </c>
      <c r="AC399" s="37" t="str">
        <v/>
      </c>
      <c r="AD399" s="37" t="str">
        <v/>
      </c>
      <c r="AE399" s="37" t="str">
        <v/>
      </c>
      <c r="AF399" s="37" t="str">
        <v/>
      </c>
      <c r="AG399" s="37" t="str">
        <v/>
      </c>
      <c r="AH399" s="40" t="str">
        <f t="shared" si="227"/>
        <v/>
      </c>
      <c r="AI399" s="36" t="str">
        <f>IFERROR(INDEX('Level Multipliers'!$D:$D,MATCH(AH399,'Level Multipliers'!$A:$A,0)),"")</f>
        <v/>
      </c>
      <c r="AJ399" s="37" t="str">
        <f t="shared" si="228"/>
        <v/>
      </c>
      <c r="AK399" s="37" t="str">
        <f t="shared" si="229"/>
        <v/>
      </c>
      <c r="AL399" s="38" t="str">
        <f t="shared" si="230"/>
        <v/>
      </c>
      <c r="AM399" s="38" t="str">
        <f t="shared" si="231"/>
        <v/>
      </c>
      <c r="AN399" s="38" t="b">
        <f t="shared" si="232"/>
        <v>1</v>
      </c>
      <c r="AO399" s="37" t="str">
        <f t="array" ref="AO399:AY399">IF(AN399,"",IVSolution($M399,$N399,$O399,AJ399,AK399,AL399,AM399,$E399,$F399,$G399,$H399,$I399))</f>
        <v/>
      </c>
      <c r="AP399" s="37" t="str">
        <v/>
      </c>
      <c r="AQ399" s="37" t="str">
        <v/>
      </c>
      <c r="AR399" s="39" t="str">
        <v/>
      </c>
      <c r="AS399" s="39" t="str">
        <v/>
      </c>
      <c r="AT399" s="37" t="str">
        <v/>
      </c>
      <c r="AU399" s="37" t="str">
        <v/>
      </c>
      <c r="AV399" s="37" t="str">
        <v/>
      </c>
      <c r="AW399" s="37" t="str">
        <v/>
      </c>
      <c r="AX399" s="37" t="str">
        <v/>
      </c>
      <c r="AY399" s="37" t="str">
        <v/>
      </c>
      <c r="AZ399" s="40" t="str">
        <f t="shared" si="233"/>
        <v/>
      </c>
      <c r="BA399" s="36" t="str">
        <f>IFERROR(INDEX('Level Multipliers'!$D:$D,MATCH(AZ399,'Level Multipliers'!$A:$A,0)),"")</f>
        <v/>
      </c>
      <c r="BB399" s="37" t="str">
        <f t="shared" si="234"/>
        <v/>
      </c>
      <c r="BC399" s="37" t="str">
        <f t="shared" si="235"/>
        <v/>
      </c>
      <c r="BD399" s="38" t="str">
        <f t="shared" si="236"/>
        <v/>
      </c>
      <c r="BE399" s="38" t="str">
        <f t="shared" si="237"/>
        <v/>
      </c>
      <c r="BF399" s="38" t="b">
        <f t="shared" si="238"/>
        <v>1</v>
      </c>
      <c r="BG399" s="37" t="str">
        <f t="array" ref="BG399:BQ399">IF(BF399,"",IVSolution($M399,$N399,$O399,BB399,BC399,BD399,BE399,$E399,$F399,$G399,$H399,$I399))</f>
        <v/>
      </c>
      <c r="BH399" s="37" t="str">
        <v/>
      </c>
      <c r="BI399" s="37" t="str">
        <v/>
      </c>
      <c r="BJ399" s="39" t="str">
        <v/>
      </c>
      <c r="BK399" s="39" t="str">
        <v/>
      </c>
      <c r="BL399" s="37" t="str">
        <v/>
      </c>
      <c r="BM399" s="37" t="str">
        <v/>
      </c>
      <c r="BN399" s="37" t="str">
        <v/>
      </c>
      <c r="BO399" s="37" t="str">
        <v/>
      </c>
      <c r="BP399" s="37" t="str">
        <v/>
      </c>
      <c r="BQ399" s="37" t="str">
        <v/>
      </c>
      <c r="BR399" s="40" t="str">
        <f t="shared" si="239"/>
        <v/>
      </c>
      <c r="BS399" s="36" t="str">
        <f>IFERROR(INDEX('Level Multipliers'!$D:$D,MATCH(BR399,'Level Multipliers'!$A:$A,0)),"")</f>
        <v/>
      </c>
      <c r="BT399" s="37" t="str">
        <f t="shared" si="240"/>
        <v/>
      </c>
      <c r="BU399" s="37" t="str">
        <f t="shared" si="241"/>
        <v/>
      </c>
      <c r="BV399" s="38" t="str">
        <f t="shared" si="242"/>
        <v/>
      </c>
      <c r="BW399" s="38" t="str">
        <f t="shared" si="243"/>
        <v/>
      </c>
      <c r="BX399" s="38" t="b">
        <f t="shared" si="244"/>
        <v>1</v>
      </c>
      <c r="BY399" s="37" t="str">
        <f t="array" ref="BY399:CI399">IF(BX399,"",IVSolution($M399,$N399,$O399,BT399,BU399,BV399,BW399,$E399,$F399,$G399,$H399,$I399))</f>
        <v/>
      </c>
      <c r="BZ399" s="37" t="str">
        <v/>
      </c>
      <c r="CA399" s="37" t="str">
        <v/>
      </c>
      <c r="CB399" s="39" t="str">
        <v/>
      </c>
      <c r="CC399" s="39" t="str">
        <v/>
      </c>
      <c r="CD399" s="37" t="str">
        <v/>
      </c>
      <c r="CE399" s="37" t="str">
        <v/>
      </c>
      <c r="CF399" s="37" t="str">
        <v/>
      </c>
      <c r="CG399" s="37" t="str">
        <v/>
      </c>
      <c r="CH399" s="37" t="str">
        <v/>
      </c>
      <c r="CI399" s="37" t="str">
        <v/>
      </c>
      <c r="CJ399" s="41" t="str">
        <f t="shared" si="245"/>
        <v/>
      </c>
      <c r="CK399" s="41" t="str">
        <f t="shared" si="246"/>
        <v/>
      </c>
      <c r="CL399" s="61" t="str">
        <f t="shared" si="247"/>
        <v/>
      </c>
      <c r="CM399" s="39" t="str">
        <f t="shared" si="248"/>
        <v/>
      </c>
      <c r="CN399" s="39" t="str">
        <f t="shared" si="249"/>
        <v/>
      </c>
      <c r="CO399" s="42" t="str">
        <f t="shared" si="250"/>
        <v/>
      </c>
      <c r="CP399" s="42" t="str">
        <f t="shared" si="251"/>
        <v/>
      </c>
      <c r="CQ399" s="42" t="str">
        <f t="shared" si="252"/>
        <v/>
      </c>
      <c r="CR399" s="42" t="str">
        <f t="shared" si="253"/>
        <v/>
      </c>
      <c r="CS399" s="42" t="str">
        <f t="shared" si="254"/>
        <v/>
      </c>
      <c r="CT399" s="42" t="str">
        <f t="shared" si="255"/>
        <v/>
      </c>
      <c r="CU399" s="43" t="str">
        <f t="shared" si="256"/>
        <v/>
      </c>
      <c r="CV399" s="43" t="str">
        <f t="shared" si="257"/>
        <v/>
      </c>
      <c r="CW399" s="43" t="str">
        <f t="shared" si="258"/>
        <v/>
      </c>
      <c r="CX399" s="13"/>
    </row>
    <row r="400" spans="1:102" x14ac:dyDescent="0.25">
      <c r="A400" s="31"/>
      <c r="B400" s="13"/>
      <c r="C400" s="13"/>
      <c r="D400" s="13"/>
      <c r="E400" s="32"/>
      <c r="F400" s="32"/>
      <c r="G400" s="32"/>
      <c r="H400" s="32"/>
      <c r="I400" s="32"/>
      <c r="J400" s="13"/>
      <c r="K400" s="33"/>
      <c r="L400" s="34" t="str">
        <f>IFERROR(INDEX('Pokemon Data'!A:A,MATCH($A400,'Pokemon Data'!$B:$B,0)),"")</f>
        <v/>
      </c>
      <c r="M400" s="34" t="str">
        <f>IFERROR(INDEX('Pokemon Data'!I:I,MATCH($A400,'Pokemon Data'!$B:$B,0)),"")</f>
        <v/>
      </c>
      <c r="N400" s="34" t="str">
        <f>IFERROR(INDEX('Pokemon Data'!J:J,MATCH($A400,'Pokemon Data'!$B:$B,0)),"")</f>
        <v/>
      </c>
      <c r="O400" s="34" t="str">
        <f>IFERROR(INDEX('Pokemon Data'!K:K,MATCH($A400,'Pokemon Data'!$B:$B,0)),"")</f>
        <v/>
      </c>
      <c r="P400" s="35" t="str">
        <f>IFERROR(INDEX('Level Multipliers'!$A:$A,MATCH($D400,'Level Multipliers'!$B:$B,0)),"")</f>
        <v/>
      </c>
      <c r="Q400" s="36" t="str">
        <f>IFERROR(INDEX('Level Multipliers'!$D:$D,MATCH(P400,'Level Multipliers'!$A:$A,0)),"")</f>
        <v/>
      </c>
      <c r="R400" s="37" t="str">
        <f t="shared" si="222"/>
        <v/>
      </c>
      <c r="S400" s="37" t="str">
        <f t="shared" si="223"/>
        <v/>
      </c>
      <c r="T400" s="38" t="str">
        <f t="shared" si="224"/>
        <v/>
      </c>
      <c r="U400" s="38" t="str">
        <f t="shared" si="225"/>
        <v/>
      </c>
      <c r="V400" s="38" t="b">
        <f t="shared" si="226"/>
        <v>1</v>
      </c>
      <c r="W400" s="37" t="str">
        <f t="array" ref="W400:AG400">IF(V400,"",IVSolution($M400,$N400,$O400,R400,S400,T400,U400,$E400,$F400,$G400,$H400,$I400))</f>
        <v/>
      </c>
      <c r="X400" s="37" t="str">
        <v/>
      </c>
      <c r="Y400" s="37" t="str">
        <v/>
      </c>
      <c r="Z400" s="39" t="str">
        <v/>
      </c>
      <c r="AA400" s="39" t="str">
        <v/>
      </c>
      <c r="AB400" s="37" t="str">
        <v/>
      </c>
      <c r="AC400" s="37" t="str">
        <v/>
      </c>
      <c r="AD400" s="37" t="str">
        <v/>
      </c>
      <c r="AE400" s="37" t="str">
        <v/>
      </c>
      <c r="AF400" s="37" t="str">
        <v/>
      </c>
      <c r="AG400" s="37" t="str">
        <v/>
      </c>
      <c r="AH400" s="40" t="str">
        <f t="shared" si="227"/>
        <v/>
      </c>
      <c r="AI400" s="36" t="str">
        <f>IFERROR(INDEX('Level Multipliers'!$D:$D,MATCH(AH400,'Level Multipliers'!$A:$A,0)),"")</f>
        <v/>
      </c>
      <c r="AJ400" s="37" t="str">
        <f t="shared" si="228"/>
        <v/>
      </c>
      <c r="AK400" s="37" t="str">
        <f t="shared" si="229"/>
        <v/>
      </c>
      <c r="AL400" s="38" t="str">
        <f t="shared" si="230"/>
        <v/>
      </c>
      <c r="AM400" s="38" t="str">
        <f t="shared" si="231"/>
        <v/>
      </c>
      <c r="AN400" s="38" t="b">
        <f t="shared" si="232"/>
        <v>1</v>
      </c>
      <c r="AO400" s="37" t="str">
        <f t="array" ref="AO400:AY400">IF(AN400,"",IVSolution($M400,$N400,$O400,AJ400,AK400,AL400,AM400,$E400,$F400,$G400,$H400,$I400))</f>
        <v/>
      </c>
      <c r="AP400" s="37" t="str">
        <v/>
      </c>
      <c r="AQ400" s="37" t="str">
        <v/>
      </c>
      <c r="AR400" s="39" t="str">
        <v/>
      </c>
      <c r="AS400" s="39" t="str">
        <v/>
      </c>
      <c r="AT400" s="37" t="str">
        <v/>
      </c>
      <c r="AU400" s="37" t="str">
        <v/>
      </c>
      <c r="AV400" s="37" t="str">
        <v/>
      </c>
      <c r="AW400" s="37" t="str">
        <v/>
      </c>
      <c r="AX400" s="37" t="str">
        <v/>
      </c>
      <c r="AY400" s="37" t="str">
        <v/>
      </c>
      <c r="AZ400" s="40" t="str">
        <f t="shared" si="233"/>
        <v/>
      </c>
      <c r="BA400" s="36" t="str">
        <f>IFERROR(INDEX('Level Multipliers'!$D:$D,MATCH(AZ400,'Level Multipliers'!$A:$A,0)),"")</f>
        <v/>
      </c>
      <c r="BB400" s="37" t="str">
        <f t="shared" si="234"/>
        <v/>
      </c>
      <c r="BC400" s="37" t="str">
        <f t="shared" si="235"/>
        <v/>
      </c>
      <c r="BD400" s="38" t="str">
        <f t="shared" si="236"/>
        <v/>
      </c>
      <c r="BE400" s="38" t="str">
        <f t="shared" si="237"/>
        <v/>
      </c>
      <c r="BF400" s="38" t="b">
        <f t="shared" si="238"/>
        <v>1</v>
      </c>
      <c r="BG400" s="37" t="str">
        <f t="array" ref="BG400:BQ400">IF(BF400,"",IVSolution($M400,$N400,$O400,BB400,BC400,BD400,BE400,$E400,$F400,$G400,$H400,$I400))</f>
        <v/>
      </c>
      <c r="BH400" s="37" t="str">
        <v/>
      </c>
      <c r="BI400" s="37" t="str">
        <v/>
      </c>
      <c r="BJ400" s="39" t="str">
        <v/>
      </c>
      <c r="BK400" s="39" t="str">
        <v/>
      </c>
      <c r="BL400" s="37" t="str">
        <v/>
      </c>
      <c r="BM400" s="37" t="str">
        <v/>
      </c>
      <c r="BN400" s="37" t="str">
        <v/>
      </c>
      <c r="BO400" s="37" t="str">
        <v/>
      </c>
      <c r="BP400" s="37" t="str">
        <v/>
      </c>
      <c r="BQ400" s="37" t="str">
        <v/>
      </c>
      <c r="BR400" s="40" t="str">
        <f t="shared" si="239"/>
        <v/>
      </c>
      <c r="BS400" s="36" t="str">
        <f>IFERROR(INDEX('Level Multipliers'!$D:$D,MATCH(BR400,'Level Multipliers'!$A:$A,0)),"")</f>
        <v/>
      </c>
      <c r="BT400" s="37" t="str">
        <f t="shared" si="240"/>
        <v/>
      </c>
      <c r="BU400" s="37" t="str">
        <f t="shared" si="241"/>
        <v/>
      </c>
      <c r="BV400" s="38" t="str">
        <f t="shared" si="242"/>
        <v/>
      </c>
      <c r="BW400" s="38" t="str">
        <f t="shared" si="243"/>
        <v/>
      </c>
      <c r="BX400" s="38" t="b">
        <f t="shared" si="244"/>
        <v>1</v>
      </c>
      <c r="BY400" s="37" t="str">
        <f t="array" ref="BY400:CI400">IF(BX400,"",IVSolution($M400,$N400,$O400,BT400,BU400,BV400,BW400,$E400,$F400,$G400,$H400,$I400))</f>
        <v/>
      </c>
      <c r="BZ400" s="37" t="str">
        <v/>
      </c>
      <c r="CA400" s="37" t="str">
        <v/>
      </c>
      <c r="CB400" s="39" t="str">
        <v/>
      </c>
      <c r="CC400" s="39" t="str">
        <v/>
      </c>
      <c r="CD400" s="37" t="str">
        <v/>
      </c>
      <c r="CE400" s="37" t="str">
        <v/>
      </c>
      <c r="CF400" s="37" t="str">
        <v/>
      </c>
      <c r="CG400" s="37" t="str">
        <v/>
      </c>
      <c r="CH400" s="37" t="str">
        <v/>
      </c>
      <c r="CI400" s="37" t="str">
        <v/>
      </c>
      <c r="CJ400" s="41" t="str">
        <f t="shared" si="245"/>
        <v/>
      </c>
      <c r="CK400" s="41" t="str">
        <f t="shared" si="246"/>
        <v/>
      </c>
      <c r="CL400" s="61" t="str">
        <f t="shared" si="247"/>
        <v/>
      </c>
      <c r="CM400" s="39" t="str">
        <f t="shared" si="248"/>
        <v/>
      </c>
      <c r="CN400" s="39" t="str">
        <f t="shared" si="249"/>
        <v/>
      </c>
      <c r="CO400" s="42" t="str">
        <f t="shared" si="250"/>
        <v/>
      </c>
      <c r="CP400" s="42" t="str">
        <f t="shared" si="251"/>
        <v/>
      </c>
      <c r="CQ400" s="42" t="str">
        <f t="shared" si="252"/>
        <v/>
      </c>
      <c r="CR400" s="42" t="str">
        <f t="shared" si="253"/>
        <v/>
      </c>
      <c r="CS400" s="42" t="str">
        <f t="shared" si="254"/>
        <v/>
      </c>
      <c r="CT400" s="42" t="str">
        <f t="shared" si="255"/>
        <v/>
      </c>
      <c r="CU400" s="43" t="str">
        <f t="shared" si="256"/>
        <v/>
      </c>
      <c r="CV400" s="43" t="str">
        <f t="shared" si="257"/>
        <v/>
      </c>
      <c r="CW400" s="43" t="str">
        <f t="shared" si="258"/>
        <v/>
      </c>
      <c r="CX400" s="13"/>
    </row>
    <row r="401" spans="1:102" x14ac:dyDescent="0.25">
      <c r="A401" s="31"/>
      <c r="B401" s="13"/>
      <c r="C401" s="13"/>
      <c r="D401" s="13"/>
      <c r="E401" s="32"/>
      <c r="F401" s="32"/>
      <c r="G401" s="32"/>
      <c r="H401" s="32"/>
      <c r="I401" s="32"/>
      <c r="J401" s="13"/>
      <c r="K401" s="33"/>
      <c r="L401" s="34" t="str">
        <f>IFERROR(INDEX('Pokemon Data'!A:A,MATCH($A401,'Pokemon Data'!$B:$B,0)),"")</f>
        <v/>
      </c>
      <c r="M401" s="34" t="str">
        <f>IFERROR(INDEX('Pokemon Data'!I:I,MATCH($A401,'Pokemon Data'!$B:$B,0)),"")</f>
        <v/>
      </c>
      <c r="N401" s="34" t="str">
        <f>IFERROR(INDEX('Pokemon Data'!J:J,MATCH($A401,'Pokemon Data'!$B:$B,0)),"")</f>
        <v/>
      </c>
      <c r="O401" s="34" t="str">
        <f>IFERROR(INDEX('Pokemon Data'!K:K,MATCH($A401,'Pokemon Data'!$B:$B,0)),"")</f>
        <v/>
      </c>
      <c r="P401" s="35" t="str">
        <f>IFERROR(INDEX('Level Multipliers'!$A:$A,MATCH($D401,'Level Multipliers'!$B:$B,0)),"")</f>
        <v/>
      </c>
      <c r="Q401" s="36" t="str">
        <f>IFERROR(INDEX('Level Multipliers'!$D:$D,MATCH(P401,'Level Multipliers'!$A:$A,0)),"")</f>
        <v/>
      </c>
      <c r="R401" s="37" t="str">
        <f t="shared" si="222"/>
        <v/>
      </c>
      <c r="S401" s="37" t="str">
        <f t="shared" si="223"/>
        <v/>
      </c>
      <c r="T401" s="38" t="str">
        <f t="shared" si="224"/>
        <v/>
      </c>
      <c r="U401" s="38" t="str">
        <f t="shared" si="225"/>
        <v/>
      </c>
      <c r="V401" s="38" t="b">
        <f t="shared" si="226"/>
        <v>1</v>
      </c>
      <c r="W401" s="37" t="str">
        <f t="array" ref="W401:AG401">IF(V401,"",IVSolution($M401,$N401,$O401,R401,S401,T401,U401,$E401,$F401,$G401,$H401,$I401))</f>
        <v/>
      </c>
      <c r="X401" s="37" t="str">
        <v/>
      </c>
      <c r="Y401" s="37" t="str">
        <v/>
      </c>
      <c r="Z401" s="39" t="str">
        <v/>
      </c>
      <c r="AA401" s="39" t="str">
        <v/>
      </c>
      <c r="AB401" s="37" t="str">
        <v/>
      </c>
      <c r="AC401" s="37" t="str">
        <v/>
      </c>
      <c r="AD401" s="37" t="str">
        <v/>
      </c>
      <c r="AE401" s="37" t="str">
        <v/>
      </c>
      <c r="AF401" s="37" t="str">
        <v/>
      </c>
      <c r="AG401" s="37" t="str">
        <v/>
      </c>
      <c r="AH401" s="40" t="str">
        <f t="shared" si="227"/>
        <v/>
      </c>
      <c r="AI401" s="36" t="str">
        <f>IFERROR(INDEX('Level Multipliers'!$D:$D,MATCH(AH401,'Level Multipliers'!$A:$A,0)),"")</f>
        <v/>
      </c>
      <c r="AJ401" s="37" t="str">
        <f t="shared" si="228"/>
        <v/>
      </c>
      <c r="AK401" s="37" t="str">
        <f t="shared" si="229"/>
        <v/>
      </c>
      <c r="AL401" s="38" t="str">
        <f t="shared" si="230"/>
        <v/>
      </c>
      <c r="AM401" s="38" t="str">
        <f t="shared" si="231"/>
        <v/>
      </c>
      <c r="AN401" s="38" t="b">
        <f t="shared" si="232"/>
        <v>1</v>
      </c>
      <c r="AO401" s="37" t="str">
        <f t="array" ref="AO401:AY401">IF(AN401,"",IVSolution($M401,$N401,$O401,AJ401,AK401,AL401,AM401,$E401,$F401,$G401,$H401,$I401))</f>
        <v/>
      </c>
      <c r="AP401" s="37" t="str">
        <v/>
      </c>
      <c r="AQ401" s="37" t="str">
        <v/>
      </c>
      <c r="AR401" s="39" t="str">
        <v/>
      </c>
      <c r="AS401" s="39" t="str">
        <v/>
      </c>
      <c r="AT401" s="37" t="str">
        <v/>
      </c>
      <c r="AU401" s="37" t="str">
        <v/>
      </c>
      <c r="AV401" s="37" t="str">
        <v/>
      </c>
      <c r="AW401" s="37" t="str">
        <v/>
      </c>
      <c r="AX401" s="37" t="str">
        <v/>
      </c>
      <c r="AY401" s="37" t="str">
        <v/>
      </c>
      <c r="AZ401" s="40" t="str">
        <f t="shared" si="233"/>
        <v/>
      </c>
      <c r="BA401" s="36" t="str">
        <f>IFERROR(INDEX('Level Multipliers'!$D:$D,MATCH(AZ401,'Level Multipliers'!$A:$A,0)),"")</f>
        <v/>
      </c>
      <c r="BB401" s="37" t="str">
        <f t="shared" si="234"/>
        <v/>
      </c>
      <c r="BC401" s="37" t="str">
        <f t="shared" si="235"/>
        <v/>
      </c>
      <c r="BD401" s="38" t="str">
        <f t="shared" si="236"/>
        <v/>
      </c>
      <c r="BE401" s="38" t="str">
        <f t="shared" si="237"/>
        <v/>
      </c>
      <c r="BF401" s="38" t="b">
        <f t="shared" si="238"/>
        <v>1</v>
      </c>
      <c r="BG401" s="37" t="str">
        <f t="array" ref="BG401:BQ401">IF(BF401,"",IVSolution($M401,$N401,$O401,BB401,BC401,BD401,BE401,$E401,$F401,$G401,$H401,$I401))</f>
        <v/>
      </c>
      <c r="BH401" s="37" t="str">
        <v/>
      </c>
      <c r="BI401" s="37" t="str">
        <v/>
      </c>
      <c r="BJ401" s="39" t="str">
        <v/>
      </c>
      <c r="BK401" s="39" t="str">
        <v/>
      </c>
      <c r="BL401" s="37" t="str">
        <v/>
      </c>
      <c r="BM401" s="37" t="str">
        <v/>
      </c>
      <c r="BN401" s="37" t="str">
        <v/>
      </c>
      <c r="BO401" s="37" t="str">
        <v/>
      </c>
      <c r="BP401" s="37" t="str">
        <v/>
      </c>
      <c r="BQ401" s="37" t="str">
        <v/>
      </c>
      <c r="BR401" s="40" t="str">
        <f t="shared" si="239"/>
        <v/>
      </c>
      <c r="BS401" s="36" t="str">
        <f>IFERROR(INDEX('Level Multipliers'!$D:$D,MATCH(BR401,'Level Multipliers'!$A:$A,0)),"")</f>
        <v/>
      </c>
      <c r="BT401" s="37" t="str">
        <f t="shared" si="240"/>
        <v/>
      </c>
      <c r="BU401" s="37" t="str">
        <f t="shared" si="241"/>
        <v/>
      </c>
      <c r="BV401" s="38" t="str">
        <f t="shared" si="242"/>
        <v/>
      </c>
      <c r="BW401" s="38" t="str">
        <f t="shared" si="243"/>
        <v/>
      </c>
      <c r="BX401" s="38" t="b">
        <f t="shared" si="244"/>
        <v>1</v>
      </c>
      <c r="BY401" s="37" t="str">
        <f t="array" ref="BY401:CI401">IF(BX401,"",IVSolution($M401,$N401,$O401,BT401,BU401,BV401,BW401,$E401,$F401,$G401,$H401,$I401))</f>
        <v/>
      </c>
      <c r="BZ401" s="37" t="str">
        <v/>
      </c>
      <c r="CA401" s="37" t="str">
        <v/>
      </c>
      <c r="CB401" s="39" t="str">
        <v/>
      </c>
      <c r="CC401" s="39" t="str">
        <v/>
      </c>
      <c r="CD401" s="37" t="str">
        <v/>
      </c>
      <c r="CE401" s="37" t="str">
        <v/>
      </c>
      <c r="CF401" s="37" t="str">
        <v/>
      </c>
      <c r="CG401" s="37" t="str">
        <v/>
      </c>
      <c r="CH401" s="37" t="str">
        <v/>
      </c>
      <c r="CI401" s="37" t="str">
        <v/>
      </c>
      <c r="CJ401" s="41" t="str">
        <f t="shared" si="245"/>
        <v/>
      </c>
      <c r="CK401" s="41" t="str">
        <f t="shared" si="246"/>
        <v/>
      </c>
      <c r="CL401" s="61" t="str">
        <f t="shared" si="247"/>
        <v/>
      </c>
      <c r="CM401" s="39" t="str">
        <f t="shared" si="248"/>
        <v/>
      </c>
      <c r="CN401" s="39" t="str">
        <f t="shared" si="249"/>
        <v/>
      </c>
      <c r="CO401" s="42" t="str">
        <f t="shared" si="250"/>
        <v/>
      </c>
      <c r="CP401" s="42" t="str">
        <f t="shared" si="251"/>
        <v/>
      </c>
      <c r="CQ401" s="42" t="str">
        <f t="shared" si="252"/>
        <v/>
      </c>
      <c r="CR401" s="42" t="str">
        <f t="shared" si="253"/>
        <v/>
      </c>
      <c r="CS401" s="42" t="str">
        <f t="shared" si="254"/>
        <v/>
      </c>
      <c r="CT401" s="42" t="str">
        <f t="shared" si="255"/>
        <v/>
      </c>
      <c r="CU401" s="43" t="str">
        <f t="shared" si="256"/>
        <v/>
      </c>
      <c r="CV401" s="43" t="str">
        <f t="shared" si="257"/>
        <v/>
      </c>
      <c r="CW401" s="43" t="str">
        <f t="shared" si="258"/>
        <v/>
      </c>
      <c r="CX401" s="13"/>
    </row>
    <row r="402" spans="1:102" x14ac:dyDescent="0.25">
      <c r="A402" s="31"/>
      <c r="B402" s="13"/>
      <c r="C402" s="13"/>
      <c r="D402" s="13"/>
      <c r="E402" s="32"/>
      <c r="F402" s="32"/>
      <c r="G402" s="32"/>
      <c r="H402" s="32"/>
      <c r="I402" s="32"/>
      <c r="J402" s="13"/>
      <c r="K402" s="33"/>
      <c r="L402" s="34" t="str">
        <f>IFERROR(INDEX('Pokemon Data'!A:A,MATCH($A402,'Pokemon Data'!$B:$B,0)),"")</f>
        <v/>
      </c>
      <c r="M402" s="34" t="str">
        <f>IFERROR(INDEX('Pokemon Data'!I:I,MATCH($A402,'Pokemon Data'!$B:$B,0)),"")</f>
        <v/>
      </c>
      <c r="N402" s="34" t="str">
        <f>IFERROR(INDEX('Pokemon Data'!J:J,MATCH($A402,'Pokemon Data'!$B:$B,0)),"")</f>
        <v/>
      </c>
      <c r="O402" s="34" t="str">
        <f>IFERROR(INDEX('Pokemon Data'!K:K,MATCH($A402,'Pokemon Data'!$B:$B,0)),"")</f>
        <v/>
      </c>
      <c r="P402" s="35" t="str">
        <f>IFERROR(INDEX('Level Multipliers'!$A:$A,MATCH($D402,'Level Multipliers'!$B:$B,0)),"")</f>
        <v/>
      </c>
      <c r="Q402" s="36" t="str">
        <f>IFERROR(INDEX('Level Multipliers'!$D:$D,MATCH(P402,'Level Multipliers'!$A:$A,0)),"")</f>
        <v/>
      </c>
      <c r="R402" s="37" t="str">
        <f t="shared" si="222"/>
        <v/>
      </c>
      <c r="S402" s="37" t="str">
        <f t="shared" si="223"/>
        <v/>
      </c>
      <c r="T402" s="38" t="str">
        <f t="shared" si="224"/>
        <v/>
      </c>
      <c r="U402" s="38" t="str">
        <f t="shared" si="225"/>
        <v/>
      </c>
      <c r="V402" s="38" t="b">
        <f t="shared" si="226"/>
        <v>1</v>
      </c>
      <c r="W402" s="37" t="str">
        <f t="array" ref="W402:AG402">IF(V402,"",IVSolution($M402,$N402,$O402,R402,S402,T402,U402,$E402,$F402,$G402,$H402,$I402))</f>
        <v/>
      </c>
      <c r="X402" s="37" t="str">
        <v/>
      </c>
      <c r="Y402" s="37" t="str">
        <v/>
      </c>
      <c r="Z402" s="39" t="str">
        <v/>
      </c>
      <c r="AA402" s="39" t="str">
        <v/>
      </c>
      <c r="AB402" s="37" t="str">
        <v/>
      </c>
      <c r="AC402" s="37" t="str">
        <v/>
      </c>
      <c r="AD402" s="37" t="str">
        <v/>
      </c>
      <c r="AE402" s="37" t="str">
        <v/>
      </c>
      <c r="AF402" s="37" t="str">
        <v/>
      </c>
      <c r="AG402" s="37" t="str">
        <v/>
      </c>
      <c r="AH402" s="40" t="str">
        <f t="shared" si="227"/>
        <v/>
      </c>
      <c r="AI402" s="36" t="str">
        <f>IFERROR(INDEX('Level Multipliers'!$D:$D,MATCH(AH402,'Level Multipliers'!$A:$A,0)),"")</f>
        <v/>
      </c>
      <c r="AJ402" s="37" t="str">
        <f t="shared" si="228"/>
        <v/>
      </c>
      <c r="AK402" s="37" t="str">
        <f t="shared" si="229"/>
        <v/>
      </c>
      <c r="AL402" s="38" t="str">
        <f t="shared" si="230"/>
        <v/>
      </c>
      <c r="AM402" s="38" t="str">
        <f t="shared" si="231"/>
        <v/>
      </c>
      <c r="AN402" s="38" t="b">
        <f t="shared" si="232"/>
        <v>1</v>
      </c>
      <c r="AO402" s="37" t="str">
        <f t="array" ref="AO402:AY402">IF(AN402,"",IVSolution($M402,$N402,$O402,AJ402,AK402,AL402,AM402,$E402,$F402,$G402,$H402,$I402))</f>
        <v/>
      </c>
      <c r="AP402" s="37" t="str">
        <v/>
      </c>
      <c r="AQ402" s="37" t="str">
        <v/>
      </c>
      <c r="AR402" s="39" t="str">
        <v/>
      </c>
      <c r="AS402" s="39" t="str">
        <v/>
      </c>
      <c r="AT402" s="37" t="str">
        <v/>
      </c>
      <c r="AU402" s="37" t="str">
        <v/>
      </c>
      <c r="AV402" s="37" t="str">
        <v/>
      </c>
      <c r="AW402" s="37" t="str">
        <v/>
      </c>
      <c r="AX402" s="37" t="str">
        <v/>
      </c>
      <c r="AY402" s="37" t="str">
        <v/>
      </c>
      <c r="AZ402" s="40" t="str">
        <f t="shared" si="233"/>
        <v/>
      </c>
      <c r="BA402" s="36" t="str">
        <f>IFERROR(INDEX('Level Multipliers'!$D:$D,MATCH(AZ402,'Level Multipliers'!$A:$A,0)),"")</f>
        <v/>
      </c>
      <c r="BB402" s="37" t="str">
        <f t="shared" si="234"/>
        <v/>
      </c>
      <c r="BC402" s="37" t="str">
        <f t="shared" si="235"/>
        <v/>
      </c>
      <c r="BD402" s="38" t="str">
        <f t="shared" si="236"/>
        <v/>
      </c>
      <c r="BE402" s="38" t="str">
        <f t="shared" si="237"/>
        <v/>
      </c>
      <c r="BF402" s="38" t="b">
        <f t="shared" si="238"/>
        <v>1</v>
      </c>
      <c r="BG402" s="37" t="str">
        <f t="array" ref="BG402:BQ402">IF(BF402,"",IVSolution($M402,$N402,$O402,BB402,BC402,BD402,BE402,$E402,$F402,$G402,$H402,$I402))</f>
        <v/>
      </c>
      <c r="BH402" s="37" t="str">
        <v/>
      </c>
      <c r="BI402" s="37" t="str">
        <v/>
      </c>
      <c r="BJ402" s="39" t="str">
        <v/>
      </c>
      <c r="BK402" s="39" t="str">
        <v/>
      </c>
      <c r="BL402" s="37" t="str">
        <v/>
      </c>
      <c r="BM402" s="37" t="str">
        <v/>
      </c>
      <c r="BN402" s="37" t="str">
        <v/>
      </c>
      <c r="BO402" s="37" t="str">
        <v/>
      </c>
      <c r="BP402" s="37" t="str">
        <v/>
      </c>
      <c r="BQ402" s="37" t="str">
        <v/>
      </c>
      <c r="BR402" s="40" t="str">
        <f t="shared" si="239"/>
        <v/>
      </c>
      <c r="BS402" s="36" t="str">
        <f>IFERROR(INDEX('Level Multipliers'!$D:$D,MATCH(BR402,'Level Multipliers'!$A:$A,0)),"")</f>
        <v/>
      </c>
      <c r="BT402" s="37" t="str">
        <f t="shared" si="240"/>
        <v/>
      </c>
      <c r="BU402" s="37" t="str">
        <f t="shared" si="241"/>
        <v/>
      </c>
      <c r="BV402" s="38" t="str">
        <f t="shared" si="242"/>
        <v/>
      </c>
      <c r="BW402" s="38" t="str">
        <f t="shared" si="243"/>
        <v/>
      </c>
      <c r="BX402" s="38" t="b">
        <f t="shared" si="244"/>
        <v>1</v>
      </c>
      <c r="BY402" s="37" t="str">
        <f t="array" ref="BY402:CI402">IF(BX402,"",IVSolution($M402,$N402,$O402,BT402,BU402,BV402,BW402,$E402,$F402,$G402,$H402,$I402))</f>
        <v/>
      </c>
      <c r="BZ402" s="37" t="str">
        <v/>
      </c>
      <c r="CA402" s="37" t="str">
        <v/>
      </c>
      <c r="CB402" s="39" t="str">
        <v/>
      </c>
      <c r="CC402" s="39" t="str">
        <v/>
      </c>
      <c r="CD402" s="37" t="str">
        <v/>
      </c>
      <c r="CE402" s="37" t="str">
        <v/>
      </c>
      <c r="CF402" s="37" t="str">
        <v/>
      </c>
      <c r="CG402" s="37" t="str">
        <v/>
      </c>
      <c r="CH402" s="37" t="str">
        <v/>
      </c>
      <c r="CI402" s="37" t="str">
        <v/>
      </c>
      <c r="CJ402" s="41" t="str">
        <f t="shared" si="245"/>
        <v/>
      </c>
      <c r="CK402" s="41" t="str">
        <f t="shared" si="246"/>
        <v/>
      </c>
      <c r="CL402" s="61" t="str">
        <f t="shared" si="247"/>
        <v/>
      </c>
      <c r="CM402" s="39" t="str">
        <f t="shared" si="248"/>
        <v/>
      </c>
      <c r="CN402" s="39" t="str">
        <f t="shared" si="249"/>
        <v/>
      </c>
      <c r="CO402" s="42" t="str">
        <f t="shared" si="250"/>
        <v/>
      </c>
      <c r="CP402" s="42" t="str">
        <f t="shared" si="251"/>
        <v/>
      </c>
      <c r="CQ402" s="42" t="str">
        <f t="shared" si="252"/>
        <v/>
      </c>
      <c r="CR402" s="42" t="str">
        <f t="shared" si="253"/>
        <v/>
      </c>
      <c r="CS402" s="42" t="str">
        <f t="shared" si="254"/>
        <v/>
      </c>
      <c r="CT402" s="42" t="str">
        <f t="shared" si="255"/>
        <v/>
      </c>
      <c r="CU402" s="43" t="str">
        <f t="shared" si="256"/>
        <v/>
      </c>
      <c r="CV402" s="43" t="str">
        <f t="shared" si="257"/>
        <v/>
      </c>
      <c r="CW402" s="43" t="str">
        <f t="shared" si="258"/>
        <v/>
      </c>
      <c r="CX402" s="13"/>
    </row>
    <row r="403" spans="1:102" x14ac:dyDescent="0.25">
      <c r="A403" s="31"/>
      <c r="B403" s="13"/>
      <c r="C403" s="13"/>
      <c r="D403" s="13"/>
      <c r="E403" s="32"/>
      <c r="F403" s="32"/>
      <c r="G403" s="32"/>
      <c r="H403" s="32"/>
      <c r="I403" s="32"/>
      <c r="J403" s="13"/>
      <c r="K403" s="33"/>
      <c r="L403" s="34" t="str">
        <f>IFERROR(INDEX('Pokemon Data'!A:A,MATCH($A403,'Pokemon Data'!$B:$B,0)),"")</f>
        <v/>
      </c>
      <c r="M403" s="34" t="str">
        <f>IFERROR(INDEX('Pokemon Data'!I:I,MATCH($A403,'Pokemon Data'!$B:$B,0)),"")</f>
        <v/>
      </c>
      <c r="N403" s="34" t="str">
        <f>IFERROR(INDEX('Pokemon Data'!J:J,MATCH($A403,'Pokemon Data'!$B:$B,0)),"")</f>
        <v/>
      </c>
      <c r="O403" s="34" t="str">
        <f>IFERROR(INDEX('Pokemon Data'!K:K,MATCH($A403,'Pokemon Data'!$B:$B,0)),"")</f>
        <v/>
      </c>
      <c r="P403" s="35" t="str">
        <f>IFERROR(INDEX('Level Multipliers'!$A:$A,MATCH($D403,'Level Multipliers'!$B:$B,0)),"")</f>
        <v/>
      </c>
      <c r="Q403" s="36" t="str">
        <f>IFERROR(INDEX('Level Multipliers'!$D:$D,MATCH(P403,'Level Multipliers'!$A:$A,0)),"")</f>
        <v/>
      </c>
      <c r="R403" s="37" t="str">
        <f t="shared" si="222"/>
        <v/>
      </c>
      <c r="S403" s="37" t="str">
        <f t="shared" si="223"/>
        <v/>
      </c>
      <c r="T403" s="38" t="str">
        <f t="shared" si="224"/>
        <v/>
      </c>
      <c r="U403" s="38" t="str">
        <f t="shared" si="225"/>
        <v/>
      </c>
      <c r="V403" s="38" t="b">
        <f t="shared" si="226"/>
        <v>1</v>
      </c>
      <c r="W403" s="37" t="str">
        <f t="array" ref="W403:AG403">IF(V403,"",IVSolution($M403,$N403,$O403,R403,S403,T403,U403,$E403,$F403,$G403,$H403,$I403))</f>
        <v/>
      </c>
      <c r="X403" s="37" t="str">
        <v/>
      </c>
      <c r="Y403" s="37" t="str">
        <v/>
      </c>
      <c r="Z403" s="39" t="str">
        <v/>
      </c>
      <c r="AA403" s="39" t="str">
        <v/>
      </c>
      <c r="AB403" s="37" t="str">
        <v/>
      </c>
      <c r="AC403" s="37" t="str">
        <v/>
      </c>
      <c r="AD403" s="37" t="str">
        <v/>
      </c>
      <c r="AE403" s="37" t="str">
        <v/>
      </c>
      <c r="AF403" s="37" t="str">
        <v/>
      </c>
      <c r="AG403" s="37" t="str">
        <v/>
      </c>
      <c r="AH403" s="40" t="str">
        <f t="shared" si="227"/>
        <v/>
      </c>
      <c r="AI403" s="36" t="str">
        <f>IFERROR(INDEX('Level Multipliers'!$D:$D,MATCH(AH403,'Level Multipliers'!$A:$A,0)),"")</f>
        <v/>
      </c>
      <c r="AJ403" s="37" t="str">
        <f t="shared" si="228"/>
        <v/>
      </c>
      <c r="AK403" s="37" t="str">
        <f t="shared" si="229"/>
        <v/>
      </c>
      <c r="AL403" s="38" t="str">
        <f t="shared" si="230"/>
        <v/>
      </c>
      <c r="AM403" s="38" t="str">
        <f t="shared" si="231"/>
        <v/>
      </c>
      <c r="AN403" s="38" t="b">
        <f t="shared" si="232"/>
        <v>1</v>
      </c>
      <c r="AO403" s="37" t="str">
        <f t="array" ref="AO403:AY403">IF(AN403,"",IVSolution($M403,$N403,$O403,AJ403,AK403,AL403,AM403,$E403,$F403,$G403,$H403,$I403))</f>
        <v/>
      </c>
      <c r="AP403" s="37" t="str">
        <v/>
      </c>
      <c r="AQ403" s="37" t="str">
        <v/>
      </c>
      <c r="AR403" s="39" t="str">
        <v/>
      </c>
      <c r="AS403" s="39" t="str">
        <v/>
      </c>
      <c r="AT403" s="37" t="str">
        <v/>
      </c>
      <c r="AU403" s="37" t="str">
        <v/>
      </c>
      <c r="AV403" s="37" t="str">
        <v/>
      </c>
      <c r="AW403" s="37" t="str">
        <v/>
      </c>
      <c r="AX403" s="37" t="str">
        <v/>
      </c>
      <c r="AY403" s="37" t="str">
        <v/>
      </c>
      <c r="AZ403" s="40" t="str">
        <f t="shared" si="233"/>
        <v/>
      </c>
      <c r="BA403" s="36" t="str">
        <f>IFERROR(INDEX('Level Multipliers'!$D:$D,MATCH(AZ403,'Level Multipliers'!$A:$A,0)),"")</f>
        <v/>
      </c>
      <c r="BB403" s="37" t="str">
        <f t="shared" si="234"/>
        <v/>
      </c>
      <c r="BC403" s="37" t="str">
        <f t="shared" si="235"/>
        <v/>
      </c>
      <c r="BD403" s="38" t="str">
        <f t="shared" si="236"/>
        <v/>
      </c>
      <c r="BE403" s="38" t="str">
        <f t="shared" si="237"/>
        <v/>
      </c>
      <c r="BF403" s="38" t="b">
        <f t="shared" si="238"/>
        <v>1</v>
      </c>
      <c r="BG403" s="37" t="str">
        <f t="array" ref="BG403:BQ403">IF(BF403,"",IVSolution($M403,$N403,$O403,BB403,BC403,BD403,BE403,$E403,$F403,$G403,$H403,$I403))</f>
        <v/>
      </c>
      <c r="BH403" s="37" t="str">
        <v/>
      </c>
      <c r="BI403" s="37" t="str">
        <v/>
      </c>
      <c r="BJ403" s="39" t="str">
        <v/>
      </c>
      <c r="BK403" s="39" t="str">
        <v/>
      </c>
      <c r="BL403" s="37" t="str">
        <v/>
      </c>
      <c r="BM403" s="37" t="str">
        <v/>
      </c>
      <c r="BN403" s="37" t="str">
        <v/>
      </c>
      <c r="BO403" s="37" t="str">
        <v/>
      </c>
      <c r="BP403" s="37" t="str">
        <v/>
      </c>
      <c r="BQ403" s="37" t="str">
        <v/>
      </c>
      <c r="BR403" s="40" t="str">
        <f t="shared" si="239"/>
        <v/>
      </c>
      <c r="BS403" s="36" t="str">
        <f>IFERROR(INDEX('Level Multipliers'!$D:$D,MATCH(BR403,'Level Multipliers'!$A:$A,0)),"")</f>
        <v/>
      </c>
      <c r="BT403" s="37" t="str">
        <f t="shared" si="240"/>
        <v/>
      </c>
      <c r="BU403" s="37" t="str">
        <f t="shared" si="241"/>
        <v/>
      </c>
      <c r="BV403" s="38" t="str">
        <f t="shared" si="242"/>
        <v/>
      </c>
      <c r="BW403" s="38" t="str">
        <f t="shared" si="243"/>
        <v/>
      </c>
      <c r="BX403" s="38" t="b">
        <f t="shared" si="244"/>
        <v>1</v>
      </c>
      <c r="BY403" s="37" t="str">
        <f t="array" ref="BY403:CI403">IF(BX403,"",IVSolution($M403,$N403,$O403,BT403,BU403,BV403,BW403,$E403,$F403,$G403,$H403,$I403))</f>
        <v/>
      </c>
      <c r="BZ403" s="37" t="str">
        <v/>
      </c>
      <c r="CA403" s="37" t="str">
        <v/>
      </c>
      <c r="CB403" s="39" t="str">
        <v/>
      </c>
      <c r="CC403" s="39" t="str">
        <v/>
      </c>
      <c r="CD403" s="37" t="str">
        <v/>
      </c>
      <c r="CE403" s="37" t="str">
        <v/>
      </c>
      <c r="CF403" s="37" t="str">
        <v/>
      </c>
      <c r="CG403" s="37" t="str">
        <v/>
      </c>
      <c r="CH403" s="37" t="str">
        <v/>
      </c>
      <c r="CI403" s="37" t="str">
        <v/>
      </c>
      <c r="CJ403" s="41" t="str">
        <f t="shared" si="245"/>
        <v/>
      </c>
      <c r="CK403" s="41" t="str">
        <f t="shared" si="246"/>
        <v/>
      </c>
      <c r="CL403" s="61" t="str">
        <f t="shared" si="247"/>
        <v/>
      </c>
      <c r="CM403" s="39" t="str">
        <f t="shared" si="248"/>
        <v/>
      </c>
      <c r="CN403" s="39" t="str">
        <f t="shared" si="249"/>
        <v/>
      </c>
      <c r="CO403" s="42" t="str">
        <f t="shared" si="250"/>
        <v/>
      </c>
      <c r="CP403" s="42" t="str">
        <f t="shared" si="251"/>
        <v/>
      </c>
      <c r="CQ403" s="42" t="str">
        <f t="shared" si="252"/>
        <v/>
      </c>
      <c r="CR403" s="42" t="str">
        <f t="shared" si="253"/>
        <v/>
      </c>
      <c r="CS403" s="42" t="str">
        <f t="shared" si="254"/>
        <v/>
      </c>
      <c r="CT403" s="42" t="str">
        <f t="shared" si="255"/>
        <v/>
      </c>
      <c r="CU403" s="43" t="str">
        <f t="shared" si="256"/>
        <v/>
      </c>
      <c r="CV403" s="43" t="str">
        <f t="shared" si="257"/>
        <v/>
      </c>
      <c r="CW403" s="43" t="str">
        <f t="shared" si="258"/>
        <v/>
      </c>
      <c r="CX403" s="13"/>
    </row>
    <row r="404" spans="1:102" x14ac:dyDescent="0.25">
      <c r="A404" s="31"/>
      <c r="B404" s="13"/>
      <c r="C404" s="13"/>
      <c r="D404" s="13"/>
      <c r="E404" s="32"/>
      <c r="F404" s="32"/>
      <c r="G404" s="32"/>
      <c r="H404" s="32"/>
      <c r="I404" s="32"/>
      <c r="J404" s="13"/>
      <c r="K404" s="33"/>
      <c r="L404" s="34" t="str">
        <f>IFERROR(INDEX('Pokemon Data'!A:A,MATCH($A404,'Pokemon Data'!$B:$B,0)),"")</f>
        <v/>
      </c>
      <c r="M404" s="34" t="str">
        <f>IFERROR(INDEX('Pokemon Data'!I:I,MATCH($A404,'Pokemon Data'!$B:$B,0)),"")</f>
        <v/>
      </c>
      <c r="N404" s="34" t="str">
        <f>IFERROR(INDEX('Pokemon Data'!J:J,MATCH($A404,'Pokemon Data'!$B:$B,0)),"")</f>
        <v/>
      </c>
      <c r="O404" s="34" t="str">
        <f>IFERROR(INDEX('Pokemon Data'!K:K,MATCH($A404,'Pokemon Data'!$B:$B,0)),"")</f>
        <v/>
      </c>
      <c r="P404" s="35" t="str">
        <f>IFERROR(INDEX('Level Multipliers'!$A:$A,MATCH($D404,'Level Multipliers'!$B:$B,0)),"")</f>
        <v/>
      </c>
      <c r="Q404" s="36" t="str">
        <f>IFERROR(INDEX('Level Multipliers'!$D:$D,MATCH(P404,'Level Multipliers'!$A:$A,0)),"")</f>
        <v/>
      </c>
      <c r="R404" s="37" t="str">
        <f t="shared" si="222"/>
        <v/>
      </c>
      <c r="S404" s="37" t="str">
        <f t="shared" si="223"/>
        <v/>
      </c>
      <c r="T404" s="38" t="str">
        <f t="shared" si="224"/>
        <v/>
      </c>
      <c r="U404" s="38" t="str">
        <f t="shared" si="225"/>
        <v/>
      </c>
      <c r="V404" s="38" t="b">
        <f t="shared" si="226"/>
        <v>1</v>
      </c>
      <c r="W404" s="37" t="str">
        <f t="array" ref="W404:AG404">IF(V404,"",IVSolution($M404,$N404,$O404,R404,S404,T404,U404,$E404,$F404,$G404,$H404,$I404))</f>
        <v/>
      </c>
      <c r="X404" s="37" t="str">
        <v/>
      </c>
      <c r="Y404" s="37" t="str">
        <v/>
      </c>
      <c r="Z404" s="39" t="str">
        <v/>
      </c>
      <c r="AA404" s="39" t="str">
        <v/>
      </c>
      <c r="AB404" s="37" t="str">
        <v/>
      </c>
      <c r="AC404" s="37" t="str">
        <v/>
      </c>
      <c r="AD404" s="37" t="str">
        <v/>
      </c>
      <c r="AE404" s="37" t="str">
        <v/>
      </c>
      <c r="AF404" s="37" t="str">
        <v/>
      </c>
      <c r="AG404" s="37" t="str">
        <v/>
      </c>
      <c r="AH404" s="40" t="str">
        <f t="shared" si="227"/>
        <v/>
      </c>
      <c r="AI404" s="36" t="str">
        <f>IFERROR(INDEX('Level Multipliers'!$D:$D,MATCH(AH404,'Level Multipliers'!$A:$A,0)),"")</f>
        <v/>
      </c>
      <c r="AJ404" s="37" t="str">
        <f t="shared" si="228"/>
        <v/>
      </c>
      <c r="AK404" s="37" t="str">
        <f t="shared" si="229"/>
        <v/>
      </c>
      <c r="AL404" s="38" t="str">
        <f t="shared" si="230"/>
        <v/>
      </c>
      <c r="AM404" s="38" t="str">
        <f t="shared" si="231"/>
        <v/>
      </c>
      <c r="AN404" s="38" t="b">
        <f t="shared" si="232"/>
        <v>1</v>
      </c>
      <c r="AO404" s="37" t="str">
        <f t="array" ref="AO404:AY404">IF(AN404,"",IVSolution($M404,$N404,$O404,AJ404,AK404,AL404,AM404,$E404,$F404,$G404,$H404,$I404))</f>
        <v/>
      </c>
      <c r="AP404" s="37" t="str">
        <v/>
      </c>
      <c r="AQ404" s="37" t="str">
        <v/>
      </c>
      <c r="AR404" s="39" t="str">
        <v/>
      </c>
      <c r="AS404" s="39" t="str">
        <v/>
      </c>
      <c r="AT404" s="37" t="str">
        <v/>
      </c>
      <c r="AU404" s="37" t="str">
        <v/>
      </c>
      <c r="AV404" s="37" t="str">
        <v/>
      </c>
      <c r="AW404" s="37" t="str">
        <v/>
      </c>
      <c r="AX404" s="37" t="str">
        <v/>
      </c>
      <c r="AY404" s="37" t="str">
        <v/>
      </c>
      <c r="AZ404" s="40" t="str">
        <f t="shared" si="233"/>
        <v/>
      </c>
      <c r="BA404" s="36" t="str">
        <f>IFERROR(INDEX('Level Multipliers'!$D:$D,MATCH(AZ404,'Level Multipliers'!$A:$A,0)),"")</f>
        <v/>
      </c>
      <c r="BB404" s="37" t="str">
        <f t="shared" si="234"/>
        <v/>
      </c>
      <c r="BC404" s="37" t="str">
        <f t="shared" si="235"/>
        <v/>
      </c>
      <c r="BD404" s="38" t="str">
        <f t="shared" si="236"/>
        <v/>
      </c>
      <c r="BE404" s="38" t="str">
        <f t="shared" si="237"/>
        <v/>
      </c>
      <c r="BF404" s="38" t="b">
        <f t="shared" si="238"/>
        <v>1</v>
      </c>
      <c r="BG404" s="37" t="str">
        <f t="array" ref="BG404:BQ404">IF(BF404,"",IVSolution($M404,$N404,$O404,BB404,BC404,BD404,BE404,$E404,$F404,$G404,$H404,$I404))</f>
        <v/>
      </c>
      <c r="BH404" s="37" t="str">
        <v/>
      </c>
      <c r="BI404" s="37" t="str">
        <v/>
      </c>
      <c r="BJ404" s="39" t="str">
        <v/>
      </c>
      <c r="BK404" s="39" t="str">
        <v/>
      </c>
      <c r="BL404" s="37" t="str">
        <v/>
      </c>
      <c r="BM404" s="37" t="str">
        <v/>
      </c>
      <c r="BN404" s="37" t="str">
        <v/>
      </c>
      <c r="BO404" s="37" t="str">
        <v/>
      </c>
      <c r="BP404" s="37" t="str">
        <v/>
      </c>
      <c r="BQ404" s="37" t="str">
        <v/>
      </c>
      <c r="BR404" s="40" t="str">
        <f t="shared" si="239"/>
        <v/>
      </c>
      <c r="BS404" s="36" t="str">
        <f>IFERROR(INDEX('Level Multipliers'!$D:$D,MATCH(BR404,'Level Multipliers'!$A:$A,0)),"")</f>
        <v/>
      </c>
      <c r="BT404" s="37" t="str">
        <f t="shared" si="240"/>
        <v/>
      </c>
      <c r="BU404" s="37" t="str">
        <f t="shared" si="241"/>
        <v/>
      </c>
      <c r="BV404" s="38" t="str">
        <f t="shared" si="242"/>
        <v/>
      </c>
      <c r="BW404" s="38" t="str">
        <f t="shared" si="243"/>
        <v/>
      </c>
      <c r="BX404" s="38" t="b">
        <f t="shared" si="244"/>
        <v>1</v>
      </c>
      <c r="BY404" s="37" t="str">
        <f t="array" ref="BY404:CI404">IF(BX404,"",IVSolution($M404,$N404,$O404,BT404,BU404,BV404,BW404,$E404,$F404,$G404,$H404,$I404))</f>
        <v/>
      </c>
      <c r="BZ404" s="37" t="str">
        <v/>
      </c>
      <c r="CA404" s="37" t="str">
        <v/>
      </c>
      <c r="CB404" s="39" t="str">
        <v/>
      </c>
      <c r="CC404" s="39" t="str">
        <v/>
      </c>
      <c r="CD404" s="37" t="str">
        <v/>
      </c>
      <c r="CE404" s="37" t="str">
        <v/>
      </c>
      <c r="CF404" s="37" t="str">
        <v/>
      </c>
      <c r="CG404" s="37" t="str">
        <v/>
      </c>
      <c r="CH404" s="37" t="str">
        <v/>
      </c>
      <c r="CI404" s="37" t="str">
        <v/>
      </c>
      <c r="CJ404" s="41" t="str">
        <f t="shared" si="245"/>
        <v/>
      </c>
      <c r="CK404" s="41" t="str">
        <f t="shared" si="246"/>
        <v/>
      </c>
      <c r="CL404" s="61" t="str">
        <f t="shared" si="247"/>
        <v/>
      </c>
      <c r="CM404" s="39" t="str">
        <f t="shared" si="248"/>
        <v/>
      </c>
      <c r="CN404" s="39" t="str">
        <f t="shared" si="249"/>
        <v/>
      </c>
      <c r="CO404" s="42" t="str">
        <f t="shared" si="250"/>
        <v/>
      </c>
      <c r="CP404" s="42" t="str">
        <f t="shared" si="251"/>
        <v/>
      </c>
      <c r="CQ404" s="42" t="str">
        <f t="shared" si="252"/>
        <v/>
      </c>
      <c r="CR404" s="42" t="str">
        <f t="shared" si="253"/>
        <v/>
      </c>
      <c r="CS404" s="42" t="str">
        <f t="shared" si="254"/>
        <v/>
      </c>
      <c r="CT404" s="42" t="str">
        <f t="shared" si="255"/>
        <v/>
      </c>
      <c r="CU404" s="43" t="str">
        <f t="shared" si="256"/>
        <v/>
      </c>
      <c r="CV404" s="43" t="str">
        <f t="shared" si="257"/>
        <v/>
      </c>
      <c r="CW404" s="43" t="str">
        <f t="shared" si="258"/>
        <v/>
      </c>
      <c r="CX404" s="13"/>
    </row>
    <row r="405" spans="1:102" x14ac:dyDescent="0.25">
      <c r="A405" s="31"/>
      <c r="B405" s="13"/>
      <c r="C405" s="13"/>
      <c r="D405" s="13"/>
      <c r="E405" s="32"/>
      <c r="F405" s="32"/>
      <c r="G405" s="32"/>
      <c r="H405" s="32"/>
      <c r="I405" s="32"/>
      <c r="J405" s="13"/>
      <c r="K405" s="33"/>
      <c r="L405" s="34" t="str">
        <f>IFERROR(INDEX('Pokemon Data'!A:A,MATCH($A405,'Pokemon Data'!$B:$B,0)),"")</f>
        <v/>
      </c>
      <c r="M405" s="34" t="str">
        <f>IFERROR(INDEX('Pokemon Data'!I:I,MATCH($A405,'Pokemon Data'!$B:$B,0)),"")</f>
        <v/>
      </c>
      <c r="N405" s="34" t="str">
        <f>IFERROR(INDEX('Pokemon Data'!J:J,MATCH($A405,'Pokemon Data'!$B:$B,0)),"")</f>
        <v/>
      </c>
      <c r="O405" s="34" t="str">
        <f>IFERROR(INDEX('Pokemon Data'!K:K,MATCH($A405,'Pokemon Data'!$B:$B,0)),"")</f>
        <v/>
      </c>
      <c r="P405" s="35" t="str">
        <f>IFERROR(INDEX('Level Multipliers'!$A:$A,MATCH($D405,'Level Multipliers'!$B:$B,0)),"")</f>
        <v/>
      </c>
      <c r="Q405" s="36" t="str">
        <f>IFERROR(INDEX('Level Multipliers'!$D:$D,MATCH(P405,'Level Multipliers'!$A:$A,0)),"")</f>
        <v/>
      </c>
      <c r="R405" s="37" t="str">
        <f t="shared" si="222"/>
        <v/>
      </c>
      <c r="S405" s="37" t="str">
        <f t="shared" si="223"/>
        <v/>
      </c>
      <c r="T405" s="38" t="str">
        <f t="shared" si="224"/>
        <v/>
      </c>
      <c r="U405" s="38" t="str">
        <f t="shared" si="225"/>
        <v/>
      </c>
      <c r="V405" s="38" t="b">
        <f t="shared" si="226"/>
        <v>1</v>
      </c>
      <c r="W405" s="37" t="str">
        <f t="array" ref="W405:AG405">IF(V405,"",IVSolution($M405,$N405,$O405,R405,S405,T405,U405,$E405,$F405,$G405,$H405,$I405))</f>
        <v/>
      </c>
      <c r="X405" s="37" t="str">
        <v/>
      </c>
      <c r="Y405" s="37" t="str">
        <v/>
      </c>
      <c r="Z405" s="39" t="str">
        <v/>
      </c>
      <c r="AA405" s="39" t="str">
        <v/>
      </c>
      <c r="AB405" s="37" t="str">
        <v/>
      </c>
      <c r="AC405" s="37" t="str">
        <v/>
      </c>
      <c r="AD405" s="37" t="str">
        <v/>
      </c>
      <c r="AE405" s="37" t="str">
        <v/>
      </c>
      <c r="AF405" s="37" t="str">
        <v/>
      </c>
      <c r="AG405" s="37" t="str">
        <v/>
      </c>
      <c r="AH405" s="40" t="str">
        <f t="shared" si="227"/>
        <v/>
      </c>
      <c r="AI405" s="36" t="str">
        <f>IFERROR(INDEX('Level Multipliers'!$D:$D,MATCH(AH405,'Level Multipliers'!$A:$A,0)),"")</f>
        <v/>
      </c>
      <c r="AJ405" s="37" t="str">
        <f t="shared" si="228"/>
        <v/>
      </c>
      <c r="AK405" s="37" t="str">
        <f t="shared" si="229"/>
        <v/>
      </c>
      <c r="AL405" s="38" t="str">
        <f t="shared" si="230"/>
        <v/>
      </c>
      <c r="AM405" s="38" t="str">
        <f t="shared" si="231"/>
        <v/>
      </c>
      <c r="AN405" s="38" t="b">
        <f t="shared" si="232"/>
        <v>1</v>
      </c>
      <c r="AO405" s="37" t="str">
        <f t="array" ref="AO405:AY405">IF(AN405,"",IVSolution($M405,$N405,$O405,AJ405,AK405,AL405,AM405,$E405,$F405,$G405,$H405,$I405))</f>
        <v/>
      </c>
      <c r="AP405" s="37" t="str">
        <v/>
      </c>
      <c r="AQ405" s="37" t="str">
        <v/>
      </c>
      <c r="AR405" s="39" t="str">
        <v/>
      </c>
      <c r="AS405" s="39" t="str">
        <v/>
      </c>
      <c r="AT405" s="37" t="str">
        <v/>
      </c>
      <c r="AU405" s="37" t="str">
        <v/>
      </c>
      <c r="AV405" s="37" t="str">
        <v/>
      </c>
      <c r="AW405" s="37" t="str">
        <v/>
      </c>
      <c r="AX405" s="37" t="str">
        <v/>
      </c>
      <c r="AY405" s="37" t="str">
        <v/>
      </c>
      <c r="AZ405" s="40" t="str">
        <f t="shared" si="233"/>
        <v/>
      </c>
      <c r="BA405" s="36" t="str">
        <f>IFERROR(INDEX('Level Multipliers'!$D:$D,MATCH(AZ405,'Level Multipliers'!$A:$A,0)),"")</f>
        <v/>
      </c>
      <c r="BB405" s="37" t="str">
        <f t="shared" si="234"/>
        <v/>
      </c>
      <c r="BC405" s="37" t="str">
        <f t="shared" si="235"/>
        <v/>
      </c>
      <c r="BD405" s="38" t="str">
        <f t="shared" si="236"/>
        <v/>
      </c>
      <c r="BE405" s="38" t="str">
        <f t="shared" si="237"/>
        <v/>
      </c>
      <c r="BF405" s="38" t="b">
        <f t="shared" si="238"/>
        <v>1</v>
      </c>
      <c r="BG405" s="37" t="str">
        <f t="array" ref="BG405:BQ405">IF(BF405,"",IVSolution($M405,$N405,$O405,BB405,BC405,BD405,BE405,$E405,$F405,$G405,$H405,$I405))</f>
        <v/>
      </c>
      <c r="BH405" s="37" t="str">
        <v/>
      </c>
      <c r="BI405" s="37" t="str">
        <v/>
      </c>
      <c r="BJ405" s="39" t="str">
        <v/>
      </c>
      <c r="BK405" s="39" t="str">
        <v/>
      </c>
      <c r="BL405" s="37" t="str">
        <v/>
      </c>
      <c r="BM405" s="37" t="str">
        <v/>
      </c>
      <c r="BN405" s="37" t="str">
        <v/>
      </c>
      <c r="BO405" s="37" t="str">
        <v/>
      </c>
      <c r="BP405" s="37" t="str">
        <v/>
      </c>
      <c r="BQ405" s="37" t="str">
        <v/>
      </c>
      <c r="BR405" s="40" t="str">
        <f t="shared" si="239"/>
        <v/>
      </c>
      <c r="BS405" s="36" t="str">
        <f>IFERROR(INDEX('Level Multipliers'!$D:$D,MATCH(BR405,'Level Multipliers'!$A:$A,0)),"")</f>
        <v/>
      </c>
      <c r="BT405" s="37" t="str">
        <f t="shared" si="240"/>
        <v/>
      </c>
      <c r="BU405" s="37" t="str">
        <f t="shared" si="241"/>
        <v/>
      </c>
      <c r="BV405" s="38" t="str">
        <f t="shared" si="242"/>
        <v/>
      </c>
      <c r="BW405" s="38" t="str">
        <f t="shared" si="243"/>
        <v/>
      </c>
      <c r="BX405" s="38" t="b">
        <f t="shared" si="244"/>
        <v>1</v>
      </c>
      <c r="BY405" s="37" t="str">
        <f t="array" ref="BY405:CI405">IF(BX405,"",IVSolution($M405,$N405,$O405,BT405,BU405,BV405,BW405,$E405,$F405,$G405,$H405,$I405))</f>
        <v/>
      </c>
      <c r="BZ405" s="37" t="str">
        <v/>
      </c>
      <c r="CA405" s="37" t="str">
        <v/>
      </c>
      <c r="CB405" s="39" t="str">
        <v/>
      </c>
      <c r="CC405" s="39" t="str">
        <v/>
      </c>
      <c r="CD405" s="37" t="str">
        <v/>
      </c>
      <c r="CE405" s="37" t="str">
        <v/>
      </c>
      <c r="CF405" s="37" t="str">
        <v/>
      </c>
      <c r="CG405" s="37" t="str">
        <v/>
      </c>
      <c r="CH405" s="37" t="str">
        <v/>
      </c>
      <c r="CI405" s="37" t="str">
        <v/>
      </c>
      <c r="CJ405" s="41" t="str">
        <f t="shared" si="245"/>
        <v/>
      </c>
      <c r="CK405" s="41" t="str">
        <f t="shared" si="246"/>
        <v/>
      </c>
      <c r="CL405" s="61" t="str">
        <f t="shared" si="247"/>
        <v/>
      </c>
      <c r="CM405" s="39" t="str">
        <f t="shared" si="248"/>
        <v/>
      </c>
      <c r="CN405" s="39" t="str">
        <f t="shared" si="249"/>
        <v/>
      </c>
      <c r="CO405" s="42" t="str">
        <f t="shared" si="250"/>
        <v/>
      </c>
      <c r="CP405" s="42" t="str">
        <f t="shared" si="251"/>
        <v/>
      </c>
      <c r="CQ405" s="42" t="str">
        <f t="shared" si="252"/>
        <v/>
      </c>
      <c r="CR405" s="42" t="str">
        <f t="shared" si="253"/>
        <v/>
      </c>
      <c r="CS405" s="42" t="str">
        <f t="shared" si="254"/>
        <v/>
      </c>
      <c r="CT405" s="42" t="str">
        <f t="shared" si="255"/>
        <v/>
      </c>
      <c r="CU405" s="43" t="str">
        <f t="shared" si="256"/>
        <v/>
      </c>
      <c r="CV405" s="43" t="str">
        <f t="shared" si="257"/>
        <v/>
      </c>
      <c r="CW405" s="43" t="str">
        <f t="shared" si="258"/>
        <v/>
      </c>
      <c r="CX405" s="13"/>
    </row>
    <row r="406" spans="1:102" x14ac:dyDescent="0.25">
      <c r="A406" s="31"/>
      <c r="B406" s="13"/>
      <c r="C406" s="13"/>
      <c r="D406" s="13"/>
      <c r="E406" s="32"/>
      <c r="F406" s="32"/>
      <c r="G406" s="32"/>
      <c r="H406" s="32"/>
      <c r="I406" s="32"/>
      <c r="J406" s="13"/>
      <c r="K406" s="33"/>
      <c r="L406" s="34" t="str">
        <f>IFERROR(INDEX('Pokemon Data'!A:A,MATCH($A406,'Pokemon Data'!$B:$B,0)),"")</f>
        <v/>
      </c>
      <c r="M406" s="34" t="str">
        <f>IFERROR(INDEX('Pokemon Data'!I:I,MATCH($A406,'Pokemon Data'!$B:$B,0)),"")</f>
        <v/>
      </c>
      <c r="N406" s="34" t="str">
        <f>IFERROR(INDEX('Pokemon Data'!J:J,MATCH($A406,'Pokemon Data'!$B:$B,0)),"")</f>
        <v/>
      </c>
      <c r="O406" s="34" t="str">
        <f>IFERROR(INDEX('Pokemon Data'!K:K,MATCH($A406,'Pokemon Data'!$B:$B,0)),"")</f>
        <v/>
      </c>
      <c r="P406" s="35" t="str">
        <f>IFERROR(INDEX('Level Multipliers'!$A:$A,MATCH($D406,'Level Multipliers'!$B:$B,0)),"")</f>
        <v/>
      </c>
      <c r="Q406" s="36" t="str">
        <f>IFERROR(INDEX('Level Multipliers'!$D:$D,MATCH(P406,'Level Multipliers'!$A:$A,0)),"")</f>
        <v/>
      </c>
      <c r="R406" s="37" t="str">
        <f t="shared" si="222"/>
        <v/>
      </c>
      <c r="S406" s="37" t="str">
        <f t="shared" si="223"/>
        <v/>
      </c>
      <c r="T406" s="38" t="str">
        <f t="shared" si="224"/>
        <v/>
      </c>
      <c r="U406" s="38" t="str">
        <f t="shared" si="225"/>
        <v/>
      </c>
      <c r="V406" s="38" t="b">
        <f t="shared" si="226"/>
        <v>1</v>
      </c>
      <c r="W406" s="37" t="str">
        <f t="array" ref="W406:AG406">IF(V406,"",IVSolution($M406,$N406,$O406,R406,S406,T406,U406,$E406,$F406,$G406,$H406,$I406))</f>
        <v/>
      </c>
      <c r="X406" s="37" t="str">
        <v/>
      </c>
      <c r="Y406" s="37" t="str">
        <v/>
      </c>
      <c r="Z406" s="39" t="str">
        <v/>
      </c>
      <c r="AA406" s="39" t="str">
        <v/>
      </c>
      <c r="AB406" s="37" t="str">
        <v/>
      </c>
      <c r="AC406" s="37" t="str">
        <v/>
      </c>
      <c r="AD406" s="37" t="str">
        <v/>
      </c>
      <c r="AE406" s="37" t="str">
        <v/>
      </c>
      <c r="AF406" s="37" t="str">
        <v/>
      </c>
      <c r="AG406" s="37" t="str">
        <v/>
      </c>
      <c r="AH406" s="40" t="str">
        <f t="shared" si="227"/>
        <v/>
      </c>
      <c r="AI406" s="36" t="str">
        <f>IFERROR(INDEX('Level Multipliers'!$D:$D,MATCH(AH406,'Level Multipliers'!$A:$A,0)),"")</f>
        <v/>
      </c>
      <c r="AJ406" s="37" t="str">
        <f t="shared" si="228"/>
        <v/>
      </c>
      <c r="AK406" s="37" t="str">
        <f t="shared" si="229"/>
        <v/>
      </c>
      <c r="AL406" s="38" t="str">
        <f t="shared" si="230"/>
        <v/>
      </c>
      <c r="AM406" s="38" t="str">
        <f t="shared" si="231"/>
        <v/>
      </c>
      <c r="AN406" s="38" t="b">
        <f t="shared" si="232"/>
        <v>1</v>
      </c>
      <c r="AO406" s="37" t="str">
        <f t="array" ref="AO406:AY406">IF(AN406,"",IVSolution($M406,$N406,$O406,AJ406,AK406,AL406,AM406,$E406,$F406,$G406,$H406,$I406))</f>
        <v/>
      </c>
      <c r="AP406" s="37" t="str">
        <v/>
      </c>
      <c r="AQ406" s="37" t="str">
        <v/>
      </c>
      <c r="AR406" s="39" t="str">
        <v/>
      </c>
      <c r="AS406" s="39" t="str">
        <v/>
      </c>
      <c r="AT406" s="37" t="str">
        <v/>
      </c>
      <c r="AU406" s="37" t="str">
        <v/>
      </c>
      <c r="AV406" s="37" t="str">
        <v/>
      </c>
      <c r="AW406" s="37" t="str">
        <v/>
      </c>
      <c r="AX406" s="37" t="str">
        <v/>
      </c>
      <c r="AY406" s="37" t="str">
        <v/>
      </c>
      <c r="AZ406" s="40" t="str">
        <f t="shared" si="233"/>
        <v/>
      </c>
      <c r="BA406" s="36" t="str">
        <f>IFERROR(INDEX('Level Multipliers'!$D:$D,MATCH(AZ406,'Level Multipliers'!$A:$A,0)),"")</f>
        <v/>
      </c>
      <c r="BB406" s="37" t="str">
        <f t="shared" si="234"/>
        <v/>
      </c>
      <c r="BC406" s="37" t="str">
        <f t="shared" si="235"/>
        <v/>
      </c>
      <c r="BD406" s="38" t="str">
        <f t="shared" si="236"/>
        <v/>
      </c>
      <c r="BE406" s="38" t="str">
        <f t="shared" si="237"/>
        <v/>
      </c>
      <c r="BF406" s="38" t="b">
        <f t="shared" si="238"/>
        <v>1</v>
      </c>
      <c r="BG406" s="37" t="str">
        <f t="array" ref="BG406:BQ406">IF(BF406,"",IVSolution($M406,$N406,$O406,BB406,BC406,BD406,BE406,$E406,$F406,$G406,$H406,$I406))</f>
        <v/>
      </c>
      <c r="BH406" s="37" t="str">
        <v/>
      </c>
      <c r="BI406" s="37" t="str">
        <v/>
      </c>
      <c r="BJ406" s="39" t="str">
        <v/>
      </c>
      <c r="BK406" s="39" t="str">
        <v/>
      </c>
      <c r="BL406" s="37" t="str">
        <v/>
      </c>
      <c r="BM406" s="37" t="str">
        <v/>
      </c>
      <c r="BN406" s="37" t="str">
        <v/>
      </c>
      <c r="BO406" s="37" t="str">
        <v/>
      </c>
      <c r="BP406" s="37" t="str">
        <v/>
      </c>
      <c r="BQ406" s="37" t="str">
        <v/>
      </c>
      <c r="BR406" s="40" t="str">
        <f t="shared" si="239"/>
        <v/>
      </c>
      <c r="BS406" s="36" t="str">
        <f>IFERROR(INDEX('Level Multipliers'!$D:$D,MATCH(BR406,'Level Multipliers'!$A:$A,0)),"")</f>
        <v/>
      </c>
      <c r="BT406" s="37" t="str">
        <f t="shared" si="240"/>
        <v/>
      </c>
      <c r="BU406" s="37" t="str">
        <f t="shared" si="241"/>
        <v/>
      </c>
      <c r="BV406" s="38" t="str">
        <f t="shared" si="242"/>
        <v/>
      </c>
      <c r="BW406" s="38" t="str">
        <f t="shared" si="243"/>
        <v/>
      </c>
      <c r="BX406" s="38" t="b">
        <f t="shared" si="244"/>
        <v>1</v>
      </c>
      <c r="BY406" s="37" t="str">
        <f t="array" ref="BY406:CI406">IF(BX406,"",IVSolution($M406,$N406,$O406,BT406,BU406,BV406,BW406,$E406,$F406,$G406,$H406,$I406))</f>
        <v/>
      </c>
      <c r="BZ406" s="37" t="str">
        <v/>
      </c>
      <c r="CA406" s="37" t="str">
        <v/>
      </c>
      <c r="CB406" s="39" t="str">
        <v/>
      </c>
      <c r="CC406" s="39" t="str">
        <v/>
      </c>
      <c r="CD406" s="37" t="str">
        <v/>
      </c>
      <c r="CE406" s="37" t="str">
        <v/>
      </c>
      <c r="CF406" s="37" t="str">
        <v/>
      </c>
      <c r="CG406" s="37" t="str">
        <v/>
      </c>
      <c r="CH406" s="37" t="str">
        <v/>
      </c>
      <c r="CI406" s="37" t="str">
        <v/>
      </c>
      <c r="CJ406" s="41" t="str">
        <f t="shared" si="245"/>
        <v/>
      </c>
      <c r="CK406" s="41" t="str">
        <f t="shared" si="246"/>
        <v/>
      </c>
      <c r="CL406" s="61" t="str">
        <f t="shared" si="247"/>
        <v/>
      </c>
      <c r="CM406" s="39" t="str">
        <f t="shared" si="248"/>
        <v/>
      </c>
      <c r="CN406" s="39" t="str">
        <f t="shared" si="249"/>
        <v/>
      </c>
      <c r="CO406" s="42" t="str">
        <f t="shared" si="250"/>
        <v/>
      </c>
      <c r="CP406" s="42" t="str">
        <f t="shared" si="251"/>
        <v/>
      </c>
      <c r="CQ406" s="42" t="str">
        <f t="shared" si="252"/>
        <v/>
      </c>
      <c r="CR406" s="42" t="str">
        <f t="shared" si="253"/>
        <v/>
      </c>
      <c r="CS406" s="42" t="str">
        <f t="shared" si="254"/>
        <v/>
      </c>
      <c r="CT406" s="42" t="str">
        <f t="shared" si="255"/>
        <v/>
      </c>
      <c r="CU406" s="43" t="str">
        <f t="shared" si="256"/>
        <v/>
      </c>
      <c r="CV406" s="43" t="str">
        <f t="shared" si="257"/>
        <v/>
      </c>
      <c r="CW406" s="43" t="str">
        <f t="shared" si="258"/>
        <v/>
      </c>
      <c r="CX406" s="13"/>
    </row>
    <row r="407" spans="1:102" x14ac:dyDescent="0.25">
      <c r="A407" s="31"/>
      <c r="B407" s="13"/>
      <c r="C407" s="13"/>
      <c r="D407" s="13"/>
      <c r="E407" s="32"/>
      <c r="F407" s="32"/>
      <c r="G407" s="32"/>
      <c r="H407" s="32"/>
      <c r="I407" s="32"/>
      <c r="J407" s="13"/>
      <c r="K407" s="33"/>
      <c r="L407" s="34" t="str">
        <f>IFERROR(INDEX('Pokemon Data'!A:A,MATCH($A407,'Pokemon Data'!$B:$B,0)),"")</f>
        <v/>
      </c>
      <c r="M407" s="34" t="str">
        <f>IFERROR(INDEX('Pokemon Data'!I:I,MATCH($A407,'Pokemon Data'!$B:$B,0)),"")</f>
        <v/>
      </c>
      <c r="N407" s="34" t="str">
        <f>IFERROR(INDEX('Pokemon Data'!J:J,MATCH($A407,'Pokemon Data'!$B:$B,0)),"")</f>
        <v/>
      </c>
      <c r="O407" s="34" t="str">
        <f>IFERROR(INDEX('Pokemon Data'!K:K,MATCH($A407,'Pokemon Data'!$B:$B,0)),"")</f>
        <v/>
      </c>
      <c r="P407" s="35" t="str">
        <f>IFERROR(INDEX('Level Multipliers'!$A:$A,MATCH($D407,'Level Multipliers'!$B:$B,0)),"")</f>
        <v/>
      </c>
      <c r="Q407" s="36" t="str">
        <f>IFERROR(INDEX('Level Multipliers'!$D:$D,MATCH(P407,'Level Multipliers'!$A:$A,0)),"")</f>
        <v/>
      </c>
      <c r="R407" s="37" t="str">
        <f t="shared" si="222"/>
        <v/>
      </c>
      <c r="S407" s="37" t="str">
        <f t="shared" si="223"/>
        <v/>
      </c>
      <c r="T407" s="38" t="str">
        <f t="shared" si="224"/>
        <v/>
      </c>
      <c r="U407" s="38" t="str">
        <f t="shared" si="225"/>
        <v/>
      </c>
      <c r="V407" s="38" t="b">
        <f t="shared" si="226"/>
        <v>1</v>
      </c>
      <c r="W407" s="37" t="str">
        <f t="array" ref="W407:AG407">IF(V407,"",IVSolution($M407,$N407,$O407,R407,S407,T407,U407,$E407,$F407,$G407,$H407,$I407))</f>
        <v/>
      </c>
      <c r="X407" s="37" t="str">
        <v/>
      </c>
      <c r="Y407" s="37" t="str">
        <v/>
      </c>
      <c r="Z407" s="39" t="str">
        <v/>
      </c>
      <c r="AA407" s="39" t="str">
        <v/>
      </c>
      <c r="AB407" s="37" t="str">
        <v/>
      </c>
      <c r="AC407" s="37" t="str">
        <v/>
      </c>
      <c r="AD407" s="37" t="str">
        <v/>
      </c>
      <c r="AE407" s="37" t="str">
        <v/>
      </c>
      <c r="AF407" s="37" t="str">
        <v/>
      </c>
      <c r="AG407" s="37" t="str">
        <v/>
      </c>
      <c r="AH407" s="40" t="str">
        <f t="shared" si="227"/>
        <v/>
      </c>
      <c r="AI407" s="36" t="str">
        <f>IFERROR(INDEX('Level Multipliers'!$D:$D,MATCH(AH407,'Level Multipliers'!$A:$A,0)),"")</f>
        <v/>
      </c>
      <c r="AJ407" s="37" t="str">
        <f t="shared" si="228"/>
        <v/>
      </c>
      <c r="AK407" s="37" t="str">
        <f t="shared" si="229"/>
        <v/>
      </c>
      <c r="AL407" s="38" t="str">
        <f t="shared" si="230"/>
        <v/>
      </c>
      <c r="AM407" s="38" t="str">
        <f t="shared" si="231"/>
        <v/>
      </c>
      <c r="AN407" s="38" t="b">
        <f t="shared" si="232"/>
        <v>1</v>
      </c>
      <c r="AO407" s="37" t="str">
        <f t="array" ref="AO407:AY407">IF(AN407,"",IVSolution($M407,$N407,$O407,AJ407,AK407,AL407,AM407,$E407,$F407,$G407,$H407,$I407))</f>
        <v/>
      </c>
      <c r="AP407" s="37" t="str">
        <v/>
      </c>
      <c r="AQ407" s="37" t="str">
        <v/>
      </c>
      <c r="AR407" s="39" t="str">
        <v/>
      </c>
      <c r="AS407" s="39" t="str">
        <v/>
      </c>
      <c r="AT407" s="37" t="str">
        <v/>
      </c>
      <c r="AU407" s="37" t="str">
        <v/>
      </c>
      <c r="AV407" s="37" t="str">
        <v/>
      </c>
      <c r="AW407" s="37" t="str">
        <v/>
      </c>
      <c r="AX407" s="37" t="str">
        <v/>
      </c>
      <c r="AY407" s="37" t="str">
        <v/>
      </c>
      <c r="AZ407" s="40" t="str">
        <f t="shared" si="233"/>
        <v/>
      </c>
      <c r="BA407" s="36" t="str">
        <f>IFERROR(INDEX('Level Multipliers'!$D:$D,MATCH(AZ407,'Level Multipliers'!$A:$A,0)),"")</f>
        <v/>
      </c>
      <c r="BB407" s="37" t="str">
        <f t="shared" si="234"/>
        <v/>
      </c>
      <c r="BC407" s="37" t="str">
        <f t="shared" si="235"/>
        <v/>
      </c>
      <c r="BD407" s="38" t="str">
        <f t="shared" si="236"/>
        <v/>
      </c>
      <c r="BE407" s="38" t="str">
        <f t="shared" si="237"/>
        <v/>
      </c>
      <c r="BF407" s="38" t="b">
        <f t="shared" si="238"/>
        <v>1</v>
      </c>
      <c r="BG407" s="37" t="str">
        <f t="array" ref="BG407:BQ407">IF(BF407,"",IVSolution($M407,$N407,$O407,BB407,BC407,BD407,BE407,$E407,$F407,$G407,$H407,$I407))</f>
        <v/>
      </c>
      <c r="BH407" s="37" t="str">
        <v/>
      </c>
      <c r="BI407" s="37" t="str">
        <v/>
      </c>
      <c r="BJ407" s="39" t="str">
        <v/>
      </c>
      <c r="BK407" s="39" t="str">
        <v/>
      </c>
      <c r="BL407" s="37" t="str">
        <v/>
      </c>
      <c r="BM407" s="37" t="str">
        <v/>
      </c>
      <c r="BN407" s="37" t="str">
        <v/>
      </c>
      <c r="BO407" s="37" t="str">
        <v/>
      </c>
      <c r="BP407" s="37" t="str">
        <v/>
      </c>
      <c r="BQ407" s="37" t="str">
        <v/>
      </c>
      <c r="BR407" s="40" t="str">
        <f t="shared" si="239"/>
        <v/>
      </c>
      <c r="BS407" s="36" t="str">
        <f>IFERROR(INDEX('Level Multipliers'!$D:$D,MATCH(BR407,'Level Multipliers'!$A:$A,0)),"")</f>
        <v/>
      </c>
      <c r="BT407" s="37" t="str">
        <f t="shared" si="240"/>
        <v/>
      </c>
      <c r="BU407" s="37" t="str">
        <f t="shared" si="241"/>
        <v/>
      </c>
      <c r="BV407" s="38" t="str">
        <f t="shared" si="242"/>
        <v/>
      </c>
      <c r="BW407" s="38" t="str">
        <f t="shared" si="243"/>
        <v/>
      </c>
      <c r="BX407" s="38" t="b">
        <f t="shared" si="244"/>
        <v>1</v>
      </c>
      <c r="BY407" s="37" t="str">
        <f t="array" ref="BY407:CI407">IF(BX407,"",IVSolution($M407,$N407,$O407,BT407,BU407,BV407,BW407,$E407,$F407,$G407,$H407,$I407))</f>
        <v/>
      </c>
      <c r="BZ407" s="37" t="str">
        <v/>
      </c>
      <c r="CA407" s="37" t="str">
        <v/>
      </c>
      <c r="CB407" s="39" t="str">
        <v/>
      </c>
      <c r="CC407" s="39" t="str">
        <v/>
      </c>
      <c r="CD407" s="37" t="str">
        <v/>
      </c>
      <c r="CE407" s="37" t="str">
        <v/>
      </c>
      <c r="CF407" s="37" t="str">
        <v/>
      </c>
      <c r="CG407" s="37" t="str">
        <v/>
      </c>
      <c r="CH407" s="37" t="str">
        <v/>
      </c>
      <c r="CI407" s="37" t="str">
        <v/>
      </c>
      <c r="CJ407" s="41" t="str">
        <f t="shared" si="245"/>
        <v/>
      </c>
      <c r="CK407" s="41" t="str">
        <f t="shared" si="246"/>
        <v/>
      </c>
      <c r="CL407" s="61" t="str">
        <f t="shared" si="247"/>
        <v/>
      </c>
      <c r="CM407" s="39" t="str">
        <f t="shared" si="248"/>
        <v/>
      </c>
      <c r="CN407" s="39" t="str">
        <f t="shared" si="249"/>
        <v/>
      </c>
      <c r="CO407" s="42" t="str">
        <f t="shared" si="250"/>
        <v/>
      </c>
      <c r="CP407" s="42" t="str">
        <f t="shared" si="251"/>
        <v/>
      </c>
      <c r="CQ407" s="42" t="str">
        <f t="shared" si="252"/>
        <v/>
      </c>
      <c r="CR407" s="42" t="str">
        <f t="shared" si="253"/>
        <v/>
      </c>
      <c r="CS407" s="42" t="str">
        <f t="shared" si="254"/>
        <v/>
      </c>
      <c r="CT407" s="42" t="str">
        <f t="shared" si="255"/>
        <v/>
      </c>
      <c r="CU407" s="43" t="str">
        <f t="shared" si="256"/>
        <v/>
      </c>
      <c r="CV407" s="43" t="str">
        <f t="shared" si="257"/>
        <v/>
      </c>
      <c r="CW407" s="43" t="str">
        <f t="shared" si="258"/>
        <v/>
      </c>
      <c r="CX407" s="13"/>
    </row>
    <row r="408" spans="1:102" x14ac:dyDescent="0.25">
      <c r="A408" s="31"/>
      <c r="B408" s="13"/>
      <c r="C408" s="13"/>
      <c r="D408" s="13"/>
      <c r="E408" s="32"/>
      <c r="F408" s="32"/>
      <c r="G408" s="32"/>
      <c r="H408" s="32"/>
      <c r="I408" s="32"/>
      <c r="J408" s="13"/>
      <c r="K408" s="33"/>
      <c r="L408" s="34" t="str">
        <f>IFERROR(INDEX('Pokemon Data'!A:A,MATCH($A408,'Pokemon Data'!$B:$B,0)),"")</f>
        <v/>
      </c>
      <c r="M408" s="34" t="str">
        <f>IFERROR(INDEX('Pokemon Data'!I:I,MATCH($A408,'Pokemon Data'!$B:$B,0)),"")</f>
        <v/>
      </c>
      <c r="N408" s="34" t="str">
        <f>IFERROR(INDEX('Pokemon Data'!J:J,MATCH($A408,'Pokemon Data'!$B:$B,0)),"")</f>
        <v/>
      </c>
      <c r="O408" s="34" t="str">
        <f>IFERROR(INDEX('Pokemon Data'!K:K,MATCH($A408,'Pokemon Data'!$B:$B,0)),"")</f>
        <v/>
      </c>
      <c r="P408" s="35" t="str">
        <f>IFERROR(INDEX('Level Multipliers'!$A:$A,MATCH($D408,'Level Multipliers'!$B:$B,0)),"")</f>
        <v/>
      </c>
      <c r="Q408" s="36" t="str">
        <f>IFERROR(INDEX('Level Multipliers'!$D:$D,MATCH(P408,'Level Multipliers'!$A:$A,0)),"")</f>
        <v/>
      </c>
      <c r="R408" s="37" t="str">
        <f t="shared" si="222"/>
        <v/>
      </c>
      <c r="S408" s="37" t="str">
        <f t="shared" si="223"/>
        <v/>
      </c>
      <c r="T408" s="38" t="str">
        <f t="shared" si="224"/>
        <v/>
      </c>
      <c r="U408" s="38" t="str">
        <f t="shared" si="225"/>
        <v/>
      </c>
      <c r="V408" s="38" t="b">
        <f t="shared" si="226"/>
        <v>1</v>
      </c>
      <c r="W408" s="37" t="str">
        <f t="array" ref="W408:AG408">IF(V408,"",IVSolution($M408,$N408,$O408,R408,S408,T408,U408,$E408,$F408,$G408,$H408,$I408))</f>
        <v/>
      </c>
      <c r="X408" s="37" t="str">
        <v/>
      </c>
      <c r="Y408" s="37" t="str">
        <v/>
      </c>
      <c r="Z408" s="39" t="str">
        <v/>
      </c>
      <c r="AA408" s="39" t="str">
        <v/>
      </c>
      <c r="AB408" s="37" t="str">
        <v/>
      </c>
      <c r="AC408" s="37" t="str">
        <v/>
      </c>
      <c r="AD408" s="37" t="str">
        <v/>
      </c>
      <c r="AE408" s="37" t="str">
        <v/>
      </c>
      <c r="AF408" s="37" t="str">
        <v/>
      </c>
      <c r="AG408" s="37" t="str">
        <v/>
      </c>
      <c r="AH408" s="40" t="str">
        <f t="shared" si="227"/>
        <v/>
      </c>
      <c r="AI408" s="36" t="str">
        <f>IFERROR(INDEX('Level Multipliers'!$D:$D,MATCH(AH408,'Level Multipliers'!$A:$A,0)),"")</f>
        <v/>
      </c>
      <c r="AJ408" s="37" t="str">
        <f t="shared" si="228"/>
        <v/>
      </c>
      <c r="AK408" s="37" t="str">
        <f t="shared" si="229"/>
        <v/>
      </c>
      <c r="AL408" s="38" t="str">
        <f t="shared" si="230"/>
        <v/>
      </c>
      <c r="AM408" s="38" t="str">
        <f t="shared" si="231"/>
        <v/>
      </c>
      <c r="AN408" s="38" t="b">
        <f t="shared" si="232"/>
        <v>1</v>
      </c>
      <c r="AO408" s="37" t="str">
        <f t="array" ref="AO408:AY408">IF(AN408,"",IVSolution($M408,$N408,$O408,AJ408,AK408,AL408,AM408,$E408,$F408,$G408,$H408,$I408))</f>
        <v/>
      </c>
      <c r="AP408" s="37" t="str">
        <v/>
      </c>
      <c r="AQ408" s="37" t="str">
        <v/>
      </c>
      <c r="AR408" s="39" t="str">
        <v/>
      </c>
      <c r="AS408" s="39" t="str">
        <v/>
      </c>
      <c r="AT408" s="37" t="str">
        <v/>
      </c>
      <c r="AU408" s="37" t="str">
        <v/>
      </c>
      <c r="AV408" s="37" t="str">
        <v/>
      </c>
      <c r="AW408" s="37" t="str">
        <v/>
      </c>
      <c r="AX408" s="37" t="str">
        <v/>
      </c>
      <c r="AY408" s="37" t="str">
        <v/>
      </c>
      <c r="AZ408" s="40" t="str">
        <f t="shared" si="233"/>
        <v/>
      </c>
      <c r="BA408" s="36" t="str">
        <f>IFERROR(INDEX('Level Multipliers'!$D:$D,MATCH(AZ408,'Level Multipliers'!$A:$A,0)),"")</f>
        <v/>
      </c>
      <c r="BB408" s="37" t="str">
        <f t="shared" si="234"/>
        <v/>
      </c>
      <c r="BC408" s="37" t="str">
        <f t="shared" si="235"/>
        <v/>
      </c>
      <c r="BD408" s="38" t="str">
        <f t="shared" si="236"/>
        <v/>
      </c>
      <c r="BE408" s="38" t="str">
        <f t="shared" si="237"/>
        <v/>
      </c>
      <c r="BF408" s="38" t="b">
        <f t="shared" si="238"/>
        <v>1</v>
      </c>
      <c r="BG408" s="37" t="str">
        <f t="array" ref="BG408:BQ408">IF(BF408,"",IVSolution($M408,$N408,$O408,BB408,BC408,BD408,BE408,$E408,$F408,$G408,$H408,$I408))</f>
        <v/>
      </c>
      <c r="BH408" s="37" t="str">
        <v/>
      </c>
      <c r="BI408" s="37" t="str">
        <v/>
      </c>
      <c r="BJ408" s="39" t="str">
        <v/>
      </c>
      <c r="BK408" s="39" t="str">
        <v/>
      </c>
      <c r="BL408" s="37" t="str">
        <v/>
      </c>
      <c r="BM408" s="37" t="str">
        <v/>
      </c>
      <c r="BN408" s="37" t="str">
        <v/>
      </c>
      <c r="BO408" s="37" t="str">
        <v/>
      </c>
      <c r="BP408" s="37" t="str">
        <v/>
      </c>
      <c r="BQ408" s="37" t="str">
        <v/>
      </c>
      <c r="BR408" s="40" t="str">
        <f t="shared" si="239"/>
        <v/>
      </c>
      <c r="BS408" s="36" t="str">
        <f>IFERROR(INDEX('Level Multipliers'!$D:$D,MATCH(BR408,'Level Multipliers'!$A:$A,0)),"")</f>
        <v/>
      </c>
      <c r="BT408" s="37" t="str">
        <f t="shared" si="240"/>
        <v/>
      </c>
      <c r="BU408" s="37" t="str">
        <f t="shared" si="241"/>
        <v/>
      </c>
      <c r="BV408" s="38" t="str">
        <f t="shared" si="242"/>
        <v/>
      </c>
      <c r="BW408" s="38" t="str">
        <f t="shared" si="243"/>
        <v/>
      </c>
      <c r="BX408" s="38" t="b">
        <f t="shared" si="244"/>
        <v>1</v>
      </c>
      <c r="BY408" s="37" t="str">
        <f t="array" ref="BY408:CI408">IF(BX408,"",IVSolution($M408,$N408,$O408,BT408,BU408,BV408,BW408,$E408,$F408,$G408,$H408,$I408))</f>
        <v/>
      </c>
      <c r="BZ408" s="37" t="str">
        <v/>
      </c>
      <c r="CA408" s="37" t="str">
        <v/>
      </c>
      <c r="CB408" s="39" t="str">
        <v/>
      </c>
      <c r="CC408" s="39" t="str">
        <v/>
      </c>
      <c r="CD408" s="37" t="str">
        <v/>
      </c>
      <c r="CE408" s="37" t="str">
        <v/>
      </c>
      <c r="CF408" s="37" t="str">
        <v/>
      </c>
      <c r="CG408" s="37" t="str">
        <v/>
      </c>
      <c r="CH408" s="37" t="str">
        <v/>
      </c>
      <c r="CI408" s="37" t="str">
        <v/>
      </c>
      <c r="CJ408" s="41" t="str">
        <f t="shared" si="245"/>
        <v/>
      </c>
      <c r="CK408" s="41" t="str">
        <f t="shared" si="246"/>
        <v/>
      </c>
      <c r="CL408" s="61" t="str">
        <f t="shared" si="247"/>
        <v/>
      </c>
      <c r="CM408" s="39" t="str">
        <f t="shared" si="248"/>
        <v/>
      </c>
      <c r="CN408" s="39" t="str">
        <f t="shared" si="249"/>
        <v/>
      </c>
      <c r="CO408" s="42" t="str">
        <f t="shared" si="250"/>
        <v/>
      </c>
      <c r="CP408" s="42" t="str">
        <f t="shared" si="251"/>
        <v/>
      </c>
      <c r="CQ408" s="42" t="str">
        <f t="shared" si="252"/>
        <v/>
      </c>
      <c r="CR408" s="42" t="str">
        <f t="shared" si="253"/>
        <v/>
      </c>
      <c r="CS408" s="42" t="str">
        <f t="shared" si="254"/>
        <v/>
      </c>
      <c r="CT408" s="42" t="str">
        <f t="shared" si="255"/>
        <v/>
      </c>
      <c r="CU408" s="43" t="str">
        <f t="shared" si="256"/>
        <v/>
      </c>
      <c r="CV408" s="43" t="str">
        <f t="shared" si="257"/>
        <v/>
      </c>
      <c r="CW408" s="43" t="str">
        <f t="shared" si="258"/>
        <v/>
      </c>
      <c r="CX408" s="13"/>
    </row>
    <row r="409" spans="1:102" x14ac:dyDescent="0.25">
      <c r="A409" s="31"/>
      <c r="B409" s="13"/>
      <c r="C409" s="13"/>
      <c r="D409" s="13"/>
      <c r="E409" s="32"/>
      <c r="F409" s="32"/>
      <c r="G409" s="32"/>
      <c r="H409" s="32"/>
      <c r="I409" s="32"/>
      <c r="J409" s="13"/>
      <c r="K409" s="33"/>
      <c r="L409" s="34" t="str">
        <f>IFERROR(INDEX('Pokemon Data'!A:A,MATCH($A409,'Pokemon Data'!$B:$B,0)),"")</f>
        <v/>
      </c>
      <c r="M409" s="34" t="str">
        <f>IFERROR(INDEX('Pokemon Data'!I:I,MATCH($A409,'Pokemon Data'!$B:$B,0)),"")</f>
        <v/>
      </c>
      <c r="N409" s="34" t="str">
        <f>IFERROR(INDEX('Pokemon Data'!J:J,MATCH($A409,'Pokemon Data'!$B:$B,0)),"")</f>
        <v/>
      </c>
      <c r="O409" s="34" t="str">
        <f>IFERROR(INDEX('Pokemon Data'!K:K,MATCH($A409,'Pokemon Data'!$B:$B,0)),"")</f>
        <v/>
      </c>
      <c r="P409" s="35" t="str">
        <f>IFERROR(INDEX('Level Multipliers'!$A:$A,MATCH($D409,'Level Multipliers'!$B:$B,0)),"")</f>
        <v/>
      </c>
      <c r="Q409" s="36" t="str">
        <f>IFERROR(INDEX('Level Multipliers'!$D:$D,MATCH(P409,'Level Multipliers'!$A:$A,0)),"")</f>
        <v/>
      </c>
      <c r="R409" s="37" t="str">
        <f t="shared" si="222"/>
        <v/>
      </c>
      <c r="S409" s="37" t="str">
        <f t="shared" si="223"/>
        <v/>
      </c>
      <c r="T409" s="38" t="str">
        <f t="shared" si="224"/>
        <v/>
      </c>
      <c r="U409" s="38" t="str">
        <f t="shared" si="225"/>
        <v/>
      </c>
      <c r="V409" s="38" t="b">
        <f t="shared" si="226"/>
        <v>1</v>
      </c>
      <c r="W409" s="37" t="str">
        <f t="array" ref="W409:AG409">IF(V409,"",IVSolution($M409,$N409,$O409,R409,S409,T409,U409,$E409,$F409,$G409,$H409,$I409))</f>
        <v/>
      </c>
      <c r="X409" s="37" t="str">
        <v/>
      </c>
      <c r="Y409" s="37" t="str">
        <v/>
      </c>
      <c r="Z409" s="39" t="str">
        <v/>
      </c>
      <c r="AA409" s="39" t="str">
        <v/>
      </c>
      <c r="AB409" s="37" t="str">
        <v/>
      </c>
      <c r="AC409" s="37" t="str">
        <v/>
      </c>
      <c r="AD409" s="37" t="str">
        <v/>
      </c>
      <c r="AE409" s="37" t="str">
        <v/>
      </c>
      <c r="AF409" s="37" t="str">
        <v/>
      </c>
      <c r="AG409" s="37" t="str">
        <v/>
      </c>
      <c r="AH409" s="40" t="str">
        <f t="shared" si="227"/>
        <v/>
      </c>
      <c r="AI409" s="36" t="str">
        <f>IFERROR(INDEX('Level Multipliers'!$D:$D,MATCH(AH409,'Level Multipliers'!$A:$A,0)),"")</f>
        <v/>
      </c>
      <c r="AJ409" s="37" t="str">
        <f t="shared" si="228"/>
        <v/>
      </c>
      <c r="AK409" s="37" t="str">
        <f t="shared" si="229"/>
        <v/>
      </c>
      <c r="AL409" s="38" t="str">
        <f t="shared" si="230"/>
        <v/>
      </c>
      <c r="AM409" s="38" t="str">
        <f t="shared" si="231"/>
        <v/>
      </c>
      <c r="AN409" s="38" t="b">
        <f t="shared" si="232"/>
        <v>1</v>
      </c>
      <c r="AO409" s="37" t="str">
        <f t="array" ref="AO409:AY409">IF(AN409,"",IVSolution($M409,$N409,$O409,AJ409,AK409,AL409,AM409,$E409,$F409,$G409,$H409,$I409))</f>
        <v/>
      </c>
      <c r="AP409" s="37" t="str">
        <v/>
      </c>
      <c r="AQ409" s="37" t="str">
        <v/>
      </c>
      <c r="AR409" s="39" t="str">
        <v/>
      </c>
      <c r="AS409" s="39" t="str">
        <v/>
      </c>
      <c r="AT409" s="37" t="str">
        <v/>
      </c>
      <c r="AU409" s="37" t="str">
        <v/>
      </c>
      <c r="AV409" s="37" t="str">
        <v/>
      </c>
      <c r="AW409" s="37" t="str">
        <v/>
      </c>
      <c r="AX409" s="37" t="str">
        <v/>
      </c>
      <c r="AY409" s="37" t="str">
        <v/>
      </c>
      <c r="AZ409" s="40" t="str">
        <f t="shared" si="233"/>
        <v/>
      </c>
      <c r="BA409" s="36" t="str">
        <f>IFERROR(INDEX('Level Multipliers'!$D:$D,MATCH(AZ409,'Level Multipliers'!$A:$A,0)),"")</f>
        <v/>
      </c>
      <c r="BB409" s="37" t="str">
        <f t="shared" si="234"/>
        <v/>
      </c>
      <c r="BC409" s="37" t="str">
        <f t="shared" si="235"/>
        <v/>
      </c>
      <c r="BD409" s="38" t="str">
        <f t="shared" si="236"/>
        <v/>
      </c>
      <c r="BE409" s="38" t="str">
        <f t="shared" si="237"/>
        <v/>
      </c>
      <c r="BF409" s="38" t="b">
        <f t="shared" si="238"/>
        <v>1</v>
      </c>
      <c r="BG409" s="37" t="str">
        <f t="array" ref="BG409:BQ409">IF(BF409,"",IVSolution($M409,$N409,$O409,BB409,BC409,BD409,BE409,$E409,$F409,$G409,$H409,$I409))</f>
        <v/>
      </c>
      <c r="BH409" s="37" t="str">
        <v/>
      </c>
      <c r="BI409" s="37" t="str">
        <v/>
      </c>
      <c r="BJ409" s="39" t="str">
        <v/>
      </c>
      <c r="BK409" s="39" t="str">
        <v/>
      </c>
      <c r="BL409" s="37" t="str">
        <v/>
      </c>
      <c r="BM409" s="37" t="str">
        <v/>
      </c>
      <c r="BN409" s="37" t="str">
        <v/>
      </c>
      <c r="BO409" s="37" t="str">
        <v/>
      </c>
      <c r="BP409" s="37" t="str">
        <v/>
      </c>
      <c r="BQ409" s="37" t="str">
        <v/>
      </c>
      <c r="BR409" s="40" t="str">
        <f t="shared" si="239"/>
        <v/>
      </c>
      <c r="BS409" s="36" t="str">
        <f>IFERROR(INDEX('Level Multipliers'!$D:$D,MATCH(BR409,'Level Multipliers'!$A:$A,0)),"")</f>
        <v/>
      </c>
      <c r="BT409" s="37" t="str">
        <f t="shared" si="240"/>
        <v/>
      </c>
      <c r="BU409" s="37" t="str">
        <f t="shared" si="241"/>
        <v/>
      </c>
      <c r="BV409" s="38" t="str">
        <f t="shared" si="242"/>
        <v/>
      </c>
      <c r="BW409" s="38" t="str">
        <f t="shared" si="243"/>
        <v/>
      </c>
      <c r="BX409" s="38" t="b">
        <f t="shared" si="244"/>
        <v>1</v>
      </c>
      <c r="BY409" s="37" t="str">
        <f t="array" ref="BY409:CI409">IF(BX409,"",IVSolution($M409,$N409,$O409,BT409,BU409,BV409,BW409,$E409,$F409,$G409,$H409,$I409))</f>
        <v/>
      </c>
      <c r="BZ409" s="37" t="str">
        <v/>
      </c>
      <c r="CA409" s="37" t="str">
        <v/>
      </c>
      <c r="CB409" s="39" t="str">
        <v/>
      </c>
      <c r="CC409" s="39" t="str">
        <v/>
      </c>
      <c r="CD409" s="37" t="str">
        <v/>
      </c>
      <c r="CE409" s="37" t="str">
        <v/>
      </c>
      <c r="CF409" s="37" t="str">
        <v/>
      </c>
      <c r="CG409" s="37" t="str">
        <v/>
      </c>
      <c r="CH409" s="37" t="str">
        <v/>
      </c>
      <c r="CI409" s="37" t="str">
        <v/>
      </c>
      <c r="CJ409" s="41" t="str">
        <f t="shared" si="245"/>
        <v/>
      </c>
      <c r="CK409" s="41" t="str">
        <f t="shared" si="246"/>
        <v/>
      </c>
      <c r="CL409" s="61" t="str">
        <f t="shared" si="247"/>
        <v/>
      </c>
      <c r="CM409" s="39" t="str">
        <f t="shared" si="248"/>
        <v/>
      </c>
      <c r="CN409" s="39" t="str">
        <f t="shared" si="249"/>
        <v/>
      </c>
      <c r="CO409" s="42" t="str">
        <f t="shared" si="250"/>
        <v/>
      </c>
      <c r="CP409" s="42" t="str">
        <f t="shared" si="251"/>
        <v/>
      </c>
      <c r="CQ409" s="42" t="str">
        <f t="shared" si="252"/>
        <v/>
      </c>
      <c r="CR409" s="42" t="str">
        <f t="shared" si="253"/>
        <v/>
      </c>
      <c r="CS409" s="42" t="str">
        <f t="shared" si="254"/>
        <v/>
      </c>
      <c r="CT409" s="42" t="str">
        <f t="shared" si="255"/>
        <v/>
      </c>
      <c r="CU409" s="43" t="str">
        <f t="shared" si="256"/>
        <v/>
      </c>
      <c r="CV409" s="43" t="str">
        <f t="shared" si="257"/>
        <v/>
      </c>
      <c r="CW409" s="43" t="str">
        <f t="shared" si="258"/>
        <v/>
      </c>
      <c r="CX409" s="13"/>
    </row>
    <row r="410" spans="1:102" x14ac:dyDescent="0.25">
      <c r="A410" s="31"/>
      <c r="B410" s="13"/>
      <c r="C410" s="13"/>
      <c r="D410" s="13"/>
      <c r="E410" s="32"/>
      <c r="F410" s="32"/>
      <c r="G410" s="32"/>
      <c r="H410" s="32"/>
      <c r="I410" s="32"/>
      <c r="J410" s="13"/>
      <c r="K410" s="33"/>
      <c r="L410" s="34" t="str">
        <f>IFERROR(INDEX('Pokemon Data'!A:A,MATCH($A410,'Pokemon Data'!$B:$B,0)),"")</f>
        <v/>
      </c>
      <c r="M410" s="34" t="str">
        <f>IFERROR(INDEX('Pokemon Data'!I:I,MATCH($A410,'Pokemon Data'!$B:$B,0)),"")</f>
        <v/>
      </c>
      <c r="N410" s="34" t="str">
        <f>IFERROR(INDEX('Pokemon Data'!J:J,MATCH($A410,'Pokemon Data'!$B:$B,0)),"")</f>
        <v/>
      </c>
      <c r="O410" s="34" t="str">
        <f>IFERROR(INDEX('Pokemon Data'!K:K,MATCH($A410,'Pokemon Data'!$B:$B,0)),"")</f>
        <v/>
      </c>
      <c r="P410" s="35" t="str">
        <f>IFERROR(INDEX('Level Multipliers'!$A:$A,MATCH($D410,'Level Multipliers'!$B:$B,0)),"")</f>
        <v/>
      </c>
      <c r="Q410" s="36" t="str">
        <f>IFERROR(INDEX('Level Multipliers'!$D:$D,MATCH(P410,'Level Multipliers'!$A:$A,0)),"")</f>
        <v/>
      </c>
      <c r="R410" s="37" t="str">
        <f t="shared" si="222"/>
        <v/>
      </c>
      <c r="S410" s="37" t="str">
        <f t="shared" si="223"/>
        <v/>
      </c>
      <c r="T410" s="38" t="str">
        <f t="shared" si="224"/>
        <v/>
      </c>
      <c r="U410" s="38" t="str">
        <f t="shared" si="225"/>
        <v/>
      </c>
      <c r="V410" s="38" t="b">
        <f t="shared" si="226"/>
        <v>1</v>
      </c>
      <c r="W410" s="37" t="str">
        <f t="array" ref="W410:AG410">IF(V410,"",IVSolution($M410,$N410,$O410,R410,S410,T410,U410,$E410,$F410,$G410,$H410,$I410))</f>
        <v/>
      </c>
      <c r="X410" s="37" t="str">
        <v/>
      </c>
      <c r="Y410" s="37" t="str">
        <v/>
      </c>
      <c r="Z410" s="39" t="str">
        <v/>
      </c>
      <c r="AA410" s="39" t="str">
        <v/>
      </c>
      <c r="AB410" s="37" t="str">
        <v/>
      </c>
      <c r="AC410" s="37" t="str">
        <v/>
      </c>
      <c r="AD410" s="37" t="str">
        <v/>
      </c>
      <c r="AE410" s="37" t="str">
        <v/>
      </c>
      <c r="AF410" s="37" t="str">
        <v/>
      </c>
      <c r="AG410" s="37" t="str">
        <v/>
      </c>
      <c r="AH410" s="40" t="str">
        <f t="shared" si="227"/>
        <v/>
      </c>
      <c r="AI410" s="36" t="str">
        <f>IFERROR(INDEX('Level Multipliers'!$D:$D,MATCH(AH410,'Level Multipliers'!$A:$A,0)),"")</f>
        <v/>
      </c>
      <c r="AJ410" s="37" t="str">
        <f t="shared" si="228"/>
        <v/>
      </c>
      <c r="AK410" s="37" t="str">
        <f t="shared" si="229"/>
        <v/>
      </c>
      <c r="AL410" s="38" t="str">
        <f t="shared" si="230"/>
        <v/>
      </c>
      <c r="AM410" s="38" t="str">
        <f t="shared" si="231"/>
        <v/>
      </c>
      <c r="AN410" s="38" t="b">
        <f t="shared" si="232"/>
        <v>1</v>
      </c>
      <c r="AO410" s="37" t="str">
        <f t="array" ref="AO410:AY410">IF(AN410,"",IVSolution($M410,$N410,$O410,AJ410,AK410,AL410,AM410,$E410,$F410,$G410,$H410,$I410))</f>
        <v/>
      </c>
      <c r="AP410" s="37" t="str">
        <v/>
      </c>
      <c r="AQ410" s="37" t="str">
        <v/>
      </c>
      <c r="AR410" s="39" t="str">
        <v/>
      </c>
      <c r="AS410" s="39" t="str">
        <v/>
      </c>
      <c r="AT410" s="37" t="str">
        <v/>
      </c>
      <c r="AU410" s="37" t="str">
        <v/>
      </c>
      <c r="AV410" s="37" t="str">
        <v/>
      </c>
      <c r="AW410" s="37" t="str">
        <v/>
      </c>
      <c r="AX410" s="37" t="str">
        <v/>
      </c>
      <c r="AY410" s="37" t="str">
        <v/>
      </c>
      <c r="AZ410" s="40" t="str">
        <f t="shared" si="233"/>
        <v/>
      </c>
      <c r="BA410" s="36" t="str">
        <f>IFERROR(INDEX('Level Multipliers'!$D:$D,MATCH(AZ410,'Level Multipliers'!$A:$A,0)),"")</f>
        <v/>
      </c>
      <c r="BB410" s="37" t="str">
        <f t="shared" si="234"/>
        <v/>
      </c>
      <c r="BC410" s="37" t="str">
        <f t="shared" si="235"/>
        <v/>
      </c>
      <c r="BD410" s="38" t="str">
        <f t="shared" si="236"/>
        <v/>
      </c>
      <c r="BE410" s="38" t="str">
        <f t="shared" si="237"/>
        <v/>
      </c>
      <c r="BF410" s="38" t="b">
        <f t="shared" si="238"/>
        <v>1</v>
      </c>
      <c r="BG410" s="37" t="str">
        <f t="array" ref="BG410:BQ410">IF(BF410,"",IVSolution($M410,$N410,$O410,BB410,BC410,BD410,BE410,$E410,$F410,$G410,$H410,$I410))</f>
        <v/>
      </c>
      <c r="BH410" s="37" t="str">
        <v/>
      </c>
      <c r="BI410" s="37" t="str">
        <v/>
      </c>
      <c r="BJ410" s="39" t="str">
        <v/>
      </c>
      <c r="BK410" s="39" t="str">
        <v/>
      </c>
      <c r="BL410" s="37" t="str">
        <v/>
      </c>
      <c r="BM410" s="37" t="str">
        <v/>
      </c>
      <c r="BN410" s="37" t="str">
        <v/>
      </c>
      <c r="BO410" s="37" t="str">
        <v/>
      </c>
      <c r="BP410" s="37" t="str">
        <v/>
      </c>
      <c r="BQ410" s="37" t="str">
        <v/>
      </c>
      <c r="BR410" s="40" t="str">
        <f t="shared" si="239"/>
        <v/>
      </c>
      <c r="BS410" s="36" t="str">
        <f>IFERROR(INDEX('Level Multipliers'!$D:$D,MATCH(BR410,'Level Multipliers'!$A:$A,0)),"")</f>
        <v/>
      </c>
      <c r="BT410" s="37" t="str">
        <f t="shared" si="240"/>
        <v/>
      </c>
      <c r="BU410" s="37" t="str">
        <f t="shared" si="241"/>
        <v/>
      </c>
      <c r="BV410" s="38" t="str">
        <f t="shared" si="242"/>
        <v/>
      </c>
      <c r="BW410" s="38" t="str">
        <f t="shared" si="243"/>
        <v/>
      </c>
      <c r="BX410" s="38" t="b">
        <f t="shared" si="244"/>
        <v>1</v>
      </c>
      <c r="BY410" s="37" t="str">
        <f t="array" ref="BY410:CI410">IF(BX410,"",IVSolution($M410,$N410,$O410,BT410,BU410,BV410,BW410,$E410,$F410,$G410,$H410,$I410))</f>
        <v/>
      </c>
      <c r="BZ410" s="37" t="str">
        <v/>
      </c>
      <c r="CA410" s="37" t="str">
        <v/>
      </c>
      <c r="CB410" s="39" t="str">
        <v/>
      </c>
      <c r="CC410" s="39" t="str">
        <v/>
      </c>
      <c r="CD410" s="37" t="str">
        <v/>
      </c>
      <c r="CE410" s="37" t="str">
        <v/>
      </c>
      <c r="CF410" s="37" t="str">
        <v/>
      </c>
      <c r="CG410" s="37" t="str">
        <v/>
      </c>
      <c r="CH410" s="37" t="str">
        <v/>
      </c>
      <c r="CI410" s="37" t="str">
        <v/>
      </c>
      <c r="CJ410" s="41" t="str">
        <f t="shared" si="245"/>
        <v/>
      </c>
      <c r="CK410" s="41" t="str">
        <f t="shared" si="246"/>
        <v/>
      </c>
      <c r="CL410" s="61" t="str">
        <f t="shared" si="247"/>
        <v/>
      </c>
      <c r="CM410" s="39" t="str">
        <f t="shared" si="248"/>
        <v/>
      </c>
      <c r="CN410" s="39" t="str">
        <f t="shared" si="249"/>
        <v/>
      </c>
      <c r="CO410" s="42" t="str">
        <f t="shared" si="250"/>
        <v/>
      </c>
      <c r="CP410" s="42" t="str">
        <f t="shared" si="251"/>
        <v/>
      </c>
      <c r="CQ410" s="42" t="str">
        <f t="shared" si="252"/>
        <v/>
      </c>
      <c r="CR410" s="42" t="str">
        <f t="shared" si="253"/>
        <v/>
      </c>
      <c r="CS410" s="42" t="str">
        <f t="shared" si="254"/>
        <v/>
      </c>
      <c r="CT410" s="42" t="str">
        <f t="shared" si="255"/>
        <v/>
      </c>
      <c r="CU410" s="43" t="str">
        <f t="shared" si="256"/>
        <v/>
      </c>
      <c r="CV410" s="43" t="str">
        <f t="shared" si="257"/>
        <v/>
      </c>
      <c r="CW410" s="43" t="str">
        <f t="shared" si="258"/>
        <v/>
      </c>
      <c r="CX410" s="13"/>
    </row>
    <row r="411" spans="1:102" x14ac:dyDescent="0.25">
      <c r="A411" s="31"/>
      <c r="B411" s="13"/>
      <c r="C411" s="13"/>
      <c r="D411" s="13"/>
      <c r="E411" s="32"/>
      <c r="F411" s="32"/>
      <c r="G411" s="32"/>
      <c r="H411" s="32"/>
      <c r="I411" s="32"/>
      <c r="J411" s="13"/>
      <c r="K411" s="33"/>
      <c r="L411" s="34" t="str">
        <f>IFERROR(INDEX('Pokemon Data'!A:A,MATCH($A411,'Pokemon Data'!$B:$B,0)),"")</f>
        <v/>
      </c>
      <c r="M411" s="34" t="str">
        <f>IFERROR(INDEX('Pokemon Data'!I:I,MATCH($A411,'Pokemon Data'!$B:$B,0)),"")</f>
        <v/>
      </c>
      <c r="N411" s="34" t="str">
        <f>IFERROR(INDEX('Pokemon Data'!J:J,MATCH($A411,'Pokemon Data'!$B:$B,0)),"")</f>
        <v/>
      </c>
      <c r="O411" s="34" t="str">
        <f>IFERROR(INDEX('Pokemon Data'!K:K,MATCH($A411,'Pokemon Data'!$B:$B,0)),"")</f>
        <v/>
      </c>
      <c r="P411" s="35" t="str">
        <f>IFERROR(INDEX('Level Multipliers'!$A:$A,MATCH($D411,'Level Multipliers'!$B:$B,0)),"")</f>
        <v/>
      </c>
      <c r="Q411" s="36" t="str">
        <f>IFERROR(INDEX('Level Multipliers'!$D:$D,MATCH(P411,'Level Multipliers'!$A:$A,0)),"")</f>
        <v/>
      </c>
      <c r="R411" s="37" t="str">
        <f t="shared" si="222"/>
        <v/>
      </c>
      <c r="S411" s="37" t="str">
        <f t="shared" si="223"/>
        <v/>
      </c>
      <c r="T411" s="38" t="str">
        <f t="shared" si="224"/>
        <v/>
      </c>
      <c r="U411" s="38" t="str">
        <f t="shared" si="225"/>
        <v/>
      </c>
      <c r="V411" s="38" t="b">
        <f t="shared" si="226"/>
        <v>1</v>
      </c>
      <c r="W411" s="37" t="str">
        <f t="array" ref="W411:AG411">IF(V411,"",IVSolution($M411,$N411,$O411,R411,S411,T411,U411,$E411,$F411,$G411,$H411,$I411))</f>
        <v/>
      </c>
      <c r="X411" s="37" t="str">
        <v/>
      </c>
      <c r="Y411" s="37" t="str">
        <v/>
      </c>
      <c r="Z411" s="39" t="str">
        <v/>
      </c>
      <c r="AA411" s="39" t="str">
        <v/>
      </c>
      <c r="AB411" s="37" t="str">
        <v/>
      </c>
      <c r="AC411" s="37" t="str">
        <v/>
      </c>
      <c r="AD411" s="37" t="str">
        <v/>
      </c>
      <c r="AE411" s="37" t="str">
        <v/>
      </c>
      <c r="AF411" s="37" t="str">
        <v/>
      </c>
      <c r="AG411" s="37" t="str">
        <v/>
      </c>
      <c r="AH411" s="40" t="str">
        <f t="shared" si="227"/>
        <v/>
      </c>
      <c r="AI411" s="36" t="str">
        <f>IFERROR(INDEX('Level Multipliers'!$D:$D,MATCH(AH411,'Level Multipliers'!$A:$A,0)),"")</f>
        <v/>
      </c>
      <c r="AJ411" s="37" t="str">
        <f t="shared" si="228"/>
        <v/>
      </c>
      <c r="AK411" s="37" t="str">
        <f t="shared" si="229"/>
        <v/>
      </c>
      <c r="AL411" s="38" t="str">
        <f t="shared" si="230"/>
        <v/>
      </c>
      <c r="AM411" s="38" t="str">
        <f t="shared" si="231"/>
        <v/>
      </c>
      <c r="AN411" s="38" t="b">
        <f t="shared" si="232"/>
        <v>1</v>
      </c>
      <c r="AO411" s="37" t="str">
        <f t="array" ref="AO411:AY411">IF(AN411,"",IVSolution($M411,$N411,$O411,AJ411,AK411,AL411,AM411,$E411,$F411,$G411,$H411,$I411))</f>
        <v/>
      </c>
      <c r="AP411" s="37" t="str">
        <v/>
      </c>
      <c r="AQ411" s="37" t="str">
        <v/>
      </c>
      <c r="AR411" s="39" t="str">
        <v/>
      </c>
      <c r="AS411" s="39" t="str">
        <v/>
      </c>
      <c r="AT411" s="37" t="str">
        <v/>
      </c>
      <c r="AU411" s="37" t="str">
        <v/>
      </c>
      <c r="AV411" s="37" t="str">
        <v/>
      </c>
      <c r="AW411" s="37" t="str">
        <v/>
      </c>
      <c r="AX411" s="37" t="str">
        <v/>
      </c>
      <c r="AY411" s="37" t="str">
        <v/>
      </c>
      <c r="AZ411" s="40" t="str">
        <f t="shared" si="233"/>
        <v/>
      </c>
      <c r="BA411" s="36" t="str">
        <f>IFERROR(INDEX('Level Multipliers'!$D:$D,MATCH(AZ411,'Level Multipliers'!$A:$A,0)),"")</f>
        <v/>
      </c>
      <c r="BB411" s="37" t="str">
        <f t="shared" si="234"/>
        <v/>
      </c>
      <c r="BC411" s="37" t="str">
        <f t="shared" si="235"/>
        <v/>
      </c>
      <c r="BD411" s="38" t="str">
        <f t="shared" si="236"/>
        <v/>
      </c>
      <c r="BE411" s="38" t="str">
        <f t="shared" si="237"/>
        <v/>
      </c>
      <c r="BF411" s="38" t="b">
        <f t="shared" si="238"/>
        <v>1</v>
      </c>
      <c r="BG411" s="37" t="str">
        <f t="array" ref="BG411:BQ411">IF(BF411,"",IVSolution($M411,$N411,$O411,BB411,BC411,BD411,BE411,$E411,$F411,$G411,$H411,$I411))</f>
        <v/>
      </c>
      <c r="BH411" s="37" t="str">
        <v/>
      </c>
      <c r="BI411" s="37" t="str">
        <v/>
      </c>
      <c r="BJ411" s="39" t="str">
        <v/>
      </c>
      <c r="BK411" s="39" t="str">
        <v/>
      </c>
      <c r="BL411" s="37" t="str">
        <v/>
      </c>
      <c r="BM411" s="37" t="str">
        <v/>
      </c>
      <c r="BN411" s="37" t="str">
        <v/>
      </c>
      <c r="BO411" s="37" t="str">
        <v/>
      </c>
      <c r="BP411" s="37" t="str">
        <v/>
      </c>
      <c r="BQ411" s="37" t="str">
        <v/>
      </c>
      <c r="BR411" s="40" t="str">
        <f t="shared" si="239"/>
        <v/>
      </c>
      <c r="BS411" s="36" t="str">
        <f>IFERROR(INDEX('Level Multipliers'!$D:$D,MATCH(BR411,'Level Multipliers'!$A:$A,0)),"")</f>
        <v/>
      </c>
      <c r="BT411" s="37" t="str">
        <f t="shared" si="240"/>
        <v/>
      </c>
      <c r="BU411" s="37" t="str">
        <f t="shared" si="241"/>
        <v/>
      </c>
      <c r="BV411" s="38" t="str">
        <f t="shared" si="242"/>
        <v/>
      </c>
      <c r="BW411" s="38" t="str">
        <f t="shared" si="243"/>
        <v/>
      </c>
      <c r="BX411" s="38" t="b">
        <f t="shared" si="244"/>
        <v>1</v>
      </c>
      <c r="BY411" s="37" t="str">
        <f t="array" ref="BY411:CI411">IF(BX411,"",IVSolution($M411,$N411,$O411,BT411,BU411,BV411,BW411,$E411,$F411,$G411,$H411,$I411))</f>
        <v/>
      </c>
      <c r="BZ411" s="37" t="str">
        <v/>
      </c>
      <c r="CA411" s="37" t="str">
        <v/>
      </c>
      <c r="CB411" s="39" t="str">
        <v/>
      </c>
      <c r="CC411" s="39" t="str">
        <v/>
      </c>
      <c r="CD411" s="37" t="str">
        <v/>
      </c>
      <c r="CE411" s="37" t="str">
        <v/>
      </c>
      <c r="CF411" s="37" t="str">
        <v/>
      </c>
      <c r="CG411" s="37" t="str">
        <v/>
      </c>
      <c r="CH411" s="37" t="str">
        <v/>
      </c>
      <c r="CI411" s="37" t="str">
        <v/>
      </c>
      <c r="CJ411" s="41" t="str">
        <f t="shared" si="245"/>
        <v/>
      </c>
      <c r="CK411" s="41" t="str">
        <f t="shared" si="246"/>
        <v/>
      </c>
      <c r="CL411" s="61" t="str">
        <f t="shared" si="247"/>
        <v/>
      </c>
      <c r="CM411" s="39" t="str">
        <f t="shared" si="248"/>
        <v/>
      </c>
      <c r="CN411" s="39" t="str">
        <f t="shared" si="249"/>
        <v/>
      </c>
      <c r="CO411" s="42" t="str">
        <f t="shared" si="250"/>
        <v/>
      </c>
      <c r="CP411" s="42" t="str">
        <f t="shared" si="251"/>
        <v/>
      </c>
      <c r="CQ411" s="42" t="str">
        <f t="shared" si="252"/>
        <v/>
      </c>
      <c r="CR411" s="42" t="str">
        <f t="shared" si="253"/>
        <v/>
      </c>
      <c r="CS411" s="42" t="str">
        <f t="shared" si="254"/>
        <v/>
      </c>
      <c r="CT411" s="42" t="str">
        <f t="shared" si="255"/>
        <v/>
      </c>
      <c r="CU411" s="43" t="str">
        <f t="shared" si="256"/>
        <v/>
      </c>
      <c r="CV411" s="43" t="str">
        <f t="shared" si="257"/>
        <v/>
      </c>
      <c r="CW411" s="43" t="str">
        <f t="shared" si="258"/>
        <v/>
      </c>
      <c r="CX411" s="13"/>
    </row>
    <row r="412" spans="1:102" x14ac:dyDescent="0.25">
      <c r="A412" s="31"/>
      <c r="B412" s="13"/>
      <c r="C412" s="13"/>
      <c r="D412" s="13"/>
      <c r="E412" s="32"/>
      <c r="F412" s="32"/>
      <c r="G412" s="32"/>
      <c r="H412" s="32"/>
      <c r="I412" s="32"/>
      <c r="J412" s="13"/>
      <c r="K412" s="33"/>
      <c r="L412" s="34" t="str">
        <f>IFERROR(INDEX('Pokemon Data'!A:A,MATCH($A412,'Pokemon Data'!$B:$B,0)),"")</f>
        <v/>
      </c>
      <c r="M412" s="34" t="str">
        <f>IFERROR(INDEX('Pokemon Data'!I:I,MATCH($A412,'Pokemon Data'!$B:$B,0)),"")</f>
        <v/>
      </c>
      <c r="N412" s="34" t="str">
        <f>IFERROR(INDEX('Pokemon Data'!J:J,MATCH($A412,'Pokemon Data'!$B:$B,0)),"")</f>
        <v/>
      </c>
      <c r="O412" s="34" t="str">
        <f>IFERROR(INDEX('Pokemon Data'!K:K,MATCH($A412,'Pokemon Data'!$B:$B,0)),"")</f>
        <v/>
      </c>
      <c r="P412" s="35" t="str">
        <f>IFERROR(INDEX('Level Multipliers'!$A:$A,MATCH($D412,'Level Multipliers'!$B:$B,0)),"")</f>
        <v/>
      </c>
      <c r="Q412" s="36" t="str">
        <f>IFERROR(INDEX('Level Multipliers'!$D:$D,MATCH(P412,'Level Multipliers'!$A:$A,0)),"")</f>
        <v/>
      </c>
      <c r="R412" s="37" t="str">
        <f t="shared" si="222"/>
        <v/>
      </c>
      <c r="S412" s="37" t="str">
        <f t="shared" si="223"/>
        <v/>
      </c>
      <c r="T412" s="38" t="str">
        <f t="shared" si="224"/>
        <v/>
      </c>
      <c r="U412" s="38" t="str">
        <f t="shared" si="225"/>
        <v/>
      </c>
      <c r="V412" s="38" t="b">
        <f t="shared" si="226"/>
        <v>1</v>
      </c>
      <c r="W412" s="37" t="str">
        <f t="array" ref="W412:AG412">IF(V412,"",IVSolution($M412,$N412,$O412,R412,S412,T412,U412,$E412,$F412,$G412,$H412,$I412))</f>
        <v/>
      </c>
      <c r="X412" s="37" t="str">
        <v/>
      </c>
      <c r="Y412" s="37" t="str">
        <v/>
      </c>
      <c r="Z412" s="39" t="str">
        <v/>
      </c>
      <c r="AA412" s="39" t="str">
        <v/>
      </c>
      <c r="AB412" s="37" t="str">
        <v/>
      </c>
      <c r="AC412" s="37" t="str">
        <v/>
      </c>
      <c r="AD412" s="37" t="str">
        <v/>
      </c>
      <c r="AE412" s="37" t="str">
        <v/>
      </c>
      <c r="AF412" s="37" t="str">
        <v/>
      </c>
      <c r="AG412" s="37" t="str">
        <v/>
      </c>
      <c r="AH412" s="40" t="str">
        <f t="shared" si="227"/>
        <v/>
      </c>
      <c r="AI412" s="36" t="str">
        <f>IFERROR(INDEX('Level Multipliers'!$D:$D,MATCH(AH412,'Level Multipliers'!$A:$A,0)),"")</f>
        <v/>
      </c>
      <c r="AJ412" s="37" t="str">
        <f t="shared" si="228"/>
        <v/>
      </c>
      <c r="AK412" s="37" t="str">
        <f t="shared" si="229"/>
        <v/>
      </c>
      <c r="AL412" s="38" t="str">
        <f t="shared" si="230"/>
        <v/>
      </c>
      <c r="AM412" s="38" t="str">
        <f t="shared" si="231"/>
        <v/>
      </c>
      <c r="AN412" s="38" t="b">
        <f t="shared" si="232"/>
        <v>1</v>
      </c>
      <c r="AO412" s="37" t="str">
        <f t="array" ref="AO412:AY412">IF(AN412,"",IVSolution($M412,$N412,$O412,AJ412,AK412,AL412,AM412,$E412,$F412,$G412,$H412,$I412))</f>
        <v/>
      </c>
      <c r="AP412" s="37" t="str">
        <v/>
      </c>
      <c r="AQ412" s="37" t="str">
        <v/>
      </c>
      <c r="AR412" s="39" t="str">
        <v/>
      </c>
      <c r="AS412" s="39" t="str">
        <v/>
      </c>
      <c r="AT412" s="37" t="str">
        <v/>
      </c>
      <c r="AU412" s="37" t="str">
        <v/>
      </c>
      <c r="AV412" s="37" t="str">
        <v/>
      </c>
      <c r="AW412" s="37" t="str">
        <v/>
      </c>
      <c r="AX412" s="37" t="str">
        <v/>
      </c>
      <c r="AY412" s="37" t="str">
        <v/>
      </c>
      <c r="AZ412" s="40" t="str">
        <f t="shared" si="233"/>
        <v/>
      </c>
      <c r="BA412" s="36" t="str">
        <f>IFERROR(INDEX('Level Multipliers'!$D:$D,MATCH(AZ412,'Level Multipliers'!$A:$A,0)),"")</f>
        <v/>
      </c>
      <c r="BB412" s="37" t="str">
        <f t="shared" si="234"/>
        <v/>
      </c>
      <c r="BC412" s="37" t="str">
        <f t="shared" si="235"/>
        <v/>
      </c>
      <c r="BD412" s="38" t="str">
        <f t="shared" si="236"/>
        <v/>
      </c>
      <c r="BE412" s="38" t="str">
        <f t="shared" si="237"/>
        <v/>
      </c>
      <c r="BF412" s="38" t="b">
        <f t="shared" si="238"/>
        <v>1</v>
      </c>
      <c r="BG412" s="37" t="str">
        <f t="array" ref="BG412:BQ412">IF(BF412,"",IVSolution($M412,$N412,$O412,BB412,BC412,BD412,BE412,$E412,$F412,$G412,$H412,$I412))</f>
        <v/>
      </c>
      <c r="BH412" s="37" t="str">
        <v/>
      </c>
      <c r="BI412" s="37" t="str">
        <v/>
      </c>
      <c r="BJ412" s="39" t="str">
        <v/>
      </c>
      <c r="BK412" s="39" t="str">
        <v/>
      </c>
      <c r="BL412" s="37" t="str">
        <v/>
      </c>
      <c r="BM412" s="37" t="str">
        <v/>
      </c>
      <c r="BN412" s="37" t="str">
        <v/>
      </c>
      <c r="BO412" s="37" t="str">
        <v/>
      </c>
      <c r="BP412" s="37" t="str">
        <v/>
      </c>
      <c r="BQ412" s="37" t="str">
        <v/>
      </c>
      <c r="BR412" s="40" t="str">
        <f t="shared" si="239"/>
        <v/>
      </c>
      <c r="BS412" s="36" t="str">
        <f>IFERROR(INDEX('Level Multipliers'!$D:$D,MATCH(BR412,'Level Multipliers'!$A:$A,0)),"")</f>
        <v/>
      </c>
      <c r="BT412" s="37" t="str">
        <f t="shared" si="240"/>
        <v/>
      </c>
      <c r="BU412" s="37" t="str">
        <f t="shared" si="241"/>
        <v/>
      </c>
      <c r="BV412" s="38" t="str">
        <f t="shared" si="242"/>
        <v/>
      </c>
      <c r="BW412" s="38" t="str">
        <f t="shared" si="243"/>
        <v/>
      </c>
      <c r="BX412" s="38" t="b">
        <f t="shared" si="244"/>
        <v>1</v>
      </c>
      <c r="BY412" s="37" t="str">
        <f t="array" ref="BY412:CI412">IF(BX412,"",IVSolution($M412,$N412,$O412,BT412,BU412,BV412,BW412,$E412,$F412,$G412,$H412,$I412))</f>
        <v/>
      </c>
      <c r="BZ412" s="37" t="str">
        <v/>
      </c>
      <c r="CA412" s="37" t="str">
        <v/>
      </c>
      <c r="CB412" s="39" t="str">
        <v/>
      </c>
      <c r="CC412" s="39" t="str">
        <v/>
      </c>
      <c r="CD412" s="37" t="str">
        <v/>
      </c>
      <c r="CE412" s="37" t="str">
        <v/>
      </c>
      <c r="CF412" s="37" t="str">
        <v/>
      </c>
      <c r="CG412" s="37" t="str">
        <v/>
      </c>
      <c r="CH412" s="37" t="str">
        <v/>
      </c>
      <c r="CI412" s="37" t="str">
        <v/>
      </c>
      <c r="CJ412" s="41" t="str">
        <f t="shared" si="245"/>
        <v/>
      </c>
      <c r="CK412" s="41" t="str">
        <f t="shared" si="246"/>
        <v/>
      </c>
      <c r="CL412" s="61" t="str">
        <f t="shared" si="247"/>
        <v/>
      </c>
      <c r="CM412" s="39" t="str">
        <f t="shared" si="248"/>
        <v/>
      </c>
      <c r="CN412" s="39" t="str">
        <f t="shared" si="249"/>
        <v/>
      </c>
      <c r="CO412" s="42" t="str">
        <f t="shared" si="250"/>
        <v/>
      </c>
      <c r="CP412" s="42" t="str">
        <f t="shared" si="251"/>
        <v/>
      </c>
      <c r="CQ412" s="42" t="str">
        <f t="shared" si="252"/>
        <v/>
      </c>
      <c r="CR412" s="42" t="str">
        <f t="shared" si="253"/>
        <v/>
      </c>
      <c r="CS412" s="42" t="str">
        <f t="shared" si="254"/>
        <v/>
      </c>
      <c r="CT412" s="42" t="str">
        <f t="shared" si="255"/>
        <v/>
      </c>
      <c r="CU412" s="43" t="str">
        <f t="shared" si="256"/>
        <v/>
      </c>
      <c r="CV412" s="43" t="str">
        <f t="shared" si="257"/>
        <v/>
      </c>
      <c r="CW412" s="43" t="str">
        <f t="shared" si="258"/>
        <v/>
      </c>
      <c r="CX412" s="13"/>
    </row>
    <row r="413" spans="1:102" x14ac:dyDescent="0.25">
      <c r="A413" s="31"/>
      <c r="B413" s="13"/>
      <c r="C413" s="13"/>
      <c r="D413" s="13"/>
      <c r="E413" s="32"/>
      <c r="F413" s="32"/>
      <c r="G413" s="32"/>
      <c r="H413" s="32"/>
      <c r="I413" s="32"/>
      <c r="J413" s="13"/>
      <c r="K413" s="33"/>
      <c r="L413" s="34" t="str">
        <f>IFERROR(INDEX('Pokemon Data'!A:A,MATCH($A413,'Pokemon Data'!$B:$B,0)),"")</f>
        <v/>
      </c>
      <c r="M413" s="34" t="str">
        <f>IFERROR(INDEX('Pokemon Data'!I:I,MATCH($A413,'Pokemon Data'!$B:$B,0)),"")</f>
        <v/>
      </c>
      <c r="N413" s="34" t="str">
        <f>IFERROR(INDEX('Pokemon Data'!J:J,MATCH($A413,'Pokemon Data'!$B:$B,0)),"")</f>
        <v/>
      </c>
      <c r="O413" s="34" t="str">
        <f>IFERROR(INDEX('Pokemon Data'!K:K,MATCH($A413,'Pokemon Data'!$B:$B,0)),"")</f>
        <v/>
      </c>
      <c r="P413" s="35" t="str">
        <f>IFERROR(INDEX('Level Multipliers'!$A:$A,MATCH($D413,'Level Multipliers'!$B:$B,0)),"")</f>
        <v/>
      </c>
      <c r="Q413" s="36" t="str">
        <f>IFERROR(INDEX('Level Multipliers'!$D:$D,MATCH(P413,'Level Multipliers'!$A:$A,0)),"")</f>
        <v/>
      </c>
      <c r="R413" s="37" t="str">
        <f t="shared" si="222"/>
        <v/>
      </c>
      <c r="S413" s="37" t="str">
        <f t="shared" si="223"/>
        <v/>
      </c>
      <c r="T413" s="38" t="str">
        <f t="shared" si="224"/>
        <v/>
      </c>
      <c r="U413" s="38" t="str">
        <f t="shared" si="225"/>
        <v/>
      </c>
      <c r="V413" s="38" t="b">
        <f t="shared" si="226"/>
        <v>1</v>
      </c>
      <c r="W413" s="37" t="str">
        <f t="array" ref="W413:AG413">IF(V413,"",IVSolution($M413,$N413,$O413,R413,S413,T413,U413,$E413,$F413,$G413,$H413,$I413))</f>
        <v/>
      </c>
      <c r="X413" s="37" t="str">
        <v/>
      </c>
      <c r="Y413" s="37" t="str">
        <v/>
      </c>
      <c r="Z413" s="39" t="str">
        <v/>
      </c>
      <c r="AA413" s="39" t="str">
        <v/>
      </c>
      <c r="AB413" s="37" t="str">
        <v/>
      </c>
      <c r="AC413" s="37" t="str">
        <v/>
      </c>
      <c r="AD413" s="37" t="str">
        <v/>
      </c>
      <c r="AE413" s="37" t="str">
        <v/>
      </c>
      <c r="AF413" s="37" t="str">
        <v/>
      </c>
      <c r="AG413" s="37" t="str">
        <v/>
      </c>
      <c r="AH413" s="40" t="str">
        <f t="shared" si="227"/>
        <v/>
      </c>
      <c r="AI413" s="36" t="str">
        <f>IFERROR(INDEX('Level Multipliers'!$D:$D,MATCH(AH413,'Level Multipliers'!$A:$A,0)),"")</f>
        <v/>
      </c>
      <c r="AJ413" s="37" t="str">
        <f t="shared" si="228"/>
        <v/>
      </c>
      <c r="AK413" s="37" t="str">
        <f t="shared" si="229"/>
        <v/>
      </c>
      <c r="AL413" s="38" t="str">
        <f t="shared" si="230"/>
        <v/>
      </c>
      <c r="AM413" s="38" t="str">
        <f t="shared" si="231"/>
        <v/>
      </c>
      <c r="AN413" s="38" t="b">
        <f t="shared" si="232"/>
        <v>1</v>
      </c>
      <c r="AO413" s="37" t="str">
        <f t="array" ref="AO413:AY413">IF(AN413,"",IVSolution($M413,$N413,$O413,AJ413,AK413,AL413,AM413,$E413,$F413,$G413,$H413,$I413))</f>
        <v/>
      </c>
      <c r="AP413" s="37" t="str">
        <v/>
      </c>
      <c r="AQ413" s="37" t="str">
        <v/>
      </c>
      <c r="AR413" s="39" t="str">
        <v/>
      </c>
      <c r="AS413" s="39" t="str">
        <v/>
      </c>
      <c r="AT413" s="37" t="str">
        <v/>
      </c>
      <c r="AU413" s="37" t="str">
        <v/>
      </c>
      <c r="AV413" s="37" t="str">
        <v/>
      </c>
      <c r="AW413" s="37" t="str">
        <v/>
      </c>
      <c r="AX413" s="37" t="str">
        <v/>
      </c>
      <c r="AY413" s="37" t="str">
        <v/>
      </c>
      <c r="AZ413" s="40" t="str">
        <f t="shared" si="233"/>
        <v/>
      </c>
      <c r="BA413" s="36" t="str">
        <f>IFERROR(INDEX('Level Multipliers'!$D:$D,MATCH(AZ413,'Level Multipliers'!$A:$A,0)),"")</f>
        <v/>
      </c>
      <c r="BB413" s="37" t="str">
        <f t="shared" si="234"/>
        <v/>
      </c>
      <c r="BC413" s="37" t="str">
        <f t="shared" si="235"/>
        <v/>
      </c>
      <c r="BD413" s="38" t="str">
        <f t="shared" si="236"/>
        <v/>
      </c>
      <c r="BE413" s="38" t="str">
        <f t="shared" si="237"/>
        <v/>
      </c>
      <c r="BF413" s="38" t="b">
        <f t="shared" si="238"/>
        <v>1</v>
      </c>
      <c r="BG413" s="37" t="str">
        <f t="array" ref="BG413:BQ413">IF(BF413,"",IVSolution($M413,$N413,$O413,BB413,BC413,BD413,BE413,$E413,$F413,$G413,$H413,$I413))</f>
        <v/>
      </c>
      <c r="BH413" s="37" t="str">
        <v/>
      </c>
      <c r="BI413" s="37" t="str">
        <v/>
      </c>
      <c r="BJ413" s="39" t="str">
        <v/>
      </c>
      <c r="BK413" s="39" t="str">
        <v/>
      </c>
      <c r="BL413" s="37" t="str">
        <v/>
      </c>
      <c r="BM413" s="37" t="str">
        <v/>
      </c>
      <c r="BN413" s="37" t="str">
        <v/>
      </c>
      <c r="BO413" s="37" t="str">
        <v/>
      </c>
      <c r="BP413" s="37" t="str">
        <v/>
      </c>
      <c r="BQ413" s="37" t="str">
        <v/>
      </c>
      <c r="BR413" s="40" t="str">
        <f t="shared" si="239"/>
        <v/>
      </c>
      <c r="BS413" s="36" t="str">
        <f>IFERROR(INDEX('Level Multipliers'!$D:$D,MATCH(BR413,'Level Multipliers'!$A:$A,0)),"")</f>
        <v/>
      </c>
      <c r="BT413" s="37" t="str">
        <f t="shared" si="240"/>
        <v/>
      </c>
      <c r="BU413" s="37" t="str">
        <f t="shared" si="241"/>
        <v/>
      </c>
      <c r="BV413" s="38" t="str">
        <f t="shared" si="242"/>
        <v/>
      </c>
      <c r="BW413" s="38" t="str">
        <f t="shared" si="243"/>
        <v/>
      </c>
      <c r="BX413" s="38" t="b">
        <f t="shared" si="244"/>
        <v>1</v>
      </c>
      <c r="BY413" s="37" t="str">
        <f t="array" ref="BY413:CI413">IF(BX413,"",IVSolution($M413,$N413,$O413,BT413,BU413,BV413,BW413,$E413,$F413,$G413,$H413,$I413))</f>
        <v/>
      </c>
      <c r="BZ413" s="37" t="str">
        <v/>
      </c>
      <c r="CA413" s="37" t="str">
        <v/>
      </c>
      <c r="CB413" s="39" t="str">
        <v/>
      </c>
      <c r="CC413" s="39" t="str">
        <v/>
      </c>
      <c r="CD413" s="37" t="str">
        <v/>
      </c>
      <c r="CE413" s="37" t="str">
        <v/>
      </c>
      <c r="CF413" s="37" t="str">
        <v/>
      </c>
      <c r="CG413" s="37" t="str">
        <v/>
      </c>
      <c r="CH413" s="37" t="str">
        <v/>
      </c>
      <c r="CI413" s="37" t="str">
        <v/>
      </c>
      <c r="CJ413" s="41" t="str">
        <f t="shared" si="245"/>
        <v/>
      </c>
      <c r="CK413" s="41" t="str">
        <f t="shared" si="246"/>
        <v/>
      </c>
      <c r="CL413" s="61" t="str">
        <f t="shared" si="247"/>
        <v/>
      </c>
      <c r="CM413" s="39" t="str">
        <f t="shared" si="248"/>
        <v/>
      </c>
      <c r="CN413" s="39" t="str">
        <f t="shared" si="249"/>
        <v/>
      </c>
      <c r="CO413" s="42" t="str">
        <f t="shared" si="250"/>
        <v/>
      </c>
      <c r="CP413" s="42" t="str">
        <f t="shared" si="251"/>
        <v/>
      </c>
      <c r="CQ413" s="42" t="str">
        <f t="shared" si="252"/>
        <v/>
      </c>
      <c r="CR413" s="42" t="str">
        <f t="shared" si="253"/>
        <v/>
      </c>
      <c r="CS413" s="42" t="str">
        <f t="shared" si="254"/>
        <v/>
      </c>
      <c r="CT413" s="42" t="str">
        <f t="shared" si="255"/>
        <v/>
      </c>
      <c r="CU413" s="43" t="str">
        <f t="shared" si="256"/>
        <v/>
      </c>
      <c r="CV413" s="43" t="str">
        <f t="shared" si="257"/>
        <v/>
      </c>
      <c r="CW413" s="43" t="str">
        <f t="shared" si="258"/>
        <v/>
      </c>
      <c r="CX413" s="13"/>
    </row>
    <row r="414" spans="1:102" x14ac:dyDescent="0.25">
      <c r="A414" s="31"/>
      <c r="B414" s="13"/>
      <c r="C414" s="13"/>
      <c r="D414" s="13"/>
      <c r="E414" s="32"/>
      <c r="F414" s="32"/>
      <c r="G414" s="32"/>
      <c r="H414" s="32"/>
      <c r="I414" s="32"/>
      <c r="J414" s="13"/>
      <c r="K414" s="33"/>
      <c r="L414" s="34" t="str">
        <f>IFERROR(INDEX('Pokemon Data'!A:A,MATCH($A414,'Pokemon Data'!$B:$B,0)),"")</f>
        <v/>
      </c>
      <c r="M414" s="34" t="str">
        <f>IFERROR(INDEX('Pokemon Data'!I:I,MATCH($A414,'Pokemon Data'!$B:$B,0)),"")</f>
        <v/>
      </c>
      <c r="N414" s="34" t="str">
        <f>IFERROR(INDEX('Pokemon Data'!J:J,MATCH($A414,'Pokemon Data'!$B:$B,0)),"")</f>
        <v/>
      </c>
      <c r="O414" s="34" t="str">
        <f>IFERROR(INDEX('Pokemon Data'!K:K,MATCH($A414,'Pokemon Data'!$B:$B,0)),"")</f>
        <v/>
      </c>
      <c r="P414" s="35" t="str">
        <f>IFERROR(INDEX('Level Multipliers'!$A:$A,MATCH($D414,'Level Multipliers'!$B:$B,0)),"")</f>
        <v/>
      </c>
      <c r="Q414" s="36" t="str">
        <f>IFERROR(INDEX('Level Multipliers'!$D:$D,MATCH(P414,'Level Multipliers'!$A:$A,0)),"")</f>
        <v/>
      </c>
      <c r="R414" s="37" t="str">
        <f t="shared" si="222"/>
        <v/>
      </c>
      <c r="S414" s="37" t="str">
        <f t="shared" si="223"/>
        <v/>
      </c>
      <c r="T414" s="38" t="str">
        <f t="shared" si="224"/>
        <v/>
      </c>
      <c r="U414" s="38" t="str">
        <f t="shared" si="225"/>
        <v/>
      </c>
      <c r="V414" s="38" t="b">
        <f t="shared" si="226"/>
        <v>1</v>
      </c>
      <c r="W414" s="37" t="str">
        <f t="array" ref="W414:AG414">IF(V414,"",IVSolution($M414,$N414,$O414,R414,S414,T414,U414,$E414,$F414,$G414,$H414,$I414))</f>
        <v/>
      </c>
      <c r="X414" s="37" t="str">
        <v/>
      </c>
      <c r="Y414" s="37" t="str">
        <v/>
      </c>
      <c r="Z414" s="39" t="str">
        <v/>
      </c>
      <c r="AA414" s="39" t="str">
        <v/>
      </c>
      <c r="AB414" s="37" t="str">
        <v/>
      </c>
      <c r="AC414" s="37" t="str">
        <v/>
      </c>
      <c r="AD414" s="37" t="str">
        <v/>
      </c>
      <c r="AE414" s="37" t="str">
        <v/>
      </c>
      <c r="AF414" s="37" t="str">
        <v/>
      </c>
      <c r="AG414" s="37" t="str">
        <v/>
      </c>
      <c r="AH414" s="40" t="str">
        <f t="shared" si="227"/>
        <v/>
      </c>
      <c r="AI414" s="36" t="str">
        <f>IFERROR(INDEX('Level Multipliers'!$D:$D,MATCH(AH414,'Level Multipliers'!$A:$A,0)),"")</f>
        <v/>
      </c>
      <c r="AJ414" s="37" t="str">
        <f t="shared" si="228"/>
        <v/>
      </c>
      <c r="AK414" s="37" t="str">
        <f t="shared" si="229"/>
        <v/>
      </c>
      <c r="AL414" s="38" t="str">
        <f t="shared" si="230"/>
        <v/>
      </c>
      <c r="AM414" s="38" t="str">
        <f t="shared" si="231"/>
        <v/>
      </c>
      <c r="AN414" s="38" t="b">
        <f t="shared" si="232"/>
        <v>1</v>
      </c>
      <c r="AO414" s="37" t="str">
        <f t="array" ref="AO414:AY414">IF(AN414,"",IVSolution($M414,$N414,$O414,AJ414,AK414,AL414,AM414,$E414,$F414,$G414,$H414,$I414))</f>
        <v/>
      </c>
      <c r="AP414" s="37" t="str">
        <v/>
      </c>
      <c r="AQ414" s="37" t="str">
        <v/>
      </c>
      <c r="AR414" s="39" t="str">
        <v/>
      </c>
      <c r="AS414" s="39" t="str">
        <v/>
      </c>
      <c r="AT414" s="37" t="str">
        <v/>
      </c>
      <c r="AU414" s="37" t="str">
        <v/>
      </c>
      <c r="AV414" s="37" t="str">
        <v/>
      </c>
      <c r="AW414" s="37" t="str">
        <v/>
      </c>
      <c r="AX414" s="37" t="str">
        <v/>
      </c>
      <c r="AY414" s="37" t="str">
        <v/>
      </c>
      <c r="AZ414" s="40" t="str">
        <f t="shared" si="233"/>
        <v/>
      </c>
      <c r="BA414" s="36" t="str">
        <f>IFERROR(INDEX('Level Multipliers'!$D:$D,MATCH(AZ414,'Level Multipliers'!$A:$A,0)),"")</f>
        <v/>
      </c>
      <c r="BB414" s="37" t="str">
        <f t="shared" si="234"/>
        <v/>
      </c>
      <c r="BC414" s="37" t="str">
        <f t="shared" si="235"/>
        <v/>
      </c>
      <c r="BD414" s="38" t="str">
        <f t="shared" si="236"/>
        <v/>
      </c>
      <c r="BE414" s="38" t="str">
        <f t="shared" si="237"/>
        <v/>
      </c>
      <c r="BF414" s="38" t="b">
        <f t="shared" si="238"/>
        <v>1</v>
      </c>
      <c r="BG414" s="37" t="str">
        <f t="array" ref="BG414:BQ414">IF(BF414,"",IVSolution($M414,$N414,$O414,BB414,BC414,BD414,BE414,$E414,$F414,$G414,$H414,$I414))</f>
        <v/>
      </c>
      <c r="BH414" s="37" t="str">
        <v/>
      </c>
      <c r="BI414" s="37" t="str">
        <v/>
      </c>
      <c r="BJ414" s="39" t="str">
        <v/>
      </c>
      <c r="BK414" s="39" t="str">
        <v/>
      </c>
      <c r="BL414" s="37" t="str">
        <v/>
      </c>
      <c r="BM414" s="37" t="str">
        <v/>
      </c>
      <c r="BN414" s="37" t="str">
        <v/>
      </c>
      <c r="BO414" s="37" t="str">
        <v/>
      </c>
      <c r="BP414" s="37" t="str">
        <v/>
      </c>
      <c r="BQ414" s="37" t="str">
        <v/>
      </c>
      <c r="BR414" s="40" t="str">
        <f t="shared" si="239"/>
        <v/>
      </c>
      <c r="BS414" s="36" t="str">
        <f>IFERROR(INDEX('Level Multipliers'!$D:$D,MATCH(BR414,'Level Multipliers'!$A:$A,0)),"")</f>
        <v/>
      </c>
      <c r="BT414" s="37" t="str">
        <f t="shared" si="240"/>
        <v/>
      </c>
      <c r="BU414" s="37" t="str">
        <f t="shared" si="241"/>
        <v/>
      </c>
      <c r="BV414" s="38" t="str">
        <f t="shared" si="242"/>
        <v/>
      </c>
      <c r="BW414" s="38" t="str">
        <f t="shared" si="243"/>
        <v/>
      </c>
      <c r="BX414" s="38" t="b">
        <f t="shared" si="244"/>
        <v>1</v>
      </c>
      <c r="BY414" s="37" t="str">
        <f t="array" ref="BY414:CI414">IF(BX414,"",IVSolution($M414,$N414,$O414,BT414,BU414,BV414,BW414,$E414,$F414,$G414,$H414,$I414))</f>
        <v/>
      </c>
      <c r="BZ414" s="37" t="str">
        <v/>
      </c>
      <c r="CA414" s="37" t="str">
        <v/>
      </c>
      <c r="CB414" s="39" t="str">
        <v/>
      </c>
      <c r="CC414" s="39" t="str">
        <v/>
      </c>
      <c r="CD414" s="37" t="str">
        <v/>
      </c>
      <c r="CE414" s="37" t="str">
        <v/>
      </c>
      <c r="CF414" s="37" t="str">
        <v/>
      </c>
      <c r="CG414" s="37" t="str">
        <v/>
      </c>
      <c r="CH414" s="37" t="str">
        <v/>
      </c>
      <c r="CI414" s="37" t="str">
        <v/>
      </c>
      <c r="CJ414" s="41" t="str">
        <f t="shared" si="245"/>
        <v/>
      </c>
      <c r="CK414" s="41" t="str">
        <f t="shared" si="246"/>
        <v/>
      </c>
      <c r="CL414" s="61" t="str">
        <f t="shared" si="247"/>
        <v/>
      </c>
      <c r="CM414" s="39" t="str">
        <f t="shared" si="248"/>
        <v/>
      </c>
      <c r="CN414" s="39" t="str">
        <f t="shared" si="249"/>
        <v/>
      </c>
      <c r="CO414" s="42" t="str">
        <f t="shared" si="250"/>
        <v/>
      </c>
      <c r="CP414" s="42" t="str">
        <f t="shared" si="251"/>
        <v/>
      </c>
      <c r="CQ414" s="42" t="str">
        <f t="shared" si="252"/>
        <v/>
      </c>
      <c r="CR414" s="42" t="str">
        <f t="shared" si="253"/>
        <v/>
      </c>
      <c r="CS414" s="42" t="str">
        <f t="shared" si="254"/>
        <v/>
      </c>
      <c r="CT414" s="42" t="str">
        <f t="shared" si="255"/>
        <v/>
      </c>
      <c r="CU414" s="43" t="str">
        <f t="shared" si="256"/>
        <v/>
      </c>
      <c r="CV414" s="43" t="str">
        <f t="shared" si="257"/>
        <v/>
      </c>
      <c r="CW414" s="43" t="str">
        <f t="shared" si="258"/>
        <v/>
      </c>
      <c r="CX414" s="13"/>
    </row>
    <row r="415" spans="1:102" x14ac:dyDescent="0.25">
      <c r="A415" s="31"/>
      <c r="B415" s="13"/>
      <c r="C415" s="13"/>
      <c r="D415" s="13"/>
      <c r="E415" s="32"/>
      <c r="F415" s="32"/>
      <c r="G415" s="32"/>
      <c r="H415" s="32"/>
      <c r="I415" s="32"/>
      <c r="J415" s="13"/>
      <c r="K415" s="33"/>
      <c r="L415" s="34" t="str">
        <f>IFERROR(INDEX('Pokemon Data'!A:A,MATCH($A415,'Pokemon Data'!$B:$B,0)),"")</f>
        <v/>
      </c>
      <c r="M415" s="34" t="str">
        <f>IFERROR(INDEX('Pokemon Data'!I:I,MATCH($A415,'Pokemon Data'!$B:$B,0)),"")</f>
        <v/>
      </c>
      <c r="N415" s="34" t="str">
        <f>IFERROR(INDEX('Pokemon Data'!J:J,MATCH($A415,'Pokemon Data'!$B:$B,0)),"")</f>
        <v/>
      </c>
      <c r="O415" s="34" t="str">
        <f>IFERROR(INDEX('Pokemon Data'!K:K,MATCH($A415,'Pokemon Data'!$B:$B,0)),"")</f>
        <v/>
      </c>
      <c r="P415" s="35" t="str">
        <f>IFERROR(INDEX('Level Multipliers'!$A:$A,MATCH($D415,'Level Multipliers'!$B:$B,0)),"")</f>
        <v/>
      </c>
      <c r="Q415" s="36" t="str">
        <f>IFERROR(INDEX('Level Multipliers'!$D:$D,MATCH(P415,'Level Multipliers'!$A:$A,0)),"")</f>
        <v/>
      </c>
      <c r="R415" s="37" t="str">
        <f t="shared" si="222"/>
        <v/>
      </c>
      <c r="S415" s="37" t="str">
        <f t="shared" si="223"/>
        <v/>
      </c>
      <c r="T415" s="38" t="str">
        <f t="shared" si="224"/>
        <v/>
      </c>
      <c r="U415" s="38" t="str">
        <f t="shared" si="225"/>
        <v/>
      </c>
      <c r="V415" s="38" t="b">
        <f t="shared" si="226"/>
        <v>1</v>
      </c>
      <c r="W415" s="37" t="str">
        <f t="array" ref="W415:AG415">IF(V415,"",IVSolution($M415,$N415,$O415,R415,S415,T415,U415,$E415,$F415,$G415,$H415,$I415))</f>
        <v/>
      </c>
      <c r="X415" s="37" t="str">
        <v/>
      </c>
      <c r="Y415" s="37" t="str">
        <v/>
      </c>
      <c r="Z415" s="39" t="str">
        <v/>
      </c>
      <c r="AA415" s="39" t="str">
        <v/>
      </c>
      <c r="AB415" s="37" t="str">
        <v/>
      </c>
      <c r="AC415" s="37" t="str">
        <v/>
      </c>
      <c r="AD415" s="37" t="str">
        <v/>
      </c>
      <c r="AE415" s="37" t="str">
        <v/>
      </c>
      <c r="AF415" s="37" t="str">
        <v/>
      </c>
      <c r="AG415" s="37" t="str">
        <v/>
      </c>
      <c r="AH415" s="40" t="str">
        <f t="shared" si="227"/>
        <v/>
      </c>
      <c r="AI415" s="36" t="str">
        <f>IFERROR(INDEX('Level Multipliers'!$D:$D,MATCH(AH415,'Level Multipliers'!$A:$A,0)),"")</f>
        <v/>
      </c>
      <c r="AJ415" s="37" t="str">
        <f t="shared" si="228"/>
        <v/>
      </c>
      <c r="AK415" s="37" t="str">
        <f t="shared" si="229"/>
        <v/>
      </c>
      <c r="AL415" s="38" t="str">
        <f t="shared" si="230"/>
        <v/>
      </c>
      <c r="AM415" s="38" t="str">
        <f t="shared" si="231"/>
        <v/>
      </c>
      <c r="AN415" s="38" t="b">
        <f t="shared" si="232"/>
        <v>1</v>
      </c>
      <c r="AO415" s="37" t="str">
        <f t="array" ref="AO415:AY415">IF(AN415,"",IVSolution($M415,$N415,$O415,AJ415,AK415,AL415,AM415,$E415,$F415,$G415,$H415,$I415))</f>
        <v/>
      </c>
      <c r="AP415" s="37" t="str">
        <v/>
      </c>
      <c r="AQ415" s="37" t="str">
        <v/>
      </c>
      <c r="AR415" s="39" t="str">
        <v/>
      </c>
      <c r="AS415" s="39" t="str">
        <v/>
      </c>
      <c r="AT415" s="37" t="str">
        <v/>
      </c>
      <c r="AU415" s="37" t="str">
        <v/>
      </c>
      <c r="AV415" s="37" t="str">
        <v/>
      </c>
      <c r="AW415" s="37" t="str">
        <v/>
      </c>
      <c r="AX415" s="37" t="str">
        <v/>
      </c>
      <c r="AY415" s="37" t="str">
        <v/>
      </c>
      <c r="AZ415" s="40" t="str">
        <f t="shared" si="233"/>
        <v/>
      </c>
      <c r="BA415" s="36" t="str">
        <f>IFERROR(INDEX('Level Multipliers'!$D:$D,MATCH(AZ415,'Level Multipliers'!$A:$A,0)),"")</f>
        <v/>
      </c>
      <c r="BB415" s="37" t="str">
        <f t="shared" si="234"/>
        <v/>
      </c>
      <c r="BC415" s="37" t="str">
        <f t="shared" si="235"/>
        <v/>
      </c>
      <c r="BD415" s="38" t="str">
        <f t="shared" si="236"/>
        <v/>
      </c>
      <c r="BE415" s="38" t="str">
        <f t="shared" si="237"/>
        <v/>
      </c>
      <c r="BF415" s="38" t="b">
        <f t="shared" si="238"/>
        <v>1</v>
      </c>
      <c r="BG415" s="37" t="str">
        <f t="array" ref="BG415:BQ415">IF(BF415,"",IVSolution($M415,$N415,$O415,BB415,BC415,BD415,BE415,$E415,$F415,$G415,$H415,$I415))</f>
        <v/>
      </c>
      <c r="BH415" s="37" t="str">
        <v/>
      </c>
      <c r="BI415" s="37" t="str">
        <v/>
      </c>
      <c r="BJ415" s="39" t="str">
        <v/>
      </c>
      <c r="BK415" s="39" t="str">
        <v/>
      </c>
      <c r="BL415" s="37" t="str">
        <v/>
      </c>
      <c r="BM415" s="37" t="str">
        <v/>
      </c>
      <c r="BN415" s="37" t="str">
        <v/>
      </c>
      <c r="BO415" s="37" t="str">
        <v/>
      </c>
      <c r="BP415" s="37" t="str">
        <v/>
      </c>
      <c r="BQ415" s="37" t="str">
        <v/>
      </c>
      <c r="BR415" s="40" t="str">
        <f t="shared" si="239"/>
        <v/>
      </c>
      <c r="BS415" s="36" t="str">
        <f>IFERROR(INDEX('Level Multipliers'!$D:$D,MATCH(BR415,'Level Multipliers'!$A:$A,0)),"")</f>
        <v/>
      </c>
      <c r="BT415" s="37" t="str">
        <f t="shared" si="240"/>
        <v/>
      </c>
      <c r="BU415" s="37" t="str">
        <f t="shared" si="241"/>
        <v/>
      </c>
      <c r="BV415" s="38" t="str">
        <f t="shared" si="242"/>
        <v/>
      </c>
      <c r="BW415" s="38" t="str">
        <f t="shared" si="243"/>
        <v/>
      </c>
      <c r="BX415" s="38" t="b">
        <f t="shared" si="244"/>
        <v>1</v>
      </c>
      <c r="BY415" s="37" t="str">
        <f t="array" ref="BY415:CI415">IF(BX415,"",IVSolution($M415,$N415,$O415,BT415,BU415,BV415,BW415,$E415,$F415,$G415,$H415,$I415))</f>
        <v/>
      </c>
      <c r="BZ415" s="37" t="str">
        <v/>
      </c>
      <c r="CA415" s="37" t="str">
        <v/>
      </c>
      <c r="CB415" s="39" t="str">
        <v/>
      </c>
      <c r="CC415" s="39" t="str">
        <v/>
      </c>
      <c r="CD415" s="37" t="str">
        <v/>
      </c>
      <c r="CE415" s="37" t="str">
        <v/>
      </c>
      <c r="CF415" s="37" t="str">
        <v/>
      </c>
      <c r="CG415" s="37" t="str">
        <v/>
      </c>
      <c r="CH415" s="37" t="str">
        <v/>
      </c>
      <c r="CI415" s="37" t="str">
        <v/>
      </c>
      <c r="CJ415" s="41" t="str">
        <f t="shared" si="245"/>
        <v/>
      </c>
      <c r="CK415" s="41" t="str">
        <f t="shared" si="246"/>
        <v/>
      </c>
      <c r="CL415" s="61" t="str">
        <f t="shared" si="247"/>
        <v/>
      </c>
      <c r="CM415" s="39" t="str">
        <f t="shared" si="248"/>
        <v/>
      </c>
      <c r="CN415" s="39" t="str">
        <f t="shared" si="249"/>
        <v/>
      </c>
      <c r="CO415" s="42" t="str">
        <f t="shared" si="250"/>
        <v/>
      </c>
      <c r="CP415" s="42" t="str">
        <f t="shared" si="251"/>
        <v/>
      </c>
      <c r="CQ415" s="42" t="str">
        <f t="shared" si="252"/>
        <v/>
      </c>
      <c r="CR415" s="42" t="str">
        <f t="shared" si="253"/>
        <v/>
      </c>
      <c r="CS415" s="42" t="str">
        <f t="shared" si="254"/>
        <v/>
      </c>
      <c r="CT415" s="42" t="str">
        <f t="shared" si="255"/>
        <v/>
      </c>
      <c r="CU415" s="43" t="str">
        <f t="shared" si="256"/>
        <v/>
      </c>
      <c r="CV415" s="43" t="str">
        <f t="shared" si="257"/>
        <v/>
      </c>
      <c r="CW415" s="43" t="str">
        <f t="shared" si="258"/>
        <v/>
      </c>
      <c r="CX415" s="13"/>
    </row>
    <row r="416" spans="1:102" x14ac:dyDescent="0.25">
      <c r="A416" s="31"/>
      <c r="B416" s="13"/>
      <c r="C416" s="13"/>
      <c r="D416" s="13"/>
      <c r="E416" s="32"/>
      <c r="F416" s="32"/>
      <c r="G416" s="32"/>
      <c r="H416" s="32"/>
      <c r="I416" s="32"/>
      <c r="J416" s="13"/>
      <c r="K416" s="33"/>
      <c r="L416" s="34" t="str">
        <f>IFERROR(INDEX('Pokemon Data'!A:A,MATCH($A416,'Pokemon Data'!$B:$B,0)),"")</f>
        <v/>
      </c>
      <c r="M416" s="34" t="str">
        <f>IFERROR(INDEX('Pokemon Data'!I:I,MATCH($A416,'Pokemon Data'!$B:$B,0)),"")</f>
        <v/>
      </c>
      <c r="N416" s="34" t="str">
        <f>IFERROR(INDEX('Pokemon Data'!J:J,MATCH($A416,'Pokemon Data'!$B:$B,0)),"")</f>
        <v/>
      </c>
      <c r="O416" s="34" t="str">
        <f>IFERROR(INDEX('Pokemon Data'!K:K,MATCH($A416,'Pokemon Data'!$B:$B,0)),"")</f>
        <v/>
      </c>
      <c r="P416" s="35" t="str">
        <f>IFERROR(INDEX('Level Multipliers'!$A:$A,MATCH($D416,'Level Multipliers'!$B:$B,0)),"")</f>
        <v/>
      </c>
      <c r="Q416" s="36" t="str">
        <f>IFERROR(INDEX('Level Multipliers'!$D:$D,MATCH(P416,'Level Multipliers'!$A:$A,0)),"")</f>
        <v/>
      </c>
      <c r="R416" s="37" t="str">
        <f t="shared" si="222"/>
        <v/>
      </c>
      <c r="S416" s="37" t="str">
        <f t="shared" si="223"/>
        <v/>
      </c>
      <c r="T416" s="38" t="str">
        <f t="shared" si="224"/>
        <v/>
      </c>
      <c r="U416" s="38" t="str">
        <f t="shared" si="225"/>
        <v/>
      </c>
      <c r="V416" s="38" t="b">
        <f t="shared" si="226"/>
        <v>1</v>
      </c>
      <c r="W416" s="37" t="str">
        <f t="array" ref="W416:AG416">IF(V416,"",IVSolution($M416,$N416,$O416,R416,S416,T416,U416,$E416,$F416,$G416,$H416,$I416))</f>
        <v/>
      </c>
      <c r="X416" s="37" t="str">
        <v/>
      </c>
      <c r="Y416" s="37" t="str">
        <v/>
      </c>
      <c r="Z416" s="39" t="str">
        <v/>
      </c>
      <c r="AA416" s="39" t="str">
        <v/>
      </c>
      <c r="AB416" s="37" t="str">
        <v/>
      </c>
      <c r="AC416" s="37" t="str">
        <v/>
      </c>
      <c r="AD416" s="37" t="str">
        <v/>
      </c>
      <c r="AE416" s="37" t="str">
        <v/>
      </c>
      <c r="AF416" s="37" t="str">
        <v/>
      </c>
      <c r="AG416" s="37" t="str">
        <v/>
      </c>
      <c r="AH416" s="40" t="str">
        <f t="shared" si="227"/>
        <v/>
      </c>
      <c r="AI416" s="36" t="str">
        <f>IFERROR(INDEX('Level Multipliers'!$D:$D,MATCH(AH416,'Level Multipliers'!$A:$A,0)),"")</f>
        <v/>
      </c>
      <c r="AJ416" s="37" t="str">
        <f t="shared" si="228"/>
        <v/>
      </c>
      <c r="AK416" s="37" t="str">
        <f t="shared" si="229"/>
        <v/>
      </c>
      <c r="AL416" s="38" t="str">
        <f t="shared" si="230"/>
        <v/>
      </c>
      <c r="AM416" s="38" t="str">
        <f t="shared" si="231"/>
        <v/>
      </c>
      <c r="AN416" s="38" t="b">
        <f t="shared" si="232"/>
        <v>1</v>
      </c>
      <c r="AO416" s="37" t="str">
        <f t="array" ref="AO416:AY416">IF(AN416,"",IVSolution($M416,$N416,$O416,AJ416,AK416,AL416,AM416,$E416,$F416,$G416,$H416,$I416))</f>
        <v/>
      </c>
      <c r="AP416" s="37" t="str">
        <v/>
      </c>
      <c r="AQ416" s="37" t="str">
        <v/>
      </c>
      <c r="AR416" s="39" t="str">
        <v/>
      </c>
      <c r="AS416" s="39" t="str">
        <v/>
      </c>
      <c r="AT416" s="37" t="str">
        <v/>
      </c>
      <c r="AU416" s="37" t="str">
        <v/>
      </c>
      <c r="AV416" s="37" t="str">
        <v/>
      </c>
      <c r="AW416" s="37" t="str">
        <v/>
      </c>
      <c r="AX416" s="37" t="str">
        <v/>
      </c>
      <c r="AY416" s="37" t="str">
        <v/>
      </c>
      <c r="AZ416" s="40" t="str">
        <f t="shared" si="233"/>
        <v/>
      </c>
      <c r="BA416" s="36" t="str">
        <f>IFERROR(INDEX('Level Multipliers'!$D:$D,MATCH(AZ416,'Level Multipliers'!$A:$A,0)),"")</f>
        <v/>
      </c>
      <c r="BB416" s="37" t="str">
        <f t="shared" si="234"/>
        <v/>
      </c>
      <c r="BC416" s="37" t="str">
        <f t="shared" si="235"/>
        <v/>
      </c>
      <c r="BD416" s="38" t="str">
        <f t="shared" si="236"/>
        <v/>
      </c>
      <c r="BE416" s="38" t="str">
        <f t="shared" si="237"/>
        <v/>
      </c>
      <c r="BF416" s="38" t="b">
        <f t="shared" si="238"/>
        <v>1</v>
      </c>
      <c r="BG416" s="37" t="str">
        <f t="array" ref="BG416:BQ416">IF(BF416,"",IVSolution($M416,$N416,$O416,BB416,BC416,BD416,BE416,$E416,$F416,$G416,$H416,$I416))</f>
        <v/>
      </c>
      <c r="BH416" s="37" t="str">
        <v/>
      </c>
      <c r="BI416" s="37" t="str">
        <v/>
      </c>
      <c r="BJ416" s="39" t="str">
        <v/>
      </c>
      <c r="BK416" s="39" t="str">
        <v/>
      </c>
      <c r="BL416" s="37" t="str">
        <v/>
      </c>
      <c r="BM416" s="37" t="str">
        <v/>
      </c>
      <c r="BN416" s="37" t="str">
        <v/>
      </c>
      <c r="BO416" s="37" t="str">
        <v/>
      </c>
      <c r="BP416" s="37" t="str">
        <v/>
      </c>
      <c r="BQ416" s="37" t="str">
        <v/>
      </c>
      <c r="BR416" s="40" t="str">
        <f t="shared" si="239"/>
        <v/>
      </c>
      <c r="BS416" s="36" t="str">
        <f>IFERROR(INDEX('Level Multipliers'!$D:$D,MATCH(BR416,'Level Multipliers'!$A:$A,0)),"")</f>
        <v/>
      </c>
      <c r="BT416" s="37" t="str">
        <f t="shared" si="240"/>
        <v/>
      </c>
      <c r="BU416" s="37" t="str">
        <f t="shared" si="241"/>
        <v/>
      </c>
      <c r="BV416" s="38" t="str">
        <f t="shared" si="242"/>
        <v/>
      </c>
      <c r="BW416" s="38" t="str">
        <f t="shared" si="243"/>
        <v/>
      </c>
      <c r="BX416" s="38" t="b">
        <f t="shared" si="244"/>
        <v>1</v>
      </c>
      <c r="BY416" s="37" t="str">
        <f t="array" ref="BY416:CI416">IF(BX416,"",IVSolution($M416,$N416,$O416,BT416,BU416,BV416,BW416,$E416,$F416,$G416,$H416,$I416))</f>
        <v/>
      </c>
      <c r="BZ416" s="37" t="str">
        <v/>
      </c>
      <c r="CA416" s="37" t="str">
        <v/>
      </c>
      <c r="CB416" s="39" t="str">
        <v/>
      </c>
      <c r="CC416" s="39" t="str">
        <v/>
      </c>
      <c r="CD416" s="37" t="str">
        <v/>
      </c>
      <c r="CE416" s="37" t="str">
        <v/>
      </c>
      <c r="CF416" s="37" t="str">
        <v/>
      </c>
      <c r="CG416" s="37" t="str">
        <v/>
      </c>
      <c r="CH416" s="37" t="str">
        <v/>
      </c>
      <c r="CI416" s="37" t="str">
        <v/>
      </c>
      <c r="CJ416" s="41" t="str">
        <f t="shared" si="245"/>
        <v/>
      </c>
      <c r="CK416" s="41" t="str">
        <f t="shared" si="246"/>
        <v/>
      </c>
      <c r="CL416" s="61" t="str">
        <f t="shared" si="247"/>
        <v/>
      </c>
      <c r="CM416" s="39" t="str">
        <f t="shared" si="248"/>
        <v/>
      </c>
      <c r="CN416" s="39" t="str">
        <f t="shared" si="249"/>
        <v/>
      </c>
      <c r="CO416" s="42" t="str">
        <f t="shared" si="250"/>
        <v/>
      </c>
      <c r="CP416" s="42" t="str">
        <f t="shared" si="251"/>
        <v/>
      </c>
      <c r="CQ416" s="42" t="str">
        <f t="shared" si="252"/>
        <v/>
      </c>
      <c r="CR416" s="42" t="str">
        <f t="shared" si="253"/>
        <v/>
      </c>
      <c r="CS416" s="42" t="str">
        <f t="shared" si="254"/>
        <v/>
      </c>
      <c r="CT416" s="42" t="str">
        <f t="shared" si="255"/>
        <v/>
      </c>
      <c r="CU416" s="43" t="str">
        <f t="shared" si="256"/>
        <v/>
      </c>
      <c r="CV416" s="43" t="str">
        <f t="shared" si="257"/>
        <v/>
      </c>
      <c r="CW416" s="43" t="str">
        <f t="shared" si="258"/>
        <v/>
      </c>
      <c r="CX416" s="13"/>
    </row>
    <row r="417" spans="1:102" x14ac:dyDescent="0.25">
      <c r="A417" s="31"/>
      <c r="B417" s="13"/>
      <c r="C417" s="13"/>
      <c r="D417" s="13"/>
      <c r="E417" s="32"/>
      <c r="F417" s="32"/>
      <c r="G417" s="32"/>
      <c r="H417" s="32"/>
      <c r="I417" s="32"/>
      <c r="J417" s="13"/>
      <c r="K417" s="33"/>
      <c r="L417" s="34" t="str">
        <f>IFERROR(INDEX('Pokemon Data'!A:A,MATCH($A417,'Pokemon Data'!$B:$B,0)),"")</f>
        <v/>
      </c>
      <c r="M417" s="34" t="str">
        <f>IFERROR(INDEX('Pokemon Data'!I:I,MATCH($A417,'Pokemon Data'!$B:$B,0)),"")</f>
        <v/>
      </c>
      <c r="N417" s="34" t="str">
        <f>IFERROR(INDEX('Pokemon Data'!J:J,MATCH($A417,'Pokemon Data'!$B:$B,0)),"")</f>
        <v/>
      </c>
      <c r="O417" s="34" t="str">
        <f>IFERROR(INDEX('Pokemon Data'!K:K,MATCH($A417,'Pokemon Data'!$B:$B,0)),"")</f>
        <v/>
      </c>
      <c r="P417" s="35" t="str">
        <f>IFERROR(INDEX('Level Multipliers'!$A:$A,MATCH($D417,'Level Multipliers'!$B:$B,0)),"")</f>
        <v/>
      </c>
      <c r="Q417" s="36" t="str">
        <f>IFERROR(INDEX('Level Multipliers'!$D:$D,MATCH(P417,'Level Multipliers'!$A:$A,0)),"")</f>
        <v/>
      </c>
      <c r="R417" s="37" t="str">
        <f t="shared" si="222"/>
        <v/>
      </c>
      <c r="S417" s="37" t="str">
        <f t="shared" si="223"/>
        <v/>
      </c>
      <c r="T417" s="38" t="str">
        <f t="shared" si="224"/>
        <v/>
      </c>
      <c r="U417" s="38" t="str">
        <f t="shared" si="225"/>
        <v/>
      </c>
      <c r="V417" s="38" t="b">
        <f t="shared" si="226"/>
        <v>1</v>
      </c>
      <c r="W417" s="37" t="str">
        <f t="array" ref="W417:AG417">IF(V417,"",IVSolution($M417,$N417,$O417,R417,S417,T417,U417,$E417,$F417,$G417,$H417,$I417))</f>
        <v/>
      </c>
      <c r="X417" s="37" t="str">
        <v/>
      </c>
      <c r="Y417" s="37" t="str">
        <v/>
      </c>
      <c r="Z417" s="39" t="str">
        <v/>
      </c>
      <c r="AA417" s="39" t="str">
        <v/>
      </c>
      <c r="AB417" s="37" t="str">
        <v/>
      </c>
      <c r="AC417" s="37" t="str">
        <v/>
      </c>
      <c r="AD417" s="37" t="str">
        <v/>
      </c>
      <c r="AE417" s="37" t="str">
        <v/>
      </c>
      <c r="AF417" s="37" t="str">
        <v/>
      </c>
      <c r="AG417" s="37" t="str">
        <v/>
      </c>
      <c r="AH417" s="40" t="str">
        <f t="shared" si="227"/>
        <v/>
      </c>
      <c r="AI417" s="36" t="str">
        <f>IFERROR(INDEX('Level Multipliers'!$D:$D,MATCH(AH417,'Level Multipliers'!$A:$A,0)),"")</f>
        <v/>
      </c>
      <c r="AJ417" s="37" t="str">
        <f t="shared" si="228"/>
        <v/>
      </c>
      <c r="AK417" s="37" t="str">
        <f t="shared" si="229"/>
        <v/>
      </c>
      <c r="AL417" s="38" t="str">
        <f t="shared" si="230"/>
        <v/>
      </c>
      <c r="AM417" s="38" t="str">
        <f t="shared" si="231"/>
        <v/>
      </c>
      <c r="AN417" s="38" t="b">
        <f t="shared" si="232"/>
        <v>1</v>
      </c>
      <c r="AO417" s="37" t="str">
        <f t="array" ref="AO417:AY417">IF(AN417,"",IVSolution($M417,$N417,$O417,AJ417,AK417,AL417,AM417,$E417,$F417,$G417,$H417,$I417))</f>
        <v/>
      </c>
      <c r="AP417" s="37" t="str">
        <v/>
      </c>
      <c r="AQ417" s="37" t="str">
        <v/>
      </c>
      <c r="AR417" s="39" t="str">
        <v/>
      </c>
      <c r="AS417" s="39" t="str">
        <v/>
      </c>
      <c r="AT417" s="37" t="str">
        <v/>
      </c>
      <c r="AU417" s="37" t="str">
        <v/>
      </c>
      <c r="AV417" s="37" t="str">
        <v/>
      </c>
      <c r="AW417" s="37" t="str">
        <v/>
      </c>
      <c r="AX417" s="37" t="str">
        <v/>
      </c>
      <c r="AY417" s="37" t="str">
        <v/>
      </c>
      <c r="AZ417" s="40" t="str">
        <f t="shared" si="233"/>
        <v/>
      </c>
      <c r="BA417" s="36" t="str">
        <f>IFERROR(INDEX('Level Multipliers'!$D:$D,MATCH(AZ417,'Level Multipliers'!$A:$A,0)),"")</f>
        <v/>
      </c>
      <c r="BB417" s="37" t="str">
        <f t="shared" si="234"/>
        <v/>
      </c>
      <c r="BC417" s="37" t="str">
        <f t="shared" si="235"/>
        <v/>
      </c>
      <c r="BD417" s="38" t="str">
        <f t="shared" si="236"/>
        <v/>
      </c>
      <c r="BE417" s="38" t="str">
        <f t="shared" si="237"/>
        <v/>
      </c>
      <c r="BF417" s="38" t="b">
        <f t="shared" si="238"/>
        <v>1</v>
      </c>
      <c r="BG417" s="37" t="str">
        <f t="array" ref="BG417:BQ417">IF(BF417,"",IVSolution($M417,$N417,$O417,BB417,BC417,BD417,BE417,$E417,$F417,$G417,$H417,$I417))</f>
        <v/>
      </c>
      <c r="BH417" s="37" t="str">
        <v/>
      </c>
      <c r="BI417" s="37" t="str">
        <v/>
      </c>
      <c r="BJ417" s="39" t="str">
        <v/>
      </c>
      <c r="BK417" s="39" t="str">
        <v/>
      </c>
      <c r="BL417" s="37" t="str">
        <v/>
      </c>
      <c r="BM417" s="37" t="str">
        <v/>
      </c>
      <c r="BN417" s="37" t="str">
        <v/>
      </c>
      <c r="BO417" s="37" t="str">
        <v/>
      </c>
      <c r="BP417" s="37" t="str">
        <v/>
      </c>
      <c r="BQ417" s="37" t="str">
        <v/>
      </c>
      <c r="BR417" s="40" t="str">
        <f t="shared" si="239"/>
        <v/>
      </c>
      <c r="BS417" s="36" t="str">
        <f>IFERROR(INDEX('Level Multipliers'!$D:$D,MATCH(BR417,'Level Multipliers'!$A:$A,0)),"")</f>
        <v/>
      </c>
      <c r="BT417" s="37" t="str">
        <f t="shared" si="240"/>
        <v/>
      </c>
      <c r="BU417" s="37" t="str">
        <f t="shared" si="241"/>
        <v/>
      </c>
      <c r="BV417" s="38" t="str">
        <f t="shared" si="242"/>
        <v/>
      </c>
      <c r="BW417" s="38" t="str">
        <f t="shared" si="243"/>
        <v/>
      </c>
      <c r="BX417" s="38" t="b">
        <f t="shared" si="244"/>
        <v>1</v>
      </c>
      <c r="BY417" s="37" t="str">
        <f t="array" ref="BY417:CI417">IF(BX417,"",IVSolution($M417,$N417,$O417,BT417,BU417,BV417,BW417,$E417,$F417,$G417,$H417,$I417))</f>
        <v/>
      </c>
      <c r="BZ417" s="37" t="str">
        <v/>
      </c>
      <c r="CA417" s="37" t="str">
        <v/>
      </c>
      <c r="CB417" s="39" t="str">
        <v/>
      </c>
      <c r="CC417" s="39" t="str">
        <v/>
      </c>
      <c r="CD417" s="37" t="str">
        <v/>
      </c>
      <c r="CE417" s="37" t="str">
        <v/>
      </c>
      <c r="CF417" s="37" t="str">
        <v/>
      </c>
      <c r="CG417" s="37" t="str">
        <v/>
      </c>
      <c r="CH417" s="37" t="str">
        <v/>
      </c>
      <c r="CI417" s="37" t="str">
        <v/>
      </c>
      <c r="CJ417" s="41" t="str">
        <f t="shared" si="245"/>
        <v/>
      </c>
      <c r="CK417" s="41" t="str">
        <f t="shared" si="246"/>
        <v/>
      </c>
      <c r="CL417" s="61" t="str">
        <f t="shared" si="247"/>
        <v/>
      </c>
      <c r="CM417" s="39" t="str">
        <f t="shared" si="248"/>
        <v/>
      </c>
      <c r="CN417" s="39" t="str">
        <f t="shared" si="249"/>
        <v/>
      </c>
      <c r="CO417" s="42" t="str">
        <f t="shared" si="250"/>
        <v/>
      </c>
      <c r="CP417" s="42" t="str">
        <f t="shared" si="251"/>
        <v/>
      </c>
      <c r="CQ417" s="42" t="str">
        <f t="shared" si="252"/>
        <v/>
      </c>
      <c r="CR417" s="42" t="str">
        <f t="shared" si="253"/>
        <v/>
      </c>
      <c r="CS417" s="42" t="str">
        <f t="shared" si="254"/>
        <v/>
      </c>
      <c r="CT417" s="42" t="str">
        <f t="shared" si="255"/>
        <v/>
      </c>
      <c r="CU417" s="43" t="str">
        <f t="shared" si="256"/>
        <v/>
      </c>
      <c r="CV417" s="43" t="str">
        <f t="shared" si="257"/>
        <v/>
      </c>
      <c r="CW417" s="43" t="str">
        <f t="shared" si="258"/>
        <v/>
      </c>
      <c r="CX417" s="13"/>
    </row>
    <row r="418" spans="1:102" x14ac:dyDescent="0.25">
      <c r="A418" s="31"/>
      <c r="B418" s="13"/>
      <c r="C418" s="13"/>
      <c r="D418" s="13"/>
      <c r="E418" s="32"/>
      <c r="F418" s="32"/>
      <c r="G418" s="32"/>
      <c r="H418" s="32"/>
      <c r="I418" s="32"/>
      <c r="J418" s="13"/>
      <c r="K418" s="33"/>
      <c r="L418" s="34" t="str">
        <f>IFERROR(INDEX('Pokemon Data'!A:A,MATCH($A418,'Pokemon Data'!$B:$B,0)),"")</f>
        <v/>
      </c>
      <c r="M418" s="34" t="str">
        <f>IFERROR(INDEX('Pokemon Data'!I:I,MATCH($A418,'Pokemon Data'!$B:$B,0)),"")</f>
        <v/>
      </c>
      <c r="N418" s="34" t="str">
        <f>IFERROR(INDEX('Pokemon Data'!J:J,MATCH($A418,'Pokemon Data'!$B:$B,0)),"")</f>
        <v/>
      </c>
      <c r="O418" s="34" t="str">
        <f>IFERROR(INDEX('Pokemon Data'!K:K,MATCH($A418,'Pokemon Data'!$B:$B,0)),"")</f>
        <v/>
      </c>
      <c r="P418" s="35" t="str">
        <f>IFERROR(INDEX('Level Multipliers'!$A:$A,MATCH($D418,'Level Multipliers'!$B:$B,0)),"")</f>
        <v/>
      </c>
      <c r="Q418" s="36" t="str">
        <f>IFERROR(INDEX('Level Multipliers'!$D:$D,MATCH(P418,'Level Multipliers'!$A:$A,0)),"")</f>
        <v/>
      </c>
      <c r="R418" s="37" t="str">
        <f t="shared" si="222"/>
        <v/>
      </c>
      <c r="S418" s="37" t="str">
        <f t="shared" si="223"/>
        <v/>
      </c>
      <c r="T418" s="38" t="str">
        <f t="shared" si="224"/>
        <v/>
      </c>
      <c r="U418" s="38" t="str">
        <f t="shared" si="225"/>
        <v/>
      </c>
      <c r="V418" s="38" t="b">
        <f t="shared" si="226"/>
        <v>1</v>
      </c>
      <c r="W418" s="37" t="str">
        <f t="array" ref="W418:AG418">IF(V418,"",IVSolution($M418,$N418,$O418,R418,S418,T418,U418,$E418,$F418,$G418,$H418,$I418))</f>
        <v/>
      </c>
      <c r="X418" s="37" t="str">
        <v/>
      </c>
      <c r="Y418" s="37" t="str">
        <v/>
      </c>
      <c r="Z418" s="39" t="str">
        <v/>
      </c>
      <c r="AA418" s="39" t="str">
        <v/>
      </c>
      <c r="AB418" s="37" t="str">
        <v/>
      </c>
      <c r="AC418" s="37" t="str">
        <v/>
      </c>
      <c r="AD418" s="37" t="str">
        <v/>
      </c>
      <c r="AE418" s="37" t="str">
        <v/>
      </c>
      <c r="AF418" s="37" t="str">
        <v/>
      </c>
      <c r="AG418" s="37" t="str">
        <v/>
      </c>
      <c r="AH418" s="40" t="str">
        <f t="shared" si="227"/>
        <v/>
      </c>
      <c r="AI418" s="36" t="str">
        <f>IFERROR(INDEX('Level Multipliers'!$D:$D,MATCH(AH418,'Level Multipliers'!$A:$A,0)),"")</f>
        <v/>
      </c>
      <c r="AJ418" s="37" t="str">
        <f t="shared" si="228"/>
        <v/>
      </c>
      <c r="AK418" s="37" t="str">
        <f t="shared" si="229"/>
        <v/>
      </c>
      <c r="AL418" s="38" t="str">
        <f t="shared" si="230"/>
        <v/>
      </c>
      <c r="AM418" s="38" t="str">
        <f t="shared" si="231"/>
        <v/>
      </c>
      <c r="AN418" s="38" t="b">
        <f t="shared" si="232"/>
        <v>1</v>
      </c>
      <c r="AO418" s="37" t="str">
        <f t="array" ref="AO418:AY418">IF(AN418,"",IVSolution($M418,$N418,$O418,AJ418,AK418,AL418,AM418,$E418,$F418,$G418,$H418,$I418))</f>
        <v/>
      </c>
      <c r="AP418" s="37" t="str">
        <v/>
      </c>
      <c r="AQ418" s="37" t="str">
        <v/>
      </c>
      <c r="AR418" s="39" t="str">
        <v/>
      </c>
      <c r="AS418" s="39" t="str">
        <v/>
      </c>
      <c r="AT418" s="37" t="str">
        <v/>
      </c>
      <c r="AU418" s="37" t="str">
        <v/>
      </c>
      <c r="AV418" s="37" t="str">
        <v/>
      </c>
      <c r="AW418" s="37" t="str">
        <v/>
      </c>
      <c r="AX418" s="37" t="str">
        <v/>
      </c>
      <c r="AY418" s="37" t="str">
        <v/>
      </c>
      <c r="AZ418" s="40" t="str">
        <f t="shared" si="233"/>
        <v/>
      </c>
      <c r="BA418" s="36" t="str">
        <f>IFERROR(INDEX('Level Multipliers'!$D:$D,MATCH(AZ418,'Level Multipliers'!$A:$A,0)),"")</f>
        <v/>
      </c>
      <c r="BB418" s="37" t="str">
        <f t="shared" si="234"/>
        <v/>
      </c>
      <c r="BC418" s="37" t="str">
        <f t="shared" si="235"/>
        <v/>
      </c>
      <c r="BD418" s="38" t="str">
        <f t="shared" si="236"/>
        <v/>
      </c>
      <c r="BE418" s="38" t="str">
        <f t="shared" si="237"/>
        <v/>
      </c>
      <c r="BF418" s="38" t="b">
        <f t="shared" si="238"/>
        <v>1</v>
      </c>
      <c r="BG418" s="37" t="str">
        <f t="array" ref="BG418:BQ418">IF(BF418,"",IVSolution($M418,$N418,$O418,BB418,BC418,BD418,BE418,$E418,$F418,$G418,$H418,$I418))</f>
        <v/>
      </c>
      <c r="BH418" s="37" t="str">
        <v/>
      </c>
      <c r="BI418" s="37" t="str">
        <v/>
      </c>
      <c r="BJ418" s="39" t="str">
        <v/>
      </c>
      <c r="BK418" s="39" t="str">
        <v/>
      </c>
      <c r="BL418" s="37" t="str">
        <v/>
      </c>
      <c r="BM418" s="37" t="str">
        <v/>
      </c>
      <c r="BN418" s="37" t="str">
        <v/>
      </c>
      <c r="BO418" s="37" t="str">
        <v/>
      </c>
      <c r="BP418" s="37" t="str">
        <v/>
      </c>
      <c r="BQ418" s="37" t="str">
        <v/>
      </c>
      <c r="BR418" s="40" t="str">
        <f t="shared" si="239"/>
        <v/>
      </c>
      <c r="BS418" s="36" t="str">
        <f>IFERROR(INDEX('Level Multipliers'!$D:$D,MATCH(BR418,'Level Multipliers'!$A:$A,0)),"")</f>
        <v/>
      </c>
      <c r="BT418" s="37" t="str">
        <f t="shared" si="240"/>
        <v/>
      </c>
      <c r="BU418" s="37" t="str">
        <f t="shared" si="241"/>
        <v/>
      </c>
      <c r="BV418" s="38" t="str">
        <f t="shared" si="242"/>
        <v/>
      </c>
      <c r="BW418" s="38" t="str">
        <f t="shared" si="243"/>
        <v/>
      </c>
      <c r="BX418" s="38" t="b">
        <f t="shared" si="244"/>
        <v>1</v>
      </c>
      <c r="BY418" s="37" t="str">
        <f t="array" ref="BY418:CI418">IF(BX418,"",IVSolution($M418,$N418,$O418,BT418,BU418,BV418,BW418,$E418,$F418,$G418,$H418,$I418))</f>
        <v/>
      </c>
      <c r="BZ418" s="37" t="str">
        <v/>
      </c>
      <c r="CA418" s="37" t="str">
        <v/>
      </c>
      <c r="CB418" s="39" t="str">
        <v/>
      </c>
      <c r="CC418" s="39" t="str">
        <v/>
      </c>
      <c r="CD418" s="37" t="str">
        <v/>
      </c>
      <c r="CE418" s="37" t="str">
        <v/>
      </c>
      <c r="CF418" s="37" t="str">
        <v/>
      </c>
      <c r="CG418" s="37" t="str">
        <v/>
      </c>
      <c r="CH418" s="37" t="str">
        <v/>
      </c>
      <c r="CI418" s="37" t="str">
        <v/>
      </c>
      <c r="CJ418" s="41" t="str">
        <f t="shared" si="245"/>
        <v/>
      </c>
      <c r="CK418" s="41" t="str">
        <f t="shared" si="246"/>
        <v/>
      </c>
      <c r="CL418" s="61" t="str">
        <f t="shared" si="247"/>
        <v/>
      </c>
      <c r="CM418" s="39" t="str">
        <f t="shared" si="248"/>
        <v/>
      </c>
      <c r="CN418" s="39" t="str">
        <f t="shared" si="249"/>
        <v/>
      </c>
      <c r="CO418" s="42" t="str">
        <f t="shared" si="250"/>
        <v/>
      </c>
      <c r="CP418" s="42" t="str">
        <f t="shared" si="251"/>
        <v/>
      </c>
      <c r="CQ418" s="42" t="str">
        <f t="shared" si="252"/>
        <v/>
      </c>
      <c r="CR418" s="42" t="str">
        <f t="shared" si="253"/>
        <v/>
      </c>
      <c r="CS418" s="42" t="str">
        <f t="shared" si="254"/>
        <v/>
      </c>
      <c r="CT418" s="42" t="str">
        <f t="shared" si="255"/>
        <v/>
      </c>
      <c r="CU418" s="43" t="str">
        <f t="shared" si="256"/>
        <v/>
      </c>
      <c r="CV418" s="43" t="str">
        <f t="shared" si="257"/>
        <v/>
      </c>
      <c r="CW418" s="43" t="str">
        <f t="shared" si="258"/>
        <v/>
      </c>
      <c r="CX418" s="13"/>
    </row>
    <row r="419" spans="1:102" x14ac:dyDescent="0.25">
      <c r="A419" s="31"/>
      <c r="B419" s="13"/>
      <c r="C419" s="13"/>
      <c r="D419" s="13"/>
      <c r="E419" s="32"/>
      <c r="F419" s="32"/>
      <c r="G419" s="32"/>
      <c r="H419" s="32"/>
      <c r="I419" s="32"/>
      <c r="J419" s="13"/>
      <c r="K419" s="33"/>
      <c r="L419" s="34" t="str">
        <f>IFERROR(INDEX('Pokemon Data'!A:A,MATCH($A419,'Pokemon Data'!$B:$B,0)),"")</f>
        <v/>
      </c>
      <c r="M419" s="34" t="str">
        <f>IFERROR(INDEX('Pokemon Data'!I:I,MATCH($A419,'Pokemon Data'!$B:$B,0)),"")</f>
        <v/>
      </c>
      <c r="N419" s="34" t="str">
        <f>IFERROR(INDEX('Pokemon Data'!J:J,MATCH($A419,'Pokemon Data'!$B:$B,0)),"")</f>
        <v/>
      </c>
      <c r="O419" s="34" t="str">
        <f>IFERROR(INDEX('Pokemon Data'!K:K,MATCH($A419,'Pokemon Data'!$B:$B,0)),"")</f>
        <v/>
      </c>
      <c r="P419" s="35" t="str">
        <f>IFERROR(INDEX('Level Multipliers'!$A:$A,MATCH($D419,'Level Multipliers'!$B:$B,0)),"")</f>
        <v/>
      </c>
      <c r="Q419" s="36" t="str">
        <f>IFERROR(INDEX('Level Multipliers'!$D:$D,MATCH(P419,'Level Multipliers'!$A:$A,0)),"")</f>
        <v/>
      </c>
      <c r="R419" s="37" t="str">
        <f t="shared" si="222"/>
        <v/>
      </c>
      <c r="S419" s="37" t="str">
        <f t="shared" si="223"/>
        <v/>
      </c>
      <c r="T419" s="38" t="str">
        <f t="shared" si="224"/>
        <v/>
      </c>
      <c r="U419" s="38" t="str">
        <f t="shared" si="225"/>
        <v/>
      </c>
      <c r="V419" s="38" t="b">
        <f t="shared" si="226"/>
        <v>1</v>
      </c>
      <c r="W419" s="37" t="str">
        <f t="array" ref="W419:AG419">IF(V419,"",IVSolution($M419,$N419,$O419,R419,S419,T419,U419,$E419,$F419,$G419,$H419,$I419))</f>
        <v/>
      </c>
      <c r="X419" s="37" t="str">
        <v/>
      </c>
      <c r="Y419" s="37" t="str">
        <v/>
      </c>
      <c r="Z419" s="39" t="str">
        <v/>
      </c>
      <c r="AA419" s="39" t="str">
        <v/>
      </c>
      <c r="AB419" s="37" t="str">
        <v/>
      </c>
      <c r="AC419" s="37" t="str">
        <v/>
      </c>
      <c r="AD419" s="37" t="str">
        <v/>
      </c>
      <c r="AE419" s="37" t="str">
        <v/>
      </c>
      <c r="AF419" s="37" t="str">
        <v/>
      </c>
      <c r="AG419" s="37" t="str">
        <v/>
      </c>
      <c r="AH419" s="40" t="str">
        <f t="shared" si="227"/>
        <v/>
      </c>
      <c r="AI419" s="36" t="str">
        <f>IFERROR(INDEX('Level Multipliers'!$D:$D,MATCH(AH419,'Level Multipliers'!$A:$A,0)),"")</f>
        <v/>
      </c>
      <c r="AJ419" s="37" t="str">
        <f t="shared" si="228"/>
        <v/>
      </c>
      <c r="AK419" s="37" t="str">
        <f t="shared" si="229"/>
        <v/>
      </c>
      <c r="AL419" s="38" t="str">
        <f t="shared" si="230"/>
        <v/>
      </c>
      <c r="AM419" s="38" t="str">
        <f t="shared" si="231"/>
        <v/>
      </c>
      <c r="AN419" s="38" t="b">
        <f t="shared" si="232"/>
        <v>1</v>
      </c>
      <c r="AO419" s="37" t="str">
        <f t="array" ref="AO419:AY419">IF(AN419,"",IVSolution($M419,$N419,$O419,AJ419,AK419,AL419,AM419,$E419,$F419,$G419,$H419,$I419))</f>
        <v/>
      </c>
      <c r="AP419" s="37" t="str">
        <v/>
      </c>
      <c r="AQ419" s="37" t="str">
        <v/>
      </c>
      <c r="AR419" s="39" t="str">
        <v/>
      </c>
      <c r="AS419" s="39" t="str">
        <v/>
      </c>
      <c r="AT419" s="37" t="str">
        <v/>
      </c>
      <c r="AU419" s="37" t="str">
        <v/>
      </c>
      <c r="AV419" s="37" t="str">
        <v/>
      </c>
      <c r="AW419" s="37" t="str">
        <v/>
      </c>
      <c r="AX419" s="37" t="str">
        <v/>
      </c>
      <c r="AY419" s="37" t="str">
        <v/>
      </c>
      <c r="AZ419" s="40" t="str">
        <f t="shared" si="233"/>
        <v/>
      </c>
      <c r="BA419" s="36" t="str">
        <f>IFERROR(INDEX('Level Multipliers'!$D:$D,MATCH(AZ419,'Level Multipliers'!$A:$A,0)),"")</f>
        <v/>
      </c>
      <c r="BB419" s="37" t="str">
        <f t="shared" si="234"/>
        <v/>
      </c>
      <c r="BC419" s="37" t="str">
        <f t="shared" si="235"/>
        <v/>
      </c>
      <c r="BD419" s="38" t="str">
        <f t="shared" si="236"/>
        <v/>
      </c>
      <c r="BE419" s="38" t="str">
        <f t="shared" si="237"/>
        <v/>
      </c>
      <c r="BF419" s="38" t="b">
        <f t="shared" si="238"/>
        <v>1</v>
      </c>
      <c r="BG419" s="37" t="str">
        <f t="array" ref="BG419:BQ419">IF(BF419,"",IVSolution($M419,$N419,$O419,BB419,BC419,BD419,BE419,$E419,$F419,$G419,$H419,$I419))</f>
        <v/>
      </c>
      <c r="BH419" s="37" t="str">
        <v/>
      </c>
      <c r="BI419" s="37" t="str">
        <v/>
      </c>
      <c r="BJ419" s="39" t="str">
        <v/>
      </c>
      <c r="BK419" s="39" t="str">
        <v/>
      </c>
      <c r="BL419" s="37" t="str">
        <v/>
      </c>
      <c r="BM419" s="37" t="str">
        <v/>
      </c>
      <c r="BN419" s="37" t="str">
        <v/>
      </c>
      <c r="BO419" s="37" t="str">
        <v/>
      </c>
      <c r="BP419" s="37" t="str">
        <v/>
      </c>
      <c r="BQ419" s="37" t="str">
        <v/>
      </c>
      <c r="BR419" s="40" t="str">
        <f t="shared" si="239"/>
        <v/>
      </c>
      <c r="BS419" s="36" t="str">
        <f>IFERROR(INDEX('Level Multipliers'!$D:$D,MATCH(BR419,'Level Multipliers'!$A:$A,0)),"")</f>
        <v/>
      </c>
      <c r="BT419" s="37" t="str">
        <f t="shared" si="240"/>
        <v/>
      </c>
      <c r="BU419" s="37" t="str">
        <f t="shared" si="241"/>
        <v/>
      </c>
      <c r="BV419" s="38" t="str">
        <f t="shared" si="242"/>
        <v/>
      </c>
      <c r="BW419" s="38" t="str">
        <f t="shared" si="243"/>
        <v/>
      </c>
      <c r="BX419" s="38" t="b">
        <f t="shared" si="244"/>
        <v>1</v>
      </c>
      <c r="BY419" s="37" t="str">
        <f t="array" ref="BY419:CI419">IF(BX419,"",IVSolution($M419,$N419,$O419,BT419,BU419,BV419,BW419,$E419,$F419,$G419,$H419,$I419))</f>
        <v/>
      </c>
      <c r="BZ419" s="37" t="str">
        <v/>
      </c>
      <c r="CA419" s="37" t="str">
        <v/>
      </c>
      <c r="CB419" s="39" t="str">
        <v/>
      </c>
      <c r="CC419" s="39" t="str">
        <v/>
      </c>
      <c r="CD419" s="37" t="str">
        <v/>
      </c>
      <c r="CE419" s="37" t="str">
        <v/>
      </c>
      <c r="CF419" s="37" t="str">
        <v/>
      </c>
      <c r="CG419" s="37" t="str">
        <v/>
      </c>
      <c r="CH419" s="37" t="str">
        <v/>
      </c>
      <c r="CI419" s="37" t="str">
        <v/>
      </c>
      <c r="CJ419" s="41" t="str">
        <f t="shared" si="245"/>
        <v/>
      </c>
      <c r="CK419" s="41" t="str">
        <f t="shared" si="246"/>
        <v/>
      </c>
      <c r="CL419" s="61" t="str">
        <f t="shared" si="247"/>
        <v/>
      </c>
      <c r="CM419" s="39" t="str">
        <f t="shared" si="248"/>
        <v/>
      </c>
      <c r="CN419" s="39" t="str">
        <f t="shared" si="249"/>
        <v/>
      </c>
      <c r="CO419" s="42" t="str">
        <f t="shared" si="250"/>
        <v/>
      </c>
      <c r="CP419" s="42" t="str">
        <f t="shared" si="251"/>
        <v/>
      </c>
      <c r="CQ419" s="42" t="str">
        <f t="shared" si="252"/>
        <v/>
      </c>
      <c r="CR419" s="42" t="str">
        <f t="shared" si="253"/>
        <v/>
      </c>
      <c r="CS419" s="42" t="str">
        <f t="shared" si="254"/>
        <v/>
      </c>
      <c r="CT419" s="42" t="str">
        <f t="shared" si="255"/>
        <v/>
      </c>
      <c r="CU419" s="43" t="str">
        <f t="shared" si="256"/>
        <v/>
      </c>
      <c r="CV419" s="43" t="str">
        <f t="shared" si="257"/>
        <v/>
      </c>
      <c r="CW419" s="43" t="str">
        <f t="shared" si="258"/>
        <v/>
      </c>
      <c r="CX419" s="13"/>
    </row>
    <row r="420" spans="1:102" x14ac:dyDescent="0.25">
      <c r="A420" s="31"/>
      <c r="B420" s="13"/>
      <c r="C420" s="13"/>
      <c r="D420" s="13"/>
      <c r="E420" s="32"/>
      <c r="F420" s="32"/>
      <c r="G420" s="32"/>
      <c r="H420" s="32"/>
      <c r="I420" s="32"/>
      <c r="J420" s="13"/>
      <c r="K420" s="33"/>
      <c r="L420" s="34" t="str">
        <f>IFERROR(INDEX('Pokemon Data'!A:A,MATCH($A420,'Pokemon Data'!$B:$B,0)),"")</f>
        <v/>
      </c>
      <c r="M420" s="34" t="str">
        <f>IFERROR(INDEX('Pokemon Data'!I:I,MATCH($A420,'Pokemon Data'!$B:$B,0)),"")</f>
        <v/>
      </c>
      <c r="N420" s="34" t="str">
        <f>IFERROR(INDEX('Pokemon Data'!J:J,MATCH($A420,'Pokemon Data'!$B:$B,0)),"")</f>
        <v/>
      </c>
      <c r="O420" s="34" t="str">
        <f>IFERROR(INDEX('Pokemon Data'!K:K,MATCH($A420,'Pokemon Data'!$B:$B,0)),"")</f>
        <v/>
      </c>
      <c r="P420" s="35" t="str">
        <f>IFERROR(INDEX('Level Multipliers'!$A:$A,MATCH($D420,'Level Multipliers'!$B:$B,0)),"")</f>
        <v/>
      </c>
      <c r="Q420" s="36" t="str">
        <f>IFERROR(INDEX('Level Multipliers'!$D:$D,MATCH(P420,'Level Multipliers'!$A:$A,0)),"")</f>
        <v/>
      </c>
      <c r="R420" s="37" t="str">
        <f t="shared" si="222"/>
        <v/>
      </c>
      <c r="S420" s="37" t="str">
        <f t="shared" si="223"/>
        <v/>
      </c>
      <c r="T420" s="38" t="str">
        <f t="shared" si="224"/>
        <v/>
      </c>
      <c r="U420" s="38" t="str">
        <f t="shared" si="225"/>
        <v/>
      </c>
      <c r="V420" s="38" t="b">
        <f t="shared" si="226"/>
        <v>1</v>
      </c>
      <c r="W420" s="37" t="str">
        <f t="array" ref="W420:AG420">IF(V420,"",IVSolution($M420,$N420,$O420,R420,S420,T420,U420,$E420,$F420,$G420,$H420,$I420))</f>
        <v/>
      </c>
      <c r="X420" s="37" t="str">
        <v/>
      </c>
      <c r="Y420" s="37" t="str">
        <v/>
      </c>
      <c r="Z420" s="39" t="str">
        <v/>
      </c>
      <c r="AA420" s="39" t="str">
        <v/>
      </c>
      <c r="AB420" s="37" t="str">
        <v/>
      </c>
      <c r="AC420" s="37" t="str">
        <v/>
      </c>
      <c r="AD420" s="37" t="str">
        <v/>
      </c>
      <c r="AE420" s="37" t="str">
        <v/>
      </c>
      <c r="AF420" s="37" t="str">
        <v/>
      </c>
      <c r="AG420" s="37" t="str">
        <v/>
      </c>
      <c r="AH420" s="40" t="str">
        <f t="shared" si="227"/>
        <v/>
      </c>
      <c r="AI420" s="36" t="str">
        <f>IFERROR(INDEX('Level Multipliers'!$D:$D,MATCH(AH420,'Level Multipliers'!$A:$A,0)),"")</f>
        <v/>
      </c>
      <c r="AJ420" s="37" t="str">
        <f t="shared" si="228"/>
        <v/>
      </c>
      <c r="AK420" s="37" t="str">
        <f t="shared" si="229"/>
        <v/>
      </c>
      <c r="AL420" s="38" t="str">
        <f t="shared" si="230"/>
        <v/>
      </c>
      <c r="AM420" s="38" t="str">
        <f t="shared" si="231"/>
        <v/>
      </c>
      <c r="AN420" s="38" t="b">
        <f t="shared" si="232"/>
        <v>1</v>
      </c>
      <c r="AO420" s="37" t="str">
        <f t="array" ref="AO420:AY420">IF(AN420,"",IVSolution($M420,$N420,$O420,AJ420,AK420,AL420,AM420,$E420,$F420,$G420,$H420,$I420))</f>
        <v/>
      </c>
      <c r="AP420" s="37" t="str">
        <v/>
      </c>
      <c r="AQ420" s="37" t="str">
        <v/>
      </c>
      <c r="AR420" s="39" t="str">
        <v/>
      </c>
      <c r="AS420" s="39" t="str">
        <v/>
      </c>
      <c r="AT420" s="37" t="str">
        <v/>
      </c>
      <c r="AU420" s="37" t="str">
        <v/>
      </c>
      <c r="AV420" s="37" t="str">
        <v/>
      </c>
      <c r="AW420" s="37" t="str">
        <v/>
      </c>
      <c r="AX420" s="37" t="str">
        <v/>
      </c>
      <c r="AY420" s="37" t="str">
        <v/>
      </c>
      <c r="AZ420" s="40" t="str">
        <f t="shared" si="233"/>
        <v/>
      </c>
      <c r="BA420" s="36" t="str">
        <f>IFERROR(INDEX('Level Multipliers'!$D:$D,MATCH(AZ420,'Level Multipliers'!$A:$A,0)),"")</f>
        <v/>
      </c>
      <c r="BB420" s="37" t="str">
        <f t="shared" si="234"/>
        <v/>
      </c>
      <c r="BC420" s="37" t="str">
        <f t="shared" si="235"/>
        <v/>
      </c>
      <c r="BD420" s="38" t="str">
        <f t="shared" si="236"/>
        <v/>
      </c>
      <c r="BE420" s="38" t="str">
        <f t="shared" si="237"/>
        <v/>
      </c>
      <c r="BF420" s="38" t="b">
        <f t="shared" si="238"/>
        <v>1</v>
      </c>
      <c r="BG420" s="37" t="str">
        <f t="array" ref="BG420:BQ420">IF(BF420,"",IVSolution($M420,$N420,$O420,BB420,BC420,BD420,BE420,$E420,$F420,$G420,$H420,$I420))</f>
        <v/>
      </c>
      <c r="BH420" s="37" t="str">
        <v/>
      </c>
      <c r="BI420" s="37" t="str">
        <v/>
      </c>
      <c r="BJ420" s="39" t="str">
        <v/>
      </c>
      <c r="BK420" s="39" t="str">
        <v/>
      </c>
      <c r="BL420" s="37" t="str">
        <v/>
      </c>
      <c r="BM420" s="37" t="str">
        <v/>
      </c>
      <c r="BN420" s="37" t="str">
        <v/>
      </c>
      <c r="BO420" s="37" t="str">
        <v/>
      </c>
      <c r="BP420" s="37" t="str">
        <v/>
      </c>
      <c r="BQ420" s="37" t="str">
        <v/>
      </c>
      <c r="BR420" s="40" t="str">
        <f t="shared" si="239"/>
        <v/>
      </c>
      <c r="BS420" s="36" t="str">
        <f>IFERROR(INDEX('Level Multipliers'!$D:$D,MATCH(BR420,'Level Multipliers'!$A:$A,0)),"")</f>
        <v/>
      </c>
      <c r="BT420" s="37" t="str">
        <f t="shared" si="240"/>
        <v/>
      </c>
      <c r="BU420" s="37" t="str">
        <f t="shared" si="241"/>
        <v/>
      </c>
      <c r="BV420" s="38" t="str">
        <f t="shared" si="242"/>
        <v/>
      </c>
      <c r="BW420" s="38" t="str">
        <f t="shared" si="243"/>
        <v/>
      </c>
      <c r="BX420" s="38" t="b">
        <f t="shared" si="244"/>
        <v>1</v>
      </c>
      <c r="BY420" s="37" t="str">
        <f t="array" ref="BY420:CI420">IF(BX420,"",IVSolution($M420,$N420,$O420,BT420,BU420,BV420,BW420,$E420,$F420,$G420,$H420,$I420))</f>
        <v/>
      </c>
      <c r="BZ420" s="37" t="str">
        <v/>
      </c>
      <c r="CA420" s="37" t="str">
        <v/>
      </c>
      <c r="CB420" s="39" t="str">
        <v/>
      </c>
      <c r="CC420" s="39" t="str">
        <v/>
      </c>
      <c r="CD420" s="37" t="str">
        <v/>
      </c>
      <c r="CE420" s="37" t="str">
        <v/>
      </c>
      <c r="CF420" s="37" t="str">
        <v/>
      </c>
      <c r="CG420" s="37" t="str">
        <v/>
      </c>
      <c r="CH420" s="37" t="str">
        <v/>
      </c>
      <c r="CI420" s="37" t="str">
        <v/>
      </c>
      <c r="CJ420" s="41" t="str">
        <f t="shared" si="245"/>
        <v/>
      </c>
      <c r="CK420" s="41" t="str">
        <f t="shared" si="246"/>
        <v/>
      </c>
      <c r="CL420" s="61" t="str">
        <f t="shared" si="247"/>
        <v/>
      </c>
      <c r="CM420" s="39" t="str">
        <f t="shared" si="248"/>
        <v/>
      </c>
      <c r="CN420" s="39" t="str">
        <f t="shared" si="249"/>
        <v/>
      </c>
      <c r="CO420" s="42" t="str">
        <f t="shared" si="250"/>
        <v/>
      </c>
      <c r="CP420" s="42" t="str">
        <f t="shared" si="251"/>
        <v/>
      </c>
      <c r="CQ420" s="42" t="str">
        <f t="shared" si="252"/>
        <v/>
      </c>
      <c r="CR420" s="42" t="str">
        <f t="shared" si="253"/>
        <v/>
      </c>
      <c r="CS420" s="42" t="str">
        <f t="shared" si="254"/>
        <v/>
      </c>
      <c r="CT420" s="42" t="str">
        <f t="shared" si="255"/>
        <v/>
      </c>
      <c r="CU420" s="43" t="str">
        <f t="shared" si="256"/>
        <v/>
      </c>
      <c r="CV420" s="43" t="str">
        <f t="shared" si="257"/>
        <v/>
      </c>
      <c r="CW420" s="43" t="str">
        <f t="shared" si="258"/>
        <v/>
      </c>
      <c r="CX420" s="13"/>
    </row>
    <row r="421" spans="1:102" x14ac:dyDescent="0.25">
      <c r="A421" s="31"/>
      <c r="B421" s="13"/>
      <c r="C421" s="13"/>
      <c r="D421" s="13"/>
      <c r="E421" s="32"/>
      <c r="F421" s="32"/>
      <c r="G421" s="32"/>
      <c r="H421" s="32"/>
      <c r="I421" s="32"/>
      <c r="J421" s="13"/>
      <c r="K421" s="33"/>
      <c r="L421" s="34" t="str">
        <f>IFERROR(INDEX('Pokemon Data'!A:A,MATCH($A421,'Pokemon Data'!$B:$B,0)),"")</f>
        <v/>
      </c>
      <c r="M421" s="34" t="str">
        <f>IFERROR(INDEX('Pokemon Data'!I:I,MATCH($A421,'Pokemon Data'!$B:$B,0)),"")</f>
        <v/>
      </c>
      <c r="N421" s="34" t="str">
        <f>IFERROR(INDEX('Pokemon Data'!J:J,MATCH($A421,'Pokemon Data'!$B:$B,0)),"")</f>
        <v/>
      </c>
      <c r="O421" s="34" t="str">
        <f>IFERROR(INDEX('Pokemon Data'!K:K,MATCH($A421,'Pokemon Data'!$B:$B,0)),"")</f>
        <v/>
      </c>
      <c r="P421" s="35" t="str">
        <f>IFERROR(INDEX('Level Multipliers'!$A:$A,MATCH($D421,'Level Multipliers'!$B:$B,0)),"")</f>
        <v/>
      </c>
      <c r="Q421" s="36" t="str">
        <f>IFERROR(INDEX('Level Multipliers'!$D:$D,MATCH(P421,'Level Multipliers'!$A:$A,0)),"")</f>
        <v/>
      </c>
      <c r="R421" s="37" t="str">
        <f t="shared" si="222"/>
        <v/>
      </c>
      <c r="S421" s="37" t="str">
        <f t="shared" si="223"/>
        <v/>
      </c>
      <c r="T421" s="38" t="str">
        <f t="shared" si="224"/>
        <v/>
      </c>
      <c r="U421" s="38" t="str">
        <f t="shared" si="225"/>
        <v/>
      </c>
      <c r="V421" s="38" t="b">
        <f t="shared" si="226"/>
        <v>1</v>
      </c>
      <c r="W421" s="37" t="str">
        <f t="array" ref="W421:AG421">IF(V421,"",IVSolution($M421,$N421,$O421,R421,S421,T421,U421,$E421,$F421,$G421,$H421,$I421))</f>
        <v/>
      </c>
      <c r="X421" s="37" t="str">
        <v/>
      </c>
      <c r="Y421" s="37" t="str">
        <v/>
      </c>
      <c r="Z421" s="39" t="str">
        <v/>
      </c>
      <c r="AA421" s="39" t="str">
        <v/>
      </c>
      <c r="AB421" s="37" t="str">
        <v/>
      </c>
      <c r="AC421" s="37" t="str">
        <v/>
      </c>
      <c r="AD421" s="37" t="str">
        <v/>
      </c>
      <c r="AE421" s="37" t="str">
        <v/>
      </c>
      <c r="AF421" s="37" t="str">
        <v/>
      </c>
      <c r="AG421" s="37" t="str">
        <v/>
      </c>
      <c r="AH421" s="40" t="str">
        <f t="shared" si="227"/>
        <v/>
      </c>
      <c r="AI421" s="36" t="str">
        <f>IFERROR(INDEX('Level Multipliers'!$D:$D,MATCH(AH421,'Level Multipliers'!$A:$A,0)),"")</f>
        <v/>
      </c>
      <c r="AJ421" s="37" t="str">
        <f t="shared" si="228"/>
        <v/>
      </c>
      <c r="AK421" s="37" t="str">
        <f t="shared" si="229"/>
        <v/>
      </c>
      <c r="AL421" s="38" t="str">
        <f t="shared" si="230"/>
        <v/>
      </c>
      <c r="AM421" s="38" t="str">
        <f t="shared" si="231"/>
        <v/>
      </c>
      <c r="AN421" s="38" t="b">
        <f t="shared" si="232"/>
        <v>1</v>
      </c>
      <c r="AO421" s="37" t="str">
        <f t="array" ref="AO421:AY421">IF(AN421,"",IVSolution($M421,$N421,$O421,AJ421,AK421,AL421,AM421,$E421,$F421,$G421,$H421,$I421))</f>
        <v/>
      </c>
      <c r="AP421" s="37" t="str">
        <v/>
      </c>
      <c r="AQ421" s="37" t="str">
        <v/>
      </c>
      <c r="AR421" s="39" t="str">
        <v/>
      </c>
      <c r="AS421" s="39" t="str">
        <v/>
      </c>
      <c r="AT421" s="37" t="str">
        <v/>
      </c>
      <c r="AU421" s="37" t="str">
        <v/>
      </c>
      <c r="AV421" s="37" t="str">
        <v/>
      </c>
      <c r="AW421" s="37" t="str">
        <v/>
      </c>
      <c r="AX421" s="37" t="str">
        <v/>
      </c>
      <c r="AY421" s="37" t="str">
        <v/>
      </c>
      <c r="AZ421" s="40" t="str">
        <f t="shared" si="233"/>
        <v/>
      </c>
      <c r="BA421" s="36" t="str">
        <f>IFERROR(INDEX('Level Multipliers'!$D:$D,MATCH(AZ421,'Level Multipliers'!$A:$A,0)),"")</f>
        <v/>
      </c>
      <c r="BB421" s="37" t="str">
        <f t="shared" si="234"/>
        <v/>
      </c>
      <c r="BC421" s="37" t="str">
        <f t="shared" si="235"/>
        <v/>
      </c>
      <c r="BD421" s="38" t="str">
        <f t="shared" si="236"/>
        <v/>
      </c>
      <c r="BE421" s="38" t="str">
        <f t="shared" si="237"/>
        <v/>
      </c>
      <c r="BF421" s="38" t="b">
        <f t="shared" si="238"/>
        <v>1</v>
      </c>
      <c r="BG421" s="37" t="str">
        <f t="array" ref="BG421:BQ421">IF(BF421,"",IVSolution($M421,$N421,$O421,BB421,BC421,BD421,BE421,$E421,$F421,$G421,$H421,$I421))</f>
        <v/>
      </c>
      <c r="BH421" s="37" t="str">
        <v/>
      </c>
      <c r="BI421" s="37" t="str">
        <v/>
      </c>
      <c r="BJ421" s="39" t="str">
        <v/>
      </c>
      <c r="BK421" s="39" t="str">
        <v/>
      </c>
      <c r="BL421" s="37" t="str">
        <v/>
      </c>
      <c r="BM421" s="37" t="str">
        <v/>
      </c>
      <c r="BN421" s="37" t="str">
        <v/>
      </c>
      <c r="BO421" s="37" t="str">
        <v/>
      </c>
      <c r="BP421" s="37" t="str">
        <v/>
      </c>
      <c r="BQ421" s="37" t="str">
        <v/>
      </c>
      <c r="BR421" s="40" t="str">
        <f t="shared" si="239"/>
        <v/>
      </c>
      <c r="BS421" s="36" t="str">
        <f>IFERROR(INDEX('Level Multipliers'!$D:$D,MATCH(BR421,'Level Multipliers'!$A:$A,0)),"")</f>
        <v/>
      </c>
      <c r="BT421" s="37" t="str">
        <f t="shared" si="240"/>
        <v/>
      </c>
      <c r="BU421" s="37" t="str">
        <f t="shared" si="241"/>
        <v/>
      </c>
      <c r="BV421" s="38" t="str">
        <f t="shared" si="242"/>
        <v/>
      </c>
      <c r="BW421" s="38" t="str">
        <f t="shared" si="243"/>
        <v/>
      </c>
      <c r="BX421" s="38" t="b">
        <f t="shared" si="244"/>
        <v>1</v>
      </c>
      <c r="BY421" s="37" t="str">
        <f t="array" ref="BY421:CI421">IF(BX421,"",IVSolution($M421,$N421,$O421,BT421,BU421,BV421,BW421,$E421,$F421,$G421,$H421,$I421))</f>
        <v/>
      </c>
      <c r="BZ421" s="37" t="str">
        <v/>
      </c>
      <c r="CA421" s="37" t="str">
        <v/>
      </c>
      <c r="CB421" s="39" t="str">
        <v/>
      </c>
      <c r="CC421" s="39" t="str">
        <v/>
      </c>
      <c r="CD421" s="37" t="str">
        <v/>
      </c>
      <c r="CE421" s="37" t="str">
        <v/>
      </c>
      <c r="CF421" s="37" t="str">
        <v/>
      </c>
      <c r="CG421" s="37" t="str">
        <v/>
      </c>
      <c r="CH421" s="37" t="str">
        <v/>
      </c>
      <c r="CI421" s="37" t="str">
        <v/>
      </c>
      <c r="CJ421" s="41" t="str">
        <f t="shared" si="245"/>
        <v/>
      </c>
      <c r="CK421" s="41" t="str">
        <f t="shared" si="246"/>
        <v/>
      </c>
      <c r="CL421" s="61" t="str">
        <f t="shared" si="247"/>
        <v/>
      </c>
      <c r="CM421" s="39" t="str">
        <f t="shared" si="248"/>
        <v/>
      </c>
      <c r="CN421" s="39" t="str">
        <f t="shared" si="249"/>
        <v/>
      </c>
      <c r="CO421" s="42" t="str">
        <f t="shared" si="250"/>
        <v/>
      </c>
      <c r="CP421" s="42" t="str">
        <f t="shared" si="251"/>
        <v/>
      </c>
      <c r="CQ421" s="42" t="str">
        <f t="shared" si="252"/>
        <v/>
      </c>
      <c r="CR421" s="42" t="str">
        <f t="shared" si="253"/>
        <v/>
      </c>
      <c r="CS421" s="42" t="str">
        <f t="shared" si="254"/>
        <v/>
      </c>
      <c r="CT421" s="42" t="str">
        <f t="shared" si="255"/>
        <v/>
      </c>
      <c r="CU421" s="43" t="str">
        <f t="shared" si="256"/>
        <v/>
      </c>
      <c r="CV421" s="43" t="str">
        <f t="shared" si="257"/>
        <v/>
      </c>
      <c r="CW421" s="43" t="str">
        <f t="shared" si="258"/>
        <v/>
      </c>
      <c r="CX421" s="13"/>
    </row>
    <row r="422" spans="1:102" x14ac:dyDescent="0.25">
      <c r="A422" s="31"/>
      <c r="B422" s="13"/>
      <c r="C422" s="13"/>
      <c r="D422" s="13"/>
      <c r="E422" s="32"/>
      <c r="F422" s="32"/>
      <c r="G422" s="32"/>
      <c r="H422" s="32"/>
      <c r="I422" s="32"/>
      <c r="J422" s="13"/>
      <c r="K422" s="33"/>
      <c r="L422" s="34" t="str">
        <f>IFERROR(INDEX('Pokemon Data'!A:A,MATCH($A422,'Pokemon Data'!$B:$B,0)),"")</f>
        <v/>
      </c>
      <c r="M422" s="34" t="str">
        <f>IFERROR(INDEX('Pokemon Data'!I:I,MATCH($A422,'Pokemon Data'!$B:$B,0)),"")</f>
        <v/>
      </c>
      <c r="N422" s="34" t="str">
        <f>IFERROR(INDEX('Pokemon Data'!J:J,MATCH($A422,'Pokemon Data'!$B:$B,0)),"")</f>
        <v/>
      </c>
      <c r="O422" s="34" t="str">
        <f>IFERROR(INDEX('Pokemon Data'!K:K,MATCH($A422,'Pokemon Data'!$B:$B,0)),"")</f>
        <v/>
      </c>
      <c r="P422" s="35" t="str">
        <f>IFERROR(INDEX('Level Multipliers'!$A:$A,MATCH($D422,'Level Multipliers'!$B:$B,0)),"")</f>
        <v/>
      </c>
      <c r="Q422" s="36" t="str">
        <f>IFERROR(INDEX('Level Multipliers'!$D:$D,MATCH(P422,'Level Multipliers'!$A:$A,0)),"")</f>
        <v/>
      </c>
      <c r="R422" s="37" t="str">
        <f t="shared" si="222"/>
        <v/>
      </c>
      <c r="S422" s="37" t="str">
        <f t="shared" si="223"/>
        <v/>
      </c>
      <c r="T422" s="38" t="str">
        <f t="shared" si="224"/>
        <v/>
      </c>
      <c r="U422" s="38" t="str">
        <f t="shared" si="225"/>
        <v/>
      </c>
      <c r="V422" s="38" t="b">
        <f t="shared" si="226"/>
        <v>1</v>
      </c>
      <c r="W422" s="37" t="str">
        <f t="array" ref="W422:AG422">IF(V422,"",IVSolution($M422,$N422,$O422,R422,S422,T422,U422,$E422,$F422,$G422,$H422,$I422))</f>
        <v/>
      </c>
      <c r="X422" s="37" t="str">
        <v/>
      </c>
      <c r="Y422" s="37" t="str">
        <v/>
      </c>
      <c r="Z422" s="39" t="str">
        <v/>
      </c>
      <c r="AA422" s="39" t="str">
        <v/>
      </c>
      <c r="AB422" s="37" t="str">
        <v/>
      </c>
      <c r="AC422" s="37" t="str">
        <v/>
      </c>
      <c r="AD422" s="37" t="str">
        <v/>
      </c>
      <c r="AE422" s="37" t="str">
        <v/>
      </c>
      <c r="AF422" s="37" t="str">
        <v/>
      </c>
      <c r="AG422" s="37" t="str">
        <v/>
      </c>
      <c r="AH422" s="40" t="str">
        <f t="shared" si="227"/>
        <v/>
      </c>
      <c r="AI422" s="36" t="str">
        <f>IFERROR(INDEX('Level Multipliers'!$D:$D,MATCH(AH422,'Level Multipliers'!$A:$A,0)),"")</f>
        <v/>
      </c>
      <c r="AJ422" s="37" t="str">
        <f t="shared" si="228"/>
        <v/>
      </c>
      <c r="AK422" s="37" t="str">
        <f t="shared" si="229"/>
        <v/>
      </c>
      <c r="AL422" s="38" t="str">
        <f t="shared" si="230"/>
        <v/>
      </c>
      <c r="AM422" s="38" t="str">
        <f t="shared" si="231"/>
        <v/>
      </c>
      <c r="AN422" s="38" t="b">
        <f t="shared" si="232"/>
        <v>1</v>
      </c>
      <c r="AO422" s="37" t="str">
        <f t="array" ref="AO422:AY422">IF(AN422,"",IVSolution($M422,$N422,$O422,AJ422,AK422,AL422,AM422,$E422,$F422,$G422,$H422,$I422))</f>
        <v/>
      </c>
      <c r="AP422" s="37" t="str">
        <v/>
      </c>
      <c r="AQ422" s="37" t="str">
        <v/>
      </c>
      <c r="AR422" s="39" t="str">
        <v/>
      </c>
      <c r="AS422" s="39" t="str">
        <v/>
      </c>
      <c r="AT422" s="37" t="str">
        <v/>
      </c>
      <c r="AU422" s="37" t="str">
        <v/>
      </c>
      <c r="AV422" s="37" t="str">
        <v/>
      </c>
      <c r="AW422" s="37" t="str">
        <v/>
      </c>
      <c r="AX422" s="37" t="str">
        <v/>
      </c>
      <c r="AY422" s="37" t="str">
        <v/>
      </c>
      <c r="AZ422" s="40" t="str">
        <f t="shared" si="233"/>
        <v/>
      </c>
      <c r="BA422" s="36" t="str">
        <f>IFERROR(INDEX('Level Multipliers'!$D:$D,MATCH(AZ422,'Level Multipliers'!$A:$A,0)),"")</f>
        <v/>
      </c>
      <c r="BB422" s="37" t="str">
        <f t="shared" si="234"/>
        <v/>
      </c>
      <c r="BC422" s="37" t="str">
        <f t="shared" si="235"/>
        <v/>
      </c>
      <c r="BD422" s="38" t="str">
        <f t="shared" si="236"/>
        <v/>
      </c>
      <c r="BE422" s="38" t="str">
        <f t="shared" si="237"/>
        <v/>
      </c>
      <c r="BF422" s="38" t="b">
        <f t="shared" si="238"/>
        <v>1</v>
      </c>
      <c r="BG422" s="37" t="str">
        <f t="array" ref="BG422:BQ422">IF(BF422,"",IVSolution($M422,$N422,$O422,BB422,BC422,BD422,BE422,$E422,$F422,$G422,$H422,$I422))</f>
        <v/>
      </c>
      <c r="BH422" s="37" t="str">
        <v/>
      </c>
      <c r="BI422" s="37" t="str">
        <v/>
      </c>
      <c r="BJ422" s="39" t="str">
        <v/>
      </c>
      <c r="BK422" s="39" t="str">
        <v/>
      </c>
      <c r="BL422" s="37" t="str">
        <v/>
      </c>
      <c r="BM422" s="37" t="str">
        <v/>
      </c>
      <c r="BN422" s="37" t="str">
        <v/>
      </c>
      <c r="BO422" s="37" t="str">
        <v/>
      </c>
      <c r="BP422" s="37" t="str">
        <v/>
      </c>
      <c r="BQ422" s="37" t="str">
        <v/>
      </c>
      <c r="BR422" s="40" t="str">
        <f t="shared" si="239"/>
        <v/>
      </c>
      <c r="BS422" s="36" t="str">
        <f>IFERROR(INDEX('Level Multipliers'!$D:$D,MATCH(BR422,'Level Multipliers'!$A:$A,0)),"")</f>
        <v/>
      </c>
      <c r="BT422" s="37" t="str">
        <f t="shared" si="240"/>
        <v/>
      </c>
      <c r="BU422" s="37" t="str">
        <f t="shared" si="241"/>
        <v/>
      </c>
      <c r="BV422" s="38" t="str">
        <f t="shared" si="242"/>
        <v/>
      </c>
      <c r="BW422" s="38" t="str">
        <f t="shared" si="243"/>
        <v/>
      </c>
      <c r="BX422" s="38" t="b">
        <f t="shared" si="244"/>
        <v>1</v>
      </c>
      <c r="BY422" s="37" t="str">
        <f t="array" ref="BY422:CI422">IF(BX422,"",IVSolution($M422,$N422,$O422,BT422,BU422,BV422,BW422,$E422,$F422,$G422,$H422,$I422))</f>
        <v/>
      </c>
      <c r="BZ422" s="37" t="str">
        <v/>
      </c>
      <c r="CA422" s="37" t="str">
        <v/>
      </c>
      <c r="CB422" s="39" t="str">
        <v/>
      </c>
      <c r="CC422" s="39" t="str">
        <v/>
      </c>
      <c r="CD422" s="37" t="str">
        <v/>
      </c>
      <c r="CE422" s="37" t="str">
        <v/>
      </c>
      <c r="CF422" s="37" t="str">
        <v/>
      </c>
      <c r="CG422" s="37" t="str">
        <v/>
      </c>
      <c r="CH422" s="37" t="str">
        <v/>
      </c>
      <c r="CI422" s="37" t="str">
        <v/>
      </c>
      <c r="CJ422" s="41" t="str">
        <f t="shared" si="245"/>
        <v/>
      </c>
      <c r="CK422" s="41" t="str">
        <f t="shared" si="246"/>
        <v/>
      </c>
      <c r="CL422" s="61" t="str">
        <f t="shared" si="247"/>
        <v/>
      </c>
      <c r="CM422" s="39" t="str">
        <f t="shared" si="248"/>
        <v/>
      </c>
      <c r="CN422" s="39" t="str">
        <f t="shared" si="249"/>
        <v/>
      </c>
      <c r="CO422" s="42" t="str">
        <f t="shared" si="250"/>
        <v/>
      </c>
      <c r="CP422" s="42" t="str">
        <f t="shared" si="251"/>
        <v/>
      </c>
      <c r="CQ422" s="42" t="str">
        <f t="shared" si="252"/>
        <v/>
      </c>
      <c r="CR422" s="42" t="str">
        <f t="shared" si="253"/>
        <v/>
      </c>
      <c r="CS422" s="42" t="str">
        <f t="shared" si="254"/>
        <v/>
      </c>
      <c r="CT422" s="42" t="str">
        <f t="shared" si="255"/>
        <v/>
      </c>
      <c r="CU422" s="43" t="str">
        <f t="shared" si="256"/>
        <v/>
      </c>
      <c r="CV422" s="43" t="str">
        <f t="shared" si="257"/>
        <v/>
      </c>
      <c r="CW422" s="43" t="str">
        <f t="shared" si="258"/>
        <v/>
      </c>
      <c r="CX422" s="13"/>
    </row>
    <row r="423" spans="1:102" x14ac:dyDescent="0.25">
      <c r="A423" s="31"/>
      <c r="B423" s="13"/>
      <c r="C423" s="13"/>
      <c r="D423" s="13"/>
      <c r="E423" s="32"/>
      <c r="F423" s="32"/>
      <c r="G423" s="32"/>
      <c r="H423" s="32"/>
      <c r="I423" s="32"/>
      <c r="J423" s="13"/>
      <c r="K423" s="33"/>
      <c r="L423" s="34" t="str">
        <f>IFERROR(INDEX('Pokemon Data'!A:A,MATCH($A423,'Pokemon Data'!$B:$B,0)),"")</f>
        <v/>
      </c>
      <c r="M423" s="34" t="str">
        <f>IFERROR(INDEX('Pokemon Data'!I:I,MATCH($A423,'Pokemon Data'!$B:$B,0)),"")</f>
        <v/>
      </c>
      <c r="N423" s="34" t="str">
        <f>IFERROR(INDEX('Pokemon Data'!J:J,MATCH($A423,'Pokemon Data'!$B:$B,0)),"")</f>
        <v/>
      </c>
      <c r="O423" s="34" t="str">
        <f>IFERROR(INDEX('Pokemon Data'!K:K,MATCH($A423,'Pokemon Data'!$B:$B,0)),"")</f>
        <v/>
      </c>
      <c r="P423" s="35" t="str">
        <f>IFERROR(INDEX('Level Multipliers'!$A:$A,MATCH($D423,'Level Multipliers'!$B:$B,0)),"")</f>
        <v/>
      </c>
      <c r="Q423" s="36" t="str">
        <f>IFERROR(INDEX('Level Multipliers'!$D:$D,MATCH(P423,'Level Multipliers'!$A:$A,0)),"")</f>
        <v/>
      </c>
      <c r="R423" s="37" t="str">
        <f t="shared" si="222"/>
        <v/>
      </c>
      <c r="S423" s="37" t="str">
        <f t="shared" si="223"/>
        <v/>
      </c>
      <c r="T423" s="38" t="str">
        <f t="shared" si="224"/>
        <v/>
      </c>
      <c r="U423" s="38" t="str">
        <f t="shared" si="225"/>
        <v/>
      </c>
      <c r="V423" s="38" t="b">
        <f t="shared" si="226"/>
        <v>1</v>
      </c>
      <c r="W423" s="37" t="str">
        <f t="array" ref="W423:AG423">IF(V423,"",IVSolution($M423,$N423,$O423,R423,S423,T423,U423,$E423,$F423,$G423,$H423,$I423))</f>
        <v/>
      </c>
      <c r="X423" s="37" t="str">
        <v/>
      </c>
      <c r="Y423" s="37" t="str">
        <v/>
      </c>
      <c r="Z423" s="39" t="str">
        <v/>
      </c>
      <c r="AA423" s="39" t="str">
        <v/>
      </c>
      <c r="AB423" s="37" t="str">
        <v/>
      </c>
      <c r="AC423" s="37" t="str">
        <v/>
      </c>
      <c r="AD423" s="37" t="str">
        <v/>
      </c>
      <c r="AE423" s="37" t="str">
        <v/>
      </c>
      <c r="AF423" s="37" t="str">
        <v/>
      </c>
      <c r="AG423" s="37" t="str">
        <v/>
      </c>
      <c r="AH423" s="40" t="str">
        <f t="shared" si="227"/>
        <v/>
      </c>
      <c r="AI423" s="36" t="str">
        <f>IFERROR(INDEX('Level Multipliers'!$D:$D,MATCH(AH423,'Level Multipliers'!$A:$A,0)),"")</f>
        <v/>
      </c>
      <c r="AJ423" s="37" t="str">
        <f t="shared" si="228"/>
        <v/>
      </c>
      <c r="AK423" s="37" t="str">
        <f t="shared" si="229"/>
        <v/>
      </c>
      <c r="AL423" s="38" t="str">
        <f t="shared" si="230"/>
        <v/>
      </c>
      <c r="AM423" s="38" t="str">
        <f t="shared" si="231"/>
        <v/>
      </c>
      <c r="AN423" s="38" t="b">
        <f t="shared" si="232"/>
        <v>1</v>
      </c>
      <c r="AO423" s="37" t="str">
        <f t="array" ref="AO423:AY423">IF(AN423,"",IVSolution($M423,$N423,$O423,AJ423,AK423,AL423,AM423,$E423,$F423,$G423,$H423,$I423))</f>
        <v/>
      </c>
      <c r="AP423" s="37" t="str">
        <v/>
      </c>
      <c r="AQ423" s="37" t="str">
        <v/>
      </c>
      <c r="AR423" s="39" t="str">
        <v/>
      </c>
      <c r="AS423" s="39" t="str">
        <v/>
      </c>
      <c r="AT423" s="37" t="str">
        <v/>
      </c>
      <c r="AU423" s="37" t="str">
        <v/>
      </c>
      <c r="AV423" s="37" t="str">
        <v/>
      </c>
      <c r="AW423" s="37" t="str">
        <v/>
      </c>
      <c r="AX423" s="37" t="str">
        <v/>
      </c>
      <c r="AY423" s="37" t="str">
        <v/>
      </c>
      <c r="AZ423" s="40" t="str">
        <f t="shared" si="233"/>
        <v/>
      </c>
      <c r="BA423" s="36" t="str">
        <f>IFERROR(INDEX('Level Multipliers'!$D:$D,MATCH(AZ423,'Level Multipliers'!$A:$A,0)),"")</f>
        <v/>
      </c>
      <c r="BB423" s="37" t="str">
        <f t="shared" si="234"/>
        <v/>
      </c>
      <c r="BC423" s="37" t="str">
        <f t="shared" si="235"/>
        <v/>
      </c>
      <c r="BD423" s="38" t="str">
        <f t="shared" si="236"/>
        <v/>
      </c>
      <c r="BE423" s="38" t="str">
        <f t="shared" si="237"/>
        <v/>
      </c>
      <c r="BF423" s="38" t="b">
        <f t="shared" si="238"/>
        <v>1</v>
      </c>
      <c r="BG423" s="37" t="str">
        <f t="array" ref="BG423:BQ423">IF(BF423,"",IVSolution($M423,$N423,$O423,BB423,BC423,BD423,BE423,$E423,$F423,$G423,$H423,$I423))</f>
        <v/>
      </c>
      <c r="BH423" s="37" t="str">
        <v/>
      </c>
      <c r="BI423" s="37" t="str">
        <v/>
      </c>
      <c r="BJ423" s="39" t="str">
        <v/>
      </c>
      <c r="BK423" s="39" t="str">
        <v/>
      </c>
      <c r="BL423" s="37" t="str">
        <v/>
      </c>
      <c r="BM423" s="37" t="str">
        <v/>
      </c>
      <c r="BN423" s="37" t="str">
        <v/>
      </c>
      <c r="BO423" s="37" t="str">
        <v/>
      </c>
      <c r="BP423" s="37" t="str">
        <v/>
      </c>
      <c r="BQ423" s="37" t="str">
        <v/>
      </c>
      <c r="BR423" s="40" t="str">
        <f t="shared" si="239"/>
        <v/>
      </c>
      <c r="BS423" s="36" t="str">
        <f>IFERROR(INDEX('Level Multipliers'!$D:$D,MATCH(BR423,'Level Multipliers'!$A:$A,0)),"")</f>
        <v/>
      </c>
      <c r="BT423" s="37" t="str">
        <f t="shared" si="240"/>
        <v/>
      </c>
      <c r="BU423" s="37" t="str">
        <f t="shared" si="241"/>
        <v/>
      </c>
      <c r="BV423" s="38" t="str">
        <f t="shared" si="242"/>
        <v/>
      </c>
      <c r="BW423" s="38" t="str">
        <f t="shared" si="243"/>
        <v/>
      </c>
      <c r="BX423" s="38" t="b">
        <f t="shared" si="244"/>
        <v>1</v>
      </c>
      <c r="BY423" s="37" t="str">
        <f t="array" ref="BY423:CI423">IF(BX423,"",IVSolution($M423,$N423,$O423,BT423,BU423,BV423,BW423,$E423,$F423,$G423,$H423,$I423))</f>
        <v/>
      </c>
      <c r="BZ423" s="37" t="str">
        <v/>
      </c>
      <c r="CA423" s="37" t="str">
        <v/>
      </c>
      <c r="CB423" s="39" t="str">
        <v/>
      </c>
      <c r="CC423" s="39" t="str">
        <v/>
      </c>
      <c r="CD423" s="37" t="str">
        <v/>
      </c>
      <c r="CE423" s="37" t="str">
        <v/>
      </c>
      <c r="CF423" s="37" t="str">
        <v/>
      </c>
      <c r="CG423" s="37" t="str">
        <v/>
      </c>
      <c r="CH423" s="37" t="str">
        <v/>
      </c>
      <c r="CI423" s="37" t="str">
        <v/>
      </c>
      <c r="CJ423" s="41" t="str">
        <f t="shared" si="245"/>
        <v/>
      </c>
      <c r="CK423" s="41" t="str">
        <f t="shared" si="246"/>
        <v/>
      </c>
      <c r="CL423" s="61" t="str">
        <f t="shared" si="247"/>
        <v/>
      </c>
      <c r="CM423" s="39" t="str">
        <f t="shared" si="248"/>
        <v/>
      </c>
      <c r="CN423" s="39" t="str">
        <f t="shared" si="249"/>
        <v/>
      </c>
      <c r="CO423" s="42" t="str">
        <f t="shared" si="250"/>
        <v/>
      </c>
      <c r="CP423" s="42" t="str">
        <f t="shared" si="251"/>
        <v/>
      </c>
      <c r="CQ423" s="42" t="str">
        <f t="shared" si="252"/>
        <v/>
      </c>
      <c r="CR423" s="42" t="str">
        <f t="shared" si="253"/>
        <v/>
      </c>
      <c r="CS423" s="42" t="str">
        <f t="shared" si="254"/>
        <v/>
      </c>
      <c r="CT423" s="42" t="str">
        <f t="shared" si="255"/>
        <v/>
      </c>
      <c r="CU423" s="43" t="str">
        <f t="shared" si="256"/>
        <v/>
      </c>
      <c r="CV423" s="43" t="str">
        <f t="shared" si="257"/>
        <v/>
      </c>
      <c r="CW423" s="43" t="str">
        <f t="shared" si="258"/>
        <v/>
      </c>
      <c r="CX423" s="13"/>
    </row>
    <row r="424" spans="1:102" x14ac:dyDescent="0.25">
      <c r="A424" s="31"/>
      <c r="B424" s="13"/>
      <c r="C424" s="13"/>
      <c r="D424" s="13"/>
      <c r="E424" s="32"/>
      <c r="F424" s="32"/>
      <c r="G424" s="32"/>
      <c r="H424" s="32"/>
      <c r="I424" s="32"/>
      <c r="J424" s="13"/>
      <c r="K424" s="33"/>
      <c r="L424" s="34" t="str">
        <f>IFERROR(INDEX('Pokemon Data'!A:A,MATCH($A424,'Pokemon Data'!$B:$B,0)),"")</f>
        <v/>
      </c>
      <c r="M424" s="34" t="str">
        <f>IFERROR(INDEX('Pokemon Data'!I:I,MATCH($A424,'Pokemon Data'!$B:$B,0)),"")</f>
        <v/>
      </c>
      <c r="N424" s="34" t="str">
        <f>IFERROR(INDEX('Pokemon Data'!J:J,MATCH($A424,'Pokemon Data'!$B:$B,0)),"")</f>
        <v/>
      </c>
      <c r="O424" s="34" t="str">
        <f>IFERROR(INDEX('Pokemon Data'!K:K,MATCH($A424,'Pokemon Data'!$B:$B,0)),"")</f>
        <v/>
      </c>
      <c r="P424" s="35" t="str">
        <f>IFERROR(INDEX('Level Multipliers'!$A:$A,MATCH($D424,'Level Multipliers'!$B:$B,0)),"")</f>
        <v/>
      </c>
      <c r="Q424" s="36" t="str">
        <f>IFERROR(INDEX('Level Multipliers'!$D:$D,MATCH(P424,'Level Multipliers'!$A:$A,0)),"")</f>
        <v/>
      </c>
      <c r="R424" s="37" t="str">
        <f t="shared" si="222"/>
        <v/>
      </c>
      <c r="S424" s="37" t="str">
        <f t="shared" si="223"/>
        <v/>
      </c>
      <c r="T424" s="38" t="str">
        <f t="shared" si="224"/>
        <v/>
      </c>
      <c r="U424" s="38" t="str">
        <f t="shared" si="225"/>
        <v/>
      </c>
      <c r="V424" s="38" t="b">
        <f t="shared" si="226"/>
        <v>1</v>
      </c>
      <c r="W424" s="37" t="str">
        <f t="array" ref="W424:AG424">IF(V424,"",IVSolution($M424,$N424,$O424,R424,S424,T424,U424,$E424,$F424,$G424,$H424,$I424))</f>
        <v/>
      </c>
      <c r="X424" s="37" t="str">
        <v/>
      </c>
      <c r="Y424" s="37" t="str">
        <v/>
      </c>
      <c r="Z424" s="39" t="str">
        <v/>
      </c>
      <c r="AA424" s="39" t="str">
        <v/>
      </c>
      <c r="AB424" s="37" t="str">
        <v/>
      </c>
      <c r="AC424" s="37" t="str">
        <v/>
      </c>
      <c r="AD424" s="37" t="str">
        <v/>
      </c>
      <c r="AE424" s="37" t="str">
        <v/>
      </c>
      <c r="AF424" s="37" t="str">
        <v/>
      </c>
      <c r="AG424" s="37" t="str">
        <v/>
      </c>
      <c r="AH424" s="40" t="str">
        <f t="shared" si="227"/>
        <v/>
      </c>
      <c r="AI424" s="36" t="str">
        <f>IFERROR(INDEX('Level Multipliers'!$D:$D,MATCH(AH424,'Level Multipliers'!$A:$A,0)),"")</f>
        <v/>
      </c>
      <c r="AJ424" s="37" t="str">
        <f t="shared" si="228"/>
        <v/>
      </c>
      <c r="AK424" s="37" t="str">
        <f t="shared" si="229"/>
        <v/>
      </c>
      <c r="AL424" s="38" t="str">
        <f t="shared" si="230"/>
        <v/>
      </c>
      <c r="AM424" s="38" t="str">
        <f t="shared" si="231"/>
        <v/>
      </c>
      <c r="AN424" s="38" t="b">
        <f t="shared" si="232"/>
        <v>1</v>
      </c>
      <c r="AO424" s="37" t="str">
        <f t="array" ref="AO424:AY424">IF(AN424,"",IVSolution($M424,$N424,$O424,AJ424,AK424,AL424,AM424,$E424,$F424,$G424,$H424,$I424))</f>
        <v/>
      </c>
      <c r="AP424" s="37" t="str">
        <v/>
      </c>
      <c r="AQ424" s="37" t="str">
        <v/>
      </c>
      <c r="AR424" s="39" t="str">
        <v/>
      </c>
      <c r="AS424" s="39" t="str">
        <v/>
      </c>
      <c r="AT424" s="37" t="str">
        <v/>
      </c>
      <c r="AU424" s="37" t="str">
        <v/>
      </c>
      <c r="AV424" s="37" t="str">
        <v/>
      </c>
      <c r="AW424" s="37" t="str">
        <v/>
      </c>
      <c r="AX424" s="37" t="str">
        <v/>
      </c>
      <c r="AY424" s="37" t="str">
        <v/>
      </c>
      <c r="AZ424" s="40" t="str">
        <f t="shared" si="233"/>
        <v/>
      </c>
      <c r="BA424" s="36" t="str">
        <f>IFERROR(INDEX('Level Multipliers'!$D:$D,MATCH(AZ424,'Level Multipliers'!$A:$A,0)),"")</f>
        <v/>
      </c>
      <c r="BB424" s="37" t="str">
        <f t="shared" si="234"/>
        <v/>
      </c>
      <c r="BC424" s="37" t="str">
        <f t="shared" si="235"/>
        <v/>
      </c>
      <c r="BD424" s="38" t="str">
        <f t="shared" si="236"/>
        <v/>
      </c>
      <c r="BE424" s="38" t="str">
        <f t="shared" si="237"/>
        <v/>
      </c>
      <c r="BF424" s="38" t="b">
        <f t="shared" si="238"/>
        <v>1</v>
      </c>
      <c r="BG424" s="37" t="str">
        <f t="array" ref="BG424:BQ424">IF(BF424,"",IVSolution($M424,$N424,$O424,BB424,BC424,BD424,BE424,$E424,$F424,$G424,$H424,$I424))</f>
        <v/>
      </c>
      <c r="BH424" s="37" t="str">
        <v/>
      </c>
      <c r="BI424" s="37" t="str">
        <v/>
      </c>
      <c r="BJ424" s="39" t="str">
        <v/>
      </c>
      <c r="BK424" s="39" t="str">
        <v/>
      </c>
      <c r="BL424" s="37" t="str">
        <v/>
      </c>
      <c r="BM424" s="37" t="str">
        <v/>
      </c>
      <c r="BN424" s="37" t="str">
        <v/>
      </c>
      <c r="BO424" s="37" t="str">
        <v/>
      </c>
      <c r="BP424" s="37" t="str">
        <v/>
      </c>
      <c r="BQ424" s="37" t="str">
        <v/>
      </c>
      <c r="BR424" s="40" t="str">
        <f t="shared" si="239"/>
        <v/>
      </c>
      <c r="BS424" s="36" t="str">
        <f>IFERROR(INDEX('Level Multipliers'!$D:$D,MATCH(BR424,'Level Multipliers'!$A:$A,0)),"")</f>
        <v/>
      </c>
      <c r="BT424" s="37" t="str">
        <f t="shared" si="240"/>
        <v/>
      </c>
      <c r="BU424" s="37" t="str">
        <f t="shared" si="241"/>
        <v/>
      </c>
      <c r="BV424" s="38" t="str">
        <f t="shared" si="242"/>
        <v/>
      </c>
      <c r="BW424" s="38" t="str">
        <f t="shared" si="243"/>
        <v/>
      </c>
      <c r="BX424" s="38" t="b">
        <f t="shared" si="244"/>
        <v>1</v>
      </c>
      <c r="BY424" s="37" t="str">
        <f t="array" ref="BY424:CI424">IF(BX424,"",IVSolution($M424,$N424,$O424,BT424,BU424,BV424,BW424,$E424,$F424,$G424,$H424,$I424))</f>
        <v/>
      </c>
      <c r="BZ424" s="37" t="str">
        <v/>
      </c>
      <c r="CA424" s="37" t="str">
        <v/>
      </c>
      <c r="CB424" s="39" t="str">
        <v/>
      </c>
      <c r="CC424" s="39" t="str">
        <v/>
      </c>
      <c r="CD424" s="37" t="str">
        <v/>
      </c>
      <c r="CE424" s="37" t="str">
        <v/>
      </c>
      <c r="CF424" s="37" t="str">
        <v/>
      </c>
      <c r="CG424" s="37" t="str">
        <v/>
      </c>
      <c r="CH424" s="37" t="str">
        <v/>
      </c>
      <c r="CI424" s="37" t="str">
        <v/>
      </c>
      <c r="CJ424" s="41" t="str">
        <f t="shared" si="245"/>
        <v/>
      </c>
      <c r="CK424" s="41" t="str">
        <f t="shared" si="246"/>
        <v/>
      </c>
      <c r="CL424" s="61" t="str">
        <f t="shared" si="247"/>
        <v/>
      </c>
      <c r="CM424" s="39" t="str">
        <f t="shared" si="248"/>
        <v/>
      </c>
      <c r="CN424" s="39" t="str">
        <f t="shared" si="249"/>
        <v/>
      </c>
      <c r="CO424" s="42" t="str">
        <f t="shared" si="250"/>
        <v/>
      </c>
      <c r="CP424" s="42" t="str">
        <f t="shared" si="251"/>
        <v/>
      </c>
      <c r="CQ424" s="42" t="str">
        <f t="shared" si="252"/>
        <v/>
      </c>
      <c r="CR424" s="42" t="str">
        <f t="shared" si="253"/>
        <v/>
      </c>
      <c r="CS424" s="42" t="str">
        <f t="shared" si="254"/>
        <v/>
      </c>
      <c r="CT424" s="42" t="str">
        <f t="shared" si="255"/>
        <v/>
      </c>
      <c r="CU424" s="43" t="str">
        <f t="shared" si="256"/>
        <v/>
      </c>
      <c r="CV424" s="43" t="str">
        <f t="shared" si="257"/>
        <v/>
      </c>
      <c r="CW424" s="43" t="str">
        <f t="shared" si="258"/>
        <v/>
      </c>
      <c r="CX424" s="13"/>
    </row>
    <row r="425" spans="1:102" x14ac:dyDescent="0.25">
      <c r="A425" s="31"/>
      <c r="B425" s="13"/>
      <c r="C425" s="13"/>
      <c r="D425" s="13"/>
      <c r="E425" s="32"/>
      <c r="F425" s="32"/>
      <c r="G425" s="32"/>
      <c r="H425" s="32"/>
      <c r="I425" s="32"/>
      <c r="J425" s="13"/>
      <c r="K425" s="33"/>
      <c r="L425" s="34" t="str">
        <f>IFERROR(INDEX('Pokemon Data'!A:A,MATCH($A425,'Pokemon Data'!$B:$B,0)),"")</f>
        <v/>
      </c>
      <c r="M425" s="34" t="str">
        <f>IFERROR(INDEX('Pokemon Data'!I:I,MATCH($A425,'Pokemon Data'!$B:$B,0)),"")</f>
        <v/>
      </c>
      <c r="N425" s="34" t="str">
        <f>IFERROR(INDEX('Pokemon Data'!J:J,MATCH($A425,'Pokemon Data'!$B:$B,0)),"")</f>
        <v/>
      </c>
      <c r="O425" s="34" t="str">
        <f>IFERROR(INDEX('Pokemon Data'!K:K,MATCH($A425,'Pokemon Data'!$B:$B,0)),"")</f>
        <v/>
      </c>
      <c r="P425" s="35" t="str">
        <f>IFERROR(INDEX('Level Multipliers'!$A:$A,MATCH($D425,'Level Multipliers'!$B:$B,0)),"")</f>
        <v/>
      </c>
      <c r="Q425" s="36" t="str">
        <f>IFERROR(INDEX('Level Multipliers'!$D:$D,MATCH(P425,'Level Multipliers'!$A:$A,0)),"")</f>
        <v/>
      </c>
      <c r="R425" s="37" t="str">
        <f t="shared" si="222"/>
        <v/>
      </c>
      <c r="S425" s="37" t="str">
        <f t="shared" si="223"/>
        <v/>
      </c>
      <c r="T425" s="38" t="str">
        <f t="shared" si="224"/>
        <v/>
      </c>
      <c r="U425" s="38" t="str">
        <f t="shared" si="225"/>
        <v/>
      </c>
      <c r="V425" s="38" t="b">
        <f t="shared" si="226"/>
        <v>1</v>
      </c>
      <c r="W425" s="37" t="str">
        <f t="array" ref="W425:AG425">IF(V425,"",IVSolution($M425,$N425,$O425,R425,S425,T425,U425,$E425,$F425,$G425,$H425,$I425))</f>
        <v/>
      </c>
      <c r="X425" s="37" t="str">
        <v/>
      </c>
      <c r="Y425" s="37" t="str">
        <v/>
      </c>
      <c r="Z425" s="39" t="str">
        <v/>
      </c>
      <c r="AA425" s="39" t="str">
        <v/>
      </c>
      <c r="AB425" s="37" t="str">
        <v/>
      </c>
      <c r="AC425" s="37" t="str">
        <v/>
      </c>
      <c r="AD425" s="37" t="str">
        <v/>
      </c>
      <c r="AE425" s="37" t="str">
        <v/>
      </c>
      <c r="AF425" s="37" t="str">
        <v/>
      </c>
      <c r="AG425" s="37" t="str">
        <v/>
      </c>
      <c r="AH425" s="40" t="str">
        <f t="shared" si="227"/>
        <v/>
      </c>
      <c r="AI425" s="36" t="str">
        <f>IFERROR(INDEX('Level Multipliers'!$D:$D,MATCH(AH425,'Level Multipliers'!$A:$A,0)),"")</f>
        <v/>
      </c>
      <c r="AJ425" s="37" t="str">
        <f t="shared" si="228"/>
        <v/>
      </c>
      <c r="AK425" s="37" t="str">
        <f t="shared" si="229"/>
        <v/>
      </c>
      <c r="AL425" s="38" t="str">
        <f t="shared" si="230"/>
        <v/>
      </c>
      <c r="AM425" s="38" t="str">
        <f t="shared" si="231"/>
        <v/>
      </c>
      <c r="AN425" s="38" t="b">
        <f t="shared" si="232"/>
        <v>1</v>
      </c>
      <c r="AO425" s="37" t="str">
        <f t="array" ref="AO425:AY425">IF(AN425,"",IVSolution($M425,$N425,$O425,AJ425,AK425,AL425,AM425,$E425,$F425,$G425,$H425,$I425))</f>
        <v/>
      </c>
      <c r="AP425" s="37" t="str">
        <v/>
      </c>
      <c r="AQ425" s="37" t="str">
        <v/>
      </c>
      <c r="AR425" s="39" t="str">
        <v/>
      </c>
      <c r="AS425" s="39" t="str">
        <v/>
      </c>
      <c r="AT425" s="37" t="str">
        <v/>
      </c>
      <c r="AU425" s="37" t="str">
        <v/>
      </c>
      <c r="AV425" s="37" t="str">
        <v/>
      </c>
      <c r="AW425" s="37" t="str">
        <v/>
      </c>
      <c r="AX425" s="37" t="str">
        <v/>
      </c>
      <c r="AY425" s="37" t="str">
        <v/>
      </c>
      <c r="AZ425" s="40" t="str">
        <f t="shared" si="233"/>
        <v/>
      </c>
      <c r="BA425" s="36" t="str">
        <f>IFERROR(INDEX('Level Multipliers'!$D:$D,MATCH(AZ425,'Level Multipliers'!$A:$A,0)),"")</f>
        <v/>
      </c>
      <c r="BB425" s="37" t="str">
        <f t="shared" si="234"/>
        <v/>
      </c>
      <c r="BC425" s="37" t="str">
        <f t="shared" si="235"/>
        <v/>
      </c>
      <c r="BD425" s="38" t="str">
        <f t="shared" si="236"/>
        <v/>
      </c>
      <c r="BE425" s="38" t="str">
        <f t="shared" si="237"/>
        <v/>
      </c>
      <c r="BF425" s="38" t="b">
        <f t="shared" si="238"/>
        <v>1</v>
      </c>
      <c r="BG425" s="37" t="str">
        <f t="array" ref="BG425:BQ425">IF(BF425,"",IVSolution($M425,$N425,$O425,BB425,BC425,BD425,BE425,$E425,$F425,$G425,$H425,$I425))</f>
        <v/>
      </c>
      <c r="BH425" s="37" t="str">
        <v/>
      </c>
      <c r="BI425" s="37" t="str">
        <v/>
      </c>
      <c r="BJ425" s="39" t="str">
        <v/>
      </c>
      <c r="BK425" s="39" t="str">
        <v/>
      </c>
      <c r="BL425" s="37" t="str">
        <v/>
      </c>
      <c r="BM425" s="37" t="str">
        <v/>
      </c>
      <c r="BN425" s="37" t="str">
        <v/>
      </c>
      <c r="BO425" s="37" t="str">
        <v/>
      </c>
      <c r="BP425" s="37" t="str">
        <v/>
      </c>
      <c r="BQ425" s="37" t="str">
        <v/>
      </c>
      <c r="BR425" s="40" t="str">
        <f t="shared" si="239"/>
        <v/>
      </c>
      <c r="BS425" s="36" t="str">
        <f>IFERROR(INDEX('Level Multipliers'!$D:$D,MATCH(BR425,'Level Multipliers'!$A:$A,0)),"")</f>
        <v/>
      </c>
      <c r="BT425" s="37" t="str">
        <f t="shared" si="240"/>
        <v/>
      </c>
      <c r="BU425" s="37" t="str">
        <f t="shared" si="241"/>
        <v/>
      </c>
      <c r="BV425" s="38" t="str">
        <f t="shared" si="242"/>
        <v/>
      </c>
      <c r="BW425" s="38" t="str">
        <f t="shared" si="243"/>
        <v/>
      </c>
      <c r="BX425" s="38" t="b">
        <f t="shared" si="244"/>
        <v>1</v>
      </c>
      <c r="BY425" s="37" t="str">
        <f t="array" ref="BY425:CI425">IF(BX425,"",IVSolution($M425,$N425,$O425,BT425,BU425,BV425,BW425,$E425,$F425,$G425,$H425,$I425))</f>
        <v/>
      </c>
      <c r="BZ425" s="37" t="str">
        <v/>
      </c>
      <c r="CA425" s="37" t="str">
        <v/>
      </c>
      <c r="CB425" s="39" t="str">
        <v/>
      </c>
      <c r="CC425" s="39" t="str">
        <v/>
      </c>
      <c r="CD425" s="37" t="str">
        <v/>
      </c>
      <c r="CE425" s="37" t="str">
        <v/>
      </c>
      <c r="CF425" s="37" t="str">
        <v/>
      </c>
      <c r="CG425" s="37" t="str">
        <v/>
      </c>
      <c r="CH425" s="37" t="str">
        <v/>
      </c>
      <c r="CI425" s="37" t="str">
        <v/>
      </c>
      <c r="CJ425" s="41" t="str">
        <f t="shared" si="245"/>
        <v/>
      </c>
      <c r="CK425" s="41" t="str">
        <f t="shared" si="246"/>
        <v/>
      </c>
      <c r="CL425" s="61" t="str">
        <f t="shared" si="247"/>
        <v/>
      </c>
      <c r="CM425" s="39" t="str">
        <f t="shared" si="248"/>
        <v/>
      </c>
      <c r="CN425" s="39" t="str">
        <f t="shared" si="249"/>
        <v/>
      </c>
      <c r="CO425" s="42" t="str">
        <f t="shared" si="250"/>
        <v/>
      </c>
      <c r="CP425" s="42" t="str">
        <f t="shared" si="251"/>
        <v/>
      </c>
      <c r="CQ425" s="42" t="str">
        <f t="shared" si="252"/>
        <v/>
      </c>
      <c r="CR425" s="42" t="str">
        <f t="shared" si="253"/>
        <v/>
      </c>
      <c r="CS425" s="42" t="str">
        <f t="shared" si="254"/>
        <v/>
      </c>
      <c r="CT425" s="42" t="str">
        <f t="shared" si="255"/>
        <v/>
      </c>
      <c r="CU425" s="43" t="str">
        <f t="shared" si="256"/>
        <v/>
      </c>
      <c r="CV425" s="43" t="str">
        <f t="shared" si="257"/>
        <v/>
      </c>
      <c r="CW425" s="43" t="str">
        <f t="shared" si="258"/>
        <v/>
      </c>
      <c r="CX425" s="13"/>
    </row>
    <row r="426" spans="1:102" x14ac:dyDescent="0.25">
      <c r="A426" s="31"/>
      <c r="B426" s="13"/>
      <c r="C426" s="13"/>
      <c r="D426" s="13"/>
      <c r="E426" s="32"/>
      <c r="F426" s="32"/>
      <c r="G426" s="32"/>
      <c r="H426" s="32"/>
      <c r="I426" s="32"/>
      <c r="J426" s="13"/>
      <c r="K426" s="33"/>
      <c r="L426" s="34" t="str">
        <f>IFERROR(INDEX('Pokemon Data'!A:A,MATCH($A426,'Pokemon Data'!$B:$B,0)),"")</f>
        <v/>
      </c>
      <c r="M426" s="34" t="str">
        <f>IFERROR(INDEX('Pokemon Data'!I:I,MATCH($A426,'Pokemon Data'!$B:$B,0)),"")</f>
        <v/>
      </c>
      <c r="N426" s="34" t="str">
        <f>IFERROR(INDEX('Pokemon Data'!J:J,MATCH($A426,'Pokemon Data'!$B:$B,0)),"")</f>
        <v/>
      </c>
      <c r="O426" s="34" t="str">
        <f>IFERROR(INDEX('Pokemon Data'!K:K,MATCH($A426,'Pokemon Data'!$B:$B,0)),"")</f>
        <v/>
      </c>
      <c r="P426" s="35" t="str">
        <f>IFERROR(INDEX('Level Multipliers'!$A:$A,MATCH($D426,'Level Multipliers'!$B:$B,0)),"")</f>
        <v/>
      </c>
      <c r="Q426" s="36" t="str">
        <f>IFERROR(INDEX('Level Multipliers'!$D:$D,MATCH(P426,'Level Multipliers'!$A:$A,0)),"")</f>
        <v/>
      </c>
      <c r="R426" s="37" t="str">
        <f t="shared" si="222"/>
        <v/>
      </c>
      <c r="S426" s="37" t="str">
        <f t="shared" si="223"/>
        <v/>
      </c>
      <c r="T426" s="38" t="str">
        <f t="shared" si="224"/>
        <v/>
      </c>
      <c r="U426" s="38" t="str">
        <f t="shared" si="225"/>
        <v/>
      </c>
      <c r="V426" s="38" t="b">
        <f t="shared" si="226"/>
        <v>1</v>
      </c>
      <c r="W426" s="37" t="str">
        <f t="array" ref="W426:AG426">IF(V426,"",IVSolution($M426,$N426,$O426,R426,S426,T426,U426,$E426,$F426,$G426,$H426,$I426))</f>
        <v/>
      </c>
      <c r="X426" s="37" t="str">
        <v/>
      </c>
      <c r="Y426" s="37" t="str">
        <v/>
      </c>
      <c r="Z426" s="39" t="str">
        <v/>
      </c>
      <c r="AA426" s="39" t="str">
        <v/>
      </c>
      <c r="AB426" s="37" t="str">
        <v/>
      </c>
      <c r="AC426" s="37" t="str">
        <v/>
      </c>
      <c r="AD426" s="37" t="str">
        <v/>
      </c>
      <c r="AE426" s="37" t="str">
        <v/>
      </c>
      <c r="AF426" s="37" t="str">
        <v/>
      </c>
      <c r="AG426" s="37" t="str">
        <v/>
      </c>
      <c r="AH426" s="40" t="str">
        <f t="shared" si="227"/>
        <v/>
      </c>
      <c r="AI426" s="36" t="str">
        <f>IFERROR(INDEX('Level Multipliers'!$D:$D,MATCH(AH426,'Level Multipliers'!$A:$A,0)),"")</f>
        <v/>
      </c>
      <c r="AJ426" s="37" t="str">
        <f t="shared" si="228"/>
        <v/>
      </c>
      <c r="AK426" s="37" t="str">
        <f t="shared" si="229"/>
        <v/>
      </c>
      <c r="AL426" s="38" t="str">
        <f t="shared" si="230"/>
        <v/>
      </c>
      <c r="AM426" s="38" t="str">
        <f t="shared" si="231"/>
        <v/>
      </c>
      <c r="AN426" s="38" t="b">
        <f t="shared" si="232"/>
        <v>1</v>
      </c>
      <c r="AO426" s="37" t="str">
        <f t="array" ref="AO426:AY426">IF(AN426,"",IVSolution($M426,$N426,$O426,AJ426,AK426,AL426,AM426,$E426,$F426,$G426,$H426,$I426))</f>
        <v/>
      </c>
      <c r="AP426" s="37" t="str">
        <v/>
      </c>
      <c r="AQ426" s="37" t="str">
        <v/>
      </c>
      <c r="AR426" s="39" t="str">
        <v/>
      </c>
      <c r="AS426" s="39" t="str">
        <v/>
      </c>
      <c r="AT426" s="37" t="str">
        <v/>
      </c>
      <c r="AU426" s="37" t="str">
        <v/>
      </c>
      <c r="AV426" s="37" t="str">
        <v/>
      </c>
      <c r="AW426" s="37" t="str">
        <v/>
      </c>
      <c r="AX426" s="37" t="str">
        <v/>
      </c>
      <c r="AY426" s="37" t="str">
        <v/>
      </c>
      <c r="AZ426" s="40" t="str">
        <f t="shared" si="233"/>
        <v/>
      </c>
      <c r="BA426" s="36" t="str">
        <f>IFERROR(INDEX('Level Multipliers'!$D:$D,MATCH(AZ426,'Level Multipliers'!$A:$A,0)),"")</f>
        <v/>
      </c>
      <c r="BB426" s="37" t="str">
        <f t="shared" si="234"/>
        <v/>
      </c>
      <c r="BC426" s="37" t="str">
        <f t="shared" si="235"/>
        <v/>
      </c>
      <c r="BD426" s="38" t="str">
        <f t="shared" si="236"/>
        <v/>
      </c>
      <c r="BE426" s="38" t="str">
        <f t="shared" si="237"/>
        <v/>
      </c>
      <c r="BF426" s="38" t="b">
        <f t="shared" si="238"/>
        <v>1</v>
      </c>
      <c r="BG426" s="37" t="str">
        <f t="array" ref="BG426:BQ426">IF(BF426,"",IVSolution($M426,$N426,$O426,BB426,BC426,BD426,BE426,$E426,$F426,$G426,$H426,$I426))</f>
        <v/>
      </c>
      <c r="BH426" s="37" t="str">
        <v/>
      </c>
      <c r="BI426" s="37" t="str">
        <v/>
      </c>
      <c r="BJ426" s="39" t="str">
        <v/>
      </c>
      <c r="BK426" s="39" t="str">
        <v/>
      </c>
      <c r="BL426" s="37" t="str">
        <v/>
      </c>
      <c r="BM426" s="37" t="str">
        <v/>
      </c>
      <c r="BN426" s="37" t="str">
        <v/>
      </c>
      <c r="BO426" s="37" t="str">
        <v/>
      </c>
      <c r="BP426" s="37" t="str">
        <v/>
      </c>
      <c r="BQ426" s="37" t="str">
        <v/>
      </c>
      <c r="BR426" s="40" t="str">
        <f t="shared" si="239"/>
        <v/>
      </c>
      <c r="BS426" s="36" t="str">
        <f>IFERROR(INDEX('Level Multipliers'!$D:$D,MATCH(BR426,'Level Multipliers'!$A:$A,0)),"")</f>
        <v/>
      </c>
      <c r="BT426" s="37" t="str">
        <f t="shared" si="240"/>
        <v/>
      </c>
      <c r="BU426" s="37" t="str">
        <f t="shared" si="241"/>
        <v/>
      </c>
      <c r="BV426" s="38" t="str">
        <f t="shared" si="242"/>
        <v/>
      </c>
      <c r="BW426" s="38" t="str">
        <f t="shared" si="243"/>
        <v/>
      </c>
      <c r="BX426" s="38" t="b">
        <f t="shared" si="244"/>
        <v>1</v>
      </c>
      <c r="BY426" s="37" t="str">
        <f t="array" ref="BY426:CI426">IF(BX426,"",IVSolution($M426,$N426,$O426,BT426,BU426,BV426,BW426,$E426,$F426,$G426,$H426,$I426))</f>
        <v/>
      </c>
      <c r="BZ426" s="37" t="str">
        <v/>
      </c>
      <c r="CA426" s="37" t="str">
        <v/>
      </c>
      <c r="CB426" s="39" t="str">
        <v/>
      </c>
      <c r="CC426" s="39" t="str">
        <v/>
      </c>
      <c r="CD426" s="37" t="str">
        <v/>
      </c>
      <c r="CE426" s="37" t="str">
        <v/>
      </c>
      <c r="CF426" s="37" t="str">
        <v/>
      </c>
      <c r="CG426" s="37" t="str">
        <v/>
      </c>
      <c r="CH426" s="37" t="str">
        <v/>
      </c>
      <c r="CI426" s="37" t="str">
        <v/>
      </c>
      <c r="CJ426" s="41" t="str">
        <f t="shared" si="245"/>
        <v/>
      </c>
      <c r="CK426" s="41" t="str">
        <f t="shared" si="246"/>
        <v/>
      </c>
      <c r="CL426" s="61" t="str">
        <f t="shared" si="247"/>
        <v/>
      </c>
      <c r="CM426" s="39" t="str">
        <f t="shared" si="248"/>
        <v/>
      </c>
      <c r="CN426" s="39" t="str">
        <f t="shared" si="249"/>
        <v/>
      </c>
      <c r="CO426" s="42" t="str">
        <f t="shared" si="250"/>
        <v/>
      </c>
      <c r="CP426" s="42" t="str">
        <f t="shared" si="251"/>
        <v/>
      </c>
      <c r="CQ426" s="42" t="str">
        <f t="shared" si="252"/>
        <v/>
      </c>
      <c r="CR426" s="42" t="str">
        <f t="shared" si="253"/>
        <v/>
      </c>
      <c r="CS426" s="42" t="str">
        <f t="shared" si="254"/>
        <v/>
      </c>
      <c r="CT426" s="42" t="str">
        <f t="shared" si="255"/>
        <v/>
      </c>
      <c r="CU426" s="43" t="str">
        <f t="shared" si="256"/>
        <v/>
      </c>
      <c r="CV426" s="43" t="str">
        <f t="shared" si="257"/>
        <v/>
      </c>
      <c r="CW426" s="43" t="str">
        <f t="shared" si="258"/>
        <v/>
      </c>
      <c r="CX426" s="13"/>
    </row>
    <row r="427" spans="1:102" x14ac:dyDescent="0.25">
      <c r="A427" s="31"/>
      <c r="B427" s="13"/>
      <c r="C427" s="13"/>
      <c r="D427" s="13"/>
      <c r="E427" s="32"/>
      <c r="F427" s="32"/>
      <c r="G427" s="32"/>
      <c r="H427" s="32"/>
      <c r="I427" s="32"/>
      <c r="J427" s="13"/>
      <c r="K427" s="33"/>
      <c r="L427" s="34" t="str">
        <f>IFERROR(INDEX('Pokemon Data'!A:A,MATCH($A427,'Pokemon Data'!$B:$B,0)),"")</f>
        <v/>
      </c>
      <c r="M427" s="34" t="str">
        <f>IFERROR(INDEX('Pokemon Data'!I:I,MATCH($A427,'Pokemon Data'!$B:$B,0)),"")</f>
        <v/>
      </c>
      <c r="N427" s="34" t="str">
        <f>IFERROR(INDEX('Pokemon Data'!J:J,MATCH($A427,'Pokemon Data'!$B:$B,0)),"")</f>
        <v/>
      </c>
      <c r="O427" s="34" t="str">
        <f>IFERROR(INDEX('Pokemon Data'!K:K,MATCH($A427,'Pokemon Data'!$B:$B,0)),"")</f>
        <v/>
      </c>
      <c r="P427" s="35" t="str">
        <f>IFERROR(INDEX('Level Multipliers'!$A:$A,MATCH($D427,'Level Multipliers'!$B:$B,0)),"")</f>
        <v/>
      </c>
      <c r="Q427" s="36" t="str">
        <f>IFERROR(INDEX('Level Multipliers'!$D:$D,MATCH(P427,'Level Multipliers'!$A:$A,0)),"")</f>
        <v/>
      </c>
      <c r="R427" s="37" t="str">
        <f t="shared" si="222"/>
        <v/>
      </c>
      <c r="S427" s="37" t="str">
        <f t="shared" si="223"/>
        <v/>
      </c>
      <c r="T427" s="38" t="str">
        <f t="shared" si="224"/>
        <v/>
      </c>
      <c r="U427" s="38" t="str">
        <f t="shared" si="225"/>
        <v/>
      </c>
      <c r="V427" s="38" t="b">
        <f t="shared" si="226"/>
        <v>1</v>
      </c>
      <c r="W427" s="37" t="str">
        <f t="array" ref="W427:AG427">IF(V427,"",IVSolution($M427,$N427,$O427,R427,S427,T427,U427,$E427,$F427,$G427,$H427,$I427))</f>
        <v/>
      </c>
      <c r="X427" s="37" t="str">
        <v/>
      </c>
      <c r="Y427" s="37" t="str">
        <v/>
      </c>
      <c r="Z427" s="39" t="str">
        <v/>
      </c>
      <c r="AA427" s="39" t="str">
        <v/>
      </c>
      <c r="AB427" s="37" t="str">
        <v/>
      </c>
      <c r="AC427" s="37" t="str">
        <v/>
      </c>
      <c r="AD427" s="37" t="str">
        <v/>
      </c>
      <c r="AE427" s="37" t="str">
        <v/>
      </c>
      <c r="AF427" s="37" t="str">
        <v/>
      </c>
      <c r="AG427" s="37" t="str">
        <v/>
      </c>
      <c r="AH427" s="40" t="str">
        <f t="shared" si="227"/>
        <v/>
      </c>
      <c r="AI427" s="36" t="str">
        <f>IFERROR(INDEX('Level Multipliers'!$D:$D,MATCH(AH427,'Level Multipliers'!$A:$A,0)),"")</f>
        <v/>
      </c>
      <c r="AJ427" s="37" t="str">
        <f t="shared" si="228"/>
        <v/>
      </c>
      <c r="AK427" s="37" t="str">
        <f t="shared" si="229"/>
        <v/>
      </c>
      <c r="AL427" s="38" t="str">
        <f t="shared" si="230"/>
        <v/>
      </c>
      <c r="AM427" s="38" t="str">
        <f t="shared" si="231"/>
        <v/>
      </c>
      <c r="AN427" s="38" t="b">
        <f t="shared" si="232"/>
        <v>1</v>
      </c>
      <c r="AO427" s="37" t="str">
        <f t="array" ref="AO427:AY427">IF(AN427,"",IVSolution($M427,$N427,$O427,AJ427,AK427,AL427,AM427,$E427,$F427,$G427,$H427,$I427))</f>
        <v/>
      </c>
      <c r="AP427" s="37" t="str">
        <v/>
      </c>
      <c r="AQ427" s="37" t="str">
        <v/>
      </c>
      <c r="AR427" s="39" t="str">
        <v/>
      </c>
      <c r="AS427" s="39" t="str">
        <v/>
      </c>
      <c r="AT427" s="37" t="str">
        <v/>
      </c>
      <c r="AU427" s="37" t="str">
        <v/>
      </c>
      <c r="AV427" s="37" t="str">
        <v/>
      </c>
      <c r="AW427" s="37" t="str">
        <v/>
      </c>
      <c r="AX427" s="37" t="str">
        <v/>
      </c>
      <c r="AY427" s="37" t="str">
        <v/>
      </c>
      <c r="AZ427" s="40" t="str">
        <f t="shared" si="233"/>
        <v/>
      </c>
      <c r="BA427" s="36" t="str">
        <f>IFERROR(INDEX('Level Multipliers'!$D:$D,MATCH(AZ427,'Level Multipliers'!$A:$A,0)),"")</f>
        <v/>
      </c>
      <c r="BB427" s="37" t="str">
        <f t="shared" si="234"/>
        <v/>
      </c>
      <c r="BC427" s="37" t="str">
        <f t="shared" si="235"/>
        <v/>
      </c>
      <c r="BD427" s="38" t="str">
        <f t="shared" si="236"/>
        <v/>
      </c>
      <c r="BE427" s="38" t="str">
        <f t="shared" si="237"/>
        <v/>
      </c>
      <c r="BF427" s="38" t="b">
        <f t="shared" si="238"/>
        <v>1</v>
      </c>
      <c r="BG427" s="37" t="str">
        <f t="array" ref="BG427:BQ427">IF(BF427,"",IVSolution($M427,$N427,$O427,BB427,BC427,BD427,BE427,$E427,$F427,$G427,$H427,$I427))</f>
        <v/>
      </c>
      <c r="BH427" s="37" t="str">
        <v/>
      </c>
      <c r="BI427" s="37" t="str">
        <v/>
      </c>
      <c r="BJ427" s="39" t="str">
        <v/>
      </c>
      <c r="BK427" s="39" t="str">
        <v/>
      </c>
      <c r="BL427" s="37" t="str">
        <v/>
      </c>
      <c r="BM427" s="37" t="str">
        <v/>
      </c>
      <c r="BN427" s="37" t="str">
        <v/>
      </c>
      <c r="BO427" s="37" t="str">
        <v/>
      </c>
      <c r="BP427" s="37" t="str">
        <v/>
      </c>
      <c r="BQ427" s="37" t="str">
        <v/>
      </c>
      <c r="BR427" s="40" t="str">
        <f t="shared" si="239"/>
        <v/>
      </c>
      <c r="BS427" s="36" t="str">
        <f>IFERROR(INDEX('Level Multipliers'!$D:$D,MATCH(BR427,'Level Multipliers'!$A:$A,0)),"")</f>
        <v/>
      </c>
      <c r="BT427" s="37" t="str">
        <f t="shared" si="240"/>
        <v/>
      </c>
      <c r="BU427" s="37" t="str">
        <f t="shared" si="241"/>
        <v/>
      </c>
      <c r="BV427" s="38" t="str">
        <f t="shared" si="242"/>
        <v/>
      </c>
      <c r="BW427" s="38" t="str">
        <f t="shared" si="243"/>
        <v/>
      </c>
      <c r="BX427" s="38" t="b">
        <f t="shared" si="244"/>
        <v>1</v>
      </c>
      <c r="BY427" s="37" t="str">
        <f t="array" ref="BY427:CI427">IF(BX427,"",IVSolution($M427,$N427,$O427,BT427,BU427,BV427,BW427,$E427,$F427,$G427,$H427,$I427))</f>
        <v/>
      </c>
      <c r="BZ427" s="37" t="str">
        <v/>
      </c>
      <c r="CA427" s="37" t="str">
        <v/>
      </c>
      <c r="CB427" s="39" t="str">
        <v/>
      </c>
      <c r="CC427" s="39" t="str">
        <v/>
      </c>
      <c r="CD427" s="37" t="str">
        <v/>
      </c>
      <c r="CE427" s="37" t="str">
        <v/>
      </c>
      <c r="CF427" s="37" t="str">
        <v/>
      </c>
      <c r="CG427" s="37" t="str">
        <v/>
      </c>
      <c r="CH427" s="37" t="str">
        <v/>
      </c>
      <c r="CI427" s="37" t="str">
        <v/>
      </c>
      <c r="CJ427" s="41" t="str">
        <f t="shared" si="245"/>
        <v/>
      </c>
      <c r="CK427" s="41" t="str">
        <f t="shared" si="246"/>
        <v/>
      </c>
      <c r="CL427" s="61" t="str">
        <f t="shared" si="247"/>
        <v/>
      </c>
      <c r="CM427" s="39" t="str">
        <f t="shared" si="248"/>
        <v/>
      </c>
      <c r="CN427" s="39" t="str">
        <f t="shared" si="249"/>
        <v/>
      </c>
      <c r="CO427" s="42" t="str">
        <f t="shared" si="250"/>
        <v/>
      </c>
      <c r="CP427" s="42" t="str">
        <f t="shared" si="251"/>
        <v/>
      </c>
      <c r="CQ427" s="42" t="str">
        <f t="shared" si="252"/>
        <v/>
      </c>
      <c r="CR427" s="42" t="str">
        <f t="shared" si="253"/>
        <v/>
      </c>
      <c r="CS427" s="42" t="str">
        <f t="shared" si="254"/>
        <v/>
      </c>
      <c r="CT427" s="42" t="str">
        <f t="shared" si="255"/>
        <v/>
      </c>
      <c r="CU427" s="43" t="str">
        <f t="shared" si="256"/>
        <v/>
      </c>
      <c r="CV427" s="43" t="str">
        <f t="shared" si="257"/>
        <v/>
      </c>
      <c r="CW427" s="43" t="str">
        <f t="shared" si="258"/>
        <v/>
      </c>
      <c r="CX427" s="13"/>
    </row>
    <row r="428" spans="1:102" x14ac:dyDescent="0.25">
      <c r="A428" s="31"/>
      <c r="B428" s="13"/>
      <c r="C428" s="13"/>
      <c r="D428" s="13"/>
      <c r="E428" s="32"/>
      <c r="F428" s="32"/>
      <c r="G428" s="32"/>
      <c r="H428" s="32"/>
      <c r="I428" s="32"/>
      <c r="J428" s="13"/>
      <c r="K428" s="33"/>
      <c r="L428" s="34" t="str">
        <f>IFERROR(INDEX('Pokemon Data'!A:A,MATCH($A428,'Pokemon Data'!$B:$B,0)),"")</f>
        <v/>
      </c>
      <c r="M428" s="34" t="str">
        <f>IFERROR(INDEX('Pokemon Data'!I:I,MATCH($A428,'Pokemon Data'!$B:$B,0)),"")</f>
        <v/>
      </c>
      <c r="N428" s="34" t="str">
        <f>IFERROR(INDEX('Pokemon Data'!J:J,MATCH($A428,'Pokemon Data'!$B:$B,0)),"")</f>
        <v/>
      </c>
      <c r="O428" s="34" t="str">
        <f>IFERROR(INDEX('Pokemon Data'!K:K,MATCH($A428,'Pokemon Data'!$B:$B,0)),"")</f>
        <v/>
      </c>
      <c r="P428" s="35" t="str">
        <f>IFERROR(INDEX('Level Multipliers'!$A:$A,MATCH($D428,'Level Multipliers'!$B:$B,0)),"")</f>
        <v/>
      </c>
      <c r="Q428" s="36" t="str">
        <f>IFERROR(INDEX('Level Multipliers'!$D:$D,MATCH(P428,'Level Multipliers'!$A:$A,0)),"")</f>
        <v/>
      </c>
      <c r="R428" s="37" t="str">
        <f t="shared" si="222"/>
        <v/>
      </c>
      <c r="S428" s="37" t="str">
        <f t="shared" si="223"/>
        <v/>
      </c>
      <c r="T428" s="38" t="str">
        <f t="shared" si="224"/>
        <v/>
      </c>
      <c r="U428" s="38" t="str">
        <f t="shared" si="225"/>
        <v/>
      </c>
      <c r="V428" s="38" t="b">
        <f t="shared" si="226"/>
        <v>1</v>
      </c>
      <c r="W428" s="37" t="str">
        <f t="array" ref="W428:AG428">IF(V428,"",IVSolution($M428,$N428,$O428,R428,S428,T428,U428,$E428,$F428,$G428,$H428,$I428))</f>
        <v/>
      </c>
      <c r="X428" s="37" t="str">
        <v/>
      </c>
      <c r="Y428" s="37" t="str">
        <v/>
      </c>
      <c r="Z428" s="39" t="str">
        <v/>
      </c>
      <c r="AA428" s="39" t="str">
        <v/>
      </c>
      <c r="AB428" s="37" t="str">
        <v/>
      </c>
      <c r="AC428" s="37" t="str">
        <v/>
      </c>
      <c r="AD428" s="37" t="str">
        <v/>
      </c>
      <c r="AE428" s="37" t="str">
        <v/>
      </c>
      <c r="AF428" s="37" t="str">
        <v/>
      </c>
      <c r="AG428" s="37" t="str">
        <v/>
      </c>
      <c r="AH428" s="40" t="str">
        <f t="shared" si="227"/>
        <v/>
      </c>
      <c r="AI428" s="36" t="str">
        <f>IFERROR(INDEX('Level Multipliers'!$D:$D,MATCH(AH428,'Level Multipliers'!$A:$A,0)),"")</f>
        <v/>
      </c>
      <c r="AJ428" s="37" t="str">
        <f t="shared" si="228"/>
        <v/>
      </c>
      <c r="AK428" s="37" t="str">
        <f t="shared" si="229"/>
        <v/>
      </c>
      <c r="AL428" s="38" t="str">
        <f t="shared" si="230"/>
        <v/>
      </c>
      <c r="AM428" s="38" t="str">
        <f t="shared" si="231"/>
        <v/>
      </c>
      <c r="AN428" s="38" t="b">
        <f t="shared" si="232"/>
        <v>1</v>
      </c>
      <c r="AO428" s="37" t="str">
        <f t="array" ref="AO428:AY428">IF(AN428,"",IVSolution($M428,$N428,$O428,AJ428,AK428,AL428,AM428,$E428,$F428,$G428,$H428,$I428))</f>
        <v/>
      </c>
      <c r="AP428" s="37" t="str">
        <v/>
      </c>
      <c r="AQ428" s="37" t="str">
        <v/>
      </c>
      <c r="AR428" s="39" t="str">
        <v/>
      </c>
      <c r="AS428" s="39" t="str">
        <v/>
      </c>
      <c r="AT428" s="37" t="str">
        <v/>
      </c>
      <c r="AU428" s="37" t="str">
        <v/>
      </c>
      <c r="AV428" s="37" t="str">
        <v/>
      </c>
      <c r="AW428" s="37" t="str">
        <v/>
      </c>
      <c r="AX428" s="37" t="str">
        <v/>
      </c>
      <c r="AY428" s="37" t="str">
        <v/>
      </c>
      <c r="AZ428" s="40" t="str">
        <f t="shared" si="233"/>
        <v/>
      </c>
      <c r="BA428" s="36" t="str">
        <f>IFERROR(INDEX('Level Multipliers'!$D:$D,MATCH(AZ428,'Level Multipliers'!$A:$A,0)),"")</f>
        <v/>
      </c>
      <c r="BB428" s="37" t="str">
        <f t="shared" si="234"/>
        <v/>
      </c>
      <c r="BC428" s="37" t="str">
        <f t="shared" si="235"/>
        <v/>
      </c>
      <c r="BD428" s="38" t="str">
        <f t="shared" si="236"/>
        <v/>
      </c>
      <c r="BE428" s="38" t="str">
        <f t="shared" si="237"/>
        <v/>
      </c>
      <c r="BF428" s="38" t="b">
        <f t="shared" si="238"/>
        <v>1</v>
      </c>
      <c r="BG428" s="37" t="str">
        <f t="array" ref="BG428:BQ428">IF(BF428,"",IVSolution($M428,$N428,$O428,BB428,BC428,BD428,BE428,$E428,$F428,$G428,$H428,$I428))</f>
        <v/>
      </c>
      <c r="BH428" s="37" t="str">
        <v/>
      </c>
      <c r="BI428" s="37" t="str">
        <v/>
      </c>
      <c r="BJ428" s="39" t="str">
        <v/>
      </c>
      <c r="BK428" s="39" t="str">
        <v/>
      </c>
      <c r="BL428" s="37" t="str">
        <v/>
      </c>
      <c r="BM428" s="37" t="str">
        <v/>
      </c>
      <c r="BN428" s="37" t="str">
        <v/>
      </c>
      <c r="BO428" s="37" t="str">
        <v/>
      </c>
      <c r="BP428" s="37" t="str">
        <v/>
      </c>
      <c r="BQ428" s="37" t="str">
        <v/>
      </c>
      <c r="BR428" s="40" t="str">
        <f t="shared" si="239"/>
        <v/>
      </c>
      <c r="BS428" s="36" t="str">
        <f>IFERROR(INDEX('Level Multipliers'!$D:$D,MATCH(BR428,'Level Multipliers'!$A:$A,0)),"")</f>
        <v/>
      </c>
      <c r="BT428" s="37" t="str">
        <f t="shared" si="240"/>
        <v/>
      </c>
      <c r="BU428" s="37" t="str">
        <f t="shared" si="241"/>
        <v/>
      </c>
      <c r="BV428" s="38" t="str">
        <f t="shared" si="242"/>
        <v/>
      </c>
      <c r="BW428" s="38" t="str">
        <f t="shared" si="243"/>
        <v/>
      </c>
      <c r="BX428" s="38" t="b">
        <f t="shared" si="244"/>
        <v>1</v>
      </c>
      <c r="BY428" s="37" t="str">
        <f t="array" ref="BY428:CI428">IF(BX428,"",IVSolution($M428,$N428,$O428,BT428,BU428,BV428,BW428,$E428,$F428,$G428,$H428,$I428))</f>
        <v/>
      </c>
      <c r="BZ428" s="37" t="str">
        <v/>
      </c>
      <c r="CA428" s="37" t="str">
        <v/>
      </c>
      <c r="CB428" s="39" t="str">
        <v/>
      </c>
      <c r="CC428" s="39" t="str">
        <v/>
      </c>
      <c r="CD428" s="37" t="str">
        <v/>
      </c>
      <c r="CE428" s="37" t="str">
        <v/>
      </c>
      <c r="CF428" s="37" t="str">
        <v/>
      </c>
      <c r="CG428" s="37" t="str">
        <v/>
      </c>
      <c r="CH428" s="37" t="str">
        <v/>
      </c>
      <c r="CI428" s="37" t="str">
        <v/>
      </c>
      <c r="CJ428" s="41" t="str">
        <f t="shared" si="245"/>
        <v/>
      </c>
      <c r="CK428" s="41" t="str">
        <f t="shared" si="246"/>
        <v/>
      </c>
      <c r="CL428" s="61" t="str">
        <f t="shared" si="247"/>
        <v/>
      </c>
      <c r="CM428" s="39" t="str">
        <f t="shared" si="248"/>
        <v/>
      </c>
      <c r="CN428" s="39" t="str">
        <f t="shared" si="249"/>
        <v/>
      </c>
      <c r="CO428" s="42" t="str">
        <f t="shared" si="250"/>
        <v/>
      </c>
      <c r="CP428" s="42" t="str">
        <f t="shared" si="251"/>
        <v/>
      </c>
      <c r="CQ428" s="42" t="str">
        <f t="shared" si="252"/>
        <v/>
      </c>
      <c r="CR428" s="42" t="str">
        <f t="shared" si="253"/>
        <v/>
      </c>
      <c r="CS428" s="42" t="str">
        <f t="shared" si="254"/>
        <v/>
      </c>
      <c r="CT428" s="42" t="str">
        <f t="shared" si="255"/>
        <v/>
      </c>
      <c r="CU428" s="43" t="str">
        <f t="shared" si="256"/>
        <v/>
      </c>
      <c r="CV428" s="43" t="str">
        <f t="shared" si="257"/>
        <v/>
      </c>
      <c r="CW428" s="43" t="str">
        <f t="shared" si="258"/>
        <v/>
      </c>
      <c r="CX428" s="13"/>
    </row>
    <row r="429" spans="1:102" x14ac:dyDescent="0.25">
      <c r="A429" s="31"/>
      <c r="B429" s="13"/>
      <c r="C429" s="13"/>
      <c r="D429" s="13"/>
      <c r="E429" s="32"/>
      <c r="F429" s="32"/>
      <c r="G429" s="32"/>
      <c r="H429" s="32"/>
      <c r="I429" s="32"/>
      <c r="J429" s="13"/>
      <c r="K429" s="33"/>
      <c r="L429" s="34" t="str">
        <f>IFERROR(INDEX('Pokemon Data'!A:A,MATCH($A429,'Pokemon Data'!$B:$B,0)),"")</f>
        <v/>
      </c>
      <c r="M429" s="34" t="str">
        <f>IFERROR(INDEX('Pokemon Data'!I:I,MATCH($A429,'Pokemon Data'!$B:$B,0)),"")</f>
        <v/>
      </c>
      <c r="N429" s="34" t="str">
        <f>IFERROR(INDEX('Pokemon Data'!J:J,MATCH($A429,'Pokemon Data'!$B:$B,0)),"")</f>
        <v/>
      </c>
      <c r="O429" s="34" t="str">
        <f>IFERROR(INDEX('Pokemon Data'!K:K,MATCH($A429,'Pokemon Data'!$B:$B,0)),"")</f>
        <v/>
      </c>
      <c r="P429" s="35" t="str">
        <f>IFERROR(INDEX('Level Multipliers'!$A:$A,MATCH($D429,'Level Multipliers'!$B:$B,0)),"")</f>
        <v/>
      </c>
      <c r="Q429" s="36" t="str">
        <f>IFERROR(INDEX('Level Multipliers'!$D:$D,MATCH(P429,'Level Multipliers'!$A:$A,0)),"")</f>
        <v/>
      </c>
      <c r="R429" s="37" t="str">
        <f t="shared" si="222"/>
        <v/>
      </c>
      <c r="S429" s="37" t="str">
        <f t="shared" si="223"/>
        <v/>
      </c>
      <c r="T429" s="38" t="str">
        <f t="shared" si="224"/>
        <v/>
      </c>
      <c r="U429" s="38" t="str">
        <f t="shared" si="225"/>
        <v/>
      </c>
      <c r="V429" s="38" t="b">
        <f t="shared" si="226"/>
        <v>1</v>
      </c>
      <c r="W429" s="37" t="str">
        <f t="array" ref="W429:AG429">IF(V429,"",IVSolution($M429,$N429,$O429,R429,S429,T429,U429,$E429,$F429,$G429,$H429,$I429))</f>
        <v/>
      </c>
      <c r="X429" s="37" t="str">
        <v/>
      </c>
      <c r="Y429" s="37" t="str">
        <v/>
      </c>
      <c r="Z429" s="39" t="str">
        <v/>
      </c>
      <c r="AA429" s="39" t="str">
        <v/>
      </c>
      <c r="AB429" s="37" t="str">
        <v/>
      </c>
      <c r="AC429" s="37" t="str">
        <v/>
      </c>
      <c r="AD429" s="37" t="str">
        <v/>
      </c>
      <c r="AE429" s="37" t="str">
        <v/>
      </c>
      <c r="AF429" s="37" t="str">
        <v/>
      </c>
      <c r="AG429" s="37" t="str">
        <v/>
      </c>
      <c r="AH429" s="40" t="str">
        <f t="shared" si="227"/>
        <v/>
      </c>
      <c r="AI429" s="36" t="str">
        <f>IFERROR(INDEX('Level Multipliers'!$D:$D,MATCH(AH429,'Level Multipliers'!$A:$A,0)),"")</f>
        <v/>
      </c>
      <c r="AJ429" s="37" t="str">
        <f t="shared" si="228"/>
        <v/>
      </c>
      <c r="AK429" s="37" t="str">
        <f t="shared" si="229"/>
        <v/>
      </c>
      <c r="AL429" s="38" t="str">
        <f t="shared" si="230"/>
        <v/>
      </c>
      <c r="AM429" s="38" t="str">
        <f t="shared" si="231"/>
        <v/>
      </c>
      <c r="AN429" s="38" t="b">
        <f t="shared" si="232"/>
        <v>1</v>
      </c>
      <c r="AO429" s="37" t="str">
        <f t="array" ref="AO429:AY429">IF(AN429,"",IVSolution($M429,$N429,$O429,AJ429,AK429,AL429,AM429,$E429,$F429,$G429,$H429,$I429))</f>
        <v/>
      </c>
      <c r="AP429" s="37" t="str">
        <v/>
      </c>
      <c r="AQ429" s="37" t="str">
        <v/>
      </c>
      <c r="AR429" s="39" t="str">
        <v/>
      </c>
      <c r="AS429" s="39" t="str">
        <v/>
      </c>
      <c r="AT429" s="37" t="str">
        <v/>
      </c>
      <c r="AU429" s="37" t="str">
        <v/>
      </c>
      <c r="AV429" s="37" t="str">
        <v/>
      </c>
      <c r="AW429" s="37" t="str">
        <v/>
      </c>
      <c r="AX429" s="37" t="str">
        <v/>
      </c>
      <c r="AY429" s="37" t="str">
        <v/>
      </c>
      <c r="AZ429" s="40" t="str">
        <f t="shared" si="233"/>
        <v/>
      </c>
      <c r="BA429" s="36" t="str">
        <f>IFERROR(INDEX('Level Multipliers'!$D:$D,MATCH(AZ429,'Level Multipliers'!$A:$A,0)),"")</f>
        <v/>
      </c>
      <c r="BB429" s="37" t="str">
        <f t="shared" si="234"/>
        <v/>
      </c>
      <c r="BC429" s="37" t="str">
        <f t="shared" si="235"/>
        <v/>
      </c>
      <c r="BD429" s="38" t="str">
        <f t="shared" si="236"/>
        <v/>
      </c>
      <c r="BE429" s="38" t="str">
        <f t="shared" si="237"/>
        <v/>
      </c>
      <c r="BF429" s="38" t="b">
        <f t="shared" si="238"/>
        <v>1</v>
      </c>
      <c r="BG429" s="37" t="str">
        <f t="array" ref="BG429:BQ429">IF(BF429,"",IVSolution($M429,$N429,$O429,BB429,BC429,BD429,BE429,$E429,$F429,$G429,$H429,$I429))</f>
        <v/>
      </c>
      <c r="BH429" s="37" t="str">
        <v/>
      </c>
      <c r="BI429" s="37" t="str">
        <v/>
      </c>
      <c r="BJ429" s="39" t="str">
        <v/>
      </c>
      <c r="BK429" s="39" t="str">
        <v/>
      </c>
      <c r="BL429" s="37" t="str">
        <v/>
      </c>
      <c r="BM429" s="37" t="str">
        <v/>
      </c>
      <c r="BN429" s="37" t="str">
        <v/>
      </c>
      <c r="BO429" s="37" t="str">
        <v/>
      </c>
      <c r="BP429" s="37" t="str">
        <v/>
      </c>
      <c r="BQ429" s="37" t="str">
        <v/>
      </c>
      <c r="BR429" s="40" t="str">
        <f t="shared" si="239"/>
        <v/>
      </c>
      <c r="BS429" s="36" t="str">
        <f>IFERROR(INDEX('Level Multipliers'!$D:$D,MATCH(BR429,'Level Multipliers'!$A:$A,0)),"")</f>
        <v/>
      </c>
      <c r="BT429" s="37" t="str">
        <f t="shared" si="240"/>
        <v/>
      </c>
      <c r="BU429" s="37" t="str">
        <f t="shared" si="241"/>
        <v/>
      </c>
      <c r="BV429" s="38" t="str">
        <f t="shared" si="242"/>
        <v/>
      </c>
      <c r="BW429" s="38" t="str">
        <f t="shared" si="243"/>
        <v/>
      </c>
      <c r="BX429" s="38" t="b">
        <f t="shared" si="244"/>
        <v>1</v>
      </c>
      <c r="BY429" s="37" t="str">
        <f t="array" ref="BY429:CI429">IF(BX429,"",IVSolution($M429,$N429,$O429,BT429,BU429,BV429,BW429,$E429,$F429,$G429,$H429,$I429))</f>
        <v/>
      </c>
      <c r="BZ429" s="37" t="str">
        <v/>
      </c>
      <c r="CA429" s="37" t="str">
        <v/>
      </c>
      <c r="CB429" s="39" t="str">
        <v/>
      </c>
      <c r="CC429" s="39" t="str">
        <v/>
      </c>
      <c r="CD429" s="37" t="str">
        <v/>
      </c>
      <c r="CE429" s="37" t="str">
        <v/>
      </c>
      <c r="CF429" s="37" t="str">
        <v/>
      </c>
      <c r="CG429" s="37" t="str">
        <v/>
      </c>
      <c r="CH429" s="37" t="str">
        <v/>
      </c>
      <c r="CI429" s="37" t="str">
        <v/>
      </c>
      <c r="CJ429" s="41" t="str">
        <f t="shared" si="245"/>
        <v/>
      </c>
      <c r="CK429" s="41" t="str">
        <f t="shared" si="246"/>
        <v/>
      </c>
      <c r="CL429" s="61" t="str">
        <f t="shared" si="247"/>
        <v/>
      </c>
      <c r="CM429" s="39" t="str">
        <f t="shared" si="248"/>
        <v/>
      </c>
      <c r="CN429" s="39" t="str">
        <f t="shared" si="249"/>
        <v/>
      </c>
      <c r="CO429" s="42" t="str">
        <f t="shared" si="250"/>
        <v/>
      </c>
      <c r="CP429" s="42" t="str">
        <f t="shared" si="251"/>
        <v/>
      </c>
      <c r="CQ429" s="42" t="str">
        <f t="shared" si="252"/>
        <v/>
      </c>
      <c r="CR429" s="42" t="str">
        <f t="shared" si="253"/>
        <v/>
      </c>
      <c r="CS429" s="42" t="str">
        <f t="shared" si="254"/>
        <v/>
      </c>
      <c r="CT429" s="42" t="str">
        <f t="shared" si="255"/>
        <v/>
      </c>
      <c r="CU429" s="43" t="str">
        <f t="shared" si="256"/>
        <v/>
      </c>
      <c r="CV429" s="43" t="str">
        <f t="shared" si="257"/>
        <v/>
      </c>
      <c r="CW429" s="43" t="str">
        <f t="shared" si="258"/>
        <v/>
      </c>
      <c r="CX429" s="13"/>
    </row>
    <row r="430" spans="1:102" x14ac:dyDescent="0.25">
      <c r="A430" s="31"/>
      <c r="B430" s="13"/>
      <c r="C430" s="13"/>
      <c r="D430" s="13"/>
      <c r="E430" s="32"/>
      <c r="F430" s="32"/>
      <c r="G430" s="32"/>
      <c r="H430" s="32"/>
      <c r="I430" s="32"/>
      <c r="J430" s="13"/>
      <c r="K430" s="33"/>
      <c r="L430" s="34" t="str">
        <f>IFERROR(INDEX('Pokemon Data'!A:A,MATCH($A430,'Pokemon Data'!$B:$B,0)),"")</f>
        <v/>
      </c>
      <c r="M430" s="34" t="str">
        <f>IFERROR(INDEX('Pokemon Data'!I:I,MATCH($A430,'Pokemon Data'!$B:$B,0)),"")</f>
        <v/>
      </c>
      <c r="N430" s="34" t="str">
        <f>IFERROR(INDEX('Pokemon Data'!J:J,MATCH($A430,'Pokemon Data'!$B:$B,0)),"")</f>
        <v/>
      </c>
      <c r="O430" s="34" t="str">
        <f>IFERROR(INDEX('Pokemon Data'!K:K,MATCH($A430,'Pokemon Data'!$B:$B,0)),"")</f>
        <v/>
      </c>
      <c r="P430" s="35" t="str">
        <f>IFERROR(INDEX('Level Multipliers'!$A:$A,MATCH($D430,'Level Multipliers'!$B:$B,0)),"")</f>
        <v/>
      </c>
      <c r="Q430" s="36" t="str">
        <f>IFERROR(INDEX('Level Multipliers'!$D:$D,MATCH(P430,'Level Multipliers'!$A:$A,0)),"")</f>
        <v/>
      </c>
      <c r="R430" s="37" t="str">
        <f t="shared" si="222"/>
        <v/>
      </c>
      <c r="S430" s="37" t="str">
        <f t="shared" si="223"/>
        <v/>
      </c>
      <c r="T430" s="38" t="str">
        <f t="shared" si="224"/>
        <v/>
      </c>
      <c r="U430" s="38" t="str">
        <f t="shared" si="225"/>
        <v/>
      </c>
      <c r="V430" s="38" t="b">
        <f t="shared" si="226"/>
        <v>1</v>
      </c>
      <c r="W430" s="37" t="str">
        <f t="array" ref="W430:AG430">IF(V430,"",IVSolution($M430,$N430,$O430,R430,S430,T430,U430,$E430,$F430,$G430,$H430,$I430))</f>
        <v/>
      </c>
      <c r="X430" s="37" t="str">
        <v/>
      </c>
      <c r="Y430" s="37" t="str">
        <v/>
      </c>
      <c r="Z430" s="39" t="str">
        <v/>
      </c>
      <c r="AA430" s="39" t="str">
        <v/>
      </c>
      <c r="AB430" s="37" t="str">
        <v/>
      </c>
      <c r="AC430" s="37" t="str">
        <v/>
      </c>
      <c r="AD430" s="37" t="str">
        <v/>
      </c>
      <c r="AE430" s="37" t="str">
        <v/>
      </c>
      <c r="AF430" s="37" t="str">
        <v/>
      </c>
      <c r="AG430" s="37" t="str">
        <v/>
      </c>
      <c r="AH430" s="40" t="str">
        <f t="shared" si="227"/>
        <v/>
      </c>
      <c r="AI430" s="36" t="str">
        <f>IFERROR(INDEX('Level Multipliers'!$D:$D,MATCH(AH430,'Level Multipliers'!$A:$A,0)),"")</f>
        <v/>
      </c>
      <c r="AJ430" s="37" t="str">
        <f t="shared" si="228"/>
        <v/>
      </c>
      <c r="AK430" s="37" t="str">
        <f t="shared" si="229"/>
        <v/>
      </c>
      <c r="AL430" s="38" t="str">
        <f t="shared" si="230"/>
        <v/>
      </c>
      <c r="AM430" s="38" t="str">
        <f t="shared" si="231"/>
        <v/>
      </c>
      <c r="AN430" s="38" t="b">
        <f t="shared" si="232"/>
        <v>1</v>
      </c>
      <c r="AO430" s="37" t="str">
        <f t="array" ref="AO430:AY430">IF(AN430,"",IVSolution($M430,$N430,$O430,AJ430,AK430,AL430,AM430,$E430,$F430,$G430,$H430,$I430))</f>
        <v/>
      </c>
      <c r="AP430" s="37" t="str">
        <v/>
      </c>
      <c r="AQ430" s="37" t="str">
        <v/>
      </c>
      <c r="AR430" s="39" t="str">
        <v/>
      </c>
      <c r="AS430" s="39" t="str">
        <v/>
      </c>
      <c r="AT430" s="37" t="str">
        <v/>
      </c>
      <c r="AU430" s="37" t="str">
        <v/>
      </c>
      <c r="AV430" s="37" t="str">
        <v/>
      </c>
      <c r="AW430" s="37" t="str">
        <v/>
      </c>
      <c r="AX430" s="37" t="str">
        <v/>
      </c>
      <c r="AY430" s="37" t="str">
        <v/>
      </c>
      <c r="AZ430" s="40" t="str">
        <f t="shared" si="233"/>
        <v/>
      </c>
      <c r="BA430" s="36" t="str">
        <f>IFERROR(INDEX('Level Multipliers'!$D:$D,MATCH(AZ430,'Level Multipliers'!$A:$A,0)),"")</f>
        <v/>
      </c>
      <c r="BB430" s="37" t="str">
        <f t="shared" si="234"/>
        <v/>
      </c>
      <c r="BC430" s="37" t="str">
        <f t="shared" si="235"/>
        <v/>
      </c>
      <c r="BD430" s="38" t="str">
        <f t="shared" si="236"/>
        <v/>
      </c>
      <c r="BE430" s="38" t="str">
        <f t="shared" si="237"/>
        <v/>
      </c>
      <c r="BF430" s="38" t="b">
        <f t="shared" si="238"/>
        <v>1</v>
      </c>
      <c r="BG430" s="37" t="str">
        <f t="array" ref="BG430:BQ430">IF(BF430,"",IVSolution($M430,$N430,$O430,BB430,BC430,BD430,BE430,$E430,$F430,$G430,$H430,$I430))</f>
        <v/>
      </c>
      <c r="BH430" s="37" t="str">
        <v/>
      </c>
      <c r="BI430" s="37" t="str">
        <v/>
      </c>
      <c r="BJ430" s="39" t="str">
        <v/>
      </c>
      <c r="BK430" s="39" t="str">
        <v/>
      </c>
      <c r="BL430" s="37" t="str">
        <v/>
      </c>
      <c r="BM430" s="37" t="str">
        <v/>
      </c>
      <c r="BN430" s="37" t="str">
        <v/>
      </c>
      <c r="BO430" s="37" t="str">
        <v/>
      </c>
      <c r="BP430" s="37" t="str">
        <v/>
      </c>
      <c r="BQ430" s="37" t="str">
        <v/>
      </c>
      <c r="BR430" s="40" t="str">
        <f t="shared" si="239"/>
        <v/>
      </c>
      <c r="BS430" s="36" t="str">
        <f>IFERROR(INDEX('Level Multipliers'!$D:$D,MATCH(BR430,'Level Multipliers'!$A:$A,0)),"")</f>
        <v/>
      </c>
      <c r="BT430" s="37" t="str">
        <f t="shared" si="240"/>
        <v/>
      </c>
      <c r="BU430" s="37" t="str">
        <f t="shared" si="241"/>
        <v/>
      </c>
      <c r="BV430" s="38" t="str">
        <f t="shared" si="242"/>
        <v/>
      </c>
      <c r="BW430" s="38" t="str">
        <f t="shared" si="243"/>
        <v/>
      </c>
      <c r="BX430" s="38" t="b">
        <f t="shared" si="244"/>
        <v>1</v>
      </c>
      <c r="BY430" s="37" t="str">
        <f t="array" ref="BY430:CI430">IF(BX430,"",IVSolution($M430,$N430,$O430,BT430,BU430,BV430,BW430,$E430,$F430,$G430,$H430,$I430))</f>
        <v/>
      </c>
      <c r="BZ430" s="37" t="str">
        <v/>
      </c>
      <c r="CA430" s="37" t="str">
        <v/>
      </c>
      <c r="CB430" s="39" t="str">
        <v/>
      </c>
      <c r="CC430" s="39" t="str">
        <v/>
      </c>
      <c r="CD430" s="37" t="str">
        <v/>
      </c>
      <c r="CE430" s="37" t="str">
        <v/>
      </c>
      <c r="CF430" s="37" t="str">
        <v/>
      </c>
      <c r="CG430" s="37" t="str">
        <v/>
      </c>
      <c r="CH430" s="37" t="str">
        <v/>
      </c>
      <c r="CI430" s="37" t="str">
        <v/>
      </c>
      <c r="CJ430" s="41" t="str">
        <f t="shared" si="245"/>
        <v/>
      </c>
      <c r="CK430" s="41" t="str">
        <f t="shared" si="246"/>
        <v/>
      </c>
      <c r="CL430" s="61" t="str">
        <f t="shared" si="247"/>
        <v/>
      </c>
      <c r="CM430" s="39" t="str">
        <f t="shared" si="248"/>
        <v/>
      </c>
      <c r="CN430" s="39" t="str">
        <f t="shared" si="249"/>
        <v/>
      </c>
      <c r="CO430" s="42" t="str">
        <f t="shared" si="250"/>
        <v/>
      </c>
      <c r="CP430" s="42" t="str">
        <f t="shared" si="251"/>
        <v/>
      </c>
      <c r="CQ430" s="42" t="str">
        <f t="shared" si="252"/>
        <v/>
      </c>
      <c r="CR430" s="42" t="str">
        <f t="shared" si="253"/>
        <v/>
      </c>
      <c r="CS430" s="42" t="str">
        <f t="shared" si="254"/>
        <v/>
      </c>
      <c r="CT430" s="42" t="str">
        <f t="shared" si="255"/>
        <v/>
      </c>
      <c r="CU430" s="43" t="str">
        <f t="shared" si="256"/>
        <v/>
      </c>
      <c r="CV430" s="43" t="str">
        <f t="shared" si="257"/>
        <v/>
      </c>
      <c r="CW430" s="43" t="str">
        <f t="shared" si="258"/>
        <v/>
      </c>
      <c r="CX430" s="13"/>
    </row>
    <row r="431" spans="1:102" x14ac:dyDescent="0.25">
      <c r="A431" s="31"/>
      <c r="B431" s="13"/>
      <c r="C431" s="13"/>
      <c r="D431" s="13"/>
      <c r="E431" s="32"/>
      <c r="F431" s="32"/>
      <c r="G431" s="32"/>
      <c r="H431" s="32"/>
      <c r="I431" s="32"/>
      <c r="J431" s="13"/>
      <c r="K431" s="33"/>
      <c r="L431" s="34" t="str">
        <f>IFERROR(INDEX('Pokemon Data'!A:A,MATCH($A431,'Pokemon Data'!$B:$B,0)),"")</f>
        <v/>
      </c>
      <c r="M431" s="34" t="str">
        <f>IFERROR(INDEX('Pokemon Data'!I:I,MATCH($A431,'Pokemon Data'!$B:$B,0)),"")</f>
        <v/>
      </c>
      <c r="N431" s="34" t="str">
        <f>IFERROR(INDEX('Pokemon Data'!J:J,MATCH($A431,'Pokemon Data'!$B:$B,0)),"")</f>
        <v/>
      </c>
      <c r="O431" s="34" t="str">
        <f>IFERROR(INDEX('Pokemon Data'!K:K,MATCH($A431,'Pokemon Data'!$B:$B,0)),"")</f>
        <v/>
      </c>
      <c r="P431" s="35" t="str">
        <f>IFERROR(INDEX('Level Multipliers'!$A:$A,MATCH($D431,'Level Multipliers'!$B:$B,0)),"")</f>
        <v/>
      </c>
      <c r="Q431" s="36" t="str">
        <f>IFERROR(INDEX('Level Multipliers'!$D:$D,MATCH(P431,'Level Multipliers'!$A:$A,0)),"")</f>
        <v/>
      </c>
      <c r="R431" s="37" t="str">
        <f t="shared" si="222"/>
        <v/>
      </c>
      <c r="S431" s="37" t="str">
        <f t="shared" si="223"/>
        <v/>
      </c>
      <c r="T431" s="38" t="str">
        <f t="shared" si="224"/>
        <v/>
      </c>
      <c r="U431" s="38" t="str">
        <f t="shared" si="225"/>
        <v/>
      </c>
      <c r="V431" s="38" t="b">
        <f t="shared" si="226"/>
        <v>1</v>
      </c>
      <c r="W431" s="37" t="str">
        <f t="array" ref="W431:AG431">IF(V431,"",IVSolution($M431,$N431,$O431,R431,S431,T431,U431,$E431,$F431,$G431,$H431,$I431))</f>
        <v/>
      </c>
      <c r="X431" s="37" t="str">
        <v/>
      </c>
      <c r="Y431" s="37" t="str">
        <v/>
      </c>
      <c r="Z431" s="39" t="str">
        <v/>
      </c>
      <c r="AA431" s="39" t="str">
        <v/>
      </c>
      <c r="AB431" s="37" t="str">
        <v/>
      </c>
      <c r="AC431" s="37" t="str">
        <v/>
      </c>
      <c r="AD431" s="37" t="str">
        <v/>
      </c>
      <c r="AE431" s="37" t="str">
        <v/>
      </c>
      <c r="AF431" s="37" t="str">
        <v/>
      </c>
      <c r="AG431" s="37" t="str">
        <v/>
      </c>
      <c r="AH431" s="40" t="str">
        <f t="shared" si="227"/>
        <v/>
      </c>
      <c r="AI431" s="36" t="str">
        <f>IFERROR(INDEX('Level Multipliers'!$D:$D,MATCH(AH431,'Level Multipliers'!$A:$A,0)),"")</f>
        <v/>
      </c>
      <c r="AJ431" s="37" t="str">
        <f t="shared" si="228"/>
        <v/>
      </c>
      <c r="AK431" s="37" t="str">
        <f t="shared" si="229"/>
        <v/>
      </c>
      <c r="AL431" s="38" t="str">
        <f t="shared" si="230"/>
        <v/>
      </c>
      <c r="AM431" s="38" t="str">
        <f t="shared" si="231"/>
        <v/>
      </c>
      <c r="AN431" s="38" t="b">
        <f t="shared" si="232"/>
        <v>1</v>
      </c>
      <c r="AO431" s="37" t="str">
        <f t="array" ref="AO431:AY431">IF(AN431,"",IVSolution($M431,$N431,$O431,AJ431,AK431,AL431,AM431,$E431,$F431,$G431,$H431,$I431))</f>
        <v/>
      </c>
      <c r="AP431" s="37" t="str">
        <v/>
      </c>
      <c r="AQ431" s="37" t="str">
        <v/>
      </c>
      <c r="AR431" s="39" t="str">
        <v/>
      </c>
      <c r="AS431" s="39" t="str">
        <v/>
      </c>
      <c r="AT431" s="37" t="str">
        <v/>
      </c>
      <c r="AU431" s="37" t="str">
        <v/>
      </c>
      <c r="AV431" s="37" t="str">
        <v/>
      </c>
      <c r="AW431" s="37" t="str">
        <v/>
      </c>
      <c r="AX431" s="37" t="str">
        <v/>
      </c>
      <c r="AY431" s="37" t="str">
        <v/>
      </c>
      <c r="AZ431" s="40" t="str">
        <f t="shared" si="233"/>
        <v/>
      </c>
      <c r="BA431" s="36" t="str">
        <f>IFERROR(INDEX('Level Multipliers'!$D:$D,MATCH(AZ431,'Level Multipliers'!$A:$A,0)),"")</f>
        <v/>
      </c>
      <c r="BB431" s="37" t="str">
        <f t="shared" si="234"/>
        <v/>
      </c>
      <c r="BC431" s="37" t="str">
        <f t="shared" si="235"/>
        <v/>
      </c>
      <c r="BD431" s="38" t="str">
        <f t="shared" si="236"/>
        <v/>
      </c>
      <c r="BE431" s="38" t="str">
        <f t="shared" si="237"/>
        <v/>
      </c>
      <c r="BF431" s="38" t="b">
        <f t="shared" si="238"/>
        <v>1</v>
      </c>
      <c r="BG431" s="37" t="str">
        <f t="array" ref="BG431:BQ431">IF(BF431,"",IVSolution($M431,$N431,$O431,BB431,BC431,BD431,BE431,$E431,$F431,$G431,$H431,$I431))</f>
        <v/>
      </c>
      <c r="BH431" s="37" t="str">
        <v/>
      </c>
      <c r="BI431" s="37" t="str">
        <v/>
      </c>
      <c r="BJ431" s="39" t="str">
        <v/>
      </c>
      <c r="BK431" s="39" t="str">
        <v/>
      </c>
      <c r="BL431" s="37" t="str">
        <v/>
      </c>
      <c r="BM431" s="37" t="str">
        <v/>
      </c>
      <c r="BN431" s="37" t="str">
        <v/>
      </c>
      <c r="BO431" s="37" t="str">
        <v/>
      </c>
      <c r="BP431" s="37" t="str">
        <v/>
      </c>
      <c r="BQ431" s="37" t="str">
        <v/>
      </c>
      <c r="BR431" s="40" t="str">
        <f t="shared" si="239"/>
        <v/>
      </c>
      <c r="BS431" s="36" t="str">
        <f>IFERROR(INDEX('Level Multipliers'!$D:$D,MATCH(BR431,'Level Multipliers'!$A:$A,0)),"")</f>
        <v/>
      </c>
      <c r="BT431" s="37" t="str">
        <f t="shared" si="240"/>
        <v/>
      </c>
      <c r="BU431" s="37" t="str">
        <f t="shared" si="241"/>
        <v/>
      </c>
      <c r="BV431" s="38" t="str">
        <f t="shared" si="242"/>
        <v/>
      </c>
      <c r="BW431" s="38" t="str">
        <f t="shared" si="243"/>
        <v/>
      </c>
      <c r="BX431" s="38" t="b">
        <f t="shared" si="244"/>
        <v>1</v>
      </c>
      <c r="BY431" s="37" t="str">
        <f t="array" ref="BY431:CI431">IF(BX431,"",IVSolution($M431,$N431,$O431,BT431,BU431,BV431,BW431,$E431,$F431,$G431,$H431,$I431))</f>
        <v/>
      </c>
      <c r="BZ431" s="37" t="str">
        <v/>
      </c>
      <c r="CA431" s="37" t="str">
        <v/>
      </c>
      <c r="CB431" s="39" t="str">
        <v/>
      </c>
      <c r="CC431" s="39" t="str">
        <v/>
      </c>
      <c r="CD431" s="37" t="str">
        <v/>
      </c>
      <c r="CE431" s="37" t="str">
        <v/>
      </c>
      <c r="CF431" s="37" t="str">
        <v/>
      </c>
      <c r="CG431" s="37" t="str">
        <v/>
      </c>
      <c r="CH431" s="37" t="str">
        <v/>
      </c>
      <c r="CI431" s="37" t="str">
        <v/>
      </c>
      <c r="CJ431" s="41" t="str">
        <f t="shared" si="245"/>
        <v/>
      </c>
      <c r="CK431" s="41" t="str">
        <f t="shared" si="246"/>
        <v/>
      </c>
      <c r="CL431" s="61" t="str">
        <f t="shared" si="247"/>
        <v/>
      </c>
      <c r="CM431" s="39" t="str">
        <f t="shared" si="248"/>
        <v/>
      </c>
      <c r="CN431" s="39" t="str">
        <f t="shared" si="249"/>
        <v/>
      </c>
      <c r="CO431" s="42" t="str">
        <f t="shared" si="250"/>
        <v/>
      </c>
      <c r="CP431" s="42" t="str">
        <f t="shared" si="251"/>
        <v/>
      </c>
      <c r="CQ431" s="42" t="str">
        <f t="shared" si="252"/>
        <v/>
      </c>
      <c r="CR431" s="42" t="str">
        <f t="shared" si="253"/>
        <v/>
      </c>
      <c r="CS431" s="42" t="str">
        <f t="shared" si="254"/>
        <v/>
      </c>
      <c r="CT431" s="42" t="str">
        <f t="shared" si="255"/>
        <v/>
      </c>
      <c r="CU431" s="43" t="str">
        <f t="shared" si="256"/>
        <v/>
      </c>
      <c r="CV431" s="43" t="str">
        <f t="shared" si="257"/>
        <v/>
      </c>
      <c r="CW431" s="43" t="str">
        <f t="shared" si="258"/>
        <v/>
      </c>
      <c r="CX431" s="13"/>
    </row>
    <row r="432" spans="1:102" x14ac:dyDescent="0.25">
      <c r="A432" s="31"/>
      <c r="B432" s="13"/>
      <c r="C432" s="13"/>
      <c r="D432" s="13"/>
      <c r="E432" s="32"/>
      <c r="F432" s="32"/>
      <c r="G432" s="32"/>
      <c r="H432" s="32"/>
      <c r="I432" s="32"/>
      <c r="J432" s="13"/>
      <c r="K432" s="33"/>
      <c r="L432" s="34" t="str">
        <f>IFERROR(INDEX('Pokemon Data'!A:A,MATCH($A432,'Pokemon Data'!$B:$B,0)),"")</f>
        <v/>
      </c>
      <c r="M432" s="34" t="str">
        <f>IFERROR(INDEX('Pokemon Data'!I:I,MATCH($A432,'Pokemon Data'!$B:$B,0)),"")</f>
        <v/>
      </c>
      <c r="N432" s="34" t="str">
        <f>IFERROR(INDEX('Pokemon Data'!J:J,MATCH($A432,'Pokemon Data'!$B:$B,0)),"")</f>
        <v/>
      </c>
      <c r="O432" s="34" t="str">
        <f>IFERROR(INDEX('Pokemon Data'!K:K,MATCH($A432,'Pokemon Data'!$B:$B,0)),"")</f>
        <v/>
      </c>
      <c r="P432" s="35" t="str">
        <f>IFERROR(INDEX('Level Multipliers'!$A:$A,MATCH($D432,'Level Multipliers'!$B:$B,0)),"")</f>
        <v/>
      </c>
      <c r="Q432" s="36" t="str">
        <f>IFERROR(INDEX('Level Multipliers'!$D:$D,MATCH(P432,'Level Multipliers'!$A:$A,0)),"")</f>
        <v/>
      </c>
      <c r="R432" s="37" t="str">
        <f t="shared" si="222"/>
        <v/>
      </c>
      <c r="S432" s="37" t="str">
        <f t="shared" si="223"/>
        <v/>
      </c>
      <c r="T432" s="38" t="str">
        <f t="shared" si="224"/>
        <v/>
      </c>
      <c r="U432" s="38" t="str">
        <f t="shared" si="225"/>
        <v/>
      </c>
      <c r="V432" s="38" t="b">
        <f t="shared" si="226"/>
        <v>1</v>
      </c>
      <c r="W432" s="37" t="str">
        <f t="array" ref="W432:AG432">IF(V432,"",IVSolution($M432,$N432,$O432,R432,S432,T432,U432,$E432,$F432,$G432,$H432,$I432))</f>
        <v/>
      </c>
      <c r="X432" s="37" t="str">
        <v/>
      </c>
      <c r="Y432" s="37" t="str">
        <v/>
      </c>
      <c r="Z432" s="39" t="str">
        <v/>
      </c>
      <c r="AA432" s="39" t="str">
        <v/>
      </c>
      <c r="AB432" s="37" t="str">
        <v/>
      </c>
      <c r="AC432" s="37" t="str">
        <v/>
      </c>
      <c r="AD432" s="37" t="str">
        <v/>
      </c>
      <c r="AE432" s="37" t="str">
        <v/>
      </c>
      <c r="AF432" s="37" t="str">
        <v/>
      </c>
      <c r="AG432" s="37" t="str">
        <v/>
      </c>
      <c r="AH432" s="40" t="str">
        <f t="shared" si="227"/>
        <v/>
      </c>
      <c r="AI432" s="36" t="str">
        <f>IFERROR(INDEX('Level Multipliers'!$D:$D,MATCH(AH432,'Level Multipliers'!$A:$A,0)),"")</f>
        <v/>
      </c>
      <c r="AJ432" s="37" t="str">
        <f t="shared" si="228"/>
        <v/>
      </c>
      <c r="AK432" s="37" t="str">
        <f t="shared" si="229"/>
        <v/>
      </c>
      <c r="AL432" s="38" t="str">
        <f t="shared" si="230"/>
        <v/>
      </c>
      <c r="AM432" s="38" t="str">
        <f t="shared" si="231"/>
        <v/>
      </c>
      <c r="AN432" s="38" t="b">
        <f t="shared" si="232"/>
        <v>1</v>
      </c>
      <c r="AO432" s="37" t="str">
        <f t="array" ref="AO432:AY432">IF(AN432,"",IVSolution($M432,$N432,$O432,AJ432,AK432,AL432,AM432,$E432,$F432,$G432,$H432,$I432))</f>
        <v/>
      </c>
      <c r="AP432" s="37" t="str">
        <v/>
      </c>
      <c r="AQ432" s="37" t="str">
        <v/>
      </c>
      <c r="AR432" s="39" t="str">
        <v/>
      </c>
      <c r="AS432" s="39" t="str">
        <v/>
      </c>
      <c r="AT432" s="37" t="str">
        <v/>
      </c>
      <c r="AU432" s="37" t="str">
        <v/>
      </c>
      <c r="AV432" s="37" t="str">
        <v/>
      </c>
      <c r="AW432" s="37" t="str">
        <v/>
      </c>
      <c r="AX432" s="37" t="str">
        <v/>
      </c>
      <c r="AY432" s="37" t="str">
        <v/>
      </c>
      <c r="AZ432" s="40" t="str">
        <f t="shared" si="233"/>
        <v/>
      </c>
      <c r="BA432" s="36" t="str">
        <f>IFERROR(INDEX('Level Multipliers'!$D:$D,MATCH(AZ432,'Level Multipliers'!$A:$A,0)),"")</f>
        <v/>
      </c>
      <c r="BB432" s="37" t="str">
        <f t="shared" si="234"/>
        <v/>
      </c>
      <c r="BC432" s="37" t="str">
        <f t="shared" si="235"/>
        <v/>
      </c>
      <c r="BD432" s="38" t="str">
        <f t="shared" si="236"/>
        <v/>
      </c>
      <c r="BE432" s="38" t="str">
        <f t="shared" si="237"/>
        <v/>
      </c>
      <c r="BF432" s="38" t="b">
        <f t="shared" si="238"/>
        <v>1</v>
      </c>
      <c r="BG432" s="37" t="str">
        <f t="array" ref="BG432:BQ432">IF(BF432,"",IVSolution($M432,$N432,$O432,BB432,BC432,BD432,BE432,$E432,$F432,$G432,$H432,$I432))</f>
        <v/>
      </c>
      <c r="BH432" s="37" t="str">
        <v/>
      </c>
      <c r="BI432" s="37" t="str">
        <v/>
      </c>
      <c r="BJ432" s="39" t="str">
        <v/>
      </c>
      <c r="BK432" s="39" t="str">
        <v/>
      </c>
      <c r="BL432" s="37" t="str">
        <v/>
      </c>
      <c r="BM432" s="37" t="str">
        <v/>
      </c>
      <c r="BN432" s="37" t="str">
        <v/>
      </c>
      <c r="BO432" s="37" t="str">
        <v/>
      </c>
      <c r="BP432" s="37" t="str">
        <v/>
      </c>
      <c r="BQ432" s="37" t="str">
        <v/>
      </c>
      <c r="BR432" s="40" t="str">
        <f t="shared" si="239"/>
        <v/>
      </c>
      <c r="BS432" s="36" t="str">
        <f>IFERROR(INDEX('Level Multipliers'!$D:$D,MATCH(BR432,'Level Multipliers'!$A:$A,0)),"")</f>
        <v/>
      </c>
      <c r="BT432" s="37" t="str">
        <f t="shared" si="240"/>
        <v/>
      </c>
      <c r="BU432" s="37" t="str">
        <f t="shared" si="241"/>
        <v/>
      </c>
      <c r="BV432" s="38" t="str">
        <f t="shared" si="242"/>
        <v/>
      </c>
      <c r="BW432" s="38" t="str">
        <f t="shared" si="243"/>
        <v/>
      </c>
      <c r="BX432" s="38" t="b">
        <f t="shared" si="244"/>
        <v>1</v>
      </c>
      <c r="BY432" s="37" t="str">
        <f t="array" ref="BY432:CI432">IF(BX432,"",IVSolution($M432,$N432,$O432,BT432,BU432,BV432,BW432,$E432,$F432,$G432,$H432,$I432))</f>
        <v/>
      </c>
      <c r="BZ432" s="37" t="str">
        <v/>
      </c>
      <c r="CA432" s="37" t="str">
        <v/>
      </c>
      <c r="CB432" s="39" t="str">
        <v/>
      </c>
      <c r="CC432" s="39" t="str">
        <v/>
      </c>
      <c r="CD432" s="37" t="str">
        <v/>
      </c>
      <c r="CE432" s="37" t="str">
        <v/>
      </c>
      <c r="CF432" s="37" t="str">
        <v/>
      </c>
      <c r="CG432" s="37" t="str">
        <v/>
      </c>
      <c r="CH432" s="37" t="str">
        <v/>
      </c>
      <c r="CI432" s="37" t="str">
        <v/>
      </c>
      <c r="CJ432" s="41" t="str">
        <f t="shared" si="245"/>
        <v/>
      </c>
      <c r="CK432" s="41" t="str">
        <f t="shared" si="246"/>
        <v/>
      </c>
      <c r="CL432" s="61" t="str">
        <f t="shared" si="247"/>
        <v/>
      </c>
      <c r="CM432" s="39" t="str">
        <f t="shared" si="248"/>
        <v/>
      </c>
      <c r="CN432" s="39" t="str">
        <f t="shared" si="249"/>
        <v/>
      </c>
      <c r="CO432" s="42" t="str">
        <f t="shared" si="250"/>
        <v/>
      </c>
      <c r="CP432" s="42" t="str">
        <f t="shared" si="251"/>
        <v/>
      </c>
      <c r="CQ432" s="42" t="str">
        <f t="shared" si="252"/>
        <v/>
      </c>
      <c r="CR432" s="42" t="str">
        <f t="shared" si="253"/>
        <v/>
      </c>
      <c r="CS432" s="42" t="str">
        <f t="shared" si="254"/>
        <v/>
      </c>
      <c r="CT432" s="42" t="str">
        <f t="shared" si="255"/>
        <v/>
      </c>
      <c r="CU432" s="43" t="str">
        <f t="shared" si="256"/>
        <v/>
      </c>
      <c r="CV432" s="43" t="str">
        <f t="shared" si="257"/>
        <v/>
      </c>
      <c r="CW432" s="43" t="str">
        <f t="shared" si="258"/>
        <v/>
      </c>
      <c r="CX432" s="13"/>
    </row>
    <row r="433" spans="1:102" x14ac:dyDescent="0.25">
      <c r="A433" s="31"/>
      <c r="B433" s="13"/>
      <c r="C433" s="13"/>
      <c r="D433" s="13"/>
      <c r="E433" s="32"/>
      <c r="F433" s="32"/>
      <c r="G433" s="32"/>
      <c r="H433" s="32"/>
      <c r="I433" s="32"/>
      <c r="J433" s="13"/>
      <c r="K433" s="33"/>
      <c r="L433" s="34" t="str">
        <f>IFERROR(INDEX('Pokemon Data'!A:A,MATCH($A433,'Pokemon Data'!$B:$B,0)),"")</f>
        <v/>
      </c>
      <c r="M433" s="34" t="str">
        <f>IFERROR(INDEX('Pokemon Data'!I:I,MATCH($A433,'Pokemon Data'!$B:$B,0)),"")</f>
        <v/>
      </c>
      <c r="N433" s="34" t="str">
        <f>IFERROR(INDEX('Pokemon Data'!J:J,MATCH($A433,'Pokemon Data'!$B:$B,0)),"")</f>
        <v/>
      </c>
      <c r="O433" s="34" t="str">
        <f>IFERROR(INDEX('Pokemon Data'!K:K,MATCH($A433,'Pokemon Data'!$B:$B,0)),"")</f>
        <v/>
      </c>
      <c r="P433" s="35" t="str">
        <f>IFERROR(INDEX('Level Multipliers'!$A:$A,MATCH($D433,'Level Multipliers'!$B:$B,0)),"")</f>
        <v/>
      </c>
      <c r="Q433" s="36" t="str">
        <f>IFERROR(INDEX('Level Multipliers'!$D:$D,MATCH(P433,'Level Multipliers'!$A:$A,0)),"")</f>
        <v/>
      </c>
      <c r="R433" s="37" t="str">
        <f t="shared" si="222"/>
        <v/>
      </c>
      <c r="S433" s="37" t="str">
        <f t="shared" si="223"/>
        <v/>
      </c>
      <c r="T433" s="38" t="str">
        <f t="shared" si="224"/>
        <v/>
      </c>
      <c r="U433" s="38" t="str">
        <f t="shared" si="225"/>
        <v/>
      </c>
      <c r="V433" s="38" t="b">
        <f t="shared" si="226"/>
        <v>1</v>
      </c>
      <c r="W433" s="37" t="str">
        <f t="array" ref="W433:AG433">IF(V433,"",IVSolution($M433,$N433,$O433,R433,S433,T433,U433,$E433,$F433,$G433,$H433,$I433))</f>
        <v/>
      </c>
      <c r="X433" s="37" t="str">
        <v/>
      </c>
      <c r="Y433" s="37" t="str">
        <v/>
      </c>
      <c r="Z433" s="39" t="str">
        <v/>
      </c>
      <c r="AA433" s="39" t="str">
        <v/>
      </c>
      <c r="AB433" s="37" t="str">
        <v/>
      </c>
      <c r="AC433" s="37" t="str">
        <v/>
      </c>
      <c r="AD433" s="37" t="str">
        <v/>
      </c>
      <c r="AE433" s="37" t="str">
        <v/>
      </c>
      <c r="AF433" s="37" t="str">
        <v/>
      </c>
      <c r="AG433" s="37" t="str">
        <v/>
      </c>
      <c r="AH433" s="40" t="str">
        <f t="shared" si="227"/>
        <v/>
      </c>
      <c r="AI433" s="36" t="str">
        <f>IFERROR(INDEX('Level Multipliers'!$D:$D,MATCH(AH433,'Level Multipliers'!$A:$A,0)),"")</f>
        <v/>
      </c>
      <c r="AJ433" s="37" t="str">
        <f t="shared" si="228"/>
        <v/>
      </c>
      <c r="AK433" s="37" t="str">
        <f t="shared" si="229"/>
        <v/>
      </c>
      <c r="AL433" s="38" t="str">
        <f t="shared" si="230"/>
        <v/>
      </c>
      <c r="AM433" s="38" t="str">
        <f t="shared" si="231"/>
        <v/>
      </c>
      <c r="AN433" s="38" t="b">
        <f t="shared" si="232"/>
        <v>1</v>
      </c>
      <c r="AO433" s="37" t="str">
        <f t="array" ref="AO433:AY433">IF(AN433,"",IVSolution($M433,$N433,$O433,AJ433,AK433,AL433,AM433,$E433,$F433,$G433,$H433,$I433))</f>
        <v/>
      </c>
      <c r="AP433" s="37" t="str">
        <v/>
      </c>
      <c r="AQ433" s="37" t="str">
        <v/>
      </c>
      <c r="AR433" s="39" t="str">
        <v/>
      </c>
      <c r="AS433" s="39" t="str">
        <v/>
      </c>
      <c r="AT433" s="37" t="str">
        <v/>
      </c>
      <c r="AU433" s="37" t="str">
        <v/>
      </c>
      <c r="AV433" s="37" t="str">
        <v/>
      </c>
      <c r="AW433" s="37" t="str">
        <v/>
      </c>
      <c r="AX433" s="37" t="str">
        <v/>
      </c>
      <c r="AY433" s="37" t="str">
        <v/>
      </c>
      <c r="AZ433" s="40" t="str">
        <f t="shared" si="233"/>
        <v/>
      </c>
      <c r="BA433" s="36" t="str">
        <f>IFERROR(INDEX('Level Multipliers'!$D:$D,MATCH(AZ433,'Level Multipliers'!$A:$A,0)),"")</f>
        <v/>
      </c>
      <c r="BB433" s="37" t="str">
        <f t="shared" si="234"/>
        <v/>
      </c>
      <c r="BC433" s="37" t="str">
        <f t="shared" si="235"/>
        <v/>
      </c>
      <c r="BD433" s="38" t="str">
        <f t="shared" si="236"/>
        <v/>
      </c>
      <c r="BE433" s="38" t="str">
        <f t="shared" si="237"/>
        <v/>
      </c>
      <c r="BF433" s="38" t="b">
        <f t="shared" si="238"/>
        <v>1</v>
      </c>
      <c r="BG433" s="37" t="str">
        <f t="array" ref="BG433:BQ433">IF(BF433,"",IVSolution($M433,$N433,$O433,BB433,BC433,BD433,BE433,$E433,$F433,$G433,$H433,$I433))</f>
        <v/>
      </c>
      <c r="BH433" s="37" t="str">
        <v/>
      </c>
      <c r="BI433" s="37" t="str">
        <v/>
      </c>
      <c r="BJ433" s="39" t="str">
        <v/>
      </c>
      <c r="BK433" s="39" t="str">
        <v/>
      </c>
      <c r="BL433" s="37" t="str">
        <v/>
      </c>
      <c r="BM433" s="37" t="str">
        <v/>
      </c>
      <c r="BN433" s="37" t="str">
        <v/>
      </c>
      <c r="BO433" s="37" t="str">
        <v/>
      </c>
      <c r="BP433" s="37" t="str">
        <v/>
      </c>
      <c r="BQ433" s="37" t="str">
        <v/>
      </c>
      <c r="BR433" s="40" t="str">
        <f t="shared" si="239"/>
        <v/>
      </c>
      <c r="BS433" s="36" t="str">
        <f>IFERROR(INDEX('Level Multipliers'!$D:$D,MATCH(BR433,'Level Multipliers'!$A:$A,0)),"")</f>
        <v/>
      </c>
      <c r="BT433" s="37" t="str">
        <f t="shared" si="240"/>
        <v/>
      </c>
      <c r="BU433" s="37" t="str">
        <f t="shared" si="241"/>
        <v/>
      </c>
      <c r="BV433" s="38" t="str">
        <f t="shared" si="242"/>
        <v/>
      </c>
      <c r="BW433" s="38" t="str">
        <f t="shared" si="243"/>
        <v/>
      </c>
      <c r="BX433" s="38" t="b">
        <f t="shared" si="244"/>
        <v>1</v>
      </c>
      <c r="BY433" s="37" t="str">
        <f t="array" ref="BY433:CI433">IF(BX433,"",IVSolution($M433,$N433,$O433,BT433,BU433,BV433,BW433,$E433,$F433,$G433,$H433,$I433))</f>
        <v/>
      </c>
      <c r="BZ433" s="37" t="str">
        <v/>
      </c>
      <c r="CA433" s="37" t="str">
        <v/>
      </c>
      <c r="CB433" s="39" t="str">
        <v/>
      </c>
      <c r="CC433" s="39" t="str">
        <v/>
      </c>
      <c r="CD433" s="37" t="str">
        <v/>
      </c>
      <c r="CE433" s="37" t="str">
        <v/>
      </c>
      <c r="CF433" s="37" t="str">
        <v/>
      </c>
      <c r="CG433" s="37" t="str">
        <v/>
      </c>
      <c r="CH433" s="37" t="str">
        <v/>
      </c>
      <c r="CI433" s="37" t="str">
        <v/>
      </c>
      <c r="CJ433" s="41" t="str">
        <f t="shared" si="245"/>
        <v/>
      </c>
      <c r="CK433" s="41" t="str">
        <f t="shared" si="246"/>
        <v/>
      </c>
      <c r="CL433" s="61" t="str">
        <f t="shared" si="247"/>
        <v/>
      </c>
      <c r="CM433" s="39" t="str">
        <f t="shared" si="248"/>
        <v/>
      </c>
      <c r="CN433" s="39" t="str">
        <f t="shared" si="249"/>
        <v/>
      </c>
      <c r="CO433" s="42" t="str">
        <f t="shared" si="250"/>
        <v/>
      </c>
      <c r="CP433" s="42" t="str">
        <f t="shared" si="251"/>
        <v/>
      </c>
      <c r="CQ433" s="42" t="str">
        <f t="shared" si="252"/>
        <v/>
      </c>
      <c r="CR433" s="42" t="str">
        <f t="shared" si="253"/>
        <v/>
      </c>
      <c r="CS433" s="42" t="str">
        <f t="shared" si="254"/>
        <v/>
      </c>
      <c r="CT433" s="42" t="str">
        <f t="shared" si="255"/>
        <v/>
      </c>
      <c r="CU433" s="43" t="str">
        <f t="shared" si="256"/>
        <v/>
      </c>
      <c r="CV433" s="43" t="str">
        <f t="shared" si="257"/>
        <v/>
      </c>
      <c r="CW433" s="43" t="str">
        <f t="shared" si="258"/>
        <v/>
      </c>
      <c r="CX433" s="13"/>
    </row>
    <row r="434" spans="1:102" x14ac:dyDescent="0.25">
      <c r="A434" s="31"/>
      <c r="B434" s="13"/>
      <c r="C434" s="13"/>
      <c r="D434" s="13"/>
      <c r="E434" s="32"/>
      <c r="F434" s="32"/>
      <c r="G434" s="32"/>
      <c r="H434" s="32"/>
      <c r="I434" s="32"/>
      <c r="J434" s="13"/>
      <c r="K434" s="33"/>
      <c r="L434" s="34" t="str">
        <f>IFERROR(INDEX('Pokemon Data'!A:A,MATCH($A434,'Pokemon Data'!$B:$B,0)),"")</f>
        <v/>
      </c>
      <c r="M434" s="34" t="str">
        <f>IFERROR(INDEX('Pokemon Data'!I:I,MATCH($A434,'Pokemon Data'!$B:$B,0)),"")</f>
        <v/>
      </c>
      <c r="N434" s="34" t="str">
        <f>IFERROR(INDEX('Pokemon Data'!J:J,MATCH($A434,'Pokemon Data'!$B:$B,0)),"")</f>
        <v/>
      </c>
      <c r="O434" s="34" t="str">
        <f>IFERROR(INDEX('Pokemon Data'!K:K,MATCH($A434,'Pokemon Data'!$B:$B,0)),"")</f>
        <v/>
      </c>
      <c r="P434" s="35" t="str">
        <f>IFERROR(INDEX('Level Multipliers'!$A:$A,MATCH($D434,'Level Multipliers'!$B:$B,0)),"")</f>
        <v/>
      </c>
      <c r="Q434" s="36" t="str">
        <f>IFERROR(INDEX('Level Multipliers'!$D:$D,MATCH(P434,'Level Multipliers'!$A:$A,0)),"")</f>
        <v/>
      </c>
      <c r="R434" s="37" t="str">
        <f t="shared" si="222"/>
        <v/>
      </c>
      <c r="S434" s="37" t="str">
        <f t="shared" si="223"/>
        <v/>
      </c>
      <c r="T434" s="38" t="str">
        <f t="shared" si="224"/>
        <v/>
      </c>
      <c r="U434" s="38" t="str">
        <f t="shared" si="225"/>
        <v/>
      </c>
      <c r="V434" s="38" t="b">
        <f t="shared" si="226"/>
        <v>1</v>
      </c>
      <c r="W434" s="37" t="str">
        <f t="array" ref="W434:AG434">IF(V434,"",IVSolution($M434,$N434,$O434,R434,S434,T434,U434,$E434,$F434,$G434,$H434,$I434))</f>
        <v/>
      </c>
      <c r="X434" s="37" t="str">
        <v/>
      </c>
      <c r="Y434" s="37" t="str">
        <v/>
      </c>
      <c r="Z434" s="39" t="str">
        <v/>
      </c>
      <c r="AA434" s="39" t="str">
        <v/>
      </c>
      <c r="AB434" s="37" t="str">
        <v/>
      </c>
      <c r="AC434" s="37" t="str">
        <v/>
      </c>
      <c r="AD434" s="37" t="str">
        <v/>
      </c>
      <c r="AE434" s="37" t="str">
        <v/>
      </c>
      <c r="AF434" s="37" t="str">
        <v/>
      </c>
      <c r="AG434" s="37" t="str">
        <v/>
      </c>
      <c r="AH434" s="40" t="str">
        <f t="shared" si="227"/>
        <v/>
      </c>
      <c r="AI434" s="36" t="str">
        <f>IFERROR(INDEX('Level Multipliers'!$D:$D,MATCH(AH434,'Level Multipliers'!$A:$A,0)),"")</f>
        <v/>
      </c>
      <c r="AJ434" s="37" t="str">
        <f t="shared" si="228"/>
        <v/>
      </c>
      <c r="AK434" s="37" t="str">
        <f t="shared" si="229"/>
        <v/>
      </c>
      <c r="AL434" s="38" t="str">
        <f t="shared" si="230"/>
        <v/>
      </c>
      <c r="AM434" s="38" t="str">
        <f t="shared" si="231"/>
        <v/>
      </c>
      <c r="AN434" s="38" t="b">
        <f t="shared" si="232"/>
        <v>1</v>
      </c>
      <c r="AO434" s="37" t="str">
        <f t="array" ref="AO434:AY434">IF(AN434,"",IVSolution($M434,$N434,$O434,AJ434,AK434,AL434,AM434,$E434,$F434,$G434,$H434,$I434))</f>
        <v/>
      </c>
      <c r="AP434" s="37" t="str">
        <v/>
      </c>
      <c r="AQ434" s="37" t="str">
        <v/>
      </c>
      <c r="AR434" s="39" t="str">
        <v/>
      </c>
      <c r="AS434" s="39" t="str">
        <v/>
      </c>
      <c r="AT434" s="37" t="str">
        <v/>
      </c>
      <c r="AU434" s="37" t="str">
        <v/>
      </c>
      <c r="AV434" s="37" t="str">
        <v/>
      </c>
      <c r="AW434" s="37" t="str">
        <v/>
      </c>
      <c r="AX434" s="37" t="str">
        <v/>
      </c>
      <c r="AY434" s="37" t="str">
        <v/>
      </c>
      <c r="AZ434" s="40" t="str">
        <f t="shared" si="233"/>
        <v/>
      </c>
      <c r="BA434" s="36" t="str">
        <f>IFERROR(INDEX('Level Multipliers'!$D:$D,MATCH(AZ434,'Level Multipliers'!$A:$A,0)),"")</f>
        <v/>
      </c>
      <c r="BB434" s="37" t="str">
        <f t="shared" si="234"/>
        <v/>
      </c>
      <c r="BC434" s="37" t="str">
        <f t="shared" si="235"/>
        <v/>
      </c>
      <c r="BD434" s="38" t="str">
        <f t="shared" si="236"/>
        <v/>
      </c>
      <c r="BE434" s="38" t="str">
        <f t="shared" si="237"/>
        <v/>
      </c>
      <c r="BF434" s="38" t="b">
        <f t="shared" si="238"/>
        <v>1</v>
      </c>
      <c r="BG434" s="37" t="str">
        <f t="array" ref="BG434:BQ434">IF(BF434,"",IVSolution($M434,$N434,$O434,BB434,BC434,BD434,BE434,$E434,$F434,$G434,$H434,$I434))</f>
        <v/>
      </c>
      <c r="BH434" s="37" t="str">
        <v/>
      </c>
      <c r="BI434" s="37" t="str">
        <v/>
      </c>
      <c r="BJ434" s="39" t="str">
        <v/>
      </c>
      <c r="BK434" s="39" t="str">
        <v/>
      </c>
      <c r="BL434" s="37" t="str">
        <v/>
      </c>
      <c r="BM434" s="37" t="str">
        <v/>
      </c>
      <c r="BN434" s="37" t="str">
        <v/>
      </c>
      <c r="BO434" s="37" t="str">
        <v/>
      </c>
      <c r="BP434" s="37" t="str">
        <v/>
      </c>
      <c r="BQ434" s="37" t="str">
        <v/>
      </c>
      <c r="BR434" s="40" t="str">
        <f t="shared" si="239"/>
        <v/>
      </c>
      <c r="BS434" s="36" t="str">
        <f>IFERROR(INDEX('Level Multipliers'!$D:$D,MATCH(BR434,'Level Multipliers'!$A:$A,0)),"")</f>
        <v/>
      </c>
      <c r="BT434" s="37" t="str">
        <f t="shared" si="240"/>
        <v/>
      </c>
      <c r="BU434" s="37" t="str">
        <f t="shared" si="241"/>
        <v/>
      </c>
      <c r="BV434" s="38" t="str">
        <f t="shared" si="242"/>
        <v/>
      </c>
      <c r="BW434" s="38" t="str">
        <f t="shared" si="243"/>
        <v/>
      </c>
      <c r="BX434" s="38" t="b">
        <f t="shared" si="244"/>
        <v>1</v>
      </c>
      <c r="BY434" s="37" t="str">
        <f t="array" ref="BY434:CI434">IF(BX434,"",IVSolution($M434,$N434,$O434,BT434,BU434,BV434,BW434,$E434,$F434,$G434,$H434,$I434))</f>
        <v/>
      </c>
      <c r="BZ434" s="37" t="str">
        <v/>
      </c>
      <c r="CA434" s="37" t="str">
        <v/>
      </c>
      <c r="CB434" s="39" t="str">
        <v/>
      </c>
      <c r="CC434" s="39" t="str">
        <v/>
      </c>
      <c r="CD434" s="37" t="str">
        <v/>
      </c>
      <c r="CE434" s="37" t="str">
        <v/>
      </c>
      <c r="CF434" s="37" t="str">
        <v/>
      </c>
      <c r="CG434" s="37" t="str">
        <v/>
      </c>
      <c r="CH434" s="37" t="str">
        <v/>
      </c>
      <c r="CI434" s="37" t="str">
        <v/>
      </c>
      <c r="CJ434" s="41" t="str">
        <f t="shared" si="245"/>
        <v/>
      </c>
      <c r="CK434" s="41" t="str">
        <f t="shared" si="246"/>
        <v/>
      </c>
      <c r="CL434" s="61" t="str">
        <f t="shared" si="247"/>
        <v/>
      </c>
      <c r="CM434" s="39" t="str">
        <f t="shared" si="248"/>
        <v/>
      </c>
      <c r="CN434" s="39" t="str">
        <f t="shared" si="249"/>
        <v/>
      </c>
      <c r="CO434" s="42" t="str">
        <f t="shared" si="250"/>
        <v/>
      </c>
      <c r="CP434" s="42" t="str">
        <f t="shared" si="251"/>
        <v/>
      </c>
      <c r="CQ434" s="42" t="str">
        <f t="shared" si="252"/>
        <v/>
      </c>
      <c r="CR434" s="42" t="str">
        <f t="shared" si="253"/>
        <v/>
      </c>
      <c r="CS434" s="42" t="str">
        <f t="shared" si="254"/>
        <v/>
      </c>
      <c r="CT434" s="42" t="str">
        <f t="shared" si="255"/>
        <v/>
      </c>
      <c r="CU434" s="43" t="str">
        <f t="shared" si="256"/>
        <v/>
      </c>
      <c r="CV434" s="43" t="str">
        <f t="shared" si="257"/>
        <v/>
      </c>
      <c r="CW434" s="43" t="str">
        <f t="shared" si="258"/>
        <v/>
      </c>
      <c r="CX434" s="13"/>
    </row>
    <row r="435" spans="1:102" x14ac:dyDescent="0.25">
      <c r="A435" s="31"/>
      <c r="B435" s="13"/>
      <c r="C435" s="13"/>
      <c r="D435" s="13"/>
      <c r="E435" s="32"/>
      <c r="F435" s="32"/>
      <c r="G435" s="32"/>
      <c r="H435" s="32"/>
      <c r="I435" s="32"/>
      <c r="J435" s="13"/>
      <c r="K435" s="33"/>
      <c r="L435" s="34" t="str">
        <f>IFERROR(INDEX('Pokemon Data'!A:A,MATCH($A435,'Pokemon Data'!$B:$B,0)),"")</f>
        <v/>
      </c>
      <c r="M435" s="34" t="str">
        <f>IFERROR(INDEX('Pokemon Data'!I:I,MATCH($A435,'Pokemon Data'!$B:$B,0)),"")</f>
        <v/>
      </c>
      <c r="N435" s="34" t="str">
        <f>IFERROR(INDEX('Pokemon Data'!J:J,MATCH($A435,'Pokemon Data'!$B:$B,0)),"")</f>
        <v/>
      </c>
      <c r="O435" s="34" t="str">
        <f>IFERROR(INDEX('Pokemon Data'!K:K,MATCH($A435,'Pokemon Data'!$B:$B,0)),"")</f>
        <v/>
      </c>
      <c r="P435" s="35" t="str">
        <f>IFERROR(INDEX('Level Multipliers'!$A:$A,MATCH($D435,'Level Multipliers'!$B:$B,0)),"")</f>
        <v/>
      </c>
      <c r="Q435" s="36" t="str">
        <f>IFERROR(INDEX('Level Multipliers'!$D:$D,MATCH(P435,'Level Multipliers'!$A:$A,0)),"")</f>
        <v/>
      </c>
      <c r="R435" s="37" t="str">
        <f t="shared" si="222"/>
        <v/>
      </c>
      <c r="S435" s="37" t="str">
        <f t="shared" si="223"/>
        <v/>
      </c>
      <c r="T435" s="38" t="str">
        <f t="shared" si="224"/>
        <v/>
      </c>
      <c r="U435" s="38" t="str">
        <f t="shared" si="225"/>
        <v/>
      </c>
      <c r="V435" s="38" t="b">
        <f t="shared" si="226"/>
        <v>1</v>
      </c>
      <c r="W435" s="37" t="str">
        <f t="array" ref="W435:AG435">IF(V435,"",IVSolution($M435,$N435,$O435,R435,S435,T435,U435,$E435,$F435,$G435,$H435,$I435))</f>
        <v/>
      </c>
      <c r="X435" s="37" t="str">
        <v/>
      </c>
      <c r="Y435" s="37" t="str">
        <v/>
      </c>
      <c r="Z435" s="39" t="str">
        <v/>
      </c>
      <c r="AA435" s="39" t="str">
        <v/>
      </c>
      <c r="AB435" s="37" t="str">
        <v/>
      </c>
      <c r="AC435" s="37" t="str">
        <v/>
      </c>
      <c r="AD435" s="37" t="str">
        <v/>
      </c>
      <c r="AE435" s="37" t="str">
        <v/>
      </c>
      <c r="AF435" s="37" t="str">
        <v/>
      </c>
      <c r="AG435" s="37" t="str">
        <v/>
      </c>
      <c r="AH435" s="40" t="str">
        <f t="shared" si="227"/>
        <v/>
      </c>
      <c r="AI435" s="36" t="str">
        <f>IFERROR(INDEX('Level Multipliers'!$D:$D,MATCH(AH435,'Level Multipliers'!$A:$A,0)),"")</f>
        <v/>
      </c>
      <c r="AJ435" s="37" t="str">
        <f t="shared" si="228"/>
        <v/>
      </c>
      <c r="AK435" s="37" t="str">
        <f t="shared" si="229"/>
        <v/>
      </c>
      <c r="AL435" s="38" t="str">
        <f t="shared" si="230"/>
        <v/>
      </c>
      <c r="AM435" s="38" t="str">
        <f t="shared" si="231"/>
        <v/>
      </c>
      <c r="AN435" s="38" t="b">
        <f t="shared" si="232"/>
        <v>1</v>
      </c>
      <c r="AO435" s="37" t="str">
        <f t="array" ref="AO435:AY435">IF(AN435,"",IVSolution($M435,$N435,$O435,AJ435,AK435,AL435,AM435,$E435,$F435,$G435,$H435,$I435))</f>
        <v/>
      </c>
      <c r="AP435" s="37" t="str">
        <v/>
      </c>
      <c r="AQ435" s="37" t="str">
        <v/>
      </c>
      <c r="AR435" s="39" t="str">
        <v/>
      </c>
      <c r="AS435" s="39" t="str">
        <v/>
      </c>
      <c r="AT435" s="37" t="str">
        <v/>
      </c>
      <c r="AU435" s="37" t="str">
        <v/>
      </c>
      <c r="AV435" s="37" t="str">
        <v/>
      </c>
      <c r="AW435" s="37" t="str">
        <v/>
      </c>
      <c r="AX435" s="37" t="str">
        <v/>
      </c>
      <c r="AY435" s="37" t="str">
        <v/>
      </c>
      <c r="AZ435" s="40" t="str">
        <f t="shared" si="233"/>
        <v/>
      </c>
      <c r="BA435" s="36" t="str">
        <f>IFERROR(INDEX('Level Multipliers'!$D:$D,MATCH(AZ435,'Level Multipliers'!$A:$A,0)),"")</f>
        <v/>
      </c>
      <c r="BB435" s="37" t="str">
        <f t="shared" si="234"/>
        <v/>
      </c>
      <c r="BC435" s="37" t="str">
        <f t="shared" si="235"/>
        <v/>
      </c>
      <c r="BD435" s="38" t="str">
        <f t="shared" si="236"/>
        <v/>
      </c>
      <c r="BE435" s="38" t="str">
        <f t="shared" si="237"/>
        <v/>
      </c>
      <c r="BF435" s="38" t="b">
        <f t="shared" si="238"/>
        <v>1</v>
      </c>
      <c r="BG435" s="37" t="str">
        <f t="array" ref="BG435:BQ435">IF(BF435,"",IVSolution($M435,$N435,$O435,BB435,BC435,BD435,BE435,$E435,$F435,$G435,$H435,$I435))</f>
        <v/>
      </c>
      <c r="BH435" s="37" t="str">
        <v/>
      </c>
      <c r="BI435" s="37" t="str">
        <v/>
      </c>
      <c r="BJ435" s="39" t="str">
        <v/>
      </c>
      <c r="BK435" s="39" t="str">
        <v/>
      </c>
      <c r="BL435" s="37" t="str">
        <v/>
      </c>
      <c r="BM435" s="37" t="str">
        <v/>
      </c>
      <c r="BN435" s="37" t="str">
        <v/>
      </c>
      <c r="BO435" s="37" t="str">
        <v/>
      </c>
      <c r="BP435" s="37" t="str">
        <v/>
      </c>
      <c r="BQ435" s="37" t="str">
        <v/>
      </c>
      <c r="BR435" s="40" t="str">
        <f t="shared" si="239"/>
        <v/>
      </c>
      <c r="BS435" s="36" t="str">
        <f>IFERROR(INDEX('Level Multipliers'!$D:$D,MATCH(BR435,'Level Multipliers'!$A:$A,0)),"")</f>
        <v/>
      </c>
      <c r="BT435" s="37" t="str">
        <f t="shared" si="240"/>
        <v/>
      </c>
      <c r="BU435" s="37" t="str">
        <f t="shared" si="241"/>
        <v/>
      </c>
      <c r="BV435" s="38" t="str">
        <f t="shared" si="242"/>
        <v/>
      </c>
      <c r="BW435" s="38" t="str">
        <f t="shared" si="243"/>
        <v/>
      </c>
      <c r="BX435" s="38" t="b">
        <f t="shared" si="244"/>
        <v>1</v>
      </c>
      <c r="BY435" s="37" t="str">
        <f t="array" ref="BY435:CI435">IF(BX435,"",IVSolution($M435,$N435,$O435,BT435,BU435,BV435,BW435,$E435,$F435,$G435,$H435,$I435))</f>
        <v/>
      </c>
      <c r="BZ435" s="37" t="str">
        <v/>
      </c>
      <c r="CA435" s="37" t="str">
        <v/>
      </c>
      <c r="CB435" s="39" t="str">
        <v/>
      </c>
      <c r="CC435" s="39" t="str">
        <v/>
      </c>
      <c r="CD435" s="37" t="str">
        <v/>
      </c>
      <c r="CE435" s="37" t="str">
        <v/>
      </c>
      <c r="CF435" s="37" t="str">
        <v/>
      </c>
      <c r="CG435" s="37" t="str">
        <v/>
      </c>
      <c r="CH435" s="37" t="str">
        <v/>
      </c>
      <c r="CI435" s="37" t="str">
        <v/>
      </c>
      <c r="CJ435" s="41" t="str">
        <f t="shared" si="245"/>
        <v/>
      </c>
      <c r="CK435" s="41" t="str">
        <f t="shared" si="246"/>
        <v/>
      </c>
      <c r="CL435" s="61" t="str">
        <f t="shared" si="247"/>
        <v/>
      </c>
      <c r="CM435" s="39" t="str">
        <f t="shared" si="248"/>
        <v/>
      </c>
      <c r="CN435" s="39" t="str">
        <f t="shared" si="249"/>
        <v/>
      </c>
      <c r="CO435" s="42" t="str">
        <f t="shared" si="250"/>
        <v/>
      </c>
      <c r="CP435" s="42" t="str">
        <f t="shared" si="251"/>
        <v/>
      </c>
      <c r="CQ435" s="42" t="str">
        <f t="shared" si="252"/>
        <v/>
      </c>
      <c r="CR435" s="42" t="str">
        <f t="shared" si="253"/>
        <v/>
      </c>
      <c r="CS435" s="42" t="str">
        <f t="shared" si="254"/>
        <v/>
      </c>
      <c r="CT435" s="42" t="str">
        <f t="shared" si="255"/>
        <v/>
      </c>
      <c r="CU435" s="43" t="str">
        <f t="shared" si="256"/>
        <v/>
      </c>
      <c r="CV435" s="43" t="str">
        <f t="shared" si="257"/>
        <v/>
      </c>
      <c r="CW435" s="43" t="str">
        <f t="shared" si="258"/>
        <v/>
      </c>
      <c r="CX435" s="13"/>
    </row>
    <row r="436" spans="1:102" x14ac:dyDescent="0.25">
      <c r="A436" s="31"/>
      <c r="B436" s="13"/>
      <c r="C436" s="13"/>
      <c r="D436" s="13"/>
      <c r="E436" s="32"/>
      <c r="F436" s="32"/>
      <c r="G436" s="32"/>
      <c r="H436" s="32"/>
      <c r="I436" s="32"/>
      <c r="J436" s="13"/>
      <c r="K436" s="33"/>
      <c r="L436" s="34" t="str">
        <f>IFERROR(INDEX('Pokemon Data'!A:A,MATCH($A436,'Pokemon Data'!$B:$B,0)),"")</f>
        <v/>
      </c>
      <c r="M436" s="34" t="str">
        <f>IFERROR(INDEX('Pokemon Data'!I:I,MATCH($A436,'Pokemon Data'!$B:$B,0)),"")</f>
        <v/>
      </c>
      <c r="N436" s="34" t="str">
        <f>IFERROR(INDEX('Pokemon Data'!J:J,MATCH($A436,'Pokemon Data'!$B:$B,0)),"")</f>
        <v/>
      </c>
      <c r="O436" s="34" t="str">
        <f>IFERROR(INDEX('Pokemon Data'!K:K,MATCH($A436,'Pokemon Data'!$B:$B,0)),"")</f>
        <v/>
      </c>
      <c r="P436" s="35" t="str">
        <f>IFERROR(INDEX('Level Multipliers'!$A:$A,MATCH($D436,'Level Multipliers'!$B:$B,0)),"")</f>
        <v/>
      </c>
      <c r="Q436" s="36" t="str">
        <f>IFERROR(INDEX('Level Multipliers'!$D:$D,MATCH(P436,'Level Multipliers'!$A:$A,0)),"")</f>
        <v/>
      </c>
      <c r="R436" s="37" t="str">
        <f t="shared" si="222"/>
        <v/>
      </c>
      <c r="S436" s="37" t="str">
        <f t="shared" si="223"/>
        <v/>
      </c>
      <c r="T436" s="38" t="str">
        <f t="shared" si="224"/>
        <v/>
      </c>
      <c r="U436" s="38" t="str">
        <f t="shared" si="225"/>
        <v/>
      </c>
      <c r="V436" s="38" t="b">
        <f t="shared" si="226"/>
        <v>1</v>
      </c>
      <c r="W436" s="37" t="str">
        <f t="array" ref="W436:AG436">IF(V436,"",IVSolution($M436,$N436,$O436,R436,S436,T436,U436,$E436,$F436,$G436,$H436,$I436))</f>
        <v/>
      </c>
      <c r="X436" s="37" t="str">
        <v/>
      </c>
      <c r="Y436" s="37" t="str">
        <v/>
      </c>
      <c r="Z436" s="39" t="str">
        <v/>
      </c>
      <c r="AA436" s="39" t="str">
        <v/>
      </c>
      <c r="AB436" s="37" t="str">
        <v/>
      </c>
      <c r="AC436" s="37" t="str">
        <v/>
      </c>
      <c r="AD436" s="37" t="str">
        <v/>
      </c>
      <c r="AE436" s="37" t="str">
        <v/>
      </c>
      <c r="AF436" s="37" t="str">
        <v/>
      </c>
      <c r="AG436" s="37" t="str">
        <v/>
      </c>
      <c r="AH436" s="40" t="str">
        <f t="shared" si="227"/>
        <v/>
      </c>
      <c r="AI436" s="36" t="str">
        <f>IFERROR(INDEX('Level Multipliers'!$D:$D,MATCH(AH436,'Level Multipliers'!$A:$A,0)),"")</f>
        <v/>
      </c>
      <c r="AJ436" s="37" t="str">
        <f t="shared" si="228"/>
        <v/>
      </c>
      <c r="AK436" s="37" t="str">
        <f t="shared" si="229"/>
        <v/>
      </c>
      <c r="AL436" s="38" t="str">
        <f t="shared" si="230"/>
        <v/>
      </c>
      <c r="AM436" s="38" t="str">
        <f t="shared" si="231"/>
        <v/>
      </c>
      <c r="AN436" s="38" t="b">
        <f t="shared" si="232"/>
        <v>1</v>
      </c>
      <c r="AO436" s="37" t="str">
        <f t="array" ref="AO436:AY436">IF(AN436,"",IVSolution($M436,$N436,$O436,AJ436,AK436,AL436,AM436,$E436,$F436,$G436,$H436,$I436))</f>
        <v/>
      </c>
      <c r="AP436" s="37" t="str">
        <v/>
      </c>
      <c r="AQ436" s="37" t="str">
        <v/>
      </c>
      <c r="AR436" s="39" t="str">
        <v/>
      </c>
      <c r="AS436" s="39" t="str">
        <v/>
      </c>
      <c r="AT436" s="37" t="str">
        <v/>
      </c>
      <c r="AU436" s="37" t="str">
        <v/>
      </c>
      <c r="AV436" s="37" t="str">
        <v/>
      </c>
      <c r="AW436" s="37" t="str">
        <v/>
      </c>
      <c r="AX436" s="37" t="str">
        <v/>
      </c>
      <c r="AY436" s="37" t="str">
        <v/>
      </c>
      <c r="AZ436" s="40" t="str">
        <f t="shared" si="233"/>
        <v/>
      </c>
      <c r="BA436" s="36" t="str">
        <f>IFERROR(INDEX('Level Multipliers'!$D:$D,MATCH(AZ436,'Level Multipliers'!$A:$A,0)),"")</f>
        <v/>
      </c>
      <c r="BB436" s="37" t="str">
        <f t="shared" si="234"/>
        <v/>
      </c>
      <c r="BC436" s="37" t="str">
        <f t="shared" si="235"/>
        <v/>
      </c>
      <c r="BD436" s="38" t="str">
        <f t="shared" si="236"/>
        <v/>
      </c>
      <c r="BE436" s="38" t="str">
        <f t="shared" si="237"/>
        <v/>
      </c>
      <c r="BF436" s="38" t="b">
        <f t="shared" si="238"/>
        <v>1</v>
      </c>
      <c r="BG436" s="37" t="str">
        <f t="array" ref="BG436:BQ436">IF(BF436,"",IVSolution($M436,$N436,$O436,BB436,BC436,BD436,BE436,$E436,$F436,$G436,$H436,$I436))</f>
        <v/>
      </c>
      <c r="BH436" s="37" t="str">
        <v/>
      </c>
      <c r="BI436" s="37" t="str">
        <v/>
      </c>
      <c r="BJ436" s="39" t="str">
        <v/>
      </c>
      <c r="BK436" s="39" t="str">
        <v/>
      </c>
      <c r="BL436" s="37" t="str">
        <v/>
      </c>
      <c r="BM436" s="37" t="str">
        <v/>
      </c>
      <c r="BN436" s="37" t="str">
        <v/>
      </c>
      <c r="BO436" s="37" t="str">
        <v/>
      </c>
      <c r="BP436" s="37" t="str">
        <v/>
      </c>
      <c r="BQ436" s="37" t="str">
        <v/>
      </c>
      <c r="BR436" s="40" t="str">
        <f t="shared" si="239"/>
        <v/>
      </c>
      <c r="BS436" s="36" t="str">
        <f>IFERROR(INDEX('Level Multipliers'!$D:$D,MATCH(BR436,'Level Multipliers'!$A:$A,0)),"")</f>
        <v/>
      </c>
      <c r="BT436" s="37" t="str">
        <f t="shared" si="240"/>
        <v/>
      </c>
      <c r="BU436" s="37" t="str">
        <f t="shared" si="241"/>
        <v/>
      </c>
      <c r="BV436" s="38" t="str">
        <f t="shared" si="242"/>
        <v/>
      </c>
      <c r="BW436" s="38" t="str">
        <f t="shared" si="243"/>
        <v/>
      </c>
      <c r="BX436" s="38" t="b">
        <f t="shared" si="244"/>
        <v>1</v>
      </c>
      <c r="BY436" s="37" t="str">
        <f t="array" ref="BY436:CI436">IF(BX436,"",IVSolution($M436,$N436,$O436,BT436,BU436,BV436,BW436,$E436,$F436,$G436,$H436,$I436))</f>
        <v/>
      </c>
      <c r="BZ436" s="37" t="str">
        <v/>
      </c>
      <c r="CA436" s="37" t="str">
        <v/>
      </c>
      <c r="CB436" s="39" t="str">
        <v/>
      </c>
      <c r="CC436" s="39" t="str">
        <v/>
      </c>
      <c r="CD436" s="37" t="str">
        <v/>
      </c>
      <c r="CE436" s="37" t="str">
        <v/>
      </c>
      <c r="CF436" s="37" t="str">
        <v/>
      </c>
      <c r="CG436" s="37" t="str">
        <v/>
      </c>
      <c r="CH436" s="37" t="str">
        <v/>
      </c>
      <c r="CI436" s="37" t="str">
        <v/>
      </c>
      <c r="CJ436" s="41" t="str">
        <f t="shared" si="245"/>
        <v/>
      </c>
      <c r="CK436" s="41" t="str">
        <f t="shared" si="246"/>
        <v/>
      </c>
      <c r="CL436" s="61" t="str">
        <f t="shared" si="247"/>
        <v/>
      </c>
      <c r="CM436" s="39" t="str">
        <f t="shared" si="248"/>
        <v/>
      </c>
      <c r="CN436" s="39" t="str">
        <f t="shared" si="249"/>
        <v/>
      </c>
      <c r="CO436" s="42" t="str">
        <f t="shared" si="250"/>
        <v/>
      </c>
      <c r="CP436" s="42" t="str">
        <f t="shared" si="251"/>
        <v/>
      </c>
      <c r="CQ436" s="42" t="str">
        <f t="shared" si="252"/>
        <v/>
      </c>
      <c r="CR436" s="42" t="str">
        <f t="shared" si="253"/>
        <v/>
      </c>
      <c r="CS436" s="42" t="str">
        <f t="shared" si="254"/>
        <v/>
      </c>
      <c r="CT436" s="42" t="str">
        <f t="shared" si="255"/>
        <v/>
      </c>
      <c r="CU436" s="43" t="str">
        <f t="shared" si="256"/>
        <v/>
      </c>
      <c r="CV436" s="43" t="str">
        <f t="shared" si="257"/>
        <v/>
      </c>
      <c r="CW436" s="43" t="str">
        <f t="shared" si="258"/>
        <v/>
      </c>
      <c r="CX436" s="13"/>
    </row>
    <row r="437" spans="1:102" x14ac:dyDescent="0.25">
      <c r="A437" s="31"/>
      <c r="B437" s="13"/>
      <c r="C437" s="13"/>
      <c r="D437" s="13"/>
      <c r="E437" s="32"/>
      <c r="F437" s="32"/>
      <c r="G437" s="32"/>
      <c r="H437" s="32"/>
      <c r="I437" s="32"/>
      <c r="J437" s="13"/>
      <c r="K437" s="33"/>
      <c r="L437" s="34" t="str">
        <f>IFERROR(INDEX('Pokemon Data'!A:A,MATCH($A437,'Pokemon Data'!$B:$B,0)),"")</f>
        <v/>
      </c>
      <c r="M437" s="34" t="str">
        <f>IFERROR(INDEX('Pokemon Data'!I:I,MATCH($A437,'Pokemon Data'!$B:$B,0)),"")</f>
        <v/>
      </c>
      <c r="N437" s="34" t="str">
        <f>IFERROR(INDEX('Pokemon Data'!J:J,MATCH($A437,'Pokemon Data'!$B:$B,0)),"")</f>
        <v/>
      </c>
      <c r="O437" s="34" t="str">
        <f>IFERROR(INDEX('Pokemon Data'!K:K,MATCH($A437,'Pokemon Data'!$B:$B,0)),"")</f>
        <v/>
      </c>
      <c r="P437" s="35" t="str">
        <f>IFERROR(INDEX('Level Multipliers'!$A:$A,MATCH($D437,'Level Multipliers'!$B:$B,0)),"")</f>
        <v/>
      </c>
      <c r="Q437" s="36" t="str">
        <f>IFERROR(INDEX('Level Multipliers'!$D:$D,MATCH(P437,'Level Multipliers'!$A:$A,0)),"")</f>
        <v/>
      </c>
      <c r="R437" s="37" t="str">
        <f t="shared" si="222"/>
        <v/>
      </c>
      <c r="S437" s="37" t="str">
        <f t="shared" si="223"/>
        <v/>
      </c>
      <c r="T437" s="38" t="str">
        <f t="shared" si="224"/>
        <v/>
      </c>
      <c r="U437" s="38" t="str">
        <f t="shared" si="225"/>
        <v/>
      </c>
      <c r="V437" s="38" t="b">
        <f t="shared" si="226"/>
        <v>1</v>
      </c>
      <c r="W437" s="37" t="str">
        <f t="array" ref="W437:AG437">IF(V437,"",IVSolution($M437,$N437,$O437,R437,S437,T437,U437,$E437,$F437,$G437,$H437,$I437))</f>
        <v/>
      </c>
      <c r="X437" s="37" t="str">
        <v/>
      </c>
      <c r="Y437" s="37" t="str">
        <v/>
      </c>
      <c r="Z437" s="39" t="str">
        <v/>
      </c>
      <c r="AA437" s="39" t="str">
        <v/>
      </c>
      <c r="AB437" s="37" t="str">
        <v/>
      </c>
      <c r="AC437" s="37" t="str">
        <v/>
      </c>
      <c r="AD437" s="37" t="str">
        <v/>
      </c>
      <c r="AE437" s="37" t="str">
        <v/>
      </c>
      <c r="AF437" s="37" t="str">
        <v/>
      </c>
      <c r="AG437" s="37" t="str">
        <v/>
      </c>
      <c r="AH437" s="40" t="str">
        <f t="shared" si="227"/>
        <v/>
      </c>
      <c r="AI437" s="36" t="str">
        <f>IFERROR(INDEX('Level Multipliers'!$D:$D,MATCH(AH437,'Level Multipliers'!$A:$A,0)),"")</f>
        <v/>
      </c>
      <c r="AJ437" s="37" t="str">
        <f t="shared" si="228"/>
        <v/>
      </c>
      <c r="AK437" s="37" t="str">
        <f t="shared" si="229"/>
        <v/>
      </c>
      <c r="AL437" s="38" t="str">
        <f t="shared" si="230"/>
        <v/>
      </c>
      <c r="AM437" s="38" t="str">
        <f t="shared" si="231"/>
        <v/>
      </c>
      <c r="AN437" s="38" t="b">
        <f t="shared" si="232"/>
        <v>1</v>
      </c>
      <c r="AO437" s="37" t="str">
        <f t="array" ref="AO437:AY437">IF(AN437,"",IVSolution($M437,$N437,$O437,AJ437,AK437,AL437,AM437,$E437,$F437,$G437,$H437,$I437))</f>
        <v/>
      </c>
      <c r="AP437" s="37" t="str">
        <v/>
      </c>
      <c r="AQ437" s="37" t="str">
        <v/>
      </c>
      <c r="AR437" s="39" t="str">
        <v/>
      </c>
      <c r="AS437" s="39" t="str">
        <v/>
      </c>
      <c r="AT437" s="37" t="str">
        <v/>
      </c>
      <c r="AU437" s="37" t="str">
        <v/>
      </c>
      <c r="AV437" s="37" t="str">
        <v/>
      </c>
      <c r="AW437" s="37" t="str">
        <v/>
      </c>
      <c r="AX437" s="37" t="str">
        <v/>
      </c>
      <c r="AY437" s="37" t="str">
        <v/>
      </c>
      <c r="AZ437" s="40" t="str">
        <f t="shared" si="233"/>
        <v/>
      </c>
      <c r="BA437" s="36" t="str">
        <f>IFERROR(INDEX('Level Multipliers'!$D:$D,MATCH(AZ437,'Level Multipliers'!$A:$A,0)),"")</f>
        <v/>
      </c>
      <c r="BB437" s="37" t="str">
        <f t="shared" si="234"/>
        <v/>
      </c>
      <c r="BC437" s="37" t="str">
        <f t="shared" si="235"/>
        <v/>
      </c>
      <c r="BD437" s="38" t="str">
        <f t="shared" si="236"/>
        <v/>
      </c>
      <c r="BE437" s="38" t="str">
        <f t="shared" si="237"/>
        <v/>
      </c>
      <c r="BF437" s="38" t="b">
        <f t="shared" si="238"/>
        <v>1</v>
      </c>
      <c r="BG437" s="37" t="str">
        <f t="array" ref="BG437:BQ437">IF(BF437,"",IVSolution($M437,$N437,$O437,BB437,BC437,BD437,BE437,$E437,$F437,$G437,$H437,$I437))</f>
        <v/>
      </c>
      <c r="BH437" s="37" t="str">
        <v/>
      </c>
      <c r="BI437" s="37" t="str">
        <v/>
      </c>
      <c r="BJ437" s="39" t="str">
        <v/>
      </c>
      <c r="BK437" s="39" t="str">
        <v/>
      </c>
      <c r="BL437" s="37" t="str">
        <v/>
      </c>
      <c r="BM437" s="37" t="str">
        <v/>
      </c>
      <c r="BN437" s="37" t="str">
        <v/>
      </c>
      <c r="BO437" s="37" t="str">
        <v/>
      </c>
      <c r="BP437" s="37" t="str">
        <v/>
      </c>
      <c r="BQ437" s="37" t="str">
        <v/>
      </c>
      <c r="BR437" s="40" t="str">
        <f t="shared" si="239"/>
        <v/>
      </c>
      <c r="BS437" s="36" t="str">
        <f>IFERROR(INDEX('Level Multipliers'!$D:$D,MATCH(BR437,'Level Multipliers'!$A:$A,0)),"")</f>
        <v/>
      </c>
      <c r="BT437" s="37" t="str">
        <f t="shared" si="240"/>
        <v/>
      </c>
      <c r="BU437" s="37" t="str">
        <f t="shared" si="241"/>
        <v/>
      </c>
      <c r="BV437" s="38" t="str">
        <f t="shared" si="242"/>
        <v/>
      </c>
      <c r="BW437" s="38" t="str">
        <f t="shared" si="243"/>
        <v/>
      </c>
      <c r="BX437" s="38" t="b">
        <f t="shared" si="244"/>
        <v>1</v>
      </c>
      <c r="BY437" s="37" t="str">
        <f t="array" ref="BY437:CI437">IF(BX437,"",IVSolution($M437,$N437,$O437,BT437,BU437,BV437,BW437,$E437,$F437,$G437,$H437,$I437))</f>
        <v/>
      </c>
      <c r="BZ437" s="37" t="str">
        <v/>
      </c>
      <c r="CA437" s="37" t="str">
        <v/>
      </c>
      <c r="CB437" s="39" t="str">
        <v/>
      </c>
      <c r="CC437" s="39" t="str">
        <v/>
      </c>
      <c r="CD437" s="37" t="str">
        <v/>
      </c>
      <c r="CE437" s="37" t="str">
        <v/>
      </c>
      <c r="CF437" s="37" t="str">
        <v/>
      </c>
      <c r="CG437" s="37" t="str">
        <v/>
      </c>
      <c r="CH437" s="37" t="str">
        <v/>
      </c>
      <c r="CI437" s="37" t="str">
        <v/>
      </c>
      <c r="CJ437" s="41" t="str">
        <f t="shared" si="245"/>
        <v/>
      </c>
      <c r="CK437" s="41" t="str">
        <f t="shared" si="246"/>
        <v/>
      </c>
      <c r="CL437" s="61" t="str">
        <f t="shared" si="247"/>
        <v/>
      </c>
      <c r="CM437" s="39" t="str">
        <f t="shared" si="248"/>
        <v/>
      </c>
      <c r="CN437" s="39" t="str">
        <f t="shared" si="249"/>
        <v/>
      </c>
      <c r="CO437" s="42" t="str">
        <f t="shared" si="250"/>
        <v/>
      </c>
      <c r="CP437" s="42" t="str">
        <f t="shared" si="251"/>
        <v/>
      </c>
      <c r="CQ437" s="42" t="str">
        <f t="shared" si="252"/>
        <v/>
      </c>
      <c r="CR437" s="42" t="str">
        <f t="shared" si="253"/>
        <v/>
      </c>
      <c r="CS437" s="42" t="str">
        <f t="shared" si="254"/>
        <v/>
      </c>
      <c r="CT437" s="42" t="str">
        <f t="shared" si="255"/>
        <v/>
      </c>
      <c r="CU437" s="43" t="str">
        <f t="shared" si="256"/>
        <v/>
      </c>
      <c r="CV437" s="43" t="str">
        <f t="shared" si="257"/>
        <v/>
      </c>
      <c r="CW437" s="43" t="str">
        <f t="shared" si="258"/>
        <v/>
      </c>
      <c r="CX437" s="13"/>
    </row>
    <row r="438" spans="1:102" x14ac:dyDescent="0.25">
      <c r="A438" s="31"/>
      <c r="B438" s="13"/>
      <c r="C438" s="13"/>
      <c r="D438" s="13"/>
      <c r="E438" s="32"/>
      <c r="F438" s="32"/>
      <c r="G438" s="32"/>
      <c r="H438" s="32"/>
      <c r="I438" s="32"/>
      <c r="J438" s="13"/>
      <c r="K438" s="33"/>
      <c r="L438" s="34" t="str">
        <f>IFERROR(INDEX('Pokemon Data'!A:A,MATCH($A438,'Pokemon Data'!$B:$B,0)),"")</f>
        <v/>
      </c>
      <c r="M438" s="34" t="str">
        <f>IFERROR(INDEX('Pokemon Data'!I:I,MATCH($A438,'Pokemon Data'!$B:$B,0)),"")</f>
        <v/>
      </c>
      <c r="N438" s="34" t="str">
        <f>IFERROR(INDEX('Pokemon Data'!J:J,MATCH($A438,'Pokemon Data'!$B:$B,0)),"")</f>
        <v/>
      </c>
      <c r="O438" s="34" t="str">
        <f>IFERROR(INDEX('Pokemon Data'!K:K,MATCH($A438,'Pokemon Data'!$B:$B,0)),"")</f>
        <v/>
      </c>
      <c r="P438" s="35" t="str">
        <f>IFERROR(INDEX('Level Multipliers'!$A:$A,MATCH($D438,'Level Multipliers'!$B:$B,0)),"")</f>
        <v/>
      </c>
      <c r="Q438" s="36" t="str">
        <f>IFERROR(INDEX('Level Multipliers'!$D:$D,MATCH(P438,'Level Multipliers'!$A:$A,0)),"")</f>
        <v/>
      </c>
      <c r="R438" s="37" t="str">
        <f t="shared" si="222"/>
        <v/>
      </c>
      <c r="S438" s="37" t="str">
        <f t="shared" si="223"/>
        <v/>
      </c>
      <c r="T438" s="38" t="str">
        <f t="shared" si="224"/>
        <v/>
      </c>
      <c r="U438" s="38" t="str">
        <f t="shared" si="225"/>
        <v/>
      </c>
      <c r="V438" s="38" t="b">
        <f t="shared" si="226"/>
        <v>1</v>
      </c>
      <c r="W438" s="37" t="str">
        <f t="array" ref="W438:AG438">IF(V438,"",IVSolution($M438,$N438,$O438,R438,S438,T438,U438,$E438,$F438,$G438,$H438,$I438))</f>
        <v/>
      </c>
      <c r="X438" s="37" t="str">
        <v/>
      </c>
      <c r="Y438" s="37" t="str">
        <v/>
      </c>
      <c r="Z438" s="39" t="str">
        <v/>
      </c>
      <c r="AA438" s="39" t="str">
        <v/>
      </c>
      <c r="AB438" s="37" t="str">
        <v/>
      </c>
      <c r="AC438" s="37" t="str">
        <v/>
      </c>
      <c r="AD438" s="37" t="str">
        <v/>
      </c>
      <c r="AE438" s="37" t="str">
        <v/>
      </c>
      <c r="AF438" s="37" t="str">
        <v/>
      </c>
      <c r="AG438" s="37" t="str">
        <v/>
      </c>
      <c r="AH438" s="40" t="str">
        <f t="shared" si="227"/>
        <v/>
      </c>
      <c r="AI438" s="36" t="str">
        <f>IFERROR(INDEX('Level Multipliers'!$D:$D,MATCH(AH438,'Level Multipliers'!$A:$A,0)),"")</f>
        <v/>
      </c>
      <c r="AJ438" s="37" t="str">
        <f t="shared" si="228"/>
        <v/>
      </c>
      <c r="AK438" s="37" t="str">
        <f t="shared" si="229"/>
        <v/>
      </c>
      <c r="AL438" s="38" t="str">
        <f t="shared" si="230"/>
        <v/>
      </c>
      <c r="AM438" s="38" t="str">
        <f t="shared" si="231"/>
        <v/>
      </c>
      <c r="AN438" s="38" t="b">
        <f t="shared" si="232"/>
        <v>1</v>
      </c>
      <c r="AO438" s="37" t="str">
        <f t="array" ref="AO438:AY438">IF(AN438,"",IVSolution($M438,$N438,$O438,AJ438,AK438,AL438,AM438,$E438,$F438,$G438,$H438,$I438))</f>
        <v/>
      </c>
      <c r="AP438" s="37" t="str">
        <v/>
      </c>
      <c r="AQ438" s="37" t="str">
        <v/>
      </c>
      <c r="AR438" s="39" t="str">
        <v/>
      </c>
      <c r="AS438" s="39" t="str">
        <v/>
      </c>
      <c r="AT438" s="37" t="str">
        <v/>
      </c>
      <c r="AU438" s="37" t="str">
        <v/>
      </c>
      <c r="AV438" s="37" t="str">
        <v/>
      </c>
      <c r="AW438" s="37" t="str">
        <v/>
      </c>
      <c r="AX438" s="37" t="str">
        <v/>
      </c>
      <c r="AY438" s="37" t="str">
        <v/>
      </c>
      <c r="AZ438" s="40" t="str">
        <f t="shared" si="233"/>
        <v/>
      </c>
      <c r="BA438" s="36" t="str">
        <f>IFERROR(INDEX('Level Multipliers'!$D:$D,MATCH(AZ438,'Level Multipliers'!$A:$A,0)),"")</f>
        <v/>
      </c>
      <c r="BB438" s="37" t="str">
        <f t="shared" si="234"/>
        <v/>
      </c>
      <c r="BC438" s="37" t="str">
        <f t="shared" si="235"/>
        <v/>
      </c>
      <c r="BD438" s="38" t="str">
        <f t="shared" si="236"/>
        <v/>
      </c>
      <c r="BE438" s="38" t="str">
        <f t="shared" si="237"/>
        <v/>
      </c>
      <c r="BF438" s="38" t="b">
        <f t="shared" si="238"/>
        <v>1</v>
      </c>
      <c r="BG438" s="37" t="str">
        <f t="array" ref="BG438:BQ438">IF(BF438,"",IVSolution($M438,$N438,$O438,BB438,BC438,BD438,BE438,$E438,$F438,$G438,$H438,$I438))</f>
        <v/>
      </c>
      <c r="BH438" s="37" t="str">
        <v/>
      </c>
      <c r="BI438" s="37" t="str">
        <v/>
      </c>
      <c r="BJ438" s="39" t="str">
        <v/>
      </c>
      <c r="BK438" s="39" t="str">
        <v/>
      </c>
      <c r="BL438" s="37" t="str">
        <v/>
      </c>
      <c r="BM438" s="37" t="str">
        <v/>
      </c>
      <c r="BN438" s="37" t="str">
        <v/>
      </c>
      <c r="BO438" s="37" t="str">
        <v/>
      </c>
      <c r="BP438" s="37" t="str">
        <v/>
      </c>
      <c r="BQ438" s="37" t="str">
        <v/>
      </c>
      <c r="BR438" s="40" t="str">
        <f t="shared" si="239"/>
        <v/>
      </c>
      <c r="BS438" s="36" t="str">
        <f>IFERROR(INDEX('Level Multipliers'!$D:$D,MATCH(BR438,'Level Multipliers'!$A:$A,0)),"")</f>
        <v/>
      </c>
      <c r="BT438" s="37" t="str">
        <f t="shared" si="240"/>
        <v/>
      </c>
      <c r="BU438" s="37" t="str">
        <f t="shared" si="241"/>
        <v/>
      </c>
      <c r="BV438" s="38" t="str">
        <f t="shared" si="242"/>
        <v/>
      </c>
      <c r="BW438" s="38" t="str">
        <f t="shared" si="243"/>
        <v/>
      </c>
      <c r="BX438" s="38" t="b">
        <f t="shared" si="244"/>
        <v>1</v>
      </c>
      <c r="BY438" s="37" t="str">
        <f t="array" ref="BY438:CI438">IF(BX438,"",IVSolution($M438,$N438,$O438,BT438,BU438,BV438,BW438,$E438,$F438,$G438,$H438,$I438))</f>
        <v/>
      </c>
      <c r="BZ438" s="37" t="str">
        <v/>
      </c>
      <c r="CA438" s="37" t="str">
        <v/>
      </c>
      <c r="CB438" s="39" t="str">
        <v/>
      </c>
      <c r="CC438" s="39" t="str">
        <v/>
      </c>
      <c r="CD438" s="37" t="str">
        <v/>
      </c>
      <c r="CE438" s="37" t="str">
        <v/>
      </c>
      <c r="CF438" s="37" t="str">
        <v/>
      </c>
      <c r="CG438" s="37" t="str">
        <v/>
      </c>
      <c r="CH438" s="37" t="str">
        <v/>
      </c>
      <c r="CI438" s="37" t="str">
        <v/>
      </c>
      <c r="CJ438" s="41" t="str">
        <f t="shared" si="245"/>
        <v/>
      </c>
      <c r="CK438" s="41" t="str">
        <f t="shared" si="246"/>
        <v/>
      </c>
      <c r="CL438" s="61" t="str">
        <f t="shared" si="247"/>
        <v/>
      </c>
      <c r="CM438" s="39" t="str">
        <f t="shared" si="248"/>
        <v/>
      </c>
      <c r="CN438" s="39" t="str">
        <f t="shared" si="249"/>
        <v/>
      </c>
      <c r="CO438" s="42" t="str">
        <f t="shared" si="250"/>
        <v/>
      </c>
      <c r="CP438" s="42" t="str">
        <f t="shared" si="251"/>
        <v/>
      </c>
      <c r="CQ438" s="42" t="str">
        <f t="shared" si="252"/>
        <v/>
      </c>
      <c r="CR438" s="42" t="str">
        <f t="shared" si="253"/>
        <v/>
      </c>
      <c r="CS438" s="42" t="str">
        <f t="shared" si="254"/>
        <v/>
      </c>
      <c r="CT438" s="42" t="str">
        <f t="shared" si="255"/>
        <v/>
      </c>
      <c r="CU438" s="43" t="str">
        <f t="shared" si="256"/>
        <v/>
      </c>
      <c r="CV438" s="43" t="str">
        <f t="shared" si="257"/>
        <v/>
      </c>
      <c r="CW438" s="43" t="str">
        <f t="shared" si="258"/>
        <v/>
      </c>
      <c r="CX438" s="13"/>
    </row>
    <row r="439" spans="1:102" x14ac:dyDescent="0.25">
      <c r="A439" s="31"/>
      <c r="B439" s="13"/>
      <c r="C439" s="13"/>
      <c r="D439" s="13"/>
      <c r="E439" s="32"/>
      <c r="F439" s="32"/>
      <c r="G439" s="32"/>
      <c r="H439" s="32"/>
      <c r="I439" s="32"/>
      <c r="J439" s="13"/>
      <c r="K439" s="33"/>
      <c r="L439" s="34" t="str">
        <f>IFERROR(INDEX('Pokemon Data'!A:A,MATCH($A439,'Pokemon Data'!$B:$B,0)),"")</f>
        <v/>
      </c>
      <c r="M439" s="34" t="str">
        <f>IFERROR(INDEX('Pokemon Data'!I:I,MATCH($A439,'Pokemon Data'!$B:$B,0)),"")</f>
        <v/>
      </c>
      <c r="N439" s="34" t="str">
        <f>IFERROR(INDEX('Pokemon Data'!J:J,MATCH($A439,'Pokemon Data'!$B:$B,0)),"")</f>
        <v/>
      </c>
      <c r="O439" s="34" t="str">
        <f>IFERROR(INDEX('Pokemon Data'!K:K,MATCH($A439,'Pokemon Data'!$B:$B,0)),"")</f>
        <v/>
      </c>
      <c r="P439" s="35" t="str">
        <f>IFERROR(INDEX('Level Multipliers'!$A:$A,MATCH($D439,'Level Multipliers'!$B:$B,0)),"")</f>
        <v/>
      </c>
      <c r="Q439" s="36" t="str">
        <f>IFERROR(INDEX('Level Multipliers'!$D:$D,MATCH(P439,'Level Multipliers'!$A:$A,0)),"")</f>
        <v/>
      </c>
      <c r="R439" s="37" t="str">
        <f t="shared" si="222"/>
        <v/>
      </c>
      <c r="S439" s="37" t="str">
        <f t="shared" si="223"/>
        <v/>
      </c>
      <c r="T439" s="38" t="str">
        <f t="shared" si="224"/>
        <v/>
      </c>
      <c r="U439" s="38" t="str">
        <f t="shared" si="225"/>
        <v/>
      </c>
      <c r="V439" s="38" t="b">
        <f t="shared" si="226"/>
        <v>1</v>
      </c>
      <c r="W439" s="37" t="str">
        <f t="array" ref="W439:AG439">IF(V439,"",IVSolution($M439,$N439,$O439,R439,S439,T439,U439,$E439,$F439,$G439,$H439,$I439))</f>
        <v/>
      </c>
      <c r="X439" s="37" t="str">
        <v/>
      </c>
      <c r="Y439" s="37" t="str">
        <v/>
      </c>
      <c r="Z439" s="39" t="str">
        <v/>
      </c>
      <c r="AA439" s="39" t="str">
        <v/>
      </c>
      <c r="AB439" s="37" t="str">
        <v/>
      </c>
      <c r="AC439" s="37" t="str">
        <v/>
      </c>
      <c r="AD439" s="37" t="str">
        <v/>
      </c>
      <c r="AE439" s="37" t="str">
        <v/>
      </c>
      <c r="AF439" s="37" t="str">
        <v/>
      </c>
      <c r="AG439" s="37" t="str">
        <v/>
      </c>
      <c r="AH439" s="40" t="str">
        <f t="shared" si="227"/>
        <v/>
      </c>
      <c r="AI439" s="36" t="str">
        <f>IFERROR(INDEX('Level Multipliers'!$D:$D,MATCH(AH439,'Level Multipliers'!$A:$A,0)),"")</f>
        <v/>
      </c>
      <c r="AJ439" s="37" t="str">
        <f t="shared" si="228"/>
        <v/>
      </c>
      <c r="AK439" s="37" t="str">
        <f t="shared" si="229"/>
        <v/>
      </c>
      <c r="AL439" s="38" t="str">
        <f t="shared" si="230"/>
        <v/>
      </c>
      <c r="AM439" s="38" t="str">
        <f t="shared" si="231"/>
        <v/>
      </c>
      <c r="AN439" s="38" t="b">
        <f t="shared" si="232"/>
        <v>1</v>
      </c>
      <c r="AO439" s="37" t="str">
        <f t="array" ref="AO439:AY439">IF(AN439,"",IVSolution($M439,$N439,$O439,AJ439,AK439,AL439,AM439,$E439,$F439,$G439,$H439,$I439))</f>
        <v/>
      </c>
      <c r="AP439" s="37" t="str">
        <v/>
      </c>
      <c r="AQ439" s="37" t="str">
        <v/>
      </c>
      <c r="AR439" s="39" t="str">
        <v/>
      </c>
      <c r="AS439" s="39" t="str">
        <v/>
      </c>
      <c r="AT439" s="37" t="str">
        <v/>
      </c>
      <c r="AU439" s="37" t="str">
        <v/>
      </c>
      <c r="AV439" s="37" t="str">
        <v/>
      </c>
      <c r="AW439" s="37" t="str">
        <v/>
      </c>
      <c r="AX439" s="37" t="str">
        <v/>
      </c>
      <c r="AY439" s="37" t="str">
        <v/>
      </c>
      <c r="AZ439" s="40" t="str">
        <f t="shared" si="233"/>
        <v/>
      </c>
      <c r="BA439" s="36" t="str">
        <f>IFERROR(INDEX('Level Multipliers'!$D:$D,MATCH(AZ439,'Level Multipliers'!$A:$A,0)),"")</f>
        <v/>
      </c>
      <c r="BB439" s="37" t="str">
        <f t="shared" si="234"/>
        <v/>
      </c>
      <c r="BC439" s="37" t="str">
        <f t="shared" si="235"/>
        <v/>
      </c>
      <c r="BD439" s="38" t="str">
        <f t="shared" si="236"/>
        <v/>
      </c>
      <c r="BE439" s="38" t="str">
        <f t="shared" si="237"/>
        <v/>
      </c>
      <c r="BF439" s="38" t="b">
        <f t="shared" si="238"/>
        <v>1</v>
      </c>
      <c r="BG439" s="37" t="str">
        <f t="array" ref="BG439:BQ439">IF(BF439,"",IVSolution($M439,$N439,$O439,BB439,BC439,BD439,BE439,$E439,$F439,$G439,$H439,$I439))</f>
        <v/>
      </c>
      <c r="BH439" s="37" t="str">
        <v/>
      </c>
      <c r="BI439" s="37" t="str">
        <v/>
      </c>
      <c r="BJ439" s="39" t="str">
        <v/>
      </c>
      <c r="BK439" s="39" t="str">
        <v/>
      </c>
      <c r="BL439" s="37" t="str">
        <v/>
      </c>
      <c r="BM439" s="37" t="str">
        <v/>
      </c>
      <c r="BN439" s="37" t="str">
        <v/>
      </c>
      <c r="BO439" s="37" t="str">
        <v/>
      </c>
      <c r="BP439" s="37" t="str">
        <v/>
      </c>
      <c r="BQ439" s="37" t="str">
        <v/>
      </c>
      <c r="BR439" s="40" t="str">
        <f t="shared" si="239"/>
        <v/>
      </c>
      <c r="BS439" s="36" t="str">
        <f>IFERROR(INDEX('Level Multipliers'!$D:$D,MATCH(BR439,'Level Multipliers'!$A:$A,0)),"")</f>
        <v/>
      </c>
      <c r="BT439" s="37" t="str">
        <f t="shared" si="240"/>
        <v/>
      </c>
      <c r="BU439" s="37" t="str">
        <f t="shared" si="241"/>
        <v/>
      </c>
      <c r="BV439" s="38" t="str">
        <f t="shared" si="242"/>
        <v/>
      </c>
      <c r="BW439" s="38" t="str">
        <f t="shared" si="243"/>
        <v/>
      </c>
      <c r="BX439" s="38" t="b">
        <f t="shared" si="244"/>
        <v>1</v>
      </c>
      <c r="BY439" s="37" t="str">
        <f t="array" ref="BY439:CI439">IF(BX439,"",IVSolution($M439,$N439,$O439,BT439,BU439,BV439,BW439,$E439,$F439,$G439,$H439,$I439))</f>
        <v/>
      </c>
      <c r="BZ439" s="37" t="str">
        <v/>
      </c>
      <c r="CA439" s="37" t="str">
        <v/>
      </c>
      <c r="CB439" s="39" t="str">
        <v/>
      </c>
      <c r="CC439" s="39" t="str">
        <v/>
      </c>
      <c r="CD439" s="37" t="str">
        <v/>
      </c>
      <c r="CE439" s="37" t="str">
        <v/>
      </c>
      <c r="CF439" s="37" t="str">
        <v/>
      </c>
      <c r="CG439" s="37" t="str">
        <v/>
      </c>
      <c r="CH439" s="37" t="str">
        <v/>
      </c>
      <c r="CI439" s="37" t="str">
        <v/>
      </c>
      <c r="CJ439" s="41" t="str">
        <f t="shared" si="245"/>
        <v/>
      </c>
      <c r="CK439" s="41" t="str">
        <f t="shared" si="246"/>
        <v/>
      </c>
      <c r="CL439" s="61" t="str">
        <f t="shared" si="247"/>
        <v/>
      </c>
      <c r="CM439" s="39" t="str">
        <f t="shared" si="248"/>
        <v/>
      </c>
      <c r="CN439" s="39" t="str">
        <f t="shared" si="249"/>
        <v/>
      </c>
      <c r="CO439" s="42" t="str">
        <f t="shared" si="250"/>
        <v/>
      </c>
      <c r="CP439" s="42" t="str">
        <f t="shared" si="251"/>
        <v/>
      </c>
      <c r="CQ439" s="42" t="str">
        <f t="shared" si="252"/>
        <v/>
      </c>
      <c r="CR439" s="42" t="str">
        <f t="shared" si="253"/>
        <v/>
      </c>
      <c r="CS439" s="42" t="str">
        <f t="shared" si="254"/>
        <v/>
      </c>
      <c r="CT439" s="42" t="str">
        <f t="shared" si="255"/>
        <v/>
      </c>
      <c r="CU439" s="43" t="str">
        <f t="shared" si="256"/>
        <v/>
      </c>
      <c r="CV439" s="43" t="str">
        <f t="shared" si="257"/>
        <v/>
      </c>
      <c r="CW439" s="43" t="str">
        <f t="shared" si="258"/>
        <v/>
      </c>
      <c r="CX439" s="13"/>
    </row>
    <row r="440" spans="1:102" x14ac:dyDescent="0.25">
      <c r="A440" s="31"/>
      <c r="B440" s="13"/>
      <c r="C440" s="13"/>
      <c r="D440" s="13"/>
      <c r="E440" s="32"/>
      <c r="F440" s="32"/>
      <c r="G440" s="32"/>
      <c r="H440" s="32"/>
      <c r="I440" s="32"/>
      <c r="J440" s="13"/>
      <c r="K440" s="33"/>
      <c r="L440" s="34" t="str">
        <f>IFERROR(INDEX('Pokemon Data'!A:A,MATCH($A440,'Pokemon Data'!$B:$B,0)),"")</f>
        <v/>
      </c>
      <c r="M440" s="34" t="str">
        <f>IFERROR(INDEX('Pokemon Data'!I:I,MATCH($A440,'Pokemon Data'!$B:$B,0)),"")</f>
        <v/>
      </c>
      <c r="N440" s="34" t="str">
        <f>IFERROR(INDEX('Pokemon Data'!J:J,MATCH($A440,'Pokemon Data'!$B:$B,0)),"")</f>
        <v/>
      </c>
      <c r="O440" s="34" t="str">
        <f>IFERROR(INDEX('Pokemon Data'!K:K,MATCH($A440,'Pokemon Data'!$B:$B,0)),"")</f>
        <v/>
      </c>
      <c r="P440" s="35" t="str">
        <f>IFERROR(INDEX('Level Multipliers'!$A:$A,MATCH($D440,'Level Multipliers'!$B:$B,0)),"")</f>
        <v/>
      </c>
      <c r="Q440" s="36" t="str">
        <f>IFERROR(INDEX('Level Multipliers'!$D:$D,MATCH(P440,'Level Multipliers'!$A:$A,0)),"")</f>
        <v/>
      </c>
      <c r="R440" s="37" t="str">
        <f t="shared" si="222"/>
        <v/>
      </c>
      <c r="S440" s="37" t="str">
        <f t="shared" si="223"/>
        <v/>
      </c>
      <c r="T440" s="38" t="str">
        <f t="shared" si="224"/>
        <v/>
      </c>
      <c r="U440" s="38" t="str">
        <f t="shared" si="225"/>
        <v/>
      </c>
      <c r="V440" s="38" t="b">
        <f t="shared" si="226"/>
        <v>1</v>
      </c>
      <c r="W440" s="37" t="str">
        <f t="array" ref="W440:AG440">IF(V440,"",IVSolution($M440,$N440,$O440,R440,S440,T440,U440,$E440,$F440,$G440,$H440,$I440))</f>
        <v/>
      </c>
      <c r="X440" s="37" t="str">
        <v/>
      </c>
      <c r="Y440" s="37" t="str">
        <v/>
      </c>
      <c r="Z440" s="39" t="str">
        <v/>
      </c>
      <c r="AA440" s="39" t="str">
        <v/>
      </c>
      <c r="AB440" s="37" t="str">
        <v/>
      </c>
      <c r="AC440" s="37" t="str">
        <v/>
      </c>
      <c r="AD440" s="37" t="str">
        <v/>
      </c>
      <c r="AE440" s="37" t="str">
        <v/>
      </c>
      <c r="AF440" s="37" t="str">
        <v/>
      </c>
      <c r="AG440" s="37" t="str">
        <v/>
      </c>
      <c r="AH440" s="40" t="str">
        <f t="shared" si="227"/>
        <v/>
      </c>
      <c r="AI440" s="36" t="str">
        <f>IFERROR(INDEX('Level Multipliers'!$D:$D,MATCH(AH440,'Level Multipliers'!$A:$A,0)),"")</f>
        <v/>
      </c>
      <c r="AJ440" s="37" t="str">
        <f t="shared" si="228"/>
        <v/>
      </c>
      <c r="AK440" s="37" t="str">
        <f t="shared" si="229"/>
        <v/>
      </c>
      <c r="AL440" s="38" t="str">
        <f t="shared" si="230"/>
        <v/>
      </c>
      <c r="AM440" s="38" t="str">
        <f t="shared" si="231"/>
        <v/>
      </c>
      <c r="AN440" s="38" t="b">
        <f t="shared" si="232"/>
        <v>1</v>
      </c>
      <c r="AO440" s="37" t="str">
        <f t="array" ref="AO440:AY440">IF(AN440,"",IVSolution($M440,$N440,$O440,AJ440,AK440,AL440,AM440,$E440,$F440,$G440,$H440,$I440))</f>
        <v/>
      </c>
      <c r="AP440" s="37" t="str">
        <v/>
      </c>
      <c r="AQ440" s="37" t="str">
        <v/>
      </c>
      <c r="AR440" s="39" t="str">
        <v/>
      </c>
      <c r="AS440" s="39" t="str">
        <v/>
      </c>
      <c r="AT440" s="37" t="str">
        <v/>
      </c>
      <c r="AU440" s="37" t="str">
        <v/>
      </c>
      <c r="AV440" s="37" t="str">
        <v/>
      </c>
      <c r="AW440" s="37" t="str">
        <v/>
      </c>
      <c r="AX440" s="37" t="str">
        <v/>
      </c>
      <c r="AY440" s="37" t="str">
        <v/>
      </c>
      <c r="AZ440" s="40" t="str">
        <f t="shared" si="233"/>
        <v/>
      </c>
      <c r="BA440" s="36" t="str">
        <f>IFERROR(INDEX('Level Multipliers'!$D:$D,MATCH(AZ440,'Level Multipliers'!$A:$A,0)),"")</f>
        <v/>
      </c>
      <c r="BB440" s="37" t="str">
        <f t="shared" si="234"/>
        <v/>
      </c>
      <c r="BC440" s="37" t="str">
        <f t="shared" si="235"/>
        <v/>
      </c>
      <c r="BD440" s="38" t="str">
        <f t="shared" si="236"/>
        <v/>
      </c>
      <c r="BE440" s="38" t="str">
        <f t="shared" si="237"/>
        <v/>
      </c>
      <c r="BF440" s="38" t="b">
        <f t="shared" si="238"/>
        <v>1</v>
      </c>
      <c r="BG440" s="37" t="str">
        <f t="array" ref="BG440:BQ440">IF(BF440,"",IVSolution($M440,$N440,$O440,BB440,BC440,BD440,BE440,$E440,$F440,$G440,$H440,$I440))</f>
        <v/>
      </c>
      <c r="BH440" s="37" t="str">
        <v/>
      </c>
      <c r="BI440" s="37" t="str">
        <v/>
      </c>
      <c r="BJ440" s="39" t="str">
        <v/>
      </c>
      <c r="BK440" s="39" t="str">
        <v/>
      </c>
      <c r="BL440" s="37" t="str">
        <v/>
      </c>
      <c r="BM440" s="37" t="str">
        <v/>
      </c>
      <c r="BN440" s="37" t="str">
        <v/>
      </c>
      <c r="BO440" s="37" t="str">
        <v/>
      </c>
      <c r="BP440" s="37" t="str">
        <v/>
      </c>
      <c r="BQ440" s="37" t="str">
        <v/>
      </c>
      <c r="BR440" s="40" t="str">
        <f t="shared" si="239"/>
        <v/>
      </c>
      <c r="BS440" s="36" t="str">
        <f>IFERROR(INDEX('Level Multipliers'!$D:$D,MATCH(BR440,'Level Multipliers'!$A:$A,0)),"")</f>
        <v/>
      </c>
      <c r="BT440" s="37" t="str">
        <f t="shared" si="240"/>
        <v/>
      </c>
      <c r="BU440" s="37" t="str">
        <f t="shared" si="241"/>
        <v/>
      </c>
      <c r="BV440" s="38" t="str">
        <f t="shared" si="242"/>
        <v/>
      </c>
      <c r="BW440" s="38" t="str">
        <f t="shared" si="243"/>
        <v/>
      </c>
      <c r="BX440" s="38" t="b">
        <f t="shared" si="244"/>
        <v>1</v>
      </c>
      <c r="BY440" s="37" t="str">
        <f t="array" ref="BY440:CI440">IF(BX440,"",IVSolution($M440,$N440,$O440,BT440,BU440,BV440,BW440,$E440,$F440,$G440,$H440,$I440))</f>
        <v/>
      </c>
      <c r="BZ440" s="37" t="str">
        <v/>
      </c>
      <c r="CA440" s="37" t="str">
        <v/>
      </c>
      <c r="CB440" s="39" t="str">
        <v/>
      </c>
      <c r="CC440" s="39" t="str">
        <v/>
      </c>
      <c r="CD440" s="37" t="str">
        <v/>
      </c>
      <c r="CE440" s="37" t="str">
        <v/>
      </c>
      <c r="CF440" s="37" t="str">
        <v/>
      </c>
      <c r="CG440" s="37" t="str">
        <v/>
      </c>
      <c r="CH440" s="37" t="str">
        <v/>
      </c>
      <c r="CI440" s="37" t="str">
        <v/>
      </c>
      <c r="CJ440" s="41" t="str">
        <f t="shared" si="245"/>
        <v/>
      </c>
      <c r="CK440" s="41" t="str">
        <f t="shared" si="246"/>
        <v/>
      </c>
      <c r="CL440" s="61" t="str">
        <f t="shared" si="247"/>
        <v/>
      </c>
      <c r="CM440" s="39" t="str">
        <f t="shared" si="248"/>
        <v/>
      </c>
      <c r="CN440" s="39" t="str">
        <f t="shared" si="249"/>
        <v/>
      </c>
      <c r="CO440" s="42" t="str">
        <f t="shared" si="250"/>
        <v/>
      </c>
      <c r="CP440" s="42" t="str">
        <f t="shared" si="251"/>
        <v/>
      </c>
      <c r="CQ440" s="42" t="str">
        <f t="shared" si="252"/>
        <v/>
      </c>
      <c r="CR440" s="42" t="str">
        <f t="shared" si="253"/>
        <v/>
      </c>
      <c r="CS440" s="42" t="str">
        <f t="shared" si="254"/>
        <v/>
      </c>
      <c r="CT440" s="42" t="str">
        <f t="shared" si="255"/>
        <v/>
      </c>
      <c r="CU440" s="43" t="str">
        <f t="shared" si="256"/>
        <v/>
      </c>
      <c r="CV440" s="43" t="str">
        <f t="shared" si="257"/>
        <v/>
      </c>
      <c r="CW440" s="43" t="str">
        <f t="shared" si="258"/>
        <v/>
      </c>
      <c r="CX440" s="13"/>
    </row>
    <row r="441" spans="1:102" x14ac:dyDescent="0.25">
      <c r="A441" s="31"/>
      <c r="B441" s="13"/>
      <c r="C441" s="13"/>
      <c r="D441" s="13"/>
      <c r="E441" s="32"/>
      <c r="F441" s="32"/>
      <c r="G441" s="32"/>
      <c r="H441" s="32"/>
      <c r="I441" s="32"/>
      <c r="J441" s="13"/>
      <c r="K441" s="33"/>
      <c r="L441" s="34" t="str">
        <f>IFERROR(INDEX('Pokemon Data'!A:A,MATCH($A441,'Pokemon Data'!$B:$B,0)),"")</f>
        <v/>
      </c>
      <c r="M441" s="34" t="str">
        <f>IFERROR(INDEX('Pokemon Data'!I:I,MATCH($A441,'Pokemon Data'!$B:$B,0)),"")</f>
        <v/>
      </c>
      <c r="N441" s="34" t="str">
        <f>IFERROR(INDEX('Pokemon Data'!J:J,MATCH($A441,'Pokemon Data'!$B:$B,0)),"")</f>
        <v/>
      </c>
      <c r="O441" s="34" t="str">
        <f>IFERROR(INDEX('Pokemon Data'!K:K,MATCH($A441,'Pokemon Data'!$B:$B,0)),"")</f>
        <v/>
      </c>
      <c r="P441" s="35" t="str">
        <f>IFERROR(INDEX('Level Multipliers'!$A:$A,MATCH($D441,'Level Multipliers'!$B:$B,0)),"")</f>
        <v/>
      </c>
      <c r="Q441" s="36" t="str">
        <f>IFERROR(INDEX('Level Multipliers'!$D:$D,MATCH(P441,'Level Multipliers'!$A:$A,0)),"")</f>
        <v/>
      </c>
      <c r="R441" s="37" t="str">
        <f t="shared" si="222"/>
        <v/>
      </c>
      <c r="S441" s="37" t="str">
        <f t="shared" si="223"/>
        <v/>
      </c>
      <c r="T441" s="38" t="str">
        <f t="shared" si="224"/>
        <v/>
      </c>
      <c r="U441" s="38" t="str">
        <f t="shared" si="225"/>
        <v/>
      </c>
      <c r="V441" s="38" t="b">
        <f t="shared" si="226"/>
        <v>1</v>
      </c>
      <c r="W441" s="37" t="str">
        <f t="array" ref="W441:AG441">IF(V441,"",IVSolution($M441,$N441,$O441,R441,S441,T441,U441,$E441,$F441,$G441,$H441,$I441))</f>
        <v/>
      </c>
      <c r="X441" s="37" t="str">
        <v/>
      </c>
      <c r="Y441" s="37" t="str">
        <v/>
      </c>
      <c r="Z441" s="39" t="str">
        <v/>
      </c>
      <c r="AA441" s="39" t="str">
        <v/>
      </c>
      <c r="AB441" s="37" t="str">
        <v/>
      </c>
      <c r="AC441" s="37" t="str">
        <v/>
      </c>
      <c r="AD441" s="37" t="str">
        <v/>
      </c>
      <c r="AE441" s="37" t="str">
        <v/>
      </c>
      <c r="AF441" s="37" t="str">
        <v/>
      </c>
      <c r="AG441" s="37" t="str">
        <v/>
      </c>
      <c r="AH441" s="40" t="str">
        <f t="shared" si="227"/>
        <v/>
      </c>
      <c r="AI441" s="36" t="str">
        <f>IFERROR(INDEX('Level Multipliers'!$D:$D,MATCH(AH441,'Level Multipliers'!$A:$A,0)),"")</f>
        <v/>
      </c>
      <c r="AJ441" s="37" t="str">
        <f t="shared" si="228"/>
        <v/>
      </c>
      <c r="AK441" s="37" t="str">
        <f t="shared" si="229"/>
        <v/>
      </c>
      <c r="AL441" s="38" t="str">
        <f t="shared" si="230"/>
        <v/>
      </c>
      <c r="AM441" s="38" t="str">
        <f t="shared" si="231"/>
        <v/>
      </c>
      <c r="AN441" s="38" t="b">
        <f t="shared" si="232"/>
        <v>1</v>
      </c>
      <c r="AO441" s="37" t="str">
        <f t="array" ref="AO441:AY441">IF(AN441,"",IVSolution($M441,$N441,$O441,AJ441,AK441,AL441,AM441,$E441,$F441,$G441,$H441,$I441))</f>
        <v/>
      </c>
      <c r="AP441" s="37" t="str">
        <v/>
      </c>
      <c r="AQ441" s="37" t="str">
        <v/>
      </c>
      <c r="AR441" s="39" t="str">
        <v/>
      </c>
      <c r="AS441" s="39" t="str">
        <v/>
      </c>
      <c r="AT441" s="37" t="str">
        <v/>
      </c>
      <c r="AU441" s="37" t="str">
        <v/>
      </c>
      <c r="AV441" s="37" t="str">
        <v/>
      </c>
      <c r="AW441" s="37" t="str">
        <v/>
      </c>
      <c r="AX441" s="37" t="str">
        <v/>
      </c>
      <c r="AY441" s="37" t="str">
        <v/>
      </c>
      <c r="AZ441" s="40" t="str">
        <f t="shared" si="233"/>
        <v/>
      </c>
      <c r="BA441" s="36" t="str">
        <f>IFERROR(INDEX('Level Multipliers'!$D:$D,MATCH(AZ441,'Level Multipliers'!$A:$A,0)),"")</f>
        <v/>
      </c>
      <c r="BB441" s="37" t="str">
        <f t="shared" si="234"/>
        <v/>
      </c>
      <c r="BC441" s="37" t="str">
        <f t="shared" si="235"/>
        <v/>
      </c>
      <c r="BD441" s="38" t="str">
        <f t="shared" si="236"/>
        <v/>
      </c>
      <c r="BE441" s="38" t="str">
        <f t="shared" si="237"/>
        <v/>
      </c>
      <c r="BF441" s="38" t="b">
        <f t="shared" si="238"/>
        <v>1</v>
      </c>
      <c r="BG441" s="37" t="str">
        <f t="array" ref="BG441:BQ441">IF(BF441,"",IVSolution($M441,$N441,$O441,BB441,BC441,BD441,BE441,$E441,$F441,$G441,$H441,$I441))</f>
        <v/>
      </c>
      <c r="BH441" s="37" t="str">
        <v/>
      </c>
      <c r="BI441" s="37" t="str">
        <v/>
      </c>
      <c r="BJ441" s="39" t="str">
        <v/>
      </c>
      <c r="BK441" s="39" t="str">
        <v/>
      </c>
      <c r="BL441" s="37" t="str">
        <v/>
      </c>
      <c r="BM441" s="37" t="str">
        <v/>
      </c>
      <c r="BN441" s="37" t="str">
        <v/>
      </c>
      <c r="BO441" s="37" t="str">
        <v/>
      </c>
      <c r="BP441" s="37" t="str">
        <v/>
      </c>
      <c r="BQ441" s="37" t="str">
        <v/>
      </c>
      <c r="BR441" s="40" t="str">
        <f t="shared" si="239"/>
        <v/>
      </c>
      <c r="BS441" s="36" t="str">
        <f>IFERROR(INDEX('Level Multipliers'!$D:$D,MATCH(BR441,'Level Multipliers'!$A:$A,0)),"")</f>
        <v/>
      </c>
      <c r="BT441" s="37" t="str">
        <f t="shared" si="240"/>
        <v/>
      </c>
      <c r="BU441" s="37" t="str">
        <f t="shared" si="241"/>
        <v/>
      </c>
      <c r="BV441" s="38" t="str">
        <f t="shared" si="242"/>
        <v/>
      </c>
      <c r="BW441" s="38" t="str">
        <f t="shared" si="243"/>
        <v/>
      </c>
      <c r="BX441" s="38" t="b">
        <f t="shared" si="244"/>
        <v>1</v>
      </c>
      <c r="BY441" s="37" t="str">
        <f t="array" ref="BY441:CI441">IF(BX441,"",IVSolution($M441,$N441,$O441,BT441,BU441,BV441,BW441,$E441,$F441,$G441,$H441,$I441))</f>
        <v/>
      </c>
      <c r="BZ441" s="37" t="str">
        <v/>
      </c>
      <c r="CA441" s="37" t="str">
        <v/>
      </c>
      <c r="CB441" s="39" t="str">
        <v/>
      </c>
      <c r="CC441" s="39" t="str">
        <v/>
      </c>
      <c r="CD441" s="37" t="str">
        <v/>
      </c>
      <c r="CE441" s="37" t="str">
        <v/>
      </c>
      <c r="CF441" s="37" t="str">
        <v/>
      </c>
      <c r="CG441" s="37" t="str">
        <v/>
      </c>
      <c r="CH441" s="37" t="str">
        <v/>
      </c>
      <c r="CI441" s="37" t="str">
        <v/>
      </c>
      <c r="CJ441" s="41" t="str">
        <f t="shared" si="245"/>
        <v/>
      </c>
      <c r="CK441" s="41" t="str">
        <f t="shared" si="246"/>
        <v/>
      </c>
      <c r="CL441" s="61" t="str">
        <f t="shared" si="247"/>
        <v/>
      </c>
      <c r="CM441" s="39" t="str">
        <f t="shared" si="248"/>
        <v/>
      </c>
      <c r="CN441" s="39" t="str">
        <f t="shared" si="249"/>
        <v/>
      </c>
      <c r="CO441" s="42" t="str">
        <f t="shared" si="250"/>
        <v/>
      </c>
      <c r="CP441" s="42" t="str">
        <f t="shared" si="251"/>
        <v/>
      </c>
      <c r="CQ441" s="42" t="str">
        <f t="shared" si="252"/>
        <v/>
      </c>
      <c r="CR441" s="42" t="str">
        <f t="shared" si="253"/>
        <v/>
      </c>
      <c r="CS441" s="42" t="str">
        <f t="shared" si="254"/>
        <v/>
      </c>
      <c r="CT441" s="42" t="str">
        <f t="shared" si="255"/>
        <v/>
      </c>
      <c r="CU441" s="43" t="str">
        <f t="shared" si="256"/>
        <v/>
      </c>
      <c r="CV441" s="43" t="str">
        <f t="shared" si="257"/>
        <v/>
      </c>
      <c r="CW441" s="43" t="str">
        <f t="shared" si="258"/>
        <v/>
      </c>
      <c r="CX441" s="13"/>
    </row>
    <row r="442" spans="1:102" x14ac:dyDescent="0.25">
      <c r="A442" s="31"/>
      <c r="B442" s="13"/>
      <c r="C442" s="13"/>
      <c r="D442" s="13"/>
      <c r="E442" s="32"/>
      <c r="F442" s="32"/>
      <c r="G442" s="32"/>
      <c r="H442" s="32"/>
      <c r="I442" s="32"/>
      <c r="J442" s="13"/>
      <c r="K442" s="33"/>
      <c r="L442" s="34" t="str">
        <f>IFERROR(INDEX('Pokemon Data'!A:A,MATCH($A442,'Pokemon Data'!$B:$B,0)),"")</f>
        <v/>
      </c>
      <c r="M442" s="34" t="str">
        <f>IFERROR(INDEX('Pokemon Data'!I:I,MATCH($A442,'Pokemon Data'!$B:$B,0)),"")</f>
        <v/>
      </c>
      <c r="N442" s="34" t="str">
        <f>IFERROR(INDEX('Pokemon Data'!J:J,MATCH($A442,'Pokemon Data'!$B:$B,0)),"")</f>
        <v/>
      </c>
      <c r="O442" s="34" t="str">
        <f>IFERROR(INDEX('Pokemon Data'!K:K,MATCH($A442,'Pokemon Data'!$B:$B,0)),"")</f>
        <v/>
      </c>
      <c r="P442" s="35" t="str">
        <f>IFERROR(INDEX('Level Multipliers'!$A:$A,MATCH($D442,'Level Multipliers'!$B:$B,0)),"")</f>
        <v/>
      </c>
      <c r="Q442" s="36" t="str">
        <f>IFERROR(INDEX('Level Multipliers'!$D:$D,MATCH(P442,'Level Multipliers'!$A:$A,0)),"")</f>
        <v/>
      </c>
      <c r="R442" s="37" t="str">
        <f t="shared" si="222"/>
        <v/>
      </c>
      <c r="S442" s="37" t="str">
        <f t="shared" si="223"/>
        <v/>
      </c>
      <c r="T442" s="38" t="str">
        <f t="shared" si="224"/>
        <v/>
      </c>
      <c r="U442" s="38" t="str">
        <f t="shared" si="225"/>
        <v/>
      </c>
      <c r="V442" s="38" t="b">
        <f t="shared" si="226"/>
        <v>1</v>
      </c>
      <c r="W442" s="37" t="str">
        <f t="array" ref="W442:AG442">IF(V442,"",IVSolution($M442,$N442,$O442,R442,S442,T442,U442,$E442,$F442,$G442,$H442,$I442))</f>
        <v/>
      </c>
      <c r="X442" s="37" t="str">
        <v/>
      </c>
      <c r="Y442" s="37" t="str">
        <v/>
      </c>
      <c r="Z442" s="39" t="str">
        <v/>
      </c>
      <c r="AA442" s="39" t="str">
        <v/>
      </c>
      <c r="AB442" s="37" t="str">
        <v/>
      </c>
      <c r="AC442" s="37" t="str">
        <v/>
      </c>
      <c r="AD442" s="37" t="str">
        <v/>
      </c>
      <c r="AE442" s="37" t="str">
        <v/>
      </c>
      <c r="AF442" s="37" t="str">
        <v/>
      </c>
      <c r="AG442" s="37" t="str">
        <v/>
      </c>
      <c r="AH442" s="40" t="str">
        <f t="shared" si="227"/>
        <v/>
      </c>
      <c r="AI442" s="36" t="str">
        <f>IFERROR(INDEX('Level Multipliers'!$D:$D,MATCH(AH442,'Level Multipliers'!$A:$A,0)),"")</f>
        <v/>
      </c>
      <c r="AJ442" s="37" t="str">
        <f t="shared" si="228"/>
        <v/>
      </c>
      <c r="AK442" s="37" t="str">
        <f t="shared" si="229"/>
        <v/>
      </c>
      <c r="AL442" s="38" t="str">
        <f t="shared" si="230"/>
        <v/>
      </c>
      <c r="AM442" s="38" t="str">
        <f t="shared" si="231"/>
        <v/>
      </c>
      <c r="AN442" s="38" t="b">
        <f t="shared" si="232"/>
        <v>1</v>
      </c>
      <c r="AO442" s="37" t="str">
        <f t="array" ref="AO442:AY442">IF(AN442,"",IVSolution($M442,$N442,$O442,AJ442,AK442,AL442,AM442,$E442,$F442,$G442,$H442,$I442))</f>
        <v/>
      </c>
      <c r="AP442" s="37" t="str">
        <v/>
      </c>
      <c r="AQ442" s="37" t="str">
        <v/>
      </c>
      <c r="AR442" s="39" t="str">
        <v/>
      </c>
      <c r="AS442" s="39" t="str">
        <v/>
      </c>
      <c r="AT442" s="37" t="str">
        <v/>
      </c>
      <c r="AU442" s="37" t="str">
        <v/>
      </c>
      <c r="AV442" s="37" t="str">
        <v/>
      </c>
      <c r="AW442" s="37" t="str">
        <v/>
      </c>
      <c r="AX442" s="37" t="str">
        <v/>
      </c>
      <c r="AY442" s="37" t="str">
        <v/>
      </c>
      <c r="AZ442" s="40" t="str">
        <f t="shared" si="233"/>
        <v/>
      </c>
      <c r="BA442" s="36" t="str">
        <f>IFERROR(INDEX('Level Multipliers'!$D:$D,MATCH(AZ442,'Level Multipliers'!$A:$A,0)),"")</f>
        <v/>
      </c>
      <c r="BB442" s="37" t="str">
        <f t="shared" si="234"/>
        <v/>
      </c>
      <c r="BC442" s="37" t="str">
        <f t="shared" si="235"/>
        <v/>
      </c>
      <c r="BD442" s="38" t="str">
        <f t="shared" si="236"/>
        <v/>
      </c>
      <c r="BE442" s="38" t="str">
        <f t="shared" si="237"/>
        <v/>
      </c>
      <c r="BF442" s="38" t="b">
        <f t="shared" si="238"/>
        <v>1</v>
      </c>
      <c r="BG442" s="37" t="str">
        <f t="array" ref="BG442:BQ442">IF(BF442,"",IVSolution($M442,$N442,$O442,BB442,BC442,BD442,BE442,$E442,$F442,$G442,$H442,$I442))</f>
        <v/>
      </c>
      <c r="BH442" s="37" t="str">
        <v/>
      </c>
      <c r="BI442" s="37" t="str">
        <v/>
      </c>
      <c r="BJ442" s="39" t="str">
        <v/>
      </c>
      <c r="BK442" s="39" t="str">
        <v/>
      </c>
      <c r="BL442" s="37" t="str">
        <v/>
      </c>
      <c r="BM442" s="37" t="str">
        <v/>
      </c>
      <c r="BN442" s="37" t="str">
        <v/>
      </c>
      <c r="BO442" s="37" t="str">
        <v/>
      </c>
      <c r="BP442" s="37" t="str">
        <v/>
      </c>
      <c r="BQ442" s="37" t="str">
        <v/>
      </c>
      <c r="BR442" s="40" t="str">
        <f t="shared" si="239"/>
        <v/>
      </c>
      <c r="BS442" s="36" t="str">
        <f>IFERROR(INDEX('Level Multipliers'!$D:$D,MATCH(BR442,'Level Multipliers'!$A:$A,0)),"")</f>
        <v/>
      </c>
      <c r="BT442" s="37" t="str">
        <f t="shared" si="240"/>
        <v/>
      </c>
      <c r="BU442" s="37" t="str">
        <f t="shared" si="241"/>
        <v/>
      </c>
      <c r="BV442" s="38" t="str">
        <f t="shared" si="242"/>
        <v/>
      </c>
      <c r="BW442" s="38" t="str">
        <f t="shared" si="243"/>
        <v/>
      </c>
      <c r="BX442" s="38" t="b">
        <f t="shared" si="244"/>
        <v>1</v>
      </c>
      <c r="BY442" s="37" t="str">
        <f t="array" ref="BY442:CI442">IF(BX442,"",IVSolution($M442,$N442,$O442,BT442,BU442,BV442,BW442,$E442,$F442,$G442,$H442,$I442))</f>
        <v/>
      </c>
      <c r="BZ442" s="37" t="str">
        <v/>
      </c>
      <c r="CA442" s="37" t="str">
        <v/>
      </c>
      <c r="CB442" s="39" t="str">
        <v/>
      </c>
      <c r="CC442" s="39" t="str">
        <v/>
      </c>
      <c r="CD442" s="37" t="str">
        <v/>
      </c>
      <c r="CE442" s="37" t="str">
        <v/>
      </c>
      <c r="CF442" s="37" t="str">
        <v/>
      </c>
      <c r="CG442" s="37" t="str">
        <v/>
      </c>
      <c r="CH442" s="37" t="str">
        <v/>
      </c>
      <c r="CI442" s="37" t="str">
        <v/>
      </c>
      <c r="CJ442" s="41" t="str">
        <f t="shared" si="245"/>
        <v/>
      </c>
      <c r="CK442" s="41" t="str">
        <f t="shared" si="246"/>
        <v/>
      </c>
      <c r="CL442" s="61" t="str">
        <f t="shared" si="247"/>
        <v/>
      </c>
      <c r="CM442" s="39" t="str">
        <f t="shared" si="248"/>
        <v/>
      </c>
      <c r="CN442" s="39" t="str">
        <f t="shared" si="249"/>
        <v/>
      </c>
      <c r="CO442" s="42" t="str">
        <f t="shared" si="250"/>
        <v/>
      </c>
      <c r="CP442" s="42" t="str">
        <f t="shared" si="251"/>
        <v/>
      </c>
      <c r="CQ442" s="42" t="str">
        <f t="shared" si="252"/>
        <v/>
      </c>
      <c r="CR442" s="42" t="str">
        <f t="shared" si="253"/>
        <v/>
      </c>
      <c r="CS442" s="42" t="str">
        <f t="shared" si="254"/>
        <v/>
      </c>
      <c r="CT442" s="42" t="str">
        <f t="shared" si="255"/>
        <v/>
      </c>
      <c r="CU442" s="43" t="str">
        <f t="shared" si="256"/>
        <v/>
      </c>
      <c r="CV442" s="43" t="str">
        <f t="shared" si="257"/>
        <v/>
      </c>
      <c r="CW442" s="43" t="str">
        <f t="shared" si="258"/>
        <v/>
      </c>
      <c r="CX442" s="13"/>
    </row>
    <row r="443" spans="1:102" x14ac:dyDescent="0.25">
      <c r="A443" s="31"/>
      <c r="B443" s="13"/>
      <c r="C443" s="13"/>
      <c r="D443" s="13"/>
      <c r="E443" s="32"/>
      <c r="F443" s="32"/>
      <c r="G443" s="32"/>
      <c r="H443" s="32"/>
      <c r="I443" s="32"/>
      <c r="J443" s="13"/>
      <c r="K443" s="33"/>
      <c r="L443" s="34" t="str">
        <f>IFERROR(INDEX('Pokemon Data'!A:A,MATCH($A443,'Pokemon Data'!$B:$B,0)),"")</f>
        <v/>
      </c>
      <c r="M443" s="34" t="str">
        <f>IFERROR(INDEX('Pokemon Data'!I:I,MATCH($A443,'Pokemon Data'!$B:$B,0)),"")</f>
        <v/>
      </c>
      <c r="N443" s="34" t="str">
        <f>IFERROR(INDEX('Pokemon Data'!J:J,MATCH($A443,'Pokemon Data'!$B:$B,0)),"")</f>
        <v/>
      </c>
      <c r="O443" s="34" t="str">
        <f>IFERROR(INDEX('Pokemon Data'!K:K,MATCH($A443,'Pokemon Data'!$B:$B,0)),"")</f>
        <v/>
      </c>
      <c r="P443" s="35" t="str">
        <f>IFERROR(INDEX('Level Multipliers'!$A:$A,MATCH($D443,'Level Multipliers'!$B:$B,0)),"")</f>
        <v/>
      </c>
      <c r="Q443" s="36" t="str">
        <f>IFERROR(INDEX('Level Multipliers'!$D:$D,MATCH(P443,'Level Multipliers'!$A:$A,0)),"")</f>
        <v/>
      </c>
      <c r="R443" s="37" t="str">
        <f t="shared" si="222"/>
        <v/>
      </c>
      <c r="S443" s="37" t="str">
        <f t="shared" si="223"/>
        <v/>
      </c>
      <c r="T443" s="38" t="str">
        <f t="shared" si="224"/>
        <v/>
      </c>
      <c r="U443" s="38" t="str">
        <f t="shared" si="225"/>
        <v/>
      </c>
      <c r="V443" s="38" t="b">
        <f t="shared" si="226"/>
        <v>1</v>
      </c>
      <c r="W443" s="37" t="str">
        <f t="array" ref="W443:AG443">IF(V443,"",IVSolution($M443,$N443,$O443,R443,S443,T443,U443,$E443,$F443,$G443,$H443,$I443))</f>
        <v/>
      </c>
      <c r="X443" s="37" t="str">
        <v/>
      </c>
      <c r="Y443" s="37" t="str">
        <v/>
      </c>
      <c r="Z443" s="39" t="str">
        <v/>
      </c>
      <c r="AA443" s="39" t="str">
        <v/>
      </c>
      <c r="AB443" s="37" t="str">
        <v/>
      </c>
      <c r="AC443" s="37" t="str">
        <v/>
      </c>
      <c r="AD443" s="37" t="str">
        <v/>
      </c>
      <c r="AE443" s="37" t="str">
        <v/>
      </c>
      <c r="AF443" s="37" t="str">
        <v/>
      </c>
      <c r="AG443" s="37" t="str">
        <v/>
      </c>
      <c r="AH443" s="40" t="str">
        <f t="shared" si="227"/>
        <v/>
      </c>
      <c r="AI443" s="36" t="str">
        <f>IFERROR(INDEX('Level Multipliers'!$D:$D,MATCH(AH443,'Level Multipliers'!$A:$A,0)),"")</f>
        <v/>
      </c>
      <c r="AJ443" s="37" t="str">
        <f t="shared" si="228"/>
        <v/>
      </c>
      <c r="AK443" s="37" t="str">
        <f t="shared" si="229"/>
        <v/>
      </c>
      <c r="AL443" s="38" t="str">
        <f t="shared" si="230"/>
        <v/>
      </c>
      <c r="AM443" s="38" t="str">
        <f t="shared" si="231"/>
        <v/>
      </c>
      <c r="AN443" s="38" t="b">
        <f t="shared" si="232"/>
        <v>1</v>
      </c>
      <c r="AO443" s="37" t="str">
        <f t="array" ref="AO443:AY443">IF(AN443,"",IVSolution($M443,$N443,$O443,AJ443,AK443,AL443,AM443,$E443,$F443,$G443,$H443,$I443))</f>
        <v/>
      </c>
      <c r="AP443" s="37" t="str">
        <v/>
      </c>
      <c r="AQ443" s="37" t="str">
        <v/>
      </c>
      <c r="AR443" s="39" t="str">
        <v/>
      </c>
      <c r="AS443" s="39" t="str">
        <v/>
      </c>
      <c r="AT443" s="37" t="str">
        <v/>
      </c>
      <c r="AU443" s="37" t="str">
        <v/>
      </c>
      <c r="AV443" s="37" t="str">
        <v/>
      </c>
      <c r="AW443" s="37" t="str">
        <v/>
      </c>
      <c r="AX443" s="37" t="str">
        <v/>
      </c>
      <c r="AY443" s="37" t="str">
        <v/>
      </c>
      <c r="AZ443" s="40" t="str">
        <f t="shared" si="233"/>
        <v/>
      </c>
      <c r="BA443" s="36" t="str">
        <f>IFERROR(INDEX('Level Multipliers'!$D:$D,MATCH(AZ443,'Level Multipliers'!$A:$A,0)),"")</f>
        <v/>
      </c>
      <c r="BB443" s="37" t="str">
        <f t="shared" si="234"/>
        <v/>
      </c>
      <c r="BC443" s="37" t="str">
        <f t="shared" si="235"/>
        <v/>
      </c>
      <c r="BD443" s="38" t="str">
        <f t="shared" si="236"/>
        <v/>
      </c>
      <c r="BE443" s="38" t="str">
        <f t="shared" si="237"/>
        <v/>
      </c>
      <c r="BF443" s="38" t="b">
        <f t="shared" si="238"/>
        <v>1</v>
      </c>
      <c r="BG443" s="37" t="str">
        <f t="array" ref="BG443:BQ443">IF(BF443,"",IVSolution($M443,$N443,$O443,BB443,BC443,BD443,BE443,$E443,$F443,$G443,$H443,$I443))</f>
        <v/>
      </c>
      <c r="BH443" s="37" t="str">
        <v/>
      </c>
      <c r="BI443" s="37" t="str">
        <v/>
      </c>
      <c r="BJ443" s="39" t="str">
        <v/>
      </c>
      <c r="BK443" s="39" t="str">
        <v/>
      </c>
      <c r="BL443" s="37" t="str">
        <v/>
      </c>
      <c r="BM443" s="37" t="str">
        <v/>
      </c>
      <c r="BN443" s="37" t="str">
        <v/>
      </c>
      <c r="BO443" s="37" t="str">
        <v/>
      </c>
      <c r="BP443" s="37" t="str">
        <v/>
      </c>
      <c r="BQ443" s="37" t="str">
        <v/>
      </c>
      <c r="BR443" s="40" t="str">
        <f t="shared" si="239"/>
        <v/>
      </c>
      <c r="BS443" s="36" t="str">
        <f>IFERROR(INDEX('Level Multipliers'!$D:$D,MATCH(BR443,'Level Multipliers'!$A:$A,0)),"")</f>
        <v/>
      </c>
      <c r="BT443" s="37" t="str">
        <f t="shared" si="240"/>
        <v/>
      </c>
      <c r="BU443" s="37" t="str">
        <f t="shared" si="241"/>
        <v/>
      </c>
      <c r="BV443" s="38" t="str">
        <f t="shared" si="242"/>
        <v/>
      </c>
      <c r="BW443" s="38" t="str">
        <f t="shared" si="243"/>
        <v/>
      </c>
      <c r="BX443" s="38" t="b">
        <f t="shared" si="244"/>
        <v>1</v>
      </c>
      <c r="BY443" s="37" t="str">
        <f t="array" ref="BY443:CI443">IF(BX443,"",IVSolution($M443,$N443,$O443,BT443,BU443,BV443,BW443,$E443,$F443,$G443,$H443,$I443))</f>
        <v/>
      </c>
      <c r="BZ443" s="37" t="str">
        <v/>
      </c>
      <c r="CA443" s="37" t="str">
        <v/>
      </c>
      <c r="CB443" s="39" t="str">
        <v/>
      </c>
      <c r="CC443" s="39" t="str">
        <v/>
      </c>
      <c r="CD443" s="37" t="str">
        <v/>
      </c>
      <c r="CE443" s="37" t="str">
        <v/>
      </c>
      <c r="CF443" s="37" t="str">
        <v/>
      </c>
      <c r="CG443" s="37" t="str">
        <v/>
      </c>
      <c r="CH443" s="37" t="str">
        <v/>
      </c>
      <c r="CI443" s="37" t="str">
        <v/>
      </c>
      <c r="CJ443" s="41" t="str">
        <f t="shared" si="245"/>
        <v/>
      </c>
      <c r="CK443" s="41" t="str">
        <f t="shared" si="246"/>
        <v/>
      </c>
      <c r="CL443" s="61" t="str">
        <f t="shared" si="247"/>
        <v/>
      </c>
      <c r="CM443" s="39" t="str">
        <f t="shared" si="248"/>
        <v/>
      </c>
      <c r="CN443" s="39" t="str">
        <f t="shared" si="249"/>
        <v/>
      </c>
      <c r="CO443" s="42" t="str">
        <f t="shared" si="250"/>
        <v/>
      </c>
      <c r="CP443" s="42" t="str">
        <f t="shared" si="251"/>
        <v/>
      </c>
      <c r="CQ443" s="42" t="str">
        <f t="shared" si="252"/>
        <v/>
      </c>
      <c r="CR443" s="42" t="str">
        <f t="shared" si="253"/>
        <v/>
      </c>
      <c r="CS443" s="42" t="str">
        <f t="shared" si="254"/>
        <v/>
      </c>
      <c r="CT443" s="42" t="str">
        <f t="shared" si="255"/>
        <v/>
      </c>
      <c r="CU443" s="43" t="str">
        <f t="shared" si="256"/>
        <v/>
      </c>
      <c r="CV443" s="43" t="str">
        <f t="shared" si="257"/>
        <v/>
      </c>
      <c r="CW443" s="43" t="str">
        <f t="shared" si="258"/>
        <v/>
      </c>
      <c r="CX443" s="13"/>
    </row>
    <row r="444" spans="1:102" x14ac:dyDescent="0.25">
      <c r="A444" s="31"/>
      <c r="B444" s="13"/>
      <c r="C444" s="13"/>
      <c r="D444" s="13"/>
      <c r="E444" s="32"/>
      <c r="F444" s="32"/>
      <c r="G444" s="32"/>
      <c r="H444" s="32"/>
      <c r="I444" s="32"/>
      <c r="J444" s="13"/>
      <c r="K444" s="33"/>
      <c r="L444" s="34" t="str">
        <f>IFERROR(INDEX('Pokemon Data'!A:A,MATCH($A444,'Pokemon Data'!$B:$B,0)),"")</f>
        <v/>
      </c>
      <c r="M444" s="34" t="str">
        <f>IFERROR(INDEX('Pokemon Data'!I:I,MATCH($A444,'Pokemon Data'!$B:$B,0)),"")</f>
        <v/>
      </c>
      <c r="N444" s="34" t="str">
        <f>IFERROR(INDEX('Pokemon Data'!J:J,MATCH($A444,'Pokemon Data'!$B:$B,0)),"")</f>
        <v/>
      </c>
      <c r="O444" s="34" t="str">
        <f>IFERROR(INDEX('Pokemon Data'!K:K,MATCH($A444,'Pokemon Data'!$B:$B,0)),"")</f>
        <v/>
      </c>
      <c r="P444" s="35" t="str">
        <f>IFERROR(INDEX('Level Multipliers'!$A:$A,MATCH($D444,'Level Multipliers'!$B:$B,0)),"")</f>
        <v/>
      </c>
      <c r="Q444" s="36" t="str">
        <f>IFERROR(INDEX('Level Multipliers'!$D:$D,MATCH(P444,'Level Multipliers'!$A:$A,0)),"")</f>
        <v/>
      </c>
      <c r="R444" s="37" t="str">
        <f t="shared" si="222"/>
        <v/>
      </c>
      <c r="S444" s="37" t="str">
        <f t="shared" si="223"/>
        <v/>
      </c>
      <c r="T444" s="38" t="str">
        <f t="shared" si="224"/>
        <v/>
      </c>
      <c r="U444" s="38" t="str">
        <f t="shared" si="225"/>
        <v/>
      </c>
      <c r="V444" s="38" t="b">
        <f t="shared" si="226"/>
        <v>1</v>
      </c>
      <c r="W444" s="37" t="str">
        <f t="array" ref="W444:AG444">IF(V444,"",IVSolution($M444,$N444,$O444,R444,S444,T444,U444,$E444,$F444,$G444,$H444,$I444))</f>
        <v/>
      </c>
      <c r="X444" s="37" t="str">
        <v/>
      </c>
      <c r="Y444" s="37" t="str">
        <v/>
      </c>
      <c r="Z444" s="39" t="str">
        <v/>
      </c>
      <c r="AA444" s="39" t="str">
        <v/>
      </c>
      <c r="AB444" s="37" t="str">
        <v/>
      </c>
      <c r="AC444" s="37" t="str">
        <v/>
      </c>
      <c r="AD444" s="37" t="str">
        <v/>
      </c>
      <c r="AE444" s="37" t="str">
        <v/>
      </c>
      <c r="AF444" s="37" t="str">
        <v/>
      </c>
      <c r="AG444" s="37" t="str">
        <v/>
      </c>
      <c r="AH444" s="40" t="str">
        <f t="shared" si="227"/>
        <v/>
      </c>
      <c r="AI444" s="36" t="str">
        <f>IFERROR(INDEX('Level Multipliers'!$D:$D,MATCH(AH444,'Level Multipliers'!$A:$A,0)),"")</f>
        <v/>
      </c>
      <c r="AJ444" s="37" t="str">
        <f t="shared" si="228"/>
        <v/>
      </c>
      <c r="AK444" s="37" t="str">
        <f t="shared" si="229"/>
        <v/>
      </c>
      <c r="AL444" s="38" t="str">
        <f t="shared" si="230"/>
        <v/>
      </c>
      <c r="AM444" s="38" t="str">
        <f t="shared" si="231"/>
        <v/>
      </c>
      <c r="AN444" s="38" t="b">
        <f t="shared" si="232"/>
        <v>1</v>
      </c>
      <c r="AO444" s="37" t="str">
        <f t="array" ref="AO444:AY444">IF(AN444,"",IVSolution($M444,$N444,$O444,AJ444,AK444,AL444,AM444,$E444,$F444,$G444,$H444,$I444))</f>
        <v/>
      </c>
      <c r="AP444" s="37" t="str">
        <v/>
      </c>
      <c r="AQ444" s="37" t="str">
        <v/>
      </c>
      <c r="AR444" s="39" t="str">
        <v/>
      </c>
      <c r="AS444" s="39" t="str">
        <v/>
      </c>
      <c r="AT444" s="37" t="str">
        <v/>
      </c>
      <c r="AU444" s="37" t="str">
        <v/>
      </c>
      <c r="AV444" s="37" t="str">
        <v/>
      </c>
      <c r="AW444" s="37" t="str">
        <v/>
      </c>
      <c r="AX444" s="37" t="str">
        <v/>
      </c>
      <c r="AY444" s="37" t="str">
        <v/>
      </c>
      <c r="AZ444" s="40" t="str">
        <f t="shared" si="233"/>
        <v/>
      </c>
      <c r="BA444" s="36" t="str">
        <f>IFERROR(INDEX('Level Multipliers'!$D:$D,MATCH(AZ444,'Level Multipliers'!$A:$A,0)),"")</f>
        <v/>
      </c>
      <c r="BB444" s="37" t="str">
        <f t="shared" si="234"/>
        <v/>
      </c>
      <c r="BC444" s="37" t="str">
        <f t="shared" si="235"/>
        <v/>
      </c>
      <c r="BD444" s="38" t="str">
        <f t="shared" si="236"/>
        <v/>
      </c>
      <c r="BE444" s="38" t="str">
        <f t="shared" si="237"/>
        <v/>
      </c>
      <c r="BF444" s="38" t="b">
        <f t="shared" si="238"/>
        <v>1</v>
      </c>
      <c r="BG444" s="37" t="str">
        <f t="array" ref="BG444:BQ444">IF(BF444,"",IVSolution($M444,$N444,$O444,BB444,BC444,BD444,BE444,$E444,$F444,$G444,$H444,$I444))</f>
        <v/>
      </c>
      <c r="BH444" s="37" t="str">
        <v/>
      </c>
      <c r="BI444" s="37" t="str">
        <v/>
      </c>
      <c r="BJ444" s="39" t="str">
        <v/>
      </c>
      <c r="BK444" s="39" t="str">
        <v/>
      </c>
      <c r="BL444" s="37" t="str">
        <v/>
      </c>
      <c r="BM444" s="37" t="str">
        <v/>
      </c>
      <c r="BN444" s="37" t="str">
        <v/>
      </c>
      <c r="BO444" s="37" t="str">
        <v/>
      </c>
      <c r="BP444" s="37" t="str">
        <v/>
      </c>
      <c r="BQ444" s="37" t="str">
        <v/>
      </c>
      <c r="BR444" s="40" t="str">
        <f t="shared" si="239"/>
        <v/>
      </c>
      <c r="BS444" s="36" t="str">
        <f>IFERROR(INDEX('Level Multipliers'!$D:$D,MATCH(BR444,'Level Multipliers'!$A:$A,0)),"")</f>
        <v/>
      </c>
      <c r="BT444" s="37" t="str">
        <f t="shared" si="240"/>
        <v/>
      </c>
      <c r="BU444" s="37" t="str">
        <f t="shared" si="241"/>
        <v/>
      </c>
      <c r="BV444" s="38" t="str">
        <f t="shared" si="242"/>
        <v/>
      </c>
      <c r="BW444" s="38" t="str">
        <f t="shared" si="243"/>
        <v/>
      </c>
      <c r="BX444" s="38" t="b">
        <f t="shared" si="244"/>
        <v>1</v>
      </c>
      <c r="BY444" s="37" t="str">
        <f t="array" ref="BY444:CI444">IF(BX444,"",IVSolution($M444,$N444,$O444,BT444,BU444,BV444,BW444,$E444,$F444,$G444,$H444,$I444))</f>
        <v/>
      </c>
      <c r="BZ444" s="37" t="str">
        <v/>
      </c>
      <c r="CA444" s="37" t="str">
        <v/>
      </c>
      <c r="CB444" s="39" t="str">
        <v/>
      </c>
      <c r="CC444" s="39" t="str">
        <v/>
      </c>
      <c r="CD444" s="37" t="str">
        <v/>
      </c>
      <c r="CE444" s="37" t="str">
        <v/>
      </c>
      <c r="CF444" s="37" t="str">
        <v/>
      </c>
      <c r="CG444" s="37" t="str">
        <v/>
      </c>
      <c r="CH444" s="37" t="str">
        <v/>
      </c>
      <c r="CI444" s="37" t="str">
        <v/>
      </c>
      <c r="CJ444" s="41" t="str">
        <f t="shared" si="245"/>
        <v/>
      </c>
      <c r="CK444" s="41" t="str">
        <f t="shared" si="246"/>
        <v/>
      </c>
      <c r="CL444" s="61" t="str">
        <f t="shared" si="247"/>
        <v/>
      </c>
      <c r="CM444" s="39" t="str">
        <f t="shared" si="248"/>
        <v/>
      </c>
      <c r="CN444" s="39" t="str">
        <f t="shared" si="249"/>
        <v/>
      </c>
      <c r="CO444" s="42" t="str">
        <f t="shared" si="250"/>
        <v/>
      </c>
      <c r="CP444" s="42" t="str">
        <f t="shared" si="251"/>
        <v/>
      </c>
      <c r="CQ444" s="42" t="str">
        <f t="shared" si="252"/>
        <v/>
      </c>
      <c r="CR444" s="42" t="str">
        <f t="shared" si="253"/>
        <v/>
      </c>
      <c r="CS444" s="42" t="str">
        <f t="shared" si="254"/>
        <v/>
      </c>
      <c r="CT444" s="42" t="str">
        <f t="shared" si="255"/>
        <v/>
      </c>
      <c r="CU444" s="43" t="str">
        <f t="shared" si="256"/>
        <v/>
      </c>
      <c r="CV444" s="43" t="str">
        <f t="shared" si="257"/>
        <v/>
      </c>
      <c r="CW444" s="43" t="str">
        <f t="shared" si="258"/>
        <v/>
      </c>
      <c r="CX444" s="13"/>
    </row>
    <row r="445" spans="1:102" x14ac:dyDescent="0.25">
      <c r="A445" s="31"/>
      <c r="B445" s="13"/>
      <c r="C445" s="13"/>
      <c r="D445" s="13"/>
      <c r="E445" s="32"/>
      <c r="F445" s="32"/>
      <c r="G445" s="32"/>
      <c r="H445" s="32"/>
      <c r="I445" s="32"/>
      <c r="J445" s="13"/>
      <c r="K445" s="33"/>
      <c r="L445" s="34" t="str">
        <f>IFERROR(INDEX('Pokemon Data'!A:A,MATCH($A445,'Pokemon Data'!$B:$B,0)),"")</f>
        <v/>
      </c>
      <c r="M445" s="34" t="str">
        <f>IFERROR(INDEX('Pokemon Data'!I:I,MATCH($A445,'Pokemon Data'!$B:$B,0)),"")</f>
        <v/>
      </c>
      <c r="N445" s="34" t="str">
        <f>IFERROR(INDEX('Pokemon Data'!J:J,MATCH($A445,'Pokemon Data'!$B:$B,0)),"")</f>
        <v/>
      </c>
      <c r="O445" s="34" t="str">
        <f>IFERROR(INDEX('Pokemon Data'!K:K,MATCH($A445,'Pokemon Data'!$B:$B,0)),"")</f>
        <v/>
      </c>
      <c r="P445" s="35" t="str">
        <f>IFERROR(INDEX('Level Multipliers'!$A:$A,MATCH($D445,'Level Multipliers'!$B:$B,0)),"")</f>
        <v/>
      </c>
      <c r="Q445" s="36" t="str">
        <f>IFERROR(INDEX('Level Multipliers'!$D:$D,MATCH(P445,'Level Multipliers'!$A:$A,0)),"")</f>
        <v/>
      </c>
      <c r="R445" s="37" t="str">
        <f t="shared" si="222"/>
        <v/>
      </c>
      <c r="S445" s="37" t="str">
        <f t="shared" si="223"/>
        <v/>
      </c>
      <c r="T445" s="38" t="str">
        <f t="shared" si="224"/>
        <v/>
      </c>
      <c r="U445" s="38" t="str">
        <f t="shared" si="225"/>
        <v/>
      </c>
      <c r="V445" s="38" t="b">
        <f t="shared" si="226"/>
        <v>1</v>
      </c>
      <c r="W445" s="37" t="str">
        <f t="array" ref="W445:AG445">IF(V445,"",IVSolution($M445,$N445,$O445,R445,S445,T445,U445,$E445,$F445,$G445,$H445,$I445))</f>
        <v/>
      </c>
      <c r="X445" s="37" t="str">
        <v/>
      </c>
      <c r="Y445" s="37" t="str">
        <v/>
      </c>
      <c r="Z445" s="39" t="str">
        <v/>
      </c>
      <c r="AA445" s="39" t="str">
        <v/>
      </c>
      <c r="AB445" s="37" t="str">
        <v/>
      </c>
      <c r="AC445" s="37" t="str">
        <v/>
      </c>
      <c r="AD445" s="37" t="str">
        <v/>
      </c>
      <c r="AE445" s="37" t="str">
        <v/>
      </c>
      <c r="AF445" s="37" t="str">
        <v/>
      </c>
      <c r="AG445" s="37" t="str">
        <v/>
      </c>
      <c r="AH445" s="40" t="str">
        <f t="shared" si="227"/>
        <v/>
      </c>
      <c r="AI445" s="36" t="str">
        <f>IFERROR(INDEX('Level Multipliers'!$D:$D,MATCH(AH445,'Level Multipliers'!$A:$A,0)),"")</f>
        <v/>
      </c>
      <c r="AJ445" s="37" t="str">
        <f t="shared" si="228"/>
        <v/>
      </c>
      <c r="AK445" s="37" t="str">
        <f t="shared" si="229"/>
        <v/>
      </c>
      <c r="AL445" s="38" t="str">
        <f t="shared" si="230"/>
        <v/>
      </c>
      <c r="AM445" s="38" t="str">
        <f t="shared" si="231"/>
        <v/>
      </c>
      <c r="AN445" s="38" t="b">
        <f t="shared" si="232"/>
        <v>1</v>
      </c>
      <c r="AO445" s="37" t="str">
        <f t="array" ref="AO445:AY445">IF(AN445,"",IVSolution($M445,$N445,$O445,AJ445,AK445,AL445,AM445,$E445,$F445,$G445,$H445,$I445))</f>
        <v/>
      </c>
      <c r="AP445" s="37" t="str">
        <v/>
      </c>
      <c r="AQ445" s="37" t="str">
        <v/>
      </c>
      <c r="AR445" s="39" t="str">
        <v/>
      </c>
      <c r="AS445" s="39" t="str">
        <v/>
      </c>
      <c r="AT445" s="37" t="str">
        <v/>
      </c>
      <c r="AU445" s="37" t="str">
        <v/>
      </c>
      <c r="AV445" s="37" t="str">
        <v/>
      </c>
      <c r="AW445" s="37" t="str">
        <v/>
      </c>
      <c r="AX445" s="37" t="str">
        <v/>
      </c>
      <c r="AY445" s="37" t="str">
        <v/>
      </c>
      <c r="AZ445" s="40" t="str">
        <f t="shared" si="233"/>
        <v/>
      </c>
      <c r="BA445" s="36" t="str">
        <f>IFERROR(INDEX('Level Multipliers'!$D:$D,MATCH(AZ445,'Level Multipliers'!$A:$A,0)),"")</f>
        <v/>
      </c>
      <c r="BB445" s="37" t="str">
        <f t="shared" si="234"/>
        <v/>
      </c>
      <c r="BC445" s="37" t="str">
        <f t="shared" si="235"/>
        <v/>
      </c>
      <c r="BD445" s="38" t="str">
        <f t="shared" si="236"/>
        <v/>
      </c>
      <c r="BE445" s="38" t="str">
        <f t="shared" si="237"/>
        <v/>
      </c>
      <c r="BF445" s="38" t="b">
        <f t="shared" si="238"/>
        <v>1</v>
      </c>
      <c r="BG445" s="37" t="str">
        <f t="array" ref="BG445:BQ445">IF(BF445,"",IVSolution($M445,$N445,$O445,BB445,BC445,BD445,BE445,$E445,$F445,$G445,$H445,$I445))</f>
        <v/>
      </c>
      <c r="BH445" s="37" t="str">
        <v/>
      </c>
      <c r="BI445" s="37" t="str">
        <v/>
      </c>
      <c r="BJ445" s="39" t="str">
        <v/>
      </c>
      <c r="BK445" s="39" t="str">
        <v/>
      </c>
      <c r="BL445" s="37" t="str">
        <v/>
      </c>
      <c r="BM445" s="37" t="str">
        <v/>
      </c>
      <c r="BN445" s="37" t="str">
        <v/>
      </c>
      <c r="BO445" s="37" t="str">
        <v/>
      </c>
      <c r="BP445" s="37" t="str">
        <v/>
      </c>
      <c r="BQ445" s="37" t="str">
        <v/>
      </c>
      <c r="BR445" s="40" t="str">
        <f t="shared" si="239"/>
        <v/>
      </c>
      <c r="BS445" s="36" t="str">
        <f>IFERROR(INDEX('Level Multipliers'!$D:$D,MATCH(BR445,'Level Multipliers'!$A:$A,0)),"")</f>
        <v/>
      </c>
      <c r="BT445" s="37" t="str">
        <f t="shared" si="240"/>
        <v/>
      </c>
      <c r="BU445" s="37" t="str">
        <f t="shared" si="241"/>
        <v/>
      </c>
      <c r="BV445" s="38" t="str">
        <f t="shared" si="242"/>
        <v/>
      </c>
      <c r="BW445" s="38" t="str">
        <f t="shared" si="243"/>
        <v/>
      </c>
      <c r="BX445" s="38" t="b">
        <f t="shared" si="244"/>
        <v>1</v>
      </c>
      <c r="BY445" s="37" t="str">
        <f t="array" ref="BY445:CI445">IF(BX445,"",IVSolution($M445,$N445,$O445,BT445,BU445,BV445,BW445,$E445,$F445,$G445,$H445,$I445))</f>
        <v/>
      </c>
      <c r="BZ445" s="37" t="str">
        <v/>
      </c>
      <c r="CA445" s="37" t="str">
        <v/>
      </c>
      <c r="CB445" s="39" t="str">
        <v/>
      </c>
      <c r="CC445" s="39" t="str">
        <v/>
      </c>
      <c r="CD445" s="37" t="str">
        <v/>
      </c>
      <c r="CE445" s="37" t="str">
        <v/>
      </c>
      <c r="CF445" s="37" t="str">
        <v/>
      </c>
      <c r="CG445" s="37" t="str">
        <v/>
      </c>
      <c r="CH445" s="37" t="str">
        <v/>
      </c>
      <c r="CI445" s="37" t="str">
        <v/>
      </c>
      <c r="CJ445" s="41" t="str">
        <f t="shared" si="245"/>
        <v/>
      </c>
      <c r="CK445" s="41" t="str">
        <f t="shared" si="246"/>
        <v/>
      </c>
      <c r="CL445" s="61" t="str">
        <f t="shared" si="247"/>
        <v/>
      </c>
      <c r="CM445" s="39" t="str">
        <f t="shared" si="248"/>
        <v/>
      </c>
      <c r="CN445" s="39" t="str">
        <f t="shared" si="249"/>
        <v/>
      </c>
      <c r="CO445" s="42" t="str">
        <f t="shared" si="250"/>
        <v/>
      </c>
      <c r="CP445" s="42" t="str">
        <f t="shared" si="251"/>
        <v/>
      </c>
      <c r="CQ445" s="42" t="str">
        <f t="shared" si="252"/>
        <v/>
      </c>
      <c r="CR445" s="42" t="str">
        <f t="shared" si="253"/>
        <v/>
      </c>
      <c r="CS445" s="42" t="str">
        <f t="shared" si="254"/>
        <v/>
      </c>
      <c r="CT445" s="42" t="str">
        <f t="shared" si="255"/>
        <v/>
      </c>
      <c r="CU445" s="43" t="str">
        <f t="shared" si="256"/>
        <v/>
      </c>
      <c r="CV445" s="43" t="str">
        <f t="shared" si="257"/>
        <v/>
      </c>
      <c r="CW445" s="43" t="str">
        <f t="shared" si="258"/>
        <v/>
      </c>
      <c r="CX445" s="13"/>
    </row>
    <row r="446" spans="1:102" x14ac:dyDescent="0.25">
      <c r="A446" s="31"/>
      <c r="B446" s="13"/>
      <c r="C446" s="13"/>
      <c r="D446" s="13"/>
      <c r="E446" s="32"/>
      <c r="F446" s="32"/>
      <c r="G446" s="32"/>
      <c r="H446" s="32"/>
      <c r="I446" s="32"/>
      <c r="J446" s="13"/>
      <c r="K446" s="33"/>
      <c r="L446" s="34" t="str">
        <f>IFERROR(INDEX('Pokemon Data'!A:A,MATCH($A446,'Pokemon Data'!$B:$B,0)),"")</f>
        <v/>
      </c>
      <c r="M446" s="34" t="str">
        <f>IFERROR(INDEX('Pokemon Data'!I:I,MATCH($A446,'Pokemon Data'!$B:$B,0)),"")</f>
        <v/>
      </c>
      <c r="N446" s="34" t="str">
        <f>IFERROR(INDEX('Pokemon Data'!J:J,MATCH($A446,'Pokemon Data'!$B:$B,0)),"")</f>
        <v/>
      </c>
      <c r="O446" s="34" t="str">
        <f>IFERROR(INDEX('Pokemon Data'!K:K,MATCH($A446,'Pokemon Data'!$B:$B,0)),"")</f>
        <v/>
      </c>
      <c r="P446" s="35" t="str">
        <f>IFERROR(INDEX('Level Multipliers'!$A:$A,MATCH($D446,'Level Multipliers'!$B:$B,0)),"")</f>
        <v/>
      </c>
      <c r="Q446" s="36" t="str">
        <f>IFERROR(INDEX('Level Multipliers'!$D:$D,MATCH(P446,'Level Multipliers'!$A:$A,0)),"")</f>
        <v/>
      </c>
      <c r="R446" s="37" t="str">
        <f t="shared" si="222"/>
        <v/>
      </c>
      <c r="S446" s="37" t="str">
        <f t="shared" si="223"/>
        <v/>
      </c>
      <c r="T446" s="38" t="str">
        <f t="shared" si="224"/>
        <v/>
      </c>
      <c r="U446" s="38" t="str">
        <f t="shared" si="225"/>
        <v/>
      </c>
      <c r="V446" s="38" t="b">
        <f t="shared" si="226"/>
        <v>1</v>
      </c>
      <c r="W446" s="37" t="str">
        <f t="array" ref="W446:AG446">IF(V446,"",IVSolution($M446,$N446,$O446,R446,S446,T446,U446,$E446,$F446,$G446,$H446,$I446))</f>
        <v/>
      </c>
      <c r="X446" s="37" t="str">
        <v/>
      </c>
      <c r="Y446" s="37" t="str">
        <v/>
      </c>
      <c r="Z446" s="39" t="str">
        <v/>
      </c>
      <c r="AA446" s="39" t="str">
        <v/>
      </c>
      <c r="AB446" s="37" t="str">
        <v/>
      </c>
      <c r="AC446" s="37" t="str">
        <v/>
      </c>
      <c r="AD446" s="37" t="str">
        <v/>
      </c>
      <c r="AE446" s="37" t="str">
        <v/>
      </c>
      <c r="AF446" s="37" t="str">
        <v/>
      </c>
      <c r="AG446" s="37" t="str">
        <v/>
      </c>
      <c r="AH446" s="40" t="str">
        <f t="shared" si="227"/>
        <v/>
      </c>
      <c r="AI446" s="36" t="str">
        <f>IFERROR(INDEX('Level Multipliers'!$D:$D,MATCH(AH446,'Level Multipliers'!$A:$A,0)),"")</f>
        <v/>
      </c>
      <c r="AJ446" s="37" t="str">
        <f t="shared" si="228"/>
        <v/>
      </c>
      <c r="AK446" s="37" t="str">
        <f t="shared" si="229"/>
        <v/>
      </c>
      <c r="AL446" s="38" t="str">
        <f t="shared" si="230"/>
        <v/>
      </c>
      <c r="AM446" s="38" t="str">
        <f t="shared" si="231"/>
        <v/>
      </c>
      <c r="AN446" s="38" t="b">
        <f t="shared" si="232"/>
        <v>1</v>
      </c>
      <c r="AO446" s="37" t="str">
        <f t="array" ref="AO446:AY446">IF(AN446,"",IVSolution($M446,$N446,$O446,AJ446,AK446,AL446,AM446,$E446,$F446,$G446,$H446,$I446))</f>
        <v/>
      </c>
      <c r="AP446" s="37" t="str">
        <v/>
      </c>
      <c r="AQ446" s="37" t="str">
        <v/>
      </c>
      <c r="AR446" s="39" t="str">
        <v/>
      </c>
      <c r="AS446" s="39" t="str">
        <v/>
      </c>
      <c r="AT446" s="37" t="str">
        <v/>
      </c>
      <c r="AU446" s="37" t="str">
        <v/>
      </c>
      <c r="AV446" s="37" t="str">
        <v/>
      </c>
      <c r="AW446" s="37" t="str">
        <v/>
      </c>
      <c r="AX446" s="37" t="str">
        <v/>
      </c>
      <c r="AY446" s="37" t="str">
        <v/>
      </c>
      <c r="AZ446" s="40" t="str">
        <f t="shared" si="233"/>
        <v/>
      </c>
      <c r="BA446" s="36" t="str">
        <f>IFERROR(INDEX('Level Multipliers'!$D:$D,MATCH(AZ446,'Level Multipliers'!$A:$A,0)),"")</f>
        <v/>
      </c>
      <c r="BB446" s="37" t="str">
        <f t="shared" si="234"/>
        <v/>
      </c>
      <c r="BC446" s="37" t="str">
        <f t="shared" si="235"/>
        <v/>
      </c>
      <c r="BD446" s="38" t="str">
        <f t="shared" si="236"/>
        <v/>
      </c>
      <c r="BE446" s="38" t="str">
        <f t="shared" si="237"/>
        <v/>
      </c>
      <c r="BF446" s="38" t="b">
        <f t="shared" si="238"/>
        <v>1</v>
      </c>
      <c r="BG446" s="37" t="str">
        <f t="array" ref="BG446:BQ446">IF(BF446,"",IVSolution($M446,$N446,$O446,BB446,BC446,BD446,BE446,$E446,$F446,$G446,$H446,$I446))</f>
        <v/>
      </c>
      <c r="BH446" s="37" t="str">
        <v/>
      </c>
      <c r="BI446" s="37" t="str">
        <v/>
      </c>
      <c r="BJ446" s="39" t="str">
        <v/>
      </c>
      <c r="BK446" s="39" t="str">
        <v/>
      </c>
      <c r="BL446" s="37" t="str">
        <v/>
      </c>
      <c r="BM446" s="37" t="str">
        <v/>
      </c>
      <c r="BN446" s="37" t="str">
        <v/>
      </c>
      <c r="BO446" s="37" t="str">
        <v/>
      </c>
      <c r="BP446" s="37" t="str">
        <v/>
      </c>
      <c r="BQ446" s="37" t="str">
        <v/>
      </c>
      <c r="BR446" s="40" t="str">
        <f t="shared" si="239"/>
        <v/>
      </c>
      <c r="BS446" s="36" t="str">
        <f>IFERROR(INDEX('Level Multipliers'!$D:$D,MATCH(BR446,'Level Multipliers'!$A:$A,0)),"")</f>
        <v/>
      </c>
      <c r="BT446" s="37" t="str">
        <f t="shared" si="240"/>
        <v/>
      </c>
      <c r="BU446" s="37" t="str">
        <f t="shared" si="241"/>
        <v/>
      </c>
      <c r="BV446" s="38" t="str">
        <f t="shared" si="242"/>
        <v/>
      </c>
      <c r="BW446" s="38" t="str">
        <f t="shared" si="243"/>
        <v/>
      </c>
      <c r="BX446" s="38" t="b">
        <f t="shared" si="244"/>
        <v>1</v>
      </c>
      <c r="BY446" s="37" t="str">
        <f t="array" ref="BY446:CI446">IF(BX446,"",IVSolution($M446,$N446,$O446,BT446,BU446,BV446,BW446,$E446,$F446,$G446,$H446,$I446))</f>
        <v/>
      </c>
      <c r="BZ446" s="37" t="str">
        <v/>
      </c>
      <c r="CA446" s="37" t="str">
        <v/>
      </c>
      <c r="CB446" s="39" t="str">
        <v/>
      </c>
      <c r="CC446" s="39" t="str">
        <v/>
      </c>
      <c r="CD446" s="37" t="str">
        <v/>
      </c>
      <c r="CE446" s="37" t="str">
        <v/>
      </c>
      <c r="CF446" s="37" t="str">
        <v/>
      </c>
      <c r="CG446" s="37" t="str">
        <v/>
      </c>
      <c r="CH446" s="37" t="str">
        <v/>
      </c>
      <c r="CI446" s="37" t="str">
        <v/>
      </c>
      <c r="CJ446" s="41" t="str">
        <f t="shared" si="245"/>
        <v/>
      </c>
      <c r="CK446" s="41" t="str">
        <f t="shared" si="246"/>
        <v/>
      </c>
      <c r="CL446" s="61" t="str">
        <f t="shared" si="247"/>
        <v/>
      </c>
      <c r="CM446" s="39" t="str">
        <f t="shared" si="248"/>
        <v/>
      </c>
      <c r="CN446" s="39" t="str">
        <f t="shared" si="249"/>
        <v/>
      </c>
      <c r="CO446" s="42" t="str">
        <f t="shared" si="250"/>
        <v/>
      </c>
      <c r="CP446" s="42" t="str">
        <f t="shared" si="251"/>
        <v/>
      </c>
      <c r="CQ446" s="42" t="str">
        <f t="shared" si="252"/>
        <v/>
      </c>
      <c r="CR446" s="42" t="str">
        <f t="shared" si="253"/>
        <v/>
      </c>
      <c r="CS446" s="42" t="str">
        <f t="shared" si="254"/>
        <v/>
      </c>
      <c r="CT446" s="42" t="str">
        <f t="shared" si="255"/>
        <v/>
      </c>
      <c r="CU446" s="43" t="str">
        <f t="shared" si="256"/>
        <v/>
      </c>
      <c r="CV446" s="43" t="str">
        <f t="shared" si="257"/>
        <v/>
      </c>
      <c r="CW446" s="43" t="str">
        <f t="shared" si="258"/>
        <v/>
      </c>
      <c r="CX446" s="13"/>
    </row>
    <row r="447" spans="1:102" x14ac:dyDescent="0.25">
      <c r="A447" s="31"/>
      <c r="B447" s="13"/>
      <c r="C447" s="13"/>
      <c r="D447" s="13"/>
      <c r="E447" s="32"/>
      <c r="F447" s="32"/>
      <c r="G447" s="32"/>
      <c r="H447" s="32"/>
      <c r="I447" s="32"/>
      <c r="J447" s="13"/>
      <c r="K447" s="33"/>
      <c r="L447" s="34" t="str">
        <f>IFERROR(INDEX('Pokemon Data'!A:A,MATCH($A447,'Pokemon Data'!$B:$B,0)),"")</f>
        <v/>
      </c>
      <c r="M447" s="34" t="str">
        <f>IFERROR(INDEX('Pokemon Data'!I:I,MATCH($A447,'Pokemon Data'!$B:$B,0)),"")</f>
        <v/>
      </c>
      <c r="N447" s="34" t="str">
        <f>IFERROR(INDEX('Pokemon Data'!J:J,MATCH($A447,'Pokemon Data'!$B:$B,0)),"")</f>
        <v/>
      </c>
      <c r="O447" s="34" t="str">
        <f>IFERROR(INDEX('Pokemon Data'!K:K,MATCH($A447,'Pokemon Data'!$B:$B,0)),"")</f>
        <v/>
      </c>
      <c r="P447" s="35" t="str">
        <f>IFERROR(INDEX('Level Multipliers'!$A:$A,MATCH($D447,'Level Multipliers'!$B:$B,0)),"")</f>
        <v/>
      </c>
      <c r="Q447" s="36" t="str">
        <f>IFERROR(INDEX('Level Multipliers'!$D:$D,MATCH(P447,'Level Multipliers'!$A:$A,0)),"")</f>
        <v/>
      </c>
      <c r="R447" s="37" t="str">
        <f t="shared" si="222"/>
        <v/>
      </c>
      <c r="S447" s="37" t="str">
        <f t="shared" si="223"/>
        <v/>
      </c>
      <c r="T447" s="38" t="str">
        <f t="shared" si="224"/>
        <v/>
      </c>
      <c r="U447" s="38" t="str">
        <f t="shared" si="225"/>
        <v/>
      </c>
      <c r="V447" s="38" t="b">
        <f t="shared" si="226"/>
        <v>1</v>
      </c>
      <c r="W447" s="37" t="str">
        <f t="array" ref="W447:AG447">IF(V447,"",IVSolution($M447,$N447,$O447,R447,S447,T447,U447,$E447,$F447,$G447,$H447,$I447))</f>
        <v/>
      </c>
      <c r="X447" s="37" t="str">
        <v/>
      </c>
      <c r="Y447" s="37" t="str">
        <v/>
      </c>
      <c r="Z447" s="39" t="str">
        <v/>
      </c>
      <c r="AA447" s="39" t="str">
        <v/>
      </c>
      <c r="AB447" s="37" t="str">
        <v/>
      </c>
      <c r="AC447" s="37" t="str">
        <v/>
      </c>
      <c r="AD447" s="37" t="str">
        <v/>
      </c>
      <c r="AE447" s="37" t="str">
        <v/>
      </c>
      <c r="AF447" s="37" t="str">
        <v/>
      </c>
      <c r="AG447" s="37" t="str">
        <v/>
      </c>
      <c r="AH447" s="40" t="str">
        <f t="shared" si="227"/>
        <v/>
      </c>
      <c r="AI447" s="36" t="str">
        <f>IFERROR(INDEX('Level Multipliers'!$D:$D,MATCH(AH447,'Level Multipliers'!$A:$A,0)),"")</f>
        <v/>
      </c>
      <c r="AJ447" s="37" t="str">
        <f t="shared" si="228"/>
        <v/>
      </c>
      <c r="AK447" s="37" t="str">
        <f t="shared" si="229"/>
        <v/>
      </c>
      <c r="AL447" s="38" t="str">
        <f t="shared" si="230"/>
        <v/>
      </c>
      <c r="AM447" s="38" t="str">
        <f t="shared" si="231"/>
        <v/>
      </c>
      <c r="AN447" s="38" t="b">
        <f t="shared" si="232"/>
        <v>1</v>
      </c>
      <c r="AO447" s="37" t="str">
        <f t="array" ref="AO447:AY447">IF(AN447,"",IVSolution($M447,$N447,$O447,AJ447,AK447,AL447,AM447,$E447,$F447,$G447,$H447,$I447))</f>
        <v/>
      </c>
      <c r="AP447" s="37" t="str">
        <v/>
      </c>
      <c r="AQ447" s="37" t="str">
        <v/>
      </c>
      <c r="AR447" s="39" t="str">
        <v/>
      </c>
      <c r="AS447" s="39" t="str">
        <v/>
      </c>
      <c r="AT447" s="37" t="str">
        <v/>
      </c>
      <c r="AU447" s="37" t="str">
        <v/>
      </c>
      <c r="AV447" s="37" t="str">
        <v/>
      </c>
      <c r="AW447" s="37" t="str">
        <v/>
      </c>
      <c r="AX447" s="37" t="str">
        <v/>
      </c>
      <c r="AY447" s="37" t="str">
        <v/>
      </c>
      <c r="AZ447" s="40" t="str">
        <f t="shared" si="233"/>
        <v/>
      </c>
      <c r="BA447" s="36" t="str">
        <f>IFERROR(INDEX('Level Multipliers'!$D:$D,MATCH(AZ447,'Level Multipliers'!$A:$A,0)),"")</f>
        <v/>
      </c>
      <c r="BB447" s="37" t="str">
        <f t="shared" si="234"/>
        <v/>
      </c>
      <c r="BC447" s="37" t="str">
        <f t="shared" si="235"/>
        <v/>
      </c>
      <c r="BD447" s="38" t="str">
        <f t="shared" si="236"/>
        <v/>
      </c>
      <c r="BE447" s="38" t="str">
        <f t="shared" si="237"/>
        <v/>
      </c>
      <c r="BF447" s="38" t="b">
        <f t="shared" si="238"/>
        <v>1</v>
      </c>
      <c r="BG447" s="37" t="str">
        <f t="array" ref="BG447:BQ447">IF(BF447,"",IVSolution($M447,$N447,$O447,BB447,BC447,BD447,BE447,$E447,$F447,$G447,$H447,$I447))</f>
        <v/>
      </c>
      <c r="BH447" s="37" t="str">
        <v/>
      </c>
      <c r="BI447" s="37" t="str">
        <v/>
      </c>
      <c r="BJ447" s="39" t="str">
        <v/>
      </c>
      <c r="BK447" s="39" t="str">
        <v/>
      </c>
      <c r="BL447" s="37" t="str">
        <v/>
      </c>
      <c r="BM447" s="37" t="str">
        <v/>
      </c>
      <c r="BN447" s="37" t="str">
        <v/>
      </c>
      <c r="BO447" s="37" t="str">
        <v/>
      </c>
      <c r="BP447" s="37" t="str">
        <v/>
      </c>
      <c r="BQ447" s="37" t="str">
        <v/>
      </c>
      <c r="BR447" s="40" t="str">
        <f t="shared" si="239"/>
        <v/>
      </c>
      <c r="BS447" s="36" t="str">
        <f>IFERROR(INDEX('Level Multipliers'!$D:$D,MATCH(BR447,'Level Multipliers'!$A:$A,0)),"")</f>
        <v/>
      </c>
      <c r="BT447" s="37" t="str">
        <f t="shared" si="240"/>
        <v/>
      </c>
      <c r="BU447" s="37" t="str">
        <f t="shared" si="241"/>
        <v/>
      </c>
      <c r="BV447" s="38" t="str">
        <f t="shared" si="242"/>
        <v/>
      </c>
      <c r="BW447" s="38" t="str">
        <f t="shared" si="243"/>
        <v/>
      </c>
      <c r="BX447" s="38" t="b">
        <f t="shared" si="244"/>
        <v>1</v>
      </c>
      <c r="BY447" s="37" t="str">
        <f t="array" ref="BY447:CI447">IF(BX447,"",IVSolution($M447,$N447,$O447,BT447,BU447,BV447,BW447,$E447,$F447,$G447,$H447,$I447))</f>
        <v/>
      </c>
      <c r="BZ447" s="37" t="str">
        <v/>
      </c>
      <c r="CA447" s="37" t="str">
        <v/>
      </c>
      <c r="CB447" s="39" t="str">
        <v/>
      </c>
      <c r="CC447" s="39" t="str">
        <v/>
      </c>
      <c r="CD447" s="37" t="str">
        <v/>
      </c>
      <c r="CE447" s="37" t="str">
        <v/>
      </c>
      <c r="CF447" s="37" t="str">
        <v/>
      </c>
      <c r="CG447" s="37" t="str">
        <v/>
      </c>
      <c r="CH447" s="37" t="str">
        <v/>
      </c>
      <c r="CI447" s="37" t="str">
        <v/>
      </c>
      <c r="CJ447" s="41" t="str">
        <f t="shared" si="245"/>
        <v/>
      </c>
      <c r="CK447" s="41" t="str">
        <f t="shared" si="246"/>
        <v/>
      </c>
      <c r="CL447" s="61" t="str">
        <f t="shared" si="247"/>
        <v/>
      </c>
      <c r="CM447" s="39" t="str">
        <f t="shared" si="248"/>
        <v/>
      </c>
      <c r="CN447" s="39" t="str">
        <f t="shared" si="249"/>
        <v/>
      </c>
      <c r="CO447" s="42" t="str">
        <f t="shared" si="250"/>
        <v/>
      </c>
      <c r="CP447" s="42" t="str">
        <f t="shared" si="251"/>
        <v/>
      </c>
      <c r="CQ447" s="42" t="str">
        <f t="shared" si="252"/>
        <v/>
      </c>
      <c r="CR447" s="42" t="str">
        <f t="shared" si="253"/>
        <v/>
      </c>
      <c r="CS447" s="42" t="str">
        <f t="shared" si="254"/>
        <v/>
      </c>
      <c r="CT447" s="42" t="str">
        <f t="shared" si="255"/>
        <v/>
      </c>
      <c r="CU447" s="43" t="str">
        <f t="shared" si="256"/>
        <v/>
      </c>
      <c r="CV447" s="43" t="str">
        <f t="shared" si="257"/>
        <v/>
      </c>
      <c r="CW447" s="43" t="str">
        <f t="shared" si="258"/>
        <v/>
      </c>
      <c r="CX447" s="13"/>
    </row>
    <row r="448" spans="1:102" x14ac:dyDescent="0.25">
      <c r="A448" s="31"/>
      <c r="B448" s="13"/>
      <c r="C448" s="13"/>
      <c r="D448" s="13"/>
      <c r="E448" s="32"/>
      <c r="F448" s="32"/>
      <c r="G448" s="32"/>
      <c r="H448" s="32"/>
      <c r="I448" s="32"/>
      <c r="J448" s="13"/>
      <c r="K448" s="33"/>
      <c r="L448" s="34" t="str">
        <f>IFERROR(INDEX('Pokemon Data'!A:A,MATCH($A448,'Pokemon Data'!$B:$B,0)),"")</f>
        <v/>
      </c>
      <c r="M448" s="34" t="str">
        <f>IFERROR(INDEX('Pokemon Data'!I:I,MATCH($A448,'Pokemon Data'!$B:$B,0)),"")</f>
        <v/>
      </c>
      <c r="N448" s="34" t="str">
        <f>IFERROR(INDEX('Pokemon Data'!J:J,MATCH($A448,'Pokemon Data'!$B:$B,0)),"")</f>
        <v/>
      </c>
      <c r="O448" s="34" t="str">
        <f>IFERROR(INDEX('Pokemon Data'!K:K,MATCH($A448,'Pokemon Data'!$B:$B,0)),"")</f>
        <v/>
      </c>
      <c r="P448" s="35" t="str">
        <f>IFERROR(INDEX('Level Multipliers'!$A:$A,MATCH($D448,'Level Multipliers'!$B:$B,0)),"")</f>
        <v/>
      </c>
      <c r="Q448" s="36" t="str">
        <f>IFERROR(INDEX('Level Multipliers'!$D:$D,MATCH(P448,'Level Multipliers'!$A:$A,0)),"")</f>
        <v/>
      </c>
      <c r="R448" s="37" t="str">
        <f t="shared" si="222"/>
        <v/>
      </c>
      <c r="S448" s="37" t="str">
        <f t="shared" si="223"/>
        <v/>
      </c>
      <c r="T448" s="38" t="str">
        <f t="shared" si="224"/>
        <v/>
      </c>
      <c r="U448" s="38" t="str">
        <f t="shared" si="225"/>
        <v/>
      </c>
      <c r="V448" s="38" t="b">
        <f t="shared" si="226"/>
        <v>1</v>
      </c>
      <c r="W448" s="37" t="str">
        <f t="array" ref="W448:AG448">IF(V448,"",IVSolution($M448,$N448,$O448,R448,S448,T448,U448,$E448,$F448,$G448,$H448,$I448))</f>
        <v/>
      </c>
      <c r="X448" s="37" t="str">
        <v/>
      </c>
      <c r="Y448" s="37" t="str">
        <v/>
      </c>
      <c r="Z448" s="39" t="str">
        <v/>
      </c>
      <c r="AA448" s="39" t="str">
        <v/>
      </c>
      <c r="AB448" s="37" t="str">
        <v/>
      </c>
      <c r="AC448" s="37" t="str">
        <v/>
      </c>
      <c r="AD448" s="37" t="str">
        <v/>
      </c>
      <c r="AE448" s="37" t="str">
        <v/>
      </c>
      <c r="AF448" s="37" t="str">
        <v/>
      </c>
      <c r="AG448" s="37" t="str">
        <v/>
      </c>
      <c r="AH448" s="40" t="str">
        <f t="shared" si="227"/>
        <v/>
      </c>
      <c r="AI448" s="36" t="str">
        <f>IFERROR(INDEX('Level Multipliers'!$D:$D,MATCH(AH448,'Level Multipliers'!$A:$A,0)),"")</f>
        <v/>
      </c>
      <c r="AJ448" s="37" t="str">
        <f t="shared" si="228"/>
        <v/>
      </c>
      <c r="AK448" s="37" t="str">
        <f t="shared" si="229"/>
        <v/>
      </c>
      <c r="AL448" s="38" t="str">
        <f t="shared" si="230"/>
        <v/>
      </c>
      <c r="AM448" s="38" t="str">
        <f t="shared" si="231"/>
        <v/>
      </c>
      <c r="AN448" s="38" t="b">
        <f t="shared" si="232"/>
        <v>1</v>
      </c>
      <c r="AO448" s="37" t="str">
        <f t="array" ref="AO448:AY448">IF(AN448,"",IVSolution($M448,$N448,$O448,AJ448,AK448,AL448,AM448,$E448,$F448,$G448,$H448,$I448))</f>
        <v/>
      </c>
      <c r="AP448" s="37" t="str">
        <v/>
      </c>
      <c r="AQ448" s="37" t="str">
        <v/>
      </c>
      <c r="AR448" s="39" t="str">
        <v/>
      </c>
      <c r="AS448" s="39" t="str">
        <v/>
      </c>
      <c r="AT448" s="37" t="str">
        <v/>
      </c>
      <c r="AU448" s="37" t="str">
        <v/>
      </c>
      <c r="AV448" s="37" t="str">
        <v/>
      </c>
      <c r="AW448" s="37" t="str">
        <v/>
      </c>
      <c r="AX448" s="37" t="str">
        <v/>
      </c>
      <c r="AY448" s="37" t="str">
        <v/>
      </c>
      <c r="AZ448" s="40" t="str">
        <f t="shared" si="233"/>
        <v/>
      </c>
      <c r="BA448" s="36" t="str">
        <f>IFERROR(INDEX('Level Multipliers'!$D:$D,MATCH(AZ448,'Level Multipliers'!$A:$A,0)),"")</f>
        <v/>
      </c>
      <c r="BB448" s="37" t="str">
        <f t="shared" si="234"/>
        <v/>
      </c>
      <c r="BC448" s="37" t="str">
        <f t="shared" si="235"/>
        <v/>
      </c>
      <c r="BD448" s="38" t="str">
        <f t="shared" si="236"/>
        <v/>
      </c>
      <c r="BE448" s="38" t="str">
        <f t="shared" si="237"/>
        <v/>
      </c>
      <c r="BF448" s="38" t="b">
        <f t="shared" si="238"/>
        <v>1</v>
      </c>
      <c r="BG448" s="37" t="str">
        <f t="array" ref="BG448:BQ448">IF(BF448,"",IVSolution($M448,$N448,$O448,BB448,BC448,BD448,BE448,$E448,$F448,$G448,$H448,$I448))</f>
        <v/>
      </c>
      <c r="BH448" s="37" t="str">
        <v/>
      </c>
      <c r="BI448" s="37" t="str">
        <v/>
      </c>
      <c r="BJ448" s="39" t="str">
        <v/>
      </c>
      <c r="BK448" s="39" t="str">
        <v/>
      </c>
      <c r="BL448" s="37" t="str">
        <v/>
      </c>
      <c r="BM448" s="37" t="str">
        <v/>
      </c>
      <c r="BN448" s="37" t="str">
        <v/>
      </c>
      <c r="BO448" s="37" t="str">
        <v/>
      </c>
      <c r="BP448" s="37" t="str">
        <v/>
      </c>
      <c r="BQ448" s="37" t="str">
        <v/>
      </c>
      <c r="BR448" s="40" t="str">
        <f t="shared" si="239"/>
        <v/>
      </c>
      <c r="BS448" s="36" t="str">
        <f>IFERROR(INDEX('Level Multipliers'!$D:$D,MATCH(BR448,'Level Multipliers'!$A:$A,0)),"")</f>
        <v/>
      </c>
      <c r="BT448" s="37" t="str">
        <f t="shared" si="240"/>
        <v/>
      </c>
      <c r="BU448" s="37" t="str">
        <f t="shared" si="241"/>
        <v/>
      </c>
      <c r="BV448" s="38" t="str">
        <f t="shared" si="242"/>
        <v/>
      </c>
      <c r="BW448" s="38" t="str">
        <f t="shared" si="243"/>
        <v/>
      </c>
      <c r="BX448" s="38" t="b">
        <f t="shared" si="244"/>
        <v>1</v>
      </c>
      <c r="BY448" s="37" t="str">
        <f t="array" ref="BY448:CI448">IF(BX448,"",IVSolution($M448,$N448,$O448,BT448,BU448,BV448,BW448,$E448,$F448,$G448,$H448,$I448))</f>
        <v/>
      </c>
      <c r="BZ448" s="37" t="str">
        <v/>
      </c>
      <c r="CA448" s="37" t="str">
        <v/>
      </c>
      <c r="CB448" s="39" t="str">
        <v/>
      </c>
      <c r="CC448" s="39" t="str">
        <v/>
      </c>
      <c r="CD448" s="37" t="str">
        <v/>
      </c>
      <c r="CE448" s="37" t="str">
        <v/>
      </c>
      <c r="CF448" s="37" t="str">
        <v/>
      </c>
      <c r="CG448" s="37" t="str">
        <v/>
      </c>
      <c r="CH448" s="37" t="str">
        <v/>
      </c>
      <c r="CI448" s="37" t="str">
        <v/>
      </c>
      <c r="CJ448" s="41" t="str">
        <f t="shared" si="245"/>
        <v/>
      </c>
      <c r="CK448" s="41" t="str">
        <f t="shared" si="246"/>
        <v/>
      </c>
      <c r="CL448" s="61" t="str">
        <f t="shared" si="247"/>
        <v/>
      </c>
      <c r="CM448" s="39" t="str">
        <f t="shared" si="248"/>
        <v/>
      </c>
      <c r="CN448" s="39" t="str">
        <f t="shared" si="249"/>
        <v/>
      </c>
      <c r="CO448" s="42" t="str">
        <f t="shared" si="250"/>
        <v/>
      </c>
      <c r="CP448" s="42" t="str">
        <f t="shared" si="251"/>
        <v/>
      </c>
      <c r="CQ448" s="42" t="str">
        <f t="shared" si="252"/>
        <v/>
      </c>
      <c r="CR448" s="42" t="str">
        <f t="shared" si="253"/>
        <v/>
      </c>
      <c r="CS448" s="42" t="str">
        <f t="shared" si="254"/>
        <v/>
      </c>
      <c r="CT448" s="42" t="str">
        <f t="shared" si="255"/>
        <v/>
      </c>
      <c r="CU448" s="43" t="str">
        <f t="shared" si="256"/>
        <v/>
      </c>
      <c r="CV448" s="43" t="str">
        <f t="shared" si="257"/>
        <v/>
      </c>
      <c r="CW448" s="43" t="str">
        <f t="shared" si="258"/>
        <v/>
      </c>
      <c r="CX448" s="13"/>
    </row>
    <row r="449" spans="1:102" x14ac:dyDescent="0.25">
      <c r="A449" s="31"/>
      <c r="B449" s="13"/>
      <c r="C449" s="13"/>
      <c r="D449" s="13"/>
      <c r="E449" s="32"/>
      <c r="F449" s="32"/>
      <c r="G449" s="32"/>
      <c r="H449" s="32"/>
      <c r="I449" s="32"/>
      <c r="J449" s="13"/>
      <c r="K449" s="33"/>
      <c r="L449" s="34" t="str">
        <f>IFERROR(INDEX('Pokemon Data'!A:A,MATCH($A449,'Pokemon Data'!$B:$B,0)),"")</f>
        <v/>
      </c>
      <c r="M449" s="34" t="str">
        <f>IFERROR(INDEX('Pokemon Data'!I:I,MATCH($A449,'Pokemon Data'!$B:$B,0)),"")</f>
        <v/>
      </c>
      <c r="N449" s="34" t="str">
        <f>IFERROR(INDEX('Pokemon Data'!J:J,MATCH($A449,'Pokemon Data'!$B:$B,0)),"")</f>
        <v/>
      </c>
      <c r="O449" s="34" t="str">
        <f>IFERROR(INDEX('Pokemon Data'!K:K,MATCH($A449,'Pokemon Data'!$B:$B,0)),"")</f>
        <v/>
      </c>
      <c r="P449" s="35" t="str">
        <f>IFERROR(INDEX('Level Multipliers'!$A:$A,MATCH($D449,'Level Multipliers'!$B:$B,0)),"")</f>
        <v/>
      </c>
      <c r="Q449" s="36" t="str">
        <f>IFERROR(INDEX('Level Multipliers'!$D:$D,MATCH(P449,'Level Multipliers'!$A:$A,0)),"")</f>
        <v/>
      </c>
      <c r="R449" s="37" t="str">
        <f t="shared" si="222"/>
        <v/>
      </c>
      <c r="S449" s="37" t="str">
        <f t="shared" si="223"/>
        <v/>
      </c>
      <c r="T449" s="38" t="str">
        <f t="shared" si="224"/>
        <v/>
      </c>
      <c r="U449" s="38" t="str">
        <f t="shared" si="225"/>
        <v/>
      </c>
      <c r="V449" s="38" t="b">
        <f t="shared" si="226"/>
        <v>1</v>
      </c>
      <c r="W449" s="37" t="str">
        <f t="array" ref="W449:AG449">IF(V449,"",IVSolution($M449,$N449,$O449,R449,S449,T449,U449,$E449,$F449,$G449,$H449,$I449))</f>
        <v/>
      </c>
      <c r="X449" s="37" t="str">
        <v/>
      </c>
      <c r="Y449" s="37" t="str">
        <v/>
      </c>
      <c r="Z449" s="39" t="str">
        <v/>
      </c>
      <c r="AA449" s="39" t="str">
        <v/>
      </c>
      <c r="AB449" s="37" t="str">
        <v/>
      </c>
      <c r="AC449" s="37" t="str">
        <v/>
      </c>
      <c r="AD449" s="37" t="str">
        <v/>
      </c>
      <c r="AE449" s="37" t="str">
        <v/>
      </c>
      <c r="AF449" s="37" t="str">
        <v/>
      </c>
      <c r="AG449" s="37" t="str">
        <v/>
      </c>
      <c r="AH449" s="40" t="str">
        <f t="shared" si="227"/>
        <v/>
      </c>
      <c r="AI449" s="36" t="str">
        <f>IFERROR(INDEX('Level Multipliers'!$D:$D,MATCH(AH449,'Level Multipliers'!$A:$A,0)),"")</f>
        <v/>
      </c>
      <c r="AJ449" s="37" t="str">
        <f t="shared" si="228"/>
        <v/>
      </c>
      <c r="AK449" s="37" t="str">
        <f t="shared" si="229"/>
        <v/>
      </c>
      <c r="AL449" s="38" t="str">
        <f t="shared" si="230"/>
        <v/>
      </c>
      <c r="AM449" s="38" t="str">
        <f t="shared" si="231"/>
        <v/>
      </c>
      <c r="AN449" s="38" t="b">
        <f t="shared" si="232"/>
        <v>1</v>
      </c>
      <c r="AO449" s="37" t="str">
        <f t="array" ref="AO449:AY449">IF(AN449,"",IVSolution($M449,$N449,$O449,AJ449,AK449,AL449,AM449,$E449,$F449,$G449,$H449,$I449))</f>
        <v/>
      </c>
      <c r="AP449" s="37" t="str">
        <v/>
      </c>
      <c r="AQ449" s="37" t="str">
        <v/>
      </c>
      <c r="AR449" s="39" t="str">
        <v/>
      </c>
      <c r="AS449" s="39" t="str">
        <v/>
      </c>
      <c r="AT449" s="37" t="str">
        <v/>
      </c>
      <c r="AU449" s="37" t="str">
        <v/>
      </c>
      <c r="AV449" s="37" t="str">
        <v/>
      </c>
      <c r="AW449" s="37" t="str">
        <v/>
      </c>
      <c r="AX449" s="37" t="str">
        <v/>
      </c>
      <c r="AY449" s="37" t="str">
        <v/>
      </c>
      <c r="AZ449" s="40" t="str">
        <f t="shared" si="233"/>
        <v/>
      </c>
      <c r="BA449" s="36" t="str">
        <f>IFERROR(INDEX('Level Multipliers'!$D:$D,MATCH(AZ449,'Level Multipliers'!$A:$A,0)),"")</f>
        <v/>
      </c>
      <c r="BB449" s="37" t="str">
        <f t="shared" si="234"/>
        <v/>
      </c>
      <c r="BC449" s="37" t="str">
        <f t="shared" si="235"/>
        <v/>
      </c>
      <c r="BD449" s="38" t="str">
        <f t="shared" si="236"/>
        <v/>
      </c>
      <c r="BE449" s="38" t="str">
        <f t="shared" si="237"/>
        <v/>
      </c>
      <c r="BF449" s="38" t="b">
        <f t="shared" si="238"/>
        <v>1</v>
      </c>
      <c r="BG449" s="37" t="str">
        <f t="array" ref="BG449:BQ449">IF(BF449,"",IVSolution($M449,$N449,$O449,BB449,BC449,BD449,BE449,$E449,$F449,$G449,$H449,$I449))</f>
        <v/>
      </c>
      <c r="BH449" s="37" t="str">
        <v/>
      </c>
      <c r="BI449" s="37" t="str">
        <v/>
      </c>
      <c r="BJ449" s="39" t="str">
        <v/>
      </c>
      <c r="BK449" s="39" t="str">
        <v/>
      </c>
      <c r="BL449" s="37" t="str">
        <v/>
      </c>
      <c r="BM449" s="37" t="str">
        <v/>
      </c>
      <c r="BN449" s="37" t="str">
        <v/>
      </c>
      <c r="BO449" s="37" t="str">
        <v/>
      </c>
      <c r="BP449" s="37" t="str">
        <v/>
      </c>
      <c r="BQ449" s="37" t="str">
        <v/>
      </c>
      <c r="BR449" s="40" t="str">
        <f t="shared" si="239"/>
        <v/>
      </c>
      <c r="BS449" s="36" t="str">
        <f>IFERROR(INDEX('Level Multipliers'!$D:$D,MATCH(BR449,'Level Multipliers'!$A:$A,0)),"")</f>
        <v/>
      </c>
      <c r="BT449" s="37" t="str">
        <f t="shared" si="240"/>
        <v/>
      </c>
      <c r="BU449" s="37" t="str">
        <f t="shared" si="241"/>
        <v/>
      </c>
      <c r="BV449" s="38" t="str">
        <f t="shared" si="242"/>
        <v/>
      </c>
      <c r="BW449" s="38" t="str">
        <f t="shared" si="243"/>
        <v/>
      </c>
      <c r="BX449" s="38" t="b">
        <f t="shared" si="244"/>
        <v>1</v>
      </c>
      <c r="BY449" s="37" t="str">
        <f t="array" ref="BY449:CI449">IF(BX449,"",IVSolution($M449,$N449,$O449,BT449,BU449,BV449,BW449,$E449,$F449,$G449,$H449,$I449))</f>
        <v/>
      </c>
      <c r="BZ449" s="37" t="str">
        <v/>
      </c>
      <c r="CA449" s="37" t="str">
        <v/>
      </c>
      <c r="CB449" s="39" t="str">
        <v/>
      </c>
      <c r="CC449" s="39" t="str">
        <v/>
      </c>
      <c r="CD449" s="37" t="str">
        <v/>
      </c>
      <c r="CE449" s="37" t="str">
        <v/>
      </c>
      <c r="CF449" s="37" t="str">
        <v/>
      </c>
      <c r="CG449" s="37" t="str">
        <v/>
      </c>
      <c r="CH449" s="37" t="str">
        <v/>
      </c>
      <c r="CI449" s="37" t="str">
        <v/>
      </c>
      <c r="CJ449" s="41" t="str">
        <f t="shared" si="245"/>
        <v/>
      </c>
      <c r="CK449" s="41" t="str">
        <f t="shared" si="246"/>
        <v/>
      </c>
      <c r="CL449" s="61" t="str">
        <f t="shared" si="247"/>
        <v/>
      </c>
      <c r="CM449" s="39" t="str">
        <f t="shared" si="248"/>
        <v/>
      </c>
      <c r="CN449" s="39" t="str">
        <f t="shared" si="249"/>
        <v/>
      </c>
      <c r="CO449" s="42" t="str">
        <f t="shared" si="250"/>
        <v/>
      </c>
      <c r="CP449" s="42" t="str">
        <f t="shared" si="251"/>
        <v/>
      </c>
      <c r="CQ449" s="42" t="str">
        <f t="shared" si="252"/>
        <v/>
      </c>
      <c r="CR449" s="42" t="str">
        <f t="shared" si="253"/>
        <v/>
      </c>
      <c r="CS449" s="42" t="str">
        <f t="shared" si="254"/>
        <v/>
      </c>
      <c r="CT449" s="42" t="str">
        <f t="shared" si="255"/>
        <v/>
      </c>
      <c r="CU449" s="43" t="str">
        <f t="shared" si="256"/>
        <v/>
      </c>
      <c r="CV449" s="43" t="str">
        <f t="shared" si="257"/>
        <v/>
      </c>
      <c r="CW449" s="43" t="str">
        <f t="shared" si="258"/>
        <v/>
      </c>
      <c r="CX449" s="13"/>
    </row>
    <row r="450" spans="1:102" x14ac:dyDescent="0.25">
      <c r="A450" s="31"/>
      <c r="B450" s="13"/>
      <c r="C450" s="13"/>
      <c r="D450" s="13"/>
      <c r="E450" s="32"/>
      <c r="F450" s="32"/>
      <c r="G450" s="32"/>
      <c r="H450" s="32"/>
      <c r="I450" s="32"/>
      <c r="J450" s="13"/>
      <c r="K450" s="33"/>
      <c r="L450" s="34" t="str">
        <f>IFERROR(INDEX('Pokemon Data'!A:A,MATCH($A450,'Pokemon Data'!$B:$B,0)),"")</f>
        <v/>
      </c>
      <c r="M450" s="34" t="str">
        <f>IFERROR(INDEX('Pokemon Data'!I:I,MATCH($A450,'Pokemon Data'!$B:$B,0)),"")</f>
        <v/>
      </c>
      <c r="N450" s="34" t="str">
        <f>IFERROR(INDEX('Pokemon Data'!J:J,MATCH($A450,'Pokemon Data'!$B:$B,0)),"")</f>
        <v/>
      </c>
      <c r="O450" s="34" t="str">
        <f>IFERROR(INDEX('Pokemon Data'!K:K,MATCH($A450,'Pokemon Data'!$B:$B,0)),"")</f>
        <v/>
      </c>
      <c r="P450" s="35" t="str">
        <f>IFERROR(INDEX('Level Multipliers'!$A:$A,MATCH($D450,'Level Multipliers'!$B:$B,0)),"")</f>
        <v/>
      </c>
      <c r="Q450" s="36" t="str">
        <f>IFERROR(INDEX('Level Multipliers'!$D:$D,MATCH(P450,'Level Multipliers'!$A:$A,0)),"")</f>
        <v/>
      </c>
      <c r="R450" s="37" t="str">
        <f t="shared" si="222"/>
        <v/>
      </c>
      <c r="S450" s="37" t="str">
        <f t="shared" si="223"/>
        <v/>
      </c>
      <c r="T450" s="38" t="str">
        <f t="shared" si="224"/>
        <v/>
      </c>
      <c r="U450" s="38" t="str">
        <f t="shared" si="225"/>
        <v/>
      </c>
      <c r="V450" s="38" t="b">
        <f t="shared" si="226"/>
        <v>1</v>
      </c>
      <c r="W450" s="37" t="str">
        <f t="array" ref="W450:AG450">IF(V450,"",IVSolution($M450,$N450,$O450,R450,S450,T450,U450,$E450,$F450,$G450,$H450,$I450))</f>
        <v/>
      </c>
      <c r="X450" s="37" t="str">
        <v/>
      </c>
      <c r="Y450" s="37" t="str">
        <v/>
      </c>
      <c r="Z450" s="39" t="str">
        <v/>
      </c>
      <c r="AA450" s="39" t="str">
        <v/>
      </c>
      <c r="AB450" s="37" t="str">
        <v/>
      </c>
      <c r="AC450" s="37" t="str">
        <v/>
      </c>
      <c r="AD450" s="37" t="str">
        <v/>
      </c>
      <c r="AE450" s="37" t="str">
        <v/>
      </c>
      <c r="AF450" s="37" t="str">
        <v/>
      </c>
      <c r="AG450" s="37" t="str">
        <v/>
      </c>
      <c r="AH450" s="40" t="str">
        <f t="shared" si="227"/>
        <v/>
      </c>
      <c r="AI450" s="36" t="str">
        <f>IFERROR(INDEX('Level Multipliers'!$D:$D,MATCH(AH450,'Level Multipliers'!$A:$A,0)),"")</f>
        <v/>
      </c>
      <c r="AJ450" s="37" t="str">
        <f t="shared" si="228"/>
        <v/>
      </c>
      <c r="AK450" s="37" t="str">
        <f t="shared" si="229"/>
        <v/>
      </c>
      <c r="AL450" s="38" t="str">
        <f t="shared" si="230"/>
        <v/>
      </c>
      <c r="AM450" s="38" t="str">
        <f t="shared" si="231"/>
        <v/>
      </c>
      <c r="AN450" s="38" t="b">
        <f t="shared" si="232"/>
        <v>1</v>
      </c>
      <c r="AO450" s="37" t="str">
        <f t="array" ref="AO450:AY450">IF(AN450,"",IVSolution($M450,$N450,$O450,AJ450,AK450,AL450,AM450,$E450,$F450,$G450,$H450,$I450))</f>
        <v/>
      </c>
      <c r="AP450" s="37" t="str">
        <v/>
      </c>
      <c r="AQ450" s="37" t="str">
        <v/>
      </c>
      <c r="AR450" s="39" t="str">
        <v/>
      </c>
      <c r="AS450" s="39" t="str">
        <v/>
      </c>
      <c r="AT450" s="37" t="str">
        <v/>
      </c>
      <c r="AU450" s="37" t="str">
        <v/>
      </c>
      <c r="AV450" s="37" t="str">
        <v/>
      </c>
      <c r="AW450" s="37" t="str">
        <v/>
      </c>
      <c r="AX450" s="37" t="str">
        <v/>
      </c>
      <c r="AY450" s="37" t="str">
        <v/>
      </c>
      <c r="AZ450" s="40" t="str">
        <f t="shared" si="233"/>
        <v/>
      </c>
      <c r="BA450" s="36" t="str">
        <f>IFERROR(INDEX('Level Multipliers'!$D:$D,MATCH(AZ450,'Level Multipliers'!$A:$A,0)),"")</f>
        <v/>
      </c>
      <c r="BB450" s="37" t="str">
        <f t="shared" si="234"/>
        <v/>
      </c>
      <c r="BC450" s="37" t="str">
        <f t="shared" si="235"/>
        <v/>
      </c>
      <c r="BD450" s="38" t="str">
        <f t="shared" si="236"/>
        <v/>
      </c>
      <c r="BE450" s="38" t="str">
        <f t="shared" si="237"/>
        <v/>
      </c>
      <c r="BF450" s="38" t="b">
        <f t="shared" si="238"/>
        <v>1</v>
      </c>
      <c r="BG450" s="37" t="str">
        <f t="array" ref="BG450:BQ450">IF(BF450,"",IVSolution($M450,$N450,$O450,BB450,BC450,BD450,BE450,$E450,$F450,$G450,$H450,$I450))</f>
        <v/>
      </c>
      <c r="BH450" s="37" t="str">
        <v/>
      </c>
      <c r="BI450" s="37" t="str">
        <v/>
      </c>
      <c r="BJ450" s="39" t="str">
        <v/>
      </c>
      <c r="BK450" s="39" t="str">
        <v/>
      </c>
      <c r="BL450" s="37" t="str">
        <v/>
      </c>
      <c r="BM450" s="37" t="str">
        <v/>
      </c>
      <c r="BN450" s="37" t="str">
        <v/>
      </c>
      <c r="BO450" s="37" t="str">
        <v/>
      </c>
      <c r="BP450" s="37" t="str">
        <v/>
      </c>
      <c r="BQ450" s="37" t="str">
        <v/>
      </c>
      <c r="BR450" s="40" t="str">
        <f t="shared" si="239"/>
        <v/>
      </c>
      <c r="BS450" s="36" t="str">
        <f>IFERROR(INDEX('Level Multipliers'!$D:$D,MATCH(BR450,'Level Multipliers'!$A:$A,0)),"")</f>
        <v/>
      </c>
      <c r="BT450" s="37" t="str">
        <f t="shared" si="240"/>
        <v/>
      </c>
      <c r="BU450" s="37" t="str">
        <f t="shared" si="241"/>
        <v/>
      </c>
      <c r="BV450" s="38" t="str">
        <f t="shared" si="242"/>
        <v/>
      </c>
      <c r="BW450" s="38" t="str">
        <f t="shared" si="243"/>
        <v/>
      </c>
      <c r="BX450" s="38" t="b">
        <f t="shared" si="244"/>
        <v>1</v>
      </c>
      <c r="BY450" s="37" t="str">
        <f t="array" ref="BY450:CI450">IF(BX450,"",IVSolution($M450,$N450,$O450,BT450,BU450,BV450,BW450,$E450,$F450,$G450,$H450,$I450))</f>
        <v/>
      </c>
      <c r="BZ450" s="37" t="str">
        <v/>
      </c>
      <c r="CA450" s="37" t="str">
        <v/>
      </c>
      <c r="CB450" s="39" t="str">
        <v/>
      </c>
      <c r="CC450" s="39" t="str">
        <v/>
      </c>
      <c r="CD450" s="37" t="str">
        <v/>
      </c>
      <c r="CE450" s="37" t="str">
        <v/>
      </c>
      <c r="CF450" s="37" t="str">
        <v/>
      </c>
      <c r="CG450" s="37" t="str">
        <v/>
      </c>
      <c r="CH450" s="37" t="str">
        <v/>
      </c>
      <c r="CI450" s="37" t="str">
        <v/>
      </c>
      <c r="CJ450" s="41" t="str">
        <f t="shared" si="245"/>
        <v/>
      </c>
      <c r="CK450" s="41" t="str">
        <f t="shared" si="246"/>
        <v/>
      </c>
      <c r="CL450" s="61" t="str">
        <f t="shared" si="247"/>
        <v/>
      </c>
      <c r="CM450" s="39" t="str">
        <f t="shared" si="248"/>
        <v/>
      </c>
      <c r="CN450" s="39" t="str">
        <f t="shared" si="249"/>
        <v/>
      </c>
      <c r="CO450" s="42" t="str">
        <f t="shared" si="250"/>
        <v/>
      </c>
      <c r="CP450" s="42" t="str">
        <f t="shared" si="251"/>
        <v/>
      </c>
      <c r="CQ450" s="42" t="str">
        <f t="shared" si="252"/>
        <v/>
      </c>
      <c r="CR450" s="42" t="str">
        <f t="shared" si="253"/>
        <v/>
      </c>
      <c r="CS450" s="42" t="str">
        <f t="shared" si="254"/>
        <v/>
      </c>
      <c r="CT450" s="42" t="str">
        <f t="shared" si="255"/>
        <v/>
      </c>
      <c r="CU450" s="43" t="str">
        <f t="shared" si="256"/>
        <v/>
      </c>
      <c r="CV450" s="43" t="str">
        <f t="shared" si="257"/>
        <v/>
      </c>
      <c r="CW450" s="43" t="str">
        <f t="shared" si="258"/>
        <v/>
      </c>
      <c r="CX450" s="13"/>
    </row>
    <row r="451" spans="1:102" x14ac:dyDescent="0.25">
      <c r="A451" s="31"/>
      <c r="B451" s="13"/>
      <c r="C451" s="13"/>
      <c r="D451" s="13"/>
      <c r="E451" s="32"/>
      <c r="F451" s="32"/>
      <c r="G451" s="32"/>
      <c r="H451" s="32"/>
      <c r="I451" s="32"/>
      <c r="J451" s="13"/>
      <c r="K451" s="33"/>
      <c r="L451" s="34" t="str">
        <f>IFERROR(INDEX('Pokemon Data'!A:A,MATCH($A451,'Pokemon Data'!$B:$B,0)),"")</f>
        <v/>
      </c>
      <c r="M451" s="34" t="str">
        <f>IFERROR(INDEX('Pokemon Data'!I:I,MATCH($A451,'Pokemon Data'!$B:$B,0)),"")</f>
        <v/>
      </c>
      <c r="N451" s="34" t="str">
        <f>IFERROR(INDEX('Pokemon Data'!J:J,MATCH($A451,'Pokemon Data'!$B:$B,0)),"")</f>
        <v/>
      </c>
      <c r="O451" s="34" t="str">
        <f>IFERROR(INDEX('Pokemon Data'!K:K,MATCH($A451,'Pokemon Data'!$B:$B,0)),"")</f>
        <v/>
      </c>
      <c r="P451" s="35" t="str">
        <f>IFERROR(INDEX('Level Multipliers'!$A:$A,MATCH($D451,'Level Multipliers'!$B:$B,0)),"")</f>
        <v/>
      </c>
      <c r="Q451" s="36" t="str">
        <f>IFERROR(INDEX('Level Multipliers'!$D:$D,MATCH(P451,'Level Multipliers'!$A:$A,0)),"")</f>
        <v/>
      </c>
      <c r="R451" s="37" t="str">
        <f t="shared" ref="R451:R514" si="259">IF(P451="","",IF($C451&gt;10,MAX(0,ROUNDUP(Q451*$C451-$M451+1000,0)-1000),0))</f>
        <v/>
      </c>
      <c r="S451" s="37" t="str">
        <f t="shared" ref="S451:S514" si="260">IF(P451="","",MIN(15,ROUNDDOWN(Q451*($C451+1)-$M451+1000,0)-1000))</f>
        <v/>
      </c>
      <c r="T451" s="38" t="str">
        <f t="shared" ref="T451:T514" si="261">IFERROR(IF($B451&gt;10,100*Q451^4*$B451^2,$N451^2*$O451*($M451+R451)),"")</f>
        <v/>
      </c>
      <c r="U451" s="38" t="str">
        <f t="shared" ref="U451:U514" si="262">IFERROR(100*Q451^4*($B451+1)^2,"")</f>
        <v/>
      </c>
      <c r="V451" s="38" t="b">
        <f t="shared" ref="V451:V514" si="263">IFERROR(OR(AND($J451=0,INT(P451)&lt;&gt;P451),AND($K451&lt;&gt;"",P451&lt;&gt;$K451),R451&gt;15,S451&lt;0,T451&gt;(($N451+15)^2*($O451+15)*($M451+S451)),U451&lt;($N451^2*$O451*($M451+R451))),TRUE())</f>
        <v>1</v>
      </c>
      <c r="W451" s="37" t="str">
        <f t="array" ref="W451:AG451">IF(V451,"",IVSolution($M451,$N451,$O451,R451,S451,T451,U451,$E451,$F451,$G451,$H451,$I451))</f>
        <v/>
      </c>
      <c r="X451" s="37" t="str">
        <v/>
      </c>
      <c r="Y451" s="37" t="str">
        <v/>
      </c>
      <c r="Z451" s="39" t="str">
        <v/>
      </c>
      <c r="AA451" s="39" t="str">
        <v/>
      </c>
      <c r="AB451" s="37" t="str">
        <v/>
      </c>
      <c r="AC451" s="37" t="str">
        <v/>
      </c>
      <c r="AD451" s="37" t="str">
        <v/>
      </c>
      <c r="AE451" s="37" t="str">
        <v/>
      </c>
      <c r="AF451" s="37" t="str">
        <v/>
      </c>
      <c r="AG451" s="37" t="str">
        <v/>
      </c>
      <c r="AH451" s="40" t="str">
        <f t="shared" ref="AH451:AH514" si="264">IFERROR(P451+0.5,"")</f>
        <v/>
      </c>
      <c r="AI451" s="36" t="str">
        <f>IFERROR(INDEX('Level Multipliers'!$D:$D,MATCH(AH451,'Level Multipliers'!$A:$A,0)),"")</f>
        <v/>
      </c>
      <c r="AJ451" s="37" t="str">
        <f t="shared" ref="AJ451:AJ514" si="265">IF(AH451="","",IF($C451&gt;10,MAX(0,ROUNDUP(AI451*$C451-$M451+1000,0)-1000),0))</f>
        <v/>
      </c>
      <c r="AK451" s="37" t="str">
        <f t="shared" ref="AK451:AK514" si="266">IF(AH451="","",MIN(15,ROUNDDOWN(AI451*($C451+1)-$M451+1000,0)-1000))</f>
        <v/>
      </c>
      <c r="AL451" s="38" t="str">
        <f t="shared" ref="AL451:AL514" si="267">IFERROR(IF($B451&gt;10,100*AI451^4*$B451^2,$N451^2*$O451*($M451+AJ451)),"")</f>
        <v/>
      </c>
      <c r="AM451" s="38" t="str">
        <f t="shared" ref="AM451:AM514" si="268">IFERROR(100*AI451^4*($B451+1)^2,"")</f>
        <v/>
      </c>
      <c r="AN451" s="38" t="b">
        <f t="shared" ref="AN451:AN514" si="269">IFERROR(OR(AND($J451=0,INT(AH451)&lt;&gt;AH451),AND($K451&lt;&gt;"",AH451&lt;&gt;$K451),AJ451&gt;15,AK451&lt;0,AL451&gt;(($N451+15)^2*($O451+15)*($M451+AK451)),AM451&lt;($N451^2*$O451*($M451+AJ451))),TRUE())</f>
        <v>1</v>
      </c>
      <c r="AO451" s="37" t="str">
        <f t="array" ref="AO451:AY451">IF(AN451,"",IVSolution($M451,$N451,$O451,AJ451,AK451,AL451,AM451,$E451,$F451,$G451,$H451,$I451))</f>
        <v/>
      </c>
      <c r="AP451" s="37" t="str">
        <v/>
      </c>
      <c r="AQ451" s="37" t="str">
        <v/>
      </c>
      <c r="AR451" s="39" t="str">
        <v/>
      </c>
      <c r="AS451" s="39" t="str">
        <v/>
      </c>
      <c r="AT451" s="37" t="str">
        <v/>
      </c>
      <c r="AU451" s="37" t="str">
        <v/>
      </c>
      <c r="AV451" s="37" t="str">
        <v/>
      </c>
      <c r="AW451" s="37" t="str">
        <v/>
      </c>
      <c r="AX451" s="37" t="str">
        <v/>
      </c>
      <c r="AY451" s="37" t="str">
        <v/>
      </c>
      <c r="AZ451" s="40" t="str">
        <f t="shared" ref="AZ451:AZ514" si="270">IFERROR(AH451+0.5,"")</f>
        <v/>
      </c>
      <c r="BA451" s="36" t="str">
        <f>IFERROR(INDEX('Level Multipliers'!$D:$D,MATCH(AZ451,'Level Multipliers'!$A:$A,0)),"")</f>
        <v/>
      </c>
      <c r="BB451" s="37" t="str">
        <f t="shared" ref="BB451:BB514" si="271">IF(AZ451="","",IF($C451&gt;10,MAX(0,ROUNDUP(BA451*$C451-$M451+1000,0)-1000),0))</f>
        <v/>
      </c>
      <c r="BC451" s="37" t="str">
        <f t="shared" ref="BC451:BC514" si="272">IF(AZ451="","",MIN(15,ROUNDDOWN(BA451*($C451+1)-$M451+1000,0)-1000))</f>
        <v/>
      </c>
      <c r="BD451" s="38" t="str">
        <f t="shared" ref="BD451:BD514" si="273">IFERROR(IF($B451&gt;10,100*BA451^4*$B451^2,$N451^2*$O451*($M451+BB451)),"")</f>
        <v/>
      </c>
      <c r="BE451" s="38" t="str">
        <f t="shared" ref="BE451:BE514" si="274">IFERROR(100*BA451^4*($B451+1)^2,"")</f>
        <v/>
      </c>
      <c r="BF451" s="38" t="b">
        <f t="shared" ref="BF451:BF514" si="275">IFERROR(OR(AND($J451=0,INT(AZ451)&lt;&gt;AZ451),AND($K451&lt;&gt;"",AZ451&lt;&gt;$K451),BB451&gt;15,BC451&lt;0,BD451&gt;(($N451+15)^2*($O451+15)*($M451+BC451)),BE451&lt;($N451^2*$O451*($M451+BB451))),TRUE())</f>
        <v>1</v>
      </c>
      <c r="BG451" s="37" t="str">
        <f t="array" ref="BG451:BQ451">IF(BF451,"",IVSolution($M451,$N451,$O451,BB451,BC451,BD451,BE451,$E451,$F451,$G451,$H451,$I451))</f>
        <v/>
      </c>
      <c r="BH451" s="37" t="str">
        <v/>
      </c>
      <c r="BI451" s="37" t="str">
        <v/>
      </c>
      <c r="BJ451" s="39" t="str">
        <v/>
      </c>
      <c r="BK451" s="39" t="str">
        <v/>
      </c>
      <c r="BL451" s="37" t="str">
        <v/>
      </c>
      <c r="BM451" s="37" t="str">
        <v/>
      </c>
      <c r="BN451" s="37" t="str">
        <v/>
      </c>
      <c r="BO451" s="37" t="str">
        <v/>
      </c>
      <c r="BP451" s="37" t="str">
        <v/>
      </c>
      <c r="BQ451" s="37" t="str">
        <v/>
      </c>
      <c r="BR451" s="40" t="str">
        <f t="shared" ref="BR451:BR514" si="276">IFERROR(AZ451+0.5,"")</f>
        <v/>
      </c>
      <c r="BS451" s="36" t="str">
        <f>IFERROR(INDEX('Level Multipliers'!$D:$D,MATCH(BR451,'Level Multipliers'!$A:$A,0)),"")</f>
        <v/>
      </c>
      <c r="BT451" s="37" t="str">
        <f t="shared" ref="BT451:BT514" si="277">IF(BR451="","",IF($C451&gt;10,MAX(0,ROUNDUP(BS451*$C451-$M451+1000,0)-1000),0))</f>
        <v/>
      </c>
      <c r="BU451" s="37" t="str">
        <f t="shared" ref="BU451:BU514" si="278">IF(BR451="","",MIN(15,ROUNDDOWN(BS451*($C451+1)-$M451+1000,0)-1000))</f>
        <v/>
      </c>
      <c r="BV451" s="38" t="str">
        <f t="shared" ref="BV451:BV514" si="279">IFERROR(IF($B451&gt;10,100*BS451^4*$B451^2,$N451^2*$O451*($M451+BT451)),"")</f>
        <v/>
      </c>
      <c r="BW451" s="38" t="str">
        <f t="shared" ref="BW451:BW514" si="280">IFERROR(100*BS451^4*($B451+1)^2,"")</f>
        <v/>
      </c>
      <c r="BX451" s="38" t="b">
        <f t="shared" ref="BX451:BX514" si="281">IFERROR(OR(AND($J451=0,INT(BR451)&lt;&gt;BR451),AND($K451&lt;&gt;"",BR451&lt;&gt;$K451),BT451&gt;15,BU451&lt;0,BV451&gt;(($N451+15)^2*($O451+15)*($M451+BU451)),BW451&lt;($N451^2*$O451*($M451+BT451))),TRUE())</f>
        <v>1</v>
      </c>
      <c r="BY451" s="37" t="str">
        <f t="array" ref="BY451:CI451">IF(BX451,"",IVSolution($M451,$N451,$O451,BT451,BU451,BV451,BW451,$E451,$F451,$G451,$H451,$I451))</f>
        <v/>
      </c>
      <c r="BZ451" s="37" t="str">
        <v/>
      </c>
      <c r="CA451" s="37" t="str">
        <v/>
      </c>
      <c r="CB451" s="39" t="str">
        <v/>
      </c>
      <c r="CC451" s="39" t="str">
        <v/>
      </c>
      <c r="CD451" s="37" t="str">
        <v/>
      </c>
      <c r="CE451" s="37" t="str">
        <v/>
      </c>
      <c r="CF451" s="37" t="str">
        <v/>
      </c>
      <c r="CG451" s="37" t="str">
        <v/>
      </c>
      <c r="CH451" s="37" t="str">
        <v/>
      </c>
      <c r="CI451" s="37" t="str">
        <v/>
      </c>
      <c r="CJ451" s="41" t="str">
        <f t="shared" ref="CJ451:CJ514" si="282">IF(IFERROR(W451*1,0)&gt;0,P451,IF(IFERROR(AO451*1,0)&gt;0,AH451,IF(IFERROR(BG451*1,0)&gt;0,AZ451,IF(IFERROR(BY451*1,0)&gt;0,BR451,""))))</f>
        <v/>
      </c>
      <c r="CK451" s="41" t="str">
        <f t="shared" ref="CK451:CK514" si="283">IF(IFERROR(BY451*1,0)&gt;0,BR451,IF(IFERROR(BG451*1,0)&gt;0,AZ451,IF(IFERROR(AO451*1,0)&gt;0,AH451,IF(IFERROR(W451*1,0)&gt;0,P451,""))))</f>
        <v/>
      </c>
      <c r="CL451" s="61" t="str">
        <f t="shared" ref="CL451:CL514" si="284">IF(OR(CJ451="",CK451=""),"",(CM451+CN451)/2)</f>
        <v/>
      </c>
      <c r="CM451" s="39" t="str">
        <f t="shared" ref="CM451:CM514" si="285">IF(OR(CJ451="",CK451=""),"",MIN(Z451,AR451,BJ451,CB451))</f>
        <v/>
      </c>
      <c r="CN451" s="39" t="str">
        <f t="shared" ref="CN451:CN514" si="286">IF(OR(CJ451="",CK451=""),"",MAX(AA451,AS451,BK451,CC451))</f>
        <v/>
      </c>
      <c r="CO451" s="42" t="str">
        <f t="shared" ref="CO451:CO514" si="287">IF(OR(CJ451="",CK451=""),"",MIN(AB451,AT451,BL451,CD451))</f>
        <v/>
      </c>
      <c r="CP451" s="42" t="str">
        <f t="shared" ref="CP451:CP514" si="288">IF(OR(CJ451="",CK451=""),"",MAX(AC451,AU451,BM451,CE451))</f>
        <v/>
      </c>
      <c r="CQ451" s="42" t="str">
        <f t="shared" ref="CQ451:CQ514" si="289">IF(OR(CJ451="",CK451=""),"",MIN(AD451,AV451,BN451,CF451))</f>
        <v/>
      </c>
      <c r="CR451" s="42" t="str">
        <f t="shared" ref="CR451:CR514" si="290">IF(OR(CJ451="",CK451=""),"",MAX(AE451,AW451,BO451,CG451))</f>
        <v/>
      </c>
      <c r="CS451" s="42" t="str">
        <f t="shared" ref="CS451:CS514" si="291">IF(OR(CJ451="",CK451=""),"",MIN(AF451,AX451,BP451,CH451))</f>
        <v/>
      </c>
      <c r="CT451" s="42" t="str">
        <f t="shared" ref="CT451:CT514" si="292">IF(OR(CJ451="",CK451=""),"",MAX(AG451,AY451,BQ451,CI451))</f>
        <v/>
      </c>
      <c r="CU451" s="43" t="str">
        <f t="shared" ref="CU451:CU514" si="293">IF(CO451=CP451,CP451,CO451&amp;"-"&amp;CP451)</f>
        <v/>
      </c>
      <c r="CV451" s="43" t="str">
        <f t="shared" ref="CV451:CV514" si="294">IF(CQ451=CR451,CR451,CQ451&amp;"-"&amp;CR451)</f>
        <v/>
      </c>
      <c r="CW451" s="43" t="str">
        <f t="shared" ref="CW451:CW514" si="295">IF(CS451=CT451,CT451,CS451&amp;"-"&amp;CT451)</f>
        <v/>
      </c>
      <c r="CX451" s="13"/>
    </row>
    <row r="452" spans="1:102" x14ac:dyDescent="0.25">
      <c r="A452" s="31"/>
      <c r="B452" s="13"/>
      <c r="C452" s="13"/>
      <c r="D452" s="13"/>
      <c r="E452" s="32"/>
      <c r="F452" s="32"/>
      <c r="G452" s="32"/>
      <c r="H452" s="32"/>
      <c r="I452" s="32"/>
      <c r="J452" s="13"/>
      <c r="K452" s="33"/>
      <c r="L452" s="34" t="str">
        <f>IFERROR(INDEX('Pokemon Data'!A:A,MATCH($A452,'Pokemon Data'!$B:$B,0)),"")</f>
        <v/>
      </c>
      <c r="M452" s="34" t="str">
        <f>IFERROR(INDEX('Pokemon Data'!I:I,MATCH($A452,'Pokemon Data'!$B:$B,0)),"")</f>
        <v/>
      </c>
      <c r="N452" s="34" t="str">
        <f>IFERROR(INDEX('Pokemon Data'!J:J,MATCH($A452,'Pokemon Data'!$B:$B,0)),"")</f>
        <v/>
      </c>
      <c r="O452" s="34" t="str">
        <f>IFERROR(INDEX('Pokemon Data'!K:K,MATCH($A452,'Pokemon Data'!$B:$B,0)),"")</f>
        <v/>
      </c>
      <c r="P452" s="35" t="str">
        <f>IFERROR(INDEX('Level Multipliers'!$A:$A,MATCH($D452,'Level Multipliers'!$B:$B,0)),"")</f>
        <v/>
      </c>
      <c r="Q452" s="36" t="str">
        <f>IFERROR(INDEX('Level Multipliers'!$D:$D,MATCH(P452,'Level Multipliers'!$A:$A,0)),"")</f>
        <v/>
      </c>
      <c r="R452" s="37" t="str">
        <f t="shared" si="259"/>
        <v/>
      </c>
      <c r="S452" s="37" t="str">
        <f t="shared" si="260"/>
        <v/>
      </c>
      <c r="T452" s="38" t="str">
        <f t="shared" si="261"/>
        <v/>
      </c>
      <c r="U452" s="38" t="str">
        <f t="shared" si="262"/>
        <v/>
      </c>
      <c r="V452" s="38" t="b">
        <f t="shared" si="263"/>
        <v>1</v>
      </c>
      <c r="W452" s="37" t="str">
        <f t="array" ref="W452:AG452">IF(V452,"",IVSolution($M452,$N452,$O452,R452,S452,T452,U452,$E452,$F452,$G452,$H452,$I452))</f>
        <v/>
      </c>
      <c r="X452" s="37" t="str">
        <v/>
      </c>
      <c r="Y452" s="37" t="str">
        <v/>
      </c>
      <c r="Z452" s="39" t="str">
        <v/>
      </c>
      <c r="AA452" s="39" t="str">
        <v/>
      </c>
      <c r="AB452" s="37" t="str">
        <v/>
      </c>
      <c r="AC452" s="37" t="str">
        <v/>
      </c>
      <c r="AD452" s="37" t="str">
        <v/>
      </c>
      <c r="AE452" s="37" t="str">
        <v/>
      </c>
      <c r="AF452" s="37" t="str">
        <v/>
      </c>
      <c r="AG452" s="37" t="str">
        <v/>
      </c>
      <c r="AH452" s="40" t="str">
        <f t="shared" si="264"/>
        <v/>
      </c>
      <c r="AI452" s="36" t="str">
        <f>IFERROR(INDEX('Level Multipliers'!$D:$D,MATCH(AH452,'Level Multipliers'!$A:$A,0)),"")</f>
        <v/>
      </c>
      <c r="AJ452" s="37" t="str">
        <f t="shared" si="265"/>
        <v/>
      </c>
      <c r="AK452" s="37" t="str">
        <f t="shared" si="266"/>
        <v/>
      </c>
      <c r="AL452" s="38" t="str">
        <f t="shared" si="267"/>
        <v/>
      </c>
      <c r="AM452" s="38" t="str">
        <f t="shared" si="268"/>
        <v/>
      </c>
      <c r="AN452" s="38" t="b">
        <f t="shared" si="269"/>
        <v>1</v>
      </c>
      <c r="AO452" s="37" t="str">
        <f t="array" ref="AO452:AY452">IF(AN452,"",IVSolution($M452,$N452,$O452,AJ452,AK452,AL452,AM452,$E452,$F452,$G452,$H452,$I452))</f>
        <v/>
      </c>
      <c r="AP452" s="37" t="str">
        <v/>
      </c>
      <c r="AQ452" s="37" t="str">
        <v/>
      </c>
      <c r="AR452" s="39" t="str">
        <v/>
      </c>
      <c r="AS452" s="39" t="str">
        <v/>
      </c>
      <c r="AT452" s="37" t="str">
        <v/>
      </c>
      <c r="AU452" s="37" t="str">
        <v/>
      </c>
      <c r="AV452" s="37" t="str">
        <v/>
      </c>
      <c r="AW452" s="37" t="str">
        <v/>
      </c>
      <c r="AX452" s="37" t="str">
        <v/>
      </c>
      <c r="AY452" s="37" t="str">
        <v/>
      </c>
      <c r="AZ452" s="40" t="str">
        <f t="shared" si="270"/>
        <v/>
      </c>
      <c r="BA452" s="36" t="str">
        <f>IFERROR(INDEX('Level Multipliers'!$D:$D,MATCH(AZ452,'Level Multipliers'!$A:$A,0)),"")</f>
        <v/>
      </c>
      <c r="BB452" s="37" t="str">
        <f t="shared" si="271"/>
        <v/>
      </c>
      <c r="BC452" s="37" t="str">
        <f t="shared" si="272"/>
        <v/>
      </c>
      <c r="BD452" s="38" t="str">
        <f t="shared" si="273"/>
        <v/>
      </c>
      <c r="BE452" s="38" t="str">
        <f t="shared" si="274"/>
        <v/>
      </c>
      <c r="BF452" s="38" t="b">
        <f t="shared" si="275"/>
        <v>1</v>
      </c>
      <c r="BG452" s="37" t="str">
        <f t="array" ref="BG452:BQ452">IF(BF452,"",IVSolution($M452,$N452,$O452,BB452,BC452,BD452,BE452,$E452,$F452,$G452,$H452,$I452))</f>
        <v/>
      </c>
      <c r="BH452" s="37" t="str">
        <v/>
      </c>
      <c r="BI452" s="37" t="str">
        <v/>
      </c>
      <c r="BJ452" s="39" t="str">
        <v/>
      </c>
      <c r="BK452" s="39" t="str">
        <v/>
      </c>
      <c r="BL452" s="37" t="str">
        <v/>
      </c>
      <c r="BM452" s="37" t="str">
        <v/>
      </c>
      <c r="BN452" s="37" t="str">
        <v/>
      </c>
      <c r="BO452" s="37" t="str">
        <v/>
      </c>
      <c r="BP452" s="37" t="str">
        <v/>
      </c>
      <c r="BQ452" s="37" t="str">
        <v/>
      </c>
      <c r="BR452" s="40" t="str">
        <f t="shared" si="276"/>
        <v/>
      </c>
      <c r="BS452" s="36" t="str">
        <f>IFERROR(INDEX('Level Multipliers'!$D:$D,MATCH(BR452,'Level Multipliers'!$A:$A,0)),"")</f>
        <v/>
      </c>
      <c r="BT452" s="37" t="str">
        <f t="shared" si="277"/>
        <v/>
      </c>
      <c r="BU452" s="37" t="str">
        <f t="shared" si="278"/>
        <v/>
      </c>
      <c r="BV452" s="38" t="str">
        <f t="shared" si="279"/>
        <v/>
      </c>
      <c r="BW452" s="38" t="str">
        <f t="shared" si="280"/>
        <v/>
      </c>
      <c r="BX452" s="38" t="b">
        <f t="shared" si="281"/>
        <v>1</v>
      </c>
      <c r="BY452" s="37" t="str">
        <f t="array" ref="BY452:CI452">IF(BX452,"",IVSolution($M452,$N452,$O452,BT452,BU452,BV452,BW452,$E452,$F452,$G452,$H452,$I452))</f>
        <v/>
      </c>
      <c r="BZ452" s="37" t="str">
        <v/>
      </c>
      <c r="CA452" s="37" t="str">
        <v/>
      </c>
      <c r="CB452" s="39" t="str">
        <v/>
      </c>
      <c r="CC452" s="39" t="str">
        <v/>
      </c>
      <c r="CD452" s="37" t="str">
        <v/>
      </c>
      <c r="CE452" s="37" t="str">
        <v/>
      </c>
      <c r="CF452" s="37" t="str">
        <v/>
      </c>
      <c r="CG452" s="37" t="str">
        <v/>
      </c>
      <c r="CH452" s="37" t="str">
        <v/>
      </c>
      <c r="CI452" s="37" t="str">
        <v/>
      </c>
      <c r="CJ452" s="41" t="str">
        <f t="shared" si="282"/>
        <v/>
      </c>
      <c r="CK452" s="41" t="str">
        <f t="shared" si="283"/>
        <v/>
      </c>
      <c r="CL452" s="61" t="str">
        <f t="shared" si="284"/>
        <v/>
      </c>
      <c r="CM452" s="39" t="str">
        <f t="shared" si="285"/>
        <v/>
      </c>
      <c r="CN452" s="39" t="str">
        <f t="shared" si="286"/>
        <v/>
      </c>
      <c r="CO452" s="42" t="str">
        <f t="shared" si="287"/>
        <v/>
      </c>
      <c r="CP452" s="42" t="str">
        <f t="shared" si="288"/>
        <v/>
      </c>
      <c r="CQ452" s="42" t="str">
        <f t="shared" si="289"/>
        <v/>
      </c>
      <c r="CR452" s="42" t="str">
        <f t="shared" si="290"/>
        <v/>
      </c>
      <c r="CS452" s="42" t="str">
        <f t="shared" si="291"/>
        <v/>
      </c>
      <c r="CT452" s="42" t="str">
        <f t="shared" si="292"/>
        <v/>
      </c>
      <c r="CU452" s="43" t="str">
        <f t="shared" si="293"/>
        <v/>
      </c>
      <c r="CV452" s="43" t="str">
        <f t="shared" si="294"/>
        <v/>
      </c>
      <c r="CW452" s="43" t="str">
        <f t="shared" si="295"/>
        <v/>
      </c>
      <c r="CX452" s="13"/>
    </row>
    <row r="453" spans="1:102" x14ac:dyDescent="0.25">
      <c r="A453" s="31"/>
      <c r="B453" s="13"/>
      <c r="C453" s="13"/>
      <c r="D453" s="13"/>
      <c r="E453" s="32"/>
      <c r="F453" s="32"/>
      <c r="G453" s="32"/>
      <c r="H453" s="32"/>
      <c r="I453" s="32"/>
      <c r="J453" s="13"/>
      <c r="K453" s="33"/>
      <c r="L453" s="34" t="str">
        <f>IFERROR(INDEX('Pokemon Data'!A:A,MATCH($A453,'Pokemon Data'!$B:$B,0)),"")</f>
        <v/>
      </c>
      <c r="M453" s="34" t="str">
        <f>IFERROR(INDEX('Pokemon Data'!I:I,MATCH($A453,'Pokemon Data'!$B:$B,0)),"")</f>
        <v/>
      </c>
      <c r="N453" s="34" t="str">
        <f>IFERROR(INDEX('Pokemon Data'!J:J,MATCH($A453,'Pokemon Data'!$B:$B,0)),"")</f>
        <v/>
      </c>
      <c r="O453" s="34" t="str">
        <f>IFERROR(INDEX('Pokemon Data'!K:K,MATCH($A453,'Pokemon Data'!$B:$B,0)),"")</f>
        <v/>
      </c>
      <c r="P453" s="35" t="str">
        <f>IFERROR(INDEX('Level Multipliers'!$A:$A,MATCH($D453,'Level Multipliers'!$B:$B,0)),"")</f>
        <v/>
      </c>
      <c r="Q453" s="36" t="str">
        <f>IFERROR(INDEX('Level Multipliers'!$D:$D,MATCH(P453,'Level Multipliers'!$A:$A,0)),"")</f>
        <v/>
      </c>
      <c r="R453" s="37" t="str">
        <f t="shared" si="259"/>
        <v/>
      </c>
      <c r="S453" s="37" t="str">
        <f t="shared" si="260"/>
        <v/>
      </c>
      <c r="T453" s="38" t="str">
        <f t="shared" si="261"/>
        <v/>
      </c>
      <c r="U453" s="38" t="str">
        <f t="shared" si="262"/>
        <v/>
      </c>
      <c r="V453" s="38" t="b">
        <f t="shared" si="263"/>
        <v>1</v>
      </c>
      <c r="W453" s="37" t="str">
        <f t="array" ref="W453:AG453">IF(V453,"",IVSolution($M453,$N453,$O453,R453,S453,T453,U453,$E453,$F453,$G453,$H453,$I453))</f>
        <v/>
      </c>
      <c r="X453" s="37" t="str">
        <v/>
      </c>
      <c r="Y453" s="37" t="str">
        <v/>
      </c>
      <c r="Z453" s="39" t="str">
        <v/>
      </c>
      <c r="AA453" s="39" t="str">
        <v/>
      </c>
      <c r="AB453" s="37" t="str">
        <v/>
      </c>
      <c r="AC453" s="37" t="str">
        <v/>
      </c>
      <c r="AD453" s="37" t="str">
        <v/>
      </c>
      <c r="AE453" s="37" t="str">
        <v/>
      </c>
      <c r="AF453" s="37" t="str">
        <v/>
      </c>
      <c r="AG453" s="37" t="str">
        <v/>
      </c>
      <c r="AH453" s="40" t="str">
        <f t="shared" si="264"/>
        <v/>
      </c>
      <c r="AI453" s="36" t="str">
        <f>IFERROR(INDEX('Level Multipliers'!$D:$D,MATCH(AH453,'Level Multipliers'!$A:$A,0)),"")</f>
        <v/>
      </c>
      <c r="AJ453" s="37" t="str">
        <f t="shared" si="265"/>
        <v/>
      </c>
      <c r="AK453" s="37" t="str">
        <f t="shared" si="266"/>
        <v/>
      </c>
      <c r="AL453" s="38" t="str">
        <f t="shared" si="267"/>
        <v/>
      </c>
      <c r="AM453" s="38" t="str">
        <f t="shared" si="268"/>
        <v/>
      </c>
      <c r="AN453" s="38" t="b">
        <f t="shared" si="269"/>
        <v>1</v>
      </c>
      <c r="AO453" s="37" t="str">
        <f t="array" ref="AO453:AY453">IF(AN453,"",IVSolution($M453,$N453,$O453,AJ453,AK453,AL453,AM453,$E453,$F453,$G453,$H453,$I453))</f>
        <v/>
      </c>
      <c r="AP453" s="37" t="str">
        <v/>
      </c>
      <c r="AQ453" s="37" t="str">
        <v/>
      </c>
      <c r="AR453" s="39" t="str">
        <v/>
      </c>
      <c r="AS453" s="39" t="str">
        <v/>
      </c>
      <c r="AT453" s="37" t="str">
        <v/>
      </c>
      <c r="AU453" s="37" t="str">
        <v/>
      </c>
      <c r="AV453" s="37" t="str">
        <v/>
      </c>
      <c r="AW453" s="37" t="str">
        <v/>
      </c>
      <c r="AX453" s="37" t="str">
        <v/>
      </c>
      <c r="AY453" s="37" t="str">
        <v/>
      </c>
      <c r="AZ453" s="40" t="str">
        <f t="shared" si="270"/>
        <v/>
      </c>
      <c r="BA453" s="36" t="str">
        <f>IFERROR(INDEX('Level Multipliers'!$D:$D,MATCH(AZ453,'Level Multipliers'!$A:$A,0)),"")</f>
        <v/>
      </c>
      <c r="BB453" s="37" t="str">
        <f t="shared" si="271"/>
        <v/>
      </c>
      <c r="BC453" s="37" t="str">
        <f t="shared" si="272"/>
        <v/>
      </c>
      <c r="BD453" s="38" t="str">
        <f t="shared" si="273"/>
        <v/>
      </c>
      <c r="BE453" s="38" t="str">
        <f t="shared" si="274"/>
        <v/>
      </c>
      <c r="BF453" s="38" t="b">
        <f t="shared" si="275"/>
        <v>1</v>
      </c>
      <c r="BG453" s="37" t="str">
        <f t="array" ref="BG453:BQ453">IF(BF453,"",IVSolution($M453,$N453,$O453,BB453,BC453,BD453,BE453,$E453,$F453,$G453,$H453,$I453))</f>
        <v/>
      </c>
      <c r="BH453" s="37" t="str">
        <v/>
      </c>
      <c r="BI453" s="37" t="str">
        <v/>
      </c>
      <c r="BJ453" s="39" t="str">
        <v/>
      </c>
      <c r="BK453" s="39" t="str">
        <v/>
      </c>
      <c r="BL453" s="37" t="str">
        <v/>
      </c>
      <c r="BM453" s="37" t="str">
        <v/>
      </c>
      <c r="BN453" s="37" t="str">
        <v/>
      </c>
      <c r="BO453" s="37" t="str">
        <v/>
      </c>
      <c r="BP453" s="37" t="str">
        <v/>
      </c>
      <c r="BQ453" s="37" t="str">
        <v/>
      </c>
      <c r="BR453" s="40" t="str">
        <f t="shared" si="276"/>
        <v/>
      </c>
      <c r="BS453" s="36" t="str">
        <f>IFERROR(INDEX('Level Multipliers'!$D:$D,MATCH(BR453,'Level Multipliers'!$A:$A,0)),"")</f>
        <v/>
      </c>
      <c r="BT453" s="37" t="str">
        <f t="shared" si="277"/>
        <v/>
      </c>
      <c r="BU453" s="37" t="str">
        <f t="shared" si="278"/>
        <v/>
      </c>
      <c r="BV453" s="38" t="str">
        <f t="shared" si="279"/>
        <v/>
      </c>
      <c r="BW453" s="38" t="str">
        <f t="shared" si="280"/>
        <v/>
      </c>
      <c r="BX453" s="38" t="b">
        <f t="shared" si="281"/>
        <v>1</v>
      </c>
      <c r="BY453" s="37" t="str">
        <f t="array" ref="BY453:CI453">IF(BX453,"",IVSolution($M453,$N453,$O453,BT453,BU453,BV453,BW453,$E453,$F453,$G453,$H453,$I453))</f>
        <v/>
      </c>
      <c r="BZ453" s="37" t="str">
        <v/>
      </c>
      <c r="CA453" s="37" t="str">
        <v/>
      </c>
      <c r="CB453" s="39" t="str">
        <v/>
      </c>
      <c r="CC453" s="39" t="str">
        <v/>
      </c>
      <c r="CD453" s="37" t="str">
        <v/>
      </c>
      <c r="CE453" s="37" t="str">
        <v/>
      </c>
      <c r="CF453" s="37" t="str">
        <v/>
      </c>
      <c r="CG453" s="37" t="str">
        <v/>
      </c>
      <c r="CH453" s="37" t="str">
        <v/>
      </c>
      <c r="CI453" s="37" t="str">
        <v/>
      </c>
      <c r="CJ453" s="41" t="str">
        <f t="shared" si="282"/>
        <v/>
      </c>
      <c r="CK453" s="41" t="str">
        <f t="shared" si="283"/>
        <v/>
      </c>
      <c r="CL453" s="61" t="str">
        <f t="shared" si="284"/>
        <v/>
      </c>
      <c r="CM453" s="39" t="str">
        <f t="shared" si="285"/>
        <v/>
      </c>
      <c r="CN453" s="39" t="str">
        <f t="shared" si="286"/>
        <v/>
      </c>
      <c r="CO453" s="42" t="str">
        <f t="shared" si="287"/>
        <v/>
      </c>
      <c r="CP453" s="42" t="str">
        <f t="shared" si="288"/>
        <v/>
      </c>
      <c r="CQ453" s="42" t="str">
        <f t="shared" si="289"/>
        <v/>
      </c>
      <c r="CR453" s="42" t="str">
        <f t="shared" si="290"/>
        <v/>
      </c>
      <c r="CS453" s="42" t="str">
        <f t="shared" si="291"/>
        <v/>
      </c>
      <c r="CT453" s="42" t="str">
        <f t="shared" si="292"/>
        <v/>
      </c>
      <c r="CU453" s="43" t="str">
        <f t="shared" si="293"/>
        <v/>
      </c>
      <c r="CV453" s="43" t="str">
        <f t="shared" si="294"/>
        <v/>
      </c>
      <c r="CW453" s="43" t="str">
        <f t="shared" si="295"/>
        <v/>
      </c>
      <c r="CX453" s="13"/>
    </row>
    <row r="454" spans="1:102" x14ac:dyDescent="0.25">
      <c r="A454" s="31"/>
      <c r="B454" s="13"/>
      <c r="C454" s="13"/>
      <c r="D454" s="13"/>
      <c r="E454" s="32"/>
      <c r="F454" s="32"/>
      <c r="G454" s="32"/>
      <c r="H454" s="32"/>
      <c r="I454" s="32"/>
      <c r="J454" s="13"/>
      <c r="K454" s="33"/>
      <c r="L454" s="34" t="str">
        <f>IFERROR(INDEX('Pokemon Data'!A:A,MATCH($A454,'Pokemon Data'!$B:$B,0)),"")</f>
        <v/>
      </c>
      <c r="M454" s="34" t="str">
        <f>IFERROR(INDEX('Pokemon Data'!I:I,MATCH($A454,'Pokemon Data'!$B:$B,0)),"")</f>
        <v/>
      </c>
      <c r="N454" s="34" t="str">
        <f>IFERROR(INDEX('Pokemon Data'!J:J,MATCH($A454,'Pokemon Data'!$B:$B,0)),"")</f>
        <v/>
      </c>
      <c r="O454" s="34" t="str">
        <f>IFERROR(INDEX('Pokemon Data'!K:K,MATCH($A454,'Pokemon Data'!$B:$B,0)),"")</f>
        <v/>
      </c>
      <c r="P454" s="35" t="str">
        <f>IFERROR(INDEX('Level Multipliers'!$A:$A,MATCH($D454,'Level Multipliers'!$B:$B,0)),"")</f>
        <v/>
      </c>
      <c r="Q454" s="36" t="str">
        <f>IFERROR(INDEX('Level Multipliers'!$D:$D,MATCH(P454,'Level Multipliers'!$A:$A,0)),"")</f>
        <v/>
      </c>
      <c r="R454" s="37" t="str">
        <f t="shared" si="259"/>
        <v/>
      </c>
      <c r="S454" s="37" t="str">
        <f t="shared" si="260"/>
        <v/>
      </c>
      <c r="T454" s="38" t="str">
        <f t="shared" si="261"/>
        <v/>
      </c>
      <c r="U454" s="38" t="str">
        <f t="shared" si="262"/>
        <v/>
      </c>
      <c r="V454" s="38" t="b">
        <f t="shared" si="263"/>
        <v>1</v>
      </c>
      <c r="W454" s="37" t="str">
        <f t="array" ref="W454:AG454">IF(V454,"",IVSolution($M454,$N454,$O454,R454,S454,T454,U454,$E454,$F454,$G454,$H454,$I454))</f>
        <v/>
      </c>
      <c r="X454" s="37" t="str">
        <v/>
      </c>
      <c r="Y454" s="37" t="str">
        <v/>
      </c>
      <c r="Z454" s="39" t="str">
        <v/>
      </c>
      <c r="AA454" s="39" t="str">
        <v/>
      </c>
      <c r="AB454" s="37" t="str">
        <v/>
      </c>
      <c r="AC454" s="37" t="str">
        <v/>
      </c>
      <c r="AD454" s="37" t="str">
        <v/>
      </c>
      <c r="AE454" s="37" t="str">
        <v/>
      </c>
      <c r="AF454" s="37" t="str">
        <v/>
      </c>
      <c r="AG454" s="37" t="str">
        <v/>
      </c>
      <c r="AH454" s="40" t="str">
        <f t="shared" si="264"/>
        <v/>
      </c>
      <c r="AI454" s="36" t="str">
        <f>IFERROR(INDEX('Level Multipliers'!$D:$D,MATCH(AH454,'Level Multipliers'!$A:$A,0)),"")</f>
        <v/>
      </c>
      <c r="AJ454" s="37" t="str">
        <f t="shared" si="265"/>
        <v/>
      </c>
      <c r="AK454" s="37" t="str">
        <f t="shared" si="266"/>
        <v/>
      </c>
      <c r="AL454" s="38" t="str">
        <f t="shared" si="267"/>
        <v/>
      </c>
      <c r="AM454" s="38" t="str">
        <f t="shared" si="268"/>
        <v/>
      </c>
      <c r="AN454" s="38" t="b">
        <f t="shared" si="269"/>
        <v>1</v>
      </c>
      <c r="AO454" s="37" t="str">
        <f t="array" ref="AO454:AY454">IF(AN454,"",IVSolution($M454,$N454,$O454,AJ454,AK454,AL454,AM454,$E454,$F454,$G454,$H454,$I454))</f>
        <v/>
      </c>
      <c r="AP454" s="37" t="str">
        <v/>
      </c>
      <c r="AQ454" s="37" t="str">
        <v/>
      </c>
      <c r="AR454" s="39" t="str">
        <v/>
      </c>
      <c r="AS454" s="39" t="str">
        <v/>
      </c>
      <c r="AT454" s="37" t="str">
        <v/>
      </c>
      <c r="AU454" s="37" t="str">
        <v/>
      </c>
      <c r="AV454" s="37" t="str">
        <v/>
      </c>
      <c r="AW454" s="37" t="str">
        <v/>
      </c>
      <c r="AX454" s="37" t="str">
        <v/>
      </c>
      <c r="AY454" s="37" t="str">
        <v/>
      </c>
      <c r="AZ454" s="40" t="str">
        <f t="shared" si="270"/>
        <v/>
      </c>
      <c r="BA454" s="36" t="str">
        <f>IFERROR(INDEX('Level Multipliers'!$D:$D,MATCH(AZ454,'Level Multipliers'!$A:$A,0)),"")</f>
        <v/>
      </c>
      <c r="BB454" s="37" t="str">
        <f t="shared" si="271"/>
        <v/>
      </c>
      <c r="BC454" s="37" t="str">
        <f t="shared" si="272"/>
        <v/>
      </c>
      <c r="BD454" s="38" t="str">
        <f t="shared" si="273"/>
        <v/>
      </c>
      <c r="BE454" s="38" t="str">
        <f t="shared" si="274"/>
        <v/>
      </c>
      <c r="BF454" s="38" t="b">
        <f t="shared" si="275"/>
        <v>1</v>
      </c>
      <c r="BG454" s="37" t="str">
        <f t="array" ref="BG454:BQ454">IF(BF454,"",IVSolution($M454,$N454,$O454,BB454,BC454,BD454,BE454,$E454,$F454,$G454,$H454,$I454))</f>
        <v/>
      </c>
      <c r="BH454" s="37" t="str">
        <v/>
      </c>
      <c r="BI454" s="37" t="str">
        <v/>
      </c>
      <c r="BJ454" s="39" t="str">
        <v/>
      </c>
      <c r="BK454" s="39" t="str">
        <v/>
      </c>
      <c r="BL454" s="37" t="str">
        <v/>
      </c>
      <c r="BM454" s="37" t="str">
        <v/>
      </c>
      <c r="BN454" s="37" t="str">
        <v/>
      </c>
      <c r="BO454" s="37" t="str">
        <v/>
      </c>
      <c r="BP454" s="37" t="str">
        <v/>
      </c>
      <c r="BQ454" s="37" t="str">
        <v/>
      </c>
      <c r="BR454" s="40" t="str">
        <f t="shared" si="276"/>
        <v/>
      </c>
      <c r="BS454" s="36" t="str">
        <f>IFERROR(INDEX('Level Multipliers'!$D:$D,MATCH(BR454,'Level Multipliers'!$A:$A,0)),"")</f>
        <v/>
      </c>
      <c r="BT454" s="37" t="str">
        <f t="shared" si="277"/>
        <v/>
      </c>
      <c r="BU454" s="37" t="str">
        <f t="shared" si="278"/>
        <v/>
      </c>
      <c r="BV454" s="38" t="str">
        <f t="shared" si="279"/>
        <v/>
      </c>
      <c r="BW454" s="38" t="str">
        <f t="shared" si="280"/>
        <v/>
      </c>
      <c r="BX454" s="38" t="b">
        <f t="shared" si="281"/>
        <v>1</v>
      </c>
      <c r="BY454" s="37" t="str">
        <f t="array" ref="BY454:CI454">IF(BX454,"",IVSolution($M454,$N454,$O454,BT454,BU454,BV454,BW454,$E454,$F454,$G454,$H454,$I454))</f>
        <v/>
      </c>
      <c r="BZ454" s="37" t="str">
        <v/>
      </c>
      <c r="CA454" s="37" t="str">
        <v/>
      </c>
      <c r="CB454" s="39" t="str">
        <v/>
      </c>
      <c r="CC454" s="39" t="str">
        <v/>
      </c>
      <c r="CD454" s="37" t="str">
        <v/>
      </c>
      <c r="CE454" s="37" t="str">
        <v/>
      </c>
      <c r="CF454" s="37" t="str">
        <v/>
      </c>
      <c r="CG454" s="37" t="str">
        <v/>
      </c>
      <c r="CH454" s="37" t="str">
        <v/>
      </c>
      <c r="CI454" s="37" t="str">
        <v/>
      </c>
      <c r="CJ454" s="41" t="str">
        <f t="shared" si="282"/>
        <v/>
      </c>
      <c r="CK454" s="41" t="str">
        <f t="shared" si="283"/>
        <v/>
      </c>
      <c r="CL454" s="61" t="str">
        <f t="shared" si="284"/>
        <v/>
      </c>
      <c r="CM454" s="39" t="str">
        <f t="shared" si="285"/>
        <v/>
      </c>
      <c r="CN454" s="39" t="str">
        <f t="shared" si="286"/>
        <v/>
      </c>
      <c r="CO454" s="42" t="str">
        <f t="shared" si="287"/>
        <v/>
      </c>
      <c r="CP454" s="42" t="str">
        <f t="shared" si="288"/>
        <v/>
      </c>
      <c r="CQ454" s="42" t="str">
        <f t="shared" si="289"/>
        <v/>
      </c>
      <c r="CR454" s="42" t="str">
        <f t="shared" si="290"/>
        <v/>
      </c>
      <c r="CS454" s="42" t="str">
        <f t="shared" si="291"/>
        <v/>
      </c>
      <c r="CT454" s="42" t="str">
        <f t="shared" si="292"/>
        <v/>
      </c>
      <c r="CU454" s="43" t="str">
        <f t="shared" si="293"/>
        <v/>
      </c>
      <c r="CV454" s="43" t="str">
        <f t="shared" si="294"/>
        <v/>
      </c>
      <c r="CW454" s="43" t="str">
        <f t="shared" si="295"/>
        <v/>
      </c>
      <c r="CX454" s="13"/>
    </row>
    <row r="455" spans="1:102" x14ac:dyDescent="0.25">
      <c r="A455" s="31"/>
      <c r="B455" s="13"/>
      <c r="C455" s="13"/>
      <c r="D455" s="13"/>
      <c r="E455" s="32"/>
      <c r="F455" s="32"/>
      <c r="G455" s="32"/>
      <c r="H455" s="32"/>
      <c r="I455" s="32"/>
      <c r="J455" s="13"/>
      <c r="K455" s="33"/>
      <c r="L455" s="34" t="str">
        <f>IFERROR(INDEX('Pokemon Data'!A:A,MATCH($A455,'Pokemon Data'!$B:$B,0)),"")</f>
        <v/>
      </c>
      <c r="M455" s="34" t="str">
        <f>IFERROR(INDEX('Pokemon Data'!I:I,MATCH($A455,'Pokemon Data'!$B:$B,0)),"")</f>
        <v/>
      </c>
      <c r="N455" s="34" t="str">
        <f>IFERROR(INDEX('Pokemon Data'!J:J,MATCH($A455,'Pokemon Data'!$B:$B,0)),"")</f>
        <v/>
      </c>
      <c r="O455" s="34" t="str">
        <f>IFERROR(INDEX('Pokemon Data'!K:K,MATCH($A455,'Pokemon Data'!$B:$B,0)),"")</f>
        <v/>
      </c>
      <c r="P455" s="35" t="str">
        <f>IFERROR(INDEX('Level Multipliers'!$A:$A,MATCH($D455,'Level Multipliers'!$B:$B,0)),"")</f>
        <v/>
      </c>
      <c r="Q455" s="36" t="str">
        <f>IFERROR(INDEX('Level Multipliers'!$D:$D,MATCH(P455,'Level Multipliers'!$A:$A,0)),"")</f>
        <v/>
      </c>
      <c r="R455" s="37" t="str">
        <f t="shared" si="259"/>
        <v/>
      </c>
      <c r="S455" s="37" t="str">
        <f t="shared" si="260"/>
        <v/>
      </c>
      <c r="T455" s="38" t="str">
        <f t="shared" si="261"/>
        <v/>
      </c>
      <c r="U455" s="38" t="str">
        <f t="shared" si="262"/>
        <v/>
      </c>
      <c r="V455" s="38" t="b">
        <f t="shared" si="263"/>
        <v>1</v>
      </c>
      <c r="W455" s="37" t="str">
        <f t="array" ref="W455:AG455">IF(V455,"",IVSolution($M455,$N455,$O455,R455,S455,T455,U455,$E455,$F455,$G455,$H455,$I455))</f>
        <v/>
      </c>
      <c r="X455" s="37" t="str">
        <v/>
      </c>
      <c r="Y455" s="37" t="str">
        <v/>
      </c>
      <c r="Z455" s="39" t="str">
        <v/>
      </c>
      <c r="AA455" s="39" t="str">
        <v/>
      </c>
      <c r="AB455" s="37" t="str">
        <v/>
      </c>
      <c r="AC455" s="37" t="str">
        <v/>
      </c>
      <c r="AD455" s="37" t="str">
        <v/>
      </c>
      <c r="AE455" s="37" t="str">
        <v/>
      </c>
      <c r="AF455" s="37" t="str">
        <v/>
      </c>
      <c r="AG455" s="37" t="str">
        <v/>
      </c>
      <c r="AH455" s="40" t="str">
        <f t="shared" si="264"/>
        <v/>
      </c>
      <c r="AI455" s="36" t="str">
        <f>IFERROR(INDEX('Level Multipliers'!$D:$D,MATCH(AH455,'Level Multipliers'!$A:$A,0)),"")</f>
        <v/>
      </c>
      <c r="AJ455" s="37" t="str">
        <f t="shared" si="265"/>
        <v/>
      </c>
      <c r="AK455" s="37" t="str">
        <f t="shared" si="266"/>
        <v/>
      </c>
      <c r="AL455" s="38" t="str">
        <f t="shared" si="267"/>
        <v/>
      </c>
      <c r="AM455" s="38" t="str">
        <f t="shared" si="268"/>
        <v/>
      </c>
      <c r="AN455" s="38" t="b">
        <f t="shared" si="269"/>
        <v>1</v>
      </c>
      <c r="AO455" s="37" t="str">
        <f t="array" ref="AO455:AY455">IF(AN455,"",IVSolution($M455,$N455,$O455,AJ455,AK455,AL455,AM455,$E455,$F455,$G455,$H455,$I455))</f>
        <v/>
      </c>
      <c r="AP455" s="37" t="str">
        <v/>
      </c>
      <c r="AQ455" s="37" t="str">
        <v/>
      </c>
      <c r="AR455" s="39" t="str">
        <v/>
      </c>
      <c r="AS455" s="39" t="str">
        <v/>
      </c>
      <c r="AT455" s="37" t="str">
        <v/>
      </c>
      <c r="AU455" s="37" t="str">
        <v/>
      </c>
      <c r="AV455" s="37" t="str">
        <v/>
      </c>
      <c r="AW455" s="37" t="str">
        <v/>
      </c>
      <c r="AX455" s="37" t="str">
        <v/>
      </c>
      <c r="AY455" s="37" t="str">
        <v/>
      </c>
      <c r="AZ455" s="40" t="str">
        <f t="shared" si="270"/>
        <v/>
      </c>
      <c r="BA455" s="36" t="str">
        <f>IFERROR(INDEX('Level Multipliers'!$D:$D,MATCH(AZ455,'Level Multipliers'!$A:$A,0)),"")</f>
        <v/>
      </c>
      <c r="BB455" s="37" t="str">
        <f t="shared" si="271"/>
        <v/>
      </c>
      <c r="BC455" s="37" t="str">
        <f t="shared" si="272"/>
        <v/>
      </c>
      <c r="BD455" s="38" t="str">
        <f t="shared" si="273"/>
        <v/>
      </c>
      <c r="BE455" s="38" t="str">
        <f t="shared" si="274"/>
        <v/>
      </c>
      <c r="BF455" s="38" t="b">
        <f t="shared" si="275"/>
        <v>1</v>
      </c>
      <c r="BG455" s="37" t="str">
        <f t="array" ref="BG455:BQ455">IF(BF455,"",IVSolution($M455,$N455,$O455,BB455,BC455,BD455,BE455,$E455,$F455,$G455,$H455,$I455))</f>
        <v/>
      </c>
      <c r="BH455" s="37" t="str">
        <v/>
      </c>
      <c r="BI455" s="37" t="str">
        <v/>
      </c>
      <c r="BJ455" s="39" t="str">
        <v/>
      </c>
      <c r="BK455" s="39" t="str">
        <v/>
      </c>
      <c r="BL455" s="37" t="str">
        <v/>
      </c>
      <c r="BM455" s="37" t="str">
        <v/>
      </c>
      <c r="BN455" s="37" t="str">
        <v/>
      </c>
      <c r="BO455" s="37" t="str">
        <v/>
      </c>
      <c r="BP455" s="37" t="str">
        <v/>
      </c>
      <c r="BQ455" s="37" t="str">
        <v/>
      </c>
      <c r="BR455" s="40" t="str">
        <f t="shared" si="276"/>
        <v/>
      </c>
      <c r="BS455" s="36" t="str">
        <f>IFERROR(INDEX('Level Multipliers'!$D:$D,MATCH(BR455,'Level Multipliers'!$A:$A,0)),"")</f>
        <v/>
      </c>
      <c r="BT455" s="37" t="str">
        <f t="shared" si="277"/>
        <v/>
      </c>
      <c r="BU455" s="37" t="str">
        <f t="shared" si="278"/>
        <v/>
      </c>
      <c r="BV455" s="38" t="str">
        <f t="shared" si="279"/>
        <v/>
      </c>
      <c r="BW455" s="38" t="str">
        <f t="shared" si="280"/>
        <v/>
      </c>
      <c r="BX455" s="38" t="b">
        <f t="shared" si="281"/>
        <v>1</v>
      </c>
      <c r="BY455" s="37" t="str">
        <f t="array" ref="BY455:CI455">IF(BX455,"",IVSolution($M455,$N455,$O455,BT455,BU455,BV455,BW455,$E455,$F455,$G455,$H455,$I455))</f>
        <v/>
      </c>
      <c r="BZ455" s="37" t="str">
        <v/>
      </c>
      <c r="CA455" s="37" t="str">
        <v/>
      </c>
      <c r="CB455" s="39" t="str">
        <v/>
      </c>
      <c r="CC455" s="39" t="str">
        <v/>
      </c>
      <c r="CD455" s="37" t="str">
        <v/>
      </c>
      <c r="CE455" s="37" t="str">
        <v/>
      </c>
      <c r="CF455" s="37" t="str">
        <v/>
      </c>
      <c r="CG455" s="37" t="str">
        <v/>
      </c>
      <c r="CH455" s="37" t="str">
        <v/>
      </c>
      <c r="CI455" s="37" t="str">
        <v/>
      </c>
      <c r="CJ455" s="41" t="str">
        <f t="shared" si="282"/>
        <v/>
      </c>
      <c r="CK455" s="41" t="str">
        <f t="shared" si="283"/>
        <v/>
      </c>
      <c r="CL455" s="61" t="str">
        <f t="shared" si="284"/>
        <v/>
      </c>
      <c r="CM455" s="39" t="str">
        <f t="shared" si="285"/>
        <v/>
      </c>
      <c r="CN455" s="39" t="str">
        <f t="shared" si="286"/>
        <v/>
      </c>
      <c r="CO455" s="42" t="str">
        <f t="shared" si="287"/>
        <v/>
      </c>
      <c r="CP455" s="42" t="str">
        <f t="shared" si="288"/>
        <v/>
      </c>
      <c r="CQ455" s="42" t="str">
        <f t="shared" si="289"/>
        <v/>
      </c>
      <c r="CR455" s="42" t="str">
        <f t="shared" si="290"/>
        <v/>
      </c>
      <c r="CS455" s="42" t="str">
        <f t="shared" si="291"/>
        <v/>
      </c>
      <c r="CT455" s="42" t="str">
        <f t="shared" si="292"/>
        <v/>
      </c>
      <c r="CU455" s="43" t="str">
        <f t="shared" si="293"/>
        <v/>
      </c>
      <c r="CV455" s="43" t="str">
        <f t="shared" si="294"/>
        <v/>
      </c>
      <c r="CW455" s="43" t="str">
        <f t="shared" si="295"/>
        <v/>
      </c>
      <c r="CX455" s="13"/>
    </row>
    <row r="456" spans="1:102" x14ac:dyDescent="0.25">
      <c r="A456" s="31"/>
      <c r="B456" s="13"/>
      <c r="C456" s="13"/>
      <c r="D456" s="13"/>
      <c r="E456" s="32"/>
      <c r="F456" s="32"/>
      <c r="G456" s="32"/>
      <c r="H456" s="32"/>
      <c r="I456" s="32"/>
      <c r="J456" s="13"/>
      <c r="K456" s="33"/>
      <c r="L456" s="34" t="str">
        <f>IFERROR(INDEX('Pokemon Data'!A:A,MATCH($A456,'Pokemon Data'!$B:$B,0)),"")</f>
        <v/>
      </c>
      <c r="M456" s="34" t="str">
        <f>IFERROR(INDEX('Pokemon Data'!I:I,MATCH($A456,'Pokemon Data'!$B:$B,0)),"")</f>
        <v/>
      </c>
      <c r="N456" s="34" t="str">
        <f>IFERROR(INDEX('Pokemon Data'!J:J,MATCH($A456,'Pokemon Data'!$B:$B,0)),"")</f>
        <v/>
      </c>
      <c r="O456" s="34" t="str">
        <f>IFERROR(INDEX('Pokemon Data'!K:K,MATCH($A456,'Pokemon Data'!$B:$B,0)),"")</f>
        <v/>
      </c>
      <c r="P456" s="35" t="str">
        <f>IFERROR(INDEX('Level Multipliers'!$A:$A,MATCH($D456,'Level Multipliers'!$B:$B,0)),"")</f>
        <v/>
      </c>
      <c r="Q456" s="36" t="str">
        <f>IFERROR(INDEX('Level Multipliers'!$D:$D,MATCH(P456,'Level Multipliers'!$A:$A,0)),"")</f>
        <v/>
      </c>
      <c r="R456" s="37" t="str">
        <f t="shared" si="259"/>
        <v/>
      </c>
      <c r="S456" s="37" t="str">
        <f t="shared" si="260"/>
        <v/>
      </c>
      <c r="T456" s="38" t="str">
        <f t="shared" si="261"/>
        <v/>
      </c>
      <c r="U456" s="38" t="str">
        <f t="shared" si="262"/>
        <v/>
      </c>
      <c r="V456" s="38" t="b">
        <f t="shared" si="263"/>
        <v>1</v>
      </c>
      <c r="W456" s="37" t="str">
        <f t="array" ref="W456:AG456">IF(V456,"",IVSolution($M456,$N456,$O456,R456,S456,T456,U456,$E456,$F456,$G456,$H456,$I456))</f>
        <v/>
      </c>
      <c r="X456" s="37" t="str">
        <v/>
      </c>
      <c r="Y456" s="37" t="str">
        <v/>
      </c>
      <c r="Z456" s="39" t="str">
        <v/>
      </c>
      <c r="AA456" s="39" t="str">
        <v/>
      </c>
      <c r="AB456" s="37" t="str">
        <v/>
      </c>
      <c r="AC456" s="37" t="str">
        <v/>
      </c>
      <c r="AD456" s="37" t="str">
        <v/>
      </c>
      <c r="AE456" s="37" t="str">
        <v/>
      </c>
      <c r="AF456" s="37" t="str">
        <v/>
      </c>
      <c r="AG456" s="37" t="str">
        <v/>
      </c>
      <c r="AH456" s="40" t="str">
        <f t="shared" si="264"/>
        <v/>
      </c>
      <c r="AI456" s="36" t="str">
        <f>IFERROR(INDEX('Level Multipliers'!$D:$D,MATCH(AH456,'Level Multipliers'!$A:$A,0)),"")</f>
        <v/>
      </c>
      <c r="AJ456" s="37" t="str">
        <f t="shared" si="265"/>
        <v/>
      </c>
      <c r="AK456" s="37" t="str">
        <f t="shared" si="266"/>
        <v/>
      </c>
      <c r="AL456" s="38" t="str">
        <f t="shared" si="267"/>
        <v/>
      </c>
      <c r="AM456" s="38" t="str">
        <f t="shared" si="268"/>
        <v/>
      </c>
      <c r="AN456" s="38" t="b">
        <f t="shared" si="269"/>
        <v>1</v>
      </c>
      <c r="AO456" s="37" t="str">
        <f t="array" ref="AO456:AY456">IF(AN456,"",IVSolution($M456,$N456,$O456,AJ456,AK456,AL456,AM456,$E456,$F456,$G456,$H456,$I456))</f>
        <v/>
      </c>
      <c r="AP456" s="37" t="str">
        <v/>
      </c>
      <c r="AQ456" s="37" t="str">
        <v/>
      </c>
      <c r="AR456" s="39" t="str">
        <v/>
      </c>
      <c r="AS456" s="39" t="str">
        <v/>
      </c>
      <c r="AT456" s="37" t="str">
        <v/>
      </c>
      <c r="AU456" s="37" t="str">
        <v/>
      </c>
      <c r="AV456" s="37" t="str">
        <v/>
      </c>
      <c r="AW456" s="37" t="str">
        <v/>
      </c>
      <c r="AX456" s="37" t="str">
        <v/>
      </c>
      <c r="AY456" s="37" t="str">
        <v/>
      </c>
      <c r="AZ456" s="40" t="str">
        <f t="shared" si="270"/>
        <v/>
      </c>
      <c r="BA456" s="36" t="str">
        <f>IFERROR(INDEX('Level Multipliers'!$D:$D,MATCH(AZ456,'Level Multipliers'!$A:$A,0)),"")</f>
        <v/>
      </c>
      <c r="BB456" s="37" t="str">
        <f t="shared" si="271"/>
        <v/>
      </c>
      <c r="BC456" s="37" t="str">
        <f t="shared" si="272"/>
        <v/>
      </c>
      <c r="BD456" s="38" t="str">
        <f t="shared" si="273"/>
        <v/>
      </c>
      <c r="BE456" s="38" t="str">
        <f t="shared" si="274"/>
        <v/>
      </c>
      <c r="BF456" s="38" t="b">
        <f t="shared" si="275"/>
        <v>1</v>
      </c>
      <c r="BG456" s="37" t="str">
        <f t="array" ref="BG456:BQ456">IF(BF456,"",IVSolution($M456,$N456,$O456,BB456,BC456,BD456,BE456,$E456,$F456,$G456,$H456,$I456))</f>
        <v/>
      </c>
      <c r="BH456" s="37" t="str">
        <v/>
      </c>
      <c r="BI456" s="37" t="str">
        <v/>
      </c>
      <c r="BJ456" s="39" t="str">
        <v/>
      </c>
      <c r="BK456" s="39" t="str">
        <v/>
      </c>
      <c r="BL456" s="37" t="str">
        <v/>
      </c>
      <c r="BM456" s="37" t="str">
        <v/>
      </c>
      <c r="BN456" s="37" t="str">
        <v/>
      </c>
      <c r="BO456" s="37" t="str">
        <v/>
      </c>
      <c r="BP456" s="37" t="str">
        <v/>
      </c>
      <c r="BQ456" s="37" t="str">
        <v/>
      </c>
      <c r="BR456" s="40" t="str">
        <f t="shared" si="276"/>
        <v/>
      </c>
      <c r="BS456" s="36" t="str">
        <f>IFERROR(INDEX('Level Multipliers'!$D:$D,MATCH(BR456,'Level Multipliers'!$A:$A,0)),"")</f>
        <v/>
      </c>
      <c r="BT456" s="37" t="str">
        <f t="shared" si="277"/>
        <v/>
      </c>
      <c r="BU456" s="37" t="str">
        <f t="shared" si="278"/>
        <v/>
      </c>
      <c r="BV456" s="38" t="str">
        <f t="shared" si="279"/>
        <v/>
      </c>
      <c r="BW456" s="38" t="str">
        <f t="shared" si="280"/>
        <v/>
      </c>
      <c r="BX456" s="38" t="b">
        <f t="shared" si="281"/>
        <v>1</v>
      </c>
      <c r="BY456" s="37" t="str">
        <f t="array" ref="BY456:CI456">IF(BX456,"",IVSolution($M456,$N456,$O456,BT456,BU456,BV456,BW456,$E456,$F456,$G456,$H456,$I456))</f>
        <v/>
      </c>
      <c r="BZ456" s="37" t="str">
        <v/>
      </c>
      <c r="CA456" s="37" t="str">
        <v/>
      </c>
      <c r="CB456" s="39" t="str">
        <v/>
      </c>
      <c r="CC456" s="39" t="str">
        <v/>
      </c>
      <c r="CD456" s="37" t="str">
        <v/>
      </c>
      <c r="CE456" s="37" t="str">
        <v/>
      </c>
      <c r="CF456" s="37" t="str">
        <v/>
      </c>
      <c r="CG456" s="37" t="str">
        <v/>
      </c>
      <c r="CH456" s="37" t="str">
        <v/>
      </c>
      <c r="CI456" s="37" t="str">
        <v/>
      </c>
      <c r="CJ456" s="41" t="str">
        <f t="shared" si="282"/>
        <v/>
      </c>
      <c r="CK456" s="41" t="str">
        <f t="shared" si="283"/>
        <v/>
      </c>
      <c r="CL456" s="61" t="str">
        <f t="shared" si="284"/>
        <v/>
      </c>
      <c r="CM456" s="39" t="str">
        <f t="shared" si="285"/>
        <v/>
      </c>
      <c r="CN456" s="39" t="str">
        <f t="shared" si="286"/>
        <v/>
      </c>
      <c r="CO456" s="42" t="str">
        <f t="shared" si="287"/>
        <v/>
      </c>
      <c r="CP456" s="42" t="str">
        <f t="shared" si="288"/>
        <v/>
      </c>
      <c r="CQ456" s="42" t="str">
        <f t="shared" si="289"/>
        <v/>
      </c>
      <c r="CR456" s="42" t="str">
        <f t="shared" si="290"/>
        <v/>
      </c>
      <c r="CS456" s="42" t="str">
        <f t="shared" si="291"/>
        <v/>
      </c>
      <c r="CT456" s="42" t="str">
        <f t="shared" si="292"/>
        <v/>
      </c>
      <c r="CU456" s="43" t="str">
        <f t="shared" si="293"/>
        <v/>
      </c>
      <c r="CV456" s="43" t="str">
        <f t="shared" si="294"/>
        <v/>
      </c>
      <c r="CW456" s="43" t="str">
        <f t="shared" si="295"/>
        <v/>
      </c>
      <c r="CX456" s="13"/>
    </row>
    <row r="457" spans="1:102" x14ac:dyDescent="0.25">
      <c r="A457" s="31"/>
      <c r="B457" s="13"/>
      <c r="C457" s="13"/>
      <c r="D457" s="13"/>
      <c r="E457" s="32"/>
      <c r="F457" s="32"/>
      <c r="G457" s="32"/>
      <c r="H457" s="32"/>
      <c r="I457" s="32"/>
      <c r="J457" s="13"/>
      <c r="K457" s="33"/>
      <c r="L457" s="34" t="str">
        <f>IFERROR(INDEX('Pokemon Data'!A:A,MATCH($A457,'Pokemon Data'!$B:$B,0)),"")</f>
        <v/>
      </c>
      <c r="M457" s="34" t="str">
        <f>IFERROR(INDEX('Pokemon Data'!I:I,MATCH($A457,'Pokemon Data'!$B:$B,0)),"")</f>
        <v/>
      </c>
      <c r="N457" s="34" t="str">
        <f>IFERROR(INDEX('Pokemon Data'!J:J,MATCH($A457,'Pokemon Data'!$B:$B,0)),"")</f>
        <v/>
      </c>
      <c r="O457" s="34" t="str">
        <f>IFERROR(INDEX('Pokemon Data'!K:K,MATCH($A457,'Pokemon Data'!$B:$B,0)),"")</f>
        <v/>
      </c>
      <c r="P457" s="35" t="str">
        <f>IFERROR(INDEX('Level Multipliers'!$A:$A,MATCH($D457,'Level Multipliers'!$B:$B,0)),"")</f>
        <v/>
      </c>
      <c r="Q457" s="36" t="str">
        <f>IFERROR(INDEX('Level Multipliers'!$D:$D,MATCH(P457,'Level Multipliers'!$A:$A,0)),"")</f>
        <v/>
      </c>
      <c r="R457" s="37" t="str">
        <f t="shared" si="259"/>
        <v/>
      </c>
      <c r="S457" s="37" t="str">
        <f t="shared" si="260"/>
        <v/>
      </c>
      <c r="T457" s="38" t="str">
        <f t="shared" si="261"/>
        <v/>
      </c>
      <c r="U457" s="38" t="str">
        <f t="shared" si="262"/>
        <v/>
      </c>
      <c r="V457" s="38" t="b">
        <f t="shared" si="263"/>
        <v>1</v>
      </c>
      <c r="W457" s="37" t="str">
        <f t="array" ref="W457:AG457">IF(V457,"",IVSolution($M457,$N457,$O457,R457,S457,T457,U457,$E457,$F457,$G457,$H457,$I457))</f>
        <v/>
      </c>
      <c r="X457" s="37" t="str">
        <v/>
      </c>
      <c r="Y457" s="37" t="str">
        <v/>
      </c>
      <c r="Z457" s="39" t="str">
        <v/>
      </c>
      <c r="AA457" s="39" t="str">
        <v/>
      </c>
      <c r="AB457" s="37" t="str">
        <v/>
      </c>
      <c r="AC457" s="37" t="str">
        <v/>
      </c>
      <c r="AD457" s="37" t="str">
        <v/>
      </c>
      <c r="AE457" s="37" t="str">
        <v/>
      </c>
      <c r="AF457" s="37" t="str">
        <v/>
      </c>
      <c r="AG457" s="37" t="str">
        <v/>
      </c>
      <c r="AH457" s="40" t="str">
        <f t="shared" si="264"/>
        <v/>
      </c>
      <c r="AI457" s="36" t="str">
        <f>IFERROR(INDEX('Level Multipliers'!$D:$D,MATCH(AH457,'Level Multipliers'!$A:$A,0)),"")</f>
        <v/>
      </c>
      <c r="AJ457" s="37" t="str">
        <f t="shared" si="265"/>
        <v/>
      </c>
      <c r="AK457" s="37" t="str">
        <f t="shared" si="266"/>
        <v/>
      </c>
      <c r="AL457" s="38" t="str">
        <f t="shared" si="267"/>
        <v/>
      </c>
      <c r="AM457" s="38" t="str">
        <f t="shared" si="268"/>
        <v/>
      </c>
      <c r="AN457" s="38" t="b">
        <f t="shared" si="269"/>
        <v>1</v>
      </c>
      <c r="AO457" s="37" t="str">
        <f t="array" ref="AO457:AY457">IF(AN457,"",IVSolution($M457,$N457,$O457,AJ457,AK457,AL457,AM457,$E457,$F457,$G457,$H457,$I457))</f>
        <v/>
      </c>
      <c r="AP457" s="37" t="str">
        <v/>
      </c>
      <c r="AQ457" s="37" t="str">
        <v/>
      </c>
      <c r="AR457" s="39" t="str">
        <v/>
      </c>
      <c r="AS457" s="39" t="str">
        <v/>
      </c>
      <c r="AT457" s="37" t="str">
        <v/>
      </c>
      <c r="AU457" s="37" t="str">
        <v/>
      </c>
      <c r="AV457" s="37" t="str">
        <v/>
      </c>
      <c r="AW457" s="37" t="str">
        <v/>
      </c>
      <c r="AX457" s="37" t="str">
        <v/>
      </c>
      <c r="AY457" s="37" t="str">
        <v/>
      </c>
      <c r="AZ457" s="40" t="str">
        <f t="shared" si="270"/>
        <v/>
      </c>
      <c r="BA457" s="36" t="str">
        <f>IFERROR(INDEX('Level Multipliers'!$D:$D,MATCH(AZ457,'Level Multipliers'!$A:$A,0)),"")</f>
        <v/>
      </c>
      <c r="BB457" s="37" t="str">
        <f t="shared" si="271"/>
        <v/>
      </c>
      <c r="BC457" s="37" t="str">
        <f t="shared" si="272"/>
        <v/>
      </c>
      <c r="BD457" s="38" t="str">
        <f t="shared" si="273"/>
        <v/>
      </c>
      <c r="BE457" s="38" t="str">
        <f t="shared" si="274"/>
        <v/>
      </c>
      <c r="BF457" s="38" t="b">
        <f t="shared" si="275"/>
        <v>1</v>
      </c>
      <c r="BG457" s="37" t="str">
        <f t="array" ref="BG457:BQ457">IF(BF457,"",IVSolution($M457,$N457,$O457,BB457,BC457,BD457,BE457,$E457,$F457,$G457,$H457,$I457))</f>
        <v/>
      </c>
      <c r="BH457" s="37" t="str">
        <v/>
      </c>
      <c r="BI457" s="37" t="str">
        <v/>
      </c>
      <c r="BJ457" s="39" t="str">
        <v/>
      </c>
      <c r="BK457" s="39" t="str">
        <v/>
      </c>
      <c r="BL457" s="37" t="str">
        <v/>
      </c>
      <c r="BM457" s="37" t="str">
        <v/>
      </c>
      <c r="BN457" s="37" t="str">
        <v/>
      </c>
      <c r="BO457" s="37" t="str">
        <v/>
      </c>
      <c r="BP457" s="37" t="str">
        <v/>
      </c>
      <c r="BQ457" s="37" t="str">
        <v/>
      </c>
      <c r="BR457" s="40" t="str">
        <f t="shared" si="276"/>
        <v/>
      </c>
      <c r="BS457" s="36" t="str">
        <f>IFERROR(INDEX('Level Multipliers'!$D:$D,MATCH(BR457,'Level Multipliers'!$A:$A,0)),"")</f>
        <v/>
      </c>
      <c r="BT457" s="37" t="str">
        <f t="shared" si="277"/>
        <v/>
      </c>
      <c r="BU457" s="37" t="str">
        <f t="shared" si="278"/>
        <v/>
      </c>
      <c r="BV457" s="38" t="str">
        <f t="shared" si="279"/>
        <v/>
      </c>
      <c r="BW457" s="38" t="str">
        <f t="shared" si="280"/>
        <v/>
      </c>
      <c r="BX457" s="38" t="b">
        <f t="shared" si="281"/>
        <v>1</v>
      </c>
      <c r="BY457" s="37" t="str">
        <f t="array" ref="BY457:CI457">IF(BX457,"",IVSolution($M457,$N457,$O457,BT457,BU457,BV457,BW457,$E457,$F457,$G457,$H457,$I457))</f>
        <v/>
      </c>
      <c r="BZ457" s="37" t="str">
        <v/>
      </c>
      <c r="CA457" s="37" t="str">
        <v/>
      </c>
      <c r="CB457" s="39" t="str">
        <v/>
      </c>
      <c r="CC457" s="39" t="str">
        <v/>
      </c>
      <c r="CD457" s="37" t="str">
        <v/>
      </c>
      <c r="CE457" s="37" t="str">
        <v/>
      </c>
      <c r="CF457" s="37" t="str">
        <v/>
      </c>
      <c r="CG457" s="37" t="str">
        <v/>
      </c>
      <c r="CH457" s="37" t="str">
        <v/>
      </c>
      <c r="CI457" s="37" t="str">
        <v/>
      </c>
      <c r="CJ457" s="41" t="str">
        <f t="shared" si="282"/>
        <v/>
      </c>
      <c r="CK457" s="41" t="str">
        <f t="shared" si="283"/>
        <v/>
      </c>
      <c r="CL457" s="61" t="str">
        <f t="shared" si="284"/>
        <v/>
      </c>
      <c r="CM457" s="39" t="str">
        <f t="shared" si="285"/>
        <v/>
      </c>
      <c r="CN457" s="39" t="str">
        <f t="shared" si="286"/>
        <v/>
      </c>
      <c r="CO457" s="42" t="str">
        <f t="shared" si="287"/>
        <v/>
      </c>
      <c r="CP457" s="42" t="str">
        <f t="shared" si="288"/>
        <v/>
      </c>
      <c r="CQ457" s="42" t="str">
        <f t="shared" si="289"/>
        <v/>
      </c>
      <c r="CR457" s="42" t="str">
        <f t="shared" si="290"/>
        <v/>
      </c>
      <c r="CS457" s="42" t="str">
        <f t="shared" si="291"/>
        <v/>
      </c>
      <c r="CT457" s="42" t="str">
        <f t="shared" si="292"/>
        <v/>
      </c>
      <c r="CU457" s="43" t="str">
        <f t="shared" si="293"/>
        <v/>
      </c>
      <c r="CV457" s="43" t="str">
        <f t="shared" si="294"/>
        <v/>
      </c>
      <c r="CW457" s="43" t="str">
        <f t="shared" si="295"/>
        <v/>
      </c>
      <c r="CX457" s="13"/>
    </row>
    <row r="458" spans="1:102" x14ac:dyDescent="0.25">
      <c r="A458" s="31"/>
      <c r="B458" s="13"/>
      <c r="C458" s="13"/>
      <c r="D458" s="13"/>
      <c r="E458" s="32"/>
      <c r="F458" s="32"/>
      <c r="G458" s="32"/>
      <c r="H458" s="32"/>
      <c r="I458" s="32"/>
      <c r="J458" s="13"/>
      <c r="K458" s="33"/>
      <c r="L458" s="34" t="str">
        <f>IFERROR(INDEX('Pokemon Data'!A:A,MATCH($A458,'Pokemon Data'!$B:$B,0)),"")</f>
        <v/>
      </c>
      <c r="M458" s="34" t="str">
        <f>IFERROR(INDEX('Pokemon Data'!I:I,MATCH($A458,'Pokemon Data'!$B:$B,0)),"")</f>
        <v/>
      </c>
      <c r="N458" s="34" t="str">
        <f>IFERROR(INDEX('Pokemon Data'!J:J,MATCH($A458,'Pokemon Data'!$B:$B,0)),"")</f>
        <v/>
      </c>
      <c r="O458" s="34" t="str">
        <f>IFERROR(INDEX('Pokemon Data'!K:K,MATCH($A458,'Pokemon Data'!$B:$B,0)),"")</f>
        <v/>
      </c>
      <c r="P458" s="35" t="str">
        <f>IFERROR(INDEX('Level Multipliers'!$A:$A,MATCH($D458,'Level Multipliers'!$B:$B,0)),"")</f>
        <v/>
      </c>
      <c r="Q458" s="36" t="str">
        <f>IFERROR(INDEX('Level Multipliers'!$D:$D,MATCH(P458,'Level Multipliers'!$A:$A,0)),"")</f>
        <v/>
      </c>
      <c r="R458" s="37" t="str">
        <f t="shared" si="259"/>
        <v/>
      </c>
      <c r="S458" s="37" t="str">
        <f t="shared" si="260"/>
        <v/>
      </c>
      <c r="T458" s="38" t="str">
        <f t="shared" si="261"/>
        <v/>
      </c>
      <c r="U458" s="38" t="str">
        <f t="shared" si="262"/>
        <v/>
      </c>
      <c r="V458" s="38" t="b">
        <f t="shared" si="263"/>
        <v>1</v>
      </c>
      <c r="W458" s="37" t="str">
        <f t="array" ref="W458:AG458">IF(V458,"",IVSolution($M458,$N458,$O458,R458,S458,T458,U458,$E458,$F458,$G458,$H458,$I458))</f>
        <v/>
      </c>
      <c r="X458" s="37" t="str">
        <v/>
      </c>
      <c r="Y458" s="37" t="str">
        <v/>
      </c>
      <c r="Z458" s="39" t="str">
        <v/>
      </c>
      <c r="AA458" s="39" t="str">
        <v/>
      </c>
      <c r="AB458" s="37" t="str">
        <v/>
      </c>
      <c r="AC458" s="37" t="str">
        <v/>
      </c>
      <c r="AD458" s="37" t="str">
        <v/>
      </c>
      <c r="AE458" s="37" t="str">
        <v/>
      </c>
      <c r="AF458" s="37" t="str">
        <v/>
      </c>
      <c r="AG458" s="37" t="str">
        <v/>
      </c>
      <c r="AH458" s="40" t="str">
        <f t="shared" si="264"/>
        <v/>
      </c>
      <c r="AI458" s="36" t="str">
        <f>IFERROR(INDEX('Level Multipliers'!$D:$D,MATCH(AH458,'Level Multipliers'!$A:$A,0)),"")</f>
        <v/>
      </c>
      <c r="AJ458" s="37" t="str">
        <f t="shared" si="265"/>
        <v/>
      </c>
      <c r="AK458" s="37" t="str">
        <f t="shared" si="266"/>
        <v/>
      </c>
      <c r="AL458" s="38" t="str">
        <f t="shared" si="267"/>
        <v/>
      </c>
      <c r="AM458" s="38" t="str">
        <f t="shared" si="268"/>
        <v/>
      </c>
      <c r="AN458" s="38" t="b">
        <f t="shared" si="269"/>
        <v>1</v>
      </c>
      <c r="AO458" s="37" t="str">
        <f t="array" ref="AO458:AY458">IF(AN458,"",IVSolution($M458,$N458,$O458,AJ458,AK458,AL458,AM458,$E458,$F458,$G458,$H458,$I458))</f>
        <v/>
      </c>
      <c r="AP458" s="37" t="str">
        <v/>
      </c>
      <c r="AQ458" s="37" t="str">
        <v/>
      </c>
      <c r="AR458" s="39" t="str">
        <v/>
      </c>
      <c r="AS458" s="39" t="str">
        <v/>
      </c>
      <c r="AT458" s="37" t="str">
        <v/>
      </c>
      <c r="AU458" s="37" t="str">
        <v/>
      </c>
      <c r="AV458" s="37" t="str">
        <v/>
      </c>
      <c r="AW458" s="37" t="str">
        <v/>
      </c>
      <c r="AX458" s="37" t="str">
        <v/>
      </c>
      <c r="AY458" s="37" t="str">
        <v/>
      </c>
      <c r="AZ458" s="40" t="str">
        <f t="shared" si="270"/>
        <v/>
      </c>
      <c r="BA458" s="36" t="str">
        <f>IFERROR(INDEX('Level Multipliers'!$D:$D,MATCH(AZ458,'Level Multipliers'!$A:$A,0)),"")</f>
        <v/>
      </c>
      <c r="BB458" s="37" t="str">
        <f t="shared" si="271"/>
        <v/>
      </c>
      <c r="BC458" s="37" t="str">
        <f t="shared" si="272"/>
        <v/>
      </c>
      <c r="BD458" s="38" t="str">
        <f t="shared" si="273"/>
        <v/>
      </c>
      <c r="BE458" s="38" t="str">
        <f t="shared" si="274"/>
        <v/>
      </c>
      <c r="BF458" s="38" t="b">
        <f t="shared" si="275"/>
        <v>1</v>
      </c>
      <c r="BG458" s="37" t="str">
        <f t="array" ref="BG458:BQ458">IF(BF458,"",IVSolution($M458,$N458,$O458,BB458,BC458,BD458,BE458,$E458,$F458,$G458,$H458,$I458))</f>
        <v/>
      </c>
      <c r="BH458" s="37" t="str">
        <v/>
      </c>
      <c r="BI458" s="37" t="str">
        <v/>
      </c>
      <c r="BJ458" s="39" t="str">
        <v/>
      </c>
      <c r="BK458" s="39" t="str">
        <v/>
      </c>
      <c r="BL458" s="37" t="str">
        <v/>
      </c>
      <c r="BM458" s="37" t="str">
        <v/>
      </c>
      <c r="BN458" s="37" t="str">
        <v/>
      </c>
      <c r="BO458" s="37" t="str">
        <v/>
      </c>
      <c r="BP458" s="37" t="str">
        <v/>
      </c>
      <c r="BQ458" s="37" t="str">
        <v/>
      </c>
      <c r="BR458" s="40" t="str">
        <f t="shared" si="276"/>
        <v/>
      </c>
      <c r="BS458" s="36" t="str">
        <f>IFERROR(INDEX('Level Multipliers'!$D:$D,MATCH(BR458,'Level Multipliers'!$A:$A,0)),"")</f>
        <v/>
      </c>
      <c r="BT458" s="37" t="str">
        <f t="shared" si="277"/>
        <v/>
      </c>
      <c r="BU458" s="37" t="str">
        <f t="shared" si="278"/>
        <v/>
      </c>
      <c r="BV458" s="38" t="str">
        <f t="shared" si="279"/>
        <v/>
      </c>
      <c r="BW458" s="38" t="str">
        <f t="shared" si="280"/>
        <v/>
      </c>
      <c r="BX458" s="38" t="b">
        <f t="shared" si="281"/>
        <v>1</v>
      </c>
      <c r="BY458" s="37" t="str">
        <f t="array" ref="BY458:CI458">IF(BX458,"",IVSolution($M458,$N458,$O458,BT458,BU458,BV458,BW458,$E458,$F458,$G458,$H458,$I458))</f>
        <v/>
      </c>
      <c r="BZ458" s="37" t="str">
        <v/>
      </c>
      <c r="CA458" s="37" t="str">
        <v/>
      </c>
      <c r="CB458" s="39" t="str">
        <v/>
      </c>
      <c r="CC458" s="39" t="str">
        <v/>
      </c>
      <c r="CD458" s="37" t="str">
        <v/>
      </c>
      <c r="CE458" s="37" t="str">
        <v/>
      </c>
      <c r="CF458" s="37" t="str">
        <v/>
      </c>
      <c r="CG458" s="37" t="str">
        <v/>
      </c>
      <c r="CH458" s="37" t="str">
        <v/>
      </c>
      <c r="CI458" s="37" t="str">
        <v/>
      </c>
      <c r="CJ458" s="41" t="str">
        <f t="shared" si="282"/>
        <v/>
      </c>
      <c r="CK458" s="41" t="str">
        <f t="shared" si="283"/>
        <v/>
      </c>
      <c r="CL458" s="61" t="str">
        <f t="shared" si="284"/>
        <v/>
      </c>
      <c r="CM458" s="39" t="str">
        <f t="shared" si="285"/>
        <v/>
      </c>
      <c r="CN458" s="39" t="str">
        <f t="shared" si="286"/>
        <v/>
      </c>
      <c r="CO458" s="42" t="str">
        <f t="shared" si="287"/>
        <v/>
      </c>
      <c r="CP458" s="42" t="str">
        <f t="shared" si="288"/>
        <v/>
      </c>
      <c r="CQ458" s="42" t="str">
        <f t="shared" si="289"/>
        <v/>
      </c>
      <c r="CR458" s="42" t="str">
        <f t="shared" si="290"/>
        <v/>
      </c>
      <c r="CS458" s="42" t="str">
        <f t="shared" si="291"/>
        <v/>
      </c>
      <c r="CT458" s="42" t="str">
        <f t="shared" si="292"/>
        <v/>
      </c>
      <c r="CU458" s="43" t="str">
        <f t="shared" si="293"/>
        <v/>
      </c>
      <c r="CV458" s="43" t="str">
        <f t="shared" si="294"/>
        <v/>
      </c>
      <c r="CW458" s="43" t="str">
        <f t="shared" si="295"/>
        <v/>
      </c>
      <c r="CX458" s="13"/>
    </row>
    <row r="459" spans="1:102" x14ac:dyDescent="0.25">
      <c r="A459" s="31"/>
      <c r="B459" s="13"/>
      <c r="C459" s="13"/>
      <c r="D459" s="13"/>
      <c r="E459" s="32"/>
      <c r="F459" s="32"/>
      <c r="G459" s="32"/>
      <c r="H459" s="32"/>
      <c r="I459" s="32"/>
      <c r="J459" s="13"/>
      <c r="K459" s="33"/>
      <c r="L459" s="34" t="str">
        <f>IFERROR(INDEX('Pokemon Data'!A:A,MATCH($A459,'Pokemon Data'!$B:$B,0)),"")</f>
        <v/>
      </c>
      <c r="M459" s="34" t="str">
        <f>IFERROR(INDEX('Pokemon Data'!I:I,MATCH($A459,'Pokemon Data'!$B:$B,0)),"")</f>
        <v/>
      </c>
      <c r="N459" s="34" t="str">
        <f>IFERROR(INDEX('Pokemon Data'!J:J,MATCH($A459,'Pokemon Data'!$B:$B,0)),"")</f>
        <v/>
      </c>
      <c r="O459" s="34" t="str">
        <f>IFERROR(INDEX('Pokemon Data'!K:K,MATCH($A459,'Pokemon Data'!$B:$B,0)),"")</f>
        <v/>
      </c>
      <c r="P459" s="35" t="str">
        <f>IFERROR(INDEX('Level Multipliers'!$A:$A,MATCH($D459,'Level Multipliers'!$B:$B,0)),"")</f>
        <v/>
      </c>
      <c r="Q459" s="36" t="str">
        <f>IFERROR(INDEX('Level Multipliers'!$D:$D,MATCH(P459,'Level Multipliers'!$A:$A,0)),"")</f>
        <v/>
      </c>
      <c r="R459" s="37" t="str">
        <f t="shared" si="259"/>
        <v/>
      </c>
      <c r="S459" s="37" t="str">
        <f t="shared" si="260"/>
        <v/>
      </c>
      <c r="T459" s="38" t="str">
        <f t="shared" si="261"/>
        <v/>
      </c>
      <c r="U459" s="38" t="str">
        <f t="shared" si="262"/>
        <v/>
      </c>
      <c r="V459" s="38" t="b">
        <f t="shared" si="263"/>
        <v>1</v>
      </c>
      <c r="W459" s="37" t="str">
        <f t="array" ref="W459:AG459">IF(V459,"",IVSolution($M459,$N459,$O459,R459,S459,T459,U459,$E459,$F459,$G459,$H459,$I459))</f>
        <v/>
      </c>
      <c r="X459" s="37" t="str">
        <v/>
      </c>
      <c r="Y459" s="37" t="str">
        <v/>
      </c>
      <c r="Z459" s="39" t="str">
        <v/>
      </c>
      <c r="AA459" s="39" t="str">
        <v/>
      </c>
      <c r="AB459" s="37" t="str">
        <v/>
      </c>
      <c r="AC459" s="37" t="str">
        <v/>
      </c>
      <c r="AD459" s="37" t="str">
        <v/>
      </c>
      <c r="AE459" s="37" t="str">
        <v/>
      </c>
      <c r="AF459" s="37" t="str">
        <v/>
      </c>
      <c r="AG459" s="37" t="str">
        <v/>
      </c>
      <c r="AH459" s="40" t="str">
        <f t="shared" si="264"/>
        <v/>
      </c>
      <c r="AI459" s="36" t="str">
        <f>IFERROR(INDEX('Level Multipliers'!$D:$D,MATCH(AH459,'Level Multipliers'!$A:$A,0)),"")</f>
        <v/>
      </c>
      <c r="AJ459" s="37" t="str">
        <f t="shared" si="265"/>
        <v/>
      </c>
      <c r="AK459" s="37" t="str">
        <f t="shared" si="266"/>
        <v/>
      </c>
      <c r="AL459" s="38" t="str">
        <f t="shared" si="267"/>
        <v/>
      </c>
      <c r="AM459" s="38" t="str">
        <f t="shared" si="268"/>
        <v/>
      </c>
      <c r="AN459" s="38" t="b">
        <f t="shared" si="269"/>
        <v>1</v>
      </c>
      <c r="AO459" s="37" t="str">
        <f t="array" ref="AO459:AY459">IF(AN459,"",IVSolution($M459,$N459,$O459,AJ459,AK459,AL459,AM459,$E459,$F459,$G459,$H459,$I459))</f>
        <v/>
      </c>
      <c r="AP459" s="37" t="str">
        <v/>
      </c>
      <c r="AQ459" s="37" t="str">
        <v/>
      </c>
      <c r="AR459" s="39" t="str">
        <v/>
      </c>
      <c r="AS459" s="39" t="str">
        <v/>
      </c>
      <c r="AT459" s="37" t="str">
        <v/>
      </c>
      <c r="AU459" s="37" t="str">
        <v/>
      </c>
      <c r="AV459" s="37" t="str">
        <v/>
      </c>
      <c r="AW459" s="37" t="str">
        <v/>
      </c>
      <c r="AX459" s="37" t="str">
        <v/>
      </c>
      <c r="AY459" s="37" t="str">
        <v/>
      </c>
      <c r="AZ459" s="40" t="str">
        <f t="shared" si="270"/>
        <v/>
      </c>
      <c r="BA459" s="36" t="str">
        <f>IFERROR(INDEX('Level Multipliers'!$D:$D,MATCH(AZ459,'Level Multipliers'!$A:$A,0)),"")</f>
        <v/>
      </c>
      <c r="BB459" s="37" t="str">
        <f t="shared" si="271"/>
        <v/>
      </c>
      <c r="BC459" s="37" t="str">
        <f t="shared" si="272"/>
        <v/>
      </c>
      <c r="BD459" s="38" t="str">
        <f t="shared" si="273"/>
        <v/>
      </c>
      <c r="BE459" s="38" t="str">
        <f t="shared" si="274"/>
        <v/>
      </c>
      <c r="BF459" s="38" t="b">
        <f t="shared" si="275"/>
        <v>1</v>
      </c>
      <c r="BG459" s="37" t="str">
        <f t="array" ref="BG459:BQ459">IF(BF459,"",IVSolution($M459,$N459,$O459,BB459,BC459,BD459,BE459,$E459,$F459,$G459,$H459,$I459))</f>
        <v/>
      </c>
      <c r="BH459" s="37" t="str">
        <v/>
      </c>
      <c r="BI459" s="37" t="str">
        <v/>
      </c>
      <c r="BJ459" s="39" t="str">
        <v/>
      </c>
      <c r="BK459" s="39" t="str">
        <v/>
      </c>
      <c r="BL459" s="37" t="str">
        <v/>
      </c>
      <c r="BM459" s="37" t="str">
        <v/>
      </c>
      <c r="BN459" s="37" t="str">
        <v/>
      </c>
      <c r="BO459" s="37" t="str">
        <v/>
      </c>
      <c r="BP459" s="37" t="str">
        <v/>
      </c>
      <c r="BQ459" s="37" t="str">
        <v/>
      </c>
      <c r="BR459" s="40" t="str">
        <f t="shared" si="276"/>
        <v/>
      </c>
      <c r="BS459" s="36" t="str">
        <f>IFERROR(INDEX('Level Multipliers'!$D:$D,MATCH(BR459,'Level Multipliers'!$A:$A,0)),"")</f>
        <v/>
      </c>
      <c r="BT459" s="37" t="str">
        <f t="shared" si="277"/>
        <v/>
      </c>
      <c r="BU459" s="37" t="str">
        <f t="shared" si="278"/>
        <v/>
      </c>
      <c r="BV459" s="38" t="str">
        <f t="shared" si="279"/>
        <v/>
      </c>
      <c r="BW459" s="38" t="str">
        <f t="shared" si="280"/>
        <v/>
      </c>
      <c r="BX459" s="38" t="b">
        <f t="shared" si="281"/>
        <v>1</v>
      </c>
      <c r="BY459" s="37" t="str">
        <f t="array" ref="BY459:CI459">IF(BX459,"",IVSolution($M459,$N459,$O459,BT459,BU459,BV459,BW459,$E459,$F459,$G459,$H459,$I459))</f>
        <v/>
      </c>
      <c r="BZ459" s="37" t="str">
        <v/>
      </c>
      <c r="CA459" s="37" t="str">
        <v/>
      </c>
      <c r="CB459" s="39" t="str">
        <v/>
      </c>
      <c r="CC459" s="39" t="str">
        <v/>
      </c>
      <c r="CD459" s="37" t="str">
        <v/>
      </c>
      <c r="CE459" s="37" t="str">
        <v/>
      </c>
      <c r="CF459" s="37" t="str">
        <v/>
      </c>
      <c r="CG459" s="37" t="str">
        <v/>
      </c>
      <c r="CH459" s="37" t="str">
        <v/>
      </c>
      <c r="CI459" s="37" t="str">
        <v/>
      </c>
      <c r="CJ459" s="41" t="str">
        <f t="shared" si="282"/>
        <v/>
      </c>
      <c r="CK459" s="41" t="str">
        <f t="shared" si="283"/>
        <v/>
      </c>
      <c r="CL459" s="61" t="str">
        <f t="shared" si="284"/>
        <v/>
      </c>
      <c r="CM459" s="39" t="str">
        <f t="shared" si="285"/>
        <v/>
      </c>
      <c r="CN459" s="39" t="str">
        <f t="shared" si="286"/>
        <v/>
      </c>
      <c r="CO459" s="42" t="str">
        <f t="shared" si="287"/>
        <v/>
      </c>
      <c r="CP459" s="42" t="str">
        <f t="shared" si="288"/>
        <v/>
      </c>
      <c r="CQ459" s="42" t="str">
        <f t="shared" si="289"/>
        <v/>
      </c>
      <c r="CR459" s="42" t="str">
        <f t="shared" si="290"/>
        <v/>
      </c>
      <c r="CS459" s="42" t="str">
        <f t="shared" si="291"/>
        <v/>
      </c>
      <c r="CT459" s="42" t="str">
        <f t="shared" si="292"/>
        <v/>
      </c>
      <c r="CU459" s="43" t="str">
        <f t="shared" si="293"/>
        <v/>
      </c>
      <c r="CV459" s="43" t="str">
        <f t="shared" si="294"/>
        <v/>
      </c>
      <c r="CW459" s="43" t="str">
        <f t="shared" si="295"/>
        <v/>
      </c>
      <c r="CX459" s="13"/>
    </row>
    <row r="460" spans="1:102" x14ac:dyDescent="0.25">
      <c r="A460" s="31"/>
      <c r="B460" s="13"/>
      <c r="C460" s="13"/>
      <c r="D460" s="13"/>
      <c r="E460" s="32"/>
      <c r="F460" s="32"/>
      <c r="G460" s="32"/>
      <c r="H460" s="32"/>
      <c r="I460" s="32"/>
      <c r="J460" s="13"/>
      <c r="K460" s="33"/>
      <c r="L460" s="34" t="str">
        <f>IFERROR(INDEX('Pokemon Data'!A:A,MATCH($A460,'Pokemon Data'!$B:$B,0)),"")</f>
        <v/>
      </c>
      <c r="M460" s="34" t="str">
        <f>IFERROR(INDEX('Pokemon Data'!I:I,MATCH($A460,'Pokemon Data'!$B:$B,0)),"")</f>
        <v/>
      </c>
      <c r="N460" s="34" t="str">
        <f>IFERROR(INDEX('Pokemon Data'!J:J,MATCH($A460,'Pokemon Data'!$B:$B,0)),"")</f>
        <v/>
      </c>
      <c r="O460" s="34" t="str">
        <f>IFERROR(INDEX('Pokemon Data'!K:K,MATCH($A460,'Pokemon Data'!$B:$B,0)),"")</f>
        <v/>
      </c>
      <c r="P460" s="35" t="str">
        <f>IFERROR(INDEX('Level Multipliers'!$A:$A,MATCH($D460,'Level Multipliers'!$B:$B,0)),"")</f>
        <v/>
      </c>
      <c r="Q460" s="36" t="str">
        <f>IFERROR(INDEX('Level Multipliers'!$D:$D,MATCH(P460,'Level Multipliers'!$A:$A,0)),"")</f>
        <v/>
      </c>
      <c r="R460" s="37" t="str">
        <f t="shared" si="259"/>
        <v/>
      </c>
      <c r="S460" s="37" t="str">
        <f t="shared" si="260"/>
        <v/>
      </c>
      <c r="T460" s="38" t="str">
        <f t="shared" si="261"/>
        <v/>
      </c>
      <c r="U460" s="38" t="str">
        <f t="shared" si="262"/>
        <v/>
      </c>
      <c r="V460" s="38" t="b">
        <f t="shared" si="263"/>
        <v>1</v>
      </c>
      <c r="W460" s="37" t="str">
        <f t="array" ref="W460:AG460">IF(V460,"",IVSolution($M460,$N460,$O460,R460,S460,T460,U460,$E460,$F460,$G460,$H460,$I460))</f>
        <v/>
      </c>
      <c r="X460" s="37" t="str">
        <v/>
      </c>
      <c r="Y460" s="37" t="str">
        <v/>
      </c>
      <c r="Z460" s="39" t="str">
        <v/>
      </c>
      <c r="AA460" s="39" t="str">
        <v/>
      </c>
      <c r="AB460" s="37" t="str">
        <v/>
      </c>
      <c r="AC460" s="37" t="str">
        <v/>
      </c>
      <c r="AD460" s="37" t="str">
        <v/>
      </c>
      <c r="AE460" s="37" t="str">
        <v/>
      </c>
      <c r="AF460" s="37" t="str">
        <v/>
      </c>
      <c r="AG460" s="37" t="str">
        <v/>
      </c>
      <c r="AH460" s="40" t="str">
        <f t="shared" si="264"/>
        <v/>
      </c>
      <c r="AI460" s="36" t="str">
        <f>IFERROR(INDEX('Level Multipliers'!$D:$D,MATCH(AH460,'Level Multipliers'!$A:$A,0)),"")</f>
        <v/>
      </c>
      <c r="AJ460" s="37" t="str">
        <f t="shared" si="265"/>
        <v/>
      </c>
      <c r="AK460" s="37" t="str">
        <f t="shared" si="266"/>
        <v/>
      </c>
      <c r="AL460" s="38" t="str">
        <f t="shared" si="267"/>
        <v/>
      </c>
      <c r="AM460" s="38" t="str">
        <f t="shared" si="268"/>
        <v/>
      </c>
      <c r="AN460" s="38" t="b">
        <f t="shared" si="269"/>
        <v>1</v>
      </c>
      <c r="AO460" s="37" t="str">
        <f t="array" ref="AO460:AY460">IF(AN460,"",IVSolution($M460,$N460,$O460,AJ460,AK460,AL460,AM460,$E460,$F460,$G460,$H460,$I460))</f>
        <v/>
      </c>
      <c r="AP460" s="37" t="str">
        <v/>
      </c>
      <c r="AQ460" s="37" t="str">
        <v/>
      </c>
      <c r="AR460" s="39" t="str">
        <v/>
      </c>
      <c r="AS460" s="39" t="str">
        <v/>
      </c>
      <c r="AT460" s="37" t="str">
        <v/>
      </c>
      <c r="AU460" s="37" t="str">
        <v/>
      </c>
      <c r="AV460" s="37" t="str">
        <v/>
      </c>
      <c r="AW460" s="37" t="str">
        <v/>
      </c>
      <c r="AX460" s="37" t="str">
        <v/>
      </c>
      <c r="AY460" s="37" t="str">
        <v/>
      </c>
      <c r="AZ460" s="40" t="str">
        <f t="shared" si="270"/>
        <v/>
      </c>
      <c r="BA460" s="36" t="str">
        <f>IFERROR(INDEX('Level Multipliers'!$D:$D,MATCH(AZ460,'Level Multipliers'!$A:$A,0)),"")</f>
        <v/>
      </c>
      <c r="BB460" s="37" t="str">
        <f t="shared" si="271"/>
        <v/>
      </c>
      <c r="BC460" s="37" t="str">
        <f t="shared" si="272"/>
        <v/>
      </c>
      <c r="BD460" s="38" t="str">
        <f t="shared" si="273"/>
        <v/>
      </c>
      <c r="BE460" s="38" t="str">
        <f t="shared" si="274"/>
        <v/>
      </c>
      <c r="BF460" s="38" t="b">
        <f t="shared" si="275"/>
        <v>1</v>
      </c>
      <c r="BG460" s="37" t="str">
        <f t="array" ref="BG460:BQ460">IF(BF460,"",IVSolution($M460,$N460,$O460,BB460,BC460,BD460,BE460,$E460,$F460,$G460,$H460,$I460))</f>
        <v/>
      </c>
      <c r="BH460" s="37" t="str">
        <v/>
      </c>
      <c r="BI460" s="37" t="str">
        <v/>
      </c>
      <c r="BJ460" s="39" t="str">
        <v/>
      </c>
      <c r="BK460" s="39" t="str">
        <v/>
      </c>
      <c r="BL460" s="37" t="str">
        <v/>
      </c>
      <c r="BM460" s="37" t="str">
        <v/>
      </c>
      <c r="BN460" s="37" t="str">
        <v/>
      </c>
      <c r="BO460" s="37" t="str">
        <v/>
      </c>
      <c r="BP460" s="37" t="str">
        <v/>
      </c>
      <c r="BQ460" s="37" t="str">
        <v/>
      </c>
      <c r="BR460" s="40" t="str">
        <f t="shared" si="276"/>
        <v/>
      </c>
      <c r="BS460" s="36" t="str">
        <f>IFERROR(INDEX('Level Multipliers'!$D:$D,MATCH(BR460,'Level Multipliers'!$A:$A,0)),"")</f>
        <v/>
      </c>
      <c r="BT460" s="37" t="str">
        <f t="shared" si="277"/>
        <v/>
      </c>
      <c r="BU460" s="37" t="str">
        <f t="shared" si="278"/>
        <v/>
      </c>
      <c r="BV460" s="38" t="str">
        <f t="shared" si="279"/>
        <v/>
      </c>
      <c r="BW460" s="38" t="str">
        <f t="shared" si="280"/>
        <v/>
      </c>
      <c r="BX460" s="38" t="b">
        <f t="shared" si="281"/>
        <v>1</v>
      </c>
      <c r="BY460" s="37" t="str">
        <f t="array" ref="BY460:CI460">IF(BX460,"",IVSolution($M460,$N460,$O460,BT460,BU460,BV460,BW460,$E460,$F460,$G460,$H460,$I460))</f>
        <v/>
      </c>
      <c r="BZ460" s="37" t="str">
        <v/>
      </c>
      <c r="CA460" s="37" t="str">
        <v/>
      </c>
      <c r="CB460" s="39" t="str">
        <v/>
      </c>
      <c r="CC460" s="39" t="str">
        <v/>
      </c>
      <c r="CD460" s="37" t="str">
        <v/>
      </c>
      <c r="CE460" s="37" t="str">
        <v/>
      </c>
      <c r="CF460" s="37" t="str">
        <v/>
      </c>
      <c r="CG460" s="37" t="str">
        <v/>
      </c>
      <c r="CH460" s="37" t="str">
        <v/>
      </c>
      <c r="CI460" s="37" t="str">
        <v/>
      </c>
      <c r="CJ460" s="41" t="str">
        <f t="shared" si="282"/>
        <v/>
      </c>
      <c r="CK460" s="41" t="str">
        <f t="shared" si="283"/>
        <v/>
      </c>
      <c r="CL460" s="61" t="str">
        <f t="shared" si="284"/>
        <v/>
      </c>
      <c r="CM460" s="39" t="str">
        <f t="shared" si="285"/>
        <v/>
      </c>
      <c r="CN460" s="39" t="str">
        <f t="shared" si="286"/>
        <v/>
      </c>
      <c r="CO460" s="42" t="str">
        <f t="shared" si="287"/>
        <v/>
      </c>
      <c r="CP460" s="42" t="str">
        <f t="shared" si="288"/>
        <v/>
      </c>
      <c r="CQ460" s="42" t="str">
        <f t="shared" si="289"/>
        <v/>
      </c>
      <c r="CR460" s="42" t="str">
        <f t="shared" si="290"/>
        <v/>
      </c>
      <c r="CS460" s="42" t="str">
        <f t="shared" si="291"/>
        <v/>
      </c>
      <c r="CT460" s="42" t="str">
        <f t="shared" si="292"/>
        <v/>
      </c>
      <c r="CU460" s="43" t="str">
        <f t="shared" si="293"/>
        <v/>
      </c>
      <c r="CV460" s="43" t="str">
        <f t="shared" si="294"/>
        <v/>
      </c>
      <c r="CW460" s="43" t="str">
        <f t="shared" si="295"/>
        <v/>
      </c>
      <c r="CX460" s="13"/>
    </row>
    <row r="461" spans="1:102" x14ac:dyDescent="0.25">
      <c r="A461" s="31"/>
      <c r="B461" s="13"/>
      <c r="C461" s="13"/>
      <c r="D461" s="13"/>
      <c r="E461" s="32"/>
      <c r="F461" s="32"/>
      <c r="G461" s="32"/>
      <c r="H461" s="32"/>
      <c r="I461" s="32"/>
      <c r="J461" s="13"/>
      <c r="K461" s="33"/>
      <c r="L461" s="34" t="str">
        <f>IFERROR(INDEX('Pokemon Data'!A:A,MATCH($A461,'Pokemon Data'!$B:$B,0)),"")</f>
        <v/>
      </c>
      <c r="M461" s="34" t="str">
        <f>IFERROR(INDEX('Pokemon Data'!I:I,MATCH($A461,'Pokemon Data'!$B:$B,0)),"")</f>
        <v/>
      </c>
      <c r="N461" s="34" t="str">
        <f>IFERROR(INDEX('Pokemon Data'!J:J,MATCH($A461,'Pokemon Data'!$B:$B,0)),"")</f>
        <v/>
      </c>
      <c r="O461" s="34" t="str">
        <f>IFERROR(INDEX('Pokemon Data'!K:K,MATCH($A461,'Pokemon Data'!$B:$B,0)),"")</f>
        <v/>
      </c>
      <c r="P461" s="35" t="str">
        <f>IFERROR(INDEX('Level Multipliers'!$A:$A,MATCH($D461,'Level Multipliers'!$B:$B,0)),"")</f>
        <v/>
      </c>
      <c r="Q461" s="36" t="str">
        <f>IFERROR(INDEX('Level Multipliers'!$D:$D,MATCH(P461,'Level Multipliers'!$A:$A,0)),"")</f>
        <v/>
      </c>
      <c r="R461" s="37" t="str">
        <f t="shared" si="259"/>
        <v/>
      </c>
      <c r="S461" s="37" t="str">
        <f t="shared" si="260"/>
        <v/>
      </c>
      <c r="T461" s="38" t="str">
        <f t="shared" si="261"/>
        <v/>
      </c>
      <c r="U461" s="38" t="str">
        <f t="shared" si="262"/>
        <v/>
      </c>
      <c r="V461" s="38" t="b">
        <f t="shared" si="263"/>
        <v>1</v>
      </c>
      <c r="W461" s="37" t="str">
        <f t="array" ref="W461:AG461">IF(V461,"",IVSolution($M461,$N461,$O461,R461,S461,T461,U461,$E461,$F461,$G461,$H461,$I461))</f>
        <v/>
      </c>
      <c r="X461" s="37" t="str">
        <v/>
      </c>
      <c r="Y461" s="37" t="str">
        <v/>
      </c>
      <c r="Z461" s="39" t="str">
        <v/>
      </c>
      <c r="AA461" s="39" t="str">
        <v/>
      </c>
      <c r="AB461" s="37" t="str">
        <v/>
      </c>
      <c r="AC461" s="37" t="str">
        <v/>
      </c>
      <c r="AD461" s="37" t="str">
        <v/>
      </c>
      <c r="AE461" s="37" t="str">
        <v/>
      </c>
      <c r="AF461" s="37" t="str">
        <v/>
      </c>
      <c r="AG461" s="37" t="str">
        <v/>
      </c>
      <c r="AH461" s="40" t="str">
        <f t="shared" si="264"/>
        <v/>
      </c>
      <c r="AI461" s="36" t="str">
        <f>IFERROR(INDEX('Level Multipliers'!$D:$D,MATCH(AH461,'Level Multipliers'!$A:$A,0)),"")</f>
        <v/>
      </c>
      <c r="AJ461" s="37" t="str">
        <f t="shared" si="265"/>
        <v/>
      </c>
      <c r="AK461" s="37" t="str">
        <f t="shared" si="266"/>
        <v/>
      </c>
      <c r="AL461" s="38" t="str">
        <f t="shared" si="267"/>
        <v/>
      </c>
      <c r="AM461" s="38" t="str">
        <f t="shared" si="268"/>
        <v/>
      </c>
      <c r="AN461" s="38" t="b">
        <f t="shared" si="269"/>
        <v>1</v>
      </c>
      <c r="AO461" s="37" t="str">
        <f t="array" ref="AO461:AY461">IF(AN461,"",IVSolution($M461,$N461,$O461,AJ461,AK461,AL461,AM461,$E461,$F461,$G461,$H461,$I461))</f>
        <v/>
      </c>
      <c r="AP461" s="37" t="str">
        <v/>
      </c>
      <c r="AQ461" s="37" t="str">
        <v/>
      </c>
      <c r="AR461" s="39" t="str">
        <v/>
      </c>
      <c r="AS461" s="39" t="str">
        <v/>
      </c>
      <c r="AT461" s="37" t="str">
        <v/>
      </c>
      <c r="AU461" s="37" t="str">
        <v/>
      </c>
      <c r="AV461" s="37" t="str">
        <v/>
      </c>
      <c r="AW461" s="37" t="str">
        <v/>
      </c>
      <c r="AX461" s="37" t="str">
        <v/>
      </c>
      <c r="AY461" s="37" t="str">
        <v/>
      </c>
      <c r="AZ461" s="40" t="str">
        <f t="shared" si="270"/>
        <v/>
      </c>
      <c r="BA461" s="36" t="str">
        <f>IFERROR(INDEX('Level Multipliers'!$D:$D,MATCH(AZ461,'Level Multipliers'!$A:$A,0)),"")</f>
        <v/>
      </c>
      <c r="BB461" s="37" t="str">
        <f t="shared" si="271"/>
        <v/>
      </c>
      <c r="BC461" s="37" t="str">
        <f t="shared" si="272"/>
        <v/>
      </c>
      <c r="BD461" s="38" t="str">
        <f t="shared" si="273"/>
        <v/>
      </c>
      <c r="BE461" s="38" t="str">
        <f t="shared" si="274"/>
        <v/>
      </c>
      <c r="BF461" s="38" t="b">
        <f t="shared" si="275"/>
        <v>1</v>
      </c>
      <c r="BG461" s="37" t="str">
        <f t="array" ref="BG461:BQ461">IF(BF461,"",IVSolution($M461,$N461,$O461,BB461,BC461,BD461,BE461,$E461,$F461,$G461,$H461,$I461))</f>
        <v/>
      </c>
      <c r="BH461" s="37" t="str">
        <v/>
      </c>
      <c r="BI461" s="37" t="str">
        <v/>
      </c>
      <c r="BJ461" s="39" t="str">
        <v/>
      </c>
      <c r="BK461" s="39" t="str">
        <v/>
      </c>
      <c r="BL461" s="37" t="str">
        <v/>
      </c>
      <c r="BM461" s="37" t="str">
        <v/>
      </c>
      <c r="BN461" s="37" t="str">
        <v/>
      </c>
      <c r="BO461" s="37" t="str">
        <v/>
      </c>
      <c r="BP461" s="37" t="str">
        <v/>
      </c>
      <c r="BQ461" s="37" t="str">
        <v/>
      </c>
      <c r="BR461" s="40" t="str">
        <f t="shared" si="276"/>
        <v/>
      </c>
      <c r="BS461" s="36" t="str">
        <f>IFERROR(INDEX('Level Multipliers'!$D:$D,MATCH(BR461,'Level Multipliers'!$A:$A,0)),"")</f>
        <v/>
      </c>
      <c r="BT461" s="37" t="str">
        <f t="shared" si="277"/>
        <v/>
      </c>
      <c r="BU461" s="37" t="str">
        <f t="shared" si="278"/>
        <v/>
      </c>
      <c r="BV461" s="38" t="str">
        <f t="shared" si="279"/>
        <v/>
      </c>
      <c r="BW461" s="38" t="str">
        <f t="shared" si="280"/>
        <v/>
      </c>
      <c r="BX461" s="38" t="b">
        <f t="shared" si="281"/>
        <v>1</v>
      </c>
      <c r="BY461" s="37" t="str">
        <f t="array" ref="BY461:CI461">IF(BX461,"",IVSolution($M461,$N461,$O461,BT461,BU461,BV461,BW461,$E461,$F461,$G461,$H461,$I461))</f>
        <v/>
      </c>
      <c r="BZ461" s="37" t="str">
        <v/>
      </c>
      <c r="CA461" s="37" t="str">
        <v/>
      </c>
      <c r="CB461" s="39" t="str">
        <v/>
      </c>
      <c r="CC461" s="39" t="str">
        <v/>
      </c>
      <c r="CD461" s="37" t="str">
        <v/>
      </c>
      <c r="CE461" s="37" t="str">
        <v/>
      </c>
      <c r="CF461" s="37" t="str">
        <v/>
      </c>
      <c r="CG461" s="37" t="str">
        <v/>
      </c>
      <c r="CH461" s="37" t="str">
        <v/>
      </c>
      <c r="CI461" s="37" t="str">
        <v/>
      </c>
      <c r="CJ461" s="41" t="str">
        <f t="shared" si="282"/>
        <v/>
      </c>
      <c r="CK461" s="41" t="str">
        <f t="shared" si="283"/>
        <v/>
      </c>
      <c r="CL461" s="61" t="str">
        <f t="shared" si="284"/>
        <v/>
      </c>
      <c r="CM461" s="39" t="str">
        <f t="shared" si="285"/>
        <v/>
      </c>
      <c r="CN461" s="39" t="str">
        <f t="shared" si="286"/>
        <v/>
      </c>
      <c r="CO461" s="42" t="str">
        <f t="shared" si="287"/>
        <v/>
      </c>
      <c r="CP461" s="42" t="str">
        <f t="shared" si="288"/>
        <v/>
      </c>
      <c r="CQ461" s="42" t="str">
        <f t="shared" si="289"/>
        <v/>
      </c>
      <c r="CR461" s="42" t="str">
        <f t="shared" si="290"/>
        <v/>
      </c>
      <c r="CS461" s="42" t="str">
        <f t="shared" si="291"/>
        <v/>
      </c>
      <c r="CT461" s="42" t="str">
        <f t="shared" si="292"/>
        <v/>
      </c>
      <c r="CU461" s="43" t="str">
        <f t="shared" si="293"/>
        <v/>
      </c>
      <c r="CV461" s="43" t="str">
        <f t="shared" si="294"/>
        <v/>
      </c>
      <c r="CW461" s="43" t="str">
        <f t="shared" si="295"/>
        <v/>
      </c>
      <c r="CX461" s="13"/>
    </row>
    <row r="462" spans="1:102" x14ac:dyDescent="0.25">
      <c r="A462" s="31"/>
      <c r="B462" s="13"/>
      <c r="C462" s="13"/>
      <c r="D462" s="13"/>
      <c r="E462" s="32"/>
      <c r="F462" s="32"/>
      <c r="G462" s="32"/>
      <c r="H462" s="32"/>
      <c r="I462" s="32"/>
      <c r="J462" s="13"/>
      <c r="K462" s="33"/>
      <c r="L462" s="34" t="str">
        <f>IFERROR(INDEX('Pokemon Data'!A:A,MATCH($A462,'Pokemon Data'!$B:$B,0)),"")</f>
        <v/>
      </c>
      <c r="M462" s="34" t="str">
        <f>IFERROR(INDEX('Pokemon Data'!I:I,MATCH($A462,'Pokemon Data'!$B:$B,0)),"")</f>
        <v/>
      </c>
      <c r="N462" s="34" t="str">
        <f>IFERROR(INDEX('Pokemon Data'!J:J,MATCH($A462,'Pokemon Data'!$B:$B,0)),"")</f>
        <v/>
      </c>
      <c r="O462" s="34" t="str">
        <f>IFERROR(INDEX('Pokemon Data'!K:K,MATCH($A462,'Pokemon Data'!$B:$B,0)),"")</f>
        <v/>
      </c>
      <c r="P462" s="35" t="str">
        <f>IFERROR(INDEX('Level Multipliers'!$A:$A,MATCH($D462,'Level Multipliers'!$B:$B,0)),"")</f>
        <v/>
      </c>
      <c r="Q462" s="36" t="str">
        <f>IFERROR(INDEX('Level Multipliers'!$D:$D,MATCH(P462,'Level Multipliers'!$A:$A,0)),"")</f>
        <v/>
      </c>
      <c r="R462" s="37" t="str">
        <f t="shared" si="259"/>
        <v/>
      </c>
      <c r="S462" s="37" t="str">
        <f t="shared" si="260"/>
        <v/>
      </c>
      <c r="T462" s="38" t="str">
        <f t="shared" si="261"/>
        <v/>
      </c>
      <c r="U462" s="38" t="str">
        <f t="shared" si="262"/>
        <v/>
      </c>
      <c r="V462" s="38" t="b">
        <f t="shared" si="263"/>
        <v>1</v>
      </c>
      <c r="W462" s="37" t="str">
        <f t="array" ref="W462:AG462">IF(V462,"",IVSolution($M462,$N462,$O462,R462,S462,T462,U462,$E462,$F462,$G462,$H462,$I462))</f>
        <v/>
      </c>
      <c r="X462" s="37" t="str">
        <v/>
      </c>
      <c r="Y462" s="37" t="str">
        <v/>
      </c>
      <c r="Z462" s="39" t="str">
        <v/>
      </c>
      <c r="AA462" s="39" t="str">
        <v/>
      </c>
      <c r="AB462" s="37" t="str">
        <v/>
      </c>
      <c r="AC462" s="37" t="str">
        <v/>
      </c>
      <c r="AD462" s="37" t="str">
        <v/>
      </c>
      <c r="AE462" s="37" t="str">
        <v/>
      </c>
      <c r="AF462" s="37" t="str">
        <v/>
      </c>
      <c r="AG462" s="37" t="str">
        <v/>
      </c>
      <c r="AH462" s="40" t="str">
        <f t="shared" si="264"/>
        <v/>
      </c>
      <c r="AI462" s="36" t="str">
        <f>IFERROR(INDEX('Level Multipliers'!$D:$D,MATCH(AH462,'Level Multipliers'!$A:$A,0)),"")</f>
        <v/>
      </c>
      <c r="AJ462" s="37" t="str">
        <f t="shared" si="265"/>
        <v/>
      </c>
      <c r="AK462" s="37" t="str">
        <f t="shared" si="266"/>
        <v/>
      </c>
      <c r="AL462" s="38" t="str">
        <f t="shared" si="267"/>
        <v/>
      </c>
      <c r="AM462" s="38" t="str">
        <f t="shared" si="268"/>
        <v/>
      </c>
      <c r="AN462" s="38" t="b">
        <f t="shared" si="269"/>
        <v>1</v>
      </c>
      <c r="AO462" s="37" t="str">
        <f t="array" ref="AO462:AY462">IF(AN462,"",IVSolution($M462,$N462,$O462,AJ462,AK462,AL462,AM462,$E462,$F462,$G462,$H462,$I462))</f>
        <v/>
      </c>
      <c r="AP462" s="37" t="str">
        <v/>
      </c>
      <c r="AQ462" s="37" t="str">
        <v/>
      </c>
      <c r="AR462" s="39" t="str">
        <v/>
      </c>
      <c r="AS462" s="39" t="str">
        <v/>
      </c>
      <c r="AT462" s="37" t="str">
        <v/>
      </c>
      <c r="AU462" s="37" t="str">
        <v/>
      </c>
      <c r="AV462" s="37" t="str">
        <v/>
      </c>
      <c r="AW462" s="37" t="str">
        <v/>
      </c>
      <c r="AX462" s="37" t="str">
        <v/>
      </c>
      <c r="AY462" s="37" t="str">
        <v/>
      </c>
      <c r="AZ462" s="40" t="str">
        <f t="shared" si="270"/>
        <v/>
      </c>
      <c r="BA462" s="36" t="str">
        <f>IFERROR(INDEX('Level Multipliers'!$D:$D,MATCH(AZ462,'Level Multipliers'!$A:$A,0)),"")</f>
        <v/>
      </c>
      <c r="BB462" s="37" t="str">
        <f t="shared" si="271"/>
        <v/>
      </c>
      <c r="BC462" s="37" t="str">
        <f t="shared" si="272"/>
        <v/>
      </c>
      <c r="BD462" s="38" t="str">
        <f t="shared" si="273"/>
        <v/>
      </c>
      <c r="BE462" s="38" t="str">
        <f t="shared" si="274"/>
        <v/>
      </c>
      <c r="BF462" s="38" t="b">
        <f t="shared" si="275"/>
        <v>1</v>
      </c>
      <c r="BG462" s="37" t="str">
        <f t="array" ref="BG462:BQ462">IF(BF462,"",IVSolution($M462,$N462,$O462,BB462,BC462,BD462,BE462,$E462,$F462,$G462,$H462,$I462))</f>
        <v/>
      </c>
      <c r="BH462" s="37" t="str">
        <v/>
      </c>
      <c r="BI462" s="37" t="str">
        <v/>
      </c>
      <c r="BJ462" s="39" t="str">
        <v/>
      </c>
      <c r="BK462" s="39" t="str">
        <v/>
      </c>
      <c r="BL462" s="37" t="str">
        <v/>
      </c>
      <c r="BM462" s="37" t="str">
        <v/>
      </c>
      <c r="BN462" s="37" t="str">
        <v/>
      </c>
      <c r="BO462" s="37" t="str">
        <v/>
      </c>
      <c r="BP462" s="37" t="str">
        <v/>
      </c>
      <c r="BQ462" s="37" t="str">
        <v/>
      </c>
      <c r="BR462" s="40" t="str">
        <f t="shared" si="276"/>
        <v/>
      </c>
      <c r="BS462" s="36" t="str">
        <f>IFERROR(INDEX('Level Multipliers'!$D:$D,MATCH(BR462,'Level Multipliers'!$A:$A,0)),"")</f>
        <v/>
      </c>
      <c r="BT462" s="37" t="str">
        <f t="shared" si="277"/>
        <v/>
      </c>
      <c r="BU462" s="37" t="str">
        <f t="shared" si="278"/>
        <v/>
      </c>
      <c r="BV462" s="38" t="str">
        <f t="shared" si="279"/>
        <v/>
      </c>
      <c r="BW462" s="38" t="str">
        <f t="shared" si="280"/>
        <v/>
      </c>
      <c r="BX462" s="38" t="b">
        <f t="shared" si="281"/>
        <v>1</v>
      </c>
      <c r="BY462" s="37" t="str">
        <f t="array" ref="BY462:CI462">IF(BX462,"",IVSolution($M462,$N462,$O462,BT462,BU462,BV462,BW462,$E462,$F462,$G462,$H462,$I462))</f>
        <v/>
      </c>
      <c r="BZ462" s="37" t="str">
        <v/>
      </c>
      <c r="CA462" s="37" t="str">
        <v/>
      </c>
      <c r="CB462" s="39" t="str">
        <v/>
      </c>
      <c r="CC462" s="39" t="str">
        <v/>
      </c>
      <c r="CD462" s="37" t="str">
        <v/>
      </c>
      <c r="CE462" s="37" t="str">
        <v/>
      </c>
      <c r="CF462" s="37" t="str">
        <v/>
      </c>
      <c r="CG462" s="37" t="str">
        <v/>
      </c>
      <c r="CH462" s="37" t="str">
        <v/>
      </c>
      <c r="CI462" s="37" t="str">
        <v/>
      </c>
      <c r="CJ462" s="41" t="str">
        <f t="shared" si="282"/>
        <v/>
      </c>
      <c r="CK462" s="41" t="str">
        <f t="shared" si="283"/>
        <v/>
      </c>
      <c r="CL462" s="61" t="str">
        <f t="shared" si="284"/>
        <v/>
      </c>
      <c r="CM462" s="39" t="str">
        <f t="shared" si="285"/>
        <v/>
      </c>
      <c r="CN462" s="39" t="str">
        <f t="shared" si="286"/>
        <v/>
      </c>
      <c r="CO462" s="42" t="str">
        <f t="shared" si="287"/>
        <v/>
      </c>
      <c r="CP462" s="42" t="str">
        <f t="shared" si="288"/>
        <v/>
      </c>
      <c r="CQ462" s="42" t="str">
        <f t="shared" si="289"/>
        <v/>
      </c>
      <c r="CR462" s="42" t="str">
        <f t="shared" si="290"/>
        <v/>
      </c>
      <c r="CS462" s="42" t="str">
        <f t="shared" si="291"/>
        <v/>
      </c>
      <c r="CT462" s="42" t="str">
        <f t="shared" si="292"/>
        <v/>
      </c>
      <c r="CU462" s="43" t="str">
        <f t="shared" si="293"/>
        <v/>
      </c>
      <c r="CV462" s="43" t="str">
        <f t="shared" si="294"/>
        <v/>
      </c>
      <c r="CW462" s="43" t="str">
        <f t="shared" si="295"/>
        <v/>
      </c>
      <c r="CX462" s="13"/>
    </row>
    <row r="463" spans="1:102" x14ac:dyDescent="0.25">
      <c r="A463" s="31"/>
      <c r="B463" s="13"/>
      <c r="C463" s="13"/>
      <c r="D463" s="13"/>
      <c r="E463" s="32"/>
      <c r="F463" s="32"/>
      <c r="G463" s="32"/>
      <c r="H463" s="32"/>
      <c r="I463" s="32"/>
      <c r="J463" s="13"/>
      <c r="K463" s="33"/>
      <c r="L463" s="34" t="str">
        <f>IFERROR(INDEX('Pokemon Data'!A:A,MATCH($A463,'Pokemon Data'!$B:$B,0)),"")</f>
        <v/>
      </c>
      <c r="M463" s="34" t="str">
        <f>IFERROR(INDEX('Pokemon Data'!I:I,MATCH($A463,'Pokemon Data'!$B:$B,0)),"")</f>
        <v/>
      </c>
      <c r="N463" s="34" t="str">
        <f>IFERROR(INDEX('Pokemon Data'!J:J,MATCH($A463,'Pokemon Data'!$B:$B,0)),"")</f>
        <v/>
      </c>
      <c r="O463" s="34" t="str">
        <f>IFERROR(INDEX('Pokemon Data'!K:K,MATCH($A463,'Pokemon Data'!$B:$B,0)),"")</f>
        <v/>
      </c>
      <c r="P463" s="35" t="str">
        <f>IFERROR(INDEX('Level Multipliers'!$A:$A,MATCH($D463,'Level Multipliers'!$B:$B,0)),"")</f>
        <v/>
      </c>
      <c r="Q463" s="36" t="str">
        <f>IFERROR(INDEX('Level Multipliers'!$D:$D,MATCH(P463,'Level Multipliers'!$A:$A,0)),"")</f>
        <v/>
      </c>
      <c r="R463" s="37" t="str">
        <f t="shared" si="259"/>
        <v/>
      </c>
      <c r="S463" s="37" t="str">
        <f t="shared" si="260"/>
        <v/>
      </c>
      <c r="T463" s="38" t="str">
        <f t="shared" si="261"/>
        <v/>
      </c>
      <c r="U463" s="38" t="str">
        <f t="shared" si="262"/>
        <v/>
      </c>
      <c r="V463" s="38" t="b">
        <f t="shared" si="263"/>
        <v>1</v>
      </c>
      <c r="W463" s="37" t="str">
        <f t="array" ref="W463:AG463">IF(V463,"",IVSolution($M463,$N463,$O463,R463,S463,T463,U463,$E463,$F463,$G463,$H463,$I463))</f>
        <v/>
      </c>
      <c r="X463" s="37" t="str">
        <v/>
      </c>
      <c r="Y463" s="37" t="str">
        <v/>
      </c>
      <c r="Z463" s="39" t="str">
        <v/>
      </c>
      <c r="AA463" s="39" t="str">
        <v/>
      </c>
      <c r="AB463" s="37" t="str">
        <v/>
      </c>
      <c r="AC463" s="37" t="str">
        <v/>
      </c>
      <c r="AD463" s="37" t="str">
        <v/>
      </c>
      <c r="AE463" s="37" t="str">
        <v/>
      </c>
      <c r="AF463" s="37" t="str">
        <v/>
      </c>
      <c r="AG463" s="37" t="str">
        <v/>
      </c>
      <c r="AH463" s="40" t="str">
        <f t="shared" si="264"/>
        <v/>
      </c>
      <c r="AI463" s="36" t="str">
        <f>IFERROR(INDEX('Level Multipliers'!$D:$D,MATCH(AH463,'Level Multipliers'!$A:$A,0)),"")</f>
        <v/>
      </c>
      <c r="AJ463" s="37" t="str">
        <f t="shared" si="265"/>
        <v/>
      </c>
      <c r="AK463" s="37" t="str">
        <f t="shared" si="266"/>
        <v/>
      </c>
      <c r="AL463" s="38" t="str">
        <f t="shared" si="267"/>
        <v/>
      </c>
      <c r="AM463" s="38" t="str">
        <f t="shared" si="268"/>
        <v/>
      </c>
      <c r="AN463" s="38" t="b">
        <f t="shared" si="269"/>
        <v>1</v>
      </c>
      <c r="AO463" s="37" t="str">
        <f t="array" ref="AO463:AY463">IF(AN463,"",IVSolution($M463,$N463,$O463,AJ463,AK463,AL463,AM463,$E463,$F463,$G463,$H463,$I463))</f>
        <v/>
      </c>
      <c r="AP463" s="37" t="str">
        <v/>
      </c>
      <c r="AQ463" s="37" t="str">
        <v/>
      </c>
      <c r="AR463" s="39" t="str">
        <v/>
      </c>
      <c r="AS463" s="39" t="str">
        <v/>
      </c>
      <c r="AT463" s="37" t="str">
        <v/>
      </c>
      <c r="AU463" s="37" t="str">
        <v/>
      </c>
      <c r="AV463" s="37" t="str">
        <v/>
      </c>
      <c r="AW463" s="37" t="str">
        <v/>
      </c>
      <c r="AX463" s="37" t="str">
        <v/>
      </c>
      <c r="AY463" s="37" t="str">
        <v/>
      </c>
      <c r="AZ463" s="40" t="str">
        <f t="shared" si="270"/>
        <v/>
      </c>
      <c r="BA463" s="36" t="str">
        <f>IFERROR(INDEX('Level Multipliers'!$D:$D,MATCH(AZ463,'Level Multipliers'!$A:$A,0)),"")</f>
        <v/>
      </c>
      <c r="BB463" s="37" t="str">
        <f t="shared" si="271"/>
        <v/>
      </c>
      <c r="BC463" s="37" t="str">
        <f t="shared" si="272"/>
        <v/>
      </c>
      <c r="BD463" s="38" t="str">
        <f t="shared" si="273"/>
        <v/>
      </c>
      <c r="BE463" s="38" t="str">
        <f t="shared" si="274"/>
        <v/>
      </c>
      <c r="BF463" s="38" t="b">
        <f t="shared" si="275"/>
        <v>1</v>
      </c>
      <c r="BG463" s="37" t="str">
        <f t="array" ref="BG463:BQ463">IF(BF463,"",IVSolution($M463,$N463,$O463,BB463,BC463,BD463,BE463,$E463,$F463,$G463,$H463,$I463))</f>
        <v/>
      </c>
      <c r="BH463" s="37" t="str">
        <v/>
      </c>
      <c r="BI463" s="37" t="str">
        <v/>
      </c>
      <c r="BJ463" s="39" t="str">
        <v/>
      </c>
      <c r="BK463" s="39" t="str">
        <v/>
      </c>
      <c r="BL463" s="37" t="str">
        <v/>
      </c>
      <c r="BM463" s="37" t="str">
        <v/>
      </c>
      <c r="BN463" s="37" t="str">
        <v/>
      </c>
      <c r="BO463" s="37" t="str">
        <v/>
      </c>
      <c r="BP463" s="37" t="str">
        <v/>
      </c>
      <c r="BQ463" s="37" t="str">
        <v/>
      </c>
      <c r="BR463" s="40" t="str">
        <f t="shared" si="276"/>
        <v/>
      </c>
      <c r="BS463" s="36" t="str">
        <f>IFERROR(INDEX('Level Multipliers'!$D:$D,MATCH(BR463,'Level Multipliers'!$A:$A,0)),"")</f>
        <v/>
      </c>
      <c r="BT463" s="37" t="str">
        <f t="shared" si="277"/>
        <v/>
      </c>
      <c r="BU463" s="37" t="str">
        <f t="shared" si="278"/>
        <v/>
      </c>
      <c r="BV463" s="38" t="str">
        <f t="shared" si="279"/>
        <v/>
      </c>
      <c r="BW463" s="38" t="str">
        <f t="shared" si="280"/>
        <v/>
      </c>
      <c r="BX463" s="38" t="b">
        <f t="shared" si="281"/>
        <v>1</v>
      </c>
      <c r="BY463" s="37" t="str">
        <f t="array" ref="BY463:CI463">IF(BX463,"",IVSolution($M463,$N463,$O463,BT463,BU463,BV463,BW463,$E463,$F463,$G463,$H463,$I463))</f>
        <v/>
      </c>
      <c r="BZ463" s="37" t="str">
        <v/>
      </c>
      <c r="CA463" s="37" t="str">
        <v/>
      </c>
      <c r="CB463" s="39" t="str">
        <v/>
      </c>
      <c r="CC463" s="39" t="str">
        <v/>
      </c>
      <c r="CD463" s="37" t="str">
        <v/>
      </c>
      <c r="CE463" s="37" t="str">
        <v/>
      </c>
      <c r="CF463" s="37" t="str">
        <v/>
      </c>
      <c r="CG463" s="37" t="str">
        <v/>
      </c>
      <c r="CH463" s="37" t="str">
        <v/>
      </c>
      <c r="CI463" s="37" t="str">
        <v/>
      </c>
      <c r="CJ463" s="41" t="str">
        <f t="shared" si="282"/>
        <v/>
      </c>
      <c r="CK463" s="41" t="str">
        <f t="shared" si="283"/>
        <v/>
      </c>
      <c r="CL463" s="61" t="str">
        <f t="shared" si="284"/>
        <v/>
      </c>
      <c r="CM463" s="39" t="str">
        <f t="shared" si="285"/>
        <v/>
      </c>
      <c r="CN463" s="39" t="str">
        <f t="shared" si="286"/>
        <v/>
      </c>
      <c r="CO463" s="42" t="str">
        <f t="shared" si="287"/>
        <v/>
      </c>
      <c r="CP463" s="42" t="str">
        <f t="shared" si="288"/>
        <v/>
      </c>
      <c r="CQ463" s="42" t="str">
        <f t="shared" si="289"/>
        <v/>
      </c>
      <c r="CR463" s="42" t="str">
        <f t="shared" si="290"/>
        <v/>
      </c>
      <c r="CS463" s="42" t="str">
        <f t="shared" si="291"/>
        <v/>
      </c>
      <c r="CT463" s="42" t="str">
        <f t="shared" si="292"/>
        <v/>
      </c>
      <c r="CU463" s="43" t="str">
        <f t="shared" si="293"/>
        <v/>
      </c>
      <c r="CV463" s="43" t="str">
        <f t="shared" si="294"/>
        <v/>
      </c>
      <c r="CW463" s="43" t="str">
        <f t="shared" si="295"/>
        <v/>
      </c>
      <c r="CX463" s="13"/>
    </row>
    <row r="464" spans="1:102" x14ac:dyDescent="0.25">
      <c r="A464" s="31"/>
      <c r="B464" s="13"/>
      <c r="C464" s="13"/>
      <c r="D464" s="13"/>
      <c r="E464" s="32"/>
      <c r="F464" s="32"/>
      <c r="G464" s="32"/>
      <c r="H464" s="32"/>
      <c r="I464" s="32"/>
      <c r="J464" s="13"/>
      <c r="K464" s="33"/>
      <c r="L464" s="34" t="str">
        <f>IFERROR(INDEX('Pokemon Data'!A:A,MATCH($A464,'Pokemon Data'!$B:$B,0)),"")</f>
        <v/>
      </c>
      <c r="M464" s="34" t="str">
        <f>IFERROR(INDEX('Pokemon Data'!I:I,MATCH($A464,'Pokemon Data'!$B:$B,0)),"")</f>
        <v/>
      </c>
      <c r="N464" s="34" t="str">
        <f>IFERROR(INDEX('Pokemon Data'!J:J,MATCH($A464,'Pokemon Data'!$B:$B,0)),"")</f>
        <v/>
      </c>
      <c r="O464" s="34" t="str">
        <f>IFERROR(INDEX('Pokemon Data'!K:K,MATCH($A464,'Pokemon Data'!$B:$B,0)),"")</f>
        <v/>
      </c>
      <c r="P464" s="35" t="str">
        <f>IFERROR(INDEX('Level Multipliers'!$A:$A,MATCH($D464,'Level Multipliers'!$B:$B,0)),"")</f>
        <v/>
      </c>
      <c r="Q464" s="36" t="str">
        <f>IFERROR(INDEX('Level Multipliers'!$D:$D,MATCH(P464,'Level Multipliers'!$A:$A,0)),"")</f>
        <v/>
      </c>
      <c r="R464" s="37" t="str">
        <f t="shared" si="259"/>
        <v/>
      </c>
      <c r="S464" s="37" t="str">
        <f t="shared" si="260"/>
        <v/>
      </c>
      <c r="T464" s="38" t="str">
        <f t="shared" si="261"/>
        <v/>
      </c>
      <c r="U464" s="38" t="str">
        <f t="shared" si="262"/>
        <v/>
      </c>
      <c r="V464" s="38" t="b">
        <f t="shared" si="263"/>
        <v>1</v>
      </c>
      <c r="W464" s="37" t="str">
        <f t="array" ref="W464:AG464">IF(V464,"",IVSolution($M464,$N464,$O464,R464,S464,T464,U464,$E464,$F464,$G464,$H464,$I464))</f>
        <v/>
      </c>
      <c r="X464" s="37" t="str">
        <v/>
      </c>
      <c r="Y464" s="37" t="str">
        <v/>
      </c>
      <c r="Z464" s="39" t="str">
        <v/>
      </c>
      <c r="AA464" s="39" t="str">
        <v/>
      </c>
      <c r="AB464" s="37" t="str">
        <v/>
      </c>
      <c r="AC464" s="37" t="str">
        <v/>
      </c>
      <c r="AD464" s="37" t="str">
        <v/>
      </c>
      <c r="AE464" s="37" t="str">
        <v/>
      </c>
      <c r="AF464" s="37" t="str">
        <v/>
      </c>
      <c r="AG464" s="37" t="str">
        <v/>
      </c>
      <c r="AH464" s="40" t="str">
        <f t="shared" si="264"/>
        <v/>
      </c>
      <c r="AI464" s="36" t="str">
        <f>IFERROR(INDEX('Level Multipliers'!$D:$D,MATCH(AH464,'Level Multipliers'!$A:$A,0)),"")</f>
        <v/>
      </c>
      <c r="AJ464" s="37" t="str">
        <f t="shared" si="265"/>
        <v/>
      </c>
      <c r="AK464" s="37" t="str">
        <f t="shared" si="266"/>
        <v/>
      </c>
      <c r="AL464" s="38" t="str">
        <f t="shared" si="267"/>
        <v/>
      </c>
      <c r="AM464" s="38" t="str">
        <f t="shared" si="268"/>
        <v/>
      </c>
      <c r="AN464" s="38" t="b">
        <f t="shared" si="269"/>
        <v>1</v>
      </c>
      <c r="AO464" s="37" t="str">
        <f t="array" ref="AO464:AY464">IF(AN464,"",IVSolution($M464,$N464,$O464,AJ464,AK464,AL464,AM464,$E464,$F464,$G464,$H464,$I464))</f>
        <v/>
      </c>
      <c r="AP464" s="37" t="str">
        <v/>
      </c>
      <c r="AQ464" s="37" t="str">
        <v/>
      </c>
      <c r="AR464" s="39" t="str">
        <v/>
      </c>
      <c r="AS464" s="39" t="str">
        <v/>
      </c>
      <c r="AT464" s="37" t="str">
        <v/>
      </c>
      <c r="AU464" s="37" t="str">
        <v/>
      </c>
      <c r="AV464" s="37" t="str">
        <v/>
      </c>
      <c r="AW464" s="37" t="str">
        <v/>
      </c>
      <c r="AX464" s="37" t="str">
        <v/>
      </c>
      <c r="AY464" s="37" t="str">
        <v/>
      </c>
      <c r="AZ464" s="40" t="str">
        <f t="shared" si="270"/>
        <v/>
      </c>
      <c r="BA464" s="36" t="str">
        <f>IFERROR(INDEX('Level Multipliers'!$D:$D,MATCH(AZ464,'Level Multipliers'!$A:$A,0)),"")</f>
        <v/>
      </c>
      <c r="BB464" s="37" t="str">
        <f t="shared" si="271"/>
        <v/>
      </c>
      <c r="BC464" s="37" t="str">
        <f t="shared" si="272"/>
        <v/>
      </c>
      <c r="BD464" s="38" t="str">
        <f t="shared" si="273"/>
        <v/>
      </c>
      <c r="BE464" s="38" t="str">
        <f t="shared" si="274"/>
        <v/>
      </c>
      <c r="BF464" s="38" t="b">
        <f t="shared" si="275"/>
        <v>1</v>
      </c>
      <c r="BG464" s="37" t="str">
        <f t="array" ref="BG464:BQ464">IF(BF464,"",IVSolution($M464,$N464,$O464,BB464,BC464,BD464,BE464,$E464,$F464,$G464,$H464,$I464))</f>
        <v/>
      </c>
      <c r="BH464" s="37" t="str">
        <v/>
      </c>
      <c r="BI464" s="37" t="str">
        <v/>
      </c>
      <c r="BJ464" s="39" t="str">
        <v/>
      </c>
      <c r="BK464" s="39" t="str">
        <v/>
      </c>
      <c r="BL464" s="37" t="str">
        <v/>
      </c>
      <c r="BM464" s="37" t="str">
        <v/>
      </c>
      <c r="BN464" s="37" t="str">
        <v/>
      </c>
      <c r="BO464" s="37" t="str">
        <v/>
      </c>
      <c r="BP464" s="37" t="str">
        <v/>
      </c>
      <c r="BQ464" s="37" t="str">
        <v/>
      </c>
      <c r="BR464" s="40" t="str">
        <f t="shared" si="276"/>
        <v/>
      </c>
      <c r="BS464" s="36" t="str">
        <f>IFERROR(INDEX('Level Multipliers'!$D:$D,MATCH(BR464,'Level Multipliers'!$A:$A,0)),"")</f>
        <v/>
      </c>
      <c r="BT464" s="37" t="str">
        <f t="shared" si="277"/>
        <v/>
      </c>
      <c r="BU464" s="37" t="str">
        <f t="shared" si="278"/>
        <v/>
      </c>
      <c r="BV464" s="38" t="str">
        <f t="shared" si="279"/>
        <v/>
      </c>
      <c r="BW464" s="38" t="str">
        <f t="shared" si="280"/>
        <v/>
      </c>
      <c r="BX464" s="38" t="b">
        <f t="shared" si="281"/>
        <v>1</v>
      </c>
      <c r="BY464" s="37" t="str">
        <f t="array" ref="BY464:CI464">IF(BX464,"",IVSolution($M464,$N464,$O464,BT464,BU464,BV464,BW464,$E464,$F464,$G464,$H464,$I464))</f>
        <v/>
      </c>
      <c r="BZ464" s="37" t="str">
        <v/>
      </c>
      <c r="CA464" s="37" t="str">
        <v/>
      </c>
      <c r="CB464" s="39" t="str">
        <v/>
      </c>
      <c r="CC464" s="39" t="str">
        <v/>
      </c>
      <c r="CD464" s="37" t="str">
        <v/>
      </c>
      <c r="CE464" s="37" t="str">
        <v/>
      </c>
      <c r="CF464" s="37" t="str">
        <v/>
      </c>
      <c r="CG464" s="37" t="str">
        <v/>
      </c>
      <c r="CH464" s="37" t="str">
        <v/>
      </c>
      <c r="CI464" s="37" t="str">
        <v/>
      </c>
      <c r="CJ464" s="41" t="str">
        <f t="shared" si="282"/>
        <v/>
      </c>
      <c r="CK464" s="41" t="str">
        <f t="shared" si="283"/>
        <v/>
      </c>
      <c r="CL464" s="61" t="str">
        <f t="shared" si="284"/>
        <v/>
      </c>
      <c r="CM464" s="39" t="str">
        <f t="shared" si="285"/>
        <v/>
      </c>
      <c r="CN464" s="39" t="str">
        <f t="shared" si="286"/>
        <v/>
      </c>
      <c r="CO464" s="42" t="str">
        <f t="shared" si="287"/>
        <v/>
      </c>
      <c r="CP464" s="42" t="str">
        <f t="shared" si="288"/>
        <v/>
      </c>
      <c r="CQ464" s="42" t="str">
        <f t="shared" si="289"/>
        <v/>
      </c>
      <c r="CR464" s="42" t="str">
        <f t="shared" si="290"/>
        <v/>
      </c>
      <c r="CS464" s="42" t="str">
        <f t="shared" si="291"/>
        <v/>
      </c>
      <c r="CT464" s="42" t="str">
        <f t="shared" si="292"/>
        <v/>
      </c>
      <c r="CU464" s="43" t="str">
        <f t="shared" si="293"/>
        <v/>
      </c>
      <c r="CV464" s="43" t="str">
        <f t="shared" si="294"/>
        <v/>
      </c>
      <c r="CW464" s="43" t="str">
        <f t="shared" si="295"/>
        <v/>
      </c>
      <c r="CX464" s="13"/>
    </row>
    <row r="465" spans="1:102" x14ac:dyDescent="0.25">
      <c r="A465" s="31"/>
      <c r="B465" s="13"/>
      <c r="C465" s="13"/>
      <c r="D465" s="13"/>
      <c r="E465" s="32"/>
      <c r="F465" s="32"/>
      <c r="G465" s="32"/>
      <c r="H465" s="32"/>
      <c r="I465" s="32"/>
      <c r="J465" s="13"/>
      <c r="K465" s="33"/>
      <c r="L465" s="34" t="str">
        <f>IFERROR(INDEX('Pokemon Data'!A:A,MATCH($A465,'Pokemon Data'!$B:$B,0)),"")</f>
        <v/>
      </c>
      <c r="M465" s="34" t="str">
        <f>IFERROR(INDEX('Pokemon Data'!I:I,MATCH($A465,'Pokemon Data'!$B:$B,0)),"")</f>
        <v/>
      </c>
      <c r="N465" s="34" t="str">
        <f>IFERROR(INDEX('Pokemon Data'!J:J,MATCH($A465,'Pokemon Data'!$B:$B,0)),"")</f>
        <v/>
      </c>
      <c r="O465" s="34" t="str">
        <f>IFERROR(INDEX('Pokemon Data'!K:K,MATCH($A465,'Pokemon Data'!$B:$B,0)),"")</f>
        <v/>
      </c>
      <c r="P465" s="35" t="str">
        <f>IFERROR(INDEX('Level Multipliers'!$A:$A,MATCH($D465,'Level Multipliers'!$B:$B,0)),"")</f>
        <v/>
      </c>
      <c r="Q465" s="36" t="str">
        <f>IFERROR(INDEX('Level Multipliers'!$D:$D,MATCH(P465,'Level Multipliers'!$A:$A,0)),"")</f>
        <v/>
      </c>
      <c r="R465" s="37" t="str">
        <f t="shared" si="259"/>
        <v/>
      </c>
      <c r="S465" s="37" t="str">
        <f t="shared" si="260"/>
        <v/>
      </c>
      <c r="T465" s="38" t="str">
        <f t="shared" si="261"/>
        <v/>
      </c>
      <c r="U465" s="38" t="str">
        <f t="shared" si="262"/>
        <v/>
      </c>
      <c r="V465" s="38" t="b">
        <f t="shared" si="263"/>
        <v>1</v>
      </c>
      <c r="W465" s="37" t="str">
        <f t="array" ref="W465:AG465">IF(V465,"",IVSolution($M465,$N465,$O465,R465,S465,T465,U465,$E465,$F465,$G465,$H465,$I465))</f>
        <v/>
      </c>
      <c r="X465" s="37" t="str">
        <v/>
      </c>
      <c r="Y465" s="37" t="str">
        <v/>
      </c>
      <c r="Z465" s="39" t="str">
        <v/>
      </c>
      <c r="AA465" s="39" t="str">
        <v/>
      </c>
      <c r="AB465" s="37" t="str">
        <v/>
      </c>
      <c r="AC465" s="37" t="str">
        <v/>
      </c>
      <c r="AD465" s="37" t="str">
        <v/>
      </c>
      <c r="AE465" s="37" t="str">
        <v/>
      </c>
      <c r="AF465" s="37" t="str">
        <v/>
      </c>
      <c r="AG465" s="37" t="str">
        <v/>
      </c>
      <c r="AH465" s="40" t="str">
        <f t="shared" si="264"/>
        <v/>
      </c>
      <c r="AI465" s="36" t="str">
        <f>IFERROR(INDEX('Level Multipliers'!$D:$D,MATCH(AH465,'Level Multipliers'!$A:$A,0)),"")</f>
        <v/>
      </c>
      <c r="AJ465" s="37" t="str">
        <f t="shared" si="265"/>
        <v/>
      </c>
      <c r="AK465" s="37" t="str">
        <f t="shared" si="266"/>
        <v/>
      </c>
      <c r="AL465" s="38" t="str">
        <f t="shared" si="267"/>
        <v/>
      </c>
      <c r="AM465" s="38" t="str">
        <f t="shared" si="268"/>
        <v/>
      </c>
      <c r="AN465" s="38" t="b">
        <f t="shared" si="269"/>
        <v>1</v>
      </c>
      <c r="AO465" s="37" t="str">
        <f t="array" ref="AO465:AY465">IF(AN465,"",IVSolution($M465,$N465,$O465,AJ465,AK465,AL465,AM465,$E465,$F465,$G465,$H465,$I465))</f>
        <v/>
      </c>
      <c r="AP465" s="37" t="str">
        <v/>
      </c>
      <c r="AQ465" s="37" t="str">
        <v/>
      </c>
      <c r="AR465" s="39" t="str">
        <v/>
      </c>
      <c r="AS465" s="39" t="str">
        <v/>
      </c>
      <c r="AT465" s="37" t="str">
        <v/>
      </c>
      <c r="AU465" s="37" t="str">
        <v/>
      </c>
      <c r="AV465" s="37" t="str">
        <v/>
      </c>
      <c r="AW465" s="37" t="str">
        <v/>
      </c>
      <c r="AX465" s="37" t="str">
        <v/>
      </c>
      <c r="AY465" s="37" t="str">
        <v/>
      </c>
      <c r="AZ465" s="40" t="str">
        <f t="shared" si="270"/>
        <v/>
      </c>
      <c r="BA465" s="36" t="str">
        <f>IFERROR(INDEX('Level Multipliers'!$D:$D,MATCH(AZ465,'Level Multipliers'!$A:$A,0)),"")</f>
        <v/>
      </c>
      <c r="BB465" s="37" t="str">
        <f t="shared" si="271"/>
        <v/>
      </c>
      <c r="BC465" s="37" t="str">
        <f t="shared" si="272"/>
        <v/>
      </c>
      <c r="BD465" s="38" t="str">
        <f t="shared" si="273"/>
        <v/>
      </c>
      <c r="BE465" s="38" t="str">
        <f t="shared" si="274"/>
        <v/>
      </c>
      <c r="BF465" s="38" t="b">
        <f t="shared" si="275"/>
        <v>1</v>
      </c>
      <c r="BG465" s="37" t="str">
        <f t="array" ref="BG465:BQ465">IF(BF465,"",IVSolution($M465,$N465,$O465,BB465,BC465,BD465,BE465,$E465,$F465,$G465,$H465,$I465))</f>
        <v/>
      </c>
      <c r="BH465" s="37" t="str">
        <v/>
      </c>
      <c r="BI465" s="37" t="str">
        <v/>
      </c>
      <c r="BJ465" s="39" t="str">
        <v/>
      </c>
      <c r="BK465" s="39" t="str">
        <v/>
      </c>
      <c r="BL465" s="37" t="str">
        <v/>
      </c>
      <c r="BM465" s="37" t="str">
        <v/>
      </c>
      <c r="BN465" s="37" t="str">
        <v/>
      </c>
      <c r="BO465" s="37" t="str">
        <v/>
      </c>
      <c r="BP465" s="37" t="str">
        <v/>
      </c>
      <c r="BQ465" s="37" t="str">
        <v/>
      </c>
      <c r="BR465" s="40" t="str">
        <f t="shared" si="276"/>
        <v/>
      </c>
      <c r="BS465" s="36" t="str">
        <f>IFERROR(INDEX('Level Multipliers'!$D:$D,MATCH(BR465,'Level Multipliers'!$A:$A,0)),"")</f>
        <v/>
      </c>
      <c r="BT465" s="37" t="str">
        <f t="shared" si="277"/>
        <v/>
      </c>
      <c r="BU465" s="37" t="str">
        <f t="shared" si="278"/>
        <v/>
      </c>
      <c r="BV465" s="38" t="str">
        <f t="shared" si="279"/>
        <v/>
      </c>
      <c r="BW465" s="38" t="str">
        <f t="shared" si="280"/>
        <v/>
      </c>
      <c r="BX465" s="38" t="b">
        <f t="shared" si="281"/>
        <v>1</v>
      </c>
      <c r="BY465" s="37" t="str">
        <f t="array" ref="BY465:CI465">IF(BX465,"",IVSolution($M465,$N465,$O465,BT465,BU465,BV465,BW465,$E465,$F465,$G465,$H465,$I465))</f>
        <v/>
      </c>
      <c r="BZ465" s="37" t="str">
        <v/>
      </c>
      <c r="CA465" s="37" t="str">
        <v/>
      </c>
      <c r="CB465" s="39" t="str">
        <v/>
      </c>
      <c r="CC465" s="39" t="str">
        <v/>
      </c>
      <c r="CD465" s="37" t="str">
        <v/>
      </c>
      <c r="CE465" s="37" t="str">
        <v/>
      </c>
      <c r="CF465" s="37" t="str">
        <v/>
      </c>
      <c r="CG465" s="37" t="str">
        <v/>
      </c>
      <c r="CH465" s="37" t="str">
        <v/>
      </c>
      <c r="CI465" s="37" t="str">
        <v/>
      </c>
      <c r="CJ465" s="41" t="str">
        <f t="shared" si="282"/>
        <v/>
      </c>
      <c r="CK465" s="41" t="str">
        <f t="shared" si="283"/>
        <v/>
      </c>
      <c r="CL465" s="61" t="str">
        <f t="shared" si="284"/>
        <v/>
      </c>
      <c r="CM465" s="39" t="str">
        <f t="shared" si="285"/>
        <v/>
      </c>
      <c r="CN465" s="39" t="str">
        <f t="shared" si="286"/>
        <v/>
      </c>
      <c r="CO465" s="42" t="str">
        <f t="shared" si="287"/>
        <v/>
      </c>
      <c r="CP465" s="42" t="str">
        <f t="shared" si="288"/>
        <v/>
      </c>
      <c r="CQ465" s="42" t="str">
        <f t="shared" si="289"/>
        <v/>
      </c>
      <c r="CR465" s="42" t="str">
        <f t="shared" si="290"/>
        <v/>
      </c>
      <c r="CS465" s="42" t="str">
        <f t="shared" si="291"/>
        <v/>
      </c>
      <c r="CT465" s="42" t="str">
        <f t="shared" si="292"/>
        <v/>
      </c>
      <c r="CU465" s="43" t="str">
        <f t="shared" si="293"/>
        <v/>
      </c>
      <c r="CV465" s="43" t="str">
        <f t="shared" si="294"/>
        <v/>
      </c>
      <c r="CW465" s="43" t="str">
        <f t="shared" si="295"/>
        <v/>
      </c>
      <c r="CX465" s="13"/>
    </row>
    <row r="466" spans="1:102" x14ac:dyDescent="0.25">
      <c r="A466" s="31"/>
      <c r="B466" s="13"/>
      <c r="C466" s="13"/>
      <c r="D466" s="13"/>
      <c r="E466" s="32"/>
      <c r="F466" s="32"/>
      <c r="G466" s="32"/>
      <c r="H466" s="32"/>
      <c r="I466" s="32"/>
      <c r="J466" s="13"/>
      <c r="K466" s="33"/>
      <c r="L466" s="34" t="str">
        <f>IFERROR(INDEX('Pokemon Data'!A:A,MATCH($A466,'Pokemon Data'!$B:$B,0)),"")</f>
        <v/>
      </c>
      <c r="M466" s="34" t="str">
        <f>IFERROR(INDEX('Pokemon Data'!I:I,MATCH($A466,'Pokemon Data'!$B:$B,0)),"")</f>
        <v/>
      </c>
      <c r="N466" s="34" t="str">
        <f>IFERROR(INDEX('Pokemon Data'!J:J,MATCH($A466,'Pokemon Data'!$B:$B,0)),"")</f>
        <v/>
      </c>
      <c r="O466" s="34" t="str">
        <f>IFERROR(INDEX('Pokemon Data'!K:K,MATCH($A466,'Pokemon Data'!$B:$B,0)),"")</f>
        <v/>
      </c>
      <c r="P466" s="35" t="str">
        <f>IFERROR(INDEX('Level Multipliers'!$A:$A,MATCH($D466,'Level Multipliers'!$B:$B,0)),"")</f>
        <v/>
      </c>
      <c r="Q466" s="36" t="str">
        <f>IFERROR(INDEX('Level Multipliers'!$D:$D,MATCH(P466,'Level Multipliers'!$A:$A,0)),"")</f>
        <v/>
      </c>
      <c r="R466" s="37" t="str">
        <f t="shared" si="259"/>
        <v/>
      </c>
      <c r="S466" s="37" t="str">
        <f t="shared" si="260"/>
        <v/>
      </c>
      <c r="T466" s="38" t="str">
        <f t="shared" si="261"/>
        <v/>
      </c>
      <c r="U466" s="38" t="str">
        <f t="shared" si="262"/>
        <v/>
      </c>
      <c r="V466" s="38" t="b">
        <f t="shared" si="263"/>
        <v>1</v>
      </c>
      <c r="W466" s="37" t="str">
        <f t="array" ref="W466:AG466">IF(V466,"",IVSolution($M466,$N466,$O466,R466,S466,T466,U466,$E466,$F466,$G466,$H466,$I466))</f>
        <v/>
      </c>
      <c r="X466" s="37" t="str">
        <v/>
      </c>
      <c r="Y466" s="37" t="str">
        <v/>
      </c>
      <c r="Z466" s="39" t="str">
        <v/>
      </c>
      <c r="AA466" s="39" t="str">
        <v/>
      </c>
      <c r="AB466" s="37" t="str">
        <v/>
      </c>
      <c r="AC466" s="37" t="str">
        <v/>
      </c>
      <c r="AD466" s="37" t="str">
        <v/>
      </c>
      <c r="AE466" s="37" t="str">
        <v/>
      </c>
      <c r="AF466" s="37" t="str">
        <v/>
      </c>
      <c r="AG466" s="37" t="str">
        <v/>
      </c>
      <c r="AH466" s="40" t="str">
        <f t="shared" si="264"/>
        <v/>
      </c>
      <c r="AI466" s="36" t="str">
        <f>IFERROR(INDEX('Level Multipliers'!$D:$D,MATCH(AH466,'Level Multipliers'!$A:$A,0)),"")</f>
        <v/>
      </c>
      <c r="AJ466" s="37" t="str">
        <f t="shared" si="265"/>
        <v/>
      </c>
      <c r="AK466" s="37" t="str">
        <f t="shared" si="266"/>
        <v/>
      </c>
      <c r="AL466" s="38" t="str">
        <f t="shared" si="267"/>
        <v/>
      </c>
      <c r="AM466" s="38" t="str">
        <f t="shared" si="268"/>
        <v/>
      </c>
      <c r="AN466" s="38" t="b">
        <f t="shared" si="269"/>
        <v>1</v>
      </c>
      <c r="AO466" s="37" t="str">
        <f t="array" ref="AO466:AY466">IF(AN466,"",IVSolution($M466,$N466,$O466,AJ466,AK466,AL466,AM466,$E466,$F466,$G466,$H466,$I466))</f>
        <v/>
      </c>
      <c r="AP466" s="37" t="str">
        <v/>
      </c>
      <c r="AQ466" s="37" t="str">
        <v/>
      </c>
      <c r="AR466" s="39" t="str">
        <v/>
      </c>
      <c r="AS466" s="39" t="str">
        <v/>
      </c>
      <c r="AT466" s="37" t="str">
        <v/>
      </c>
      <c r="AU466" s="37" t="str">
        <v/>
      </c>
      <c r="AV466" s="37" t="str">
        <v/>
      </c>
      <c r="AW466" s="37" t="str">
        <v/>
      </c>
      <c r="AX466" s="37" t="str">
        <v/>
      </c>
      <c r="AY466" s="37" t="str">
        <v/>
      </c>
      <c r="AZ466" s="40" t="str">
        <f t="shared" si="270"/>
        <v/>
      </c>
      <c r="BA466" s="36" t="str">
        <f>IFERROR(INDEX('Level Multipliers'!$D:$D,MATCH(AZ466,'Level Multipliers'!$A:$A,0)),"")</f>
        <v/>
      </c>
      <c r="BB466" s="37" t="str">
        <f t="shared" si="271"/>
        <v/>
      </c>
      <c r="BC466" s="37" t="str">
        <f t="shared" si="272"/>
        <v/>
      </c>
      <c r="BD466" s="38" t="str">
        <f t="shared" si="273"/>
        <v/>
      </c>
      <c r="BE466" s="38" t="str">
        <f t="shared" si="274"/>
        <v/>
      </c>
      <c r="BF466" s="38" t="b">
        <f t="shared" si="275"/>
        <v>1</v>
      </c>
      <c r="BG466" s="37" t="str">
        <f t="array" ref="BG466:BQ466">IF(BF466,"",IVSolution($M466,$N466,$O466,BB466,BC466,BD466,BE466,$E466,$F466,$G466,$H466,$I466))</f>
        <v/>
      </c>
      <c r="BH466" s="37" t="str">
        <v/>
      </c>
      <c r="BI466" s="37" t="str">
        <v/>
      </c>
      <c r="BJ466" s="39" t="str">
        <v/>
      </c>
      <c r="BK466" s="39" t="str">
        <v/>
      </c>
      <c r="BL466" s="37" t="str">
        <v/>
      </c>
      <c r="BM466" s="37" t="str">
        <v/>
      </c>
      <c r="BN466" s="37" t="str">
        <v/>
      </c>
      <c r="BO466" s="37" t="str">
        <v/>
      </c>
      <c r="BP466" s="37" t="str">
        <v/>
      </c>
      <c r="BQ466" s="37" t="str">
        <v/>
      </c>
      <c r="BR466" s="40" t="str">
        <f t="shared" si="276"/>
        <v/>
      </c>
      <c r="BS466" s="36" t="str">
        <f>IFERROR(INDEX('Level Multipliers'!$D:$D,MATCH(BR466,'Level Multipliers'!$A:$A,0)),"")</f>
        <v/>
      </c>
      <c r="BT466" s="37" t="str">
        <f t="shared" si="277"/>
        <v/>
      </c>
      <c r="BU466" s="37" t="str">
        <f t="shared" si="278"/>
        <v/>
      </c>
      <c r="BV466" s="38" t="str">
        <f t="shared" si="279"/>
        <v/>
      </c>
      <c r="BW466" s="38" t="str">
        <f t="shared" si="280"/>
        <v/>
      </c>
      <c r="BX466" s="38" t="b">
        <f t="shared" si="281"/>
        <v>1</v>
      </c>
      <c r="BY466" s="37" t="str">
        <f t="array" ref="BY466:CI466">IF(BX466,"",IVSolution($M466,$N466,$O466,BT466,BU466,BV466,BW466,$E466,$F466,$G466,$H466,$I466))</f>
        <v/>
      </c>
      <c r="BZ466" s="37" t="str">
        <v/>
      </c>
      <c r="CA466" s="37" t="str">
        <v/>
      </c>
      <c r="CB466" s="39" t="str">
        <v/>
      </c>
      <c r="CC466" s="39" t="str">
        <v/>
      </c>
      <c r="CD466" s="37" t="str">
        <v/>
      </c>
      <c r="CE466" s="37" t="str">
        <v/>
      </c>
      <c r="CF466" s="37" t="str">
        <v/>
      </c>
      <c r="CG466" s="37" t="str">
        <v/>
      </c>
      <c r="CH466" s="37" t="str">
        <v/>
      </c>
      <c r="CI466" s="37" t="str">
        <v/>
      </c>
      <c r="CJ466" s="41" t="str">
        <f t="shared" si="282"/>
        <v/>
      </c>
      <c r="CK466" s="41" t="str">
        <f t="shared" si="283"/>
        <v/>
      </c>
      <c r="CL466" s="61" t="str">
        <f t="shared" si="284"/>
        <v/>
      </c>
      <c r="CM466" s="39" t="str">
        <f t="shared" si="285"/>
        <v/>
      </c>
      <c r="CN466" s="39" t="str">
        <f t="shared" si="286"/>
        <v/>
      </c>
      <c r="CO466" s="42" t="str">
        <f t="shared" si="287"/>
        <v/>
      </c>
      <c r="CP466" s="42" t="str">
        <f t="shared" si="288"/>
        <v/>
      </c>
      <c r="CQ466" s="42" t="str">
        <f t="shared" si="289"/>
        <v/>
      </c>
      <c r="CR466" s="42" t="str">
        <f t="shared" si="290"/>
        <v/>
      </c>
      <c r="CS466" s="42" t="str">
        <f t="shared" si="291"/>
        <v/>
      </c>
      <c r="CT466" s="42" t="str">
        <f t="shared" si="292"/>
        <v/>
      </c>
      <c r="CU466" s="43" t="str">
        <f t="shared" si="293"/>
        <v/>
      </c>
      <c r="CV466" s="43" t="str">
        <f t="shared" si="294"/>
        <v/>
      </c>
      <c r="CW466" s="43" t="str">
        <f t="shared" si="295"/>
        <v/>
      </c>
      <c r="CX466" s="13"/>
    </row>
    <row r="467" spans="1:102" x14ac:dyDescent="0.25">
      <c r="A467" s="31"/>
      <c r="B467" s="13"/>
      <c r="C467" s="13"/>
      <c r="D467" s="13"/>
      <c r="E467" s="32"/>
      <c r="F467" s="32"/>
      <c r="G467" s="32"/>
      <c r="H467" s="32"/>
      <c r="I467" s="32"/>
      <c r="J467" s="13"/>
      <c r="K467" s="33"/>
      <c r="L467" s="34" t="str">
        <f>IFERROR(INDEX('Pokemon Data'!A:A,MATCH($A467,'Pokemon Data'!$B:$B,0)),"")</f>
        <v/>
      </c>
      <c r="M467" s="34" t="str">
        <f>IFERROR(INDEX('Pokemon Data'!I:I,MATCH($A467,'Pokemon Data'!$B:$B,0)),"")</f>
        <v/>
      </c>
      <c r="N467" s="34" t="str">
        <f>IFERROR(INDEX('Pokemon Data'!J:J,MATCH($A467,'Pokemon Data'!$B:$B,0)),"")</f>
        <v/>
      </c>
      <c r="O467" s="34" t="str">
        <f>IFERROR(INDEX('Pokemon Data'!K:K,MATCH($A467,'Pokemon Data'!$B:$B,0)),"")</f>
        <v/>
      </c>
      <c r="P467" s="35" t="str">
        <f>IFERROR(INDEX('Level Multipliers'!$A:$A,MATCH($D467,'Level Multipliers'!$B:$B,0)),"")</f>
        <v/>
      </c>
      <c r="Q467" s="36" t="str">
        <f>IFERROR(INDEX('Level Multipliers'!$D:$D,MATCH(P467,'Level Multipliers'!$A:$A,0)),"")</f>
        <v/>
      </c>
      <c r="R467" s="37" t="str">
        <f t="shared" si="259"/>
        <v/>
      </c>
      <c r="S467" s="37" t="str">
        <f t="shared" si="260"/>
        <v/>
      </c>
      <c r="T467" s="38" t="str">
        <f t="shared" si="261"/>
        <v/>
      </c>
      <c r="U467" s="38" t="str">
        <f t="shared" si="262"/>
        <v/>
      </c>
      <c r="V467" s="38" t="b">
        <f t="shared" si="263"/>
        <v>1</v>
      </c>
      <c r="W467" s="37" t="str">
        <f t="array" ref="W467:AG467">IF(V467,"",IVSolution($M467,$N467,$O467,R467,S467,T467,U467,$E467,$F467,$G467,$H467,$I467))</f>
        <v/>
      </c>
      <c r="X467" s="37" t="str">
        <v/>
      </c>
      <c r="Y467" s="37" t="str">
        <v/>
      </c>
      <c r="Z467" s="39" t="str">
        <v/>
      </c>
      <c r="AA467" s="39" t="str">
        <v/>
      </c>
      <c r="AB467" s="37" t="str">
        <v/>
      </c>
      <c r="AC467" s="37" t="str">
        <v/>
      </c>
      <c r="AD467" s="37" t="str">
        <v/>
      </c>
      <c r="AE467" s="37" t="str">
        <v/>
      </c>
      <c r="AF467" s="37" t="str">
        <v/>
      </c>
      <c r="AG467" s="37" t="str">
        <v/>
      </c>
      <c r="AH467" s="40" t="str">
        <f t="shared" si="264"/>
        <v/>
      </c>
      <c r="AI467" s="36" t="str">
        <f>IFERROR(INDEX('Level Multipliers'!$D:$D,MATCH(AH467,'Level Multipliers'!$A:$A,0)),"")</f>
        <v/>
      </c>
      <c r="AJ467" s="37" t="str">
        <f t="shared" si="265"/>
        <v/>
      </c>
      <c r="AK467" s="37" t="str">
        <f t="shared" si="266"/>
        <v/>
      </c>
      <c r="AL467" s="38" t="str">
        <f t="shared" si="267"/>
        <v/>
      </c>
      <c r="AM467" s="38" t="str">
        <f t="shared" si="268"/>
        <v/>
      </c>
      <c r="AN467" s="38" t="b">
        <f t="shared" si="269"/>
        <v>1</v>
      </c>
      <c r="AO467" s="37" t="str">
        <f t="array" ref="AO467:AY467">IF(AN467,"",IVSolution($M467,$N467,$O467,AJ467,AK467,AL467,AM467,$E467,$F467,$G467,$H467,$I467))</f>
        <v/>
      </c>
      <c r="AP467" s="37" t="str">
        <v/>
      </c>
      <c r="AQ467" s="37" t="str">
        <v/>
      </c>
      <c r="AR467" s="39" t="str">
        <v/>
      </c>
      <c r="AS467" s="39" t="str">
        <v/>
      </c>
      <c r="AT467" s="37" t="str">
        <v/>
      </c>
      <c r="AU467" s="37" t="str">
        <v/>
      </c>
      <c r="AV467" s="37" t="str">
        <v/>
      </c>
      <c r="AW467" s="37" t="str">
        <v/>
      </c>
      <c r="AX467" s="37" t="str">
        <v/>
      </c>
      <c r="AY467" s="37" t="str">
        <v/>
      </c>
      <c r="AZ467" s="40" t="str">
        <f t="shared" si="270"/>
        <v/>
      </c>
      <c r="BA467" s="36" t="str">
        <f>IFERROR(INDEX('Level Multipliers'!$D:$D,MATCH(AZ467,'Level Multipliers'!$A:$A,0)),"")</f>
        <v/>
      </c>
      <c r="BB467" s="37" t="str">
        <f t="shared" si="271"/>
        <v/>
      </c>
      <c r="BC467" s="37" t="str">
        <f t="shared" si="272"/>
        <v/>
      </c>
      <c r="BD467" s="38" t="str">
        <f t="shared" si="273"/>
        <v/>
      </c>
      <c r="BE467" s="38" t="str">
        <f t="shared" si="274"/>
        <v/>
      </c>
      <c r="BF467" s="38" t="b">
        <f t="shared" si="275"/>
        <v>1</v>
      </c>
      <c r="BG467" s="37" t="str">
        <f t="array" ref="BG467:BQ467">IF(BF467,"",IVSolution($M467,$N467,$O467,BB467,BC467,BD467,BE467,$E467,$F467,$G467,$H467,$I467))</f>
        <v/>
      </c>
      <c r="BH467" s="37" t="str">
        <v/>
      </c>
      <c r="BI467" s="37" t="str">
        <v/>
      </c>
      <c r="BJ467" s="39" t="str">
        <v/>
      </c>
      <c r="BK467" s="39" t="str">
        <v/>
      </c>
      <c r="BL467" s="37" t="str">
        <v/>
      </c>
      <c r="BM467" s="37" t="str">
        <v/>
      </c>
      <c r="BN467" s="37" t="str">
        <v/>
      </c>
      <c r="BO467" s="37" t="str">
        <v/>
      </c>
      <c r="BP467" s="37" t="str">
        <v/>
      </c>
      <c r="BQ467" s="37" t="str">
        <v/>
      </c>
      <c r="BR467" s="40" t="str">
        <f t="shared" si="276"/>
        <v/>
      </c>
      <c r="BS467" s="36" t="str">
        <f>IFERROR(INDEX('Level Multipliers'!$D:$D,MATCH(BR467,'Level Multipliers'!$A:$A,0)),"")</f>
        <v/>
      </c>
      <c r="BT467" s="37" t="str">
        <f t="shared" si="277"/>
        <v/>
      </c>
      <c r="BU467" s="37" t="str">
        <f t="shared" si="278"/>
        <v/>
      </c>
      <c r="BV467" s="38" t="str">
        <f t="shared" si="279"/>
        <v/>
      </c>
      <c r="BW467" s="38" t="str">
        <f t="shared" si="280"/>
        <v/>
      </c>
      <c r="BX467" s="38" t="b">
        <f t="shared" si="281"/>
        <v>1</v>
      </c>
      <c r="BY467" s="37" t="str">
        <f t="array" ref="BY467:CI467">IF(BX467,"",IVSolution($M467,$N467,$O467,BT467,BU467,BV467,BW467,$E467,$F467,$G467,$H467,$I467))</f>
        <v/>
      </c>
      <c r="BZ467" s="37" t="str">
        <v/>
      </c>
      <c r="CA467" s="37" t="str">
        <v/>
      </c>
      <c r="CB467" s="39" t="str">
        <v/>
      </c>
      <c r="CC467" s="39" t="str">
        <v/>
      </c>
      <c r="CD467" s="37" t="str">
        <v/>
      </c>
      <c r="CE467" s="37" t="str">
        <v/>
      </c>
      <c r="CF467" s="37" t="str">
        <v/>
      </c>
      <c r="CG467" s="37" t="str">
        <v/>
      </c>
      <c r="CH467" s="37" t="str">
        <v/>
      </c>
      <c r="CI467" s="37" t="str">
        <v/>
      </c>
      <c r="CJ467" s="41" t="str">
        <f t="shared" si="282"/>
        <v/>
      </c>
      <c r="CK467" s="41" t="str">
        <f t="shared" si="283"/>
        <v/>
      </c>
      <c r="CL467" s="61" t="str">
        <f t="shared" si="284"/>
        <v/>
      </c>
      <c r="CM467" s="39" t="str">
        <f t="shared" si="285"/>
        <v/>
      </c>
      <c r="CN467" s="39" t="str">
        <f t="shared" si="286"/>
        <v/>
      </c>
      <c r="CO467" s="42" t="str">
        <f t="shared" si="287"/>
        <v/>
      </c>
      <c r="CP467" s="42" t="str">
        <f t="shared" si="288"/>
        <v/>
      </c>
      <c r="CQ467" s="42" t="str">
        <f t="shared" si="289"/>
        <v/>
      </c>
      <c r="CR467" s="42" t="str">
        <f t="shared" si="290"/>
        <v/>
      </c>
      <c r="CS467" s="42" t="str">
        <f t="shared" si="291"/>
        <v/>
      </c>
      <c r="CT467" s="42" t="str">
        <f t="shared" si="292"/>
        <v/>
      </c>
      <c r="CU467" s="43" t="str">
        <f t="shared" si="293"/>
        <v/>
      </c>
      <c r="CV467" s="43" t="str">
        <f t="shared" si="294"/>
        <v/>
      </c>
      <c r="CW467" s="43" t="str">
        <f t="shared" si="295"/>
        <v/>
      </c>
      <c r="CX467" s="13"/>
    </row>
    <row r="468" spans="1:102" x14ac:dyDescent="0.25">
      <c r="A468" s="31"/>
      <c r="B468" s="13"/>
      <c r="C468" s="13"/>
      <c r="D468" s="13"/>
      <c r="E468" s="32"/>
      <c r="F468" s="32"/>
      <c r="G468" s="32"/>
      <c r="H468" s="32"/>
      <c r="I468" s="32"/>
      <c r="J468" s="13"/>
      <c r="K468" s="33"/>
      <c r="L468" s="34" t="str">
        <f>IFERROR(INDEX('Pokemon Data'!A:A,MATCH($A468,'Pokemon Data'!$B:$B,0)),"")</f>
        <v/>
      </c>
      <c r="M468" s="34" t="str">
        <f>IFERROR(INDEX('Pokemon Data'!I:I,MATCH($A468,'Pokemon Data'!$B:$B,0)),"")</f>
        <v/>
      </c>
      <c r="N468" s="34" t="str">
        <f>IFERROR(INDEX('Pokemon Data'!J:J,MATCH($A468,'Pokemon Data'!$B:$B,0)),"")</f>
        <v/>
      </c>
      <c r="O468" s="34" t="str">
        <f>IFERROR(INDEX('Pokemon Data'!K:K,MATCH($A468,'Pokemon Data'!$B:$B,0)),"")</f>
        <v/>
      </c>
      <c r="P468" s="35" t="str">
        <f>IFERROR(INDEX('Level Multipliers'!$A:$A,MATCH($D468,'Level Multipliers'!$B:$B,0)),"")</f>
        <v/>
      </c>
      <c r="Q468" s="36" t="str">
        <f>IFERROR(INDEX('Level Multipliers'!$D:$D,MATCH(P468,'Level Multipliers'!$A:$A,0)),"")</f>
        <v/>
      </c>
      <c r="R468" s="37" t="str">
        <f t="shared" si="259"/>
        <v/>
      </c>
      <c r="S468" s="37" t="str">
        <f t="shared" si="260"/>
        <v/>
      </c>
      <c r="T468" s="38" t="str">
        <f t="shared" si="261"/>
        <v/>
      </c>
      <c r="U468" s="38" t="str">
        <f t="shared" si="262"/>
        <v/>
      </c>
      <c r="V468" s="38" t="b">
        <f t="shared" si="263"/>
        <v>1</v>
      </c>
      <c r="W468" s="37" t="str">
        <f t="array" ref="W468:AG468">IF(V468,"",IVSolution($M468,$N468,$O468,R468,S468,T468,U468,$E468,$F468,$G468,$H468,$I468))</f>
        <v/>
      </c>
      <c r="X468" s="37" t="str">
        <v/>
      </c>
      <c r="Y468" s="37" t="str">
        <v/>
      </c>
      <c r="Z468" s="39" t="str">
        <v/>
      </c>
      <c r="AA468" s="39" t="str">
        <v/>
      </c>
      <c r="AB468" s="37" t="str">
        <v/>
      </c>
      <c r="AC468" s="37" t="str">
        <v/>
      </c>
      <c r="AD468" s="37" t="str">
        <v/>
      </c>
      <c r="AE468" s="37" t="str">
        <v/>
      </c>
      <c r="AF468" s="37" t="str">
        <v/>
      </c>
      <c r="AG468" s="37" t="str">
        <v/>
      </c>
      <c r="AH468" s="40" t="str">
        <f t="shared" si="264"/>
        <v/>
      </c>
      <c r="AI468" s="36" t="str">
        <f>IFERROR(INDEX('Level Multipliers'!$D:$D,MATCH(AH468,'Level Multipliers'!$A:$A,0)),"")</f>
        <v/>
      </c>
      <c r="AJ468" s="37" t="str">
        <f t="shared" si="265"/>
        <v/>
      </c>
      <c r="AK468" s="37" t="str">
        <f t="shared" si="266"/>
        <v/>
      </c>
      <c r="AL468" s="38" t="str">
        <f t="shared" si="267"/>
        <v/>
      </c>
      <c r="AM468" s="38" t="str">
        <f t="shared" si="268"/>
        <v/>
      </c>
      <c r="AN468" s="38" t="b">
        <f t="shared" si="269"/>
        <v>1</v>
      </c>
      <c r="AO468" s="37" t="str">
        <f t="array" ref="AO468:AY468">IF(AN468,"",IVSolution($M468,$N468,$O468,AJ468,AK468,AL468,AM468,$E468,$F468,$G468,$H468,$I468))</f>
        <v/>
      </c>
      <c r="AP468" s="37" t="str">
        <v/>
      </c>
      <c r="AQ468" s="37" t="str">
        <v/>
      </c>
      <c r="AR468" s="39" t="str">
        <v/>
      </c>
      <c r="AS468" s="39" t="str">
        <v/>
      </c>
      <c r="AT468" s="37" t="str">
        <v/>
      </c>
      <c r="AU468" s="37" t="str">
        <v/>
      </c>
      <c r="AV468" s="37" t="str">
        <v/>
      </c>
      <c r="AW468" s="37" t="str">
        <v/>
      </c>
      <c r="AX468" s="37" t="str">
        <v/>
      </c>
      <c r="AY468" s="37" t="str">
        <v/>
      </c>
      <c r="AZ468" s="40" t="str">
        <f t="shared" si="270"/>
        <v/>
      </c>
      <c r="BA468" s="36" t="str">
        <f>IFERROR(INDEX('Level Multipliers'!$D:$D,MATCH(AZ468,'Level Multipliers'!$A:$A,0)),"")</f>
        <v/>
      </c>
      <c r="BB468" s="37" t="str">
        <f t="shared" si="271"/>
        <v/>
      </c>
      <c r="BC468" s="37" t="str">
        <f t="shared" si="272"/>
        <v/>
      </c>
      <c r="BD468" s="38" t="str">
        <f t="shared" si="273"/>
        <v/>
      </c>
      <c r="BE468" s="38" t="str">
        <f t="shared" si="274"/>
        <v/>
      </c>
      <c r="BF468" s="38" t="b">
        <f t="shared" si="275"/>
        <v>1</v>
      </c>
      <c r="BG468" s="37" t="str">
        <f t="array" ref="BG468:BQ468">IF(BF468,"",IVSolution($M468,$N468,$O468,BB468,BC468,BD468,BE468,$E468,$F468,$G468,$H468,$I468))</f>
        <v/>
      </c>
      <c r="BH468" s="37" t="str">
        <v/>
      </c>
      <c r="BI468" s="37" t="str">
        <v/>
      </c>
      <c r="BJ468" s="39" t="str">
        <v/>
      </c>
      <c r="BK468" s="39" t="str">
        <v/>
      </c>
      <c r="BL468" s="37" t="str">
        <v/>
      </c>
      <c r="BM468" s="37" t="str">
        <v/>
      </c>
      <c r="BN468" s="37" t="str">
        <v/>
      </c>
      <c r="BO468" s="37" t="str">
        <v/>
      </c>
      <c r="BP468" s="37" t="str">
        <v/>
      </c>
      <c r="BQ468" s="37" t="str">
        <v/>
      </c>
      <c r="BR468" s="40" t="str">
        <f t="shared" si="276"/>
        <v/>
      </c>
      <c r="BS468" s="36" t="str">
        <f>IFERROR(INDEX('Level Multipliers'!$D:$D,MATCH(BR468,'Level Multipliers'!$A:$A,0)),"")</f>
        <v/>
      </c>
      <c r="BT468" s="37" t="str">
        <f t="shared" si="277"/>
        <v/>
      </c>
      <c r="BU468" s="37" t="str">
        <f t="shared" si="278"/>
        <v/>
      </c>
      <c r="BV468" s="38" t="str">
        <f t="shared" si="279"/>
        <v/>
      </c>
      <c r="BW468" s="38" t="str">
        <f t="shared" si="280"/>
        <v/>
      </c>
      <c r="BX468" s="38" t="b">
        <f t="shared" si="281"/>
        <v>1</v>
      </c>
      <c r="BY468" s="37" t="str">
        <f t="array" ref="BY468:CI468">IF(BX468,"",IVSolution($M468,$N468,$O468,BT468,BU468,BV468,BW468,$E468,$F468,$G468,$H468,$I468))</f>
        <v/>
      </c>
      <c r="BZ468" s="37" t="str">
        <v/>
      </c>
      <c r="CA468" s="37" t="str">
        <v/>
      </c>
      <c r="CB468" s="39" t="str">
        <v/>
      </c>
      <c r="CC468" s="39" t="str">
        <v/>
      </c>
      <c r="CD468" s="37" t="str">
        <v/>
      </c>
      <c r="CE468" s="37" t="str">
        <v/>
      </c>
      <c r="CF468" s="37" t="str">
        <v/>
      </c>
      <c r="CG468" s="37" t="str">
        <v/>
      </c>
      <c r="CH468" s="37" t="str">
        <v/>
      </c>
      <c r="CI468" s="37" t="str">
        <v/>
      </c>
      <c r="CJ468" s="41" t="str">
        <f t="shared" si="282"/>
        <v/>
      </c>
      <c r="CK468" s="41" t="str">
        <f t="shared" si="283"/>
        <v/>
      </c>
      <c r="CL468" s="61" t="str">
        <f t="shared" si="284"/>
        <v/>
      </c>
      <c r="CM468" s="39" t="str">
        <f t="shared" si="285"/>
        <v/>
      </c>
      <c r="CN468" s="39" t="str">
        <f t="shared" si="286"/>
        <v/>
      </c>
      <c r="CO468" s="42" t="str">
        <f t="shared" si="287"/>
        <v/>
      </c>
      <c r="CP468" s="42" t="str">
        <f t="shared" si="288"/>
        <v/>
      </c>
      <c r="CQ468" s="42" t="str">
        <f t="shared" si="289"/>
        <v/>
      </c>
      <c r="CR468" s="42" t="str">
        <f t="shared" si="290"/>
        <v/>
      </c>
      <c r="CS468" s="42" t="str">
        <f t="shared" si="291"/>
        <v/>
      </c>
      <c r="CT468" s="42" t="str">
        <f t="shared" si="292"/>
        <v/>
      </c>
      <c r="CU468" s="43" t="str">
        <f t="shared" si="293"/>
        <v/>
      </c>
      <c r="CV468" s="43" t="str">
        <f t="shared" si="294"/>
        <v/>
      </c>
      <c r="CW468" s="43" t="str">
        <f t="shared" si="295"/>
        <v/>
      </c>
      <c r="CX468" s="13"/>
    </row>
    <row r="469" spans="1:102" x14ac:dyDescent="0.25">
      <c r="A469" s="31"/>
      <c r="B469" s="13"/>
      <c r="C469" s="13"/>
      <c r="D469" s="13"/>
      <c r="E469" s="32"/>
      <c r="F469" s="32"/>
      <c r="G469" s="32"/>
      <c r="H469" s="32"/>
      <c r="I469" s="32"/>
      <c r="J469" s="13"/>
      <c r="K469" s="33"/>
      <c r="L469" s="34" t="str">
        <f>IFERROR(INDEX('Pokemon Data'!A:A,MATCH($A469,'Pokemon Data'!$B:$B,0)),"")</f>
        <v/>
      </c>
      <c r="M469" s="34" t="str">
        <f>IFERROR(INDEX('Pokemon Data'!I:I,MATCH($A469,'Pokemon Data'!$B:$B,0)),"")</f>
        <v/>
      </c>
      <c r="N469" s="34" t="str">
        <f>IFERROR(INDEX('Pokemon Data'!J:J,MATCH($A469,'Pokemon Data'!$B:$B,0)),"")</f>
        <v/>
      </c>
      <c r="O469" s="34" t="str">
        <f>IFERROR(INDEX('Pokemon Data'!K:K,MATCH($A469,'Pokemon Data'!$B:$B,0)),"")</f>
        <v/>
      </c>
      <c r="P469" s="35" t="str">
        <f>IFERROR(INDEX('Level Multipliers'!$A:$A,MATCH($D469,'Level Multipliers'!$B:$B,0)),"")</f>
        <v/>
      </c>
      <c r="Q469" s="36" t="str">
        <f>IFERROR(INDEX('Level Multipliers'!$D:$D,MATCH(P469,'Level Multipliers'!$A:$A,0)),"")</f>
        <v/>
      </c>
      <c r="R469" s="37" t="str">
        <f t="shared" si="259"/>
        <v/>
      </c>
      <c r="S469" s="37" t="str">
        <f t="shared" si="260"/>
        <v/>
      </c>
      <c r="T469" s="38" t="str">
        <f t="shared" si="261"/>
        <v/>
      </c>
      <c r="U469" s="38" t="str">
        <f t="shared" si="262"/>
        <v/>
      </c>
      <c r="V469" s="38" t="b">
        <f t="shared" si="263"/>
        <v>1</v>
      </c>
      <c r="W469" s="37" t="str">
        <f t="array" ref="W469:AG469">IF(V469,"",IVSolution($M469,$N469,$O469,R469,S469,T469,U469,$E469,$F469,$G469,$H469,$I469))</f>
        <v/>
      </c>
      <c r="X469" s="37" t="str">
        <v/>
      </c>
      <c r="Y469" s="37" t="str">
        <v/>
      </c>
      <c r="Z469" s="39" t="str">
        <v/>
      </c>
      <c r="AA469" s="39" t="str">
        <v/>
      </c>
      <c r="AB469" s="37" t="str">
        <v/>
      </c>
      <c r="AC469" s="37" t="str">
        <v/>
      </c>
      <c r="AD469" s="37" t="str">
        <v/>
      </c>
      <c r="AE469" s="37" t="str">
        <v/>
      </c>
      <c r="AF469" s="37" t="str">
        <v/>
      </c>
      <c r="AG469" s="37" t="str">
        <v/>
      </c>
      <c r="AH469" s="40" t="str">
        <f t="shared" si="264"/>
        <v/>
      </c>
      <c r="AI469" s="36" t="str">
        <f>IFERROR(INDEX('Level Multipliers'!$D:$D,MATCH(AH469,'Level Multipliers'!$A:$A,0)),"")</f>
        <v/>
      </c>
      <c r="AJ469" s="37" t="str">
        <f t="shared" si="265"/>
        <v/>
      </c>
      <c r="AK469" s="37" t="str">
        <f t="shared" si="266"/>
        <v/>
      </c>
      <c r="AL469" s="38" t="str">
        <f t="shared" si="267"/>
        <v/>
      </c>
      <c r="AM469" s="38" t="str">
        <f t="shared" si="268"/>
        <v/>
      </c>
      <c r="AN469" s="38" t="b">
        <f t="shared" si="269"/>
        <v>1</v>
      </c>
      <c r="AO469" s="37" t="str">
        <f t="array" ref="AO469:AY469">IF(AN469,"",IVSolution($M469,$N469,$O469,AJ469,AK469,AL469,AM469,$E469,$F469,$G469,$H469,$I469))</f>
        <v/>
      </c>
      <c r="AP469" s="37" t="str">
        <v/>
      </c>
      <c r="AQ469" s="37" t="str">
        <v/>
      </c>
      <c r="AR469" s="39" t="str">
        <v/>
      </c>
      <c r="AS469" s="39" t="str">
        <v/>
      </c>
      <c r="AT469" s="37" t="str">
        <v/>
      </c>
      <c r="AU469" s="37" t="str">
        <v/>
      </c>
      <c r="AV469" s="37" t="str">
        <v/>
      </c>
      <c r="AW469" s="37" t="str">
        <v/>
      </c>
      <c r="AX469" s="37" t="str">
        <v/>
      </c>
      <c r="AY469" s="37" t="str">
        <v/>
      </c>
      <c r="AZ469" s="40" t="str">
        <f t="shared" si="270"/>
        <v/>
      </c>
      <c r="BA469" s="36" t="str">
        <f>IFERROR(INDEX('Level Multipliers'!$D:$D,MATCH(AZ469,'Level Multipliers'!$A:$A,0)),"")</f>
        <v/>
      </c>
      <c r="BB469" s="37" t="str">
        <f t="shared" si="271"/>
        <v/>
      </c>
      <c r="BC469" s="37" t="str">
        <f t="shared" si="272"/>
        <v/>
      </c>
      <c r="BD469" s="38" t="str">
        <f t="shared" si="273"/>
        <v/>
      </c>
      <c r="BE469" s="38" t="str">
        <f t="shared" si="274"/>
        <v/>
      </c>
      <c r="BF469" s="38" t="b">
        <f t="shared" si="275"/>
        <v>1</v>
      </c>
      <c r="BG469" s="37" t="str">
        <f t="array" ref="BG469:BQ469">IF(BF469,"",IVSolution($M469,$N469,$O469,BB469,BC469,BD469,BE469,$E469,$F469,$G469,$H469,$I469))</f>
        <v/>
      </c>
      <c r="BH469" s="37" t="str">
        <v/>
      </c>
      <c r="BI469" s="37" t="str">
        <v/>
      </c>
      <c r="BJ469" s="39" t="str">
        <v/>
      </c>
      <c r="BK469" s="39" t="str">
        <v/>
      </c>
      <c r="BL469" s="37" t="str">
        <v/>
      </c>
      <c r="BM469" s="37" t="str">
        <v/>
      </c>
      <c r="BN469" s="37" t="str">
        <v/>
      </c>
      <c r="BO469" s="37" t="str">
        <v/>
      </c>
      <c r="BP469" s="37" t="str">
        <v/>
      </c>
      <c r="BQ469" s="37" t="str">
        <v/>
      </c>
      <c r="BR469" s="40" t="str">
        <f t="shared" si="276"/>
        <v/>
      </c>
      <c r="BS469" s="36" t="str">
        <f>IFERROR(INDEX('Level Multipliers'!$D:$D,MATCH(BR469,'Level Multipliers'!$A:$A,0)),"")</f>
        <v/>
      </c>
      <c r="BT469" s="37" t="str">
        <f t="shared" si="277"/>
        <v/>
      </c>
      <c r="BU469" s="37" t="str">
        <f t="shared" si="278"/>
        <v/>
      </c>
      <c r="BV469" s="38" t="str">
        <f t="shared" si="279"/>
        <v/>
      </c>
      <c r="BW469" s="38" t="str">
        <f t="shared" si="280"/>
        <v/>
      </c>
      <c r="BX469" s="38" t="b">
        <f t="shared" si="281"/>
        <v>1</v>
      </c>
      <c r="BY469" s="37" t="str">
        <f t="array" ref="BY469:CI469">IF(BX469,"",IVSolution($M469,$N469,$O469,BT469,BU469,BV469,BW469,$E469,$F469,$G469,$H469,$I469))</f>
        <v/>
      </c>
      <c r="BZ469" s="37" t="str">
        <v/>
      </c>
      <c r="CA469" s="37" t="str">
        <v/>
      </c>
      <c r="CB469" s="39" t="str">
        <v/>
      </c>
      <c r="CC469" s="39" t="str">
        <v/>
      </c>
      <c r="CD469" s="37" t="str">
        <v/>
      </c>
      <c r="CE469" s="37" t="str">
        <v/>
      </c>
      <c r="CF469" s="37" t="str">
        <v/>
      </c>
      <c r="CG469" s="37" t="str">
        <v/>
      </c>
      <c r="CH469" s="37" t="str">
        <v/>
      </c>
      <c r="CI469" s="37" t="str">
        <v/>
      </c>
      <c r="CJ469" s="41" t="str">
        <f t="shared" si="282"/>
        <v/>
      </c>
      <c r="CK469" s="41" t="str">
        <f t="shared" si="283"/>
        <v/>
      </c>
      <c r="CL469" s="61" t="str">
        <f t="shared" si="284"/>
        <v/>
      </c>
      <c r="CM469" s="39" t="str">
        <f t="shared" si="285"/>
        <v/>
      </c>
      <c r="CN469" s="39" t="str">
        <f t="shared" si="286"/>
        <v/>
      </c>
      <c r="CO469" s="42" t="str">
        <f t="shared" si="287"/>
        <v/>
      </c>
      <c r="CP469" s="42" t="str">
        <f t="shared" si="288"/>
        <v/>
      </c>
      <c r="CQ469" s="42" t="str">
        <f t="shared" si="289"/>
        <v/>
      </c>
      <c r="CR469" s="42" t="str">
        <f t="shared" si="290"/>
        <v/>
      </c>
      <c r="CS469" s="42" t="str">
        <f t="shared" si="291"/>
        <v/>
      </c>
      <c r="CT469" s="42" t="str">
        <f t="shared" si="292"/>
        <v/>
      </c>
      <c r="CU469" s="43" t="str">
        <f t="shared" si="293"/>
        <v/>
      </c>
      <c r="CV469" s="43" t="str">
        <f t="shared" si="294"/>
        <v/>
      </c>
      <c r="CW469" s="43" t="str">
        <f t="shared" si="295"/>
        <v/>
      </c>
      <c r="CX469" s="13"/>
    </row>
    <row r="470" spans="1:102" x14ac:dyDescent="0.25">
      <c r="A470" s="31"/>
      <c r="B470" s="13"/>
      <c r="C470" s="13"/>
      <c r="D470" s="13"/>
      <c r="E470" s="32"/>
      <c r="F470" s="32"/>
      <c r="G470" s="32"/>
      <c r="H470" s="32"/>
      <c r="I470" s="32"/>
      <c r="J470" s="13"/>
      <c r="K470" s="33"/>
      <c r="L470" s="34" t="str">
        <f>IFERROR(INDEX('Pokemon Data'!A:A,MATCH($A470,'Pokemon Data'!$B:$B,0)),"")</f>
        <v/>
      </c>
      <c r="M470" s="34" t="str">
        <f>IFERROR(INDEX('Pokemon Data'!I:I,MATCH($A470,'Pokemon Data'!$B:$B,0)),"")</f>
        <v/>
      </c>
      <c r="N470" s="34" t="str">
        <f>IFERROR(INDEX('Pokemon Data'!J:J,MATCH($A470,'Pokemon Data'!$B:$B,0)),"")</f>
        <v/>
      </c>
      <c r="O470" s="34" t="str">
        <f>IFERROR(INDEX('Pokemon Data'!K:K,MATCH($A470,'Pokemon Data'!$B:$B,0)),"")</f>
        <v/>
      </c>
      <c r="P470" s="35" t="str">
        <f>IFERROR(INDEX('Level Multipliers'!$A:$A,MATCH($D470,'Level Multipliers'!$B:$B,0)),"")</f>
        <v/>
      </c>
      <c r="Q470" s="36" t="str">
        <f>IFERROR(INDEX('Level Multipliers'!$D:$D,MATCH(P470,'Level Multipliers'!$A:$A,0)),"")</f>
        <v/>
      </c>
      <c r="R470" s="37" t="str">
        <f t="shared" si="259"/>
        <v/>
      </c>
      <c r="S470" s="37" t="str">
        <f t="shared" si="260"/>
        <v/>
      </c>
      <c r="T470" s="38" t="str">
        <f t="shared" si="261"/>
        <v/>
      </c>
      <c r="U470" s="38" t="str">
        <f t="shared" si="262"/>
        <v/>
      </c>
      <c r="V470" s="38" t="b">
        <f t="shared" si="263"/>
        <v>1</v>
      </c>
      <c r="W470" s="37" t="str">
        <f t="array" ref="W470:AG470">IF(V470,"",IVSolution($M470,$N470,$O470,R470,S470,T470,U470,$E470,$F470,$G470,$H470,$I470))</f>
        <v/>
      </c>
      <c r="X470" s="37" t="str">
        <v/>
      </c>
      <c r="Y470" s="37" t="str">
        <v/>
      </c>
      <c r="Z470" s="39" t="str">
        <v/>
      </c>
      <c r="AA470" s="39" t="str">
        <v/>
      </c>
      <c r="AB470" s="37" t="str">
        <v/>
      </c>
      <c r="AC470" s="37" t="str">
        <v/>
      </c>
      <c r="AD470" s="37" t="str">
        <v/>
      </c>
      <c r="AE470" s="37" t="str">
        <v/>
      </c>
      <c r="AF470" s="37" t="str">
        <v/>
      </c>
      <c r="AG470" s="37" t="str">
        <v/>
      </c>
      <c r="AH470" s="40" t="str">
        <f t="shared" si="264"/>
        <v/>
      </c>
      <c r="AI470" s="36" t="str">
        <f>IFERROR(INDEX('Level Multipliers'!$D:$D,MATCH(AH470,'Level Multipliers'!$A:$A,0)),"")</f>
        <v/>
      </c>
      <c r="AJ470" s="37" t="str">
        <f t="shared" si="265"/>
        <v/>
      </c>
      <c r="AK470" s="37" t="str">
        <f t="shared" si="266"/>
        <v/>
      </c>
      <c r="AL470" s="38" t="str">
        <f t="shared" si="267"/>
        <v/>
      </c>
      <c r="AM470" s="38" t="str">
        <f t="shared" si="268"/>
        <v/>
      </c>
      <c r="AN470" s="38" t="b">
        <f t="shared" si="269"/>
        <v>1</v>
      </c>
      <c r="AO470" s="37" t="str">
        <f t="array" ref="AO470:AY470">IF(AN470,"",IVSolution($M470,$N470,$O470,AJ470,AK470,AL470,AM470,$E470,$F470,$G470,$H470,$I470))</f>
        <v/>
      </c>
      <c r="AP470" s="37" t="str">
        <v/>
      </c>
      <c r="AQ470" s="37" t="str">
        <v/>
      </c>
      <c r="AR470" s="39" t="str">
        <v/>
      </c>
      <c r="AS470" s="39" t="str">
        <v/>
      </c>
      <c r="AT470" s="37" t="str">
        <v/>
      </c>
      <c r="AU470" s="37" t="str">
        <v/>
      </c>
      <c r="AV470" s="37" t="str">
        <v/>
      </c>
      <c r="AW470" s="37" t="str">
        <v/>
      </c>
      <c r="AX470" s="37" t="str">
        <v/>
      </c>
      <c r="AY470" s="37" t="str">
        <v/>
      </c>
      <c r="AZ470" s="40" t="str">
        <f t="shared" si="270"/>
        <v/>
      </c>
      <c r="BA470" s="36" t="str">
        <f>IFERROR(INDEX('Level Multipliers'!$D:$D,MATCH(AZ470,'Level Multipliers'!$A:$A,0)),"")</f>
        <v/>
      </c>
      <c r="BB470" s="37" t="str">
        <f t="shared" si="271"/>
        <v/>
      </c>
      <c r="BC470" s="37" t="str">
        <f t="shared" si="272"/>
        <v/>
      </c>
      <c r="BD470" s="38" t="str">
        <f t="shared" si="273"/>
        <v/>
      </c>
      <c r="BE470" s="38" t="str">
        <f t="shared" si="274"/>
        <v/>
      </c>
      <c r="BF470" s="38" t="b">
        <f t="shared" si="275"/>
        <v>1</v>
      </c>
      <c r="BG470" s="37" t="str">
        <f t="array" ref="BG470:BQ470">IF(BF470,"",IVSolution($M470,$N470,$O470,BB470,BC470,BD470,BE470,$E470,$F470,$G470,$H470,$I470))</f>
        <v/>
      </c>
      <c r="BH470" s="37" t="str">
        <v/>
      </c>
      <c r="BI470" s="37" t="str">
        <v/>
      </c>
      <c r="BJ470" s="39" t="str">
        <v/>
      </c>
      <c r="BK470" s="39" t="str">
        <v/>
      </c>
      <c r="BL470" s="37" t="str">
        <v/>
      </c>
      <c r="BM470" s="37" t="str">
        <v/>
      </c>
      <c r="BN470" s="37" t="str">
        <v/>
      </c>
      <c r="BO470" s="37" t="str">
        <v/>
      </c>
      <c r="BP470" s="37" t="str">
        <v/>
      </c>
      <c r="BQ470" s="37" t="str">
        <v/>
      </c>
      <c r="BR470" s="40" t="str">
        <f t="shared" si="276"/>
        <v/>
      </c>
      <c r="BS470" s="36" t="str">
        <f>IFERROR(INDEX('Level Multipliers'!$D:$D,MATCH(BR470,'Level Multipliers'!$A:$A,0)),"")</f>
        <v/>
      </c>
      <c r="BT470" s="37" t="str">
        <f t="shared" si="277"/>
        <v/>
      </c>
      <c r="BU470" s="37" t="str">
        <f t="shared" si="278"/>
        <v/>
      </c>
      <c r="BV470" s="38" t="str">
        <f t="shared" si="279"/>
        <v/>
      </c>
      <c r="BW470" s="38" t="str">
        <f t="shared" si="280"/>
        <v/>
      </c>
      <c r="BX470" s="38" t="b">
        <f t="shared" si="281"/>
        <v>1</v>
      </c>
      <c r="BY470" s="37" t="str">
        <f t="array" ref="BY470:CI470">IF(BX470,"",IVSolution($M470,$N470,$O470,BT470,BU470,BV470,BW470,$E470,$F470,$G470,$H470,$I470))</f>
        <v/>
      </c>
      <c r="BZ470" s="37" t="str">
        <v/>
      </c>
      <c r="CA470" s="37" t="str">
        <v/>
      </c>
      <c r="CB470" s="39" t="str">
        <v/>
      </c>
      <c r="CC470" s="39" t="str">
        <v/>
      </c>
      <c r="CD470" s="37" t="str">
        <v/>
      </c>
      <c r="CE470" s="37" t="str">
        <v/>
      </c>
      <c r="CF470" s="37" t="str">
        <v/>
      </c>
      <c r="CG470" s="37" t="str">
        <v/>
      </c>
      <c r="CH470" s="37" t="str">
        <v/>
      </c>
      <c r="CI470" s="37" t="str">
        <v/>
      </c>
      <c r="CJ470" s="41" t="str">
        <f t="shared" si="282"/>
        <v/>
      </c>
      <c r="CK470" s="41" t="str">
        <f t="shared" si="283"/>
        <v/>
      </c>
      <c r="CL470" s="61" t="str">
        <f t="shared" si="284"/>
        <v/>
      </c>
      <c r="CM470" s="39" t="str">
        <f t="shared" si="285"/>
        <v/>
      </c>
      <c r="CN470" s="39" t="str">
        <f t="shared" si="286"/>
        <v/>
      </c>
      <c r="CO470" s="42" t="str">
        <f t="shared" si="287"/>
        <v/>
      </c>
      <c r="CP470" s="42" t="str">
        <f t="shared" si="288"/>
        <v/>
      </c>
      <c r="CQ470" s="42" t="str">
        <f t="shared" si="289"/>
        <v/>
      </c>
      <c r="CR470" s="42" t="str">
        <f t="shared" si="290"/>
        <v/>
      </c>
      <c r="CS470" s="42" t="str">
        <f t="shared" si="291"/>
        <v/>
      </c>
      <c r="CT470" s="42" t="str">
        <f t="shared" si="292"/>
        <v/>
      </c>
      <c r="CU470" s="43" t="str">
        <f t="shared" si="293"/>
        <v/>
      </c>
      <c r="CV470" s="43" t="str">
        <f t="shared" si="294"/>
        <v/>
      </c>
      <c r="CW470" s="43" t="str">
        <f t="shared" si="295"/>
        <v/>
      </c>
      <c r="CX470" s="13"/>
    </row>
    <row r="471" spans="1:102" x14ac:dyDescent="0.25">
      <c r="A471" s="31"/>
      <c r="B471" s="13"/>
      <c r="C471" s="13"/>
      <c r="D471" s="13"/>
      <c r="E471" s="32"/>
      <c r="F471" s="32"/>
      <c r="G471" s="32"/>
      <c r="H471" s="32"/>
      <c r="I471" s="32"/>
      <c r="J471" s="13"/>
      <c r="K471" s="33"/>
      <c r="L471" s="34" t="str">
        <f>IFERROR(INDEX('Pokemon Data'!A:A,MATCH($A471,'Pokemon Data'!$B:$B,0)),"")</f>
        <v/>
      </c>
      <c r="M471" s="34" t="str">
        <f>IFERROR(INDEX('Pokemon Data'!I:I,MATCH($A471,'Pokemon Data'!$B:$B,0)),"")</f>
        <v/>
      </c>
      <c r="N471" s="34" t="str">
        <f>IFERROR(INDEX('Pokemon Data'!J:J,MATCH($A471,'Pokemon Data'!$B:$B,0)),"")</f>
        <v/>
      </c>
      <c r="O471" s="34" t="str">
        <f>IFERROR(INDEX('Pokemon Data'!K:K,MATCH($A471,'Pokemon Data'!$B:$B,0)),"")</f>
        <v/>
      </c>
      <c r="P471" s="35" t="str">
        <f>IFERROR(INDEX('Level Multipliers'!$A:$A,MATCH($D471,'Level Multipliers'!$B:$B,0)),"")</f>
        <v/>
      </c>
      <c r="Q471" s="36" t="str">
        <f>IFERROR(INDEX('Level Multipliers'!$D:$D,MATCH(P471,'Level Multipliers'!$A:$A,0)),"")</f>
        <v/>
      </c>
      <c r="R471" s="37" t="str">
        <f t="shared" si="259"/>
        <v/>
      </c>
      <c r="S471" s="37" t="str">
        <f t="shared" si="260"/>
        <v/>
      </c>
      <c r="T471" s="38" t="str">
        <f t="shared" si="261"/>
        <v/>
      </c>
      <c r="U471" s="38" t="str">
        <f t="shared" si="262"/>
        <v/>
      </c>
      <c r="V471" s="38" t="b">
        <f t="shared" si="263"/>
        <v>1</v>
      </c>
      <c r="W471" s="37" t="str">
        <f t="array" ref="W471:AG471">IF(V471,"",IVSolution($M471,$N471,$O471,R471,S471,T471,U471,$E471,$F471,$G471,$H471,$I471))</f>
        <v/>
      </c>
      <c r="X471" s="37" t="str">
        <v/>
      </c>
      <c r="Y471" s="37" t="str">
        <v/>
      </c>
      <c r="Z471" s="39" t="str">
        <v/>
      </c>
      <c r="AA471" s="39" t="str">
        <v/>
      </c>
      <c r="AB471" s="37" t="str">
        <v/>
      </c>
      <c r="AC471" s="37" t="str">
        <v/>
      </c>
      <c r="AD471" s="37" t="str">
        <v/>
      </c>
      <c r="AE471" s="37" t="str">
        <v/>
      </c>
      <c r="AF471" s="37" t="str">
        <v/>
      </c>
      <c r="AG471" s="37" t="str">
        <v/>
      </c>
      <c r="AH471" s="40" t="str">
        <f t="shared" si="264"/>
        <v/>
      </c>
      <c r="AI471" s="36" t="str">
        <f>IFERROR(INDEX('Level Multipliers'!$D:$D,MATCH(AH471,'Level Multipliers'!$A:$A,0)),"")</f>
        <v/>
      </c>
      <c r="AJ471" s="37" t="str">
        <f t="shared" si="265"/>
        <v/>
      </c>
      <c r="AK471" s="37" t="str">
        <f t="shared" si="266"/>
        <v/>
      </c>
      <c r="AL471" s="38" t="str">
        <f t="shared" si="267"/>
        <v/>
      </c>
      <c r="AM471" s="38" t="str">
        <f t="shared" si="268"/>
        <v/>
      </c>
      <c r="AN471" s="38" t="b">
        <f t="shared" si="269"/>
        <v>1</v>
      </c>
      <c r="AO471" s="37" t="str">
        <f t="array" ref="AO471:AY471">IF(AN471,"",IVSolution($M471,$N471,$O471,AJ471,AK471,AL471,AM471,$E471,$F471,$G471,$H471,$I471))</f>
        <v/>
      </c>
      <c r="AP471" s="37" t="str">
        <v/>
      </c>
      <c r="AQ471" s="37" t="str">
        <v/>
      </c>
      <c r="AR471" s="39" t="str">
        <v/>
      </c>
      <c r="AS471" s="39" t="str">
        <v/>
      </c>
      <c r="AT471" s="37" t="str">
        <v/>
      </c>
      <c r="AU471" s="37" t="str">
        <v/>
      </c>
      <c r="AV471" s="37" t="str">
        <v/>
      </c>
      <c r="AW471" s="37" t="str">
        <v/>
      </c>
      <c r="AX471" s="37" t="str">
        <v/>
      </c>
      <c r="AY471" s="37" t="str">
        <v/>
      </c>
      <c r="AZ471" s="40" t="str">
        <f t="shared" si="270"/>
        <v/>
      </c>
      <c r="BA471" s="36" t="str">
        <f>IFERROR(INDEX('Level Multipliers'!$D:$D,MATCH(AZ471,'Level Multipliers'!$A:$A,0)),"")</f>
        <v/>
      </c>
      <c r="BB471" s="37" t="str">
        <f t="shared" si="271"/>
        <v/>
      </c>
      <c r="BC471" s="37" t="str">
        <f t="shared" si="272"/>
        <v/>
      </c>
      <c r="BD471" s="38" t="str">
        <f t="shared" si="273"/>
        <v/>
      </c>
      <c r="BE471" s="38" t="str">
        <f t="shared" si="274"/>
        <v/>
      </c>
      <c r="BF471" s="38" t="b">
        <f t="shared" si="275"/>
        <v>1</v>
      </c>
      <c r="BG471" s="37" t="str">
        <f t="array" ref="BG471:BQ471">IF(BF471,"",IVSolution($M471,$N471,$O471,BB471,BC471,BD471,BE471,$E471,$F471,$G471,$H471,$I471))</f>
        <v/>
      </c>
      <c r="BH471" s="37" t="str">
        <v/>
      </c>
      <c r="BI471" s="37" t="str">
        <v/>
      </c>
      <c r="BJ471" s="39" t="str">
        <v/>
      </c>
      <c r="BK471" s="39" t="str">
        <v/>
      </c>
      <c r="BL471" s="37" t="str">
        <v/>
      </c>
      <c r="BM471" s="37" t="str">
        <v/>
      </c>
      <c r="BN471" s="37" t="str">
        <v/>
      </c>
      <c r="BO471" s="37" t="str">
        <v/>
      </c>
      <c r="BP471" s="37" t="str">
        <v/>
      </c>
      <c r="BQ471" s="37" t="str">
        <v/>
      </c>
      <c r="BR471" s="40" t="str">
        <f t="shared" si="276"/>
        <v/>
      </c>
      <c r="BS471" s="36" t="str">
        <f>IFERROR(INDEX('Level Multipliers'!$D:$D,MATCH(BR471,'Level Multipliers'!$A:$A,0)),"")</f>
        <v/>
      </c>
      <c r="BT471" s="37" t="str">
        <f t="shared" si="277"/>
        <v/>
      </c>
      <c r="BU471" s="37" t="str">
        <f t="shared" si="278"/>
        <v/>
      </c>
      <c r="BV471" s="38" t="str">
        <f t="shared" si="279"/>
        <v/>
      </c>
      <c r="BW471" s="38" t="str">
        <f t="shared" si="280"/>
        <v/>
      </c>
      <c r="BX471" s="38" t="b">
        <f t="shared" si="281"/>
        <v>1</v>
      </c>
      <c r="BY471" s="37" t="str">
        <f t="array" ref="BY471:CI471">IF(BX471,"",IVSolution($M471,$N471,$O471,BT471,BU471,BV471,BW471,$E471,$F471,$G471,$H471,$I471))</f>
        <v/>
      </c>
      <c r="BZ471" s="37" t="str">
        <v/>
      </c>
      <c r="CA471" s="37" t="str">
        <v/>
      </c>
      <c r="CB471" s="39" t="str">
        <v/>
      </c>
      <c r="CC471" s="39" t="str">
        <v/>
      </c>
      <c r="CD471" s="37" t="str">
        <v/>
      </c>
      <c r="CE471" s="37" t="str">
        <v/>
      </c>
      <c r="CF471" s="37" t="str">
        <v/>
      </c>
      <c r="CG471" s="37" t="str">
        <v/>
      </c>
      <c r="CH471" s="37" t="str">
        <v/>
      </c>
      <c r="CI471" s="37" t="str">
        <v/>
      </c>
      <c r="CJ471" s="41" t="str">
        <f t="shared" si="282"/>
        <v/>
      </c>
      <c r="CK471" s="41" t="str">
        <f t="shared" si="283"/>
        <v/>
      </c>
      <c r="CL471" s="61" t="str">
        <f t="shared" si="284"/>
        <v/>
      </c>
      <c r="CM471" s="39" t="str">
        <f t="shared" si="285"/>
        <v/>
      </c>
      <c r="CN471" s="39" t="str">
        <f t="shared" si="286"/>
        <v/>
      </c>
      <c r="CO471" s="42" t="str">
        <f t="shared" si="287"/>
        <v/>
      </c>
      <c r="CP471" s="42" t="str">
        <f t="shared" si="288"/>
        <v/>
      </c>
      <c r="CQ471" s="42" t="str">
        <f t="shared" si="289"/>
        <v/>
      </c>
      <c r="CR471" s="42" t="str">
        <f t="shared" si="290"/>
        <v/>
      </c>
      <c r="CS471" s="42" t="str">
        <f t="shared" si="291"/>
        <v/>
      </c>
      <c r="CT471" s="42" t="str">
        <f t="shared" si="292"/>
        <v/>
      </c>
      <c r="CU471" s="43" t="str">
        <f t="shared" si="293"/>
        <v/>
      </c>
      <c r="CV471" s="43" t="str">
        <f t="shared" si="294"/>
        <v/>
      </c>
      <c r="CW471" s="43" t="str">
        <f t="shared" si="295"/>
        <v/>
      </c>
      <c r="CX471" s="13"/>
    </row>
    <row r="472" spans="1:102" x14ac:dyDescent="0.25">
      <c r="A472" s="31"/>
      <c r="B472" s="13"/>
      <c r="C472" s="13"/>
      <c r="D472" s="13"/>
      <c r="E472" s="32"/>
      <c r="F472" s="32"/>
      <c r="G472" s="32"/>
      <c r="H472" s="32"/>
      <c r="I472" s="32"/>
      <c r="J472" s="13"/>
      <c r="K472" s="33"/>
      <c r="L472" s="34" t="str">
        <f>IFERROR(INDEX('Pokemon Data'!A:A,MATCH($A472,'Pokemon Data'!$B:$B,0)),"")</f>
        <v/>
      </c>
      <c r="M472" s="34" t="str">
        <f>IFERROR(INDEX('Pokemon Data'!I:I,MATCH($A472,'Pokemon Data'!$B:$B,0)),"")</f>
        <v/>
      </c>
      <c r="N472" s="34" t="str">
        <f>IFERROR(INDEX('Pokemon Data'!J:J,MATCH($A472,'Pokemon Data'!$B:$B,0)),"")</f>
        <v/>
      </c>
      <c r="O472" s="34" t="str">
        <f>IFERROR(INDEX('Pokemon Data'!K:K,MATCH($A472,'Pokemon Data'!$B:$B,0)),"")</f>
        <v/>
      </c>
      <c r="P472" s="35" t="str">
        <f>IFERROR(INDEX('Level Multipliers'!$A:$A,MATCH($D472,'Level Multipliers'!$B:$B,0)),"")</f>
        <v/>
      </c>
      <c r="Q472" s="36" t="str">
        <f>IFERROR(INDEX('Level Multipliers'!$D:$D,MATCH(P472,'Level Multipliers'!$A:$A,0)),"")</f>
        <v/>
      </c>
      <c r="R472" s="37" t="str">
        <f t="shared" si="259"/>
        <v/>
      </c>
      <c r="S472" s="37" t="str">
        <f t="shared" si="260"/>
        <v/>
      </c>
      <c r="T472" s="38" t="str">
        <f t="shared" si="261"/>
        <v/>
      </c>
      <c r="U472" s="38" t="str">
        <f t="shared" si="262"/>
        <v/>
      </c>
      <c r="V472" s="38" t="b">
        <f t="shared" si="263"/>
        <v>1</v>
      </c>
      <c r="W472" s="37" t="str">
        <f t="array" ref="W472:AG472">IF(V472,"",IVSolution($M472,$N472,$O472,R472,S472,T472,U472,$E472,$F472,$G472,$H472,$I472))</f>
        <v/>
      </c>
      <c r="X472" s="37" t="str">
        <v/>
      </c>
      <c r="Y472" s="37" t="str">
        <v/>
      </c>
      <c r="Z472" s="39" t="str">
        <v/>
      </c>
      <c r="AA472" s="39" t="str">
        <v/>
      </c>
      <c r="AB472" s="37" t="str">
        <v/>
      </c>
      <c r="AC472" s="37" t="str">
        <v/>
      </c>
      <c r="AD472" s="37" t="str">
        <v/>
      </c>
      <c r="AE472" s="37" t="str">
        <v/>
      </c>
      <c r="AF472" s="37" t="str">
        <v/>
      </c>
      <c r="AG472" s="37" t="str">
        <v/>
      </c>
      <c r="AH472" s="40" t="str">
        <f t="shared" si="264"/>
        <v/>
      </c>
      <c r="AI472" s="36" t="str">
        <f>IFERROR(INDEX('Level Multipliers'!$D:$D,MATCH(AH472,'Level Multipliers'!$A:$A,0)),"")</f>
        <v/>
      </c>
      <c r="AJ472" s="37" t="str">
        <f t="shared" si="265"/>
        <v/>
      </c>
      <c r="AK472" s="37" t="str">
        <f t="shared" si="266"/>
        <v/>
      </c>
      <c r="AL472" s="38" t="str">
        <f t="shared" si="267"/>
        <v/>
      </c>
      <c r="AM472" s="38" t="str">
        <f t="shared" si="268"/>
        <v/>
      </c>
      <c r="AN472" s="38" t="b">
        <f t="shared" si="269"/>
        <v>1</v>
      </c>
      <c r="AO472" s="37" t="str">
        <f t="array" ref="AO472:AY472">IF(AN472,"",IVSolution($M472,$N472,$O472,AJ472,AK472,AL472,AM472,$E472,$F472,$G472,$H472,$I472))</f>
        <v/>
      </c>
      <c r="AP472" s="37" t="str">
        <v/>
      </c>
      <c r="AQ472" s="37" t="str">
        <v/>
      </c>
      <c r="AR472" s="39" t="str">
        <v/>
      </c>
      <c r="AS472" s="39" t="str">
        <v/>
      </c>
      <c r="AT472" s="37" t="str">
        <v/>
      </c>
      <c r="AU472" s="37" t="str">
        <v/>
      </c>
      <c r="AV472" s="37" t="str">
        <v/>
      </c>
      <c r="AW472" s="37" t="str">
        <v/>
      </c>
      <c r="AX472" s="37" t="str">
        <v/>
      </c>
      <c r="AY472" s="37" t="str">
        <v/>
      </c>
      <c r="AZ472" s="40" t="str">
        <f t="shared" si="270"/>
        <v/>
      </c>
      <c r="BA472" s="36" t="str">
        <f>IFERROR(INDEX('Level Multipliers'!$D:$D,MATCH(AZ472,'Level Multipliers'!$A:$A,0)),"")</f>
        <v/>
      </c>
      <c r="BB472" s="37" t="str">
        <f t="shared" si="271"/>
        <v/>
      </c>
      <c r="BC472" s="37" t="str">
        <f t="shared" si="272"/>
        <v/>
      </c>
      <c r="BD472" s="38" t="str">
        <f t="shared" si="273"/>
        <v/>
      </c>
      <c r="BE472" s="38" t="str">
        <f t="shared" si="274"/>
        <v/>
      </c>
      <c r="BF472" s="38" t="b">
        <f t="shared" si="275"/>
        <v>1</v>
      </c>
      <c r="BG472" s="37" t="str">
        <f t="array" ref="BG472:BQ472">IF(BF472,"",IVSolution($M472,$N472,$O472,BB472,BC472,BD472,BE472,$E472,$F472,$G472,$H472,$I472))</f>
        <v/>
      </c>
      <c r="BH472" s="37" t="str">
        <v/>
      </c>
      <c r="BI472" s="37" t="str">
        <v/>
      </c>
      <c r="BJ472" s="39" t="str">
        <v/>
      </c>
      <c r="BK472" s="39" t="str">
        <v/>
      </c>
      <c r="BL472" s="37" t="str">
        <v/>
      </c>
      <c r="BM472" s="37" t="str">
        <v/>
      </c>
      <c r="BN472" s="37" t="str">
        <v/>
      </c>
      <c r="BO472" s="37" t="str">
        <v/>
      </c>
      <c r="BP472" s="37" t="str">
        <v/>
      </c>
      <c r="BQ472" s="37" t="str">
        <v/>
      </c>
      <c r="BR472" s="40" t="str">
        <f t="shared" si="276"/>
        <v/>
      </c>
      <c r="BS472" s="36" t="str">
        <f>IFERROR(INDEX('Level Multipliers'!$D:$D,MATCH(BR472,'Level Multipliers'!$A:$A,0)),"")</f>
        <v/>
      </c>
      <c r="BT472" s="37" t="str">
        <f t="shared" si="277"/>
        <v/>
      </c>
      <c r="BU472" s="37" t="str">
        <f t="shared" si="278"/>
        <v/>
      </c>
      <c r="BV472" s="38" t="str">
        <f t="shared" si="279"/>
        <v/>
      </c>
      <c r="BW472" s="38" t="str">
        <f t="shared" si="280"/>
        <v/>
      </c>
      <c r="BX472" s="38" t="b">
        <f t="shared" si="281"/>
        <v>1</v>
      </c>
      <c r="BY472" s="37" t="str">
        <f t="array" ref="BY472:CI472">IF(BX472,"",IVSolution($M472,$N472,$O472,BT472,BU472,BV472,BW472,$E472,$F472,$G472,$H472,$I472))</f>
        <v/>
      </c>
      <c r="BZ472" s="37" t="str">
        <v/>
      </c>
      <c r="CA472" s="37" t="str">
        <v/>
      </c>
      <c r="CB472" s="39" t="str">
        <v/>
      </c>
      <c r="CC472" s="39" t="str">
        <v/>
      </c>
      <c r="CD472" s="37" t="str">
        <v/>
      </c>
      <c r="CE472" s="37" t="str">
        <v/>
      </c>
      <c r="CF472" s="37" t="str">
        <v/>
      </c>
      <c r="CG472" s="37" t="str">
        <v/>
      </c>
      <c r="CH472" s="37" t="str">
        <v/>
      </c>
      <c r="CI472" s="37" t="str">
        <v/>
      </c>
      <c r="CJ472" s="41" t="str">
        <f t="shared" si="282"/>
        <v/>
      </c>
      <c r="CK472" s="41" t="str">
        <f t="shared" si="283"/>
        <v/>
      </c>
      <c r="CL472" s="61" t="str">
        <f t="shared" si="284"/>
        <v/>
      </c>
      <c r="CM472" s="39" t="str">
        <f t="shared" si="285"/>
        <v/>
      </c>
      <c r="CN472" s="39" t="str">
        <f t="shared" si="286"/>
        <v/>
      </c>
      <c r="CO472" s="42" t="str">
        <f t="shared" si="287"/>
        <v/>
      </c>
      <c r="CP472" s="42" t="str">
        <f t="shared" si="288"/>
        <v/>
      </c>
      <c r="CQ472" s="42" t="str">
        <f t="shared" si="289"/>
        <v/>
      </c>
      <c r="CR472" s="42" t="str">
        <f t="shared" si="290"/>
        <v/>
      </c>
      <c r="CS472" s="42" t="str">
        <f t="shared" si="291"/>
        <v/>
      </c>
      <c r="CT472" s="42" t="str">
        <f t="shared" si="292"/>
        <v/>
      </c>
      <c r="CU472" s="43" t="str">
        <f t="shared" si="293"/>
        <v/>
      </c>
      <c r="CV472" s="43" t="str">
        <f t="shared" si="294"/>
        <v/>
      </c>
      <c r="CW472" s="43" t="str">
        <f t="shared" si="295"/>
        <v/>
      </c>
      <c r="CX472" s="13"/>
    </row>
    <row r="473" spans="1:102" x14ac:dyDescent="0.25">
      <c r="A473" s="31"/>
      <c r="B473" s="13"/>
      <c r="C473" s="13"/>
      <c r="D473" s="13"/>
      <c r="E473" s="32"/>
      <c r="F473" s="32"/>
      <c r="G473" s="32"/>
      <c r="H473" s="32"/>
      <c r="I473" s="32"/>
      <c r="J473" s="13"/>
      <c r="K473" s="33"/>
      <c r="L473" s="34" t="str">
        <f>IFERROR(INDEX('Pokemon Data'!A:A,MATCH($A473,'Pokemon Data'!$B:$B,0)),"")</f>
        <v/>
      </c>
      <c r="M473" s="34" t="str">
        <f>IFERROR(INDEX('Pokemon Data'!I:I,MATCH($A473,'Pokemon Data'!$B:$B,0)),"")</f>
        <v/>
      </c>
      <c r="N473" s="34" t="str">
        <f>IFERROR(INDEX('Pokemon Data'!J:J,MATCH($A473,'Pokemon Data'!$B:$B,0)),"")</f>
        <v/>
      </c>
      <c r="O473" s="34" t="str">
        <f>IFERROR(INDEX('Pokemon Data'!K:K,MATCH($A473,'Pokemon Data'!$B:$B,0)),"")</f>
        <v/>
      </c>
      <c r="P473" s="35" t="str">
        <f>IFERROR(INDEX('Level Multipliers'!$A:$A,MATCH($D473,'Level Multipliers'!$B:$B,0)),"")</f>
        <v/>
      </c>
      <c r="Q473" s="36" t="str">
        <f>IFERROR(INDEX('Level Multipliers'!$D:$D,MATCH(P473,'Level Multipliers'!$A:$A,0)),"")</f>
        <v/>
      </c>
      <c r="R473" s="37" t="str">
        <f t="shared" si="259"/>
        <v/>
      </c>
      <c r="S473" s="37" t="str">
        <f t="shared" si="260"/>
        <v/>
      </c>
      <c r="T473" s="38" t="str">
        <f t="shared" si="261"/>
        <v/>
      </c>
      <c r="U473" s="38" t="str">
        <f t="shared" si="262"/>
        <v/>
      </c>
      <c r="V473" s="38" t="b">
        <f t="shared" si="263"/>
        <v>1</v>
      </c>
      <c r="W473" s="37" t="str">
        <f t="array" ref="W473:AG473">IF(V473,"",IVSolution($M473,$N473,$O473,R473,S473,T473,U473,$E473,$F473,$G473,$H473,$I473))</f>
        <v/>
      </c>
      <c r="X473" s="37" t="str">
        <v/>
      </c>
      <c r="Y473" s="37" t="str">
        <v/>
      </c>
      <c r="Z473" s="39" t="str">
        <v/>
      </c>
      <c r="AA473" s="39" t="str">
        <v/>
      </c>
      <c r="AB473" s="37" t="str">
        <v/>
      </c>
      <c r="AC473" s="37" t="str">
        <v/>
      </c>
      <c r="AD473" s="37" t="str">
        <v/>
      </c>
      <c r="AE473" s="37" t="str">
        <v/>
      </c>
      <c r="AF473" s="37" t="str">
        <v/>
      </c>
      <c r="AG473" s="37" t="str">
        <v/>
      </c>
      <c r="AH473" s="40" t="str">
        <f t="shared" si="264"/>
        <v/>
      </c>
      <c r="AI473" s="36" t="str">
        <f>IFERROR(INDEX('Level Multipliers'!$D:$D,MATCH(AH473,'Level Multipliers'!$A:$A,0)),"")</f>
        <v/>
      </c>
      <c r="AJ473" s="37" t="str">
        <f t="shared" si="265"/>
        <v/>
      </c>
      <c r="AK473" s="37" t="str">
        <f t="shared" si="266"/>
        <v/>
      </c>
      <c r="AL473" s="38" t="str">
        <f t="shared" si="267"/>
        <v/>
      </c>
      <c r="AM473" s="38" t="str">
        <f t="shared" si="268"/>
        <v/>
      </c>
      <c r="AN473" s="38" t="b">
        <f t="shared" si="269"/>
        <v>1</v>
      </c>
      <c r="AO473" s="37" t="str">
        <f t="array" ref="AO473:AY473">IF(AN473,"",IVSolution($M473,$N473,$O473,AJ473,AK473,AL473,AM473,$E473,$F473,$G473,$H473,$I473))</f>
        <v/>
      </c>
      <c r="AP473" s="37" t="str">
        <v/>
      </c>
      <c r="AQ473" s="37" t="str">
        <v/>
      </c>
      <c r="AR473" s="39" t="str">
        <v/>
      </c>
      <c r="AS473" s="39" t="str">
        <v/>
      </c>
      <c r="AT473" s="37" t="str">
        <v/>
      </c>
      <c r="AU473" s="37" t="str">
        <v/>
      </c>
      <c r="AV473" s="37" t="str">
        <v/>
      </c>
      <c r="AW473" s="37" t="str">
        <v/>
      </c>
      <c r="AX473" s="37" t="str">
        <v/>
      </c>
      <c r="AY473" s="37" t="str">
        <v/>
      </c>
      <c r="AZ473" s="40" t="str">
        <f t="shared" si="270"/>
        <v/>
      </c>
      <c r="BA473" s="36" t="str">
        <f>IFERROR(INDEX('Level Multipliers'!$D:$D,MATCH(AZ473,'Level Multipliers'!$A:$A,0)),"")</f>
        <v/>
      </c>
      <c r="BB473" s="37" t="str">
        <f t="shared" si="271"/>
        <v/>
      </c>
      <c r="BC473" s="37" t="str">
        <f t="shared" si="272"/>
        <v/>
      </c>
      <c r="BD473" s="38" t="str">
        <f t="shared" si="273"/>
        <v/>
      </c>
      <c r="BE473" s="38" t="str">
        <f t="shared" si="274"/>
        <v/>
      </c>
      <c r="BF473" s="38" t="b">
        <f t="shared" si="275"/>
        <v>1</v>
      </c>
      <c r="BG473" s="37" t="str">
        <f t="array" ref="BG473:BQ473">IF(BF473,"",IVSolution($M473,$N473,$O473,BB473,BC473,BD473,BE473,$E473,$F473,$G473,$H473,$I473))</f>
        <v/>
      </c>
      <c r="BH473" s="37" t="str">
        <v/>
      </c>
      <c r="BI473" s="37" t="str">
        <v/>
      </c>
      <c r="BJ473" s="39" t="str">
        <v/>
      </c>
      <c r="BK473" s="39" t="str">
        <v/>
      </c>
      <c r="BL473" s="37" t="str">
        <v/>
      </c>
      <c r="BM473" s="37" t="str">
        <v/>
      </c>
      <c r="BN473" s="37" t="str">
        <v/>
      </c>
      <c r="BO473" s="37" t="str">
        <v/>
      </c>
      <c r="BP473" s="37" t="str">
        <v/>
      </c>
      <c r="BQ473" s="37" t="str">
        <v/>
      </c>
      <c r="BR473" s="40" t="str">
        <f t="shared" si="276"/>
        <v/>
      </c>
      <c r="BS473" s="36" t="str">
        <f>IFERROR(INDEX('Level Multipliers'!$D:$D,MATCH(BR473,'Level Multipliers'!$A:$A,0)),"")</f>
        <v/>
      </c>
      <c r="BT473" s="37" t="str">
        <f t="shared" si="277"/>
        <v/>
      </c>
      <c r="BU473" s="37" t="str">
        <f t="shared" si="278"/>
        <v/>
      </c>
      <c r="BV473" s="38" t="str">
        <f t="shared" si="279"/>
        <v/>
      </c>
      <c r="BW473" s="38" t="str">
        <f t="shared" si="280"/>
        <v/>
      </c>
      <c r="BX473" s="38" t="b">
        <f t="shared" si="281"/>
        <v>1</v>
      </c>
      <c r="BY473" s="37" t="str">
        <f t="array" ref="BY473:CI473">IF(BX473,"",IVSolution($M473,$N473,$O473,BT473,BU473,BV473,BW473,$E473,$F473,$G473,$H473,$I473))</f>
        <v/>
      </c>
      <c r="BZ473" s="37" t="str">
        <v/>
      </c>
      <c r="CA473" s="37" t="str">
        <v/>
      </c>
      <c r="CB473" s="39" t="str">
        <v/>
      </c>
      <c r="CC473" s="39" t="str">
        <v/>
      </c>
      <c r="CD473" s="37" t="str">
        <v/>
      </c>
      <c r="CE473" s="37" t="str">
        <v/>
      </c>
      <c r="CF473" s="37" t="str">
        <v/>
      </c>
      <c r="CG473" s="37" t="str">
        <v/>
      </c>
      <c r="CH473" s="37" t="str">
        <v/>
      </c>
      <c r="CI473" s="37" t="str">
        <v/>
      </c>
      <c r="CJ473" s="41" t="str">
        <f t="shared" si="282"/>
        <v/>
      </c>
      <c r="CK473" s="41" t="str">
        <f t="shared" si="283"/>
        <v/>
      </c>
      <c r="CL473" s="61" t="str">
        <f t="shared" si="284"/>
        <v/>
      </c>
      <c r="CM473" s="39" t="str">
        <f t="shared" si="285"/>
        <v/>
      </c>
      <c r="CN473" s="39" t="str">
        <f t="shared" si="286"/>
        <v/>
      </c>
      <c r="CO473" s="42" t="str">
        <f t="shared" si="287"/>
        <v/>
      </c>
      <c r="CP473" s="42" t="str">
        <f t="shared" si="288"/>
        <v/>
      </c>
      <c r="CQ473" s="42" t="str">
        <f t="shared" si="289"/>
        <v/>
      </c>
      <c r="CR473" s="42" t="str">
        <f t="shared" si="290"/>
        <v/>
      </c>
      <c r="CS473" s="42" t="str">
        <f t="shared" si="291"/>
        <v/>
      </c>
      <c r="CT473" s="42" t="str">
        <f t="shared" si="292"/>
        <v/>
      </c>
      <c r="CU473" s="43" t="str">
        <f t="shared" si="293"/>
        <v/>
      </c>
      <c r="CV473" s="43" t="str">
        <f t="shared" si="294"/>
        <v/>
      </c>
      <c r="CW473" s="43" t="str">
        <f t="shared" si="295"/>
        <v/>
      </c>
      <c r="CX473" s="13"/>
    </row>
    <row r="474" spans="1:102" x14ac:dyDescent="0.25">
      <c r="A474" s="31"/>
      <c r="B474" s="13"/>
      <c r="C474" s="13"/>
      <c r="D474" s="13"/>
      <c r="E474" s="32"/>
      <c r="F474" s="32"/>
      <c r="G474" s="32"/>
      <c r="H474" s="32"/>
      <c r="I474" s="32"/>
      <c r="J474" s="13"/>
      <c r="K474" s="33"/>
      <c r="L474" s="34" t="str">
        <f>IFERROR(INDEX('Pokemon Data'!A:A,MATCH($A474,'Pokemon Data'!$B:$B,0)),"")</f>
        <v/>
      </c>
      <c r="M474" s="34" t="str">
        <f>IFERROR(INDEX('Pokemon Data'!I:I,MATCH($A474,'Pokemon Data'!$B:$B,0)),"")</f>
        <v/>
      </c>
      <c r="N474" s="34" t="str">
        <f>IFERROR(INDEX('Pokemon Data'!J:J,MATCH($A474,'Pokemon Data'!$B:$B,0)),"")</f>
        <v/>
      </c>
      <c r="O474" s="34" t="str">
        <f>IFERROR(INDEX('Pokemon Data'!K:K,MATCH($A474,'Pokemon Data'!$B:$B,0)),"")</f>
        <v/>
      </c>
      <c r="P474" s="35" t="str">
        <f>IFERROR(INDEX('Level Multipliers'!$A:$A,MATCH($D474,'Level Multipliers'!$B:$B,0)),"")</f>
        <v/>
      </c>
      <c r="Q474" s="36" t="str">
        <f>IFERROR(INDEX('Level Multipliers'!$D:$D,MATCH(P474,'Level Multipliers'!$A:$A,0)),"")</f>
        <v/>
      </c>
      <c r="R474" s="37" t="str">
        <f t="shared" si="259"/>
        <v/>
      </c>
      <c r="S474" s="37" t="str">
        <f t="shared" si="260"/>
        <v/>
      </c>
      <c r="T474" s="38" t="str">
        <f t="shared" si="261"/>
        <v/>
      </c>
      <c r="U474" s="38" t="str">
        <f t="shared" si="262"/>
        <v/>
      </c>
      <c r="V474" s="38" t="b">
        <f t="shared" si="263"/>
        <v>1</v>
      </c>
      <c r="W474" s="37" t="str">
        <f t="array" ref="W474:AG474">IF(V474,"",IVSolution($M474,$N474,$O474,R474,S474,T474,U474,$E474,$F474,$G474,$H474,$I474))</f>
        <v/>
      </c>
      <c r="X474" s="37" t="str">
        <v/>
      </c>
      <c r="Y474" s="37" t="str">
        <v/>
      </c>
      <c r="Z474" s="39" t="str">
        <v/>
      </c>
      <c r="AA474" s="39" t="str">
        <v/>
      </c>
      <c r="AB474" s="37" t="str">
        <v/>
      </c>
      <c r="AC474" s="37" t="str">
        <v/>
      </c>
      <c r="AD474" s="37" t="str">
        <v/>
      </c>
      <c r="AE474" s="37" t="str">
        <v/>
      </c>
      <c r="AF474" s="37" t="str">
        <v/>
      </c>
      <c r="AG474" s="37" t="str">
        <v/>
      </c>
      <c r="AH474" s="40" t="str">
        <f t="shared" si="264"/>
        <v/>
      </c>
      <c r="AI474" s="36" t="str">
        <f>IFERROR(INDEX('Level Multipliers'!$D:$D,MATCH(AH474,'Level Multipliers'!$A:$A,0)),"")</f>
        <v/>
      </c>
      <c r="AJ474" s="37" t="str">
        <f t="shared" si="265"/>
        <v/>
      </c>
      <c r="AK474" s="37" t="str">
        <f t="shared" si="266"/>
        <v/>
      </c>
      <c r="AL474" s="38" t="str">
        <f t="shared" si="267"/>
        <v/>
      </c>
      <c r="AM474" s="38" t="str">
        <f t="shared" si="268"/>
        <v/>
      </c>
      <c r="AN474" s="38" t="b">
        <f t="shared" si="269"/>
        <v>1</v>
      </c>
      <c r="AO474" s="37" t="str">
        <f t="array" ref="AO474:AY474">IF(AN474,"",IVSolution($M474,$N474,$O474,AJ474,AK474,AL474,AM474,$E474,$F474,$G474,$H474,$I474))</f>
        <v/>
      </c>
      <c r="AP474" s="37" t="str">
        <v/>
      </c>
      <c r="AQ474" s="37" t="str">
        <v/>
      </c>
      <c r="AR474" s="39" t="str">
        <v/>
      </c>
      <c r="AS474" s="39" t="str">
        <v/>
      </c>
      <c r="AT474" s="37" t="str">
        <v/>
      </c>
      <c r="AU474" s="37" t="str">
        <v/>
      </c>
      <c r="AV474" s="37" t="str">
        <v/>
      </c>
      <c r="AW474" s="37" t="str">
        <v/>
      </c>
      <c r="AX474" s="37" t="str">
        <v/>
      </c>
      <c r="AY474" s="37" t="str">
        <v/>
      </c>
      <c r="AZ474" s="40" t="str">
        <f t="shared" si="270"/>
        <v/>
      </c>
      <c r="BA474" s="36" t="str">
        <f>IFERROR(INDEX('Level Multipliers'!$D:$D,MATCH(AZ474,'Level Multipliers'!$A:$A,0)),"")</f>
        <v/>
      </c>
      <c r="BB474" s="37" t="str">
        <f t="shared" si="271"/>
        <v/>
      </c>
      <c r="BC474" s="37" t="str">
        <f t="shared" si="272"/>
        <v/>
      </c>
      <c r="BD474" s="38" t="str">
        <f t="shared" si="273"/>
        <v/>
      </c>
      <c r="BE474" s="38" t="str">
        <f t="shared" si="274"/>
        <v/>
      </c>
      <c r="BF474" s="38" t="b">
        <f t="shared" si="275"/>
        <v>1</v>
      </c>
      <c r="BG474" s="37" t="str">
        <f t="array" ref="BG474:BQ474">IF(BF474,"",IVSolution($M474,$N474,$O474,BB474,BC474,BD474,BE474,$E474,$F474,$G474,$H474,$I474))</f>
        <v/>
      </c>
      <c r="BH474" s="37" t="str">
        <v/>
      </c>
      <c r="BI474" s="37" t="str">
        <v/>
      </c>
      <c r="BJ474" s="39" t="str">
        <v/>
      </c>
      <c r="BK474" s="39" t="str">
        <v/>
      </c>
      <c r="BL474" s="37" t="str">
        <v/>
      </c>
      <c r="BM474" s="37" t="str">
        <v/>
      </c>
      <c r="BN474" s="37" t="str">
        <v/>
      </c>
      <c r="BO474" s="37" t="str">
        <v/>
      </c>
      <c r="BP474" s="37" t="str">
        <v/>
      </c>
      <c r="BQ474" s="37" t="str">
        <v/>
      </c>
      <c r="BR474" s="40" t="str">
        <f t="shared" si="276"/>
        <v/>
      </c>
      <c r="BS474" s="36" t="str">
        <f>IFERROR(INDEX('Level Multipliers'!$D:$D,MATCH(BR474,'Level Multipliers'!$A:$A,0)),"")</f>
        <v/>
      </c>
      <c r="BT474" s="37" t="str">
        <f t="shared" si="277"/>
        <v/>
      </c>
      <c r="BU474" s="37" t="str">
        <f t="shared" si="278"/>
        <v/>
      </c>
      <c r="BV474" s="38" t="str">
        <f t="shared" si="279"/>
        <v/>
      </c>
      <c r="BW474" s="38" t="str">
        <f t="shared" si="280"/>
        <v/>
      </c>
      <c r="BX474" s="38" t="b">
        <f t="shared" si="281"/>
        <v>1</v>
      </c>
      <c r="BY474" s="37" t="str">
        <f t="array" ref="BY474:CI474">IF(BX474,"",IVSolution($M474,$N474,$O474,BT474,BU474,BV474,BW474,$E474,$F474,$G474,$H474,$I474))</f>
        <v/>
      </c>
      <c r="BZ474" s="37" t="str">
        <v/>
      </c>
      <c r="CA474" s="37" t="str">
        <v/>
      </c>
      <c r="CB474" s="39" t="str">
        <v/>
      </c>
      <c r="CC474" s="39" t="str">
        <v/>
      </c>
      <c r="CD474" s="37" t="str">
        <v/>
      </c>
      <c r="CE474" s="37" t="str">
        <v/>
      </c>
      <c r="CF474" s="37" t="str">
        <v/>
      </c>
      <c r="CG474" s="37" t="str">
        <v/>
      </c>
      <c r="CH474" s="37" t="str">
        <v/>
      </c>
      <c r="CI474" s="37" t="str">
        <v/>
      </c>
      <c r="CJ474" s="41" t="str">
        <f t="shared" si="282"/>
        <v/>
      </c>
      <c r="CK474" s="41" t="str">
        <f t="shared" si="283"/>
        <v/>
      </c>
      <c r="CL474" s="61" t="str">
        <f t="shared" si="284"/>
        <v/>
      </c>
      <c r="CM474" s="39" t="str">
        <f t="shared" si="285"/>
        <v/>
      </c>
      <c r="CN474" s="39" t="str">
        <f t="shared" si="286"/>
        <v/>
      </c>
      <c r="CO474" s="42" t="str">
        <f t="shared" si="287"/>
        <v/>
      </c>
      <c r="CP474" s="42" t="str">
        <f t="shared" si="288"/>
        <v/>
      </c>
      <c r="CQ474" s="42" t="str">
        <f t="shared" si="289"/>
        <v/>
      </c>
      <c r="CR474" s="42" t="str">
        <f t="shared" si="290"/>
        <v/>
      </c>
      <c r="CS474" s="42" t="str">
        <f t="shared" si="291"/>
        <v/>
      </c>
      <c r="CT474" s="42" t="str">
        <f t="shared" si="292"/>
        <v/>
      </c>
      <c r="CU474" s="43" t="str">
        <f t="shared" si="293"/>
        <v/>
      </c>
      <c r="CV474" s="43" t="str">
        <f t="shared" si="294"/>
        <v/>
      </c>
      <c r="CW474" s="43" t="str">
        <f t="shared" si="295"/>
        <v/>
      </c>
      <c r="CX474" s="13"/>
    </row>
    <row r="475" spans="1:102" x14ac:dyDescent="0.25">
      <c r="A475" s="31"/>
      <c r="B475" s="13"/>
      <c r="C475" s="13"/>
      <c r="D475" s="13"/>
      <c r="E475" s="32"/>
      <c r="F475" s="32"/>
      <c r="G475" s="32"/>
      <c r="H475" s="32"/>
      <c r="I475" s="32"/>
      <c r="J475" s="13"/>
      <c r="K475" s="33"/>
      <c r="L475" s="34" t="str">
        <f>IFERROR(INDEX('Pokemon Data'!A:A,MATCH($A475,'Pokemon Data'!$B:$B,0)),"")</f>
        <v/>
      </c>
      <c r="M475" s="34" t="str">
        <f>IFERROR(INDEX('Pokemon Data'!I:I,MATCH($A475,'Pokemon Data'!$B:$B,0)),"")</f>
        <v/>
      </c>
      <c r="N475" s="34" t="str">
        <f>IFERROR(INDEX('Pokemon Data'!J:J,MATCH($A475,'Pokemon Data'!$B:$B,0)),"")</f>
        <v/>
      </c>
      <c r="O475" s="34" t="str">
        <f>IFERROR(INDEX('Pokemon Data'!K:K,MATCH($A475,'Pokemon Data'!$B:$B,0)),"")</f>
        <v/>
      </c>
      <c r="P475" s="35" t="str">
        <f>IFERROR(INDEX('Level Multipliers'!$A:$A,MATCH($D475,'Level Multipliers'!$B:$B,0)),"")</f>
        <v/>
      </c>
      <c r="Q475" s="36" t="str">
        <f>IFERROR(INDEX('Level Multipliers'!$D:$D,MATCH(P475,'Level Multipliers'!$A:$A,0)),"")</f>
        <v/>
      </c>
      <c r="R475" s="37" t="str">
        <f t="shared" si="259"/>
        <v/>
      </c>
      <c r="S475" s="37" t="str">
        <f t="shared" si="260"/>
        <v/>
      </c>
      <c r="T475" s="38" t="str">
        <f t="shared" si="261"/>
        <v/>
      </c>
      <c r="U475" s="38" t="str">
        <f t="shared" si="262"/>
        <v/>
      </c>
      <c r="V475" s="38" t="b">
        <f t="shared" si="263"/>
        <v>1</v>
      </c>
      <c r="W475" s="37" t="str">
        <f t="array" ref="W475:AG475">IF(V475,"",IVSolution($M475,$N475,$O475,R475,S475,T475,U475,$E475,$F475,$G475,$H475,$I475))</f>
        <v/>
      </c>
      <c r="X475" s="37" t="str">
        <v/>
      </c>
      <c r="Y475" s="37" t="str">
        <v/>
      </c>
      <c r="Z475" s="39" t="str">
        <v/>
      </c>
      <c r="AA475" s="39" t="str">
        <v/>
      </c>
      <c r="AB475" s="37" t="str">
        <v/>
      </c>
      <c r="AC475" s="37" t="str">
        <v/>
      </c>
      <c r="AD475" s="37" t="str">
        <v/>
      </c>
      <c r="AE475" s="37" t="str">
        <v/>
      </c>
      <c r="AF475" s="37" t="str">
        <v/>
      </c>
      <c r="AG475" s="37" t="str">
        <v/>
      </c>
      <c r="AH475" s="40" t="str">
        <f t="shared" si="264"/>
        <v/>
      </c>
      <c r="AI475" s="36" t="str">
        <f>IFERROR(INDEX('Level Multipliers'!$D:$D,MATCH(AH475,'Level Multipliers'!$A:$A,0)),"")</f>
        <v/>
      </c>
      <c r="AJ475" s="37" t="str">
        <f t="shared" si="265"/>
        <v/>
      </c>
      <c r="AK475" s="37" t="str">
        <f t="shared" si="266"/>
        <v/>
      </c>
      <c r="AL475" s="38" t="str">
        <f t="shared" si="267"/>
        <v/>
      </c>
      <c r="AM475" s="38" t="str">
        <f t="shared" si="268"/>
        <v/>
      </c>
      <c r="AN475" s="38" t="b">
        <f t="shared" si="269"/>
        <v>1</v>
      </c>
      <c r="AO475" s="37" t="str">
        <f t="array" ref="AO475:AY475">IF(AN475,"",IVSolution($M475,$N475,$O475,AJ475,AK475,AL475,AM475,$E475,$F475,$G475,$H475,$I475))</f>
        <v/>
      </c>
      <c r="AP475" s="37" t="str">
        <v/>
      </c>
      <c r="AQ475" s="37" t="str">
        <v/>
      </c>
      <c r="AR475" s="39" t="str">
        <v/>
      </c>
      <c r="AS475" s="39" t="str">
        <v/>
      </c>
      <c r="AT475" s="37" t="str">
        <v/>
      </c>
      <c r="AU475" s="37" t="str">
        <v/>
      </c>
      <c r="AV475" s="37" t="str">
        <v/>
      </c>
      <c r="AW475" s="37" t="str">
        <v/>
      </c>
      <c r="AX475" s="37" t="str">
        <v/>
      </c>
      <c r="AY475" s="37" t="str">
        <v/>
      </c>
      <c r="AZ475" s="40" t="str">
        <f t="shared" si="270"/>
        <v/>
      </c>
      <c r="BA475" s="36" t="str">
        <f>IFERROR(INDEX('Level Multipliers'!$D:$D,MATCH(AZ475,'Level Multipliers'!$A:$A,0)),"")</f>
        <v/>
      </c>
      <c r="BB475" s="37" t="str">
        <f t="shared" si="271"/>
        <v/>
      </c>
      <c r="BC475" s="37" t="str">
        <f t="shared" si="272"/>
        <v/>
      </c>
      <c r="BD475" s="38" t="str">
        <f t="shared" si="273"/>
        <v/>
      </c>
      <c r="BE475" s="38" t="str">
        <f t="shared" si="274"/>
        <v/>
      </c>
      <c r="BF475" s="38" t="b">
        <f t="shared" si="275"/>
        <v>1</v>
      </c>
      <c r="BG475" s="37" t="str">
        <f t="array" ref="BG475:BQ475">IF(BF475,"",IVSolution($M475,$N475,$O475,BB475,BC475,BD475,BE475,$E475,$F475,$G475,$H475,$I475))</f>
        <v/>
      </c>
      <c r="BH475" s="37" t="str">
        <v/>
      </c>
      <c r="BI475" s="37" t="str">
        <v/>
      </c>
      <c r="BJ475" s="39" t="str">
        <v/>
      </c>
      <c r="BK475" s="39" t="str">
        <v/>
      </c>
      <c r="BL475" s="37" t="str">
        <v/>
      </c>
      <c r="BM475" s="37" t="str">
        <v/>
      </c>
      <c r="BN475" s="37" t="str">
        <v/>
      </c>
      <c r="BO475" s="37" t="str">
        <v/>
      </c>
      <c r="BP475" s="37" t="str">
        <v/>
      </c>
      <c r="BQ475" s="37" t="str">
        <v/>
      </c>
      <c r="BR475" s="40" t="str">
        <f t="shared" si="276"/>
        <v/>
      </c>
      <c r="BS475" s="36" t="str">
        <f>IFERROR(INDEX('Level Multipliers'!$D:$D,MATCH(BR475,'Level Multipliers'!$A:$A,0)),"")</f>
        <v/>
      </c>
      <c r="BT475" s="37" t="str">
        <f t="shared" si="277"/>
        <v/>
      </c>
      <c r="BU475" s="37" t="str">
        <f t="shared" si="278"/>
        <v/>
      </c>
      <c r="BV475" s="38" t="str">
        <f t="shared" si="279"/>
        <v/>
      </c>
      <c r="BW475" s="38" t="str">
        <f t="shared" si="280"/>
        <v/>
      </c>
      <c r="BX475" s="38" t="b">
        <f t="shared" si="281"/>
        <v>1</v>
      </c>
      <c r="BY475" s="37" t="str">
        <f t="array" ref="BY475:CI475">IF(BX475,"",IVSolution($M475,$N475,$O475,BT475,BU475,BV475,BW475,$E475,$F475,$G475,$H475,$I475))</f>
        <v/>
      </c>
      <c r="BZ475" s="37" t="str">
        <v/>
      </c>
      <c r="CA475" s="37" t="str">
        <v/>
      </c>
      <c r="CB475" s="39" t="str">
        <v/>
      </c>
      <c r="CC475" s="39" t="str">
        <v/>
      </c>
      <c r="CD475" s="37" t="str">
        <v/>
      </c>
      <c r="CE475" s="37" t="str">
        <v/>
      </c>
      <c r="CF475" s="37" t="str">
        <v/>
      </c>
      <c r="CG475" s="37" t="str">
        <v/>
      </c>
      <c r="CH475" s="37" t="str">
        <v/>
      </c>
      <c r="CI475" s="37" t="str">
        <v/>
      </c>
      <c r="CJ475" s="41" t="str">
        <f t="shared" si="282"/>
        <v/>
      </c>
      <c r="CK475" s="41" t="str">
        <f t="shared" si="283"/>
        <v/>
      </c>
      <c r="CL475" s="61" t="str">
        <f t="shared" si="284"/>
        <v/>
      </c>
      <c r="CM475" s="39" t="str">
        <f t="shared" si="285"/>
        <v/>
      </c>
      <c r="CN475" s="39" t="str">
        <f t="shared" si="286"/>
        <v/>
      </c>
      <c r="CO475" s="42" t="str">
        <f t="shared" si="287"/>
        <v/>
      </c>
      <c r="CP475" s="42" t="str">
        <f t="shared" si="288"/>
        <v/>
      </c>
      <c r="CQ475" s="42" t="str">
        <f t="shared" si="289"/>
        <v/>
      </c>
      <c r="CR475" s="42" t="str">
        <f t="shared" si="290"/>
        <v/>
      </c>
      <c r="CS475" s="42" t="str">
        <f t="shared" si="291"/>
        <v/>
      </c>
      <c r="CT475" s="42" t="str">
        <f t="shared" si="292"/>
        <v/>
      </c>
      <c r="CU475" s="43" t="str">
        <f t="shared" si="293"/>
        <v/>
      </c>
      <c r="CV475" s="43" t="str">
        <f t="shared" si="294"/>
        <v/>
      </c>
      <c r="CW475" s="43" t="str">
        <f t="shared" si="295"/>
        <v/>
      </c>
      <c r="CX475" s="13"/>
    </row>
    <row r="476" spans="1:102" x14ac:dyDescent="0.25">
      <c r="A476" s="31"/>
      <c r="B476" s="13"/>
      <c r="C476" s="13"/>
      <c r="D476" s="13"/>
      <c r="E476" s="32"/>
      <c r="F476" s="32"/>
      <c r="G476" s="32"/>
      <c r="H476" s="32"/>
      <c r="I476" s="32"/>
      <c r="J476" s="13"/>
      <c r="K476" s="33"/>
      <c r="L476" s="34" t="str">
        <f>IFERROR(INDEX('Pokemon Data'!A:A,MATCH($A476,'Pokemon Data'!$B:$B,0)),"")</f>
        <v/>
      </c>
      <c r="M476" s="34" t="str">
        <f>IFERROR(INDEX('Pokemon Data'!I:I,MATCH($A476,'Pokemon Data'!$B:$B,0)),"")</f>
        <v/>
      </c>
      <c r="N476" s="34" t="str">
        <f>IFERROR(INDEX('Pokemon Data'!J:J,MATCH($A476,'Pokemon Data'!$B:$B,0)),"")</f>
        <v/>
      </c>
      <c r="O476" s="34" t="str">
        <f>IFERROR(INDEX('Pokemon Data'!K:K,MATCH($A476,'Pokemon Data'!$B:$B,0)),"")</f>
        <v/>
      </c>
      <c r="P476" s="35" t="str">
        <f>IFERROR(INDEX('Level Multipliers'!$A:$A,MATCH($D476,'Level Multipliers'!$B:$B,0)),"")</f>
        <v/>
      </c>
      <c r="Q476" s="36" t="str">
        <f>IFERROR(INDEX('Level Multipliers'!$D:$D,MATCH(P476,'Level Multipliers'!$A:$A,0)),"")</f>
        <v/>
      </c>
      <c r="R476" s="37" t="str">
        <f t="shared" si="259"/>
        <v/>
      </c>
      <c r="S476" s="37" t="str">
        <f t="shared" si="260"/>
        <v/>
      </c>
      <c r="T476" s="38" t="str">
        <f t="shared" si="261"/>
        <v/>
      </c>
      <c r="U476" s="38" t="str">
        <f t="shared" si="262"/>
        <v/>
      </c>
      <c r="V476" s="38" t="b">
        <f t="shared" si="263"/>
        <v>1</v>
      </c>
      <c r="W476" s="37" t="str">
        <f t="array" ref="W476:AG476">IF(V476,"",IVSolution($M476,$N476,$O476,R476,S476,T476,U476,$E476,$F476,$G476,$H476,$I476))</f>
        <v/>
      </c>
      <c r="X476" s="37" t="str">
        <v/>
      </c>
      <c r="Y476" s="37" t="str">
        <v/>
      </c>
      <c r="Z476" s="39" t="str">
        <v/>
      </c>
      <c r="AA476" s="39" t="str">
        <v/>
      </c>
      <c r="AB476" s="37" t="str">
        <v/>
      </c>
      <c r="AC476" s="37" t="str">
        <v/>
      </c>
      <c r="AD476" s="37" t="str">
        <v/>
      </c>
      <c r="AE476" s="37" t="str">
        <v/>
      </c>
      <c r="AF476" s="37" t="str">
        <v/>
      </c>
      <c r="AG476" s="37" t="str">
        <v/>
      </c>
      <c r="AH476" s="40" t="str">
        <f t="shared" si="264"/>
        <v/>
      </c>
      <c r="AI476" s="36" t="str">
        <f>IFERROR(INDEX('Level Multipliers'!$D:$D,MATCH(AH476,'Level Multipliers'!$A:$A,0)),"")</f>
        <v/>
      </c>
      <c r="AJ476" s="37" t="str">
        <f t="shared" si="265"/>
        <v/>
      </c>
      <c r="AK476" s="37" t="str">
        <f t="shared" si="266"/>
        <v/>
      </c>
      <c r="AL476" s="38" t="str">
        <f t="shared" si="267"/>
        <v/>
      </c>
      <c r="AM476" s="38" t="str">
        <f t="shared" si="268"/>
        <v/>
      </c>
      <c r="AN476" s="38" t="b">
        <f t="shared" si="269"/>
        <v>1</v>
      </c>
      <c r="AO476" s="37" t="str">
        <f t="array" ref="AO476:AY476">IF(AN476,"",IVSolution($M476,$N476,$O476,AJ476,AK476,AL476,AM476,$E476,$F476,$G476,$H476,$I476))</f>
        <v/>
      </c>
      <c r="AP476" s="37" t="str">
        <v/>
      </c>
      <c r="AQ476" s="37" t="str">
        <v/>
      </c>
      <c r="AR476" s="39" t="str">
        <v/>
      </c>
      <c r="AS476" s="39" t="str">
        <v/>
      </c>
      <c r="AT476" s="37" t="str">
        <v/>
      </c>
      <c r="AU476" s="37" t="str">
        <v/>
      </c>
      <c r="AV476" s="37" t="str">
        <v/>
      </c>
      <c r="AW476" s="37" t="str">
        <v/>
      </c>
      <c r="AX476" s="37" t="str">
        <v/>
      </c>
      <c r="AY476" s="37" t="str">
        <v/>
      </c>
      <c r="AZ476" s="40" t="str">
        <f t="shared" si="270"/>
        <v/>
      </c>
      <c r="BA476" s="36" t="str">
        <f>IFERROR(INDEX('Level Multipliers'!$D:$D,MATCH(AZ476,'Level Multipliers'!$A:$A,0)),"")</f>
        <v/>
      </c>
      <c r="BB476" s="37" t="str">
        <f t="shared" si="271"/>
        <v/>
      </c>
      <c r="BC476" s="37" t="str">
        <f t="shared" si="272"/>
        <v/>
      </c>
      <c r="BD476" s="38" t="str">
        <f t="shared" si="273"/>
        <v/>
      </c>
      <c r="BE476" s="38" t="str">
        <f t="shared" si="274"/>
        <v/>
      </c>
      <c r="BF476" s="38" t="b">
        <f t="shared" si="275"/>
        <v>1</v>
      </c>
      <c r="BG476" s="37" t="str">
        <f t="array" ref="BG476:BQ476">IF(BF476,"",IVSolution($M476,$N476,$O476,BB476,BC476,BD476,BE476,$E476,$F476,$G476,$H476,$I476))</f>
        <v/>
      </c>
      <c r="BH476" s="37" t="str">
        <v/>
      </c>
      <c r="BI476" s="37" t="str">
        <v/>
      </c>
      <c r="BJ476" s="39" t="str">
        <v/>
      </c>
      <c r="BK476" s="39" t="str">
        <v/>
      </c>
      <c r="BL476" s="37" t="str">
        <v/>
      </c>
      <c r="BM476" s="37" t="str">
        <v/>
      </c>
      <c r="BN476" s="37" t="str">
        <v/>
      </c>
      <c r="BO476" s="37" t="str">
        <v/>
      </c>
      <c r="BP476" s="37" t="str">
        <v/>
      </c>
      <c r="BQ476" s="37" t="str">
        <v/>
      </c>
      <c r="BR476" s="40" t="str">
        <f t="shared" si="276"/>
        <v/>
      </c>
      <c r="BS476" s="36" t="str">
        <f>IFERROR(INDEX('Level Multipliers'!$D:$D,MATCH(BR476,'Level Multipliers'!$A:$A,0)),"")</f>
        <v/>
      </c>
      <c r="BT476" s="37" t="str">
        <f t="shared" si="277"/>
        <v/>
      </c>
      <c r="BU476" s="37" t="str">
        <f t="shared" si="278"/>
        <v/>
      </c>
      <c r="BV476" s="38" t="str">
        <f t="shared" si="279"/>
        <v/>
      </c>
      <c r="BW476" s="38" t="str">
        <f t="shared" si="280"/>
        <v/>
      </c>
      <c r="BX476" s="38" t="b">
        <f t="shared" si="281"/>
        <v>1</v>
      </c>
      <c r="BY476" s="37" t="str">
        <f t="array" ref="BY476:CI476">IF(BX476,"",IVSolution($M476,$N476,$O476,BT476,BU476,BV476,BW476,$E476,$F476,$G476,$H476,$I476))</f>
        <v/>
      </c>
      <c r="BZ476" s="37" t="str">
        <v/>
      </c>
      <c r="CA476" s="37" t="str">
        <v/>
      </c>
      <c r="CB476" s="39" t="str">
        <v/>
      </c>
      <c r="CC476" s="39" t="str">
        <v/>
      </c>
      <c r="CD476" s="37" t="str">
        <v/>
      </c>
      <c r="CE476" s="37" t="str">
        <v/>
      </c>
      <c r="CF476" s="37" t="str">
        <v/>
      </c>
      <c r="CG476" s="37" t="str">
        <v/>
      </c>
      <c r="CH476" s="37" t="str">
        <v/>
      </c>
      <c r="CI476" s="37" t="str">
        <v/>
      </c>
      <c r="CJ476" s="41" t="str">
        <f t="shared" si="282"/>
        <v/>
      </c>
      <c r="CK476" s="41" t="str">
        <f t="shared" si="283"/>
        <v/>
      </c>
      <c r="CL476" s="61" t="str">
        <f t="shared" si="284"/>
        <v/>
      </c>
      <c r="CM476" s="39" t="str">
        <f t="shared" si="285"/>
        <v/>
      </c>
      <c r="CN476" s="39" t="str">
        <f t="shared" si="286"/>
        <v/>
      </c>
      <c r="CO476" s="42" t="str">
        <f t="shared" si="287"/>
        <v/>
      </c>
      <c r="CP476" s="42" t="str">
        <f t="shared" si="288"/>
        <v/>
      </c>
      <c r="CQ476" s="42" t="str">
        <f t="shared" si="289"/>
        <v/>
      </c>
      <c r="CR476" s="42" t="str">
        <f t="shared" si="290"/>
        <v/>
      </c>
      <c r="CS476" s="42" t="str">
        <f t="shared" si="291"/>
        <v/>
      </c>
      <c r="CT476" s="42" t="str">
        <f t="shared" si="292"/>
        <v/>
      </c>
      <c r="CU476" s="43" t="str">
        <f t="shared" si="293"/>
        <v/>
      </c>
      <c r="CV476" s="43" t="str">
        <f t="shared" si="294"/>
        <v/>
      </c>
      <c r="CW476" s="43" t="str">
        <f t="shared" si="295"/>
        <v/>
      </c>
      <c r="CX476" s="13"/>
    </row>
    <row r="477" spans="1:102" x14ac:dyDescent="0.25">
      <c r="A477" s="31"/>
      <c r="B477" s="13"/>
      <c r="C477" s="13"/>
      <c r="D477" s="13"/>
      <c r="E477" s="32"/>
      <c r="F477" s="32"/>
      <c r="G477" s="32"/>
      <c r="H477" s="32"/>
      <c r="I477" s="32"/>
      <c r="J477" s="13"/>
      <c r="K477" s="33"/>
      <c r="L477" s="34" t="str">
        <f>IFERROR(INDEX('Pokemon Data'!A:A,MATCH($A477,'Pokemon Data'!$B:$B,0)),"")</f>
        <v/>
      </c>
      <c r="M477" s="34" t="str">
        <f>IFERROR(INDEX('Pokemon Data'!I:I,MATCH($A477,'Pokemon Data'!$B:$B,0)),"")</f>
        <v/>
      </c>
      <c r="N477" s="34" t="str">
        <f>IFERROR(INDEX('Pokemon Data'!J:J,MATCH($A477,'Pokemon Data'!$B:$B,0)),"")</f>
        <v/>
      </c>
      <c r="O477" s="34" t="str">
        <f>IFERROR(INDEX('Pokemon Data'!K:K,MATCH($A477,'Pokemon Data'!$B:$B,0)),"")</f>
        <v/>
      </c>
      <c r="P477" s="35" t="str">
        <f>IFERROR(INDEX('Level Multipliers'!$A:$A,MATCH($D477,'Level Multipliers'!$B:$B,0)),"")</f>
        <v/>
      </c>
      <c r="Q477" s="36" t="str">
        <f>IFERROR(INDEX('Level Multipliers'!$D:$D,MATCH(P477,'Level Multipliers'!$A:$A,0)),"")</f>
        <v/>
      </c>
      <c r="R477" s="37" t="str">
        <f t="shared" si="259"/>
        <v/>
      </c>
      <c r="S477" s="37" t="str">
        <f t="shared" si="260"/>
        <v/>
      </c>
      <c r="T477" s="38" t="str">
        <f t="shared" si="261"/>
        <v/>
      </c>
      <c r="U477" s="38" t="str">
        <f t="shared" si="262"/>
        <v/>
      </c>
      <c r="V477" s="38" t="b">
        <f t="shared" si="263"/>
        <v>1</v>
      </c>
      <c r="W477" s="37" t="str">
        <f t="array" ref="W477:AG477">IF(V477,"",IVSolution($M477,$N477,$O477,R477,S477,T477,U477,$E477,$F477,$G477,$H477,$I477))</f>
        <v/>
      </c>
      <c r="X477" s="37" t="str">
        <v/>
      </c>
      <c r="Y477" s="37" t="str">
        <v/>
      </c>
      <c r="Z477" s="39" t="str">
        <v/>
      </c>
      <c r="AA477" s="39" t="str">
        <v/>
      </c>
      <c r="AB477" s="37" t="str">
        <v/>
      </c>
      <c r="AC477" s="37" t="str">
        <v/>
      </c>
      <c r="AD477" s="37" t="str">
        <v/>
      </c>
      <c r="AE477" s="37" t="str">
        <v/>
      </c>
      <c r="AF477" s="37" t="str">
        <v/>
      </c>
      <c r="AG477" s="37" t="str">
        <v/>
      </c>
      <c r="AH477" s="40" t="str">
        <f t="shared" si="264"/>
        <v/>
      </c>
      <c r="AI477" s="36" t="str">
        <f>IFERROR(INDEX('Level Multipliers'!$D:$D,MATCH(AH477,'Level Multipliers'!$A:$A,0)),"")</f>
        <v/>
      </c>
      <c r="AJ477" s="37" t="str">
        <f t="shared" si="265"/>
        <v/>
      </c>
      <c r="AK477" s="37" t="str">
        <f t="shared" si="266"/>
        <v/>
      </c>
      <c r="AL477" s="38" t="str">
        <f t="shared" si="267"/>
        <v/>
      </c>
      <c r="AM477" s="38" t="str">
        <f t="shared" si="268"/>
        <v/>
      </c>
      <c r="AN477" s="38" t="b">
        <f t="shared" si="269"/>
        <v>1</v>
      </c>
      <c r="AO477" s="37" t="str">
        <f t="array" ref="AO477:AY477">IF(AN477,"",IVSolution($M477,$N477,$O477,AJ477,AK477,AL477,AM477,$E477,$F477,$G477,$H477,$I477))</f>
        <v/>
      </c>
      <c r="AP477" s="37" t="str">
        <v/>
      </c>
      <c r="AQ477" s="37" t="str">
        <v/>
      </c>
      <c r="AR477" s="39" t="str">
        <v/>
      </c>
      <c r="AS477" s="39" t="str">
        <v/>
      </c>
      <c r="AT477" s="37" t="str">
        <v/>
      </c>
      <c r="AU477" s="37" t="str">
        <v/>
      </c>
      <c r="AV477" s="37" t="str">
        <v/>
      </c>
      <c r="AW477" s="37" t="str">
        <v/>
      </c>
      <c r="AX477" s="37" t="str">
        <v/>
      </c>
      <c r="AY477" s="37" t="str">
        <v/>
      </c>
      <c r="AZ477" s="40" t="str">
        <f t="shared" si="270"/>
        <v/>
      </c>
      <c r="BA477" s="36" t="str">
        <f>IFERROR(INDEX('Level Multipliers'!$D:$D,MATCH(AZ477,'Level Multipliers'!$A:$A,0)),"")</f>
        <v/>
      </c>
      <c r="BB477" s="37" t="str">
        <f t="shared" si="271"/>
        <v/>
      </c>
      <c r="BC477" s="37" t="str">
        <f t="shared" si="272"/>
        <v/>
      </c>
      <c r="BD477" s="38" t="str">
        <f t="shared" si="273"/>
        <v/>
      </c>
      <c r="BE477" s="38" t="str">
        <f t="shared" si="274"/>
        <v/>
      </c>
      <c r="BF477" s="38" t="b">
        <f t="shared" si="275"/>
        <v>1</v>
      </c>
      <c r="BG477" s="37" t="str">
        <f t="array" ref="BG477:BQ477">IF(BF477,"",IVSolution($M477,$N477,$O477,BB477,BC477,BD477,BE477,$E477,$F477,$G477,$H477,$I477))</f>
        <v/>
      </c>
      <c r="BH477" s="37" t="str">
        <v/>
      </c>
      <c r="BI477" s="37" t="str">
        <v/>
      </c>
      <c r="BJ477" s="39" t="str">
        <v/>
      </c>
      <c r="BK477" s="39" t="str">
        <v/>
      </c>
      <c r="BL477" s="37" t="str">
        <v/>
      </c>
      <c r="BM477" s="37" t="str">
        <v/>
      </c>
      <c r="BN477" s="37" t="str">
        <v/>
      </c>
      <c r="BO477" s="37" t="str">
        <v/>
      </c>
      <c r="BP477" s="37" t="str">
        <v/>
      </c>
      <c r="BQ477" s="37" t="str">
        <v/>
      </c>
      <c r="BR477" s="40" t="str">
        <f t="shared" si="276"/>
        <v/>
      </c>
      <c r="BS477" s="36" t="str">
        <f>IFERROR(INDEX('Level Multipliers'!$D:$D,MATCH(BR477,'Level Multipliers'!$A:$A,0)),"")</f>
        <v/>
      </c>
      <c r="BT477" s="37" t="str">
        <f t="shared" si="277"/>
        <v/>
      </c>
      <c r="BU477" s="37" t="str">
        <f t="shared" si="278"/>
        <v/>
      </c>
      <c r="BV477" s="38" t="str">
        <f t="shared" si="279"/>
        <v/>
      </c>
      <c r="BW477" s="38" t="str">
        <f t="shared" si="280"/>
        <v/>
      </c>
      <c r="BX477" s="38" t="b">
        <f t="shared" si="281"/>
        <v>1</v>
      </c>
      <c r="BY477" s="37" t="str">
        <f t="array" ref="BY477:CI477">IF(BX477,"",IVSolution($M477,$N477,$O477,BT477,BU477,BV477,BW477,$E477,$F477,$G477,$H477,$I477))</f>
        <v/>
      </c>
      <c r="BZ477" s="37" t="str">
        <v/>
      </c>
      <c r="CA477" s="37" t="str">
        <v/>
      </c>
      <c r="CB477" s="39" t="str">
        <v/>
      </c>
      <c r="CC477" s="39" t="str">
        <v/>
      </c>
      <c r="CD477" s="37" t="str">
        <v/>
      </c>
      <c r="CE477" s="37" t="str">
        <v/>
      </c>
      <c r="CF477" s="37" t="str">
        <v/>
      </c>
      <c r="CG477" s="37" t="str">
        <v/>
      </c>
      <c r="CH477" s="37" t="str">
        <v/>
      </c>
      <c r="CI477" s="37" t="str">
        <v/>
      </c>
      <c r="CJ477" s="41" t="str">
        <f t="shared" si="282"/>
        <v/>
      </c>
      <c r="CK477" s="41" t="str">
        <f t="shared" si="283"/>
        <v/>
      </c>
      <c r="CL477" s="61" t="str">
        <f t="shared" si="284"/>
        <v/>
      </c>
      <c r="CM477" s="39" t="str">
        <f t="shared" si="285"/>
        <v/>
      </c>
      <c r="CN477" s="39" t="str">
        <f t="shared" si="286"/>
        <v/>
      </c>
      <c r="CO477" s="42" t="str">
        <f t="shared" si="287"/>
        <v/>
      </c>
      <c r="CP477" s="42" t="str">
        <f t="shared" si="288"/>
        <v/>
      </c>
      <c r="CQ477" s="42" t="str">
        <f t="shared" si="289"/>
        <v/>
      </c>
      <c r="CR477" s="42" t="str">
        <f t="shared" si="290"/>
        <v/>
      </c>
      <c r="CS477" s="42" t="str">
        <f t="shared" si="291"/>
        <v/>
      </c>
      <c r="CT477" s="42" t="str">
        <f t="shared" si="292"/>
        <v/>
      </c>
      <c r="CU477" s="43" t="str">
        <f t="shared" si="293"/>
        <v/>
      </c>
      <c r="CV477" s="43" t="str">
        <f t="shared" si="294"/>
        <v/>
      </c>
      <c r="CW477" s="43" t="str">
        <f t="shared" si="295"/>
        <v/>
      </c>
      <c r="CX477" s="13"/>
    </row>
    <row r="478" spans="1:102" x14ac:dyDescent="0.25">
      <c r="A478" s="31"/>
      <c r="B478" s="13"/>
      <c r="C478" s="13"/>
      <c r="D478" s="13"/>
      <c r="E478" s="32"/>
      <c r="F478" s="32"/>
      <c r="G478" s="32"/>
      <c r="H478" s="32"/>
      <c r="I478" s="32"/>
      <c r="J478" s="13"/>
      <c r="K478" s="33"/>
      <c r="L478" s="34" t="str">
        <f>IFERROR(INDEX('Pokemon Data'!A:A,MATCH($A478,'Pokemon Data'!$B:$B,0)),"")</f>
        <v/>
      </c>
      <c r="M478" s="34" t="str">
        <f>IFERROR(INDEX('Pokemon Data'!I:I,MATCH($A478,'Pokemon Data'!$B:$B,0)),"")</f>
        <v/>
      </c>
      <c r="N478" s="34" t="str">
        <f>IFERROR(INDEX('Pokemon Data'!J:J,MATCH($A478,'Pokemon Data'!$B:$B,0)),"")</f>
        <v/>
      </c>
      <c r="O478" s="34" t="str">
        <f>IFERROR(INDEX('Pokemon Data'!K:K,MATCH($A478,'Pokemon Data'!$B:$B,0)),"")</f>
        <v/>
      </c>
      <c r="P478" s="35" t="str">
        <f>IFERROR(INDEX('Level Multipliers'!$A:$A,MATCH($D478,'Level Multipliers'!$B:$B,0)),"")</f>
        <v/>
      </c>
      <c r="Q478" s="36" t="str">
        <f>IFERROR(INDEX('Level Multipliers'!$D:$D,MATCH(P478,'Level Multipliers'!$A:$A,0)),"")</f>
        <v/>
      </c>
      <c r="R478" s="37" t="str">
        <f t="shared" si="259"/>
        <v/>
      </c>
      <c r="S478" s="37" t="str">
        <f t="shared" si="260"/>
        <v/>
      </c>
      <c r="T478" s="38" t="str">
        <f t="shared" si="261"/>
        <v/>
      </c>
      <c r="U478" s="38" t="str">
        <f t="shared" si="262"/>
        <v/>
      </c>
      <c r="V478" s="38" t="b">
        <f t="shared" si="263"/>
        <v>1</v>
      </c>
      <c r="W478" s="37" t="str">
        <f t="array" ref="W478:AG478">IF(V478,"",IVSolution($M478,$N478,$O478,R478,S478,T478,U478,$E478,$F478,$G478,$H478,$I478))</f>
        <v/>
      </c>
      <c r="X478" s="37" t="str">
        <v/>
      </c>
      <c r="Y478" s="37" t="str">
        <v/>
      </c>
      <c r="Z478" s="39" t="str">
        <v/>
      </c>
      <c r="AA478" s="39" t="str">
        <v/>
      </c>
      <c r="AB478" s="37" t="str">
        <v/>
      </c>
      <c r="AC478" s="37" t="str">
        <v/>
      </c>
      <c r="AD478" s="37" t="str">
        <v/>
      </c>
      <c r="AE478" s="37" t="str">
        <v/>
      </c>
      <c r="AF478" s="37" t="str">
        <v/>
      </c>
      <c r="AG478" s="37" t="str">
        <v/>
      </c>
      <c r="AH478" s="40" t="str">
        <f t="shared" si="264"/>
        <v/>
      </c>
      <c r="AI478" s="36" t="str">
        <f>IFERROR(INDEX('Level Multipliers'!$D:$D,MATCH(AH478,'Level Multipliers'!$A:$A,0)),"")</f>
        <v/>
      </c>
      <c r="AJ478" s="37" t="str">
        <f t="shared" si="265"/>
        <v/>
      </c>
      <c r="AK478" s="37" t="str">
        <f t="shared" si="266"/>
        <v/>
      </c>
      <c r="AL478" s="38" t="str">
        <f t="shared" si="267"/>
        <v/>
      </c>
      <c r="AM478" s="38" t="str">
        <f t="shared" si="268"/>
        <v/>
      </c>
      <c r="AN478" s="38" t="b">
        <f t="shared" si="269"/>
        <v>1</v>
      </c>
      <c r="AO478" s="37" t="str">
        <f t="array" ref="AO478:AY478">IF(AN478,"",IVSolution($M478,$N478,$O478,AJ478,AK478,AL478,AM478,$E478,$F478,$G478,$H478,$I478))</f>
        <v/>
      </c>
      <c r="AP478" s="37" t="str">
        <v/>
      </c>
      <c r="AQ478" s="37" t="str">
        <v/>
      </c>
      <c r="AR478" s="39" t="str">
        <v/>
      </c>
      <c r="AS478" s="39" t="str">
        <v/>
      </c>
      <c r="AT478" s="37" t="str">
        <v/>
      </c>
      <c r="AU478" s="37" t="str">
        <v/>
      </c>
      <c r="AV478" s="37" t="str">
        <v/>
      </c>
      <c r="AW478" s="37" t="str">
        <v/>
      </c>
      <c r="AX478" s="37" t="str">
        <v/>
      </c>
      <c r="AY478" s="37" t="str">
        <v/>
      </c>
      <c r="AZ478" s="40" t="str">
        <f t="shared" si="270"/>
        <v/>
      </c>
      <c r="BA478" s="36" t="str">
        <f>IFERROR(INDEX('Level Multipliers'!$D:$D,MATCH(AZ478,'Level Multipliers'!$A:$A,0)),"")</f>
        <v/>
      </c>
      <c r="BB478" s="37" t="str">
        <f t="shared" si="271"/>
        <v/>
      </c>
      <c r="BC478" s="37" t="str">
        <f t="shared" si="272"/>
        <v/>
      </c>
      <c r="BD478" s="38" t="str">
        <f t="shared" si="273"/>
        <v/>
      </c>
      <c r="BE478" s="38" t="str">
        <f t="shared" si="274"/>
        <v/>
      </c>
      <c r="BF478" s="38" t="b">
        <f t="shared" si="275"/>
        <v>1</v>
      </c>
      <c r="BG478" s="37" t="str">
        <f t="array" ref="BG478:BQ478">IF(BF478,"",IVSolution($M478,$N478,$O478,BB478,BC478,BD478,BE478,$E478,$F478,$G478,$H478,$I478))</f>
        <v/>
      </c>
      <c r="BH478" s="37" t="str">
        <v/>
      </c>
      <c r="BI478" s="37" t="str">
        <v/>
      </c>
      <c r="BJ478" s="39" t="str">
        <v/>
      </c>
      <c r="BK478" s="39" t="str">
        <v/>
      </c>
      <c r="BL478" s="37" t="str">
        <v/>
      </c>
      <c r="BM478" s="37" t="str">
        <v/>
      </c>
      <c r="BN478" s="37" t="str">
        <v/>
      </c>
      <c r="BO478" s="37" t="str">
        <v/>
      </c>
      <c r="BP478" s="37" t="str">
        <v/>
      </c>
      <c r="BQ478" s="37" t="str">
        <v/>
      </c>
      <c r="BR478" s="40" t="str">
        <f t="shared" si="276"/>
        <v/>
      </c>
      <c r="BS478" s="36" t="str">
        <f>IFERROR(INDEX('Level Multipliers'!$D:$D,MATCH(BR478,'Level Multipliers'!$A:$A,0)),"")</f>
        <v/>
      </c>
      <c r="BT478" s="37" t="str">
        <f t="shared" si="277"/>
        <v/>
      </c>
      <c r="BU478" s="37" t="str">
        <f t="shared" si="278"/>
        <v/>
      </c>
      <c r="BV478" s="38" t="str">
        <f t="shared" si="279"/>
        <v/>
      </c>
      <c r="BW478" s="38" t="str">
        <f t="shared" si="280"/>
        <v/>
      </c>
      <c r="BX478" s="38" t="b">
        <f t="shared" si="281"/>
        <v>1</v>
      </c>
      <c r="BY478" s="37" t="str">
        <f t="array" ref="BY478:CI478">IF(BX478,"",IVSolution($M478,$N478,$O478,BT478,BU478,BV478,BW478,$E478,$F478,$G478,$H478,$I478))</f>
        <v/>
      </c>
      <c r="BZ478" s="37" t="str">
        <v/>
      </c>
      <c r="CA478" s="37" t="str">
        <v/>
      </c>
      <c r="CB478" s="39" t="str">
        <v/>
      </c>
      <c r="CC478" s="39" t="str">
        <v/>
      </c>
      <c r="CD478" s="37" t="str">
        <v/>
      </c>
      <c r="CE478" s="37" t="str">
        <v/>
      </c>
      <c r="CF478" s="37" t="str">
        <v/>
      </c>
      <c r="CG478" s="37" t="str">
        <v/>
      </c>
      <c r="CH478" s="37" t="str">
        <v/>
      </c>
      <c r="CI478" s="37" t="str">
        <v/>
      </c>
      <c r="CJ478" s="41" t="str">
        <f t="shared" si="282"/>
        <v/>
      </c>
      <c r="CK478" s="41" t="str">
        <f t="shared" si="283"/>
        <v/>
      </c>
      <c r="CL478" s="61" t="str">
        <f t="shared" si="284"/>
        <v/>
      </c>
      <c r="CM478" s="39" t="str">
        <f t="shared" si="285"/>
        <v/>
      </c>
      <c r="CN478" s="39" t="str">
        <f t="shared" si="286"/>
        <v/>
      </c>
      <c r="CO478" s="42" t="str">
        <f t="shared" si="287"/>
        <v/>
      </c>
      <c r="CP478" s="42" t="str">
        <f t="shared" si="288"/>
        <v/>
      </c>
      <c r="CQ478" s="42" t="str">
        <f t="shared" si="289"/>
        <v/>
      </c>
      <c r="CR478" s="42" t="str">
        <f t="shared" si="290"/>
        <v/>
      </c>
      <c r="CS478" s="42" t="str">
        <f t="shared" si="291"/>
        <v/>
      </c>
      <c r="CT478" s="42" t="str">
        <f t="shared" si="292"/>
        <v/>
      </c>
      <c r="CU478" s="43" t="str">
        <f t="shared" si="293"/>
        <v/>
      </c>
      <c r="CV478" s="43" t="str">
        <f t="shared" si="294"/>
        <v/>
      </c>
      <c r="CW478" s="43" t="str">
        <f t="shared" si="295"/>
        <v/>
      </c>
      <c r="CX478" s="13"/>
    </row>
    <row r="479" spans="1:102" x14ac:dyDescent="0.25">
      <c r="A479" s="31"/>
      <c r="B479" s="13"/>
      <c r="C479" s="13"/>
      <c r="D479" s="13"/>
      <c r="E479" s="32"/>
      <c r="F479" s="32"/>
      <c r="G479" s="32"/>
      <c r="H479" s="32"/>
      <c r="I479" s="32"/>
      <c r="J479" s="13"/>
      <c r="K479" s="33"/>
      <c r="L479" s="34" t="str">
        <f>IFERROR(INDEX('Pokemon Data'!A:A,MATCH($A479,'Pokemon Data'!$B:$B,0)),"")</f>
        <v/>
      </c>
      <c r="M479" s="34" t="str">
        <f>IFERROR(INDEX('Pokemon Data'!I:I,MATCH($A479,'Pokemon Data'!$B:$B,0)),"")</f>
        <v/>
      </c>
      <c r="N479" s="34" t="str">
        <f>IFERROR(INDEX('Pokemon Data'!J:J,MATCH($A479,'Pokemon Data'!$B:$B,0)),"")</f>
        <v/>
      </c>
      <c r="O479" s="34" t="str">
        <f>IFERROR(INDEX('Pokemon Data'!K:K,MATCH($A479,'Pokemon Data'!$B:$B,0)),"")</f>
        <v/>
      </c>
      <c r="P479" s="35" t="str">
        <f>IFERROR(INDEX('Level Multipliers'!$A:$A,MATCH($D479,'Level Multipliers'!$B:$B,0)),"")</f>
        <v/>
      </c>
      <c r="Q479" s="36" t="str">
        <f>IFERROR(INDEX('Level Multipliers'!$D:$D,MATCH(P479,'Level Multipliers'!$A:$A,0)),"")</f>
        <v/>
      </c>
      <c r="R479" s="37" t="str">
        <f t="shared" si="259"/>
        <v/>
      </c>
      <c r="S479" s="37" t="str">
        <f t="shared" si="260"/>
        <v/>
      </c>
      <c r="T479" s="38" t="str">
        <f t="shared" si="261"/>
        <v/>
      </c>
      <c r="U479" s="38" t="str">
        <f t="shared" si="262"/>
        <v/>
      </c>
      <c r="V479" s="38" t="b">
        <f t="shared" si="263"/>
        <v>1</v>
      </c>
      <c r="W479" s="37" t="str">
        <f t="array" ref="W479:AG479">IF(V479,"",IVSolution($M479,$N479,$O479,R479,S479,T479,U479,$E479,$F479,$G479,$H479,$I479))</f>
        <v/>
      </c>
      <c r="X479" s="37" t="str">
        <v/>
      </c>
      <c r="Y479" s="37" t="str">
        <v/>
      </c>
      <c r="Z479" s="39" t="str">
        <v/>
      </c>
      <c r="AA479" s="39" t="str">
        <v/>
      </c>
      <c r="AB479" s="37" t="str">
        <v/>
      </c>
      <c r="AC479" s="37" t="str">
        <v/>
      </c>
      <c r="AD479" s="37" t="str">
        <v/>
      </c>
      <c r="AE479" s="37" t="str">
        <v/>
      </c>
      <c r="AF479" s="37" t="str">
        <v/>
      </c>
      <c r="AG479" s="37" t="str">
        <v/>
      </c>
      <c r="AH479" s="40" t="str">
        <f t="shared" si="264"/>
        <v/>
      </c>
      <c r="AI479" s="36" t="str">
        <f>IFERROR(INDEX('Level Multipliers'!$D:$D,MATCH(AH479,'Level Multipliers'!$A:$A,0)),"")</f>
        <v/>
      </c>
      <c r="AJ479" s="37" t="str">
        <f t="shared" si="265"/>
        <v/>
      </c>
      <c r="AK479" s="37" t="str">
        <f t="shared" si="266"/>
        <v/>
      </c>
      <c r="AL479" s="38" t="str">
        <f t="shared" si="267"/>
        <v/>
      </c>
      <c r="AM479" s="38" t="str">
        <f t="shared" si="268"/>
        <v/>
      </c>
      <c r="AN479" s="38" t="b">
        <f t="shared" si="269"/>
        <v>1</v>
      </c>
      <c r="AO479" s="37" t="str">
        <f t="array" ref="AO479:AY479">IF(AN479,"",IVSolution($M479,$N479,$O479,AJ479,AK479,AL479,AM479,$E479,$F479,$G479,$H479,$I479))</f>
        <v/>
      </c>
      <c r="AP479" s="37" t="str">
        <v/>
      </c>
      <c r="AQ479" s="37" t="str">
        <v/>
      </c>
      <c r="AR479" s="39" t="str">
        <v/>
      </c>
      <c r="AS479" s="39" t="str">
        <v/>
      </c>
      <c r="AT479" s="37" t="str">
        <v/>
      </c>
      <c r="AU479" s="37" t="str">
        <v/>
      </c>
      <c r="AV479" s="37" t="str">
        <v/>
      </c>
      <c r="AW479" s="37" t="str">
        <v/>
      </c>
      <c r="AX479" s="37" t="str">
        <v/>
      </c>
      <c r="AY479" s="37" t="str">
        <v/>
      </c>
      <c r="AZ479" s="40" t="str">
        <f t="shared" si="270"/>
        <v/>
      </c>
      <c r="BA479" s="36" t="str">
        <f>IFERROR(INDEX('Level Multipliers'!$D:$D,MATCH(AZ479,'Level Multipliers'!$A:$A,0)),"")</f>
        <v/>
      </c>
      <c r="BB479" s="37" t="str">
        <f t="shared" si="271"/>
        <v/>
      </c>
      <c r="BC479" s="37" t="str">
        <f t="shared" si="272"/>
        <v/>
      </c>
      <c r="BD479" s="38" t="str">
        <f t="shared" si="273"/>
        <v/>
      </c>
      <c r="BE479" s="38" t="str">
        <f t="shared" si="274"/>
        <v/>
      </c>
      <c r="BF479" s="38" t="b">
        <f t="shared" si="275"/>
        <v>1</v>
      </c>
      <c r="BG479" s="37" t="str">
        <f t="array" ref="BG479:BQ479">IF(BF479,"",IVSolution($M479,$N479,$O479,BB479,BC479,BD479,BE479,$E479,$F479,$G479,$H479,$I479))</f>
        <v/>
      </c>
      <c r="BH479" s="37" t="str">
        <v/>
      </c>
      <c r="BI479" s="37" t="str">
        <v/>
      </c>
      <c r="BJ479" s="39" t="str">
        <v/>
      </c>
      <c r="BK479" s="39" t="str">
        <v/>
      </c>
      <c r="BL479" s="37" t="str">
        <v/>
      </c>
      <c r="BM479" s="37" t="str">
        <v/>
      </c>
      <c r="BN479" s="37" t="str">
        <v/>
      </c>
      <c r="BO479" s="37" t="str">
        <v/>
      </c>
      <c r="BP479" s="37" t="str">
        <v/>
      </c>
      <c r="BQ479" s="37" t="str">
        <v/>
      </c>
      <c r="BR479" s="40" t="str">
        <f t="shared" si="276"/>
        <v/>
      </c>
      <c r="BS479" s="36" t="str">
        <f>IFERROR(INDEX('Level Multipliers'!$D:$D,MATCH(BR479,'Level Multipliers'!$A:$A,0)),"")</f>
        <v/>
      </c>
      <c r="BT479" s="37" t="str">
        <f t="shared" si="277"/>
        <v/>
      </c>
      <c r="BU479" s="37" t="str">
        <f t="shared" si="278"/>
        <v/>
      </c>
      <c r="BV479" s="38" t="str">
        <f t="shared" si="279"/>
        <v/>
      </c>
      <c r="BW479" s="38" t="str">
        <f t="shared" si="280"/>
        <v/>
      </c>
      <c r="BX479" s="38" t="b">
        <f t="shared" si="281"/>
        <v>1</v>
      </c>
      <c r="BY479" s="37" t="str">
        <f t="array" ref="BY479:CI479">IF(BX479,"",IVSolution($M479,$N479,$O479,BT479,BU479,BV479,BW479,$E479,$F479,$G479,$H479,$I479))</f>
        <v/>
      </c>
      <c r="BZ479" s="37" t="str">
        <v/>
      </c>
      <c r="CA479" s="37" t="str">
        <v/>
      </c>
      <c r="CB479" s="39" t="str">
        <v/>
      </c>
      <c r="CC479" s="39" t="str">
        <v/>
      </c>
      <c r="CD479" s="37" t="str">
        <v/>
      </c>
      <c r="CE479" s="37" t="str">
        <v/>
      </c>
      <c r="CF479" s="37" t="str">
        <v/>
      </c>
      <c r="CG479" s="37" t="str">
        <v/>
      </c>
      <c r="CH479" s="37" t="str">
        <v/>
      </c>
      <c r="CI479" s="37" t="str">
        <v/>
      </c>
      <c r="CJ479" s="41" t="str">
        <f t="shared" si="282"/>
        <v/>
      </c>
      <c r="CK479" s="41" t="str">
        <f t="shared" si="283"/>
        <v/>
      </c>
      <c r="CL479" s="61" t="str">
        <f t="shared" si="284"/>
        <v/>
      </c>
      <c r="CM479" s="39" t="str">
        <f t="shared" si="285"/>
        <v/>
      </c>
      <c r="CN479" s="39" t="str">
        <f t="shared" si="286"/>
        <v/>
      </c>
      <c r="CO479" s="42" t="str">
        <f t="shared" si="287"/>
        <v/>
      </c>
      <c r="CP479" s="42" t="str">
        <f t="shared" si="288"/>
        <v/>
      </c>
      <c r="CQ479" s="42" t="str">
        <f t="shared" si="289"/>
        <v/>
      </c>
      <c r="CR479" s="42" t="str">
        <f t="shared" si="290"/>
        <v/>
      </c>
      <c r="CS479" s="42" t="str">
        <f t="shared" si="291"/>
        <v/>
      </c>
      <c r="CT479" s="42" t="str">
        <f t="shared" si="292"/>
        <v/>
      </c>
      <c r="CU479" s="43" t="str">
        <f t="shared" si="293"/>
        <v/>
      </c>
      <c r="CV479" s="43" t="str">
        <f t="shared" si="294"/>
        <v/>
      </c>
      <c r="CW479" s="43" t="str">
        <f t="shared" si="295"/>
        <v/>
      </c>
      <c r="CX479" s="13"/>
    </row>
    <row r="480" spans="1:102" x14ac:dyDescent="0.25">
      <c r="A480" s="31"/>
      <c r="B480" s="13"/>
      <c r="C480" s="13"/>
      <c r="D480" s="13"/>
      <c r="E480" s="32"/>
      <c r="F480" s="32"/>
      <c r="G480" s="32"/>
      <c r="H480" s="32"/>
      <c r="I480" s="32"/>
      <c r="J480" s="13"/>
      <c r="K480" s="33"/>
      <c r="L480" s="34" t="str">
        <f>IFERROR(INDEX('Pokemon Data'!A:A,MATCH($A480,'Pokemon Data'!$B:$B,0)),"")</f>
        <v/>
      </c>
      <c r="M480" s="34" t="str">
        <f>IFERROR(INDEX('Pokemon Data'!I:I,MATCH($A480,'Pokemon Data'!$B:$B,0)),"")</f>
        <v/>
      </c>
      <c r="N480" s="34" t="str">
        <f>IFERROR(INDEX('Pokemon Data'!J:J,MATCH($A480,'Pokemon Data'!$B:$B,0)),"")</f>
        <v/>
      </c>
      <c r="O480" s="34" t="str">
        <f>IFERROR(INDEX('Pokemon Data'!K:K,MATCH($A480,'Pokemon Data'!$B:$B,0)),"")</f>
        <v/>
      </c>
      <c r="P480" s="35" t="str">
        <f>IFERROR(INDEX('Level Multipliers'!$A:$A,MATCH($D480,'Level Multipliers'!$B:$B,0)),"")</f>
        <v/>
      </c>
      <c r="Q480" s="36" t="str">
        <f>IFERROR(INDEX('Level Multipliers'!$D:$D,MATCH(P480,'Level Multipliers'!$A:$A,0)),"")</f>
        <v/>
      </c>
      <c r="R480" s="37" t="str">
        <f t="shared" si="259"/>
        <v/>
      </c>
      <c r="S480" s="37" t="str">
        <f t="shared" si="260"/>
        <v/>
      </c>
      <c r="T480" s="38" t="str">
        <f t="shared" si="261"/>
        <v/>
      </c>
      <c r="U480" s="38" t="str">
        <f t="shared" si="262"/>
        <v/>
      </c>
      <c r="V480" s="38" t="b">
        <f t="shared" si="263"/>
        <v>1</v>
      </c>
      <c r="W480" s="37" t="str">
        <f t="array" ref="W480:AG480">IF(V480,"",IVSolution($M480,$N480,$O480,R480,S480,T480,U480,$E480,$F480,$G480,$H480,$I480))</f>
        <v/>
      </c>
      <c r="X480" s="37" t="str">
        <v/>
      </c>
      <c r="Y480" s="37" t="str">
        <v/>
      </c>
      <c r="Z480" s="39" t="str">
        <v/>
      </c>
      <c r="AA480" s="39" t="str">
        <v/>
      </c>
      <c r="AB480" s="37" t="str">
        <v/>
      </c>
      <c r="AC480" s="37" t="str">
        <v/>
      </c>
      <c r="AD480" s="37" t="str">
        <v/>
      </c>
      <c r="AE480" s="37" t="str">
        <v/>
      </c>
      <c r="AF480" s="37" t="str">
        <v/>
      </c>
      <c r="AG480" s="37" t="str">
        <v/>
      </c>
      <c r="AH480" s="40" t="str">
        <f t="shared" si="264"/>
        <v/>
      </c>
      <c r="AI480" s="36" t="str">
        <f>IFERROR(INDEX('Level Multipliers'!$D:$D,MATCH(AH480,'Level Multipliers'!$A:$A,0)),"")</f>
        <v/>
      </c>
      <c r="AJ480" s="37" t="str">
        <f t="shared" si="265"/>
        <v/>
      </c>
      <c r="AK480" s="37" t="str">
        <f t="shared" si="266"/>
        <v/>
      </c>
      <c r="AL480" s="38" t="str">
        <f t="shared" si="267"/>
        <v/>
      </c>
      <c r="AM480" s="38" t="str">
        <f t="shared" si="268"/>
        <v/>
      </c>
      <c r="AN480" s="38" t="b">
        <f t="shared" si="269"/>
        <v>1</v>
      </c>
      <c r="AO480" s="37" t="str">
        <f t="array" ref="AO480:AY480">IF(AN480,"",IVSolution($M480,$N480,$O480,AJ480,AK480,AL480,AM480,$E480,$F480,$G480,$H480,$I480))</f>
        <v/>
      </c>
      <c r="AP480" s="37" t="str">
        <v/>
      </c>
      <c r="AQ480" s="37" t="str">
        <v/>
      </c>
      <c r="AR480" s="39" t="str">
        <v/>
      </c>
      <c r="AS480" s="39" t="str">
        <v/>
      </c>
      <c r="AT480" s="37" t="str">
        <v/>
      </c>
      <c r="AU480" s="37" t="str">
        <v/>
      </c>
      <c r="AV480" s="37" t="str">
        <v/>
      </c>
      <c r="AW480" s="37" t="str">
        <v/>
      </c>
      <c r="AX480" s="37" t="str">
        <v/>
      </c>
      <c r="AY480" s="37" t="str">
        <v/>
      </c>
      <c r="AZ480" s="40" t="str">
        <f t="shared" si="270"/>
        <v/>
      </c>
      <c r="BA480" s="36" t="str">
        <f>IFERROR(INDEX('Level Multipliers'!$D:$D,MATCH(AZ480,'Level Multipliers'!$A:$A,0)),"")</f>
        <v/>
      </c>
      <c r="BB480" s="37" t="str">
        <f t="shared" si="271"/>
        <v/>
      </c>
      <c r="BC480" s="37" t="str">
        <f t="shared" si="272"/>
        <v/>
      </c>
      <c r="BD480" s="38" t="str">
        <f t="shared" si="273"/>
        <v/>
      </c>
      <c r="BE480" s="38" t="str">
        <f t="shared" si="274"/>
        <v/>
      </c>
      <c r="BF480" s="38" t="b">
        <f t="shared" si="275"/>
        <v>1</v>
      </c>
      <c r="BG480" s="37" t="str">
        <f t="array" ref="BG480:BQ480">IF(BF480,"",IVSolution($M480,$N480,$O480,BB480,BC480,BD480,BE480,$E480,$F480,$G480,$H480,$I480))</f>
        <v/>
      </c>
      <c r="BH480" s="37" t="str">
        <v/>
      </c>
      <c r="BI480" s="37" t="str">
        <v/>
      </c>
      <c r="BJ480" s="39" t="str">
        <v/>
      </c>
      <c r="BK480" s="39" t="str">
        <v/>
      </c>
      <c r="BL480" s="37" t="str">
        <v/>
      </c>
      <c r="BM480" s="37" t="str">
        <v/>
      </c>
      <c r="BN480" s="37" t="str">
        <v/>
      </c>
      <c r="BO480" s="37" t="str">
        <v/>
      </c>
      <c r="BP480" s="37" t="str">
        <v/>
      </c>
      <c r="BQ480" s="37" t="str">
        <v/>
      </c>
      <c r="BR480" s="40" t="str">
        <f t="shared" si="276"/>
        <v/>
      </c>
      <c r="BS480" s="36" t="str">
        <f>IFERROR(INDEX('Level Multipliers'!$D:$D,MATCH(BR480,'Level Multipliers'!$A:$A,0)),"")</f>
        <v/>
      </c>
      <c r="BT480" s="37" t="str">
        <f t="shared" si="277"/>
        <v/>
      </c>
      <c r="BU480" s="37" t="str">
        <f t="shared" si="278"/>
        <v/>
      </c>
      <c r="BV480" s="38" t="str">
        <f t="shared" si="279"/>
        <v/>
      </c>
      <c r="BW480" s="38" t="str">
        <f t="shared" si="280"/>
        <v/>
      </c>
      <c r="BX480" s="38" t="b">
        <f t="shared" si="281"/>
        <v>1</v>
      </c>
      <c r="BY480" s="37" t="str">
        <f t="array" ref="BY480:CI480">IF(BX480,"",IVSolution($M480,$N480,$O480,BT480,BU480,BV480,BW480,$E480,$F480,$G480,$H480,$I480))</f>
        <v/>
      </c>
      <c r="BZ480" s="37" t="str">
        <v/>
      </c>
      <c r="CA480" s="37" t="str">
        <v/>
      </c>
      <c r="CB480" s="39" t="str">
        <v/>
      </c>
      <c r="CC480" s="39" t="str">
        <v/>
      </c>
      <c r="CD480" s="37" t="str">
        <v/>
      </c>
      <c r="CE480" s="37" t="str">
        <v/>
      </c>
      <c r="CF480" s="37" t="str">
        <v/>
      </c>
      <c r="CG480" s="37" t="str">
        <v/>
      </c>
      <c r="CH480" s="37" t="str">
        <v/>
      </c>
      <c r="CI480" s="37" t="str">
        <v/>
      </c>
      <c r="CJ480" s="41" t="str">
        <f t="shared" si="282"/>
        <v/>
      </c>
      <c r="CK480" s="41" t="str">
        <f t="shared" si="283"/>
        <v/>
      </c>
      <c r="CL480" s="61" t="str">
        <f t="shared" si="284"/>
        <v/>
      </c>
      <c r="CM480" s="39" t="str">
        <f t="shared" si="285"/>
        <v/>
      </c>
      <c r="CN480" s="39" t="str">
        <f t="shared" si="286"/>
        <v/>
      </c>
      <c r="CO480" s="42" t="str">
        <f t="shared" si="287"/>
        <v/>
      </c>
      <c r="CP480" s="42" t="str">
        <f t="shared" si="288"/>
        <v/>
      </c>
      <c r="CQ480" s="42" t="str">
        <f t="shared" si="289"/>
        <v/>
      </c>
      <c r="CR480" s="42" t="str">
        <f t="shared" si="290"/>
        <v/>
      </c>
      <c r="CS480" s="42" t="str">
        <f t="shared" si="291"/>
        <v/>
      </c>
      <c r="CT480" s="42" t="str">
        <f t="shared" si="292"/>
        <v/>
      </c>
      <c r="CU480" s="43" t="str">
        <f t="shared" si="293"/>
        <v/>
      </c>
      <c r="CV480" s="43" t="str">
        <f t="shared" si="294"/>
        <v/>
      </c>
      <c r="CW480" s="43" t="str">
        <f t="shared" si="295"/>
        <v/>
      </c>
      <c r="CX480" s="13"/>
    </row>
    <row r="481" spans="1:102" x14ac:dyDescent="0.25">
      <c r="A481" s="31"/>
      <c r="B481" s="13"/>
      <c r="C481" s="13"/>
      <c r="D481" s="13"/>
      <c r="E481" s="32"/>
      <c r="F481" s="32"/>
      <c r="G481" s="32"/>
      <c r="H481" s="32"/>
      <c r="I481" s="32"/>
      <c r="J481" s="13"/>
      <c r="K481" s="33"/>
      <c r="L481" s="34" t="str">
        <f>IFERROR(INDEX('Pokemon Data'!A:A,MATCH($A481,'Pokemon Data'!$B:$B,0)),"")</f>
        <v/>
      </c>
      <c r="M481" s="34" t="str">
        <f>IFERROR(INDEX('Pokemon Data'!I:I,MATCH($A481,'Pokemon Data'!$B:$B,0)),"")</f>
        <v/>
      </c>
      <c r="N481" s="34" t="str">
        <f>IFERROR(INDEX('Pokemon Data'!J:J,MATCH($A481,'Pokemon Data'!$B:$B,0)),"")</f>
        <v/>
      </c>
      <c r="O481" s="34" t="str">
        <f>IFERROR(INDEX('Pokemon Data'!K:K,MATCH($A481,'Pokemon Data'!$B:$B,0)),"")</f>
        <v/>
      </c>
      <c r="P481" s="35" t="str">
        <f>IFERROR(INDEX('Level Multipliers'!$A:$A,MATCH($D481,'Level Multipliers'!$B:$B,0)),"")</f>
        <v/>
      </c>
      <c r="Q481" s="36" t="str">
        <f>IFERROR(INDEX('Level Multipliers'!$D:$D,MATCH(P481,'Level Multipliers'!$A:$A,0)),"")</f>
        <v/>
      </c>
      <c r="R481" s="37" t="str">
        <f t="shared" si="259"/>
        <v/>
      </c>
      <c r="S481" s="37" t="str">
        <f t="shared" si="260"/>
        <v/>
      </c>
      <c r="T481" s="38" t="str">
        <f t="shared" si="261"/>
        <v/>
      </c>
      <c r="U481" s="38" t="str">
        <f t="shared" si="262"/>
        <v/>
      </c>
      <c r="V481" s="38" t="b">
        <f t="shared" si="263"/>
        <v>1</v>
      </c>
      <c r="W481" s="37" t="str">
        <f t="array" ref="W481:AG481">IF(V481,"",IVSolution($M481,$N481,$O481,R481,S481,T481,U481,$E481,$F481,$G481,$H481,$I481))</f>
        <v/>
      </c>
      <c r="X481" s="37" t="str">
        <v/>
      </c>
      <c r="Y481" s="37" t="str">
        <v/>
      </c>
      <c r="Z481" s="39" t="str">
        <v/>
      </c>
      <c r="AA481" s="39" t="str">
        <v/>
      </c>
      <c r="AB481" s="37" t="str">
        <v/>
      </c>
      <c r="AC481" s="37" t="str">
        <v/>
      </c>
      <c r="AD481" s="37" t="str">
        <v/>
      </c>
      <c r="AE481" s="37" t="str">
        <v/>
      </c>
      <c r="AF481" s="37" t="str">
        <v/>
      </c>
      <c r="AG481" s="37" t="str">
        <v/>
      </c>
      <c r="AH481" s="40" t="str">
        <f t="shared" si="264"/>
        <v/>
      </c>
      <c r="AI481" s="36" t="str">
        <f>IFERROR(INDEX('Level Multipliers'!$D:$D,MATCH(AH481,'Level Multipliers'!$A:$A,0)),"")</f>
        <v/>
      </c>
      <c r="AJ481" s="37" t="str">
        <f t="shared" si="265"/>
        <v/>
      </c>
      <c r="AK481" s="37" t="str">
        <f t="shared" si="266"/>
        <v/>
      </c>
      <c r="AL481" s="38" t="str">
        <f t="shared" si="267"/>
        <v/>
      </c>
      <c r="AM481" s="38" t="str">
        <f t="shared" si="268"/>
        <v/>
      </c>
      <c r="AN481" s="38" t="b">
        <f t="shared" si="269"/>
        <v>1</v>
      </c>
      <c r="AO481" s="37" t="str">
        <f t="array" ref="AO481:AY481">IF(AN481,"",IVSolution($M481,$N481,$O481,AJ481,AK481,AL481,AM481,$E481,$F481,$G481,$H481,$I481))</f>
        <v/>
      </c>
      <c r="AP481" s="37" t="str">
        <v/>
      </c>
      <c r="AQ481" s="37" t="str">
        <v/>
      </c>
      <c r="AR481" s="39" t="str">
        <v/>
      </c>
      <c r="AS481" s="39" t="str">
        <v/>
      </c>
      <c r="AT481" s="37" t="str">
        <v/>
      </c>
      <c r="AU481" s="37" t="str">
        <v/>
      </c>
      <c r="AV481" s="37" t="str">
        <v/>
      </c>
      <c r="AW481" s="37" t="str">
        <v/>
      </c>
      <c r="AX481" s="37" t="str">
        <v/>
      </c>
      <c r="AY481" s="37" t="str">
        <v/>
      </c>
      <c r="AZ481" s="40" t="str">
        <f t="shared" si="270"/>
        <v/>
      </c>
      <c r="BA481" s="36" t="str">
        <f>IFERROR(INDEX('Level Multipliers'!$D:$D,MATCH(AZ481,'Level Multipliers'!$A:$A,0)),"")</f>
        <v/>
      </c>
      <c r="BB481" s="37" t="str">
        <f t="shared" si="271"/>
        <v/>
      </c>
      <c r="BC481" s="37" t="str">
        <f t="shared" si="272"/>
        <v/>
      </c>
      <c r="BD481" s="38" t="str">
        <f t="shared" si="273"/>
        <v/>
      </c>
      <c r="BE481" s="38" t="str">
        <f t="shared" si="274"/>
        <v/>
      </c>
      <c r="BF481" s="38" t="b">
        <f t="shared" si="275"/>
        <v>1</v>
      </c>
      <c r="BG481" s="37" t="str">
        <f t="array" ref="BG481:BQ481">IF(BF481,"",IVSolution($M481,$N481,$O481,BB481,BC481,BD481,BE481,$E481,$F481,$G481,$H481,$I481))</f>
        <v/>
      </c>
      <c r="BH481" s="37" t="str">
        <v/>
      </c>
      <c r="BI481" s="37" t="str">
        <v/>
      </c>
      <c r="BJ481" s="39" t="str">
        <v/>
      </c>
      <c r="BK481" s="39" t="str">
        <v/>
      </c>
      <c r="BL481" s="37" t="str">
        <v/>
      </c>
      <c r="BM481" s="37" t="str">
        <v/>
      </c>
      <c r="BN481" s="37" t="str">
        <v/>
      </c>
      <c r="BO481" s="37" t="str">
        <v/>
      </c>
      <c r="BP481" s="37" t="str">
        <v/>
      </c>
      <c r="BQ481" s="37" t="str">
        <v/>
      </c>
      <c r="BR481" s="40" t="str">
        <f t="shared" si="276"/>
        <v/>
      </c>
      <c r="BS481" s="36" t="str">
        <f>IFERROR(INDEX('Level Multipliers'!$D:$D,MATCH(BR481,'Level Multipliers'!$A:$A,0)),"")</f>
        <v/>
      </c>
      <c r="BT481" s="37" t="str">
        <f t="shared" si="277"/>
        <v/>
      </c>
      <c r="BU481" s="37" t="str">
        <f t="shared" si="278"/>
        <v/>
      </c>
      <c r="BV481" s="38" t="str">
        <f t="shared" si="279"/>
        <v/>
      </c>
      <c r="BW481" s="38" t="str">
        <f t="shared" si="280"/>
        <v/>
      </c>
      <c r="BX481" s="38" t="b">
        <f t="shared" si="281"/>
        <v>1</v>
      </c>
      <c r="BY481" s="37" t="str">
        <f t="array" ref="BY481:CI481">IF(BX481,"",IVSolution($M481,$N481,$O481,BT481,BU481,BV481,BW481,$E481,$F481,$G481,$H481,$I481))</f>
        <v/>
      </c>
      <c r="BZ481" s="37" t="str">
        <v/>
      </c>
      <c r="CA481" s="37" t="str">
        <v/>
      </c>
      <c r="CB481" s="39" t="str">
        <v/>
      </c>
      <c r="CC481" s="39" t="str">
        <v/>
      </c>
      <c r="CD481" s="37" t="str">
        <v/>
      </c>
      <c r="CE481" s="37" t="str">
        <v/>
      </c>
      <c r="CF481" s="37" t="str">
        <v/>
      </c>
      <c r="CG481" s="37" t="str">
        <v/>
      </c>
      <c r="CH481" s="37" t="str">
        <v/>
      </c>
      <c r="CI481" s="37" t="str">
        <v/>
      </c>
      <c r="CJ481" s="41" t="str">
        <f t="shared" si="282"/>
        <v/>
      </c>
      <c r="CK481" s="41" t="str">
        <f t="shared" si="283"/>
        <v/>
      </c>
      <c r="CL481" s="61" t="str">
        <f t="shared" si="284"/>
        <v/>
      </c>
      <c r="CM481" s="39" t="str">
        <f t="shared" si="285"/>
        <v/>
      </c>
      <c r="CN481" s="39" t="str">
        <f t="shared" si="286"/>
        <v/>
      </c>
      <c r="CO481" s="42" t="str">
        <f t="shared" si="287"/>
        <v/>
      </c>
      <c r="CP481" s="42" t="str">
        <f t="shared" si="288"/>
        <v/>
      </c>
      <c r="CQ481" s="42" t="str">
        <f t="shared" si="289"/>
        <v/>
      </c>
      <c r="CR481" s="42" t="str">
        <f t="shared" si="290"/>
        <v/>
      </c>
      <c r="CS481" s="42" t="str">
        <f t="shared" si="291"/>
        <v/>
      </c>
      <c r="CT481" s="42" t="str">
        <f t="shared" si="292"/>
        <v/>
      </c>
      <c r="CU481" s="43" t="str">
        <f t="shared" si="293"/>
        <v/>
      </c>
      <c r="CV481" s="43" t="str">
        <f t="shared" si="294"/>
        <v/>
      </c>
      <c r="CW481" s="43" t="str">
        <f t="shared" si="295"/>
        <v/>
      </c>
      <c r="CX481" s="13"/>
    </row>
    <row r="482" spans="1:102" x14ac:dyDescent="0.25">
      <c r="A482" s="31"/>
      <c r="B482" s="13"/>
      <c r="C482" s="13"/>
      <c r="D482" s="13"/>
      <c r="E482" s="32"/>
      <c r="F482" s="32"/>
      <c r="G482" s="32"/>
      <c r="H482" s="32"/>
      <c r="I482" s="32"/>
      <c r="J482" s="13"/>
      <c r="K482" s="33"/>
      <c r="L482" s="34" t="str">
        <f>IFERROR(INDEX('Pokemon Data'!A:A,MATCH($A482,'Pokemon Data'!$B:$B,0)),"")</f>
        <v/>
      </c>
      <c r="M482" s="34" t="str">
        <f>IFERROR(INDEX('Pokemon Data'!I:I,MATCH($A482,'Pokemon Data'!$B:$B,0)),"")</f>
        <v/>
      </c>
      <c r="N482" s="34" t="str">
        <f>IFERROR(INDEX('Pokemon Data'!J:J,MATCH($A482,'Pokemon Data'!$B:$B,0)),"")</f>
        <v/>
      </c>
      <c r="O482" s="34" t="str">
        <f>IFERROR(INDEX('Pokemon Data'!K:K,MATCH($A482,'Pokemon Data'!$B:$B,0)),"")</f>
        <v/>
      </c>
      <c r="P482" s="35" t="str">
        <f>IFERROR(INDEX('Level Multipliers'!$A:$A,MATCH($D482,'Level Multipliers'!$B:$B,0)),"")</f>
        <v/>
      </c>
      <c r="Q482" s="36" t="str">
        <f>IFERROR(INDEX('Level Multipliers'!$D:$D,MATCH(P482,'Level Multipliers'!$A:$A,0)),"")</f>
        <v/>
      </c>
      <c r="R482" s="37" t="str">
        <f t="shared" si="259"/>
        <v/>
      </c>
      <c r="S482" s="37" t="str">
        <f t="shared" si="260"/>
        <v/>
      </c>
      <c r="T482" s="38" t="str">
        <f t="shared" si="261"/>
        <v/>
      </c>
      <c r="U482" s="38" t="str">
        <f t="shared" si="262"/>
        <v/>
      </c>
      <c r="V482" s="38" t="b">
        <f t="shared" si="263"/>
        <v>1</v>
      </c>
      <c r="W482" s="37" t="str">
        <f t="array" ref="W482:AG482">IF(V482,"",IVSolution($M482,$N482,$O482,R482,S482,T482,U482,$E482,$F482,$G482,$H482,$I482))</f>
        <v/>
      </c>
      <c r="X482" s="37" t="str">
        <v/>
      </c>
      <c r="Y482" s="37" t="str">
        <v/>
      </c>
      <c r="Z482" s="39" t="str">
        <v/>
      </c>
      <c r="AA482" s="39" t="str">
        <v/>
      </c>
      <c r="AB482" s="37" t="str">
        <v/>
      </c>
      <c r="AC482" s="37" t="str">
        <v/>
      </c>
      <c r="AD482" s="37" t="str">
        <v/>
      </c>
      <c r="AE482" s="37" t="str">
        <v/>
      </c>
      <c r="AF482" s="37" t="str">
        <v/>
      </c>
      <c r="AG482" s="37" t="str">
        <v/>
      </c>
      <c r="AH482" s="40" t="str">
        <f t="shared" si="264"/>
        <v/>
      </c>
      <c r="AI482" s="36" t="str">
        <f>IFERROR(INDEX('Level Multipliers'!$D:$D,MATCH(AH482,'Level Multipliers'!$A:$A,0)),"")</f>
        <v/>
      </c>
      <c r="AJ482" s="37" t="str">
        <f t="shared" si="265"/>
        <v/>
      </c>
      <c r="AK482" s="37" t="str">
        <f t="shared" si="266"/>
        <v/>
      </c>
      <c r="AL482" s="38" t="str">
        <f t="shared" si="267"/>
        <v/>
      </c>
      <c r="AM482" s="38" t="str">
        <f t="shared" si="268"/>
        <v/>
      </c>
      <c r="AN482" s="38" t="b">
        <f t="shared" si="269"/>
        <v>1</v>
      </c>
      <c r="AO482" s="37" t="str">
        <f t="array" ref="AO482:AY482">IF(AN482,"",IVSolution($M482,$N482,$O482,AJ482,AK482,AL482,AM482,$E482,$F482,$G482,$H482,$I482))</f>
        <v/>
      </c>
      <c r="AP482" s="37" t="str">
        <v/>
      </c>
      <c r="AQ482" s="37" t="str">
        <v/>
      </c>
      <c r="AR482" s="39" t="str">
        <v/>
      </c>
      <c r="AS482" s="39" t="str">
        <v/>
      </c>
      <c r="AT482" s="37" t="str">
        <v/>
      </c>
      <c r="AU482" s="37" t="str">
        <v/>
      </c>
      <c r="AV482" s="37" t="str">
        <v/>
      </c>
      <c r="AW482" s="37" t="str">
        <v/>
      </c>
      <c r="AX482" s="37" t="str">
        <v/>
      </c>
      <c r="AY482" s="37" t="str">
        <v/>
      </c>
      <c r="AZ482" s="40" t="str">
        <f t="shared" si="270"/>
        <v/>
      </c>
      <c r="BA482" s="36" t="str">
        <f>IFERROR(INDEX('Level Multipliers'!$D:$D,MATCH(AZ482,'Level Multipliers'!$A:$A,0)),"")</f>
        <v/>
      </c>
      <c r="BB482" s="37" t="str">
        <f t="shared" si="271"/>
        <v/>
      </c>
      <c r="BC482" s="37" t="str">
        <f t="shared" si="272"/>
        <v/>
      </c>
      <c r="BD482" s="38" t="str">
        <f t="shared" si="273"/>
        <v/>
      </c>
      <c r="BE482" s="38" t="str">
        <f t="shared" si="274"/>
        <v/>
      </c>
      <c r="BF482" s="38" t="b">
        <f t="shared" si="275"/>
        <v>1</v>
      </c>
      <c r="BG482" s="37" t="str">
        <f t="array" ref="BG482:BQ482">IF(BF482,"",IVSolution($M482,$N482,$O482,BB482,BC482,BD482,BE482,$E482,$F482,$G482,$H482,$I482))</f>
        <v/>
      </c>
      <c r="BH482" s="37" t="str">
        <v/>
      </c>
      <c r="BI482" s="37" t="str">
        <v/>
      </c>
      <c r="BJ482" s="39" t="str">
        <v/>
      </c>
      <c r="BK482" s="39" t="str">
        <v/>
      </c>
      <c r="BL482" s="37" t="str">
        <v/>
      </c>
      <c r="BM482" s="37" t="str">
        <v/>
      </c>
      <c r="BN482" s="37" t="str">
        <v/>
      </c>
      <c r="BO482" s="37" t="str">
        <v/>
      </c>
      <c r="BP482" s="37" t="str">
        <v/>
      </c>
      <c r="BQ482" s="37" t="str">
        <v/>
      </c>
      <c r="BR482" s="40" t="str">
        <f t="shared" si="276"/>
        <v/>
      </c>
      <c r="BS482" s="36" t="str">
        <f>IFERROR(INDEX('Level Multipliers'!$D:$D,MATCH(BR482,'Level Multipliers'!$A:$A,0)),"")</f>
        <v/>
      </c>
      <c r="BT482" s="37" t="str">
        <f t="shared" si="277"/>
        <v/>
      </c>
      <c r="BU482" s="37" t="str">
        <f t="shared" si="278"/>
        <v/>
      </c>
      <c r="BV482" s="38" t="str">
        <f t="shared" si="279"/>
        <v/>
      </c>
      <c r="BW482" s="38" t="str">
        <f t="shared" si="280"/>
        <v/>
      </c>
      <c r="BX482" s="38" t="b">
        <f t="shared" si="281"/>
        <v>1</v>
      </c>
      <c r="BY482" s="37" t="str">
        <f t="array" ref="BY482:CI482">IF(BX482,"",IVSolution($M482,$N482,$O482,BT482,BU482,BV482,BW482,$E482,$F482,$G482,$H482,$I482))</f>
        <v/>
      </c>
      <c r="BZ482" s="37" t="str">
        <v/>
      </c>
      <c r="CA482" s="37" t="str">
        <v/>
      </c>
      <c r="CB482" s="39" t="str">
        <v/>
      </c>
      <c r="CC482" s="39" t="str">
        <v/>
      </c>
      <c r="CD482" s="37" t="str">
        <v/>
      </c>
      <c r="CE482" s="37" t="str">
        <v/>
      </c>
      <c r="CF482" s="37" t="str">
        <v/>
      </c>
      <c r="CG482" s="37" t="str">
        <v/>
      </c>
      <c r="CH482" s="37" t="str">
        <v/>
      </c>
      <c r="CI482" s="37" t="str">
        <v/>
      </c>
      <c r="CJ482" s="41" t="str">
        <f t="shared" si="282"/>
        <v/>
      </c>
      <c r="CK482" s="41" t="str">
        <f t="shared" si="283"/>
        <v/>
      </c>
      <c r="CL482" s="61" t="str">
        <f t="shared" si="284"/>
        <v/>
      </c>
      <c r="CM482" s="39" t="str">
        <f t="shared" si="285"/>
        <v/>
      </c>
      <c r="CN482" s="39" t="str">
        <f t="shared" si="286"/>
        <v/>
      </c>
      <c r="CO482" s="42" t="str">
        <f t="shared" si="287"/>
        <v/>
      </c>
      <c r="CP482" s="42" t="str">
        <f t="shared" si="288"/>
        <v/>
      </c>
      <c r="CQ482" s="42" t="str">
        <f t="shared" si="289"/>
        <v/>
      </c>
      <c r="CR482" s="42" t="str">
        <f t="shared" si="290"/>
        <v/>
      </c>
      <c r="CS482" s="42" t="str">
        <f t="shared" si="291"/>
        <v/>
      </c>
      <c r="CT482" s="42" t="str">
        <f t="shared" si="292"/>
        <v/>
      </c>
      <c r="CU482" s="43" t="str">
        <f t="shared" si="293"/>
        <v/>
      </c>
      <c r="CV482" s="43" t="str">
        <f t="shared" si="294"/>
        <v/>
      </c>
      <c r="CW482" s="43" t="str">
        <f t="shared" si="295"/>
        <v/>
      </c>
      <c r="CX482" s="13"/>
    </row>
    <row r="483" spans="1:102" x14ac:dyDescent="0.25">
      <c r="A483" s="31"/>
      <c r="B483" s="13"/>
      <c r="C483" s="13"/>
      <c r="D483" s="13"/>
      <c r="E483" s="32"/>
      <c r="F483" s="32"/>
      <c r="G483" s="32"/>
      <c r="H483" s="32"/>
      <c r="I483" s="32"/>
      <c r="J483" s="13"/>
      <c r="K483" s="33"/>
      <c r="L483" s="34" t="str">
        <f>IFERROR(INDEX('Pokemon Data'!A:A,MATCH($A483,'Pokemon Data'!$B:$B,0)),"")</f>
        <v/>
      </c>
      <c r="M483" s="34" t="str">
        <f>IFERROR(INDEX('Pokemon Data'!I:I,MATCH($A483,'Pokemon Data'!$B:$B,0)),"")</f>
        <v/>
      </c>
      <c r="N483" s="34" t="str">
        <f>IFERROR(INDEX('Pokemon Data'!J:J,MATCH($A483,'Pokemon Data'!$B:$B,0)),"")</f>
        <v/>
      </c>
      <c r="O483" s="34" t="str">
        <f>IFERROR(INDEX('Pokemon Data'!K:K,MATCH($A483,'Pokemon Data'!$B:$B,0)),"")</f>
        <v/>
      </c>
      <c r="P483" s="35" t="str">
        <f>IFERROR(INDEX('Level Multipliers'!$A:$A,MATCH($D483,'Level Multipliers'!$B:$B,0)),"")</f>
        <v/>
      </c>
      <c r="Q483" s="36" t="str">
        <f>IFERROR(INDEX('Level Multipliers'!$D:$D,MATCH(P483,'Level Multipliers'!$A:$A,0)),"")</f>
        <v/>
      </c>
      <c r="R483" s="37" t="str">
        <f t="shared" si="259"/>
        <v/>
      </c>
      <c r="S483" s="37" t="str">
        <f t="shared" si="260"/>
        <v/>
      </c>
      <c r="T483" s="38" t="str">
        <f t="shared" si="261"/>
        <v/>
      </c>
      <c r="U483" s="38" t="str">
        <f t="shared" si="262"/>
        <v/>
      </c>
      <c r="V483" s="38" t="b">
        <f t="shared" si="263"/>
        <v>1</v>
      </c>
      <c r="W483" s="37" t="str">
        <f t="array" ref="W483:AG483">IF(V483,"",IVSolution($M483,$N483,$O483,R483,S483,T483,U483,$E483,$F483,$G483,$H483,$I483))</f>
        <v/>
      </c>
      <c r="X483" s="37" t="str">
        <v/>
      </c>
      <c r="Y483" s="37" t="str">
        <v/>
      </c>
      <c r="Z483" s="39" t="str">
        <v/>
      </c>
      <c r="AA483" s="39" t="str">
        <v/>
      </c>
      <c r="AB483" s="37" t="str">
        <v/>
      </c>
      <c r="AC483" s="37" t="str">
        <v/>
      </c>
      <c r="AD483" s="37" t="str">
        <v/>
      </c>
      <c r="AE483" s="37" t="str">
        <v/>
      </c>
      <c r="AF483" s="37" t="str">
        <v/>
      </c>
      <c r="AG483" s="37" t="str">
        <v/>
      </c>
      <c r="AH483" s="40" t="str">
        <f t="shared" si="264"/>
        <v/>
      </c>
      <c r="AI483" s="36" t="str">
        <f>IFERROR(INDEX('Level Multipliers'!$D:$D,MATCH(AH483,'Level Multipliers'!$A:$A,0)),"")</f>
        <v/>
      </c>
      <c r="AJ483" s="37" t="str">
        <f t="shared" si="265"/>
        <v/>
      </c>
      <c r="AK483" s="37" t="str">
        <f t="shared" si="266"/>
        <v/>
      </c>
      <c r="AL483" s="38" t="str">
        <f t="shared" si="267"/>
        <v/>
      </c>
      <c r="AM483" s="38" t="str">
        <f t="shared" si="268"/>
        <v/>
      </c>
      <c r="AN483" s="38" t="b">
        <f t="shared" si="269"/>
        <v>1</v>
      </c>
      <c r="AO483" s="37" t="str">
        <f t="array" ref="AO483:AY483">IF(AN483,"",IVSolution($M483,$N483,$O483,AJ483,AK483,AL483,AM483,$E483,$F483,$G483,$H483,$I483))</f>
        <v/>
      </c>
      <c r="AP483" s="37" t="str">
        <v/>
      </c>
      <c r="AQ483" s="37" t="str">
        <v/>
      </c>
      <c r="AR483" s="39" t="str">
        <v/>
      </c>
      <c r="AS483" s="39" t="str">
        <v/>
      </c>
      <c r="AT483" s="37" t="str">
        <v/>
      </c>
      <c r="AU483" s="37" t="str">
        <v/>
      </c>
      <c r="AV483" s="37" t="str">
        <v/>
      </c>
      <c r="AW483" s="37" t="str">
        <v/>
      </c>
      <c r="AX483" s="37" t="str">
        <v/>
      </c>
      <c r="AY483" s="37" t="str">
        <v/>
      </c>
      <c r="AZ483" s="40" t="str">
        <f t="shared" si="270"/>
        <v/>
      </c>
      <c r="BA483" s="36" t="str">
        <f>IFERROR(INDEX('Level Multipliers'!$D:$D,MATCH(AZ483,'Level Multipliers'!$A:$A,0)),"")</f>
        <v/>
      </c>
      <c r="BB483" s="37" t="str">
        <f t="shared" si="271"/>
        <v/>
      </c>
      <c r="BC483" s="37" t="str">
        <f t="shared" si="272"/>
        <v/>
      </c>
      <c r="BD483" s="38" t="str">
        <f t="shared" si="273"/>
        <v/>
      </c>
      <c r="BE483" s="38" t="str">
        <f t="shared" si="274"/>
        <v/>
      </c>
      <c r="BF483" s="38" t="b">
        <f t="shared" si="275"/>
        <v>1</v>
      </c>
      <c r="BG483" s="37" t="str">
        <f t="array" ref="BG483:BQ483">IF(BF483,"",IVSolution($M483,$N483,$O483,BB483,BC483,BD483,BE483,$E483,$F483,$G483,$H483,$I483))</f>
        <v/>
      </c>
      <c r="BH483" s="37" t="str">
        <v/>
      </c>
      <c r="BI483" s="37" t="str">
        <v/>
      </c>
      <c r="BJ483" s="39" t="str">
        <v/>
      </c>
      <c r="BK483" s="39" t="str">
        <v/>
      </c>
      <c r="BL483" s="37" t="str">
        <v/>
      </c>
      <c r="BM483" s="37" t="str">
        <v/>
      </c>
      <c r="BN483" s="37" t="str">
        <v/>
      </c>
      <c r="BO483" s="37" t="str">
        <v/>
      </c>
      <c r="BP483" s="37" t="str">
        <v/>
      </c>
      <c r="BQ483" s="37" t="str">
        <v/>
      </c>
      <c r="BR483" s="40" t="str">
        <f t="shared" si="276"/>
        <v/>
      </c>
      <c r="BS483" s="36" t="str">
        <f>IFERROR(INDEX('Level Multipliers'!$D:$D,MATCH(BR483,'Level Multipliers'!$A:$A,0)),"")</f>
        <v/>
      </c>
      <c r="BT483" s="37" t="str">
        <f t="shared" si="277"/>
        <v/>
      </c>
      <c r="BU483" s="37" t="str">
        <f t="shared" si="278"/>
        <v/>
      </c>
      <c r="BV483" s="38" t="str">
        <f t="shared" si="279"/>
        <v/>
      </c>
      <c r="BW483" s="38" t="str">
        <f t="shared" si="280"/>
        <v/>
      </c>
      <c r="BX483" s="38" t="b">
        <f t="shared" si="281"/>
        <v>1</v>
      </c>
      <c r="BY483" s="37" t="str">
        <f t="array" ref="BY483:CI483">IF(BX483,"",IVSolution($M483,$N483,$O483,BT483,BU483,BV483,BW483,$E483,$F483,$G483,$H483,$I483))</f>
        <v/>
      </c>
      <c r="BZ483" s="37" t="str">
        <v/>
      </c>
      <c r="CA483" s="37" t="str">
        <v/>
      </c>
      <c r="CB483" s="39" t="str">
        <v/>
      </c>
      <c r="CC483" s="39" t="str">
        <v/>
      </c>
      <c r="CD483" s="37" t="str">
        <v/>
      </c>
      <c r="CE483" s="37" t="str">
        <v/>
      </c>
      <c r="CF483" s="37" t="str">
        <v/>
      </c>
      <c r="CG483" s="37" t="str">
        <v/>
      </c>
      <c r="CH483" s="37" t="str">
        <v/>
      </c>
      <c r="CI483" s="37" t="str">
        <v/>
      </c>
      <c r="CJ483" s="41" t="str">
        <f t="shared" si="282"/>
        <v/>
      </c>
      <c r="CK483" s="41" t="str">
        <f t="shared" si="283"/>
        <v/>
      </c>
      <c r="CL483" s="61" t="str">
        <f t="shared" si="284"/>
        <v/>
      </c>
      <c r="CM483" s="39" t="str">
        <f t="shared" si="285"/>
        <v/>
      </c>
      <c r="CN483" s="39" t="str">
        <f t="shared" si="286"/>
        <v/>
      </c>
      <c r="CO483" s="42" t="str">
        <f t="shared" si="287"/>
        <v/>
      </c>
      <c r="CP483" s="42" t="str">
        <f t="shared" si="288"/>
        <v/>
      </c>
      <c r="CQ483" s="42" t="str">
        <f t="shared" si="289"/>
        <v/>
      </c>
      <c r="CR483" s="42" t="str">
        <f t="shared" si="290"/>
        <v/>
      </c>
      <c r="CS483" s="42" t="str">
        <f t="shared" si="291"/>
        <v/>
      </c>
      <c r="CT483" s="42" t="str">
        <f t="shared" si="292"/>
        <v/>
      </c>
      <c r="CU483" s="43" t="str">
        <f t="shared" si="293"/>
        <v/>
      </c>
      <c r="CV483" s="43" t="str">
        <f t="shared" si="294"/>
        <v/>
      </c>
      <c r="CW483" s="43" t="str">
        <f t="shared" si="295"/>
        <v/>
      </c>
      <c r="CX483" s="13"/>
    </row>
    <row r="484" spans="1:102" x14ac:dyDescent="0.25">
      <c r="A484" s="31"/>
      <c r="B484" s="13"/>
      <c r="C484" s="13"/>
      <c r="D484" s="13"/>
      <c r="E484" s="32"/>
      <c r="F484" s="32"/>
      <c r="G484" s="32"/>
      <c r="H484" s="32"/>
      <c r="I484" s="32"/>
      <c r="J484" s="13"/>
      <c r="K484" s="33"/>
      <c r="L484" s="34" t="str">
        <f>IFERROR(INDEX('Pokemon Data'!A:A,MATCH($A484,'Pokemon Data'!$B:$B,0)),"")</f>
        <v/>
      </c>
      <c r="M484" s="34" t="str">
        <f>IFERROR(INDEX('Pokemon Data'!I:I,MATCH($A484,'Pokemon Data'!$B:$B,0)),"")</f>
        <v/>
      </c>
      <c r="N484" s="34" t="str">
        <f>IFERROR(INDEX('Pokemon Data'!J:J,MATCH($A484,'Pokemon Data'!$B:$B,0)),"")</f>
        <v/>
      </c>
      <c r="O484" s="34" t="str">
        <f>IFERROR(INDEX('Pokemon Data'!K:K,MATCH($A484,'Pokemon Data'!$B:$B,0)),"")</f>
        <v/>
      </c>
      <c r="P484" s="35" t="str">
        <f>IFERROR(INDEX('Level Multipliers'!$A:$A,MATCH($D484,'Level Multipliers'!$B:$B,0)),"")</f>
        <v/>
      </c>
      <c r="Q484" s="36" t="str">
        <f>IFERROR(INDEX('Level Multipliers'!$D:$D,MATCH(P484,'Level Multipliers'!$A:$A,0)),"")</f>
        <v/>
      </c>
      <c r="R484" s="37" t="str">
        <f t="shared" si="259"/>
        <v/>
      </c>
      <c r="S484" s="37" t="str">
        <f t="shared" si="260"/>
        <v/>
      </c>
      <c r="T484" s="38" t="str">
        <f t="shared" si="261"/>
        <v/>
      </c>
      <c r="U484" s="38" t="str">
        <f t="shared" si="262"/>
        <v/>
      </c>
      <c r="V484" s="38" t="b">
        <f t="shared" si="263"/>
        <v>1</v>
      </c>
      <c r="W484" s="37" t="str">
        <f t="array" ref="W484:AG484">IF(V484,"",IVSolution($M484,$N484,$O484,R484,S484,T484,U484,$E484,$F484,$G484,$H484,$I484))</f>
        <v/>
      </c>
      <c r="X484" s="37" t="str">
        <v/>
      </c>
      <c r="Y484" s="37" t="str">
        <v/>
      </c>
      <c r="Z484" s="39" t="str">
        <v/>
      </c>
      <c r="AA484" s="39" t="str">
        <v/>
      </c>
      <c r="AB484" s="37" t="str">
        <v/>
      </c>
      <c r="AC484" s="37" t="str">
        <v/>
      </c>
      <c r="AD484" s="37" t="str">
        <v/>
      </c>
      <c r="AE484" s="37" t="str">
        <v/>
      </c>
      <c r="AF484" s="37" t="str">
        <v/>
      </c>
      <c r="AG484" s="37" t="str">
        <v/>
      </c>
      <c r="AH484" s="40" t="str">
        <f t="shared" si="264"/>
        <v/>
      </c>
      <c r="AI484" s="36" t="str">
        <f>IFERROR(INDEX('Level Multipliers'!$D:$D,MATCH(AH484,'Level Multipliers'!$A:$A,0)),"")</f>
        <v/>
      </c>
      <c r="AJ484" s="37" t="str">
        <f t="shared" si="265"/>
        <v/>
      </c>
      <c r="AK484" s="37" t="str">
        <f t="shared" si="266"/>
        <v/>
      </c>
      <c r="AL484" s="38" t="str">
        <f t="shared" si="267"/>
        <v/>
      </c>
      <c r="AM484" s="38" t="str">
        <f t="shared" si="268"/>
        <v/>
      </c>
      <c r="AN484" s="38" t="b">
        <f t="shared" si="269"/>
        <v>1</v>
      </c>
      <c r="AO484" s="37" t="str">
        <f t="array" ref="AO484:AY484">IF(AN484,"",IVSolution($M484,$N484,$O484,AJ484,AK484,AL484,AM484,$E484,$F484,$G484,$H484,$I484))</f>
        <v/>
      </c>
      <c r="AP484" s="37" t="str">
        <v/>
      </c>
      <c r="AQ484" s="37" t="str">
        <v/>
      </c>
      <c r="AR484" s="39" t="str">
        <v/>
      </c>
      <c r="AS484" s="39" t="str">
        <v/>
      </c>
      <c r="AT484" s="37" t="str">
        <v/>
      </c>
      <c r="AU484" s="37" t="str">
        <v/>
      </c>
      <c r="AV484" s="37" t="str">
        <v/>
      </c>
      <c r="AW484" s="37" t="str">
        <v/>
      </c>
      <c r="AX484" s="37" t="str">
        <v/>
      </c>
      <c r="AY484" s="37" t="str">
        <v/>
      </c>
      <c r="AZ484" s="40" t="str">
        <f t="shared" si="270"/>
        <v/>
      </c>
      <c r="BA484" s="36" t="str">
        <f>IFERROR(INDEX('Level Multipliers'!$D:$D,MATCH(AZ484,'Level Multipliers'!$A:$A,0)),"")</f>
        <v/>
      </c>
      <c r="BB484" s="37" t="str">
        <f t="shared" si="271"/>
        <v/>
      </c>
      <c r="BC484" s="37" t="str">
        <f t="shared" si="272"/>
        <v/>
      </c>
      <c r="BD484" s="38" t="str">
        <f t="shared" si="273"/>
        <v/>
      </c>
      <c r="BE484" s="38" t="str">
        <f t="shared" si="274"/>
        <v/>
      </c>
      <c r="BF484" s="38" t="b">
        <f t="shared" si="275"/>
        <v>1</v>
      </c>
      <c r="BG484" s="37" t="str">
        <f t="array" ref="BG484:BQ484">IF(BF484,"",IVSolution($M484,$N484,$O484,BB484,BC484,BD484,BE484,$E484,$F484,$G484,$H484,$I484))</f>
        <v/>
      </c>
      <c r="BH484" s="37" t="str">
        <v/>
      </c>
      <c r="BI484" s="37" t="str">
        <v/>
      </c>
      <c r="BJ484" s="39" t="str">
        <v/>
      </c>
      <c r="BK484" s="39" t="str">
        <v/>
      </c>
      <c r="BL484" s="37" t="str">
        <v/>
      </c>
      <c r="BM484" s="37" t="str">
        <v/>
      </c>
      <c r="BN484" s="37" t="str">
        <v/>
      </c>
      <c r="BO484" s="37" t="str">
        <v/>
      </c>
      <c r="BP484" s="37" t="str">
        <v/>
      </c>
      <c r="BQ484" s="37" t="str">
        <v/>
      </c>
      <c r="BR484" s="40" t="str">
        <f t="shared" si="276"/>
        <v/>
      </c>
      <c r="BS484" s="36" t="str">
        <f>IFERROR(INDEX('Level Multipliers'!$D:$D,MATCH(BR484,'Level Multipliers'!$A:$A,0)),"")</f>
        <v/>
      </c>
      <c r="BT484" s="37" t="str">
        <f t="shared" si="277"/>
        <v/>
      </c>
      <c r="BU484" s="37" t="str">
        <f t="shared" si="278"/>
        <v/>
      </c>
      <c r="BV484" s="38" t="str">
        <f t="shared" si="279"/>
        <v/>
      </c>
      <c r="BW484" s="38" t="str">
        <f t="shared" si="280"/>
        <v/>
      </c>
      <c r="BX484" s="38" t="b">
        <f t="shared" si="281"/>
        <v>1</v>
      </c>
      <c r="BY484" s="37" t="str">
        <f t="array" ref="BY484:CI484">IF(BX484,"",IVSolution($M484,$N484,$O484,BT484,BU484,BV484,BW484,$E484,$F484,$G484,$H484,$I484))</f>
        <v/>
      </c>
      <c r="BZ484" s="37" t="str">
        <v/>
      </c>
      <c r="CA484" s="37" t="str">
        <v/>
      </c>
      <c r="CB484" s="39" t="str">
        <v/>
      </c>
      <c r="CC484" s="39" t="str">
        <v/>
      </c>
      <c r="CD484" s="37" t="str">
        <v/>
      </c>
      <c r="CE484" s="37" t="str">
        <v/>
      </c>
      <c r="CF484" s="37" t="str">
        <v/>
      </c>
      <c r="CG484" s="37" t="str">
        <v/>
      </c>
      <c r="CH484" s="37" t="str">
        <v/>
      </c>
      <c r="CI484" s="37" t="str">
        <v/>
      </c>
      <c r="CJ484" s="41" t="str">
        <f t="shared" si="282"/>
        <v/>
      </c>
      <c r="CK484" s="41" t="str">
        <f t="shared" si="283"/>
        <v/>
      </c>
      <c r="CL484" s="61" t="str">
        <f t="shared" si="284"/>
        <v/>
      </c>
      <c r="CM484" s="39" t="str">
        <f t="shared" si="285"/>
        <v/>
      </c>
      <c r="CN484" s="39" t="str">
        <f t="shared" si="286"/>
        <v/>
      </c>
      <c r="CO484" s="42" t="str">
        <f t="shared" si="287"/>
        <v/>
      </c>
      <c r="CP484" s="42" t="str">
        <f t="shared" si="288"/>
        <v/>
      </c>
      <c r="CQ484" s="42" t="str">
        <f t="shared" si="289"/>
        <v/>
      </c>
      <c r="CR484" s="42" t="str">
        <f t="shared" si="290"/>
        <v/>
      </c>
      <c r="CS484" s="42" t="str">
        <f t="shared" si="291"/>
        <v/>
      </c>
      <c r="CT484" s="42" t="str">
        <f t="shared" si="292"/>
        <v/>
      </c>
      <c r="CU484" s="43" t="str">
        <f t="shared" si="293"/>
        <v/>
      </c>
      <c r="CV484" s="43" t="str">
        <f t="shared" si="294"/>
        <v/>
      </c>
      <c r="CW484" s="43" t="str">
        <f t="shared" si="295"/>
        <v/>
      </c>
      <c r="CX484" s="13"/>
    </row>
    <row r="485" spans="1:102" x14ac:dyDescent="0.25">
      <c r="A485" s="31"/>
      <c r="B485" s="13"/>
      <c r="C485" s="13"/>
      <c r="D485" s="13"/>
      <c r="E485" s="32"/>
      <c r="F485" s="32"/>
      <c r="G485" s="32"/>
      <c r="H485" s="32"/>
      <c r="I485" s="32"/>
      <c r="J485" s="13"/>
      <c r="K485" s="33"/>
      <c r="L485" s="34" t="str">
        <f>IFERROR(INDEX('Pokemon Data'!A:A,MATCH($A485,'Pokemon Data'!$B:$B,0)),"")</f>
        <v/>
      </c>
      <c r="M485" s="34" t="str">
        <f>IFERROR(INDEX('Pokemon Data'!I:I,MATCH($A485,'Pokemon Data'!$B:$B,0)),"")</f>
        <v/>
      </c>
      <c r="N485" s="34" t="str">
        <f>IFERROR(INDEX('Pokemon Data'!J:J,MATCH($A485,'Pokemon Data'!$B:$B,0)),"")</f>
        <v/>
      </c>
      <c r="O485" s="34" t="str">
        <f>IFERROR(INDEX('Pokemon Data'!K:K,MATCH($A485,'Pokemon Data'!$B:$B,0)),"")</f>
        <v/>
      </c>
      <c r="P485" s="35" t="str">
        <f>IFERROR(INDEX('Level Multipliers'!$A:$A,MATCH($D485,'Level Multipliers'!$B:$B,0)),"")</f>
        <v/>
      </c>
      <c r="Q485" s="36" t="str">
        <f>IFERROR(INDEX('Level Multipliers'!$D:$D,MATCH(P485,'Level Multipliers'!$A:$A,0)),"")</f>
        <v/>
      </c>
      <c r="R485" s="37" t="str">
        <f t="shared" si="259"/>
        <v/>
      </c>
      <c r="S485" s="37" t="str">
        <f t="shared" si="260"/>
        <v/>
      </c>
      <c r="T485" s="38" t="str">
        <f t="shared" si="261"/>
        <v/>
      </c>
      <c r="U485" s="38" t="str">
        <f t="shared" si="262"/>
        <v/>
      </c>
      <c r="V485" s="38" t="b">
        <f t="shared" si="263"/>
        <v>1</v>
      </c>
      <c r="W485" s="37" t="str">
        <f t="array" ref="W485:AG485">IF(V485,"",IVSolution($M485,$N485,$O485,R485,S485,T485,U485,$E485,$F485,$G485,$H485,$I485))</f>
        <v/>
      </c>
      <c r="X485" s="37" t="str">
        <v/>
      </c>
      <c r="Y485" s="37" t="str">
        <v/>
      </c>
      <c r="Z485" s="39" t="str">
        <v/>
      </c>
      <c r="AA485" s="39" t="str">
        <v/>
      </c>
      <c r="AB485" s="37" t="str">
        <v/>
      </c>
      <c r="AC485" s="37" t="str">
        <v/>
      </c>
      <c r="AD485" s="37" t="str">
        <v/>
      </c>
      <c r="AE485" s="37" t="str">
        <v/>
      </c>
      <c r="AF485" s="37" t="str">
        <v/>
      </c>
      <c r="AG485" s="37" t="str">
        <v/>
      </c>
      <c r="AH485" s="40" t="str">
        <f t="shared" si="264"/>
        <v/>
      </c>
      <c r="AI485" s="36" t="str">
        <f>IFERROR(INDEX('Level Multipliers'!$D:$D,MATCH(AH485,'Level Multipliers'!$A:$A,0)),"")</f>
        <v/>
      </c>
      <c r="AJ485" s="37" t="str">
        <f t="shared" si="265"/>
        <v/>
      </c>
      <c r="AK485" s="37" t="str">
        <f t="shared" si="266"/>
        <v/>
      </c>
      <c r="AL485" s="38" t="str">
        <f t="shared" si="267"/>
        <v/>
      </c>
      <c r="AM485" s="38" t="str">
        <f t="shared" si="268"/>
        <v/>
      </c>
      <c r="AN485" s="38" t="b">
        <f t="shared" si="269"/>
        <v>1</v>
      </c>
      <c r="AO485" s="37" t="str">
        <f t="array" ref="AO485:AY485">IF(AN485,"",IVSolution($M485,$N485,$O485,AJ485,AK485,AL485,AM485,$E485,$F485,$G485,$H485,$I485))</f>
        <v/>
      </c>
      <c r="AP485" s="37" t="str">
        <v/>
      </c>
      <c r="AQ485" s="37" t="str">
        <v/>
      </c>
      <c r="AR485" s="39" t="str">
        <v/>
      </c>
      <c r="AS485" s="39" t="str">
        <v/>
      </c>
      <c r="AT485" s="37" t="str">
        <v/>
      </c>
      <c r="AU485" s="37" t="str">
        <v/>
      </c>
      <c r="AV485" s="37" t="str">
        <v/>
      </c>
      <c r="AW485" s="37" t="str">
        <v/>
      </c>
      <c r="AX485" s="37" t="str">
        <v/>
      </c>
      <c r="AY485" s="37" t="str">
        <v/>
      </c>
      <c r="AZ485" s="40" t="str">
        <f t="shared" si="270"/>
        <v/>
      </c>
      <c r="BA485" s="36" t="str">
        <f>IFERROR(INDEX('Level Multipliers'!$D:$D,MATCH(AZ485,'Level Multipliers'!$A:$A,0)),"")</f>
        <v/>
      </c>
      <c r="BB485" s="37" t="str">
        <f t="shared" si="271"/>
        <v/>
      </c>
      <c r="BC485" s="37" t="str">
        <f t="shared" si="272"/>
        <v/>
      </c>
      <c r="BD485" s="38" t="str">
        <f t="shared" si="273"/>
        <v/>
      </c>
      <c r="BE485" s="38" t="str">
        <f t="shared" si="274"/>
        <v/>
      </c>
      <c r="BF485" s="38" t="b">
        <f t="shared" si="275"/>
        <v>1</v>
      </c>
      <c r="BG485" s="37" t="str">
        <f t="array" ref="BG485:BQ485">IF(BF485,"",IVSolution($M485,$N485,$O485,BB485,BC485,BD485,BE485,$E485,$F485,$G485,$H485,$I485))</f>
        <v/>
      </c>
      <c r="BH485" s="37" t="str">
        <v/>
      </c>
      <c r="BI485" s="37" t="str">
        <v/>
      </c>
      <c r="BJ485" s="39" t="str">
        <v/>
      </c>
      <c r="BK485" s="39" t="str">
        <v/>
      </c>
      <c r="BL485" s="37" t="str">
        <v/>
      </c>
      <c r="BM485" s="37" t="str">
        <v/>
      </c>
      <c r="BN485" s="37" t="str">
        <v/>
      </c>
      <c r="BO485" s="37" t="str">
        <v/>
      </c>
      <c r="BP485" s="37" t="str">
        <v/>
      </c>
      <c r="BQ485" s="37" t="str">
        <v/>
      </c>
      <c r="BR485" s="40" t="str">
        <f t="shared" si="276"/>
        <v/>
      </c>
      <c r="BS485" s="36" t="str">
        <f>IFERROR(INDEX('Level Multipliers'!$D:$D,MATCH(BR485,'Level Multipliers'!$A:$A,0)),"")</f>
        <v/>
      </c>
      <c r="BT485" s="37" t="str">
        <f t="shared" si="277"/>
        <v/>
      </c>
      <c r="BU485" s="37" t="str">
        <f t="shared" si="278"/>
        <v/>
      </c>
      <c r="BV485" s="38" t="str">
        <f t="shared" si="279"/>
        <v/>
      </c>
      <c r="BW485" s="38" t="str">
        <f t="shared" si="280"/>
        <v/>
      </c>
      <c r="BX485" s="38" t="b">
        <f t="shared" si="281"/>
        <v>1</v>
      </c>
      <c r="BY485" s="37" t="str">
        <f t="array" ref="BY485:CI485">IF(BX485,"",IVSolution($M485,$N485,$O485,BT485,BU485,BV485,BW485,$E485,$F485,$G485,$H485,$I485))</f>
        <v/>
      </c>
      <c r="BZ485" s="37" t="str">
        <v/>
      </c>
      <c r="CA485" s="37" t="str">
        <v/>
      </c>
      <c r="CB485" s="39" t="str">
        <v/>
      </c>
      <c r="CC485" s="39" t="str">
        <v/>
      </c>
      <c r="CD485" s="37" t="str">
        <v/>
      </c>
      <c r="CE485" s="37" t="str">
        <v/>
      </c>
      <c r="CF485" s="37" t="str">
        <v/>
      </c>
      <c r="CG485" s="37" t="str">
        <v/>
      </c>
      <c r="CH485" s="37" t="str">
        <v/>
      </c>
      <c r="CI485" s="37" t="str">
        <v/>
      </c>
      <c r="CJ485" s="41" t="str">
        <f t="shared" si="282"/>
        <v/>
      </c>
      <c r="CK485" s="41" t="str">
        <f t="shared" si="283"/>
        <v/>
      </c>
      <c r="CL485" s="61" t="str">
        <f t="shared" si="284"/>
        <v/>
      </c>
      <c r="CM485" s="39" t="str">
        <f t="shared" si="285"/>
        <v/>
      </c>
      <c r="CN485" s="39" t="str">
        <f t="shared" si="286"/>
        <v/>
      </c>
      <c r="CO485" s="42" t="str">
        <f t="shared" si="287"/>
        <v/>
      </c>
      <c r="CP485" s="42" t="str">
        <f t="shared" si="288"/>
        <v/>
      </c>
      <c r="CQ485" s="42" t="str">
        <f t="shared" si="289"/>
        <v/>
      </c>
      <c r="CR485" s="42" t="str">
        <f t="shared" si="290"/>
        <v/>
      </c>
      <c r="CS485" s="42" t="str">
        <f t="shared" si="291"/>
        <v/>
      </c>
      <c r="CT485" s="42" t="str">
        <f t="shared" si="292"/>
        <v/>
      </c>
      <c r="CU485" s="43" t="str">
        <f t="shared" si="293"/>
        <v/>
      </c>
      <c r="CV485" s="43" t="str">
        <f t="shared" si="294"/>
        <v/>
      </c>
      <c r="CW485" s="43" t="str">
        <f t="shared" si="295"/>
        <v/>
      </c>
      <c r="CX485" s="13"/>
    </row>
    <row r="486" spans="1:102" x14ac:dyDescent="0.25">
      <c r="A486" s="31"/>
      <c r="B486" s="13"/>
      <c r="C486" s="13"/>
      <c r="D486" s="13"/>
      <c r="E486" s="32"/>
      <c r="F486" s="32"/>
      <c r="G486" s="32"/>
      <c r="H486" s="32"/>
      <c r="I486" s="32"/>
      <c r="J486" s="13"/>
      <c r="K486" s="33"/>
      <c r="L486" s="34" t="str">
        <f>IFERROR(INDEX('Pokemon Data'!A:A,MATCH($A486,'Pokemon Data'!$B:$B,0)),"")</f>
        <v/>
      </c>
      <c r="M486" s="34" t="str">
        <f>IFERROR(INDEX('Pokemon Data'!I:I,MATCH($A486,'Pokemon Data'!$B:$B,0)),"")</f>
        <v/>
      </c>
      <c r="N486" s="34" t="str">
        <f>IFERROR(INDEX('Pokemon Data'!J:J,MATCH($A486,'Pokemon Data'!$B:$B,0)),"")</f>
        <v/>
      </c>
      <c r="O486" s="34" t="str">
        <f>IFERROR(INDEX('Pokemon Data'!K:K,MATCH($A486,'Pokemon Data'!$B:$B,0)),"")</f>
        <v/>
      </c>
      <c r="P486" s="35" t="str">
        <f>IFERROR(INDEX('Level Multipliers'!$A:$A,MATCH($D486,'Level Multipliers'!$B:$B,0)),"")</f>
        <v/>
      </c>
      <c r="Q486" s="36" t="str">
        <f>IFERROR(INDEX('Level Multipliers'!$D:$D,MATCH(P486,'Level Multipliers'!$A:$A,0)),"")</f>
        <v/>
      </c>
      <c r="R486" s="37" t="str">
        <f t="shared" si="259"/>
        <v/>
      </c>
      <c r="S486" s="37" t="str">
        <f t="shared" si="260"/>
        <v/>
      </c>
      <c r="T486" s="38" t="str">
        <f t="shared" si="261"/>
        <v/>
      </c>
      <c r="U486" s="38" t="str">
        <f t="shared" si="262"/>
        <v/>
      </c>
      <c r="V486" s="38" t="b">
        <f t="shared" si="263"/>
        <v>1</v>
      </c>
      <c r="W486" s="37" t="str">
        <f t="array" ref="W486:AG486">IF(V486,"",IVSolution($M486,$N486,$O486,R486,S486,T486,U486,$E486,$F486,$G486,$H486,$I486))</f>
        <v/>
      </c>
      <c r="X486" s="37" t="str">
        <v/>
      </c>
      <c r="Y486" s="37" t="str">
        <v/>
      </c>
      <c r="Z486" s="39" t="str">
        <v/>
      </c>
      <c r="AA486" s="39" t="str">
        <v/>
      </c>
      <c r="AB486" s="37" t="str">
        <v/>
      </c>
      <c r="AC486" s="37" t="str">
        <v/>
      </c>
      <c r="AD486" s="37" t="str">
        <v/>
      </c>
      <c r="AE486" s="37" t="str">
        <v/>
      </c>
      <c r="AF486" s="37" t="str">
        <v/>
      </c>
      <c r="AG486" s="37" t="str">
        <v/>
      </c>
      <c r="AH486" s="40" t="str">
        <f t="shared" si="264"/>
        <v/>
      </c>
      <c r="AI486" s="36" t="str">
        <f>IFERROR(INDEX('Level Multipliers'!$D:$D,MATCH(AH486,'Level Multipliers'!$A:$A,0)),"")</f>
        <v/>
      </c>
      <c r="AJ486" s="37" t="str">
        <f t="shared" si="265"/>
        <v/>
      </c>
      <c r="AK486" s="37" t="str">
        <f t="shared" si="266"/>
        <v/>
      </c>
      <c r="AL486" s="38" t="str">
        <f t="shared" si="267"/>
        <v/>
      </c>
      <c r="AM486" s="38" t="str">
        <f t="shared" si="268"/>
        <v/>
      </c>
      <c r="AN486" s="38" t="b">
        <f t="shared" si="269"/>
        <v>1</v>
      </c>
      <c r="AO486" s="37" t="str">
        <f t="array" ref="AO486:AY486">IF(AN486,"",IVSolution($M486,$N486,$O486,AJ486,AK486,AL486,AM486,$E486,$F486,$G486,$H486,$I486))</f>
        <v/>
      </c>
      <c r="AP486" s="37" t="str">
        <v/>
      </c>
      <c r="AQ486" s="37" t="str">
        <v/>
      </c>
      <c r="AR486" s="39" t="str">
        <v/>
      </c>
      <c r="AS486" s="39" t="str">
        <v/>
      </c>
      <c r="AT486" s="37" t="str">
        <v/>
      </c>
      <c r="AU486" s="37" t="str">
        <v/>
      </c>
      <c r="AV486" s="37" t="str">
        <v/>
      </c>
      <c r="AW486" s="37" t="str">
        <v/>
      </c>
      <c r="AX486" s="37" t="str">
        <v/>
      </c>
      <c r="AY486" s="37" t="str">
        <v/>
      </c>
      <c r="AZ486" s="40" t="str">
        <f t="shared" si="270"/>
        <v/>
      </c>
      <c r="BA486" s="36" t="str">
        <f>IFERROR(INDEX('Level Multipliers'!$D:$D,MATCH(AZ486,'Level Multipliers'!$A:$A,0)),"")</f>
        <v/>
      </c>
      <c r="BB486" s="37" t="str">
        <f t="shared" si="271"/>
        <v/>
      </c>
      <c r="BC486" s="37" t="str">
        <f t="shared" si="272"/>
        <v/>
      </c>
      <c r="BD486" s="38" t="str">
        <f t="shared" si="273"/>
        <v/>
      </c>
      <c r="BE486" s="38" t="str">
        <f t="shared" si="274"/>
        <v/>
      </c>
      <c r="BF486" s="38" t="b">
        <f t="shared" si="275"/>
        <v>1</v>
      </c>
      <c r="BG486" s="37" t="str">
        <f t="array" ref="BG486:BQ486">IF(BF486,"",IVSolution($M486,$N486,$O486,BB486,BC486,BD486,BE486,$E486,$F486,$G486,$H486,$I486))</f>
        <v/>
      </c>
      <c r="BH486" s="37" t="str">
        <v/>
      </c>
      <c r="BI486" s="37" t="str">
        <v/>
      </c>
      <c r="BJ486" s="39" t="str">
        <v/>
      </c>
      <c r="BK486" s="39" t="str">
        <v/>
      </c>
      <c r="BL486" s="37" t="str">
        <v/>
      </c>
      <c r="BM486" s="37" t="str">
        <v/>
      </c>
      <c r="BN486" s="37" t="str">
        <v/>
      </c>
      <c r="BO486" s="37" t="str">
        <v/>
      </c>
      <c r="BP486" s="37" t="str">
        <v/>
      </c>
      <c r="BQ486" s="37" t="str">
        <v/>
      </c>
      <c r="BR486" s="40" t="str">
        <f t="shared" si="276"/>
        <v/>
      </c>
      <c r="BS486" s="36" t="str">
        <f>IFERROR(INDEX('Level Multipliers'!$D:$D,MATCH(BR486,'Level Multipliers'!$A:$A,0)),"")</f>
        <v/>
      </c>
      <c r="BT486" s="37" t="str">
        <f t="shared" si="277"/>
        <v/>
      </c>
      <c r="BU486" s="37" t="str">
        <f t="shared" si="278"/>
        <v/>
      </c>
      <c r="BV486" s="38" t="str">
        <f t="shared" si="279"/>
        <v/>
      </c>
      <c r="BW486" s="38" t="str">
        <f t="shared" si="280"/>
        <v/>
      </c>
      <c r="BX486" s="38" t="b">
        <f t="shared" si="281"/>
        <v>1</v>
      </c>
      <c r="BY486" s="37" t="str">
        <f t="array" ref="BY486:CI486">IF(BX486,"",IVSolution($M486,$N486,$O486,BT486,BU486,BV486,BW486,$E486,$F486,$G486,$H486,$I486))</f>
        <v/>
      </c>
      <c r="BZ486" s="37" t="str">
        <v/>
      </c>
      <c r="CA486" s="37" t="str">
        <v/>
      </c>
      <c r="CB486" s="39" t="str">
        <v/>
      </c>
      <c r="CC486" s="39" t="str">
        <v/>
      </c>
      <c r="CD486" s="37" t="str">
        <v/>
      </c>
      <c r="CE486" s="37" t="str">
        <v/>
      </c>
      <c r="CF486" s="37" t="str">
        <v/>
      </c>
      <c r="CG486" s="37" t="str">
        <v/>
      </c>
      <c r="CH486" s="37" t="str">
        <v/>
      </c>
      <c r="CI486" s="37" t="str">
        <v/>
      </c>
      <c r="CJ486" s="41" t="str">
        <f t="shared" si="282"/>
        <v/>
      </c>
      <c r="CK486" s="41" t="str">
        <f t="shared" si="283"/>
        <v/>
      </c>
      <c r="CL486" s="61" t="str">
        <f t="shared" si="284"/>
        <v/>
      </c>
      <c r="CM486" s="39" t="str">
        <f t="shared" si="285"/>
        <v/>
      </c>
      <c r="CN486" s="39" t="str">
        <f t="shared" si="286"/>
        <v/>
      </c>
      <c r="CO486" s="42" t="str">
        <f t="shared" si="287"/>
        <v/>
      </c>
      <c r="CP486" s="42" t="str">
        <f t="shared" si="288"/>
        <v/>
      </c>
      <c r="CQ486" s="42" t="str">
        <f t="shared" si="289"/>
        <v/>
      </c>
      <c r="CR486" s="42" t="str">
        <f t="shared" si="290"/>
        <v/>
      </c>
      <c r="CS486" s="42" t="str">
        <f t="shared" si="291"/>
        <v/>
      </c>
      <c r="CT486" s="42" t="str">
        <f t="shared" si="292"/>
        <v/>
      </c>
      <c r="CU486" s="43" t="str">
        <f t="shared" si="293"/>
        <v/>
      </c>
      <c r="CV486" s="43" t="str">
        <f t="shared" si="294"/>
        <v/>
      </c>
      <c r="CW486" s="43" t="str">
        <f t="shared" si="295"/>
        <v/>
      </c>
      <c r="CX486" s="13"/>
    </row>
    <row r="487" spans="1:102" x14ac:dyDescent="0.25">
      <c r="A487" s="31"/>
      <c r="B487" s="13"/>
      <c r="C487" s="13"/>
      <c r="D487" s="13"/>
      <c r="E487" s="32"/>
      <c r="F487" s="32"/>
      <c r="G487" s="32"/>
      <c r="H487" s="32"/>
      <c r="I487" s="32"/>
      <c r="J487" s="13"/>
      <c r="K487" s="33"/>
      <c r="L487" s="34" t="str">
        <f>IFERROR(INDEX('Pokemon Data'!A:A,MATCH($A487,'Pokemon Data'!$B:$B,0)),"")</f>
        <v/>
      </c>
      <c r="M487" s="34" t="str">
        <f>IFERROR(INDEX('Pokemon Data'!I:I,MATCH($A487,'Pokemon Data'!$B:$B,0)),"")</f>
        <v/>
      </c>
      <c r="N487" s="34" t="str">
        <f>IFERROR(INDEX('Pokemon Data'!J:J,MATCH($A487,'Pokemon Data'!$B:$B,0)),"")</f>
        <v/>
      </c>
      <c r="O487" s="34" t="str">
        <f>IFERROR(INDEX('Pokemon Data'!K:K,MATCH($A487,'Pokemon Data'!$B:$B,0)),"")</f>
        <v/>
      </c>
      <c r="P487" s="35" t="str">
        <f>IFERROR(INDEX('Level Multipliers'!$A:$A,MATCH($D487,'Level Multipliers'!$B:$B,0)),"")</f>
        <v/>
      </c>
      <c r="Q487" s="36" t="str">
        <f>IFERROR(INDEX('Level Multipliers'!$D:$D,MATCH(P487,'Level Multipliers'!$A:$A,0)),"")</f>
        <v/>
      </c>
      <c r="R487" s="37" t="str">
        <f t="shared" si="259"/>
        <v/>
      </c>
      <c r="S487" s="37" t="str">
        <f t="shared" si="260"/>
        <v/>
      </c>
      <c r="T487" s="38" t="str">
        <f t="shared" si="261"/>
        <v/>
      </c>
      <c r="U487" s="38" t="str">
        <f t="shared" si="262"/>
        <v/>
      </c>
      <c r="V487" s="38" t="b">
        <f t="shared" si="263"/>
        <v>1</v>
      </c>
      <c r="W487" s="37" t="str">
        <f t="array" ref="W487:AG487">IF(V487,"",IVSolution($M487,$N487,$O487,R487,S487,T487,U487,$E487,$F487,$G487,$H487,$I487))</f>
        <v/>
      </c>
      <c r="X487" s="37" t="str">
        <v/>
      </c>
      <c r="Y487" s="37" t="str">
        <v/>
      </c>
      <c r="Z487" s="39" t="str">
        <v/>
      </c>
      <c r="AA487" s="39" t="str">
        <v/>
      </c>
      <c r="AB487" s="37" t="str">
        <v/>
      </c>
      <c r="AC487" s="37" t="str">
        <v/>
      </c>
      <c r="AD487" s="37" t="str">
        <v/>
      </c>
      <c r="AE487" s="37" t="str">
        <v/>
      </c>
      <c r="AF487" s="37" t="str">
        <v/>
      </c>
      <c r="AG487" s="37" t="str">
        <v/>
      </c>
      <c r="AH487" s="40" t="str">
        <f t="shared" si="264"/>
        <v/>
      </c>
      <c r="AI487" s="36" t="str">
        <f>IFERROR(INDEX('Level Multipliers'!$D:$D,MATCH(AH487,'Level Multipliers'!$A:$A,0)),"")</f>
        <v/>
      </c>
      <c r="AJ487" s="37" t="str">
        <f t="shared" si="265"/>
        <v/>
      </c>
      <c r="AK487" s="37" t="str">
        <f t="shared" si="266"/>
        <v/>
      </c>
      <c r="AL487" s="38" t="str">
        <f t="shared" si="267"/>
        <v/>
      </c>
      <c r="AM487" s="38" t="str">
        <f t="shared" si="268"/>
        <v/>
      </c>
      <c r="AN487" s="38" t="b">
        <f t="shared" si="269"/>
        <v>1</v>
      </c>
      <c r="AO487" s="37" t="str">
        <f t="array" ref="AO487:AY487">IF(AN487,"",IVSolution($M487,$N487,$O487,AJ487,AK487,AL487,AM487,$E487,$F487,$G487,$H487,$I487))</f>
        <v/>
      </c>
      <c r="AP487" s="37" t="str">
        <v/>
      </c>
      <c r="AQ487" s="37" t="str">
        <v/>
      </c>
      <c r="AR487" s="39" t="str">
        <v/>
      </c>
      <c r="AS487" s="39" t="str">
        <v/>
      </c>
      <c r="AT487" s="37" t="str">
        <v/>
      </c>
      <c r="AU487" s="37" t="str">
        <v/>
      </c>
      <c r="AV487" s="37" t="str">
        <v/>
      </c>
      <c r="AW487" s="37" t="str">
        <v/>
      </c>
      <c r="AX487" s="37" t="str">
        <v/>
      </c>
      <c r="AY487" s="37" t="str">
        <v/>
      </c>
      <c r="AZ487" s="40" t="str">
        <f t="shared" si="270"/>
        <v/>
      </c>
      <c r="BA487" s="36" t="str">
        <f>IFERROR(INDEX('Level Multipliers'!$D:$D,MATCH(AZ487,'Level Multipliers'!$A:$A,0)),"")</f>
        <v/>
      </c>
      <c r="BB487" s="37" t="str">
        <f t="shared" si="271"/>
        <v/>
      </c>
      <c r="BC487" s="37" t="str">
        <f t="shared" si="272"/>
        <v/>
      </c>
      <c r="BD487" s="38" t="str">
        <f t="shared" si="273"/>
        <v/>
      </c>
      <c r="BE487" s="38" t="str">
        <f t="shared" si="274"/>
        <v/>
      </c>
      <c r="BF487" s="38" t="b">
        <f t="shared" si="275"/>
        <v>1</v>
      </c>
      <c r="BG487" s="37" t="str">
        <f t="array" ref="BG487:BQ487">IF(BF487,"",IVSolution($M487,$N487,$O487,BB487,BC487,BD487,BE487,$E487,$F487,$G487,$H487,$I487))</f>
        <v/>
      </c>
      <c r="BH487" s="37" t="str">
        <v/>
      </c>
      <c r="BI487" s="37" t="str">
        <v/>
      </c>
      <c r="BJ487" s="39" t="str">
        <v/>
      </c>
      <c r="BK487" s="39" t="str">
        <v/>
      </c>
      <c r="BL487" s="37" t="str">
        <v/>
      </c>
      <c r="BM487" s="37" t="str">
        <v/>
      </c>
      <c r="BN487" s="37" t="str">
        <v/>
      </c>
      <c r="BO487" s="37" t="str">
        <v/>
      </c>
      <c r="BP487" s="37" t="str">
        <v/>
      </c>
      <c r="BQ487" s="37" t="str">
        <v/>
      </c>
      <c r="BR487" s="40" t="str">
        <f t="shared" si="276"/>
        <v/>
      </c>
      <c r="BS487" s="36" t="str">
        <f>IFERROR(INDEX('Level Multipliers'!$D:$D,MATCH(BR487,'Level Multipliers'!$A:$A,0)),"")</f>
        <v/>
      </c>
      <c r="BT487" s="37" t="str">
        <f t="shared" si="277"/>
        <v/>
      </c>
      <c r="BU487" s="37" t="str">
        <f t="shared" si="278"/>
        <v/>
      </c>
      <c r="BV487" s="38" t="str">
        <f t="shared" si="279"/>
        <v/>
      </c>
      <c r="BW487" s="38" t="str">
        <f t="shared" si="280"/>
        <v/>
      </c>
      <c r="BX487" s="38" t="b">
        <f t="shared" si="281"/>
        <v>1</v>
      </c>
      <c r="BY487" s="37" t="str">
        <f t="array" ref="BY487:CI487">IF(BX487,"",IVSolution($M487,$N487,$O487,BT487,BU487,BV487,BW487,$E487,$F487,$G487,$H487,$I487))</f>
        <v/>
      </c>
      <c r="BZ487" s="37" t="str">
        <v/>
      </c>
      <c r="CA487" s="37" t="str">
        <v/>
      </c>
      <c r="CB487" s="39" t="str">
        <v/>
      </c>
      <c r="CC487" s="39" t="str">
        <v/>
      </c>
      <c r="CD487" s="37" t="str">
        <v/>
      </c>
      <c r="CE487" s="37" t="str">
        <v/>
      </c>
      <c r="CF487" s="37" t="str">
        <v/>
      </c>
      <c r="CG487" s="37" t="str">
        <v/>
      </c>
      <c r="CH487" s="37" t="str">
        <v/>
      </c>
      <c r="CI487" s="37" t="str">
        <v/>
      </c>
      <c r="CJ487" s="41" t="str">
        <f t="shared" si="282"/>
        <v/>
      </c>
      <c r="CK487" s="41" t="str">
        <f t="shared" si="283"/>
        <v/>
      </c>
      <c r="CL487" s="61" t="str">
        <f t="shared" si="284"/>
        <v/>
      </c>
      <c r="CM487" s="39" t="str">
        <f t="shared" si="285"/>
        <v/>
      </c>
      <c r="CN487" s="39" t="str">
        <f t="shared" si="286"/>
        <v/>
      </c>
      <c r="CO487" s="42" t="str">
        <f t="shared" si="287"/>
        <v/>
      </c>
      <c r="CP487" s="42" t="str">
        <f t="shared" si="288"/>
        <v/>
      </c>
      <c r="CQ487" s="42" t="str">
        <f t="shared" si="289"/>
        <v/>
      </c>
      <c r="CR487" s="42" t="str">
        <f t="shared" si="290"/>
        <v/>
      </c>
      <c r="CS487" s="42" t="str">
        <f t="shared" si="291"/>
        <v/>
      </c>
      <c r="CT487" s="42" t="str">
        <f t="shared" si="292"/>
        <v/>
      </c>
      <c r="CU487" s="43" t="str">
        <f t="shared" si="293"/>
        <v/>
      </c>
      <c r="CV487" s="43" t="str">
        <f t="shared" si="294"/>
        <v/>
      </c>
      <c r="CW487" s="43" t="str">
        <f t="shared" si="295"/>
        <v/>
      </c>
      <c r="CX487" s="13"/>
    </row>
    <row r="488" spans="1:102" x14ac:dyDescent="0.25">
      <c r="A488" s="31"/>
      <c r="B488" s="13"/>
      <c r="C488" s="13"/>
      <c r="D488" s="13"/>
      <c r="E488" s="32"/>
      <c r="F488" s="32"/>
      <c r="G488" s="32"/>
      <c r="H488" s="32"/>
      <c r="I488" s="32"/>
      <c r="J488" s="13"/>
      <c r="K488" s="33"/>
      <c r="L488" s="34" t="str">
        <f>IFERROR(INDEX('Pokemon Data'!A:A,MATCH($A488,'Pokemon Data'!$B:$B,0)),"")</f>
        <v/>
      </c>
      <c r="M488" s="34" t="str">
        <f>IFERROR(INDEX('Pokemon Data'!I:I,MATCH($A488,'Pokemon Data'!$B:$B,0)),"")</f>
        <v/>
      </c>
      <c r="N488" s="34" t="str">
        <f>IFERROR(INDEX('Pokemon Data'!J:J,MATCH($A488,'Pokemon Data'!$B:$B,0)),"")</f>
        <v/>
      </c>
      <c r="O488" s="34" t="str">
        <f>IFERROR(INDEX('Pokemon Data'!K:K,MATCH($A488,'Pokemon Data'!$B:$B,0)),"")</f>
        <v/>
      </c>
      <c r="P488" s="35" t="str">
        <f>IFERROR(INDEX('Level Multipliers'!$A:$A,MATCH($D488,'Level Multipliers'!$B:$B,0)),"")</f>
        <v/>
      </c>
      <c r="Q488" s="36" t="str">
        <f>IFERROR(INDEX('Level Multipliers'!$D:$D,MATCH(P488,'Level Multipliers'!$A:$A,0)),"")</f>
        <v/>
      </c>
      <c r="R488" s="37" t="str">
        <f t="shared" si="259"/>
        <v/>
      </c>
      <c r="S488" s="37" t="str">
        <f t="shared" si="260"/>
        <v/>
      </c>
      <c r="T488" s="38" t="str">
        <f t="shared" si="261"/>
        <v/>
      </c>
      <c r="U488" s="38" t="str">
        <f t="shared" si="262"/>
        <v/>
      </c>
      <c r="V488" s="38" t="b">
        <f t="shared" si="263"/>
        <v>1</v>
      </c>
      <c r="W488" s="37" t="str">
        <f t="array" ref="W488:AG488">IF(V488,"",IVSolution($M488,$N488,$O488,R488,S488,T488,U488,$E488,$F488,$G488,$H488,$I488))</f>
        <v/>
      </c>
      <c r="X488" s="37" t="str">
        <v/>
      </c>
      <c r="Y488" s="37" t="str">
        <v/>
      </c>
      <c r="Z488" s="39" t="str">
        <v/>
      </c>
      <c r="AA488" s="39" t="str">
        <v/>
      </c>
      <c r="AB488" s="37" t="str">
        <v/>
      </c>
      <c r="AC488" s="37" t="str">
        <v/>
      </c>
      <c r="AD488" s="37" t="str">
        <v/>
      </c>
      <c r="AE488" s="37" t="str">
        <v/>
      </c>
      <c r="AF488" s="37" t="str">
        <v/>
      </c>
      <c r="AG488" s="37" t="str">
        <v/>
      </c>
      <c r="AH488" s="40" t="str">
        <f t="shared" si="264"/>
        <v/>
      </c>
      <c r="AI488" s="36" t="str">
        <f>IFERROR(INDEX('Level Multipliers'!$D:$D,MATCH(AH488,'Level Multipliers'!$A:$A,0)),"")</f>
        <v/>
      </c>
      <c r="AJ488" s="37" t="str">
        <f t="shared" si="265"/>
        <v/>
      </c>
      <c r="AK488" s="37" t="str">
        <f t="shared" si="266"/>
        <v/>
      </c>
      <c r="AL488" s="38" t="str">
        <f t="shared" si="267"/>
        <v/>
      </c>
      <c r="AM488" s="38" t="str">
        <f t="shared" si="268"/>
        <v/>
      </c>
      <c r="AN488" s="38" t="b">
        <f t="shared" si="269"/>
        <v>1</v>
      </c>
      <c r="AO488" s="37" t="str">
        <f t="array" ref="AO488:AY488">IF(AN488,"",IVSolution($M488,$N488,$O488,AJ488,AK488,AL488,AM488,$E488,$F488,$G488,$H488,$I488))</f>
        <v/>
      </c>
      <c r="AP488" s="37" t="str">
        <v/>
      </c>
      <c r="AQ488" s="37" t="str">
        <v/>
      </c>
      <c r="AR488" s="39" t="str">
        <v/>
      </c>
      <c r="AS488" s="39" t="str">
        <v/>
      </c>
      <c r="AT488" s="37" t="str">
        <v/>
      </c>
      <c r="AU488" s="37" t="str">
        <v/>
      </c>
      <c r="AV488" s="37" t="str">
        <v/>
      </c>
      <c r="AW488" s="37" t="str">
        <v/>
      </c>
      <c r="AX488" s="37" t="str">
        <v/>
      </c>
      <c r="AY488" s="37" t="str">
        <v/>
      </c>
      <c r="AZ488" s="40" t="str">
        <f t="shared" si="270"/>
        <v/>
      </c>
      <c r="BA488" s="36" t="str">
        <f>IFERROR(INDEX('Level Multipliers'!$D:$D,MATCH(AZ488,'Level Multipliers'!$A:$A,0)),"")</f>
        <v/>
      </c>
      <c r="BB488" s="37" t="str">
        <f t="shared" si="271"/>
        <v/>
      </c>
      <c r="BC488" s="37" t="str">
        <f t="shared" si="272"/>
        <v/>
      </c>
      <c r="BD488" s="38" t="str">
        <f t="shared" si="273"/>
        <v/>
      </c>
      <c r="BE488" s="38" t="str">
        <f t="shared" si="274"/>
        <v/>
      </c>
      <c r="BF488" s="38" t="b">
        <f t="shared" si="275"/>
        <v>1</v>
      </c>
      <c r="BG488" s="37" t="str">
        <f t="array" ref="BG488:BQ488">IF(BF488,"",IVSolution($M488,$N488,$O488,BB488,BC488,BD488,BE488,$E488,$F488,$G488,$H488,$I488))</f>
        <v/>
      </c>
      <c r="BH488" s="37" t="str">
        <v/>
      </c>
      <c r="BI488" s="37" t="str">
        <v/>
      </c>
      <c r="BJ488" s="39" t="str">
        <v/>
      </c>
      <c r="BK488" s="39" t="str">
        <v/>
      </c>
      <c r="BL488" s="37" t="str">
        <v/>
      </c>
      <c r="BM488" s="37" t="str">
        <v/>
      </c>
      <c r="BN488" s="37" t="str">
        <v/>
      </c>
      <c r="BO488" s="37" t="str">
        <v/>
      </c>
      <c r="BP488" s="37" t="str">
        <v/>
      </c>
      <c r="BQ488" s="37" t="str">
        <v/>
      </c>
      <c r="BR488" s="40" t="str">
        <f t="shared" si="276"/>
        <v/>
      </c>
      <c r="BS488" s="36" t="str">
        <f>IFERROR(INDEX('Level Multipliers'!$D:$D,MATCH(BR488,'Level Multipliers'!$A:$A,0)),"")</f>
        <v/>
      </c>
      <c r="BT488" s="37" t="str">
        <f t="shared" si="277"/>
        <v/>
      </c>
      <c r="BU488" s="37" t="str">
        <f t="shared" si="278"/>
        <v/>
      </c>
      <c r="BV488" s="38" t="str">
        <f t="shared" si="279"/>
        <v/>
      </c>
      <c r="BW488" s="38" t="str">
        <f t="shared" si="280"/>
        <v/>
      </c>
      <c r="BX488" s="38" t="b">
        <f t="shared" si="281"/>
        <v>1</v>
      </c>
      <c r="BY488" s="37" t="str">
        <f t="array" ref="BY488:CI488">IF(BX488,"",IVSolution($M488,$N488,$O488,BT488,BU488,BV488,BW488,$E488,$F488,$G488,$H488,$I488))</f>
        <v/>
      </c>
      <c r="BZ488" s="37" t="str">
        <v/>
      </c>
      <c r="CA488" s="37" t="str">
        <v/>
      </c>
      <c r="CB488" s="39" t="str">
        <v/>
      </c>
      <c r="CC488" s="39" t="str">
        <v/>
      </c>
      <c r="CD488" s="37" t="str">
        <v/>
      </c>
      <c r="CE488" s="37" t="str">
        <v/>
      </c>
      <c r="CF488" s="37" t="str">
        <v/>
      </c>
      <c r="CG488" s="37" t="str">
        <v/>
      </c>
      <c r="CH488" s="37" t="str">
        <v/>
      </c>
      <c r="CI488" s="37" t="str">
        <v/>
      </c>
      <c r="CJ488" s="41" t="str">
        <f t="shared" si="282"/>
        <v/>
      </c>
      <c r="CK488" s="41" t="str">
        <f t="shared" si="283"/>
        <v/>
      </c>
      <c r="CL488" s="61" t="str">
        <f t="shared" si="284"/>
        <v/>
      </c>
      <c r="CM488" s="39" t="str">
        <f t="shared" si="285"/>
        <v/>
      </c>
      <c r="CN488" s="39" t="str">
        <f t="shared" si="286"/>
        <v/>
      </c>
      <c r="CO488" s="42" t="str">
        <f t="shared" si="287"/>
        <v/>
      </c>
      <c r="CP488" s="42" t="str">
        <f t="shared" si="288"/>
        <v/>
      </c>
      <c r="CQ488" s="42" t="str">
        <f t="shared" si="289"/>
        <v/>
      </c>
      <c r="CR488" s="42" t="str">
        <f t="shared" si="290"/>
        <v/>
      </c>
      <c r="CS488" s="42" t="str">
        <f t="shared" si="291"/>
        <v/>
      </c>
      <c r="CT488" s="42" t="str">
        <f t="shared" si="292"/>
        <v/>
      </c>
      <c r="CU488" s="43" t="str">
        <f t="shared" si="293"/>
        <v/>
      </c>
      <c r="CV488" s="43" t="str">
        <f t="shared" si="294"/>
        <v/>
      </c>
      <c r="CW488" s="43" t="str">
        <f t="shared" si="295"/>
        <v/>
      </c>
      <c r="CX488" s="13"/>
    </row>
    <row r="489" spans="1:102" x14ac:dyDescent="0.25">
      <c r="A489" s="31"/>
      <c r="B489" s="13"/>
      <c r="C489" s="13"/>
      <c r="D489" s="13"/>
      <c r="E489" s="32"/>
      <c r="F489" s="32"/>
      <c r="G489" s="32"/>
      <c r="H489" s="32"/>
      <c r="I489" s="32"/>
      <c r="J489" s="13"/>
      <c r="K489" s="33"/>
      <c r="L489" s="34" t="str">
        <f>IFERROR(INDEX('Pokemon Data'!A:A,MATCH($A489,'Pokemon Data'!$B:$B,0)),"")</f>
        <v/>
      </c>
      <c r="M489" s="34" t="str">
        <f>IFERROR(INDEX('Pokemon Data'!I:I,MATCH($A489,'Pokemon Data'!$B:$B,0)),"")</f>
        <v/>
      </c>
      <c r="N489" s="34" t="str">
        <f>IFERROR(INDEX('Pokemon Data'!J:J,MATCH($A489,'Pokemon Data'!$B:$B,0)),"")</f>
        <v/>
      </c>
      <c r="O489" s="34" t="str">
        <f>IFERROR(INDEX('Pokemon Data'!K:K,MATCH($A489,'Pokemon Data'!$B:$B,0)),"")</f>
        <v/>
      </c>
      <c r="P489" s="35" t="str">
        <f>IFERROR(INDEX('Level Multipliers'!$A:$A,MATCH($D489,'Level Multipliers'!$B:$B,0)),"")</f>
        <v/>
      </c>
      <c r="Q489" s="36" t="str">
        <f>IFERROR(INDEX('Level Multipliers'!$D:$D,MATCH(P489,'Level Multipliers'!$A:$A,0)),"")</f>
        <v/>
      </c>
      <c r="R489" s="37" t="str">
        <f t="shared" si="259"/>
        <v/>
      </c>
      <c r="S489" s="37" t="str">
        <f t="shared" si="260"/>
        <v/>
      </c>
      <c r="T489" s="38" t="str">
        <f t="shared" si="261"/>
        <v/>
      </c>
      <c r="U489" s="38" t="str">
        <f t="shared" si="262"/>
        <v/>
      </c>
      <c r="V489" s="38" t="b">
        <f t="shared" si="263"/>
        <v>1</v>
      </c>
      <c r="W489" s="37" t="str">
        <f t="array" ref="W489:AG489">IF(V489,"",IVSolution($M489,$N489,$O489,R489,S489,T489,U489,$E489,$F489,$G489,$H489,$I489))</f>
        <v/>
      </c>
      <c r="X489" s="37" t="str">
        <v/>
      </c>
      <c r="Y489" s="37" t="str">
        <v/>
      </c>
      <c r="Z489" s="39" t="str">
        <v/>
      </c>
      <c r="AA489" s="39" t="str">
        <v/>
      </c>
      <c r="AB489" s="37" t="str">
        <v/>
      </c>
      <c r="AC489" s="37" t="str">
        <v/>
      </c>
      <c r="AD489" s="37" t="str">
        <v/>
      </c>
      <c r="AE489" s="37" t="str">
        <v/>
      </c>
      <c r="AF489" s="37" t="str">
        <v/>
      </c>
      <c r="AG489" s="37" t="str">
        <v/>
      </c>
      <c r="AH489" s="40" t="str">
        <f t="shared" si="264"/>
        <v/>
      </c>
      <c r="AI489" s="36" t="str">
        <f>IFERROR(INDEX('Level Multipliers'!$D:$D,MATCH(AH489,'Level Multipliers'!$A:$A,0)),"")</f>
        <v/>
      </c>
      <c r="AJ489" s="37" t="str">
        <f t="shared" si="265"/>
        <v/>
      </c>
      <c r="AK489" s="37" t="str">
        <f t="shared" si="266"/>
        <v/>
      </c>
      <c r="AL489" s="38" t="str">
        <f t="shared" si="267"/>
        <v/>
      </c>
      <c r="AM489" s="38" t="str">
        <f t="shared" si="268"/>
        <v/>
      </c>
      <c r="AN489" s="38" t="b">
        <f t="shared" si="269"/>
        <v>1</v>
      </c>
      <c r="AO489" s="37" t="str">
        <f t="array" ref="AO489:AY489">IF(AN489,"",IVSolution($M489,$N489,$O489,AJ489,AK489,AL489,AM489,$E489,$F489,$G489,$H489,$I489))</f>
        <v/>
      </c>
      <c r="AP489" s="37" t="str">
        <v/>
      </c>
      <c r="AQ489" s="37" t="str">
        <v/>
      </c>
      <c r="AR489" s="39" t="str">
        <v/>
      </c>
      <c r="AS489" s="39" t="str">
        <v/>
      </c>
      <c r="AT489" s="37" t="str">
        <v/>
      </c>
      <c r="AU489" s="37" t="str">
        <v/>
      </c>
      <c r="AV489" s="37" t="str">
        <v/>
      </c>
      <c r="AW489" s="37" t="str">
        <v/>
      </c>
      <c r="AX489" s="37" t="str">
        <v/>
      </c>
      <c r="AY489" s="37" t="str">
        <v/>
      </c>
      <c r="AZ489" s="40" t="str">
        <f t="shared" si="270"/>
        <v/>
      </c>
      <c r="BA489" s="36" t="str">
        <f>IFERROR(INDEX('Level Multipliers'!$D:$D,MATCH(AZ489,'Level Multipliers'!$A:$A,0)),"")</f>
        <v/>
      </c>
      <c r="BB489" s="37" t="str">
        <f t="shared" si="271"/>
        <v/>
      </c>
      <c r="BC489" s="37" t="str">
        <f t="shared" si="272"/>
        <v/>
      </c>
      <c r="BD489" s="38" t="str">
        <f t="shared" si="273"/>
        <v/>
      </c>
      <c r="BE489" s="38" t="str">
        <f t="shared" si="274"/>
        <v/>
      </c>
      <c r="BF489" s="38" t="b">
        <f t="shared" si="275"/>
        <v>1</v>
      </c>
      <c r="BG489" s="37" t="str">
        <f t="array" ref="BG489:BQ489">IF(BF489,"",IVSolution($M489,$N489,$O489,BB489,BC489,BD489,BE489,$E489,$F489,$G489,$H489,$I489))</f>
        <v/>
      </c>
      <c r="BH489" s="37" t="str">
        <v/>
      </c>
      <c r="BI489" s="37" t="str">
        <v/>
      </c>
      <c r="BJ489" s="39" t="str">
        <v/>
      </c>
      <c r="BK489" s="39" t="str">
        <v/>
      </c>
      <c r="BL489" s="37" t="str">
        <v/>
      </c>
      <c r="BM489" s="37" t="str">
        <v/>
      </c>
      <c r="BN489" s="37" t="str">
        <v/>
      </c>
      <c r="BO489" s="37" t="str">
        <v/>
      </c>
      <c r="BP489" s="37" t="str">
        <v/>
      </c>
      <c r="BQ489" s="37" t="str">
        <v/>
      </c>
      <c r="BR489" s="40" t="str">
        <f t="shared" si="276"/>
        <v/>
      </c>
      <c r="BS489" s="36" t="str">
        <f>IFERROR(INDEX('Level Multipliers'!$D:$D,MATCH(BR489,'Level Multipliers'!$A:$A,0)),"")</f>
        <v/>
      </c>
      <c r="BT489" s="37" t="str">
        <f t="shared" si="277"/>
        <v/>
      </c>
      <c r="BU489" s="37" t="str">
        <f t="shared" si="278"/>
        <v/>
      </c>
      <c r="BV489" s="38" t="str">
        <f t="shared" si="279"/>
        <v/>
      </c>
      <c r="BW489" s="38" t="str">
        <f t="shared" si="280"/>
        <v/>
      </c>
      <c r="BX489" s="38" t="b">
        <f t="shared" si="281"/>
        <v>1</v>
      </c>
      <c r="BY489" s="37" t="str">
        <f t="array" ref="BY489:CI489">IF(BX489,"",IVSolution($M489,$N489,$O489,BT489,BU489,BV489,BW489,$E489,$F489,$G489,$H489,$I489))</f>
        <v/>
      </c>
      <c r="BZ489" s="37" t="str">
        <v/>
      </c>
      <c r="CA489" s="37" t="str">
        <v/>
      </c>
      <c r="CB489" s="39" t="str">
        <v/>
      </c>
      <c r="CC489" s="39" t="str">
        <v/>
      </c>
      <c r="CD489" s="37" t="str">
        <v/>
      </c>
      <c r="CE489" s="37" t="str">
        <v/>
      </c>
      <c r="CF489" s="37" t="str">
        <v/>
      </c>
      <c r="CG489" s="37" t="str">
        <v/>
      </c>
      <c r="CH489" s="37" t="str">
        <v/>
      </c>
      <c r="CI489" s="37" t="str">
        <v/>
      </c>
      <c r="CJ489" s="41" t="str">
        <f t="shared" si="282"/>
        <v/>
      </c>
      <c r="CK489" s="41" t="str">
        <f t="shared" si="283"/>
        <v/>
      </c>
      <c r="CL489" s="61" t="str">
        <f t="shared" si="284"/>
        <v/>
      </c>
      <c r="CM489" s="39" t="str">
        <f t="shared" si="285"/>
        <v/>
      </c>
      <c r="CN489" s="39" t="str">
        <f t="shared" si="286"/>
        <v/>
      </c>
      <c r="CO489" s="42" t="str">
        <f t="shared" si="287"/>
        <v/>
      </c>
      <c r="CP489" s="42" t="str">
        <f t="shared" si="288"/>
        <v/>
      </c>
      <c r="CQ489" s="42" t="str">
        <f t="shared" si="289"/>
        <v/>
      </c>
      <c r="CR489" s="42" t="str">
        <f t="shared" si="290"/>
        <v/>
      </c>
      <c r="CS489" s="42" t="str">
        <f t="shared" si="291"/>
        <v/>
      </c>
      <c r="CT489" s="42" t="str">
        <f t="shared" si="292"/>
        <v/>
      </c>
      <c r="CU489" s="43" t="str">
        <f t="shared" si="293"/>
        <v/>
      </c>
      <c r="CV489" s="43" t="str">
        <f t="shared" si="294"/>
        <v/>
      </c>
      <c r="CW489" s="43" t="str">
        <f t="shared" si="295"/>
        <v/>
      </c>
      <c r="CX489" s="13"/>
    </row>
    <row r="490" spans="1:102" x14ac:dyDescent="0.25">
      <c r="A490" s="31"/>
      <c r="B490" s="13"/>
      <c r="C490" s="13"/>
      <c r="D490" s="13"/>
      <c r="E490" s="32"/>
      <c r="F490" s="32"/>
      <c r="G490" s="32"/>
      <c r="H490" s="32"/>
      <c r="I490" s="32"/>
      <c r="J490" s="13"/>
      <c r="K490" s="33"/>
      <c r="L490" s="34" t="str">
        <f>IFERROR(INDEX('Pokemon Data'!A:A,MATCH($A490,'Pokemon Data'!$B:$B,0)),"")</f>
        <v/>
      </c>
      <c r="M490" s="34" t="str">
        <f>IFERROR(INDEX('Pokemon Data'!I:I,MATCH($A490,'Pokemon Data'!$B:$B,0)),"")</f>
        <v/>
      </c>
      <c r="N490" s="34" t="str">
        <f>IFERROR(INDEX('Pokemon Data'!J:J,MATCH($A490,'Pokemon Data'!$B:$B,0)),"")</f>
        <v/>
      </c>
      <c r="O490" s="34" t="str">
        <f>IFERROR(INDEX('Pokemon Data'!K:K,MATCH($A490,'Pokemon Data'!$B:$B,0)),"")</f>
        <v/>
      </c>
      <c r="P490" s="35" t="str">
        <f>IFERROR(INDEX('Level Multipliers'!$A:$A,MATCH($D490,'Level Multipliers'!$B:$B,0)),"")</f>
        <v/>
      </c>
      <c r="Q490" s="36" t="str">
        <f>IFERROR(INDEX('Level Multipliers'!$D:$D,MATCH(P490,'Level Multipliers'!$A:$A,0)),"")</f>
        <v/>
      </c>
      <c r="R490" s="37" t="str">
        <f t="shared" si="259"/>
        <v/>
      </c>
      <c r="S490" s="37" t="str">
        <f t="shared" si="260"/>
        <v/>
      </c>
      <c r="T490" s="38" t="str">
        <f t="shared" si="261"/>
        <v/>
      </c>
      <c r="U490" s="38" t="str">
        <f t="shared" si="262"/>
        <v/>
      </c>
      <c r="V490" s="38" t="b">
        <f t="shared" si="263"/>
        <v>1</v>
      </c>
      <c r="W490" s="37" t="str">
        <f t="array" ref="W490:AG490">IF(V490,"",IVSolution($M490,$N490,$O490,R490,S490,T490,U490,$E490,$F490,$G490,$H490,$I490))</f>
        <v/>
      </c>
      <c r="X490" s="37" t="str">
        <v/>
      </c>
      <c r="Y490" s="37" t="str">
        <v/>
      </c>
      <c r="Z490" s="39" t="str">
        <v/>
      </c>
      <c r="AA490" s="39" t="str">
        <v/>
      </c>
      <c r="AB490" s="37" t="str">
        <v/>
      </c>
      <c r="AC490" s="37" t="str">
        <v/>
      </c>
      <c r="AD490" s="37" t="str">
        <v/>
      </c>
      <c r="AE490" s="37" t="str">
        <v/>
      </c>
      <c r="AF490" s="37" t="str">
        <v/>
      </c>
      <c r="AG490" s="37" t="str">
        <v/>
      </c>
      <c r="AH490" s="40" t="str">
        <f t="shared" si="264"/>
        <v/>
      </c>
      <c r="AI490" s="36" t="str">
        <f>IFERROR(INDEX('Level Multipliers'!$D:$D,MATCH(AH490,'Level Multipliers'!$A:$A,0)),"")</f>
        <v/>
      </c>
      <c r="AJ490" s="37" t="str">
        <f t="shared" si="265"/>
        <v/>
      </c>
      <c r="AK490" s="37" t="str">
        <f t="shared" si="266"/>
        <v/>
      </c>
      <c r="AL490" s="38" t="str">
        <f t="shared" si="267"/>
        <v/>
      </c>
      <c r="AM490" s="38" t="str">
        <f t="shared" si="268"/>
        <v/>
      </c>
      <c r="AN490" s="38" t="b">
        <f t="shared" si="269"/>
        <v>1</v>
      </c>
      <c r="AO490" s="37" t="str">
        <f t="array" ref="AO490:AY490">IF(AN490,"",IVSolution($M490,$N490,$O490,AJ490,AK490,AL490,AM490,$E490,$F490,$G490,$H490,$I490))</f>
        <v/>
      </c>
      <c r="AP490" s="37" t="str">
        <v/>
      </c>
      <c r="AQ490" s="37" t="str">
        <v/>
      </c>
      <c r="AR490" s="39" t="str">
        <v/>
      </c>
      <c r="AS490" s="39" t="str">
        <v/>
      </c>
      <c r="AT490" s="37" t="str">
        <v/>
      </c>
      <c r="AU490" s="37" t="str">
        <v/>
      </c>
      <c r="AV490" s="37" t="str">
        <v/>
      </c>
      <c r="AW490" s="37" t="str">
        <v/>
      </c>
      <c r="AX490" s="37" t="str">
        <v/>
      </c>
      <c r="AY490" s="37" t="str">
        <v/>
      </c>
      <c r="AZ490" s="40" t="str">
        <f t="shared" si="270"/>
        <v/>
      </c>
      <c r="BA490" s="36" t="str">
        <f>IFERROR(INDEX('Level Multipliers'!$D:$D,MATCH(AZ490,'Level Multipliers'!$A:$A,0)),"")</f>
        <v/>
      </c>
      <c r="BB490" s="37" t="str">
        <f t="shared" si="271"/>
        <v/>
      </c>
      <c r="BC490" s="37" t="str">
        <f t="shared" si="272"/>
        <v/>
      </c>
      <c r="BD490" s="38" t="str">
        <f t="shared" si="273"/>
        <v/>
      </c>
      <c r="BE490" s="38" t="str">
        <f t="shared" si="274"/>
        <v/>
      </c>
      <c r="BF490" s="38" t="b">
        <f t="shared" si="275"/>
        <v>1</v>
      </c>
      <c r="BG490" s="37" t="str">
        <f t="array" ref="BG490:BQ490">IF(BF490,"",IVSolution($M490,$N490,$O490,BB490,BC490,BD490,BE490,$E490,$F490,$G490,$H490,$I490))</f>
        <v/>
      </c>
      <c r="BH490" s="37" t="str">
        <v/>
      </c>
      <c r="BI490" s="37" t="str">
        <v/>
      </c>
      <c r="BJ490" s="39" t="str">
        <v/>
      </c>
      <c r="BK490" s="39" t="str">
        <v/>
      </c>
      <c r="BL490" s="37" t="str">
        <v/>
      </c>
      <c r="BM490" s="37" t="str">
        <v/>
      </c>
      <c r="BN490" s="37" t="str">
        <v/>
      </c>
      <c r="BO490" s="37" t="str">
        <v/>
      </c>
      <c r="BP490" s="37" t="str">
        <v/>
      </c>
      <c r="BQ490" s="37" t="str">
        <v/>
      </c>
      <c r="BR490" s="40" t="str">
        <f t="shared" si="276"/>
        <v/>
      </c>
      <c r="BS490" s="36" t="str">
        <f>IFERROR(INDEX('Level Multipliers'!$D:$D,MATCH(BR490,'Level Multipliers'!$A:$A,0)),"")</f>
        <v/>
      </c>
      <c r="BT490" s="37" t="str">
        <f t="shared" si="277"/>
        <v/>
      </c>
      <c r="BU490" s="37" t="str">
        <f t="shared" si="278"/>
        <v/>
      </c>
      <c r="BV490" s="38" t="str">
        <f t="shared" si="279"/>
        <v/>
      </c>
      <c r="BW490" s="38" t="str">
        <f t="shared" si="280"/>
        <v/>
      </c>
      <c r="BX490" s="38" t="b">
        <f t="shared" si="281"/>
        <v>1</v>
      </c>
      <c r="BY490" s="37" t="str">
        <f t="array" ref="BY490:CI490">IF(BX490,"",IVSolution($M490,$N490,$O490,BT490,BU490,BV490,BW490,$E490,$F490,$G490,$H490,$I490))</f>
        <v/>
      </c>
      <c r="BZ490" s="37" t="str">
        <v/>
      </c>
      <c r="CA490" s="37" t="str">
        <v/>
      </c>
      <c r="CB490" s="39" t="str">
        <v/>
      </c>
      <c r="CC490" s="39" t="str">
        <v/>
      </c>
      <c r="CD490" s="37" t="str">
        <v/>
      </c>
      <c r="CE490" s="37" t="str">
        <v/>
      </c>
      <c r="CF490" s="37" t="str">
        <v/>
      </c>
      <c r="CG490" s="37" t="str">
        <v/>
      </c>
      <c r="CH490" s="37" t="str">
        <v/>
      </c>
      <c r="CI490" s="37" t="str">
        <v/>
      </c>
      <c r="CJ490" s="41" t="str">
        <f t="shared" si="282"/>
        <v/>
      </c>
      <c r="CK490" s="41" t="str">
        <f t="shared" si="283"/>
        <v/>
      </c>
      <c r="CL490" s="61" t="str">
        <f t="shared" si="284"/>
        <v/>
      </c>
      <c r="CM490" s="39" t="str">
        <f t="shared" si="285"/>
        <v/>
      </c>
      <c r="CN490" s="39" t="str">
        <f t="shared" si="286"/>
        <v/>
      </c>
      <c r="CO490" s="42" t="str">
        <f t="shared" si="287"/>
        <v/>
      </c>
      <c r="CP490" s="42" t="str">
        <f t="shared" si="288"/>
        <v/>
      </c>
      <c r="CQ490" s="42" t="str">
        <f t="shared" si="289"/>
        <v/>
      </c>
      <c r="CR490" s="42" t="str">
        <f t="shared" si="290"/>
        <v/>
      </c>
      <c r="CS490" s="42" t="str">
        <f t="shared" si="291"/>
        <v/>
      </c>
      <c r="CT490" s="42" t="str">
        <f t="shared" si="292"/>
        <v/>
      </c>
      <c r="CU490" s="43" t="str">
        <f t="shared" si="293"/>
        <v/>
      </c>
      <c r="CV490" s="43" t="str">
        <f t="shared" si="294"/>
        <v/>
      </c>
      <c r="CW490" s="43" t="str">
        <f t="shared" si="295"/>
        <v/>
      </c>
      <c r="CX490" s="13"/>
    </row>
    <row r="491" spans="1:102" x14ac:dyDescent="0.25">
      <c r="A491" s="31"/>
      <c r="B491" s="13"/>
      <c r="C491" s="13"/>
      <c r="D491" s="13"/>
      <c r="E491" s="32"/>
      <c r="F491" s="32"/>
      <c r="G491" s="32"/>
      <c r="H491" s="32"/>
      <c r="I491" s="32"/>
      <c r="J491" s="13"/>
      <c r="K491" s="33"/>
      <c r="L491" s="34" t="str">
        <f>IFERROR(INDEX('Pokemon Data'!A:A,MATCH($A491,'Pokemon Data'!$B:$B,0)),"")</f>
        <v/>
      </c>
      <c r="M491" s="34" t="str">
        <f>IFERROR(INDEX('Pokemon Data'!I:I,MATCH($A491,'Pokemon Data'!$B:$B,0)),"")</f>
        <v/>
      </c>
      <c r="N491" s="34" t="str">
        <f>IFERROR(INDEX('Pokemon Data'!J:J,MATCH($A491,'Pokemon Data'!$B:$B,0)),"")</f>
        <v/>
      </c>
      <c r="O491" s="34" t="str">
        <f>IFERROR(INDEX('Pokemon Data'!K:K,MATCH($A491,'Pokemon Data'!$B:$B,0)),"")</f>
        <v/>
      </c>
      <c r="P491" s="35" t="str">
        <f>IFERROR(INDEX('Level Multipliers'!$A:$A,MATCH($D491,'Level Multipliers'!$B:$B,0)),"")</f>
        <v/>
      </c>
      <c r="Q491" s="36" t="str">
        <f>IFERROR(INDEX('Level Multipliers'!$D:$D,MATCH(P491,'Level Multipliers'!$A:$A,0)),"")</f>
        <v/>
      </c>
      <c r="R491" s="37" t="str">
        <f t="shared" si="259"/>
        <v/>
      </c>
      <c r="S491" s="37" t="str">
        <f t="shared" si="260"/>
        <v/>
      </c>
      <c r="T491" s="38" t="str">
        <f t="shared" si="261"/>
        <v/>
      </c>
      <c r="U491" s="38" t="str">
        <f t="shared" si="262"/>
        <v/>
      </c>
      <c r="V491" s="38" t="b">
        <f t="shared" si="263"/>
        <v>1</v>
      </c>
      <c r="W491" s="37" t="str">
        <f t="array" ref="W491:AG491">IF(V491,"",IVSolution($M491,$N491,$O491,R491,S491,T491,U491,$E491,$F491,$G491,$H491,$I491))</f>
        <v/>
      </c>
      <c r="X491" s="37" t="str">
        <v/>
      </c>
      <c r="Y491" s="37" t="str">
        <v/>
      </c>
      <c r="Z491" s="39" t="str">
        <v/>
      </c>
      <c r="AA491" s="39" t="str">
        <v/>
      </c>
      <c r="AB491" s="37" t="str">
        <v/>
      </c>
      <c r="AC491" s="37" t="str">
        <v/>
      </c>
      <c r="AD491" s="37" t="str">
        <v/>
      </c>
      <c r="AE491" s="37" t="str">
        <v/>
      </c>
      <c r="AF491" s="37" t="str">
        <v/>
      </c>
      <c r="AG491" s="37" t="str">
        <v/>
      </c>
      <c r="AH491" s="40" t="str">
        <f t="shared" si="264"/>
        <v/>
      </c>
      <c r="AI491" s="36" t="str">
        <f>IFERROR(INDEX('Level Multipliers'!$D:$D,MATCH(AH491,'Level Multipliers'!$A:$A,0)),"")</f>
        <v/>
      </c>
      <c r="AJ491" s="37" t="str">
        <f t="shared" si="265"/>
        <v/>
      </c>
      <c r="AK491" s="37" t="str">
        <f t="shared" si="266"/>
        <v/>
      </c>
      <c r="AL491" s="38" t="str">
        <f t="shared" si="267"/>
        <v/>
      </c>
      <c r="AM491" s="38" t="str">
        <f t="shared" si="268"/>
        <v/>
      </c>
      <c r="AN491" s="38" t="b">
        <f t="shared" si="269"/>
        <v>1</v>
      </c>
      <c r="AO491" s="37" t="str">
        <f t="array" ref="AO491:AY491">IF(AN491,"",IVSolution($M491,$N491,$O491,AJ491,AK491,AL491,AM491,$E491,$F491,$G491,$H491,$I491))</f>
        <v/>
      </c>
      <c r="AP491" s="37" t="str">
        <v/>
      </c>
      <c r="AQ491" s="37" t="str">
        <v/>
      </c>
      <c r="AR491" s="39" t="str">
        <v/>
      </c>
      <c r="AS491" s="39" t="str">
        <v/>
      </c>
      <c r="AT491" s="37" t="str">
        <v/>
      </c>
      <c r="AU491" s="37" t="str">
        <v/>
      </c>
      <c r="AV491" s="37" t="str">
        <v/>
      </c>
      <c r="AW491" s="37" t="str">
        <v/>
      </c>
      <c r="AX491" s="37" t="str">
        <v/>
      </c>
      <c r="AY491" s="37" t="str">
        <v/>
      </c>
      <c r="AZ491" s="40" t="str">
        <f t="shared" si="270"/>
        <v/>
      </c>
      <c r="BA491" s="36" t="str">
        <f>IFERROR(INDEX('Level Multipliers'!$D:$D,MATCH(AZ491,'Level Multipliers'!$A:$A,0)),"")</f>
        <v/>
      </c>
      <c r="BB491" s="37" t="str">
        <f t="shared" si="271"/>
        <v/>
      </c>
      <c r="BC491" s="37" t="str">
        <f t="shared" si="272"/>
        <v/>
      </c>
      <c r="BD491" s="38" t="str">
        <f t="shared" si="273"/>
        <v/>
      </c>
      <c r="BE491" s="38" t="str">
        <f t="shared" si="274"/>
        <v/>
      </c>
      <c r="BF491" s="38" t="b">
        <f t="shared" si="275"/>
        <v>1</v>
      </c>
      <c r="BG491" s="37" t="str">
        <f t="array" ref="BG491:BQ491">IF(BF491,"",IVSolution($M491,$N491,$O491,BB491,BC491,BD491,BE491,$E491,$F491,$G491,$H491,$I491))</f>
        <v/>
      </c>
      <c r="BH491" s="37" t="str">
        <v/>
      </c>
      <c r="BI491" s="37" t="str">
        <v/>
      </c>
      <c r="BJ491" s="39" t="str">
        <v/>
      </c>
      <c r="BK491" s="39" t="str">
        <v/>
      </c>
      <c r="BL491" s="37" t="str">
        <v/>
      </c>
      <c r="BM491" s="37" t="str">
        <v/>
      </c>
      <c r="BN491" s="37" t="str">
        <v/>
      </c>
      <c r="BO491" s="37" t="str">
        <v/>
      </c>
      <c r="BP491" s="37" t="str">
        <v/>
      </c>
      <c r="BQ491" s="37" t="str">
        <v/>
      </c>
      <c r="BR491" s="40" t="str">
        <f t="shared" si="276"/>
        <v/>
      </c>
      <c r="BS491" s="36" t="str">
        <f>IFERROR(INDEX('Level Multipliers'!$D:$D,MATCH(BR491,'Level Multipliers'!$A:$A,0)),"")</f>
        <v/>
      </c>
      <c r="BT491" s="37" t="str">
        <f t="shared" si="277"/>
        <v/>
      </c>
      <c r="BU491" s="37" t="str">
        <f t="shared" si="278"/>
        <v/>
      </c>
      <c r="BV491" s="38" t="str">
        <f t="shared" si="279"/>
        <v/>
      </c>
      <c r="BW491" s="38" t="str">
        <f t="shared" si="280"/>
        <v/>
      </c>
      <c r="BX491" s="38" t="b">
        <f t="shared" si="281"/>
        <v>1</v>
      </c>
      <c r="BY491" s="37" t="str">
        <f t="array" ref="BY491:CI491">IF(BX491,"",IVSolution($M491,$N491,$O491,BT491,BU491,BV491,BW491,$E491,$F491,$G491,$H491,$I491))</f>
        <v/>
      </c>
      <c r="BZ491" s="37" t="str">
        <v/>
      </c>
      <c r="CA491" s="37" t="str">
        <v/>
      </c>
      <c r="CB491" s="39" t="str">
        <v/>
      </c>
      <c r="CC491" s="39" t="str">
        <v/>
      </c>
      <c r="CD491" s="37" t="str">
        <v/>
      </c>
      <c r="CE491" s="37" t="str">
        <v/>
      </c>
      <c r="CF491" s="37" t="str">
        <v/>
      </c>
      <c r="CG491" s="37" t="str">
        <v/>
      </c>
      <c r="CH491" s="37" t="str">
        <v/>
      </c>
      <c r="CI491" s="37" t="str">
        <v/>
      </c>
      <c r="CJ491" s="41" t="str">
        <f t="shared" si="282"/>
        <v/>
      </c>
      <c r="CK491" s="41" t="str">
        <f t="shared" si="283"/>
        <v/>
      </c>
      <c r="CL491" s="61" t="str">
        <f t="shared" si="284"/>
        <v/>
      </c>
      <c r="CM491" s="39" t="str">
        <f t="shared" si="285"/>
        <v/>
      </c>
      <c r="CN491" s="39" t="str">
        <f t="shared" si="286"/>
        <v/>
      </c>
      <c r="CO491" s="42" t="str">
        <f t="shared" si="287"/>
        <v/>
      </c>
      <c r="CP491" s="42" t="str">
        <f t="shared" si="288"/>
        <v/>
      </c>
      <c r="CQ491" s="42" t="str">
        <f t="shared" si="289"/>
        <v/>
      </c>
      <c r="CR491" s="42" t="str">
        <f t="shared" si="290"/>
        <v/>
      </c>
      <c r="CS491" s="42" t="str">
        <f t="shared" si="291"/>
        <v/>
      </c>
      <c r="CT491" s="42" t="str">
        <f t="shared" si="292"/>
        <v/>
      </c>
      <c r="CU491" s="43" t="str">
        <f t="shared" si="293"/>
        <v/>
      </c>
      <c r="CV491" s="43" t="str">
        <f t="shared" si="294"/>
        <v/>
      </c>
      <c r="CW491" s="43" t="str">
        <f t="shared" si="295"/>
        <v/>
      </c>
      <c r="CX491" s="13"/>
    </row>
    <row r="492" spans="1:102" x14ac:dyDescent="0.25">
      <c r="A492" s="31"/>
      <c r="B492" s="13"/>
      <c r="C492" s="13"/>
      <c r="D492" s="13"/>
      <c r="E492" s="32"/>
      <c r="F492" s="32"/>
      <c r="G492" s="32"/>
      <c r="H492" s="32"/>
      <c r="I492" s="32"/>
      <c r="J492" s="13"/>
      <c r="K492" s="33"/>
      <c r="L492" s="34" t="str">
        <f>IFERROR(INDEX('Pokemon Data'!A:A,MATCH($A492,'Pokemon Data'!$B:$B,0)),"")</f>
        <v/>
      </c>
      <c r="M492" s="34" t="str">
        <f>IFERROR(INDEX('Pokemon Data'!I:I,MATCH($A492,'Pokemon Data'!$B:$B,0)),"")</f>
        <v/>
      </c>
      <c r="N492" s="34" t="str">
        <f>IFERROR(INDEX('Pokemon Data'!J:J,MATCH($A492,'Pokemon Data'!$B:$B,0)),"")</f>
        <v/>
      </c>
      <c r="O492" s="34" t="str">
        <f>IFERROR(INDEX('Pokemon Data'!K:K,MATCH($A492,'Pokemon Data'!$B:$B,0)),"")</f>
        <v/>
      </c>
      <c r="P492" s="35" t="str">
        <f>IFERROR(INDEX('Level Multipliers'!$A:$A,MATCH($D492,'Level Multipliers'!$B:$B,0)),"")</f>
        <v/>
      </c>
      <c r="Q492" s="36" t="str">
        <f>IFERROR(INDEX('Level Multipliers'!$D:$D,MATCH(P492,'Level Multipliers'!$A:$A,0)),"")</f>
        <v/>
      </c>
      <c r="R492" s="37" t="str">
        <f t="shared" si="259"/>
        <v/>
      </c>
      <c r="S492" s="37" t="str">
        <f t="shared" si="260"/>
        <v/>
      </c>
      <c r="T492" s="38" t="str">
        <f t="shared" si="261"/>
        <v/>
      </c>
      <c r="U492" s="38" t="str">
        <f t="shared" si="262"/>
        <v/>
      </c>
      <c r="V492" s="38" t="b">
        <f t="shared" si="263"/>
        <v>1</v>
      </c>
      <c r="W492" s="37" t="str">
        <f t="array" ref="W492:AG492">IF(V492,"",IVSolution($M492,$N492,$O492,R492,S492,T492,U492,$E492,$F492,$G492,$H492,$I492))</f>
        <v/>
      </c>
      <c r="X492" s="37" t="str">
        <v/>
      </c>
      <c r="Y492" s="37" t="str">
        <v/>
      </c>
      <c r="Z492" s="39" t="str">
        <v/>
      </c>
      <c r="AA492" s="39" t="str">
        <v/>
      </c>
      <c r="AB492" s="37" t="str">
        <v/>
      </c>
      <c r="AC492" s="37" t="str">
        <v/>
      </c>
      <c r="AD492" s="37" t="str">
        <v/>
      </c>
      <c r="AE492" s="37" t="str">
        <v/>
      </c>
      <c r="AF492" s="37" t="str">
        <v/>
      </c>
      <c r="AG492" s="37" t="str">
        <v/>
      </c>
      <c r="AH492" s="40" t="str">
        <f t="shared" si="264"/>
        <v/>
      </c>
      <c r="AI492" s="36" t="str">
        <f>IFERROR(INDEX('Level Multipliers'!$D:$D,MATCH(AH492,'Level Multipliers'!$A:$A,0)),"")</f>
        <v/>
      </c>
      <c r="AJ492" s="37" t="str">
        <f t="shared" si="265"/>
        <v/>
      </c>
      <c r="AK492" s="37" t="str">
        <f t="shared" si="266"/>
        <v/>
      </c>
      <c r="AL492" s="38" t="str">
        <f t="shared" si="267"/>
        <v/>
      </c>
      <c r="AM492" s="38" t="str">
        <f t="shared" si="268"/>
        <v/>
      </c>
      <c r="AN492" s="38" t="b">
        <f t="shared" si="269"/>
        <v>1</v>
      </c>
      <c r="AO492" s="37" t="str">
        <f t="array" ref="AO492:AY492">IF(AN492,"",IVSolution($M492,$N492,$O492,AJ492,AK492,AL492,AM492,$E492,$F492,$G492,$H492,$I492))</f>
        <v/>
      </c>
      <c r="AP492" s="37" t="str">
        <v/>
      </c>
      <c r="AQ492" s="37" t="str">
        <v/>
      </c>
      <c r="AR492" s="39" t="str">
        <v/>
      </c>
      <c r="AS492" s="39" t="str">
        <v/>
      </c>
      <c r="AT492" s="37" t="str">
        <v/>
      </c>
      <c r="AU492" s="37" t="str">
        <v/>
      </c>
      <c r="AV492" s="37" t="str">
        <v/>
      </c>
      <c r="AW492" s="37" t="str">
        <v/>
      </c>
      <c r="AX492" s="37" t="str">
        <v/>
      </c>
      <c r="AY492" s="37" t="str">
        <v/>
      </c>
      <c r="AZ492" s="40" t="str">
        <f t="shared" si="270"/>
        <v/>
      </c>
      <c r="BA492" s="36" t="str">
        <f>IFERROR(INDEX('Level Multipliers'!$D:$D,MATCH(AZ492,'Level Multipliers'!$A:$A,0)),"")</f>
        <v/>
      </c>
      <c r="BB492" s="37" t="str">
        <f t="shared" si="271"/>
        <v/>
      </c>
      <c r="BC492" s="37" t="str">
        <f t="shared" si="272"/>
        <v/>
      </c>
      <c r="BD492" s="38" t="str">
        <f t="shared" si="273"/>
        <v/>
      </c>
      <c r="BE492" s="38" t="str">
        <f t="shared" si="274"/>
        <v/>
      </c>
      <c r="BF492" s="38" t="b">
        <f t="shared" si="275"/>
        <v>1</v>
      </c>
      <c r="BG492" s="37" t="str">
        <f t="array" ref="BG492:BQ492">IF(BF492,"",IVSolution($M492,$N492,$O492,BB492,BC492,BD492,BE492,$E492,$F492,$G492,$H492,$I492))</f>
        <v/>
      </c>
      <c r="BH492" s="37" t="str">
        <v/>
      </c>
      <c r="BI492" s="37" t="str">
        <v/>
      </c>
      <c r="BJ492" s="39" t="str">
        <v/>
      </c>
      <c r="BK492" s="39" t="str">
        <v/>
      </c>
      <c r="BL492" s="37" t="str">
        <v/>
      </c>
      <c r="BM492" s="37" t="str">
        <v/>
      </c>
      <c r="BN492" s="37" t="str">
        <v/>
      </c>
      <c r="BO492" s="37" t="str">
        <v/>
      </c>
      <c r="BP492" s="37" t="str">
        <v/>
      </c>
      <c r="BQ492" s="37" t="str">
        <v/>
      </c>
      <c r="BR492" s="40" t="str">
        <f t="shared" si="276"/>
        <v/>
      </c>
      <c r="BS492" s="36" t="str">
        <f>IFERROR(INDEX('Level Multipliers'!$D:$D,MATCH(BR492,'Level Multipliers'!$A:$A,0)),"")</f>
        <v/>
      </c>
      <c r="BT492" s="37" t="str">
        <f t="shared" si="277"/>
        <v/>
      </c>
      <c r="BU492" s="37" t="str">
        <f t="shared" si="278"/>
        <v/>
      </c>
      <c r="BV492" s="38" t="str">
        <f t="shared" si="279"/>
        <v/>
      </c>
      <c r="BW492" s="38" t="str">
        <f t="shared" si="280"/>
        <v/>
      </c>
      <c r="BX492" s="38" t="b">
        <f t="shared" si="281"/>
        <v>1</v>
      </c>
      <c r="BY492" s="37" t="str">
        <f t="array" ref="BY492:CI492">IF(BX492,"",IVSolution($M492,$N492,$O492,BT492,BU492,BV492,BW492,$E492,$F492,$G492,$H492,$I492))</f>
        <v/>
      </c>
      <c r="BZ492" s="37" t="str">
        <v/>
      </c>
      <c r="CA492" s="37" t="str">
        <v/>
      </c>
      <c r="CB492" s="39" t="str">
        <v/>
      </c>
      <c r="CC492" s="39" t="str">
        <v/>
      </c>
      <c r="CD492" s="37" t="str">
        <v/>
      </c>
      <c r="CE492" s="37" t="str">
        <v/>
      </c>
      <c r="CF492" s="37" t="str">
        <v/>
      </c>
      <c r="CG492" s="37" t="str">
        <v/>
      </c>
      <c r="CH492" s="37" t="str">
        <v/>
      </c>
      <c r="CI492" s="37" t="str">
        <v/>
      </c>
      <c r="CJ492" s="41" t="str">
        <f t="shared" si="282"/>
        <v/>
      </c>
      <c r="CK492" s="41" t="str">
        <f t="shared" si="283"/>
        <v/>
      </c>
      <c r="CL492" s="61" t="str">
        <f t="shared" si="284"/>
        <v/>
      </c>
      <c r="CM492" s="39" t="str">
        <f t="shared" si="285"/>
        <v/>
      </c>
      <c r="CN492" s="39" t="str">
        <f t="shared" si="286"/>
        <v/>
      </c>
      <c r="CO492" s="42" t="str">
        <f t="shared" si="287"/>
        <v/>
      </c>
      <c r="CP492" s="42" t="str">
        <f t="shared" si="288"/>
        <v/>
      </c>
      <c r="CQ492" s="42" t="str">
        <f t="shared" si="289"/>
        <v/>
      </c>
      <c r="CR492" s="42" t="str">
        <f t="shared" si="290"/>
        <v/>
      </c>
      <c r="CS492" s="42" t="str">
        <f t="shared" si="291"/>
        <v/>
      </c>
      <c r="CT492" s="42" t="str">
        <f t="shared" si="292"/>
        <v/>
      </c>
      <c r="CU492" s="43" t="str">
        <f t="shared" si="293"/>
        <v/>
      </c>
      <c r="CV492" s="43" t="str">
        <f t="shared" si="294"/>
        <v/>
      </c>
      <c r="CW492" s="43" t="str">
        <f t="shared" si="295"/>
        <v/>
      </c>
      <c r="CX492" s="13"/>
    </row>
    <row r="493" spans="1:102" x14ac:dyDescent="0.25">
      <c r="A493" s="31"/>
      <c r="B493" s="13"/>
      <c r="C493" s="13"/>
      <c r="D493" s="13"/>
      <c r="E493" s="32"/>
      <c r="F493" s="32"/>
      <c r="G493" s="32"/>
      <c r="H493" s="32"/>
      <c r="I493" s="32"/>
      <c r="J493" s="13"/>
      <c r="K493" s="33"/>
      <c r="L493" s="34" t="str">
        <f>IFERROR(INDEX('Pokemon Data'!A:A,MATCH($A493,'Pokemon Data'!$B:$B,0)),"")</f>
        <v/>
      </c>
      <c r="M493" s="34" t="str">
        <f>IFERROR(INDEX('Pokemon Data'!I:I,MATCH($A493,'Pokemon Data'!$B:$B,0)),"")</f>
        <v/>
      </c>
      <c r="N493" s="34" t="str">
        <f>IFERROR(INDEX('Pokemon Data'!J:J,MATCH($A493,'Pokemon Data'!$B:$B,0)),"")</f>
        <v/>
      </c>
      <c r="O493" s="34" t="str">
        <f>IFERROR(INDEX('Pokemon Data'!K:K,MATCH($A493,'Pokemon Data'!$B:$B,0)),"")</f>
        <v/>
      </c>
      <c r="P493" s="35" t="str">
        <f>IFERROR(INDEX('Level Multipliers'!$A:$A,MATCH($D493,'Level Multipliers'!$B:$B,0)),"")</f>
        <v/>
      </c>
      <c r="Q493" s="36" t="str">
        <f>IFERROR(INDEX('Level Multipliers'!$D:$D,MATCH(P493,'Level Multipliers'!$A:$A,0)),"")</f>
        <v/>
      </c>
      <c r="R493" s="37" t="str">
        <f t="shared" si="259"/>
        <v/>
      </c>
      <c r="S493" s="37" t="str">
        <f t="shared" si="260"/>
        <v/>
      </c>
      <c r="T493" s="38" t="str">
        <f t="shared" si="261"/>
        <v/>
      </c>
      <c r="U493" s="38" t="str">
        <f t="shared" si="262"/>
        <v/>
      </c>
      <c r="V493" s="38" t="b">
        <f t="shared" si="263"/>
        <v>1</v>
      </c>
      <c r="W493" s="37" t="str">
        <f t="array" ref="W493:AG493">IF(V493,"",IVSolution($M493,$N493,$O493,R493,S493,T493,U493,$E493,$F493,$G493,$H493,$I493))</f>
        <v/>
      </c>
      <c r="X493" s="37" t="str">
        <v/>
      </c>
      <c r="Y493" s="37" t="str">
        <v/>
      </c>
      <c r="Z493" s="39" t="str">
        <v/>
      </c>
      <c r="AA493" s="39" t="str">
        <v/>
      </c>
      <c r="AB493" s="37" t="str">
        <v/>
      </c>
      <c r="AC493" s="37" t="str">
        <v/>
      </c>
      <c r="AD493" s="37" t="str">
        <v/>
      </c>
      <c r="AE493" s="37" t="str">
        <v/>
      </c>
      <c r="AF493" s="37" t="str">
        <v/>
      </c>
      <c r="AG493" s="37" t="str">
        <v/>
      </c>
      <c r="AH493" s="40" t="str">
        <f t="shared" si="264"/>
        <v/>
      </c>
      <c r="AI493" s="36" t="str">
        <f>IFERROR(INDEX('Level Multipliers'!$D:$D,MATCH(AH493,'Level Multipliers'!$A:$A,0)),"")</f>
        <v/>
      </c>
      <c r="AJ493" s="37" t="str">
        <f t="shared" si="265"/>
        <v/>
      </c>
      <c r="AK493" s="37" t="str">
        <f t="shared" si="266"/>
        <v/>
      </c>
      <c r="AL493" s="38" t="str">
        <f t="shared" si="267"/>
        <v/>
      </c>
      <c r="AM493" s="38" t="str">
        <f t="shared" si="268"/>
        <v/>
      </c>
      <c r="AN493" s="38" t="b">
        <f t="shared" si="269"/>
        <v>1</v>
      </c>
      <c r="AO493" s="37" t="str">
        <f t="array" ref="AO493:AY493">IF(AN493,"",IVSolution($M493,$N493,$O493,AJ493,AK493,AL493,AM493,$E493,$F493,$G493,$H493,$I493))</f>
        <v/>
      </c>
      <c r="AP493" s="37" t="str">
        <v/>
      </c>
      <c r="AQ493" s="37" t="str">
        <v/>
      </c>
      <c r="AR493" s="39" t="str">
        <v/>
      </c>
      <c r="AS493" s="39" t="str">
        <v/>
      </c>
      <c r="AT493" s="37" t="str">
        <v/>
      </c>
      <c r="AU493" s="37" t="str">
        <v/>
      </c>
      <c r="AV493" s="37" t="str">
        <v/>
      </c>
      <c r="AW493" s="37" t="str">
        <v/>
      </c>
      <c r="AX493" s="37" t="str">
        <v/>
      </c>
      <c r="AY493" s="37" t="str">
        <v/>
      </c>
      <c r="AZ493" s="40" t="str">
        <f t="shared" si="270"/>
        <v/>
      </c>
      <c r="BA493" s="36" t="str">
        <f>IFERROR(INDEX('Level Multipliers'!$D:$D,MATCH(AZ493,'Level Multipliers'!$A:$A,0)),"")</f>
        <v/>
      </c>
      <c r="BB493" s="37" t="str">
        <f t="shared" si="271"/>
        <v/>
      </c>
      <c r="BC493" s="37" t="str">
        <f t="shared" si="272"/>
        <v/>
      </c>
      <c r="BD493" s="38" t="str">
        <f t="shared" si="273"/>
        <v/>
      </c>
      <c r="BE493" s="38" t="str">
        <f t="shared" si="274"/>
        <v/>
      </c>
      <c r="BF493" s="38" t="b">
        <f t="shared" si="275"/>
        <v>1</v>
      </c>
      <c r="BG493" s="37" t="str">
        <f t="array" ref="BG493:BQ493">IF(BF493,"",IVSolution($M493,$N493,$O493,BB493,BC493,BD493,BE493,$E493,$F493,$G493,$H493,$I493))</f>
        <v/>
      </c>
      <c r="BH493" s="37" t="str">
        <v/>
      </c>
      <c r="BI493" s="37" t="str">
        <v/>
      </c>
      <c r="BJ493" s="39" t="str">
        <v/>
      </c>
      <c r="BK493" s="39" t="str">
        <v/>
      </c>
      <c r="BL493" s="37" t="str">
        <v/>
      </c>
      <c r="BM493" s="37" t="str">
        <v/>
      </c>
      <c r="BN493" s="37" t="str">
        <v/>
      </c>
      <c r="BO493" s="37" t="str">
        <v/>
      </c>
      <c r="BP493" s="37" t="str">
        <v/>
      </c>
      <c r="BQ493" s="37" t="str">
        <v/>
      </c>
      <c r="BR493" s="40" t="str">
        <f t="shared" si="276"/>
        <v/>
      </c>
      <c r="BS493" s="36" t="str">
        <f>IFERROR(INDEX('Level Multipliers'!$D:$D,MATCH(BR493,'Level Multipliers'!$A:$A,0)),"")</f>
        <v/>
      </c>
      <c r="BT493" s="37" t="str">
        <f t="shared" si="277"/>
        <v/>
      </c>
      <c r="BU493" s="37" t="str">
        <f t="shared" si="278"/>
        <v/>
      </c>
      <c r="BV493" s="38" t="str">
        <f t="shared" si="279"/>
        <v/>
      </c>
      <c r="BW493" s="38" t="str">
        <f t="shared" si="280"/>
        <v/>
      </c>
      <c r="BX493" s="38" t="b">
        <f t="shared" si="281"/>
        <v>1</v>
      </c>
      <c r="BY493" s="37" t="str">
        <f t="array" ref="BY493:CI493">IF(BX493,"",IVSolution($M493,$N493,$O493,BT493,BU493,BV493,BW493,$E493,$F493,$G493,$H493,$I493))</f>
        <v/>
      </c>
      <c r="BZ493" s="37" t="str">
        <v/>
      </c>
      <c r="CA493" s="37" t="str">
        <v/>
      </c>
      <c r="CB493" s="39" t="str">
        <v/>
      </c>
      <c r="CC493" s="39" t="str">
        <v/>
      </c>
      <c r="CD493" s="37" t="str">
        <v/>
      </c>
      <c r="CE493" s="37" t="str">
        <v/>
      </c>
      <c r="CF493" s="37" t="str">
        <v/>
      </c>
      <c r="CG493" s="37" t="str">
        <v/>
      </c>
      <c r="CH493" s="37" t="str">
        <v/>
      </c>
      <c r="CI493" s="37" t="str">
        <v/>
      </c>
      <c r="CJ493" s="41" t="str">
        <f t="shared" si="282"/>
        <v/>
      </c>
      <c r="CK493" s="41" t="str">
        <f t="shared" si="283"/>
        <v/>
      </c>
      <c r="CL493" s="61" t="str">
        <f t="shared" si="284"/>
        <v/>
      </c>
      <c r="CM493" s="39" t="str">
        <f t="shared" si="285"/>
        <v/>
      </c>
      <c r="CN493" s="39" t="str">
        <f t="shared" si="286"/>
        <v/>
      </c>
      <c r="CO493" s="42" t="str">
        <f t="shared" si="287"/>
        <v/>
      </c>
      <c r="CP493" s="42" t="str">
        <f t="shared" si="288"/>
        <v/>
      </c>
      <c r="CQ493" s="42" t="str">
        <f t="shared" si="289"/>
        <v/>
      </c>
      <c r="CR493" s="42" t="str">
        <f t="shared" si="290"/>
        <v/>
      </c>
      <c r="CS493" s="42" t="str">
        <f t="shared" si="291"/>
        <v/>
      </c>
      <c r="CT493" s="42" t="str">
        <f t="shared" si="292"/>
        <v/>
      </c>
      <c r="CU493" s="43" t="str">
        <f t="shared" si="293"/>
        <v/>
      </c>
      <c r="CV493" s="43" t="str">
        <f t="shared" si="294"/>
        <v/>
      </c>
      <c r="CW493" s="43" t="str">
        <f t="shared" si="295"/>
        <v/>
      </c>
      <c r="CX493" s="13"/>
    </row>
    <row r="494" spans="1:102" x14ac:dyDescent="0.25">
      <c r="A494" s="31"/>
      <c r="B494" s="13"/>
      <c r="C494" s="13"/>
      <c r="D494" s="13"/>
      <c r="E494" s="32"/>
      <c r="F494" s="32"/>
      <c r="G494" s="32"/>
      <c r="H494" s="32"/>
      <c r="I494" s="32"/>
      <c r="J494" s="13"/>
      <c r="K494" s="33"/>
      <c r="L494" s="34" t="str">
        <f>IFERROR(INDEX('Pokemon Data'!A:A,MATCH($A494,'Pokemon Data'!$B:$B,0)),"")</f>
        <v/>
      </c>
      <c r="M494" s="34" t="str">
        <f>IFERROR(INDEX('Pokemon Data'!I:I,MATCH($A494,'Pokemon Data'!$B:$B,0)),"")</f>
        <v/>
      </c>
      <c r="N494" s="34" t="str">
        <f>IFERROR(INDEX('Pokemon Data'!J:J,MATCH($A494,'Pokemon Data'!$B:$B,0)),"")</f>
        <v/>
      </c>
      <c r="O494" s="34" t="str">
        <f>IFERROR(INDEX('Pokemon Data'!K:K,MATCH($A494,'Pokemon Data'!$B:$B,0)),"")</f>
        <v/>
      </c>
      <c r="P494" s="35" t="str">
        <f>IFERROR(INDEX('Level Multipliers'!$A:$A,MATCH($D494,'Level Multipliers'!$B:$B,0)),"")</f>
        <v/>
      </c>
      <c r="Q494" s="36" t="str">
        <f>IFERROR(INDEX('Level Multipliers'!$D:$D,MATCH(P494,'Level Multipliers'!$A:$A,0)),"")</f>
        <v/>
      </c>
      <c r="R494" s="37" t="str">
        <f t="shared" si="259"/>
        <v/>
      </c>
      <c r="S494" s="37" t="str">
        <f t="shared" si="260"/>
        <v/>
      </c>
      <c r="T494" s="38" t="str">
        <f t="shared" si="261"/>
        <v/>
      </c>
      <c r="U494" s="38" t="str">
        <f t="shared" si="262"/>
        <v/>
      </c>
      <c r="V494" s="38" t="b">
        <f t="shared" si="263"/>
        <v>1</v>
      </c>
      <c r="W494" s="37" t="str">
        <f t="array" ref="W494:AG494">IF(V494,"",IVSolution($M494,$N494,$O494,R494,S494,T494,U494,$E494,$F494,$G494,$H494,$I494))</f>
        <v/>
      </c>
      <c r="X494" s="37" t="str">
        <v/>
      </c>
      <c r="Y494" s="37" t="str">
        <v/>
      </c>
      <c r="Z494" s="39" t="str">
        <v/>
      </c>
      <c r="AA494" s="39" t="str">
        <v/>
      </c>
      <c r="AB494" s="37" t="str">
        <v/>
      </c>
      <c r="AC494" s="37" t="str">
        <v/>
      </c>
      <c r="AD494" s="37" t="str">
        <v/>
      </c>
      <c r="AE494" s="37" t="str">
        <v/>
      </c>
      <c r="AF494" s="37" t="str">
        <v/>
      </c>
      <c r="AG494" s="37" t="str">
        <v/>
      </c>
      <c r="AH494" s="40" t="str">
        <f t="shared" si="264"/>
        <v/>
      </c>
      <c r="AI494" s="36" t="str">
        <f>IFERROR(INDEX('Level Multipliers'!$D:$D,MATCH(AH494,'Level Multipliers'!$A:$A,0)),"")</f>
        <v/>
      </c>
      <c r="AJ494" s="37" t="str">
        <f t="shared" si="265"/>
        <v/>
      </c>
      <c r="AK494" s="37" t="str">
        <f t="shared" si="266"/>
        <v/>
      </c>
      <c r="AL494" s="38" t="str">
        <f t="shared" si="267"/>
        <v/>
      </c>
      <c r="AM494" s="38" t="str">
        <f t="shared" si="268"/>
        <v/>
      </c>
      <c r="AN494" s="38" t="b">
        <f t="shared" si="269"/>
        <v>1</v>
      </c>
      <c r="AO494" s="37" t="str">
        <f t="array" ref="AO494:AY494">IF(AN494,"",IVSolution($M494,$N494,$O494,AJ494,AK494,AL494,AM494,$E494,$F494,$G494,$H494,$I494))</f>
        <v/>
      </c>
      <c r="AP494" s="37" t="str">
        <v/>
      </c>
      <c r="AQ494" s="37" t="str">
        <v/>
      </c>
      <c r="AR494" s="39" t="str">
        <v/>
      </c>
      <c r="AS494" s="39" t="str">
        <v/>
      </c>
      <c r="AT494" s="37" t="str">
        <v/>
      </c>
      <c r="AU494" s="37" t="str">
        <v/>
      </c>
      <c r="AV494" s="37" t="str">
        <v/>
      </c>
      <c r="AW494" s="37" t="str">
        <v/>
      </c>
      <c r="AX494" s="37" t="str">
        <v/>
      </c>
      <c r="AY494" s="37" t="str">
        <v/>
      </c>
      <c r="AZ494" s="40" t="str">
        <f t="shared" si="270"/>
        <v/>
      </c>
      <c r="BA494" s="36" t="str">
        <f>IFERROR(INDEX('Level Multipliers'!$D:$D,MATCH(AZ494,'Level Multipliers'!$A:$A,0)),"")</f>
        <v/>
      </c>
      <c r="BB494" s="37" t="str">
        <f t="shared" si="271"/>
        <v/>
      </c>
      <c r="BC494" s="37" t="str">
        <f t="shared" si="272"/>
        <v/>
      </c>
      <c r="BD494" s="38" t="str">
        <f t="shared" si="273"/>
        <v/>
      </c>
      <c r="BE494" s="38" t="str">
        <f t="shared" si="274"/>
        <v/>
      </c>
      <c r="BF494" s="38" t="b">
        <f t="shared" si="275"/>
        <v>1</v>
      </c>
      <c r="BG494" s="37" t="str">
        <f t="array" ref="BG494:BQ494">IF(BF494,"",IVSolution($M494,$N494,$O494,BB494,BC494,BD494,BE494,$E494,$F494,$G494,$H494,$I494))</f>
        <v/>
      </c>
      <c r="BH494" s="37" t="str">
        <v/>
      </c>
      <c r="BI494" s="37" t="str">
        <v/>
      </c>
      <c r="BJ494" s="39" t="str">
        <v/>
      </c>
      <c r="BK494" s="39" t="str">
        <v/>
      </c>
      <c r="BL494" s="37" t="str">
        <v/>
      </c>
      <c r="BM494" s="37" t="str">
        <v/>
      </c>
      <c r="BN494" s="37" t="str">
        <v/>
      </c>
      <c r="BO494" s="37" t="str">
        <v/>
      </c>
      <c r="BP494" s="37" t="str">
        <v/>
      </c>
      <c r="BQ494" s="37" t="str">
        <v/>
      </c>
      <c r="BR494" s="40" t="str">
        <f t="shared" si="276"/>
        <v/>
      </c>
      <c r="BS494" s="36" t="str">
        <f>IFERROR(INDEX('Level Multipliers'!$D:$D,MATCH(BR494,'Level Multipliers'!$A:$A,0)),"")</f>
        <v/>
      </c>
      <c r="BT494" s="37" t="str">
        <f t="shared" si="277"/>
        <v/>
      </c>
      <c r="BU494" s="37" t="str">
        <f t="shared" si="278"/>
        <v/>
      </c>
      <c r="BV494" s="38" t="str">
        <f t="shared" si="279"/>
        <v/>
      </c>
      <c r="BW494" s="38" t="str">
        <f t="shared" si="280"/>
        <v/>
      </c>
      <c r="BX494" s="38" t="b">
        <f t="shared" si="281"/>
        <v>1</v>
      </c>
      <c r="BY494" s="37" t="str">
        <f t="array" ref="BY494:CI494">IF(BX494,"",IVSolution($M494,$N494,$O494,BT494,BU494,BV494,BW494,$E494,$F494,$G494,$H494,$I494))</f>
        <v/>
      </c>
      <c r="BZ494" s="37" t="str">
        <v/>
      </c>
      <c r="CA494" s="37" t="str">
        <v/>
      </c>
      <c r="CB494" s="39" t="str">
        <v/>
      </c>
      <c r="CC494" s="39" t="str">
        <v/>
      </c>
      <c r="CD494" s="37" t="str">
        <v/>
      </c>
      <c r="CE494" s="37" t="str">
        <v/>
      </c>
      <c r="CF494" s="37" t="str">
        <v/>
      </c>
      <c r="CG494" s="37" t="str">
        <v/>
      </c>
      <c r="CH494" s="37" t="str">
        <v/>
      </c>
      <c r="CI494" s="37" t="str">
        <v/>
      </c>
      <c r="CJ494" s="41" t="str">
        <f t="shared" si="282"/>
        <v/>
      </c>
      <c r="CK494" s="41" t="str">
        <f t="shared" si="283"/>
        <v/>
      </c>
      <c r="CL494" s="61" t="str">
        <f t="shared" si="284"/>
        <v/>
      </c>
      <c r="CM494" s="39" t="str">
        <f t="shared" si="285"/>
        <v/>
      </c>
      <c r="CN494" s="39" t="str">
        <f t="shared" si="286"/>
        <v/>
      </c>
      <c r="CO494" s="42" t="str">
        <f t="shared" si="287"/>
        <v/>
      </c>
      <c r="CP494" s="42" t="str">
        <f t="shared" si="288"/>
        <v/>
      </c>
      <c r="CQ494" s="42" t="str">
        <f t="shared" si="289"/>
        <v/>
      </c>
      <c r="CR494" s="42" t="str">
        <f t="shared" si="290"/>
        <v/>
      </c>
      <c r="CS494" s="42" t="str">
        <f t="shared" si="291"/>
        <v/>
      </c>
      <c r="CT494" s="42" t="str">
        <f t="shared" si="292"/>
        <v/>
      </c>
      <c r="CU494" s="43" t="str">
        <f t="shared" si="293"/>
        <v/>
      </c>
      <c r="CV494" s="43" t="str">
        <f t="shared" si="294"/>
        <v/>
      </c>
      <c r="CW494" s="43" t="str">
        <f t="shared" si="295"/>
        <v/>
      </c>
      <c r="CX494" s="13"/>
    </row>
    <row r="495" spans="1:102" x14ac:dyDescent="0.25">
      <c r="A495" s="31"/>
      <c r="B495" s="13"/>
      <c r="C495" s="13"/>
      <c r="D495" s="13"/>
      <c r="E495" s="32"/>
      <c r="F495" s="32"/>
      <c r="G495" s="32"/>
      <c r="H495" s="32"/>
      <c r="I495" s="32"/>
      <c r="J495" s="13"/>
      <c r="K495" s="33"/>
      <c r="L495" s="34" t="str">
        <f>IFERROR(INDEX('Pokemon Data'!A:A,MATCH($A495,'Pokemon Data'!$B:$B,0)),"")</f>
        <v/>
      </c>
      <c r="M495" s="34" t="str">
        <f>IFERROR(INDEX('Pokemon Data'!I:I,MATCH($A495,'Pokemon Data'!$B:$B,0)),"")</f>
        <v/>
      </c>
      <c r="N495" s="34" t="str">
        <f>IFERROR(INDEX('Pokemon Data'!J:J,MATCH($A495,'Pokemon Data'!$B:$B,0)),"")</f>
        <v/>
      </c>
      <c r="O495" s="34" t="str">
        <f>IFERROR(INDEX('Pokemon Data'!K:K,MATCH($A495,'Pokemon Data'!$B:$B,0)),"")</f>
        <v/>
      </c>
      <c r="P495" s="35" t="str">
        <f>IFERROR(INDEX('Level Multipliers'!$A:$A,MATCH($D495,'Level Multipliers'!$B:$B,0)),"")</f>
        <v/>
      </c>
      <c r="Q495" s="36" t="str">
        <f>IFERROR(INDEX('Level Multipliers'!$D:$D,MATCH(P495,'Level Multipliers'!$A:$A,0)),"")</f>
        <v/>
      </c>
      <c r="R495" s="37" t="str">
        <f t="shared" si="259"/>
        <v/>
      </c>
      <c r="S495" s="37" t="str">
        <f t="shared" si="260"/>
        <v/>
      </c>
      <c r="T495" s="38" t="str">
        <f t="shared" si="261"/>
        <v/>
      </c>
      <c r="U495" s="38" t="str">
        <f t="shared" si="262"/>
        <v/>
      </c>
      <c r="V495" s="38" t="b">
        <f t="shared" si="263"/>
        <v>1</v>
      </c>
      <c r="W495" s="37" t="str">
        <f t="array" ref="W495:AG495">IF(V495,"",IVSolution($M495,$N495,$O495,R495,S495,T495,U495,$E495,$F495,$G495,$H495,$I495))</f>
        <v/>
      </c>
      <c r="X495" s="37" t="str">
        <v/>
      </c>
      <c r="Y495" s="37" t="str">
        <v/>
      </c>
      <c r="Z495" s="39" t="str">
        <v/>
      </c>
      <c r="AA495" s="39" t="str">
        <v/>
      </c>
      <c r="AB495" s="37" t="str">
        <v/>
      </c>
      <c r="AC495" s="37" t="str">
        <v/>
      </c>
      <c r="AD495" s="37" t="str">
        <v/>
      </c>
      <c r="AE495" s="37" t="str">
        <v/>
      </c>
      <c r="AF495" s="37" t="str">
        <v/>
      </c>
      <c r="AG495" s="37" t="str">
        <v/>
      </c>
      <c r="AH495" s="40" t="str">
        <f t="shared" si="264"/>
        <v/>
      </c>
      <c r="AI495" s="36" t="str">
        <f>IFERROR(INDEX('Level Multipliers'!$D:$D,MATCH(AH495,'Level Multipliers'!$A:$A,0)),"")</f>
        <v/>
      </c>
      <c r="AJ495" s="37" t="str">
        <f t="shared" si="265"/>
        <v/>
      </c>
      <c r="AK495" s="37" t="str">
        <f t="shared" si="266"/>
        <v/>
      </c>
      <c r="AL495" s="38" t="str">
        <f t="shared" si="267"/>
        <v/>
      </c>
      <c r="AM495" s="38" t="str">
        <f t="shared" si="268"/>
        <v/>
      </c>
      <c r="AN495" s="38" t="b">
        <f t="shared" si="269"/>
        <v>1</v>
      </c>
      <c r="AO495" s="37" t="str">
        <f t="array" ref="AO495:AY495">IF(AN495,"",IVSolution($M495,$N495,$O495,AJ495,AK495,AL495,AM495,$E495,$F495,$G495,$H495,$I495))</f>
        <v/>
      </c>
      <c r="AP495" s="37" t="str">
        <v/>
      </c>
      <c r="AQ495" s="37" t="str">
        <v/>
      </c>
      <c r="AR495" s="39" t="str">
        <v/>
      </c>
      <c r="AS495" s="39" t="str">
        <v/>
      </c>
      <c r="AT495" s="37" t="str">
        <v/>
      </c>
      <c r="AU495" s="37" t="str">
        <v/>
      </c>
      <c r="AV495" s="37" t="str">
        <v/>
      </c>
      <c r="AW495" s="37" t="str">
        <v/>
      </c>
      <c r="AX495" s="37" t="str">
        <v/>
      </c>
      <c r="AY495" s="37" t="str">
        <v/>
      </c>
      <c r="AZ495" s="40" t="str">
        <f t="shared" si="270"/>
        <v/>
      </c>
      <c r="BA495" s="36" t="str">
        <f>IFERROR(INDEX('Level Multipliers'!$D:$D,MATCH(AZ495,'Level Multipliers'!$A:$A,0)),"")</f>
        <v/>
      </c>
      <c r="BB495" s="37" t="str">
        <f t="shared" si="271"/>
        <v/>
      </c>
      <c r="BC495" s="37" t="str">
        <f t="shared" si="272"/>
        <v/>
      </c>
      <c r="BD495" s="38" t="str">
        <f t="shared" si="273"/>
        <v/>
      </c>
      <c r="BE495" s="38" t="str">
        <f t="shared" si="274"/>
        <v/>
      </c>
      <c r="BF495" s="38" t="b">
        <f t="shared" si="275"/>
        <v>1</v>
      </c>
      <c r="BG495" s="37" t="str">
        <f t="array" ref="BG495:BQ495">IF(BF495,"",IVSolution($M495,$N495,$O495,BB495,BC495,BD495,BE495,$E495,$F495,$G495,$H495,$I495))</f>
        <v/>
      </c>
      <c r="BH495" s="37" t="str">
        <v/>
      </c>
      <c r="BI495" s="37" t="str">
        <v/>
      </c>
      <c r="BJ495" s="39" t="str">
        <v/>
      </c>
      <c r="BK495" s="39" t="str">
        <v/>
      </c>
      <c r="BL495" s="37" t="str">
        <v/>
      </c>
      <c r="BM495" s="37" t="str">
        <v/>
      </c>
      <c r="BN495" s="37" t="str">
        <v/>
      </c>
      <c r="BO495" s="37" t="str">
        <v/>
      </c>
      <c r="BP495" s="37" t="str">
        <v/>
      </c>
      <c r="BQ495" s="37" t="str">
        <v/>
      </c>
      <c r="BR495" s="40" t="str">
        <f t="shared" si="276"/>
        <v/>
      </c>
      <c r="BS495" s="36" t="str">
        <f>IFERROR(INDEX('Level Multipliers'!$D:$D,MATCH(BR495,'Level Multipliers'!$A:$A,0)),"")</f>
        <v/>
      </c>
      <c r="BT495" s="37" t="str">
        <f t="shared" si="277"/>
        <v/>
      </c>
      <c r="BU495" s="37" t="str">
        <f t="shared" si="278"/>
        <v/>
      </c>
      <c r="BV495" s="38" t="str">
        <f t="shared" si="279"/>
        <v/>
      </c>
      <c r="BW495" s="38" t="str">
        <f t="shared" si="280"/>
        <v/>
      </c>
      <c r="BX495" s="38" t="b">
        <f t="shared" si="281"/>
        <v>1</v>
      </c>
      <c r="BY495" s="37" t="str">
        <f t="array" ref="BY495:CI495">IF(BX495,"",IVSolution($M495,$N495,$O495,BT495,BU495,BV495,BW495,$E495,$F495,$G495,$H495,$I495))</f>
        <v/>
      </c>
      <c r="BZ495" s="37" t="str">
        <v/>
      </c>
      <c r="CA495" s="37" t="str">
        <v/>
      </c>
      <c r="CB495" s="39" t="str">
        <v/>
      </c>
      <c r="CC495" s="39" t="str">
        <v/>
      </c>
      <c r="CD495" s="37" t="str">
        <v/>
      </c>
      <c r="CE495" s="37" t="str">
        <v/>
      </c>
      <c r="CF495" s="37" t="str">
        <v/>
      </c>
      <c r="CG495" s="37" t="str">
        <v/>
      </c>
      <c r="CH495" s="37" t="str">
        <v/>
      </c>
      <c r="CI495" s="37" t="str">
        <v/>
      </c>
      <c r="CJ495" s="41" t="str">
        <f t="shared" si="282"/>
        <v/>
      </c>
      <c r="CK495" s="41" t="str">
        <f t="shared" si="283"/>
        <v/>
      </c>
      <c r="CL495" s="61" t="str">
        <f t="shared" si="284"/>
        <v/>
      </c>
      <c r="CM495" s="39" t="str">
        <f t="shared" si="285"/>
        <v/>
      </c>
      <c r="CN495" s="39" t="str">
        <f t="shared" si="286"/>
        <v/>
      </c>
      <c r="CO495" s="42" t="str">
        <f t="shared" si="287"/>
        <v/>
      </c>
      <c r="CP495" s="42" t="str">
        <f t="shared" si="288"/>
        <v/>
      </c>
      <c r="CQ495" s="42" t="str">
        <f t="shared" si="289"/>
        <v/>
      </c>
      <c r="CR495" s="42" t="str">
        <f t="shared" si="290"/>
        <v/>
      </c>
      <c r="CS495" s="42" t="str">
        <f t="shared" si="291"/>
        <v/>
      </c>
      <c r="CT495" s="42" t="str">
        <f t="shared" si="292"/>
        <v/>
      </c>
      <c r="CU495" s="43" t="str">
        <f t="shared" si="293"/>
        <v/>
      </c>
      <c r="CV495" s="43" t="str">
        <f t="shared" si="294"/>
        <v/>
      </c>
      <c r="CW495" s="43" t="str">
        <f t="shared" si="295"/>
        <v/>
      </c>
      <c r="CX495" s="13"/>
    </row>
    <row r="496" spans="1:102" x14ac:dyDescent="0.25">
      <c r="A496" s="31"/>
      <c r="B496" s="13"/>
      <c r="C496" s="13"/>
      <c r="D496" s="13"/>
      <c r="E496" s="32"/>
      <c r="F496" s="32"/>
      <c r="G496" s="32"/>
      <c r="H496" s="32"/>
      <c r="I496" s="32"/>
      <c r="J496" s="13"/>
      <c r="K496" s="33"/>
      <c r="L496" s="34" t="str">
        <f>IFERROR(INDEX('Pokemon Data'!A:A,MATCH($A496,'Pokemon Data'!$B:$B,0)),"")</f>
        <v/>
      </c>
      <c r="M496" s="34" t="str">
        <f>IFERROR(INDEX('Pokemon Data'!I:I,MATCH($A496,'Pokemon Data'!$B:$B,0)),"")</f>
        <v/>
      </c>
      <c r="N496" s="34" t="str">
        <f>IFERROR(INDEX('Pokemon Data'!J:J,MATCH($A496,'Pokemon Data'!$B:$B,0)),"")</f>
        <v/>
      </c>
      <c r="O496" s="34" t="str">
        <f>IFERROR(INDEX('Pokemon Data'!K:K,MATCH($A496,'Pokemon Data'!$B:$B,0)),"")</f>
        <v/>
      </c>
      <c r="P496" s="35" t="str">
        <f>IFERROR(INDEX('Level Multipliers'!$A:$A,MATCH($D496,'Level Multipliers'!$B:$B,0)),"")</f>
        <v/>
      </c>
      <c r="Q496" s="36" t="str">
        <f>IFERROR(INDEX('Level Multipliers'!$D:$D,MATCH(P496,'Level Multipliers'!$A:$A,0)),"")</f>
        <v/>
      </c>
      <c r="R496" s="37" t="str">
        <f t="shared" si="259"/>
        <v/>
      </c>
      <c r="S496" s="37" t="str">
        <f t="shared" si="260"/>
        <v/>
      </c>
      <c r="T496" s="38" t="str">
        <f t="shared" si="261"/>
        <v/>
      </c>
      <c r="U496" s="38" t="str">
        <f t="shared" si="262"/>
        <v/>
      </c>
      <c r="V496" s="38" t="b">
        <f t="shared" si="263"/>
        <v>1</v>
      </c>
      <c r="W496" s="37" t="str">
        <f t="array" ref="W496:AG496">IF(V496,"",IVSolution($M496,$N496,$O496,R496,S496,T496,U496,$E496,$F496,$G496,$H496,$I496))</f>
        <v/>
      </c>
      <c r="X496" s="37" t="str">
        <v/>
      </c>
      <c r="Y496" s="37" t="str">
        <v/>
      </c>
      <c r="Z496" s="39" t="str">
        <v/>
      </c>
      <c r="AA496" s="39" t="str">
        <v/>
      </c>
      <c r="AB496" s="37" t="str">
        <v/>
      </c>
      <c r="AC496" s="37" t="str">
        <v/>
      </c>
      <c r="AD496" s="37" t="str">
        <v/>
      </c>
      <c r="AE496" s="37" t="str">
        <v/>
      </c>
      <c r="AF496" s="37" t="str">
        <v/>
      </c>
      <c r="AG496" s="37" t="str">
        <v/>
      </c>
      <c r="AH496" s="40" t="str">
        <f t="shared" si="264"/>
        <v/>
      </c>
      <c r="AI496" s="36" t="str">
        <f>IFERROR(INDEX('Level Multipliers'!$D:$D,MATCH(AH496,'Level Multipliers'!$A:$A,0)),"")</f>
        <v/>
      </c>
      <c r="AJ496" s="37" t="str">
        <f t="shared" si="265"/>
        <v/>
      </c>
      <c r="AK496" s="37" t="str">
        <f t="shared" si="266"/>
        <v/>
      </c>
      <c r="AL496" s="38" t="str">
        <f t="shared" si="267"/>
        <v/>
      </c>
      <c r="AM496" s="38" t="str">
        <f t="shared" si="268"/>
        <v/>
      </c>
      <c r="AN496" s="38" t="b">
        <f t="shared" si="269"/>
        <v>1</v>
      </c>
      <c r="AO496" s="37" t="str">
        <f t="array" ref="AO496:AY496">IF(AN496,"",IVSolution($M496,$N496,$O496,AJ496,AK496,AL496,AM496,$E496,$F496,$G496,$H496,$I496))</f>
        <v/>
      </c>
      <c r="AP496" s="37" t="str">
        <v/>
      </c>
      <c r="AQ496" s="37" t="str">
        <v/>
      </c>
      <c r="AR496" s="39" t="str">
        <v/>
      </c>
      <c r="AS496" s="39" t="str">
        <v/>
      </c>
      <c r="AT496" s="37" t="str">
        <v/>
      </c>
      <c r="AU496" s="37" t="str">
        <v/>
      </c>
      <c r="AV496" s="37" t="str">
        <v/>
      </c>
      <c r="AW496" s="37" t="str">
        <v/>
      </c>
      <c r="AX496" s="37" t="str">
        <v/>
      </c>
      <c r="AY496" s="37" t="str">
        <v/>
      </c>
      <c r="AZ496" s="40" t="str">
        <f t="shared" si="270"/>
        <v/>
      </c>
      <c r="BA496" s="36" t="str">
        <f>IFERROR(INDEX('Level Multipliers'!$D:$D,MATCH(AZ496,'Level Multipliers'!$A:$A,0)),"")</f>
        <v/>
      </c>
      <c r="BB496" s="37" t="str">
        <f t="shared" si="271"/>
        <v/>
      </c>
      <c r="BC496" s="37" t="str">
        <f t="shared" si="272"/>
        <v/>
      </c>
      <c r="BD496" s="38" t="str">
        <f t="shared" si="273"/>
        <v/>
      </c>
      <c r="BE496" s="38" t="str">
        <f t="shared" si="274"/>
        <v/>
      </c>
      <c r="BF496" s="38" t="b">
        <f t="shared" si="275"/>
        <v>1</v>
      </c>
      <c r="BG496" s="37" t="str">
        <f t="array" ref="BG496:BQ496">IF(BF496,"",IVSolution($M496,$N496,$O496,BB496,BC496,BD496,BE496,$E496,$F496,$G496,$H496,$I496))</f>
        <v/>
      </c>
      <c r="BH496" s="37" t="str">
        <v/>
      </c>
      <c r="BI496" s="37" t="str">
        <v/>
      </c>
      <c r="BJ496" s="39" t="str">
        <v/>
      </c>
      <c r="BK496" s="39" t="str">
        <v/>
      </c>
      <c r="BL496" s="37" t="str">
        <v/>
      </c>
      <c r="BM496" s="37" t="str">
        <v/>
      </c>
      <c r="BN496" s="37" t="str">
        <v/>
      </c>
      <c r="BO496" s="37" t="str">
        <v/>
      </c>
      <c r="BP496" s="37" t="str">
        <v/>
      </c>
      <c r="BQ496" s="37" t="str">
        <v/>
      </c>
      <c r="BR496" s="40" t="str">
        <f t="shared" si="276"/>
        <v/>
      </c>
      <c r="BS496" s="36" t="str">
        <f>IFERROR(INDEX('Level Multipliers'!$D:$D,MATCH(BR496,'Level Multipliers'!$A:$A,0)),"")</f>
        <v/>
      </c>
      <c r="BT496" s="37" t="str">
        <f t="shared" si="277"/>
        <v/>
      </c>
      <c r="BU496" s="37" t="str">
        <f t="shared" si="278"/>
        <v/>
      </c>
      <c r="BV496" s="38" t="str">
        <f t="shared" si="279"/>
        <v/>
      </c>
      <c r="BW496" s="38" t="str">
        <f t="shared" si="280"/>
        <v/>
      </c>
      <c r="BX496" s="38" t="b">
        <f t="shared" si="281"/>
        <v>1</v>
      </c>
      <c r="BY496" s="37" t="str">
        <f t="array" ref="BY496:CI496">IF(BX496,"",IVSolution($M496,$N496,$O496,BT496,BU496,BV496,BW496,$E496,$F496,$G496,$H496,$I496))</f>
        <v/>
      </c>
      <c r="BZ496" s="37" t="str">
        <v/>
      </c>
      <c r="CA496" s="37" t="str">
        <v/>
      </c>
      <c r="CB496" s="39" t="str">
        <v/>
      </c>
      <c r="CC496" s="39" t="str">
        <v/>
      </c>
      <c r="CD496" s="37" t="str">
        <v/>
      </c>
      <c r="CE496" s="37" t="str">
        <v/>
      </c>
      <c r="CF496" s="37" t="str">
        <v/>
      </c>
      <c r="CG496" s="37" t="str">
        <v/>
      </c>
      <c r="CH496" s="37" t="str">
        <v/>
      </c>
      <c r="CI496" s="37" t="str">
        <v/>
      </c>
      <c r="CJ496" s="41" t="str">
        <f t="shared" si="282"/>
        <v/>
      </c>
      <c r="CK496" s="41" t="str">
        <f t="shared" si="283"/>
        <v/>
      </c>
      <c r="CL496" s="61" t="str">
        <f t="shared" si="284"/>
        <v/>
      </c>
      <c r="CM496" s="39" t="str">
        <f t="shared" si="285"/>
        <v/>
      </c>
      <c r="CN496" s="39" t="str">
        <f t="shared" si="286"/>
        <v/>
      </c>
      <c r="CO496" s="42" t="str">
        <f t="shared" si="287"/>
        <v/>
      </c>
      <c r="CP496" s="42" t="str">
        <f t="shared" si="288"/>
        <v/>
      </c>
      <c r="CQ496" s="42" t="str">
        <f t="shared" si="289"/>
        <v/>
      </c>
      <c r="CR496" s="42" t="str">
        <f t="shared" si="290"/>
        <v/>
      </c>
      <c r="CS496" s="42" t="str">
        <f t="shared" si="291"/>
        <v/>
      </c>
      <c r="CT496" s="42" t="str">
        <f t="shared" si="292"/>
        <v/>
      </c>
      <c r="CU496" s="43" t="str">
        <f t="shared" si="293"/>
        <v/>
      </c>
      <c r="CV496" s="43" t="str">
        <f t="shared" si="294"/>
        <v/>
      </c>
      <c r="CW496" s="43" t="str">
        <f t="shared" si="295"/>
        <v/>
      </c>
      <c r="CX496" s="13"/>
    </row>
    <row r="497" spans="1:102" x14ac:dyDescent="0.25">
      <c r="A497" s="31"/>
      <c r="B497" s="13"/>
      <c r="C497" s="13"/>
      <c r="D497" s="13"/>
      <c r="E497" s="32"/>
      <c r="F497" s="32"/>
      <c r="G497" s="32"/>
      <c r="H497" s="32"/>
      <c r="I497" s="32"/>
      <c r="J497" s="13"/>
      <c r="K497" s="33"/>
      <c r="L497" s="34" t="str">
        <f>IFERROR(INDEX('Pokemon Data'!A:A,MATCH($A497,'Pokemon Data'!$B:$B,0)),"")</f>
        <v/>
      </c>
      <c r="M497" s="34" t="str">
        <f>IFERROR(INDEX('Pokemon Data'!I:I,MATCH($A497,'Pokemon Data'!$B:$B,0)),"")</f>
        <v/>
      </c>
      <c r="N497" s="34" t="str">
        <f>IFERROR(INDEX('Pokemon Data'!J:J,MATCH($A497,'Pokemon Data'!$B:$B,0)),"")</f>
        <v/>
      </c>
      <c r="O497" s="34" t="str">
        <f>IFERROR(INDEX('Pokemon Data'!K:K,MATCH($A497,'Pokemon Data'!$B:$B,0)),"")</f>
        <v/>
      </c>
      <c r="P497" s="35" t="str">
        <f>IFERROR(INDEX('Level Multipliers'!$A:$A,MATCH($D497,'Level Multipliers'!$B:$B,0)),"")</f>
        <v/>
      </c>
      <c r="Q497" s="36" t="str">
        <f>IFERROR(INDEX('Level Multipliers'!$D:$D,MATCH(P497,'Level Multipliers'!$A:$A,0)),"")</f>
        <v/>
      </c>
      <c r="R497" s="37" t="str">
        <f t="shared" si="259"/>
        <v/>
      </c>
      <c r="S497" s="37" t="str">
        <f t="shared" si="260"/>
        <v/>
      </c>
      <c r="T497" s="38" t="str">
        <f t="shared" si="261"/>
        <v/>
      </c>
      <c r="U497" s="38" t="str">
        <f t="shared" si="262"/>
        <v/>
      </c>
      <c r="V497" s="38" t="b">
        <f t="shared" si="263"/>
        <v>1</v>
      </c>
      <c r="W497" s="37" t="str">
        <f t="array" ref="W497:AG497">IF(V497,"",IVSolution($M497,$N497,$O497,R497,S497,T497,U497,$E497,$F497,$G497,$H497,$I497))</f>
        <v/>
      </c>
      <c r="X497" s="37" t="str">
        <v/>
      </c>
      <c r="Y497" s="37" t="str">
        <v/>
      </c>
      <c r="Z497" s="39" t="str">
        <v/>
      </c>
      <c r="AA497" s="39" t="str">
        <v/>
      </c>
      <c r="AB497" s="37" t="str">
        <v/>
      </c>
      <c r="AC497" s="37" t="str">
        <v/>
      </c>
      <c r="AD497" s="37" t="str">
        <v/>
      </c>
      <c r="AE497" s="37" t="str">
        <v/>
      </c>
      <c r="AF497" s="37" t="str">
        <v/>
      </c>
      <c r="AG497" s="37" t="str">
        <v/>
      </c>
      <c r="AH497" s="40" t="str">
        <f t="shared" si="264"/>
        <v/>
      </c>
      <c r="AI497" s="36" t="str">
        <f>IFERROR(INDEX('Level Multipliers'!$D:$D,MATCH(AH497,'Level Multipliers'!$A:$A,0)),"")</f>
        <v/>
      </c>
      <c r="AJ497" s="37" t="str">
        <f t="shared" si="265"/>
        <v/>
      </c>
      <c r="AK497" s="37" t="str">
        <f t="shared" si="266"/>
        <v/>
      </c>
      <c r="AL497" s="38" t="str">
        <f t="shared" si="267"/>
        <v/>
      </c>
      <c r="AM497" s="38" t="str">
        <f t="shared" si="268"/>
        <v/>
      </c>
      <c r="AN497" s="38" t="b">
        <f t="shared" si="269"/>
        <v>1</v>
      </c>
      <c r="AO497" s="37" t="str">
        <f t="array" ref="AO497:AY497">IF(AN497,"",IVSolution($M497,$N497,$O497,AJ497,AK497,AL497,AM497,$E497,$F497,$G497,$H497,$I497))</f>
        <v/>
      </c>
      <c r="AP497" s="37" t="str">
        <v/>
      </c>
      <c r="AQ497" s="37" t="str">
        <v/>
      </c>
      <c r="AR497" s="39" t="str">
        <v/>
      </c>
      <c r="AS497" s="39" t="str">
        <v/>
      </c>
      <c r="AT497" s="37" t="str">
        <v/>
      </c>
      <c r="AU497" s="37" t="str">
        <v/>
      </c>
      <c r="AV497" s="37" t="str">
        <v/>
      </c>
      <c r="AW497" s="37" t="str">
        <v/>
      </c>
      <c r="AX497" s="37" t="str">
        <v/>
      </c>
      <c r="AY497" s="37" t="str">
        <v/>
      </c>
      <c r="AZ497" s="40" t="str">
        <f t="shared" si="270"/>
        <v/>
      </c>
      <c r="BA497" s="36" t="str">
        <f>IFERROR(INDEX('Level Multipliers'!$D:$D,MATCH(AZ497,'Level Multipliers'!$A:$A,0)),"")</f>
        <v/>
      </c>
      <c r="BB497" s="37" t="str">
        <f t="shared" si="271"/>
        <v/>
      </c>
      <c r="BC497" s="37" t="str">
        <f t="shared" si="272"/>
        <v/>
      </c>
      <c r="BD497" s="38" t="str">
        <f t="shared" si="273"/>
        <v/>
      </c>
      <c r="BE497" s="38" t="str">
        <f t="shared" si="274"/>
        <v/>
      </c>
      <c r="BF497" s="38" t="b">
        <f t="shared" si="275"/>
        <v>1</v>
      </c>
      <c r="BG497" s="37" t="str">
        <f t="array" ref="BG497:BQ497">IF(BF497,"",IVSolution($M497,$N497,$O497,BB497,BC497,BD497,BE497,$E497,$F497,$G497,$H497,$I497))</f>
        <v/>
      </c>
      <c r="BH497" s="37" t="str">
        <v/>
      </c>
      <c r="BI497" s="37" t="str">
        <v/>
      </c>
      <c r="BJ497" s="39" t="str">
        <v/>
      </c>
      <c r="BK497" s="39" t="str">
        <v/>
      </c>
      <c r="BL497" s="37" t="str">
        <v/>
      </c>
      <c r="BM497" s="37" t="str">
        <v/>
      </c>
      <c r="BN497" s="37" t="str">
        <v/>
      </c>
      <c r="BO497" s="37" t="str">
        <v/>
      </c>
      <c r="BP497" s="37" t="str">
        <v/>
      </c>
      <c r="BQ497" s="37" t="str">
        <v/>
      </c>
      <c r="BR497" s="40" t="str">
        <f t="shared" si="276"/>
        <v/>
      </c>
      <c r="BS497" s="36" t="str">
        <f>IFERROR(INDEX('Level Multipliers'!$D:$D,MATCH(BR497,'Level Multipliers'!$A:$A,0)),"")</f>
        <v/>
      </c>
      <c r="BT497" s="37" t="str">
        <f t="shared" si="277"/>
        <v/>
      </c>
      <c r="BU497" s="37" t="str">
        <f t="shared" si="278"/>
        <v/>
      </c>
      <c r="BV497" s="38" t="str">
        <f t="shared" si="279"/>
        <v/>
      </c>
      <c r="BW497" s="38" t="str">
        <f t="shared" si="280"/>
        <v/>
      </c>
      <c r="BX497" s="38" t="b">
        <f t="shared" si="281"/>
        <v>1</v>
      </c>
      <c r="BY497" s="37" t="str">
        <f t="array" ref="BY497:CI497">IF(BX497,"",IVSolution($M497,$N497,$O497,BT497,BU497,BV497,BW497,$E497,$F497,$G497,$H497,$I497))</f>
        <v/>
      </c>
      <c r="BZ497" s="37" t="str">
        <v/>
      </c>
      <c r="CA497" s="37" t="str">
        <v/>
      </c>
      <c r="CB497" s="39" t="str">
        <v/>
      </c>
      <c r="CC497" s="39" t="str">
        <v/>
      </c>
      <c r="CD497" s="37" t="str">
        <v/>
      </c>
      <c r="CE497" s="37" t="str">
        <v/>
      </c>
      <c r="CF497" s="37" t="str">
        <v/>
      </c>
      <c r="CG497" s="37" t="str">
        <v/>
      </c>
      <c r="CH497" s="37" t="str">
        <v/>
      </c>
      <c r="CI497" s="37" t="str">
        <v/>
      </c>
      <c r="CJ497" s="41" t="str">
        <f t="shared" si="282"/>
        <v/>
      </c>
      <c r="CK497" s="41" t="str">
        <f t="shared" si="283"/>
        <v/>
      </c>
      <c r="CL497" s="61" t="str">
        <f t="shared" si="284"/>
        <v/>
      </c>
      <c r="CM497" s="39" t="str">
        <f t="shared" si="285"/>
        <v/>
      </c>
      <c r="CN497" s="39" t="str">
        <f t="shared" si="286"/>
        <v/>
      </c>
      <c r="CO497" s="42" t="str">
        <f t="shared" si="287"/>
        <v/>
      </c>
      <c r="CP497" s="42" t="str">
        <f t="shared" si="288"/>
        <v/>
      </c>
      <c r="CQ497" s="42" t="str">
        <f t="shared" si="289"/>
        <v/>
      </c>
      <c r="CR497" s="42" t="str">
        <f t="shared" si="290"/>
        <v/>
      </c>
      <c r="CS497" s="42" t="str">
        <f t="shared" si="291"/>
        <v/>
      </c>
      <c r="CT497" s="42" t="str">
        <f t="shared" si="292"/>
        <v/>
      </c>
      <c r="CU497" s="43" t="str">
        <f t="shared" si="293"/>
        <v/>
      </c>
      <c r="CV497" s="43" t="str">
        <f t="shared" si="294"/>
        <v/>
      </c>
      <c r="CW497" s="43" t="str">
        <f t="shared" si="295"/>
        <v/>
      </c>
      <c r="CX497" s="13"/>
    </row>
    <row r="498" spans="1:102" x14ac:dyDescent="0.25">
      <c r="A498" s="31"/>
      <c r="B498" s="13"/>
      <c r="C498" s="13"/>
      <c r="D498" s="13"/>
      <c r="E498" s="32"/>
      <c r="F498" s="32"/>
      <c r="G498" s="32"/>
      <c r="H498" s="32"/>
      <c r="I498" s="32"/>
      <c r="J498" s="13"/>
      <c r="K498" s="33"/>
      <c r="L498" s="34" t="str">
        <f>IFERROR(INDEX('Pokemon Data'!A:A,MATCH($A498,'Pokemon Data'!$B:$B,0)),"")</f>
        <v/>
      </c>
      <c r="M498" s="34" t="str">
        <f>IFERROR(INDEX('Pokemon Data'!I:I,MATCH($A498,'Pokemon Data'!$B:$B,0)),"")</f>
        <v/>
      </c>
      <c r="N498" s="34" t="str">
        <f>IFERROR(INDEX('Pokemon Data'!J:J,MATCH($A498,'Pokemon Data'!$B:$B,0)),"")</f>
        <v/>
      </c>
      <c r="O498" s="34" t="str">
        <f>IFERROR(INDEX('Pokemon Data'!K:K,MATCH($A498,'Pokemon Data'!$B:$B,0)),"")</f>
        <v/>
      </c>
      <c r="P498" s="35" t="str">
        <f>IFERROR(INDEX('Level Multipliers'!$A:$A,MATCH($D498,'Level Multipliers'!$B:$B,0)),"")</f>
        <v/>
      </c>
      <c r="Q498" s="36" t="str">
        <f>IFERROR(INDEX('Level Multipliers'!$D:$D,MATCH(P498,'Level Multipliers'!$A:$A,0)),"")</f>
        <v/>
      </c>
      <c r="R498" s="37" t="str">
        <f t="shared" si="259"/>
        <v/>
      </c>
      <c r="S498" s="37" t="str">
        <f t="shared" si="260"/>
        <v/>
      </c>
      <c r="T498" s="38" t="str">
        <f t="shared" si="261"/>
        <v/>
      </c>
      <c r="U498" s="38" t="str">
        <f t="shared" si="262"/>
        <v/>
      </c>
      <c r="V498" s="38" t="b">
        <f t="shared" si="263"/>
        <v>1</v>
      </c>
      <c r="W498" s="37" t="str">
        <f t="array" ref="W498:AG498">IF(V498,"",IVSolution($M498,$N498,$O498,R498,S498,T498,U498,$E498,$F498,$G498,$H498,$I498))</f>
        <v/>
      </c>
      <c r="X498" s="37" t="str">
        <v/>
      </c>
      <c r="Y498" s="37" t="str">
        <v/>
      </c>
      <c r="Z498" s="39" t="str">
        <v/>
      </c>
      <c r="AA498" s="39" t="str">
        <v/>
      </c>
      <c r="AB498" s="37" t="str">
        <v/>
      </c>
      <c r="AC498" s="37" t="str">
        <v/>
      </c>
      <c r="AD498" s="37" t="str">
        <v/>
      </c>
      <c r="AE498" s="37" t="str">
        <v/>
      </c>
      <c r="AF498" s="37" t="str">
        <v/>
      </c>
      <c r="AG498" s="37" t="str">
        <v/>
      </c>
      <c r="AH498" s="40" t="str">
        <f t="shared" si="264"/>
        <v/>
      </c>
      <c r="AI498" s="36" t="str">
        <f>IFERROR(INDEX('Level Multipliers'!$D:$D,MATCH(AH498,'Level Multipliers'!$A:$A,0)),"")</f>
        <v/>
      </c>
      <c r="AJ498" s="37" t="str">
        <f t="shared" si="265"/>
        <v/>
      </c>
      <c r="AK498" s="37" t="str">
        <f t="shared" si="266"/>
        <v/>
      </c>
      <c r="AL498" s="38" t="str">
        <f t="shared" si="267"/>
        <v/>
      </c>
      <c r="AM498" s="38" t="str">
        <f t="shared" si="268"/>
        <v/>
      </c>
      <c r="AN498" s="38" t="b">
        <f t="shared" si="269"/>
        <v>1</v>
      </c>
      <c r="AO498" s="37" t="str">
        <f t="array" ref="AO498:AY498">IF(AN498,"",IVSolution($M498,$N498,$O498,AJ498,AK498,AL498,AM498,$E498,$F498,$G498,$H498,$I498))</f>
        <v/>
      </c>
      <c r="AP498" s="37" t="str">
        <v/>
      </c>
      <c r="AQ498" s="37" t="str">
        <v/>
      </c>
      <c r="AR498" s="39" t="str">
        <v/>
      </c>
      <c r="AS498" s="39" t="str">
        <v/>
      </c>
      <c r="AT498" s="37" t="str">
        <v/>
      </c>
      <c r="AU498" s="37" t="str">
        <v/>
      </c>
      <c r="AV498" s="37" t="str">
        <v/>
      </c>
      <c r="AW498" s="37" t="str">
        <v/>
      </c>
      <c r="AX498" s="37" t="str">
        <v/>
      </c>
      <c r="AY498" s="37" t="str">
        <v/>
      </c>
      <c r="AZ498" s="40" t="str">
        <f t="shared" si="270"/>
        <v/>
      </c>
      <c r="BA498" s="36" t="str">
        <f>IFERROR(INDEX('Level Multipliers'!$D:$D,MATCH(AZ498,'Level Multipliers'!$A:$A,0)),"")</f>
        <v/>
      </c>
      <c r="BB498" s="37" t="str">
        <f t="shared" si="271"/>
        <v/>
      </c>
      <c r="BC498" s="37" t="str">
        <f t="shared" si="272"/>
        <v/>
      </c>
      <c r="BD498" s="38" t="str">
        <f t="shared" si="273"/>
        <v/>
      </c>
      <c r="BE498" s="38" t="str">
        <f t="shared" si="274"/>
        <v/>
      </c>
      <c r="BF498" s="38" t="b">
        <f t="shared" si="275"/>
        <v>1</v>
      </c>
      <c r="BG498" s="37" t="str">
        <f t="array" ref="BG498:BQ498">IF(BF498,"",IVSolution($M498,$N498,$O498,BB498,BC498,BD498,BE498,$E498,$F498,$G498,$H498,$I498))</f>
        <v/>
      </c>
      <c r="BH498" s="37" t="str">
        <v/>
      </c>
      <c r="BI498" s="37" t="str">
        <v/>
      </c>
      <c r="BJ498" s="39" t="str">
        <v/>
      </c>
      <c r="BK498" s="39" t="str">
        <v/>
      </c>
      <c r="BL498" s="37" t="str">
        <v/>
      </c>
      <c r="BM498" s="37" t="str">
        <v/>
      </c>
      <c r="BN498" s="37" t="str">
        <v/>
      </c>
      <c r="BO498" s="37" t="str">
        <v/>
      </c>
      <c r="BP498" s="37" t="str">
        <v/>
      </c>
      <c r="BQ498" s="37" t="str">
        <v/>
      </c>
      <c r="BR498" s="40" t="str">
        <f t="shared" si="276"/>
        <v/>
      </c>
      <c r="BS498" s="36" t="str">
        <f>IFERROR(INDEX('Level Multipliers'!$D:$D,MATCH(BR498,'Level Multipliers'!$A:$A,0)),"")</f>
        <v/>
      </c>
      <c r="BT498" s="37" t="str">
        <f t="shared" si="277"/>
        <v/>
      </c>
      <c r="BU498" s="37" t="str">
        <f t="shared" si="278"/>
        <v/>
      </c>
      <c r="BV498" s="38" t="str">
        <f t="shared" si="279"/>
        <v/>
      </c>
      <c r="BW498" s="38" t="str">
        <f t="shared" si="280"/>
        <v/>
      </c>
      <c r="BX498" s="38" t="b">
        <f t="shared" si="281"/>
        <v>1</v>
      </c>
      <c r="BY498" s="37" t="str">
        <f t="array" ref="BY498:CI498">IF(BX498,"",IVSolution($M498,$N498,$O498,BT498,BU498,BV498,BW498,$E498,$F498,$G498,$H498,$I498))</f>
        <v/>
      </c>
      <c r="BZ498" s="37" t="str">
        <v/>
      </c>
      <c r="CA498" s="37" t="str">
        <v/>
      </c>
      <c r="CB498" s="39" t="str">
        <v/>
      </c>
      <c r="CC498" s="39" t="str">
        <v/>
      </c>
      <c r="CD498" s="37" t="str">
        <v/>
      </c>
      <c r="CE498" s="37" t="str">
        <v/>
      </c>
      <c r="CF498" s="37" t="str">
        <v/>
      </c>
      <c r="CG498" s="37" t="str">
        <v/>
      </c>
      <c r="CH498" s="37" t="str">
        <v/>
      </c>
      <c r="CI498" s="37" t="str">
        <v/>
      </c>
      <c r="CJ498" s="41" t="str">
        <f t="shared" si="282"/>
        <v/>
      </c>
      <c r="CK498" s="41" t="str">
        <f t="shared" si="283"/>
        <v/>
      </c>
      <c r="CL498" s="61" t="str">
        <f t="shared" si="284"/>
        <v/>
      </c>
      <c r="CM498" s="39" t="str">
        <f t="shared" si="285"/>
        <v/>
      </c>
      <c r="CN498" s="39" t="str">
        <f t="shared" si="286"/>
        <v/>
      </c>
      <c r="CO498" s="42" t="str">
        <f t="shared" si="287"/>
        <v/>
      </c>
      <c r="CP498" s="42" t="str">
        <f t="shared" si="288"/>
        <v/>
      </c>
      <c r="CQ498" s="42" t="str">
        <f t="shared" si="289"/>
        <v/>
      </c>
      <c r="CR498" s="42" t="str">
        <f t="shared" si="290"/>
        <v/>
      </c>
      <c r="CS498" s="42" t="str">
        <f t="shared" si="291"/>
        <v/>
      </c>
      <c r="CT498" s="42" t="str">
        <f t="shared" si="292"/>
        <v/>
      </c>
      <c r="CU498" s="43" t="str">
        <f t="shared" si="293"/>
        <v/>
      </c>
      <c r="CV498" s="43" t="str">
        <f t="shared" si="294"/>
        <v/>
      </c>
      <c r="CW498" s="43" t="str">
        <f t="shared" si="295"/>
        <v/>
      </c>
      <c r="CX498" s="13"/>
    </row>
    <row r="499" spans="1:102" x14ac:dyDescent="0.25">
      <c r="A499" s="31"/>
      <c r="B499" s="13"/>
      <c r="C499" s="13"/>
      <c r="D499" s="13"/>
      <c r="E499" s="32"/>
      <c r="F499" s="32"/>
      <c r="G499" s="32"/>
      <c r="H499" s="32"/>
      <c r="I499" s="32"/>
      <c r="J499" s="13"/>
      <c r="K499" s="33"/>
      <c r="L499" s="34" t="str">
        <f>IFERROR(INDEX('Pokemon Data'!A:A,MATCH($A499,'Pokemon Data'!$B:$B,0)),"")</f>
        <v/>
      </c>
      <c r="M499" s="34" t="str">
        <f>IFERROR(INDEX('Pokemon Data'!I:I,MATCH($A499,'Pokemon Data'!$B:$B,0)),"")</f>
        <v/>
      </c>
      <c r="N499" s="34" t="str">
        <f>IFERROR(INDEX('Pokemon Data'!J:J,MATCH($A499,'Pokemon Data'!$B:$B,0)),"")</f>
        <v/>
      </c>
      <c r="O499" s="34" t="str">
        <f>IFERROR(INDEX('Pokemon Data'!K:K,MATCH($A499,'Pokemon Data'!$B:$B,0)),"")</f>
        <v/>
      </c>
      <c r="P499" s="35" t="str">
        <f>IFERROR(INDEX('Level Multipliers'!$A:$A,MATCH($D499,'Level Multipliers'!$B:$B,0)),"")</f>
        <v/>
      </c>
      <c r="Q499" s="36" t="str">
        <f>IFERROR(INDEX('Level Multipliers'!$D:$D,MATCH(P499,'Level Multipliers'!$A:$A,0)),"")</f>
        <v/>
      </c>
      <c r="R499" s="37" t="str">
        <f t="shared" si="259"/>
        <v/>
      </c>
      <c r="S499" s="37" t="str">
        <f t="shared" si="260"/>
        <v/>
      </c>
      <c r="T499" s="38" t="str">
        <f t="shared" si="261"/>
        <v/>
      </c>
      <c r="U499" s="38" t="str">
        <f t="shared" si="262"/>
        <v/>
      </c>
      <c r="V499" s="38" t="b">
        <f t="shared" si="263"/>
        <v>1</v>
      </c>
      <c r="W499" s="37" t="str">
        <f t="array" ref="W499:AG499">IF(V499,"",IVSolution($M499,$N499,$O499,R499,S499,T499,U499,$E499,$F499,$G499,$H499,$I499))</f>
        <v/>
      </c>
      <c r="X499" s="37" t="str">
        <v/>
      </c>
      <c r="Y499" s="37" t="str">
        <v/>
      </c>
      <c r="Z499" s="39" t="str">
        <v/>
      </c>
      <c r="AA499" s="39" t="str">
        <v/>
      </c>
      <c r="AB499" s="37" t="str">
        <v/>
      </c>
      <c r="AC499" s="37" t="str">
        <v/>
      </c>
      <c r="AD499" s="37" t="str">
        <v/>
      </c>
      <c r="AE499" s="37" t="str">
        <v/>
      </c>
      <c r="AF499" s="37" t="str">
        <v/>
      </c>
      <c r="AG499" s="37" t="str">
        <v/>
      </c>
      <c r="AH499" s="40" t="str">
        <f t="shared" si="264"/>
        <v/>
      </c>
      <c r="AI499" s="36" t="str">
        <f>IFERROR(INDEX('Level Multipliers'!$D:$D,MATCH(AH499,'Level Multipliers'!$A:$A,0)),"")</f>
        <v/>
      </c>
      <c r="AJ499" s="37" t="str">
        <f t="shared" si="265"/>
        <v/>
      </c>
      <c r="AK499" s="37" t="str">
        <f t="shared" si="266"/>
        <v/>
      </c>
      <c r="AL499" s="38" t="str">
        <f t="shared" si="267"/>
        <v/>
      </c>
      <c r="AM499" s="38" t="str">
        <f t="shared" si="268"/>
        <v/>
      </c>
      <c r="AN499" s="38" t="b">
        <f t="shared" si="269"/>
        <v>1</v>
      </c>
      <c r="AO499" s="37" t="str">
        <f t="array" ref="AO499:AY499">IF(AN499,"",IVSolution($M499,$N499,$O499,AJ499,AK499,AL499,AM499,$E499,$F499,$G499,$H499,$I499))</f>
        <v/>
      </c>
      <c r="AP499" s="37" t="str">
        <v/>
      </c>
      <c r="AQ499" s="37" t="str">
        <v/>
      </c>
      <c r="AR499" s="39" t="str">
        <v/>
      </c>
      <c r="AS499" s="39" t="str">
        <v/>
      </c>
      <c r="AT499" s="37" t="str">
        <v/>
      </c>
      <c r="AU499" s="37" t="str">
        <v/>
      </c>
      <c r="AV499" s="37" t="str">
        <v/>
      </c>
      <c r="AW499" s="37" t="str">
        <v/>
      </c>
      <c r="AX499" s="37" t="str">
        <v/>
      </c>
      <c r="AY499" s="37" t="str">
        <v/>
      </c>
      <c r="AZ499" s="40" t="str">
        <f t="shared" si="270"/>
        <v/>
      </c>
      <c r="BA499" s="36" t="str">
        <f>IFERROR(INDEX('Level Multipliers'!$D:$D,MATCH(AZ499,'Level Multipliers'!$A:$A,0)),"")</f>
        <v/>
      </c>
      <c r="BB499" s="37" t="str">
        <f t="shared" si="271"/>
        <v/>
      </c>
      <c r="BC499" s="37" t="str">
        <f t="shared" si="272"/>
        <v/>
      </c>
      <c r="BD499" s="38" t="str">
        <f t="shared" si="273"/>
        <v/>
      </c>
      <c r="BE499" s="38" t="str">
        <f t="shared" si="274"/>
        <v/>
      </c>
      <c r="BF499" s="38" t="b">
        <f t="shared" si="275"/>
        <v>1</v>
      </c>
      <c r="BG499" s="37" t="str">
        <f t="array" ref="BG499:BQ499">IF(BF499,"",IVSolution($M499,$N499,$O499,BB499,BC499,BD499,BE499,$E499,$F499,$G499,$H499,$I499))</f>
        <v/>
      </c>
      <c r="BH499" s="37" t="str">
        <v/>
      </c>
      <c r="BI499" s="37" t="str">
        <v/>
      </c>
      <c r="BJ499" s="39" t="str">
        <v/>
      </c>
      <c r="BK499" s="39" t="str">
        <v/>
      </c>
      <c r="BL499" s="37" t="str">
        <v/>
      </c>
      <c r="BM499" s="37" t="str">
        <v/>
      </c>
      <c r="BN499" s="37" t="str">
        <v/>
      </c>
      <c r="BO499" s="37" t="str">
        <v/>
      </c>
      <c r="BP499" s="37" t="str">
        <v/>
      </c>
      <c r="BQ499" s="37" t="str">
        <v/>
      </c>
      <c r="BR499" s="40" t="str">
        <f t="shared" si="276"/>
        <v/>
      </c>
      <c r="BS499" s="36" t="str">
        <f>IFERROR(INDEX('Level Multipliers'!$D:$D,MATCH(BR499,'Level Multipliers'!$A:$A,0)),"")</f>
        <v/>
      </c>
      <c r="BT499" s="37" t="str">
        <f t="shared" si="277"/>
        <v/>
      </c>
      <c r="BU499" s="37" t="str">
        <f t="shared" si="278"/>
        <v/>
      </c>
      <c r="BV499" s="38" t="str">
        <f t="shared" si="279"/>
        <v/>
      </c>
      <c r="BW499" s="38" t="str">
        <f t="shared" si="280"/>
        <v/>
      </c>
      <c r="BX499" s="38" t="b">
        <f t="shared" si="281"/>
        <v>1</v>
      </c>
      <c r="BY499" s="37" t="str">
        <f t="array" ref="BY499:CI499">IF(BX499,"",IVSolution($M499,$N499,$O499,BT499,BU499,BV499,BW499,$E499,$F499,$G499,$H499,$I499))</f>
        <v/>
      </c>
      <c r="BZ499" s="37" t="str">
        <v/>
      </c>
      <c r="CA499" s="37" t="str">
        <v/>
      </c>
      <c r="CB499" s="39" t="str">
        <v/>
      </c>
      <c r="CC499" s="39" t="str">
        <v/>
      </c>
      <c r="CD499" s="37" t="str">
        <v/>
      </c>
      <c r="CE499" s="37" t="str">
        <v/>
      </c>
      <c r="CF499" s="37" t="str">
        <v/>
      </c>
      <c r="CG499" s="37" t="str">
        <v/>
      </c>
      <c r="CH499" s="37" t="str">
        <v/>
      </c>
      <c r="CI499" s="37" t="str">
        <v/>
      </c>
      <c r="CJ499" s="41" t="str">
        <f t="shared" si="282"/>
        <v/>
      </c>
      <c r="CK499" s="41" t="str">
        <f t="shared" si="283"/>
        <v/>
      </c>
      <c r="CL499" s="61" t="str">
        <f t="shared" si="284"/>
        <v/>
      </c>
      <c r="CM499" s="39" t="str">
        <f t="shared" si="285"/>
        <v/>
      </c>
      <c r="CN499" s="39" t="str">
        <f t="shared" si="286"/>
        <v/>
      </c>
      <c r="CO499" s="42" t="str">
        <f t="shared" si="287"/>
        <v/>
      </c>
      <c r="CP499" s="42" t="str">
        <f t="shared" si="288"/>
        <v/>
      </c>
      <c r="CQ499" s="42" t="str">
        <f t="shared" si="289"/>
        <v/>
      </c>
      <c r="CR499" s="42" t="str">
        <f t="shared" si="290"/>
        <v/>
      </c>
      <c r="CS499" s="42" t="str">
        <f t="shared" si="291"/>
        <v/>
      </c>
      <c r="CT499" s="42" t="str">
        <f t="shared" si="292"/>
        <v/>
      </c>
      <c r="CU499" s="43" t="str">
        <f t="shared" si="293"/>
        <v/>
      </c>
      <c r="CV499" s="43" t="str">
        <f t="shared" si="294"/>
        <v/>
      </c>
      <c r="CW499" s="43" t="str">
        <f t="shared" si="295"/>
        <v/>
      </c>
      <c r="CX499" s="13"/>
    </row>
    <row r="500" spans="1:102" x14ac:dyDescent="0.25">
      <c r="A500" s="31"/>
      <c r="B500" s="13"/>
      <c r="C500" s="13"/>
      <c r="D500" s="13"/>
      <c r="E500" s="32"/>
      <c r="F500" s="32"/>
      <c r="G500" s="32"/>
      <c r="H500" s="32"/>
      <c r="I500" s="32"/>
      <c r="J500" s="13"/>
      <c r="K500" s="33"/>
      <c r="L500" s="34" t="str">
        <f>IFERROR(INDEX('Pokemon Data'!A:A,MATCH($A500,'Pokemon Data'!$B:$B,0)),"")</f>
        <v/>
      </c>
      <c r="M500" s="34" t="str">
        <f>IFERROR(INDEX('Pokemon Data'!I:I,MATCH($A500,'Pokemon Data'!$B:$B,0)),"")</f>
        <v/>
      </c>
      <c r="N500" s="34" t="str">
        <f>IFERROR(INDEX('Pokemon Data'!J:J,MATCH($A500,'Pokemon Data'!$B:$B,0)),"")</f>
        <v/>
      </c>
      <c r="O500" s="34" t="str">
        <f>IFERROR(INDEX('Pokemon Data'!K:K,MATCH($A500,'Pokemon Data'!$B:$B,0)),"")</f>
        <v/>
      </c>
      <c r="P500" s="35" t="str">
        <f>IFERROR(INDEX('Level Multipliers'!$A:$A,MATCH($D500,'Level Multipliers'!$B:$B,0)),"")</f>
        <v/>
      </c>
      <c r="Q500" s="36" t="str">
        <f>IFERROR(INDEX('Level Multipliers'!$D:$D,MATCH(P500,'Level Multipliers'!$A:$A,0)),"")</f>
        <v/>
      </c>
      <c r="R500" s="37" t="str">
        <f t="shared" si="259"/>
        <v/>
      </c>
      <c r="S500" s="37" t="str">
        <f t="shared" si="260"/>
        <v/>
      </c>
      <c r="T500" s="38" t="str">
        <f t="shared" si="261"/>
        <v/>
      </c>
      <c r="U500" s="38" t="str">
        <f t="shared" si="262"/>
        <v/>
      </c>
      <c r="V500" s="38" t="b">
        <f t="shared" si="263"/>
        <v>1</v>
      </c>
      <c r="W500" s="37" t="str">
        <f t="array" ref="W500:AG500">IF(V500,"",IVSolution($M500,$N500,$O500,R500,S500,T500,U500,$E500,$F500,$G500,$H500,$I500))</f>
        <v/>
      </c>
      <c r="X500" s="37" t="str">
        <v/>
      </c>
      <c r="Y500" s="37" t="str">
        <v/>
      </c>
      <c r="Z500" s="39" t="str">
        <v/>
      </c>
      <c r="AA500" s="39" t="str">
        <v/>
      </c>
      <c r="AB500" s="37" t="str">
        <v/>
      </c>
      <c r="AC500" s="37" t="str">
        <v/>
      </c>
      <c r="AD500" s="37" t="str">
        <v/>
      </c>
      <c r="AE500" s="37" t="str">
        <v/>
      </c>
      <c r="AF500" s="37" t="str">
        <v/>
      </c>
      <c r="AG500" s="37" t="str">
        <v/>
      </c>
      <c r="AH500" s="40" t="str">
        <f t="shared" si="264"/>
        <v/>
      </c>
      <c r="AI500" s="36" t="str">
        <f>IFERROR(INDEX('Level Multipliers'!$D:$D,MATCH(AH500,'Level Multipliers'!$A:$A,0)),"")</f>
        <v/>
      </c>
      <c r="AJ500" s="37" t="str">
        <f t="shared" si="265"/>
        <v/>
      </c>
      <c r="AK500" s="37" t="str">
        <f t="shared" si="266"/>
        <v/>
      </c>
      <c r="AL500" s="38" t="str">
        <f t="shared" si="267"/>
        <v/>
      </c>
      <c r="AM500" s="38" t="str">
        <f t="shared" si="268"/>
        <v/>
      </c>
      <c r="AN500" s="38" t="b">
        <f t="shared" si="269"/>
        <v>1</v>
      </c>
      <c r="AO500" s="37" t="str">
        <f t="array" ref="AO500:AY500">IF(AN500,"",IVSolution($M500,$N500,$O500,AJ500,AK500,AL500,AM500,$E500,$F500,$G500,$H500,$I500))</f>
        <v/>
      </c>
      <c r="AP500" s="37" t="str">
        <v/>
      </c>
      <c r="AQ500" s="37" t="str">
        <v/>
      </c>
      <c r="AR500" s="39" t="str">
        <v/>
      </c>
      <c r="AS500" s="39" t="str">
        <v/>
      </c>
      <c r="AT500" s="37" t="str">
        <v/>
      </c>
      <c r="AU500" s="37" t="str">
        <v/>
      </c>
      <c r="AV500" s="37" t="str">
        <v/>
      </c>
      <c r="AW500" s="37" t="str">
        <v/>
      </c>
      <c r="AX500" s="37" t="str">
        <v/>
      </c>
      <c r="AY500" s="37" t="str">
        <v/>
      </c>
      <c r="AZ500" s="40" t="str">
        <f t="shared" si="270"/>
        <v/>
      </c>
      <c r="BA500" s="36" t="str">
        <f>IFERROR(INDEX('Level Multipliers'!$D:$D,MATCH(AZ500,'Level Multipliers'!$A:$A,0)),"")</f>
        <v/>
      </c>
      <c r="BB500" s="37" t="str">
        <f t="shared" si="271"/>
        <v/>
      </c>
      <c r="BC500" s="37" t="str">
        <f t="shared" si="272"/>
        <v/>
      </c>
      <c r="BD500" s="38" t="str">
        <f t="shared" si="273"/>
        <v/>
      </c>
      <c r="BE500" s="38" t="str">
        <f t="shared" si="274"/>
        <v/>
      </c>
      <c r="BF500" s="38" t="b">
        <f t="shared" si="275"/>
        <v>1</v>
      </c>
      <c r="BG500" s="37" t="str">
        <f t="array" ref="BG500:BQ500">IF(BF500,"",IVSolution($M500,$N500,$O500,BB500,BC500,BD500,BE500,$E500,$F500,$G500,$H500,$I500))</f>
        <v/>
      </c>
      <c r="BH500" s="37" t="str">
        <v/>
      </c>
      <c r="BI500" s="37" t="str">
        <v/>
      </c>
      <c r="BJ500" s="39" t="str">
        <v/>
      </c>
      <c r="BK500" s="39" t="str">
        <v/>
      </c>
      <c r="BL500" s="37" t="str">
        <v/>
      </c>
      <c r="BM500" s="37" t="str">
        <v/>
      </c>
      <c r="BN500" s="37" t="str">
        <v/>
      </c>
      <c r="BO500" s="37" t="str">
        <v/>
      </c>
      <c r="BP500" s="37" t="str">
        <v/>
      </c>
      <c r="BQ500" s="37" t="str">
        <v/>
      </c>
      <c r="BR500" s="40" t="str">
        <f t="shared" si="276"/>
        <v/>
      </c>
      <c r="BS500" s="36" t="str">
        <f>IFERROR(INDEX('Level Multipliers'!$D:$D,MATCH(BR500,'Level Multipliers'!$A:$A,0)),"")</f>
        <v/>
      </c>
      <c r="BT500" s="37" t="str">
        <f t="shared" si="277"/>
        <v/>
      </c>
      <c r="BU500" s="37" t="str">
        <f t="shared" si="278"/>
        <v/>
      </c>
      <c r="BV500" s="38" t="str">
        <f t="shared" si="279"/>
        <v/>
      </c>
      <c r="BW500" s="38" t="str">
        <f t="shared" si="280"/>
        <v/>
      </c>
      <c r="BX500" s="38" t="b">
        <f t="shared" si="281"/>
        <v>1</v>
      </c>
      <c r="BY500" s="37" t="str">
        <f t="array" ref="BY500:CI500">IF(BX500,"",IVSolution($M500,$N500,$O500,BT500,BU500,BV500,BW500,$E500,$F500,$G500,$H500,$I500))</f>
        <v/>
      </c>
      <c r="BZ500" s="37" t="str">
        <v/>
      </c>
      <c r="CA500" s="37" t="str">
        <v/>
      </c>
      <c r="CB500" s="39" t="str">
        <v/>
      </c>
      <c r="CC500" s="39" t="str">
        <v/>
      </c>
      <c r="CD500" s="37" t="str">
        <v/>
      </c>
      <c r="CE500" s="37" t="str">
        <v/>
      </c>
      <c r="CF500" s="37" t="str">
        <v/>
      </c>
      <c r="CG500" s="37" t="str">
        <v/>
      </c>
      <c r="CH500" s="37" t="str">
        <v/>
      </c>
      <c r="CI500" s="37" t="str">
        <v/>
      </c>
      <c r="CJ500" s="41" t="str">
        <f t="shared" si="282"/>
        <v/>
      </c>
      <c r="CK500" s="41" t="str">
        <f t="shared" si="283"/>
        <v/>
      </c>
      <c r="CL500" s="61" t="str">
        <f t="shared" si="284"/>
        <v/>
      </c>
      <c r="CM500" s="39" t="str">
        <f t="shared" si="285"/>
        <v/>
      </c>
      <c r="CN500" s="39" t="str">
        <f t="shared" si="286"/>
        <v/>
      </c>
      <c r="CO500" s="42" t="str">
        <f t="shared" si="287"/>
        <v/>
      </c>
      <c r="CP500" s="42" t="str">
        <f t="shared" si="288"/>
        <v/>
      </c>
      <c r="CQ500" s="42" t="str">
        <f t="shared" si="289"/>
        <v/>
      </c>
      <c r="CR500" s="42" t="str">
        <f t="shared" si="290"/>
        <v/>
      </c>
      <c r="CS500" s="42" t="str">
        <f t="shared" si="291"/>
        <v/>
      </c>
      <c r="CT500" s="42" t="str">
        <f t="shared" si="292"/>
        <v/>
      </c>
      <c r="CU500" s="43" t="str">
        <f t="shared" si="293"/>
        <v/>
      </c>
      <c r="CV500" s="43" t="str">
        <f t="shared" si="294"/>
        <v/>
      </c>
      <c r="CW500" s="43" t="str">
        <f t="shared" si="295"/>
        <v/>
      </c>
      <c r="CX500" s="13"/>
    </row>
    <row r="501" spans="1:102" x14ac:dyDescent="0.25">
      <c r="A501" s="31"/>
      <c r="B501" s="13"/>
      <c r="C501" s="13"/>
      <c r="D501" s="13"/>
      <c r="E501" s="32"/>
      <c r="F501" s="32"/>
      <c r="G501" s="32"/>
      <c r="H501" s="32"/>
      <c r="I501" s="32"/>
      <c r="J501" s="13"/>
      <c r="K501" s="33"/>
      <c r="L501" s="34" t="str">
        <f>IFERROR(INDEX('Pokemon Data'!A:A,MATCH($A501,'Pokemon Data'!$B:$B,0)),"")</f>
        <v/>
      </c>
      <c r="M501" s="34" t="str">
        <f>IFERROR(INDEX('Pokemon Data'!I:I,MATCH($A501,'Pokemon Data'!$B:$B,0)),"")</f>
        <v/>
      </c>
      <c r="N501" s="34" t="str">
        <f>IFERROR(INDEX('Pokemon Data'!J:J,MATCH($A501,'Pokemon Data'!$B:$B,0)),"")</f>
        <v/>
      </c>
      <c r="O501" s="34" t="str">
        <f>IFERROR(INDEX('Pokemon Data'!K:K,MATCH($A501,'Pokemon Data'!$B:$B,0)),"")</f>
        <v/>
      </c>
      <c r="P501" s="35" t="str">
        <f>IFERROR(INDEX('Level Multipliers'!$A:$A,MATCH($D501,'Level Multipliers'!$B:$B,0)),"")</f>
        <v/>
      </c>
      <c r="Q501" s="36" t="str">
        <f>IFERROR(INDEX('Level Multipliers'!$D:$D,MATCH(P501,'Level Multipliers'!$A:$A,0)),"")</f>
        <v/>
      </c>
      <c r="R501" s="37" t="str">
        <f t="shared" si="259"/>
        <v/>
      </c>
      <c r="S501" s="37" t="str">
        <f t="shared" si="260"/>
        <v/>
      </c>
      <c r="T501" s="38" t="str">
        <f t="shared" si="261"/>
        <v/>
      </c>
      <c r="U501" s="38" t="str">
        <f t="shared" si="262"/>
        <v/>
      </c>
      <c r="V501" s="38" t="b">
        <f t="shared" si="263"/>
        <v>1</v>
      </c>
      <c r="W501" s="37" t="str">
        <f t="array" ref="W501:AG501">IF(V501,"",IVSolution($M501,$N501,$O501,R501,S501,T501,U501,$E501,$F501,$G501,$H501,$I501))</f>
        <v/>
      </c>
      <c r="X501" s="37" t="str">
        <v/>
      </c>
      <c r="Y501" s="37" t="str">
        <v/>
      </c>
      <c r="Z501" s="39" t="str">
        <v/>
      </c>
      <c r="AA501" s="39" t="str">
        <v/>
      </c>
      <c r="AB501" s="37" t="str">
        <v/>
      </c>
      <c r="AC501" s="37" t="str">
        <v/>
      </c>
      <c r="AD501" s="37" t="str">
        <v/>
      </c>
      <c r="AE501" s="37" t="str">
        <v/>
      </c>
      <c r="AF501" s="37" t="str">
        <v/>
      </c>
      <c r="AG501" s="37" t="str">
        <v/>
      </c>
      <c r="AH501" s="40" t="str">
        <f t="shared" si="264"/>
        <v/>
      </c>
      <c r="AI501" s="36" t="str">
        <f>IFERROR(INDEX('Level Multipliers'!$D:$D,MATCH(AH501,'Level Multipliers'!$A:$A,0)),"")</f>
        <v/>
      </c>
      <c r="AJ501" s="37" t="str">
        <f t="shared" si="265"/>
        <v/>
      </c>
      <c r="AK501" s="37" t="str">
        <f t="shared" si="266"/>
        <v/>
      </c>
      <c r="AL501" s="38" t="str">
        <f t="shared" si="267"/>
        <v/>
      </c>
      <c r="AM501" s="38" t="str">
        <f t="shared" si="268"/>
        <v/>
      </c>
      <c r="AN501" s="38" t="b">
        <f t="shared" si="269"/>
        <v>1</v>
      </c>
      <c r="AO501" s="37" t="str">
        <f t="array" ref="AO501:AY501">IF(AN501,"",IVSolution($M501,$N501,$O501,AJ501,AK501,AL501,AM501,$E501,$F501,$G501,$H501,$I501))</f>
        <v/>
      </c>
      <c r="AP501" s="37" t="str">
        <v/>
      </c>
      <c r="AQ501" s="37" t="str">
        <v/>
      </c>
      <c r="AR501" s="39" t="str">
        <v/>
      </c>
      <c r="AS501" s="39" t="str">
        <v/>
      </c>
      <c r="AT501" s="37" t="str">
        <v/>
      </c>
      <c r="AU501" s="37" t="str">
        <v/>
      </c>
      <c r="AV501" s="37" t="str">
        <v/>
      </c>
      <c r="AW501" s="37" t="str">
        <v/>
      </c>
      <c r="AX501" s="37" t="str">
        <v/>
      </c>
      <c r="AY501" s="37" t="str">
        <v/>
      </c>
      <c r="AZ501" s="40" t="str">
        <f t="shared" si="270"/>
        <v/>
      </c>
      <c r="BA501" s="36" t="str">
        <f>IFERROR(INDEX('Level Multipliers'!$D:$D,MATCH(AZ501,'Level Multipliers'!$A:$A,0)),"")</f>
        <v/>
      </c>
      <c r="BB501" s="37" t="str">
        <f t="shared" si="271"/>
        <v/>
      </c>
      <c r="BC501" s="37" t="str">
        <f t="shared" si="272"/>
        <v/>
      </c>
      <c r="BD501" s="38" t="str">
        <f t="shared" si="273"/>
        <v/>
      </c>
      <c r="BE501" s="38" t="str">
        <f t="shared" si="274"/>
        <v/>
      </c>
      <c r="BF501" s="38" t="b">
        <f t="shared" si="275"/>
        <v>1</v>
      </c>
      <c r="BG501" s="37" t="str">
        <f t="array" ref="BG501:BQ501">IF(BF501,"",IVSolution($M501,$N501,$O501,BB501,BC501,BD501,BE501,$E501,$F501,$G501,$H501,$I501))</f>
        <v/>
      </c>
      <c r="BH501" s="37" t="str">
        <v/>
      </c>
      <c r="BI501" s="37" t="str">
        <v/>
      </c>
      <c r="BJ501" s="39" t="str">
        <v/>
      </c>
      <c r="BK501" s="39" t="str">
        <v/>
      </c>
      <c r="BL501" s="37" t="str">
        <v/>
      </c>
      <c r="BM501" s="37" t="str">
        <v/>
      </c>
      <c r="BN501" s="37" t="str">
        <v/>
      </c>
      <c r="BO501" s="37" t="str">
        <v/>
      </c>
      <c r="BP501" s="37" t="str">
        <v/>
      </c>
      <c r="BQ501" s="37" t="str">
        <v/>
      </c>
      <c r="BR501" s="40" t="str">
        <f t="shared" si="276"/>
        <v/>
      </c>
      <c r="BS501" s="36" t="str">
        <f>IFERROR(INDEX('Level Multipliers'!$D:$D,MATCH(BR501,'Level Multipliers'!$A:$A,0)),"")</f>
        <v/>
      </c>
      <c r="BT501" s="37" t="str">
        <f t="shared" si="277"/>
        <v/>
      </c>
      <c r="BU501" s="37" t="str">
        <f t="shared" si="278"/>
        <v/>
      </c>
      <c r="BV501" s="38" t="str">
        <f t="shared" si="279"/>
        <v/>
      </c>
      <c r="BW501" s="38" t="str">
        <f t="shared" si="280"/>
        <v/>
      </c>
      <c r="BX501" s="38" t="b">
        <f t="shared" si="281"/>
        <v>1</v>
      </c>
      <c r="BY501" s="37" t="str">
        <f t="array" ref="BY501:CI501">IF(BX501,"",IVSolution($M501,$N501,$O501,BT501,BU501,BV501,BW501,$E501,$F501,$G501,$H501,$I501))</f>
        <v/>
      </c>
      <c r="BZ501" s="37" t="str">
        <v/>
      </c>
      <c r="CA501" s="37" t="str">
        <v/>
      </c>
      <c r="CB501" s="39" t="str">
        <v/>
      </c>
      <c r="CC501" s="39" t="str">
        <v/>
      </c>
      <c r="CD501" s="37" t="str">
        <v/>
      </c>
      <c r="CE501" s="37" t="str">
        <v/>
      </c>
      <c r="CF501" s="37" t="str">
        <v/>
      </c>
      <c r="CG501" s="37" t="str">
        <v/>
      </c>
      <c r="CH501" s="37" t="str">
        <v/>
      </c>
      <c r="CI501" s="37" t="str">
        <v/>
      </c>
      <c r="CJ501" s="41" t="str">
        <f t="shared" si="282"/>
        <v/>
      </c>
      <c r="CK501" s="41" t="str">
        <f t="shared" si="283"/>
        <v/>
      </c>
      <c r="CL501" s="61" t="str">
        <f t="shared" si="284"/>
        <v/>
      </c>
      <c r="CM501" s="39" t="str">
        <f t="shared" si="285"/>
        <v/>
      </c>
      <c r="CN501" s="39" t="str">
        <f t="shared" si="286"/>
        <v/>
      </c>
      <c r="CO501" s="42" t="str">
        <f t="shared" si="287"/>
        <v/>
      </c>
      <c r="CP501" s="42" t="str">
        <f t="shared" si="288"/>
        <v/>
      </c>
      <c r="CQ501" s="42" t="str">
        <f t="shared" si="289"/>
        <v/>
      </c>
      <c r="CR501" s="42" t="str">
        <f t="shared" si="290"/>
        <v/>
      </c>
      <c r="CS501" s="42" t="str">
        <f t="shared" si="291"/>
        <v/>
      </c>
      <c r="CT501" s="42" t="str">
        <f t="shared" si="292"/>
        <v/>
      </c>
      <c r="CU501" s="43" t="str">
        <f t="shared" si="293"/>
        <v/>
      </c>
      <c r="CV501" s="43" t="str">
        <f t="shared" si="294"/>
        <v/>
      </c>
      <c r="CW501" s="43" t="str">
        <f t="shared" si="295"/>
        <v/>
      </c>
      <c r="CX501" s="13"/>
    </row>
    <row r="502" spans="1:102" x14ac:dyDescent="0.25">
      <c r="A502" s="31"/>
      <c r="B502" s="13"/>
      <c r="C502" s="13"/>
      <c r="D502" s="13"/>
      <c r="E502" s="32"/>
      <c r="F502" s="32"/>
      <c r="G502" s="32"/>
      <c r="H502" s="32"/>
      <c r="I502" s="32"/>
      <c r="J502" s="13"/>
      <c r="K502" s="33"/>
      <c r="L502" s="34" t="str">
        <f>IFERROR(INDEX('Pokemon Data'!A:A,MATCH($A502,'Pokemon Data'!$B:$B,0)),"")</f>
        <v/>
      </c>
      <c r="M502" s="34" t="str">
        <f>IFERROR(INDEX('Pokemon Data'!I:I,MATCH($A502,'Pokemon Data'!$B:$B,0)),"")</f>
        <v/>
      </c>
      <c r="N502" s="34" t="str">
        <f>IFERROR(INDEX('Pokemon Data'!J:J,MATCH($A502,'Pokemon Data'!$B:$B,0)),"")</f>
        <v/>
      </c>
      <c r="O502" s="34" t="str">
        <f>IFERROR(INDEX('Pokemon Data'!K:K,MATCH($A502,'Pokemon Data'!$B:$B,0)),"")</f>
        <v/>
      </c>
      <c r="P502" s="35" t="str">
        <f>IFERROR(INDEX('Level Multipliers'!$A:$A,MATCH($D502,'Level Multipliers'!$B:$B,0)),"")</f>
        <v/>
      </c>
      <c r="Q502" s="36" t="str">
        <f>IFERROR(INDEX('Level Multipliers'!$D:$D,MATCH(P502,'Level Multipliers'!$A:$A,0)),"")</f>
        <v/>
      </c>
      <c r="R502" s="37" t="str">
        <f t="shared" si="259"/>
        <v/>
      </c>
      <c r="S502" s="37" t="str">
        <f t="shared" si="260"/>
        <v/>
      </c>
      <c r="T502" s="38" t="str">
        <f t="shared" si="261"/>
        <v/>
      </c>
      <c r="U502" s="38" t="str">
        <f t="shared" si="262"/>
        <v/>
      </c>
      <c r="V502" s="38" t="b">
        <f t="shared" si="263"/>
        <v>1</v>
      </c>
      <c r="W502" s="37" t="str">
        <f t="array" ref="W502:AG502">IF(V502,"",IVSolution($M502,$N502,$O502,R502,S502,T502,U502,$E502,$F502,$G502,$H502,$I502))</f>
        <v/>
      </c>
      <c r="X502" s="37" t="str">
        <v/>
      </c>
      <c r="Y502" s="37" t="str">
        <v/>
      </c>
      <c r="Z502" s="39" t="str">
        <v/>
      </c>
      <c r="AA502" s="39" t="str">
        <v/>
      </c>
      <c r="AB502" s="37" t="str">
        <v/>
      </c>
      <c r="AC502" s="37" t="str">
        <v/>
      </c>
      <c r="AD502" s="37" t="str">
        <v/>
      </c>
      <c r="AE502" s="37" t="str">
        <v/>
      </c>
      <c r="AF502" s="37" t="str">
        <v/>
      </c>
      <c r="AG502" s="37" t="str">
        <v/>
      </c>
      <c r="AH502" s="40" t="str">
        <f t="shared" si="264"/>
        <v/>
      </c>
      <c r="AI502" s="36" t="str">
        <f>IFERROR(INDEX('Level Multipliers'!$D:$D,MATCH(AH502,'Level Multipliers'!$A:$A,0)),"")</f>
        <v/>
      </c>
      <c r="AJ502" s="37" t="str">
        <f t="shared" si="265"/>
        <v/>
      </c>
      <c r="AK502" s="37" t="str">
        <f t="shared" si="266"/>
        <v/>
      </c>
      <c r="AL502" s="38" t="str">
        <f t="shared" si="267"/>
        <v/>
      </c>
      <c r="AM502" s="38" t="str">
        <f t="shared" si="268"/>
        <v/>
      </c>
      <c r="AN502" s="38" t="b">
        <f t="shared" si="269"/>
        <v>1</v>
      </c>
      <c r="AO502" s="37" t="str">
        <f t="array" ref="AO502:AY502">IF(AN502,"",IVSolution($M502,$N502,$O502,AJ502,AK502,AL502,AM502,$E502,$F502,$G502,$H502,$I502))</f>
        <v/>
      </c>
      <c r="AP502" s="37" t="str">
        <v/>
      </c>
      <c r="AQ502" s="37" t="str">
        <v/>
      </c>
      <c r="AR502" s="39" t="str">
        <v/>
      </c>
      <c r="AS502" s="39" t="str">
        <v/>
      </c>
      <c r="AT502" s="37" t="str">
        <v/>
      </c>
      <c r="AU502" s="37" t="str">
        <v/>
      </c>
      <c r="AV502" s="37" t="str">
        <v/>
      </c>
      <c r="AW502" s="37" t="str">
        <v/>
      </c>
      <c r="AX502" s="37" t="str">
        <v/>
      </c>
      <c r="AY502" s="37" t="str">
        <v/>
      </c>
      <c r="AZ502" s="40" t="str">
        <f t="shared" si="270"/>
        <v/>
      </c>
      <c r="BA502" s="36" t="str">
        <f>IFERROR(INDEX('Level Multipliers'!$D:$D,MATCH(AZ502,'Level Multipliers'!$A:$A,0)),"")</f>
        <v/>
      </c>
      <c r="BB502" s="37" t="str">
        <f t="shared" si="271"/>
        <v/>
      </c>
      <c r="BC502" s="37" t="str">
        <f t="shared" si="272"/>
        <v/>
      </c>
      <c r="BD502" s="38" t="str">
        <f t="shared" si="273"/>
        <v/>
      </c>
      <c r="BE502" s="38" t="str">
        <f t="shared" si="274"/>
        <v/>
      </c>
      <c r="BF502" s="38" t="b">
        <f t="shared" si="275"/>
        <v>1</v>
      </c>
      <c r="BG502" s="37" t="str">
        <f t="array" ref="BG502:BQ502">IF(BF502,"",IVSolution($M502,$N502,$O502,BB502,BC502,BD502,BE502,$E502,$F502,$G502,$H502,$I502))</f>
        <v/>
      </c>
      <c r="BH502" s="37" t="str">
        <v/>
      </c>
      <c r="BI502" s="37" t="str">
        <v/>
      </c>
      <c r="BJ502" s="39" t="str">
        <v/>
      </c>
      <c r="BK502" s="39" t="str">
        <v/>
      </c>
      <c r="BL502" s="37" t="str">
        <v/>
      </c>
      <c r="BM502" s="37" t="str">
        <v/>
      </c>
      <c r="BN502" s="37" t="str">
        <v/>
      </c>
      <c r="BO502" s="37" t="str">
        <v/>
      </c>
      <c r="BP502" s="37" t="str">
        <v/>
      </c>
      <c r="BQ502" s="37" t="str">
        <v/>
      </c>
      <c r="BR502" s="40" t="str">
        <f t="shared" si="276"/>
        <v/>
      </c>
      <c r="BS502" s="36" t="str">
        <f>IFERROR(INDEX('Level Multipliers'!$D:$D,MATCH(BR502,'Level Multipliers'!$A:$A,0)),"")</f>
        <v/>
      </c>
      <c r="BT502" s="37" t="str">
        <f t="shared" si="277"/>
        <v/>
      </c>
      <c r="BU502" s="37" t="str">
        <f t="shared" si="278"/>
        <v/>
      </c>
      <c r="BV502" s="38" t="str">
        <f t="shared" si="279"/>
        <v/>
      </c>
      <c r="BW502" s="38" t="str">
        <f t="shared" si="280"/>
        <v/>
      </c>
      <c r="BX502" s="38" t="b">
        <f t="shared" si="281"/>
        <v>1</v>
      </c>
      <c r="BY502" s="37" t="str">
        <f t="array" ref="BY502:CI502">IF(BX502,"",IVSolution($M502,$N502,$O502,BT502,BU502,BV502,BW502,$E502,$F502,$G502,$H502,$I502))</f>
        <v/>
      </c>
      <c r="BZ502" s="37" t="str">
        <v/>
      </c>
      <c r="CA502" s="37" t="str">
        <v/>
      </c>
      <c r="CB502" s="39" t="str">
        <v/>
      </c>
      <c r="CC502" s="39" t="str">
        <v/>
      </c>
      <c r="CD502" s="37" t="str">
        <v/>
      </c>
      <c r="CE502" s="37" t="str">
        <v/>
      </c>
      <c r="CF502" s="37" t="str">
        <v/>
      </c>
      <c r="CG502" s="37" t="str">
        <v/>
      </c>
      <c r="CH502" s="37" t="str">
        <v/>
      </c>
      <c r="CI502" s="37" t="str">
        <v/>
      </c>
      <c r="CJ502" s="41" t="str">
        <f t="shared" si="282"/>
        <v/>
      </c>
      <c r="CK502" s="41" t="str">
        <f t="shared" si="283"/>
        <v/>
      </c>
      <c r="CL502" s="61" t="str">
        <f t="shared" si="284"/>
        <v/>
      </c>
      <c r="CM502" s="39" t="str">
        <f t="shared" si="285"/>
        <v/>
      </c>
      <c r="CN502" s="39" t="str">
        <f t="shared" si="286"/>
        <v/>
      </c>
      <c r="CO502" s="42" t="str">
        <f t="shared" si="287"/>
        <v/>
      </c>
      <c r="CP502" s="42" t="str">
        <f t="shared" si="288"/>
        <v/>
      </c>
      <c r="CQ502" s="42" t="str">
        <f t="shared" si="289"/>
        <v/>
      </c>
      <c r="CR502" s="42" t="str">
        <f t="shared" si="290"/>
        <v/>
      </c>
      <c r="CS502" s="42" t="str">
        <f t="shared" si="291"/>
        <v/>
      </c>
      <c r="CT502" s="42" t="str">
        <f t="shared" si="292"/>
        <v/>
      </c>
      <c r="CU502" s="43" t="str">
        <f t="shared" si="293"/>
        <v/>
      </c>
      <c r="CV502" s="43" t="str">
        <f t="shared" si="294"/>
        <v/>
      </c>
      <c r="CW502" s="43" t="str">
        <f t="shared" si="295"/>
        <v/>
      </c>
      <c r="CX502" s="13"/>
    </row>
    <row r="503" spans="1:102" x14ac:dyDescent="0.25">
      <c r="A503" s="31"/>
      <c r="B503" s="13"/>
      <c r="C503" s="13"/>
      <c r="D503" s="13"/>
      <c r="E503" s="32"/>
      <c r="F503" s="32"/>
      <c r="G503" s="32"/>
      <c r="H503" s="32"/>
      <c r="I503" s="32"/>
      <c r="J503" s="13"/>
      <c r="K503" s="33"/>
      <c r="L503" s="34" t="str">
        <f>IFERROR(INDEX('Pokemon Data'!A:A,MATCH($A503,'Pokemon Data'!$B:$B,0)),"")</f>
        <v/>
      </c>
      <c r="M503" s="34" t="str">
        <f>IFERROR(INDEX('Pokemon Data'!I:I,MATCH($A503,'Pokemon Data'!$B:$B,0)),"")</f>
        <v/>
      </c>
      <c r="N503" s="34" t="str">
        <f>IFERROR(INDEX('Pokemon Data'!J:J,MATCH($A503,'Pokemon Data'!$B:$B,0)),"")</f>
        <v/>
      </c>
      <c r="O503" s="34" t="str">
        <f>IFERROR(INDEX('Pokemon Data'!K:K,MATCH($A503,'Pokemon Data'!$B:$B,0)),"")</f>
        <v/>
      </c>
      <c r="P503" s="35" t="str">
        <f>IFERROR(INDEX('Level Multipliers'!$A:$A,MATCH($D503,'Level Multipliers'!$B:$B,0)),"")</f>
        <v/>
      </c>
      <c r="Q503" s="36" t="str">
        <f>IFERROR(INDEX('Level Multipliers'!$D:$D,MATCH(P503,'Level Multipliers'!$A:$A,0)),"")</f>
        <v/>
      </c>
      <c r="R503" s="37" t="str">
        <f t="shared" si="259"/>
        <v/>
      </c>
      <c r="S503" s="37" t="str">
        <f t="shared" si="260"/>
        <v/>
      </c>
      <c r="T503" s="38" t="str">
        <f t="shared" si="261"/>
        <v/>
      </c>
      <c r="U503" s="38" t="str">
        <f t="shared" si="262"/>
        <v/>
      </c>
      <c r="V503" s="38" t="b">
        <f t="shared" si="263"/>
        <v>1</v>
      </c>
      <c r="W503" s="37" t="str">
        <f t="array" ref="W503:AG503">IF(V503,"",IVSolution($M503,$N503,$O503,R503,S503,T503,U503,$E503,$F503,$G503,$H503,$I503))</f>
        <v/>
      </c>
      <c r="X503" s="37" t="str">
        <v/>
      </c>
      <c r="Y503" s="37" t="str">
        <v/>
      </c>
      <c r="Z503" s="39" t="str">
        <v/>
      </c>
      <c r="AA503" s="39" t="str">
        <v/>
      </c>
      <c r="AB503" s="37" t="str">
        <v/>
      </c>
      <c r="AC503" s="37" t="str">
        <v/>
      </c>
      <c r="AD503" s="37" t="str">
        <v/>
      </c>
      <c r="AE503" s="37" t="str">
        <v/>
      </c>
      <c r="AF503" s="37" t="str">
        <v/>
      </c>
      <c r="AG503" s="37" t="str">
        <v/>
      </c>
      <c r="AH503" s="40" t="str">
        <f t="shared" si="264"/>
        <v/>
      </c>
      <c r="AI503" s="36" t="str">
        <f>IFERROR(INDEX('Level Multipliers'!$D:$D,MATCH(AH503,'Level Multipliers'!$A:$A,0)),"")</f>
        <v/>
      </c>
      <c r="AJ503" s="37" t="str">
        <f t="shared" si="265"/>
        <v/>
      </c>
      <c r="AK503" s="37" t="str">
        <f t="shared" si="266"/>
        <v/>
      </c>
      <c r="AL503" s="38" t="str">
        <f t="shared" si="267"/>
        <v/>
      </c>
      <c r="AM503" s="38" t="str">
        <f t="shared" si="268"/>
        <v/>
      </c>
      <c r="AN503" s="38" t="b">
        <f t="shared" si="269"/>
        <v>1</v>
      </c>
      <c r="AO503" s="37" t="str">
        <f t="array" ref="AO503:AY503">IF(AN503,"",IVSolution($M503,$N503,$O503,AJ503,AK503,AL503,AM503,$E503,$F503,$G503,$H503,$I503))</f>
        <v/>
      </c>
      <c r="AP503" s="37" t="str">
        <v/>
      </c>
      <c r="AQ503" s="37" t="str">
        <v/>
      </c>
      <c r="AR503" s="39" t="str">
        <v/>
      </c>
      <c r="AS503" s="39" t="str">
        <v/>
      </c>
      <c r="AT503" s="37" t="str">
        <v/>
      </c>
      <c r="AU503" s="37" t="str">
        <v/>
      </c>
      <c r="AV503" s="37" t="str">
        <v/>
      </c>
      <c r="AW503" s="37" t="str">
        <v/>
      </c>
      <c r="AX503" s="37" t="str">
        <v/>
      </c>
      <c r="AY503" s="37" t="str">
        <v/>
      </c>
      <c r="AZ503" s="40" t="str">
        <f t="shared" si="270"/>
        <v/>
      </c>
      <c r="BA503" s="36" t="str">
        <f>IFERROR(INDEX('Level Multipliers'!$D:$D,MATCH(AZ503,'Level Multipliers'!$A:$A,0)),"")</f>
        <v/>
      </c>
      <c r="BB503" s="37" t="str">
        <f t="shared" si="271"/>
        <v/>
      </c>
      <c r="BC503" s="37" t="str">
        <f t="shared" si="272"/>
        <v/>
      </c>
      <c r="BD503" s="38" t="str">
        <f t="shared" si="273"/>
        <v/>
      </c>
      <c r="BE503" s="38" t="str">
        <f t="shared" si="274"/>
        <v/>
      </c>
      <c r="BF503" s="38" t="b">
        <f t="shared" si="275"/>
        <v>1</v>
      </c>
      <c r="BG503" s="37" t="str">
        <f t="array" ref="BG503:BQ503">IF(BF503,"",IVSolution($M503,$N503,$O503,BB503,BC503,BD503,BE503,$E503,$F503,$G503,$H503,$I503))</f>
        <v/>
      </c>
      <c r="BH503" s="37" t="str">
        <v/>
      </c>
      <c r="BI503" s="37" t="str">
        <v/>
      </c>
      <c r="BJ503" s="39" t="str">
        <v/>
      </c>
      <c r="BK503" s="39" t="str">
        <v/>
      </c>
      <c r="BL503" s="37" t="str">
        <v/>
      </c>
      <c r="BM503" s="37" t="str">
        <v/>
      </c>
      <c r="BN503" s="37" t="str">
        <v/>
      </c>
      <c r="BO503" s="37" t="str">
        <v/>
      </c>
      <c r="BP503" s="37" t="str">
        <v/>
      </c>
      <c r="BQ503" s="37" t="str">
        <v/>
      </c>
      <c r="BR503" s="40" t="str">
        <f t="shared" si="276"/>
        <v/>
      </c>
      <c r="BS503" s="36" t="str">
        <f>IFERROR(INDEX('Level Multipliers'!$D:$D,MATCH(BR503,'Level Multipliers'!$A:$A,0)),"")</f>
        <v/>
      </c>
      <c r="BT503" s="37" t="str">
        <f t="shared" si="277"/>
        <v/>
      </c>
      <c r="BU503" s="37" t="str">
        <f t="shared" si="278"/>
        <v/>
      </c>
      <c r="BV503" s="38" t="str">
        <f t="shared" si="279"/>
        <v/>
      </c>
      <c r="BW503" s="38" t="str">
        <f t="shared" si="280"/>
        <v/>
      </c>
      <c r="BX503" s="38" t="b">
        <f t="shared" si="281"/>
        <v>1</v>
      </c>
      <c r="BY503" s="37" t="str">
        <f t="array" ref="BY503:CI503">IF(BX503,"",IVSolution($M503,$N503,$O503,BT503,BU503,BV503,BW503,$E503,$F503,$G503,$H503,$I503))</f>
        <v/>
      </c>
      <c r="BZ503" s="37" t="str">
        <v/>
      </c>
      <c r="CA503" s="37" t="str">
        <v/>
      </c>
      <c r="CB503" s="39" t="str">
        <v/>
      </c>
      <c r="CC503" s="39" t="str">
        <v/>
      </c>
      <c r="CD503" s="37" t="str">
        <v/>
      </c>
      <c r="CE503" s="37" t="str">
        <v/>
      </c>
      <c r="CF503" s="37" t="str">
        <v/>
      </c>
      <c r="CG503" s="37" t="str">
        <v/>
      </c>
      <c r="CH503" s="37" t="str">
        <v/>
      </c>
      <c r="CI503" s="37" t="str">
        <v/>
      </c>
      <c r="CJ503" s="41" t="str">
        <f t="shared" si="282"/>
        <v/>
      </c>
      <c r="CK503" s="41" t="str">
        <f t="shared" si="283"/>
        <v/>
      </c>
      <c r="CL503" s="61" t="str">
        <f t="shared" si="284"/>
        <v/>
      </c>
      <c r="CM503" s="39" t="str">
        <f t="shared" si="285"/>
        <v/>
      </c>
      <c r="CN503" s="39" t="str">
        <f t="shared" si="286"/>
        <v/>
      </c>
      <c r="CO503" s="42" t="str">
        <f t="shared" si="287"/>
        <v/>
      </c>
      <c r="CP503" s="42" t="str">
        <f t="shared" si="288"/>
        <v/>
      </c>
      <c r="CQ503" s="42" t="str">
        <f t="shared" si="289"/>
        <v/>
      </c>
      <c r="CR503" s="42" t="str">
        <f t="shared" si="290"/>
        <v/>
      </c>
      <c r="CS503" s="42" t="str">
        <f t="shared" si="291"/>
        <v/>
      </c>
      <c r="CT503" s="42" t="str">
        <f t="shared" si="292"/>
        <v/>
      </c>
      <c r="CU503" s="43" t="str">
        <f t="shared" si="293"/>
        <v/>
      </c>
      <c r="CV503" s="43" t="str">
        <f t="shared" si="294"/>
        <v/>
      </c>
      <c r="CW503" s="43" t="str">
        <f t="shared" si="295"/>
        <v/>
      </c>
      <c r="CX503" s="13"/>
    </row>
    <row r="504" spans="1:102" x14ac:dyDescent="0.25">
      <c r="A504" s="31"/>
      <c r="B504" s="13"/>
      <c r="C504" s="13"/>
      <c r="D504" s="13"/>
      <c r="E504" s="32"/>
      <c r="F504" s="32"/>
      <c r="G504" s="32"/>
      <c r="H504" s="32"/>
      <c r="I504" s="32"/>
      <c r="J504" s="13"/>
      <c r="K504" s="33"/>
      <c r="L504" s="34" t="str">
        <f>IFERROR(INDEX('Pokemon Data'!A:A,MATCH($A504,'Pokemon Data'!$B:$B,0)),"")</f>
        <v/>
      </c>
      <c r="M504" s="34" t="str">
        <f>IFERROR(INDEX('Pokemon Data'!I:I,MATCH($A504,'Pokemon Data'!$B:$B,0)),"")</f>
        <v/>
      </c>
      <c r="N504" s="34" t="str">
        <f>IFERROR(INDEX('Pokemon Data'!J:J,MATCH($A504,'Pokemon Data'!$B:$B,0)),"")</f>
        <v/>
      </c>
      <c r="O504" s="34" t="str">
        <f>IFERROR(INDEX('Pokemon Data'!K:K,MATCH($A504,'Pokemon Data'!$B:$B,0)),"")</f>
        <v/>
      </c>
      <c r="P504" s="35" t="str">
        <f>IFERROR(INDEX('Level Multipliers'!$A:$A,MATCH($D504,'Level Multipliers'!$B:$B,0)),"")</f>
        <v/>
      </c>
      <c r="Q504" s="36" t="str">
        <f>IFERROR(INDEX('Level Multipliers'!$D:$D,MATCH(P504,'Level Multipliers'!$A:$A,0)),"")</f>
        <v/>
      </c>
      <c r="R504" s="37" t="str">
        <f t="shared" si="259"/>
        <v/>
      </c>
      <c r="S504" s="37" t="str">
        <f t="shared" si="260"/>
        <v/>
      </c>
      <c r="T504" s="38" t="str">
        <f t="shared" si="261"/>
        <v/>
      </c>
      <c r="U504" s="38" t="str">
        <f t="shared" si="262"/>
        <v/>
      </c>
      <c r="V504" s="38" t="b">
        <f t="shared" si="263"/>
        <v>1</v>
      </c>
      <c r="W504" s="37" t="str">
        <f t="array" ref="W504:AG504">IF(V504,"",IVSolution($M504,$N504,$O504,R504,S504,T504,U504,$E504,$F504,$G504,$H504,$I504))</f>
        <v/>
      </c>
      <c r="X504" s="37" t="str">
        <v/>
      </c>
      <c r="Y504" s="37" t="str">
        <v/>
      </c>
      <c r="Z504" s="39" t="str">
        <v/>
      </c>
      <c r="AA504" s="39" t="str">
        <v/>
      </c>
      <c r="AB504" s="37" t="str">
        <v/>
      </c>
      <c r="AC504" s="37" t="str">
        <v/>
      </c>
      <c r="AD504" s="37" t="str">
        <v/>
      </c>
      <c r="AE504" s="37" t="str">
        <v/>
      </c>
      <c r="AF504" s="37" t="str">
        <v/>
      </c>
      <c r="AG504" s="37" t="str">
        <v/>
      </c>
      <c r="AH504" s="40" t="str">
        <f t="shared" si="264"/>
        <v/>
      </c>
      <c r="AI504" s="36" t="str">
        <f>IFERROR(INDEX('Level Multipliers'!$D:$D,MATCH(AH504,'Level Multipliers'!$A:$A,0)),"")</f>
        <v/>
      </c>
      <c r="AJ504" s="37" t="str">
        <f t="shared" si="265"/>
        <v/>
      </c>
      <c r="AK504" s="37" t="str">
        <f t="shared" si="266"/>
        <v/>
      </c>
      <c r="AL504" s="38" t="str">
        <f t="shared" si="267"/>
        <v/>
      </c>
      <c r="AM504" s="38" t="str">
        <f t="shared" si="268"/>
        <v/>
      </c>
      <c r="AN504" s="38" t="b">
        <f t="shared" si="269"/>
        <v>1</v>
      </c>
      <c r="AO504" s="37" t="str">
        <f t="array" ref="AO504:AY504">IF(AN504,"",IVSolution($M504,$N504,$O504,AJ504,AK504,AL504,AM504,$E504,$F504,$G504,$H504,$I504))</f>
        <v/>
      </c>
      <c r="AP504" s="37" t="str">
        <v/>
      </c>
      <c r="AQ504" s="37" t="str">
        <v/>
      </c>
      <c r="AR504" s="39" t="str">
        <v/>
      </c>
      <c r="AS504" s="39" t="str">
        <v/>
      </c>
      <c r="AT504" s="37" t="str">
        <v/>
      </c>
      <c r="AU504" s="37" t="str">
        <v/>
      </c>
      <c r="AV504" s="37" t="str">
        <v/>
      </c>
      <c r="AW504" s="37" t="str">
        <v/>
      </c>
      <c r="AX504" s="37" t="str">
        <v/>
      </c>
      <c r="AY504" s="37" t="str">
        <v/>
      </c>
      <c r="AZ504" s="40" t="str">
        <f t="shared" si="270"/>
        <v/>
      </c>
      <c r="BA504" s="36" t="str">
        <f>IFERROR(INDEX('Level Multipliers'!$D:$D,MATCH(AZ504,'Level Multipliers'!$A:$A,0)),"")</f>
        <v/>
      </c>
      <c r="BB504" s="37" t="str">
        <f t="shared" si="271"/>
        <v/>
      </c>
      <c r="BC504" s="37" t="str">
        <f t="shared" si="272"/>
        <v/>
      </c>
      <c r="BD504" s="38" t="str">
        <f t="shared" si="273"/>
        <v/>
      </c>
      <c r="BE504" s="38" t="str">
        <f t="shared" si="274"/>
        <v/>
      </c>
      <c r="BF504" s="38" t="b">
        <f t="shared" si="275"/>
        <v>1</v>
      </c>
      <c r="BG504" s="37" t="str">
        <f t="array" ref="BG504:BQ504">IF(BF504,"",IVSolution($M504,$N504,$O504,BB504,BC504,BD504,BE504,$E504,$F504,$G504,$H504,$I504))</f>
        <v/>
      </c>
      <c r="BH504" s="37" t="str">
        <v/>
      </c>
      <c r="BI504" s="37" t="str">
        <v/>
      </c>
      <c r="BJ504" s="39" t="str">
        <v/>
      </c>
      <c r="BK504" s="39" t="str">
        <v/>
      </c>
      <c r="BL504" s="37" t="str">
        <v/>
      </c>
      <c r="BM504" s="37" t="str">
        <v/>
      </c>
      <c r="BN504" s="37" t="str">
        <v/>
      </c>
      <c r="BO504" s="37" t="str">
        <v/>
      </c>
      <c r="BP504" s="37" t="str">
        <v/>
      </c>
      <c r="BQ504" s="37" t="str">
        <v/>
      </c>
      <c r="BR504" s="40" t="str">
        <f t="shared" si="276"/>
        <v/>
      </c>
      <c r="BS504" s="36" t="str">
        <f>IFERROR(INDEX('Level Multipliers'!$D:$D,MATCH(BR504,'Level Multipliers'!$A:$A,0)),"")</f>
        <v/>
      </c>
      <c r="BT504" s="37" t="str">
        <f t="shared" si="277"/>
        <v/>
      </c>
      <c r="BU504" s="37" t="str">
        <f t="shared" si="278"/>
        <v/>
      </c>
      <c r="BV504" s="38" t="str">
        <f t="shared" si="279"/>
        <v/>
      </c>
      <c r="BW504" s="38" t="str">
        <f t="shared" si="280"/>
        <v/>
      </c>
      <c r="BX504" s="38" t="b">
        <f t="shared" si="281"/>
        <v>1</v>
      </c>
      <c r="BY504" s="37" t="str">
        <f t="array" ref="BY504:CI504">IF(BX504,"",IVSolution($M504,$N504,$O504,BT504,BU504,BV504,BW504,$E504,$F504,$G504,$H504,$I504))</f>
        <v/>
      </c>
      <c r="BZ504" s="37" t="str">
        <v/>
      </c>
      <c r="CA504" s="37" t="str">
        <v/>
      </c>
      <c r="CB504" s="39" t="str">
        <v/>
      </c>
      <c r="CC504" s="39" t="str">
        <v/>
      </c>
      <c r="CD504" s="37" t="str">
        <v/>
      </c>
      <c r="CE504" s="37" t="str">
        <v/>
      </c>
      <c r="CF504" s="37" t="str">
        <v/>
      </c>
      <c r="CG504" s="37" t="str">
        <v/>
      </c>
      <c r="CH504" s="37" t="str">
        <v/>
      </c>
      <c r="CI504" s="37" t="str">
        <v/>
      </c>
      <c r="CJ504" s="41" t="str">
        <f t="shared" si="282"/>
        <v/>
      </c>
      <c r="CK504" s="41" t="str">
        <f t="shared" si="283"/>
        <v/>
      </c>
      <c r="CL504" s="61" t="str">
        <f t="shared" si="284"/>
        <v/>
      </c>
      <c r="CM504" s="39" t="str">
        <f t="shared" si="285"/>
        <v/>
      </c>
      <c r="CN504" s="39" t="str">
        <f t="shared" si="286"/>
        <v/>
      </c>
      <c r="CO504" s="42" t="str">
        <f t="shared" si="287"/>
        <v/>
      </c>
      <c r="CP504" s="42" t="str">
        <f t="shared" si="288"/>
        <v/>
      </c>
      <c r="CQ504" s="42" t="str">
        <f t="shared" si="289"/>
        <v/>
      </c>
      <c r="CR504" s="42" t="str">
        <f t="shared" si="290"/>
        <v/>
      </c>
      <c r="CS504" s="42" t="str">
        <f t="shared" si="291"/>
        <v/>
      </c>
      <c r="CT504" s="42" t="str">
        <f t="shared" si="292"/>
        <v/>
      </c>
      <c r="CU504" s="43" t="str">
        <f t="shared" si="293"/>
        <v/>
      </c>
      <c r="CV504" s="43" t="str">
        <f t="shared" si="294"/>
        <v/>
      </c>
      <c r="CW504" s="43" t="str">
        <f t="shared" si="295"/>
        <v/>
      </c>
      <c r="CX504" s="13"/>
    </row>
    <row r="505" spans="1:102" x14ac:dyDescent="0.25">
      <c r="A505" s="31"/>
      <c r="B505" s="13"/>
      <c r="C505" s="13"/>
      <c r="D505" s="13"/>
      <c r="E505" s="32"/>
      <c r="F505" s="32"/>
      <c r="G505" s="32"/>
      <c r="H505" s="32"/>
      <c r="I505" s="32"/>
      <c r="J505" s="13"/>
      <c r="K505" s="33"/>
      <c r="L505" s="34" t="str">
        <f>IFERROR(INDEX('Pokemon Data'!A:A,MATCH($A505,'Pokemon Data'!$B:$B,0)),"")</f>
        <v/>
      </c>
      <c r="M505" s="34" t="str">
        <f>IFERROR(INDEX('Pokemon Data'!I:I,MATCH($A505,'Pokemon Data'!$B:$B,0)),"")</f>
        <v/>
      </c>
      <c r="N505" s="34" t="str">
        <f>IFERROR(INDEX('Pokemon Data'!J:J,MATCH($A505,'Pokemon Data'!$B:$B,0)),"")</f>
        <v/>
      </c>
      <c r="O505" s="34" t="str">
        <f>IFERROR(INDEX('Pokemon Data'!K:K,MATCH($A505,'Pokemon Data'!$B:$B,0)),"")</f>
        <v/>
      </c>
      <c r="P505" s="35" t="str">
        <f>IFERROR(INDEX('Level Multipliers'!$A:$A,MATCH($D505,'Level Multipliers'!$B:$B,0)),"")</f>
        <v/>
      </c>
      <c r="Q505" s="36" t="str">
        <f>IFERROR(INDEX('Level Multipliers'!$D:$D,MATCH(P505,'Level Multipliers'!$A:$A,0)),"")</f>
        <v/>
      </c>
      <c r="R505" s="37" t="str">
        <f t="shared" si="259"/>
        <v/>
      </c>
      <c r="S505" s="37" t="str">
        <f t="shared" si="260"/>
        <v/>
      </c>
      <c r="T505" s="38" t="str">
        <f t="shared" si="261"/>
        <v/>
      </c>
      <c r="U505" s="38" t="str">
        <f t="shared" si="262"/>
        <v/>
      </c>
      <c r="V505" s="38" t="b">
        <f t="shared" si="263"/>
        <v>1</v>
      </c>
      <c r="W505" s="37" t="str">
        <f t="array" ref="W505:AG505">IF(V505,"",IVSolution($M505,$N505,$O505,R505,S505,T505,U505,$E505,$F505,$G505,$H505,$I505))</f>
        <v/>
      </c>
      <c r="X505" s="37" t="str">
        <v/>
      </c>
      <c r="Y505" s="37" t="str">
        <v/>
      </c>
      <c r="Z505" s="39" t="str">
        <v/>
      </c>
      <c r="AA505" s="39" t="str">
        <v/>
      </c>
      <c r="AB505" s="37" t="str">
        <v/>
      </c>
      <c r="AC505" s="37" t="str">
        <v/>
      </c>
      <c r="AD505" s="37" t="str">
        <v/>
      </c>
      <c r="AE505" s="37" t="str">
        <v/>
      </c>
      <c r="AF505" s="37" t="str">
        <v/>
      </c>
      <c r="AG505" s="37" t="str">
        <v/>
      </c>
      <c r="AH505" s="40" t="str">
        <f t="shared" si="264"/>
        <v/>
      </c>
      <c r="AI505" s="36" t="str">
        <f>IFERROR(INDEX('Level Multipliers'!$D:$D,MATCH(AH505,'Level Multipliers'!$A:$A,0)),"")</f>
        <v/>
      </c>
      <c r="AJ505" s="37" t="str">
        <f t="shared" si="265"/>
        <v/>
      </c>
      <c r="AK505" s="37" t="str">
        <f t="shared" si="266"/>
        <v/>
      </c>
      <c r="AL505" s="38" t="str">
        <f t="shared" si="267"/>
        <v/>
      </c>
      <c r="AM505" s="38" t="str">
        <f t="shared" si="268"/>
        <v/>
      </c>
      <c r="AN505" s="38" t="b">
        <f t="shared" si="269"/>
        <v>1</v>
      </c>
      <c r="AO505" s="37" t="str">
        <f t="array" ref="AO505:AY505">IF(AN505,"",IVSolution($M505,$N505,$O505,AJ505,AK505,AL505,AM505,$E505,$F505,$G505,$H505,$I505))</f>
        <v/>
      </c>
      <c r="AP505" s="37" t="str">
        <v/>
      </c>
      <c r="AQ505" s="37" t="str">
        <v/>
      </c>
      <c r="AR505" s="39" t="str">
        <v/>
      </c>
      <c r="AS505" s="39" t="str">
        <v/>
      </c>
      <c r="AT505" s="37" t="str">
        <v/>
      </c>
      <c r="AU505" s="37" t="str">
        <v/>
      </c>
      <c r="AV505" s="37" t="str">
        <v/>
      </c>
      <c r="AW505" s="37" t="str">
        <v/>
      </c>
      <c r="AX505" s="37" t="str">
        <v/>
      </c>
      <c r="AY505" s="37" t="str">
        <v/>
      </c>
      <c r="AZ505" s="40" t="str">
        <f t="shared" si="270"/>
        <v/>
      </c>
      <c r="BA505" s="36" t="str">
        <f>IFERROR(INDEX('Level Multipliers'!$D:$D,MATCH(AZ505,'Level Multipliers'!$A:$A,0)),"")</f>
        <v/>
      </c>
      <c r="BB505" s="37" t="str">
        <f t="shared" si="271"/>
        <v/>
      </c>
      <c r="BC505" s="37" t="str">
        <f t="shared" si="272"/>
        <v/>
      </c>
      <c r="BD505" s="38" t="str">
        <f t="shared" si="273"/>
        <v/>
      </c>
      <c r="BE505" s="38" t="str">
        <f t="shared" si="274"/>
        <v/>
      </c>
      <c r="BF505" s="38" t="b">
        <f t="shared" si="275"/>
        <v>1</v>
      </c>
      <c r="BG505" s="37" t="str">
        <f t="array" ref="BG505:BQ505">IF(BF505,"",IVSolution($M505,$N505,$O505,BB505,BC505,BD505,BE505,$E505,$F505,$G505,$H505,$I505))</f>
        <v/>
      </c>
      <c r="BH505" s="37" t="str">
        <v/>
      </c>
      <c r="BI505" s="37" t="str">
        <v/>
      </c>
      <c r="BJ505" s="39" t="str">
        <v/>
      </c>
      <c r="BK505" s="39" t="str">
        <v/>
      </c>
      <c r="BL505" s="37" t="str">
        <v/>
      </c>
      <c r="BM505" s="37" t="str">
        <v/>
      </c>
      <c r="BN505" s="37" t="str">
        <v/>
      </c>
      <c r="BO505" s="37" t="str">
        <v/>
      </c>
      <c r="BP505" s="37" t="str">
        <v/>
      </c>
      <c r="BQ505" s="37" t="str">
        <v/>
      </c>
      <c r="BR505" s="40" t="str">
        <f t="shared" si="276"/>
        <v/>
      </c>
      <c r="BS505" s="36" t="str">
        <f>IFERROR(INDEX('Level Multipliers'!$D:$D,MATCH(BR505,'Level Multipliers'!$A:$A,0)),"")</f>
        <v/>
      </c>
      <c r="BT505" s="37" t="str">
        <f t="shared" si="277"/>
        <v/>
      </c>
      <c r="BU505" s="37" t="str">
        <f t="shared" si="278"/>
        <v/>
      </c>
      <c r="BV505" s="38" t="str">
        <f t="shared" si="279"/>
        <v/>
      </c>
      <c r="BW505" s="38" t="str">
        <f t="shared" si="280"/>
        <v/>
      </c>
      <c r="BX505" s="38" t="b">
        <f t="shared" si="281"/>
        <v>1</v>
      </c>
      <c r="BY505" s="37" t="str">
        <f t="array" ref="BY505:CI505">IF(BX505,"",IVSolution($M505,$N505,$O505,BT505,BU505,BV505,BW505,$E505,$F505,$G505,$H505,$I505))</f>
        <v/>
      </c>
      <c r="BZ505" s="37" t="str">
        <v/>
      </c>
      <c r="CA505" s="37" t="str">
        <v/>
      </c>
      <c r="CB505" s="39" t="str">
        <v/>
      </c>
      <c r="CC505" s="39" t="str">
        <v/>
      </c>
      <c r="CD505" s="37" t="str">
        <v/>
      </c>
      <c r="CE505" s="37" t="str">
        <v/>
      </c>
      <c r="CF505" s="37" t="str">
        <v/>
      </c>
      <c r="CG505" s="37" t="str">
        <v/>
      </c>
      <c r="CH505" s="37" t="str">
        <v/>
      </c>
      <c r="CI505" s="37" t="str">
        <v/>
      </c>
      <c r="CJ505" s="41" t="str">
        <f t="shared" si="282"/>
        <v/>
      </c>
      <c r="CK505" s="41" t="str">
        <f t="shared" si="283"/>
        <v/>
      </c>
      <c r="CL505" s="61" t="str">
        <f t="shared" si="284"/>
        <v/>
      </c>
      <c r="CM505" s="39" t="str">
        <f t="shared" si="285"/>
        <v/>
      </c>
      <c r="CN505" s="39" t="str">
        <f t="shared" si="286"/>
        <v/>
      </c>
      <c r="CO505" s="42" t="str">
        <f t="shared" si="287"/>
        <v/>
      </c>
      <c r="CP505" s="42" t="str">
        <f t="shared" si="288"/>
        <v/>
      </c>
      <c r="CQ505" s="42" t="str">
        <f t="shared" si="289"/>
        <v/>
      </c>
      <c r="CR505" s="42" t="str">
        <f t="shared" si="290"/>
        <v/>
      </c>
      <c r="CS505" s="42" t="str">
        <f t="shared" si="291"/>
        <v/>
      </c>
      <c r="CT505" s="42" t="str">
        <f t="shared" si="292"/>
        <v/>
      </c>
      <c r="CU505" s="43" t="str">
        <f t="shared" si="293"/>
        <v/>
      </c>
      <c r="CV505" s="43" t="str">
        <f t="shared" si="294"/>
        <v/>
      </c>
      <c r="CW505" s="43" t="str">
        <f t="shared" si="295"/>
        <v/>
      </c>
      <c r="CX505" s="13"/>
    </row>
    <row r="506" spans="1:102" x14ac:dyDescent="0.25">
      <c r="A506" s="31"/>
      <c r="B506" s="13"/>
      <c r="C506" s="13"/>
      <c r="D506" s="13"/>
      <c r="E506" s="32"/>
      <c r="F506" s="32"/>
      <c r="G506" s="32"/>
      <c r="H506" s="32"/>
      <c r="I506" s="32"/>
      <c r="J506" s="13"/>
      <c r="K506" s="33"/>
      <c r="L506" s="34" t="str">
        <f>IFERROR(INDEX('Pokemon Data'!A:A,MATCH($A506,'Pokemon Data'!$B:$B,0)),"")</f>
        <v/>
      </c>
      <c r="M506" s="34" t="str">
        <f>IFERROR(INDEX('Pokemon Data'!I:I,MATCH($A506,'Pokemon Data'!$B:$B,0)),"")</f>
        <v/>
      </c>
      <c r="N506" s="34" t="str">
        <f>IFERROR(INDEX('Pokemon Data'!J:J,MATCH($A506,'Pokemon Data'!$B:$B,0)),"")</f>
        <v/>
      </c>
      <c r="O506" s="34" t="str">
        <f>IFERROR(INDEX('Pokemon Data'!K:K,MATCH($A506,'Pokemon Data'!$B:$B,0)),"")</f>
        <v/>
      </c>
      <c r="P506" s="35" t="str">
        <f>IFERROR(INDEX('Level Multipliers'!$A:$A,MATCH($D506,'Level Multipliers'!$B:$B,0)),"")</f>
        <v/>
      </c>
      <c r="Q506" s="36" t="str">
        <f>IFERROR(INDEX('Level Multipliers'!$D:$D,MATCH(P506,'Level Multipliers'!$A:$A,0)),"")</f>
        <v/>
      </c>
      <c r="R506" s="37" t="str">
        <f t="shared" si="259"/>
        <v/>
      </c>
      <c r="S506" s="37" t="str">
        <f t="shared" si="260"/>
        <v/>
      </c>
      <c r="T506" s="38" t="str">
        <f t="shared" si="261"/>
        <v/>
      </c>
      <c r="U506" s="38" t="str">
        <f t="shared" si="262"/>
        <v/>
      </c>
      <c r="V506" s="38" t="b">
        <f t="shared" si="263"/>
        <v>1</v>
      </c>
      <c r="W506" s="37" t="str">
        <f t="array" ref="W506:AG506">IF(V506,"",IVSolution($M506,$N506,$O506,R506,S506,T506,U506,$E506,$F506,$G506,$H506,$I506))</f>
        <v/>
      </c>
      <c r="X506" s="37" t="str">
        <v/>
      </c>
      <c r="Y506" s="37" t="str">
        <v/>
      </c>
      <c r="Z506" s="39" t="str">
        <v/>
      </c>
      <c r="AA506" s="39" t="str">
        <v/>
      </c>
      <c r="AB506" s="37" t="str">
        <v/>
      </c>
      <c r="AC506" s="37" t="str">
        <v/>
      </c>
      <c r="AD506" s="37" t="str">
        <v/>
      </c>
      <c r="AE506" s="37" t="str">
        <v/>
      </c>
      <c r="AF506" s="37" t="str">
        <v/>
      </c>
      <c r="AG506" s="37" t="str">
        <v/>
      </c>
      <c r="AH506" s="40" t="str">
        <f t="shared" si="264"/>
        <v/>
      </c>
      <c r="AI506" s="36" t="str">
        <f>IFERROR(INDEX('Level Multipliers'!$D:$D,MATCH(AH506,'Level Multipliers'!$A:$A,0)),"")</f>
        <v/>
      </c>
      <c r="AJ506" s="37" t="str">
        <f t="shared" si="265"/>
        <v/>
      </c>
      <c r="AK506" s="37" t="str">
        <f t="shared" si="266"/>
        <v/>
      </c>
      <c r="AL506" s="38" t="str">
        <f t="shared" si="267"/>
        <v/>
      </c>
      <c r="AM506" s="38" t="str">
        <f t="shared" si="268"/>
        <v/>
      </c>
      <c r="AN506" s="38" t="b">
        <f t="shared" si="269"/>
        <v>1</v>
      </c>
      <c r="AO506" s="37" t="str">
        <f t="array" ref="AO506:AY506">IF(AN506,"",IVSolution($M506,$N506,$O506,AJ506,AK506,AL506,AM506,$E506,$F506,$G506,$H506,$I506))</f>
        <v/>
      </c>
      <c r="AP506" s="37" t="str">
        <v/>
      </c>
      <c r="AQ506" s="37" t="str">
        <v/>
      </c>
      <c r="AR506" s="39" t="str">
        <v/>
      </c>
      <c r="AS506" s="39" t="str">
        <v/>
      </c>
      <c r="AT506" s="37" t="str">
        <v/>
      </c>
      <c r="AU506" s="37" t="str">
        <v/>
      </c>
      <c r="AV506" s="37" t="str">
        <v/>
      </c>
      <c r="AW506" s="37" t="str">
        <v/>
      </c>
      <c r="AX506" s="37" t="str">
        <v/>
      </c>
      <c r="AY506" s="37" t="str">
        <v/>
      </c>
      <c r="AZ506" s="40" t="str">
        <f t="shared" si="270"/>
        <v/>
      </c>
      <c r="BA506" s="36" t="str">
        <f>IFERROR(INDEX('Level Multipliers'!$D:$D,MATCH(AZ506,'Level Multipliers'!$A:$A,0)),"")</f>
        <v/>
      </c>
      <c r="BB506" s="37" t="str">
        <f t="shared" si="271"/>
        <v/>
      </c>
      <c r="BC506" s="37" t="str">
        <f t="shared" si="272"/>
        <v/>
      </c>
      <c r="BD506" s="38" t="str">
        <f t="shared" si="273"/>
        <v/>
      </c>
      <c r="BE506" s="38" t="str">
        <f t="shared" si="274"/>
        <v/>
      </c>
      <c r="BF506" s="38" t="b">
        <f t="shared" si="275"/>
        <v>1</v>
      </c>
      <c r="BG506" s="37" t="str">
        <f t="array" ref="BG506:BQ506">IF(BF506,"",IVSolution($M506,$N506,$O506,BB506,BC506,BD506,BE506,$E506,$F506,$G506,$H506,$I506))</f>
        <v/>
      </c>
      <c r="BH506" s="37" t="str">
        <v/>
      </c>
      <c r="BI506" s="37" t="str">
        <v/>
      </c>
      <c r="BJ506" s="39" t="str">
        <v/>
      </c>
      <c r="BK506" s="39" t="str">
        <v/>
      </c>
      <c r="BL506" s="37" t="str">
        <v/>
      </c>
      <c r="BM506" s="37" t="str">
        <v/>
      </c>
      <c r="BN506" s="37" t="str">
        <v/>
      </c>
      <c r="BO506" s="37" t="str">
        <v/>
      </c>
      <c r="BP506" s="37" t="str">
        <v/>
      </c>
      <c r="BQ506" s="37" t="str">
        <v/>
      </c>
      <c r="BR506" s="40" t="str">
        <f t="shared" si="276"/>
        <v/>
      </c>
      <c r="BS506" s="36" t="str">
        <f>IFERROR(INDEX('Level Multipliers'!$D:$D,MATCH(BR506,'Level Multipliers'!$A:$A,0)),"")</f>
        <v/>
      </c>
      <c r="BT506" s="37" t="str">
        <f t="shared" si="277"/>
        <v/>
      </c>
      <c r="BU506" s="37" t="str">
        <f t="shared" si="278"/>
        <v/>
      </c>
      <c r="BV506" s="38" t="str">
        <f t="shared" si="279"/>
        <v/>
      </c>
      <c r="BW506" s="38" t="str">
        <f t="shared" si="280"/>
        <v/>
      </c>
      <c r="BX506" s="38" t="b">
        <f t="shared" si="281"/>
        <v>1</v>
      </c>
      <c r="BY506" s="37" t="str">
        <f t="array" ref="BY506:CI506">IF(BX506,"",IVSolution($M506,$N506,$O506,BT506,BU506,BV506,BW506,$E506,$F506,$G506,$H506,$I506))</f>
        <v/>
      </c>
      <c r="BZ506" s="37" t="str">
        <v/>
      </c>
      <c r="CA506" s="37" t="str">
        <v/>
      </c>
      <c r="CB506" s="39" t="str">
        <v/>
      </c>
      <c r="CC506" s="39" t="str">
        <v/>
      </c>
      <c r="CD506" s="37" t="str">
        <v/>
      </c>
      <c r="CE506" s="37" t="str">
        <v/>
      </c>
      <c r="CF506" s="37" t="str">
        <v/>
      </c>
      <c r="CG506" s="37" t="str">
        <v/>
      </c>
      <c r="CH506" s="37" t="str">
        <v/>
      </c>
      <c r="CI506" s="37" t="str">
        <v/>
      </c>
      <c r="CJ506" s="41" t="str">
        <f t="shared" si="282"/>
        <v/>
      </c>
      <c r="CK506" s="41" t="str">
        <f t="shared" si="283"/>
        <v/>
      </c>
      <c r="CL506" s="61" t="str">
        <f t="shared" si="284"/>
        <v/>
      </c>
      <c r="CM506" s="39" t="str">
        <f t="shared" si="285"/>
        <v/>
      </c>
      <c r="CN506" s="39" t="str">
        <f t="shared" si="286"/>
        <v/>
      </c>
      <c r="CO506" s="42" t="str">
        <f t="shared" si="287"/>
        <v/>
      </c>
      <c r="CP506" s="42" t="str">
        <f t="shared" si="288"/>
        <v/>
      </c>
      <c r="CQ506" s="42" t="str">
        <f t="shared" si="289"/>
        <v/>
      </c>
      <c r="CR506" s="42" t="str">
        <f t="shared" si="290"/>
        <v/>
      </c>
      <c r="CS506" s="42" t="str">
        <f t="shared" si="291"/>
        <v/>
      </c>
      <c r="CT506" s="42" t="str">
        <f t="shared" si="292"/>
        <v/>
      </c>
      <c r="CU506" s="43" t="str">
        <f t="shared" si="293"/>
        <v/>
      </c>
      <c r="CV506" s="43" t="str">
        <f t="shared" si="294"/>
        <v/>
      </c>
      <c r="CW506" s="43" t="str">
        <f t="shared" si="295"/>
        <v/>
      </c>
      <c r="CX506" s="13"/>
    </row>
    <row r="507" spans="1:102" x14ac:dyDescent="0.25">
      <c r="A507" s="31"/>
      <c r="B507" s="13"/>
      <c r="C507" s="13"/>
      <c r="D507" s="13"/>
      <c r="E507" s="32"/>
      <c r="F507" s="32"/>
      <c r="G507" s="32"/>
      <c r="H507" s="32"/>
      <c r="I507" s="32"/>
      <c r="J507" s="13"/>
      <c r="K507" s="33"/>
      <c r="L507" s="34" t="str">
        <f>IFERROR(INDEX('Pokemon Data'!A:A,MATCH($A507,'Pokemon Data'!$B:$B,0)),"")</f>
        <v/>
      </c>
      <c r="M507" s="34" t="str">
        <f>IFERROR(INDEX('Pokemon Data'!I:I,MATCH($A507,'Pokemon Data'!$B:$B,0)),"")</f>
        <v/>
      </c>
      <c r="N507" s="34" t="str">
        <f>IFERROR(INDEX('Pokemon Data'!J:J,MATCH($A507,'Pokemon Data'!$B:$B,0)),"")</f>
        <v/>
      </c>
      <c r="O507" s="34" t="str">
        <f>IFERROR(INDEX('Pokemon Data'!K:K,MATCH($A507,'Pokemon Data'!$B:$B,0)),"")</f>
        <v/>
      </c>
      <c r="P507" s="35" t="str">
        <f>IFERROR(INDEX('Level Multipliers'!$A:$A,MATCH($D507,'Level Multipliers'!$B:$B,0)),"")</f>
        <v/>
      </c>
      <c r="Q507" s="36" t="str">
        <f>IFERROR(INDEX('Level Multipliers'!$D:$D,MATCH(P507,'Level Multipliers'!$A:$A,0)),"")</f>
        <v/>
      </c>
      <c r="R507" s="37" t="str">
        <f t="shared" si="259"/>
        <v/>
      </c>
      <c r="S507" s="37" t="str">
        <f t="shared" si="260"/>
        <v/>
      </c>
      <c r="T507" s="38" t="str">
        <f t="shared" si="261"/>
        <v/>
      </c>
      <c r="U507" s="38" t="str">
        <f t="shared" si="262"/>
        <v/>
      </c>
      <c r="V507" s="38" t="b">
        <f t="shared" si="263"/>
        <v>1</v>
      </c>
      <c r="W507" s="37" t="str">
        <f t="array" ref="W507:AG507">IF(V507,"",IVSolution($M507,$N507,$O507,R507,S507,T507,U507,$E507,$F507,$G507,$H507,$I507))</f>
        <v/>
      </c>
      <c r="X507" s="37" t="str">
        <v/>
      </c>
      <c r="Y507" s="37" t="str">
        <v/>
      </c>
      <c r="Z507" s="39" t="str">
        <v/>
      </c>
      <c r="AA507" s="39" t="str">
        <v/>
      </c>
      <c r="AB507" s="37" t="str">
        <v/>
      </c>
      <c r="AC507" s="37" t="str">
        <v/>
      </c>
      <c r="AD507" s="37" t="str">
        <v/>
      </c>
      <c r="AE507" s="37" t="str">
        <v/>
      </c>
      <c r="AF507" s="37" t="str">
        <v/>
      </c>
      <c r="AG507" s="37" t="str">
        <v/>
      </c>
      <c r="AH507" s="40" t="str">
        <f t="shared" si="264"/>
        <v/>
      </c>
      <c r="AI507" s="36" t="str">
        <f>IFERROR(INDEX('Level Multipliers'!$D:$D,MATCH(AH507,'Level Multipliers'!$A:$A,0)),"")</f>
        <v/>
      </c>
      <c r="AJ507" s="37" t="str">
        <f t="shared" si="265"/>
        <v/>
      </c>
      <c r="AK507" s="37" t="str">
        <f t="shared" si="266"/>
        <v/>
      </c>
      <c r="AL507" s="38" t="str">
        <f t="shared" si="267"/>
        <v/>
      </c>
      <c r="AM507" s="38" t="str">
        <f t="shared" si="268"/>
        <v/>
      </c>
      <c r="AN507" s="38" t="b">
        <f t="shared" si="269"/>
        <v>1</v>
      </c>
      <c r="AO507" s="37" t="str">
        <f t="array" ref="AO507:AY507">IF(AN507,"",IVSolution($M507,$N507,$O507,AJ507,AK507,AL507,AM507,$E507,$F507,$G507,$H507,$I507))</f>
        <v/>
      </c>
      <c r="AP507" s="37" t="str">
        <v/>
      </c>
      <c r="AQ507" s="37" t="str">
        <v/>
      </c>
      <c r="AR507" s="39" t="str">
        <v/>
      </c>
      <c r="AS507" s="39" t="str">
        <v/>
      </c>
      <c r="AT507" s="37" t="str">
        <v/>
      </c>
      <c r="AU507" s="37" t="str">
        <v/>
      </c>
      <c r="AV507" s="37" t="str">
        <v/>
      </c>
      <c r="AW507" s="37" t="str">
        <v/>
      </c>
      <c r="AX507" s="37" t="str">
        <v/>
      </c>
      <c r="AY507" s="37" t="str">
        <v/>
      </c>
      <c r="AZ507" s="40" t="str">
        <f t="shared" si="270"/>
        <v/>
      </c>
      <c r="BA507" s="36" t="str">
        <f>IFERROR(INDEX('Level Multipliers'!$D:$D,MATCH(AZ507,'Level Multipliers'!$A:$A,0)),"")</f>
        <v/>
      </c>
      <c r="BB507" s="37" t="str">
        <f t="shared" si="271"/>
        <v/>
      </c>
      <c r="BC507" s="37" t="str">
        <f t="shared" si="272"/>
        <v/>
      </c>
      <c r="BD507" s="38" t="str">
        <f t="shared" si="273"/>
        <v/>
      </c>
      <c r="BE507" s="38" t="str">
        <f t="shared" si="274"/>
        <v/>
      </c>
      <c r="BF507" s="38" t="b">
        <f t="shared" si="275"/>
        <v>1</v>
      </c>
      <c r="BG507" s="37" t="str">
        <f t="array" ref="BG507:BQ507">IF(BF507,"",IVSolution($M507,$N507,$O507,BB507,BC507,BD507,BE507,$E507,$F507,$G507,$H507,$I507))</f>
        <v/>
      </c>
      <c r="BH507" s="37" t="str">
        <v/>
      </c>
      <c r="BI507" s="37" t="str">
        <v/>
      </c>
      <c r="BJ507" s="39" t="str">
        <v/>
      </c>
      <c r="BK507" s="39" t="str">
        <v/>
      </c>
      <c r="BL507" s="37" t="str">
        <v/>
      </c>
      <c r="BM507" s="37" t="str">
        <v/>
      </c>
      <c r="BN507" s="37" t="str">
        <v/>
      </c>
      <c r="BO507" s="37" t="str">
        <v/>
      </c>
      <c r="BP507" s="37" t="str">
        <v/>
      </c>
      <c r="BQ507" s="37" t="str">
        <v/>
      </c>
      <c r="BR507" s="40" t="str">
        <f t="shared" si="276"/>
        <v/>
      </c>
      <c r="BS507" s="36" t="str">
        <f>IFERROR(INDEX('Level Multipliers'!$D:$D,MATCH(BR507,'Level Multipliers'!$A:$A,0)),"")</f>
        <v/>
      </c>
      <c r="BT507" s="37" t="str">
        <f t="shared" si="277"/>
        <v/>
      </c>
      <c r="BU507" s="37" t="str">
        <f t="shared" si="278"/>
        <v/>
      </c>
      <c r="BV507" s="38" t="str">
        <f t="shared" si="279"/>
        <v/>
      </c>
      <c r="BW507" s="38" t="str">
        <f t="shared" si="280"/>
        <v/>
      </c>
      <c r="BX507" s="38" t="b">
        <f t="shared" si="281"/>
        <v>1</v>
      </c>
      <c r="BY507" s="37" t="str">
        <f t="array" ref="BY507:CI507">IF(BX507,"",IVSolution($M507,$N507,$O507,BT507,BU507,BV507,BW507,$E507,$F507,$G507,$H507,$I507))</f>
        <v/>
      </c>
      <c r="BZ507" s="37" t="str">
        <v/>
      </c>
      <c r="CA507" s="37" t="str">
        <v/>
      </c>
      <c r="CB507" s="39" t="str">
        <v/>
      </c>
      <c r="CC507" s="39" t="str">
        <v/>
      </c>
      <c r="CD507" s="37" t="str">
        <v/>
      </c>
      <c r="CE507" s="37" t="str">
        <v/>
      </c>
      <c r="CF507" s="37" t="str">
        <v/>
      </c>
      <c r="CG507" s="37" t="str">
        <v/>
      </c>
      <c r="CH507" s="37" t="str">
        <v/>
      </c>
      <c r="CI507" s="37" t="str">
        <v/>
      </c>
      <c r="CJ507" s="41" t="str">
        <f t="shared" si="282"/>
        <v/>
      </c>
      <c r="CK507" s="41" t="str">
        <f t="shared" si="283"/>
        <v/>
      </c>
      <c r="CL507" s="61" t="str">
        <f t="shared" si="284"/>
        <v/>
      </c>
      <c r="CM507" s="39" t="str">
        <f t="shared" si="285"/>
        <v/>
      </c>
      <c r="CN507" s="39" t="str">
        <f t="shared" si="286"/>
        <v/>
      </c>
      <c r="CO507" s="42" t="str">
        <f t="shared" si="287"/>
        <v/>
      </c>
      <c r="CP507" s="42" t="str">
        <f t="shared" si="288"/>
        <v/>
      </c>
      <c r="CQ507" s="42" t="str">
        <f t="shared" si="289"/>
        <v/>
      </c>
      <c r="CR507" s="42" t="str">
        <f t="shared" si="290"/>
        <v/>
      </c>
      <c r="CS507" s="42" t="str">
        <f t="shared" si="291"/>
        <v/>
      </c>
      <c r="CT507" s="42" t="str">
        <f t="shared" si="292"/>
        <v/>
      </c>
      <c r="CU507" s="43" t="str">
        <f t="shared" si="293"/>
        <v/>
      </c>
      <c r="CV507" s="43" t="str">
        <f t="shared" si="294"/>
        <v/>
      </c>
      <c r="CW507" s="43" t="str">
        <f t="shared" si="295"/>
        <v/>
      </c>
      <c r="CX507" s="13"/>
    </row>
    <row r="508" spans="1:102" x14ac:dyDescent="0.25">
      <c r="A508" s="31"/>
      <c r="B508" s="13"/>
      <c r="C508" s="13"/>
      <c r="D508" s="13"/>
      <c r="E508" s="32"/>
      <c r="F508" s="32"/>
      <c r="G508" s="32"/>
      <c r="H508" s="32"/>
      <c r="I508" s="32"/>
      <c r="J508" s="13"/>
      <c r="K508" s="33"/>
      <c r="L508" s="34" t="str">
        <f>IFERROR(INDEX('Pokemon Data'!A:A,MATCH($A508,'Pokemon Data'!$B:$B,0)),"")</f>
        <v/>
      </c>
      <c r="M508" s="34" t="str">
        <f>IFERROR(INDEX('Pokemon Data'!I:I,MATCH($A508,'Pokemon Data'!$B:$B,0)),"")</f>
        <v/>
      </c>
      <c r="N508" s="34" t="str">
        <f>IFERROR(INDEX('Pokemon Data'!J:J,MATCH($A508,'Pokemon Data'!$B:$B,0)),"")</f>
        <v/>
      </c>
      <c r="O508" s="34" t="str">
        <f>IFERROR(INDEX('Pokemon Data'!K:K,MATCH($A508,'Pokemon Data'!$B:$B,0)),"")</f>
        <v/>
      </c>
      <c r="P508" s="35" t="str">
        <f>IFERROR(INDEX('Level Multipliers'!$A:$A,MATCH($D508,'Level Multipliers'!$B:$B,0)),"")</f>
        <v/>
      </c>
      <c r="Q508" s="36" t="str">
        <f>IFERROR(INDEX('Level Multipliers'!$D:$D,MATCH(P508,'Level Multipliers'!$A:$A,0)),"")</f>
        <v/>
      </c>
      <c r="R508" s="37" t="str">
        <f t="shared" si="259"/>
        <v/>
      </c>
      <c r="S508" s="37" t="str">
        <f t="shared" si="260"/>
        <v/>
      </c>
      <c r="T508" s="38" t="str">
        <f t="shared" si="261"/>
        <v/>
      </c>
      <c r="U508" s="38" t="str">
        <f t="shared" si="262"/>
        <v/>
      </c>
      <c r="V508" s="38" t="b">
        <f t="shared" si="263"/>
        <v>1</v>
      </c>
      <c r="W508" s="37" t="str">
        <f t="array" ref="W508:AG508">IF(V508,"",IVSolution($M508,$N508,$O508,R508,S508,T508,U508,$E508,$F508,$G508,$H508,$I508))</f>
        <v/>
      </c>
      <c r="X508" s="37" t="str">
        <v/>
      </c>
      <c r="Y508" s="37" t="str">
        <v/>
      </c>
      <c r="Z508" s="39" t="str">
        <v/>
      </c>
      <c r="AA508" s="39" t="str">
        <v/>
      </c>
      <c r="AB508" s="37" t="str">
        <v/>
      </c>
      <c r="AC508" s="37" t="str">
        <v/>
      </c>
      <c r="AD508" s="37" t="str">
        <v/>
      </c>
      <c r="AE508" s="37" t="str">
        <v/>
      </c>
      <c r="AF508" s="37" t="str">
        <v/>
      </c>
      <c r="AG508" s="37" t="str">
        <v/>
      </c>
      <c r="AH508" s="40" t="str">
        <f t="shared" si="264"/>
        <v/>
      </c>
      <c r="AI508" s="36" t="str">
        <f>IFERROR(INDEX('Level Multipliers'!$D:$D,MATCH(AH508,'Level Multipliers'!$A:$A,0)),"")</f>
        <v/>
      </c>
      <c r="AJ508" s="37" t="str">
        <f t="shared" si="265"/>
        <v/>
      </c>
      <c r="AK508" s="37" t="str">
        <f t="shared" si="266"/>
        <v/>
      </c>
      <c r="AL508" s="38" t="str">
        <f t="shared" si="267"/>
        <v/>
      </c>
      <c r="AM508" s="38" t="str">
        <f t="shared" si="268"/>
        <v/>
      </c>
      <c r="AN508" s="38" t="b">
        <f t="shared" si="269"/>
        <v>1</v>
      </c>
      <c r="AO508" s="37" t="str">
        <f t="array" ref="AO508:AY508">IF(AN508,"",IVSolution($M508,$N508,$O508,AJ508,AK508,AL508,AM508,$E508,$F508,$G508,$H508,$I508))</f>
        <v/>
      </c>
      <c r="AP508" s="37" t="str">
        <v/>
      </c>
      <c r="AQ508" s="37" t="str">
        <v/>
      </c>
      <c r="AR508" s="39" t="str">
        <v/>
      </c>
      <c r="AS508" s="39" t="str">
        <v/>
      </c>
      <c r="AT508" s="37" t="str">
        <v/>
      </c>
      <c r="AU508" s="37" t="str">
        <v/>
      </c>
      <c r="AV508" s="37" t="str">
        <v/>
      </c>
      <c r="AW508" s="37" t="str">
        <v/>
      </c>
      <c r="AX508" s="37" t="str">
        <v/>
      </c>
      <c r="AY508" s="37" t="str">
        <v/>
      </c>
      <c r="AZ508" s="40" t="str">
        <f t="shared" si="270"/>
        <v/>
      </c>
      <c r="BA508" s="36" t="str">
        <f>IFERROR(INDEX('Level Multipliers'!$D:$D,MATCH(AZ508,'Level Multipliers'!$A:$A,0)),"")</f>
        <v/>
      </c>
      <c r="BB508" s="37" t="str">
        <f t="shared" si="271"/>
        <v/>
      </c>
      <c r="BC508" s="37" t="str">
        <f t="shared" si="272"/>
        <v/>
      </c>
      <c r="BD508" s="38" t="str">
        <f t="shared" si="273"/>
        <v/>
      </c>
      <c r="BE508" s="38" t="str">
        <f t="shared" si="274"/>
        <v/>
      </c>
      <c r="BF508" s="38" t="b">
        <f t="shared" si="275"/>
        <v>1</v>
      </c>
      <c r="BG508" s="37" t="str">
        <f t="array" ref="BG508:BQ508">IF(BF508,"",IVSolution($M508,$N508,$O508,BB508,BC508,BD508,BE508,$E508,$F508,$G508,$H508,$I508))</f>
        <v/>
      </c>
      <c r="BH508" s="37" t="str">
        <v/>
      </c>
      <c r="BI508" s="37" t="str">
        <v/>
      </c>
      <c r="BJ508" s="39" t="str">
        <v/>
      </c>
      <c r="BK508" s="39" t="str">
        <v/>
      </c>
      <c r="BL508" s="37" t="str">
        <v/>
      </c>
      <c r="BM508" s="37" t="str">
        <v/>
      </c>
      <c r="BN508" s="37" t="str">
        <v/>
      </c>
      <c r="BO508" s="37" t="str">
        <v/>
      </c>
      <c r="BP508" s="37" t="str">
        <v/>
      </c>
      <c r="BQ508" s="37" t="str">
        <v/>
      </c>
      <c r="BR508" s="40" t="str">
        <f t="shared" si="276"/>
        <v/>
      </c>
      <c r="BS508" s="36" t="str">
        <f>IFERROR(INDEX('Level Multipliers'!$D:$D,MATCH(BR508,'Level Multipliers'!$A:$A,0)),"")</f>
        <v/>
      </c>
      <c r="BT508" s="37" t="str">
        <f t="shared" si="277"/>
        <v/>
      </c>
      <c r="BU508" s="37" t="str">
        <f t="shared" si="278"/>
        <v/>
      </c>
      <c r="BV508" s="38" t="str">
        <f t="shared" si="279"/>
        <v/>
      </c>
      <c r="BW508" s="38" t="str">
        <f t="shared" si="280"/>
        <v/>
      </c>
      <c r="BX508" s="38" t="b">
        <f t="shared" si="281"/>
        <v>1</v>
      </c>
      <c r="BY508" s="37" t="str">
        <f t="array" ref="BY508:CI508">IF(BX508,"",IVSolution($M508,$N508,$O508,BT508,BU508,BV508,BW508,$E508,$F508,$G508,$H508,$I508))</f>
        <v/>
      </c>
      <c r="BZ508" s="37" t="str">
        <v/>
      </c>
      <c r="CA508" s="37" t="str">
        <v/>
      </c>
      <c r="CB508" s="39" t="str">
        <v/>
      </c>
      <c r="CC508" s="39" t="str">
        <v/>
      </c>
      <c r="CD508" s="37" t="str">
        <v/>
      </c>
      <c r="CE508" s="37" t="str">
        <v/>
      </c>
      <c r="CF508" s="37" t="str">
        <v/>
      </c>
      <c r="CG508" s="37" t="str">
        <v/>
      </c>
      <c r="CH508" s="37" t="str">
        <v/>
      </c>
      <c r="CI508" s="37" t="str">
        <v/>
      </c>
      <c r="CJ508" s="41" t="str">
        <f t="shared" si="282"/>
        <v/>
      </c>
      <c r="CK508" s="41" t="str">
        <f t="shared" si="283"/>
        <v/>
      </c>
      <c r="CL508" s="61" t="str">
        <f t="shared" si="284"/>
        <v/>
      </c>
      <c r="CM508" s="39" t="str">
        <f t="shared" si="285"/>
        <v/>
      </c>
      <c r="CN508" s="39" t="str">
        <f t="shared" si="286"/>
        <v/>
      </c>
      <c r="CO508" s="42" t="str">
        <f t="shared" si="287"/>
        <v/>
      </c>
      <c r="CP508" s="42" t="str">
        <f t="shared" si="288"/>
        <v/>
      </c>
      <c r="CQ508" s="42" t="str">
        <f t="shared" si="289"/>
        <v/>
      </c>
      <c r="CR508" s="42" t="str">
        <f t="shared" si="290"/>
        <v/>
      </c>
      <c r="CS508" s="42" t="str">
        <f t="shared" si="291"/>
        <v/>
      </c>
      <c r="CT508" s="42" t="str">
        <f t="shared" si="292"/>
        <v/>
      </c>
      <c r="CU508" s="43" t="str">
        <f t="shared" si="293"/>
        <v/>
      </c>
      <c r="CV508" s="43" t="str">
        <f t="shared" si="294"/>
        <v/>
      </c>
      <c r="CW508" s="43" t="str">
        <f t="shared" si="295"/>
        <v/>
      </c>
      <c r="CX508" s="13"/>
    </row>
    <row r="509" spans="1:102" x14ac:dyDescent="0.25">
      <c r="A509" s="31"/>
      <c r="B509" s="13"/>
      <c r="C509" s="13"/>
      <c r="D509" s="13"/>
      <c r="E509" s="32"/>
      <c r="F509" s="32"/>
      <c r="G509" s="32"/>
      <c r="H509" s="32"/>
      <c r="I509" s="32"/>
      <c r="J509" s="13"/>
      <c r="K509" s="33"/>
      <c r="L509" s="34" t="str">
        <f>IFERROR(INDEX('Pokemon Data'!A:A,MATCH($A509,'Pokemon Data'!$B:$B,0)),"")</f>
        <v/>
      </c>
      <c r="M509" s="34" t="str">
        <f>IFERROR(INDEX('Pokemon Data'!I:I,MATCH($A509,'Pokemon Data'!$B:$B,0)),"")</f>
        <v/>
      </c>
      <c r="N509" s="34" t="str">
        <f>IFERROR(INDEX('Pokemon Data'!J:J,MATCH($A509,'Pokemon Data'!$B:$B,0)),"")</f>
        <v/>
      </c>
      <c r="O509" s="34" t="str">
        <f>IFERROR(INDEX('Pokemon Data'!K:K,MATCH($A509,'Pokemon Data'!$B:$B,0)),"")</f>
        <v/>
      </c>
      <c r="P509" s="35" t="str">
        <f>IFERROR(INDEX('Level Multipliers'!$A:$A,MATCH($D509,'Level Multipliers'!$B:$B,0)),"")</f>
        <v/>
      </c>
      <c r="Q509" s="36" t="str">
        <f>IFERROR(INDEX('Level Multipliers'!$D:$D,MATCH(P509,'Level Multipliers'!$A:$A,0)),"")</f>
        <v/>
      </c>
      <c r="R509" s="37" t="str">
        <f t="shared" si="259"/>
        <v/>
      </c>
      <c r="S509" s="37" t="str">
        <f t="shared" si="260"/>
        <v/>
      </c>
      <c r="T509" s="38" t="str">
        <f t="shared" si="261"/>
        <v/>
      </c>
      <c r="U509" s="38" t="str">
        <f t="shared" si="262"/>
        <v/>
      </c>
      <c r="V509" s="38" t="b">
        <f t="shared" si="263"/>
        <v>1</v>
      </c>
      <c r="W509" s="37" t="str">
        <f t="array" ref="W509:AG509">IF(V509,"",IVSolution($M509,$N509,$O509,R509,S509,T509,U509,$E509,$F509,$G509,$H509,$I509))</f>
        <v/>
      </c>
      <c r="X509" s="37" t="str">
        <v/>
      </c>
      <c r="Y509" s="37" t="str">
        <v/>
      </c>
      <c r="Z509" s="39" t="str">
        <v/>
      </c>
      <c r="AA509" s="39" t="str">
        <v/>
      </c>
      <c r="AB509" s="37" t="str">
        <v/>
      </c>
      <c r="AC509" s="37" t="str">
        <v/>
      </c>
      <c r="AD509" s="37" t="str">
        <v/>
      </c>
      <c r="AE509" s="37" t="str">
        <v/>
      </c>
      <c r="AF509" s="37" t="str">
        <v/>
      </c>
      <c r="AG509" s="37" t="str">
        <v/>
      </c>
      <c r="AH509" s="40" t="str">
        <f t="shared" si="264"/>
        <v/>
      </c>
      <c r="AI509" s="36" t="str">
        <f>IFERROR(INDEX('Level Multipliers'!$D:$D,MATCH(AH509,'Level Multipliers'!$A:$A,0)),"")</f>
        <v/>
      </c>
      <c r="AJ509" s="37" t="str">
        <f t="shared" si="265"/>
        <v/>
      </c>
      <c r="AK509" s="37" t="str">
        <f t="shared" si="266"/>
        <v/>
      </c>
      <c r="AL509" s="38" t="str">
        <f t="shared" si="267"/>
        <v/>
      </c>
      <c r="AM509" s="38" t="str">
        <f t="shared" si="268"/>
        <v/>
      </c>
      <c r="AN509" s="38" t="b">
        <f t="shared" si="269"/>
        <v>1</v>
      </c>
      <c r="AO509" s="37" t="str">
        <f t="array" ref="AO509:AY509">IF(AN509,"",IVSolution($M509,$N509,$O509,AJ509,AK509,AL509,AM509,$E509,$F509,$G509,$H509,$I509))</f>
        <v/>
      </c>
      <c r="AP509" s="37" t="str">
        <v/>
      </c>
      <c r="AQ509" s="37" t="str">
        <v/>
      </c>
      <c r="AR509" s="39" t="str">
        <v/>
      </c>
      <c r="AS509" s="39" t="str">
        <v/>
      </c>
      <c r="AT509" s="37" t="str">
        <v/>
      </c>
      <c r="AU509" s="37" t="str">
        <v/>
      </c>
      <c r="AV509" s="37" t="str">
        <v/>
      </c>
      <c r="AW509" s="37" t="str">
        <v/>
      </c>
      <c r="AX509" s="37" t="str">
        <v/>
      </c>
      <c r="AY509" s="37" t="str">
        <v/>
      </c>
      <c r="AZ509" s="40" t="str">
        <f t="shared" si="270"/>
        <v/>
      </c>
      <c r="BA509" s="36" t="str">
        <f>IFERROR(INDEX('Level Multipliers'!$D:$D,MATCH(AZ509,'Level Multipliers'!$A:$A,0)),"")</f>
        <v/>
      </c>
      <c r="BB509" s="37" t="str">
        <f t="shared" si="271"/>
        <v/>
      </c>
      <c r="BC509" s="37" t="str">
        <f t="shared" si="272"/>
        <v/>
      </c>
      <c r="BD509" s="38" t="str">
        <f t="shared" si="273"/>
        <v/>
      </c>
      <c r="BE509" s="38" t="str">
        <f t="shared" si="274"/>
        <v/>
      </c>
      <c r="BF509" s="38" t="b">
        <f t="shared" si="275"/>
        <v>1</v>
      </c>
      <c r="BG509" s="37" t="str">
        <f t="array" ref="BG509:BQ509">IF(BF509,"",IVSolution($M509,$N509,$O509,BB509,BC509,BD509,BE509,$E509,$F509,$G509,$H509,$I509))</f>
        <v/>
      </c>
      <c r="BH509" s="37" t="str">
        <v/>
      </c>
      <c r="BI509" s="37" t="str">
        <v/>
      </c>
      <c r="BJ509" s="39" t="str">
        <v/>
      </c>
      <c r="BK509" s="39" t="str">
        <v/>
      </c>
      <c r="BL509" s="37" t="str">
        <v/>
      </c>
      <c r="BM509" s="37" t="str">
        <v/>
      </c>
      <c r="BN509" s="37" t="str">
        <v/>
      </c>
      <c r="BO509" s="37" t="str">
        <v/>
      </c>
      <c r="BP509" s="37" t="str">
        <v/>
      </c>
      <c r="BQ509" s="37" t="str">
        <v/>
      </c>
      <c r="BR509" s="40" t="str">
        <f t="shared" si="276"/>
        <v/>
      </c>
      <c r="BS509" s="36" t="str">
        <f>IFERROR(INDEX('Level Multipliers'!$D:$D,MATCH(BR509,'Level Multipliers'!$A:$A,0)),"")</f>
        <v/>
      </c>
      <c r="BT509" s="37" t="str">
        <f t="shared" si="277"/>
        <v/>
      </c>
      <c r="BU509" s="37" t="str">
        <f t="shared" si="278"/>
        <v/>
      </c>
      <c r="BV509" s="38" t="str">
        <f t="shared" si="279"/>
        <v/>
      </c>
      <c r="BW509" s="38" t="str">
        <f t="shared" si="280"/>
        <v/>
      </c>
      <c r="BX509" s="38" t="b">
        <f t="shared" si="281"/>
        <v>1</v>
      </c>
      <c r="BY509" s="37" t="str">
        <f t="array" ref="BY509:CI509">IF(BX509,"",IVSolution($M509,$N509,$O509,BT509,BU509,BV509,BW509,$E509,$F509,$G509,$H509,$I509))</f>
        <v/>
      </c>
      <c r="BZ509" s="37" t="str">
        <v/>
      </c>
      <c r="CA509" s="37" t="str">
        <v/>
      </c>
      <c r="CB509" s="39" t="str">
        <v/>
      </c>
      <c r="CC509" s="39" t="str">
        <v/>
      </c>
      <c r="CD509" s="37" t="str">
        <v/>
      </c>
      <c r="CE509" s="37" t="str">
        <v/>
      </c>
      <c r="CF509" s="37" t="str">
        <v/>
      </c>
      <c r="CG509" s="37" t="str">
        <v/>
      </c>
      <c r="CH509" s="37" t="str">
        <v/>
      </c>
      <c r="CI509" s="37" t="str">
        <v/>
      </c>
      <c r="CJ509" s="41" t="str">
        <f t="shared" si="282"/>
        <v/>
      </c>
      <c r="CK509" s="41" t="str">
        <f t="shared" si="283"/>
        <v/>
      </c>
      <c r="CL509" s="61" t="str">
        <f t="shared" si="284"/>
        <v/>
      </c>
      <c r="CM509" s="39" t="str">
        <f t="shared" si="285"/>
        <v/>
      </c>
      <c r="CN509" s="39" t="str">
        <f t="shared" si="286"/>
        <v/>
      </c>
      <c r="CO509" s="42" t="str">
        <f t="shared" si="287"/>
        <v/>
      </c>
      <c r="CP509" s="42" t="str">
        <f t="shared" si="288"/>
        <v/>
      </c>
      <c r="CQ509" s="42" t="str">
        <f t="shared" si="289"/>
        <v/>
      </c>
      <c r="CR509" s="42" t="str">
        <f t="shared" si="290"/>
        <v/>
      </c>
      <c r="CS509" s="42" t="str">
        <f t="shared" si="291"/>
        <v/>
      </c>
      <c r="CT509" s="42" t="str">
        <f t="shared" si="292"/>
        <v/>
      </c>
      <c r="CU509" s="43" t="str">
        <f t="shared" si="293"/>
        <v/>
      </c>
      <c r="CV509" s="43" t="str">
        <f t="shared" si="294"/>
        <v/>
      </c>
      <c r="CW509" s="43" t="str">
        <f t="shared" si="295"/>
        <v/>
      </c>
      <c r="CX509" s="13"/>
    </row>
    <row r="510" spans="1:102" x14ac:dyDescent="0.25">
      <c r="A510" s="31"/>
      <c r="B510" s="13"/>
      <c r="C510" s="13"/>
      <c r="D510" s="13"/>
      <c r="E510" s="32"/>
      <c r="F510" s="32"/>
      <c r="G510" s="32"/>
      <c r="H510" s="32"/>
      <c r="I510" s="32"/>
      <c r="J510" s="13"/>
      <c r="K510" s="33"/>
      <c r="L510" s="34" t="str">
        <f>IFERROR(INDEX('Pokemon Data'!A:A,MATCH($A510,'Pokemon Data'!$B:$B,0)),"")</f>
        <v/>
      </c>
      <c r="M510" s="34" t="str">
        <f>IFERROR(INDEX('Pokemon Data'!I:I,MATCH($A510,'Pokemon Data'!$B:$B,0)),"")</f>
        <v/>
      </c>
      <c r="N510" s="34" t="str">
        <f>IFERROR(INDEX('Pokemon Data'!J:J,MATCH($A510,'Pokemon Data'!$B:$B,0)),"")</f>
        <v/>
      </c>
      <c r="O510" s="34" t="str">
        <f>IFERROR(INDEX('Pokemon Data'!K:K,MATCH($A510,'Pokemon Data'!$B:$B,0)),"")</f>
        <v/>
      </c>
      <c r="P510" s="35" t="str">
        <f>IFERROR(INDEX('Level Multipliers'!$A:$A,MATCH($D510,'Level Multipliers'!$B:$B,0)),"")</f>
        <v/>
      </c>
      <c r="Q510" s="36" t="str">
        <f>IFERROR(INDEX('Level Multipliers'!$D:$D,MATCH(P510,'Level Multipliers'!$A:$A,0)),"")</f>
        <v/>
      </c>
      <c r="R510" s="37" t="str">
        <f t="shared" si="259"/>
        <v/>
      </c>
      <c r="S510" s="37" t="str">
        <f t="shared" si="260"/>
        <v/>
      </c>
      <c r="T510" s="38" t="str">
        <f t="shared" si="261"/>
        <v/>
      </c>
      <c r="U510" s="38" t="str">
        <f t="shared" si="262"/>
        <v/>
      </c>
      <c r="V510" s="38" t="b">
        <f t="shared" si="263"/>
        <v>1</v>
      </c>
      <c r="W510" s="37" t="str">
        <f t="array" ref="W510:AG510">IF(V510,"",IVSolution($M510,$N510,$O510,R510,S510,T510,U510,$E510,$F510,$G510,$H510,$I510))</f>
        <v/>
      </c>
      <c r="X510" s="37" t="str">
        <v/>
      </c>
      <c r="Y510" s="37" t="str">
        <v/>
      </c>
      <c r="Z510" s="39" t="str">
        <v/>
      </c>
      <c r="AA510" s="39" t="str">
        <v/>
      </c>
      <c r="AB510" s="37" t="str">
        <v/>
      </c>
      <c r="AC510" s="37" t="str">
        <v/>
      </c>
      <c r="AD510" s="37" t="str">
        <v/>
      </c>
      <c r="AE510" s="37" t="str">
        <v/>
      </c>
      <c r="AF510" s="37" t="str">
        <v/>
      </c>
      <c r="AG510" s="37" t="str">
        <v/>
      </c>
      <c r="AH510" s="40" t="str">
        <f t="shared" si="264"/>
        <v/>
      </c>
      <c r="AI510" s="36" t="str">
        <f>IFERROR(INDEX('Level Multipliers'!$D:$D,MATCH(AH510,'Level Multipliers'!$A:$A,0)),"")</f>
        <v/>
      </c>
      <c r="AJ510" s="37" t="str">
        <f t="shared" si="265"/>
        <v/>
      </c>
      <c r="AK510" s="37" t="str">
        <f t="shared" si="266"/>
        <v/>
      </c>
      <c r="AL510" s="38" t="str">
        <f t="shared" si="267"/>
        <v/>
      </c>
      <c r="AM510" s="38" t="str">
        <f t="shared" si="268"/>
        <v/>
      </c>
      <c r="AN510" s="38" t="b">
        <f t="shared" si="269"/>
        <v>1</v>
      </c>
      <c r="AO510" s="37" t="str">
        <f t="array" ref="AO510:AY510">IF(AN510,"",IVSolution($M510,$N510,$O510,AJ510,AK510,AL510,AM510,$E510,$F510,$G510,$H510,$I510))</f>
        <v/>
      </c>
      <c r="AP510" s="37" t="str">
        <v/>
      </c>
      <c r="AQ510" s="37" t="str">
        <v/>
      </c>
      <c r="AR510" s="39" t="str">
        <v/>
      </c>
      <c r="AS510" s="39" t="str">
        <v/>
      </c>
      <c r="AT510" s="37" t="str">
        <v/>
      </c>
      <c r="AU510" s="37" t="str">
        <v/>
      </c>
      <c r="AV510" s="37" t="str">
        <v/>
      </c>
      <c r="AW510" s="37" t="str">
        <v/>
      </c>
      <c r="AX510" s="37" t="str">
        <v/>
      </c>
      <c r="AY510" s="37" t="str">
        <v/>
      </c>
      <c r="AZ510" s="40" t="str">
        <f t="shared" si="270"/>
        <v/>
      </c>
      <c r="BA510" s="36" t="str">
        <f>IFERROR(INDEX('Level Multipliers'!$D:$D,MATCH(AZ510,'Level Multipliers'!$A:$A,0)),"")</f>
        <v/>
      </c>
      <c r="BB510" s="37" t="str">
        <f t="shared" si="271"/>
        <v/>
      </c>
      <c r="BC510" s="37" t="str">
        <f t="shared" si="272"/>
        <v/>
      </c>
      <c r="BD510" s="38" t="str">
        <f t="shared" si="273"/>
        <v/>
      </c>
      <c r="BE510" s="38" t="str">
        <f t="shared" si="274"/>
        <v/>
      </c>
      <c r="BF510" s="38" t="b">
        <f t="shared" si="275"/>
        <v>1</v>
      </c>
      <c r="BG510" s="37" t="str">
        <f t="array" ref="BG510:BQ510">IF(BF510,"",IVSolution($M510,$N510,$O510,BB510,BC510,BD510,BE510,$E510,$F510,$G510,$H510,$I510))</f>
        <v/>
      </c>
      <c r="BH510" s="37" t="str">
        <v/>
      </c>
      <c r="BI510" s="37" t="str">
        <v/>
      </c>
      <c r="BJ510" s="39" t="str">
        <v/>
      </c>
      <c r="BK510" s="39" t="str">
        <v/>
      </c>
      <c r="BL510" s="37" t="str">
        <v/>
      </c>
      <c r="BM510" s="37" t="str">
        <v/>
      </c>
      <c r="BN510" s="37" t="str">
        <v/>
      </c>
      <c r="BO510" s="37" t="str">
        <v/>
      </c>
      <c r="BP510" s="37" t="str">
        <v/>
      </c>
      <c r="BQ510" s="37" t="str">
        <v/>
      </c>
      <c r="BR510" s="40" t="str">
        <f t="shared" si="276"/>
        <v/>
      </c>
      <c r="BS510" s="36" t="str">
        <f>IFERROR(INDEX('Level Multipliers'!$D:$D,MATCH(BR510,'Level Multipliers'!$A:$A,0)),"")</f>
        <v/>
      </c>
      <c r="BT510" s="37" t="str">
        <f t="shared" si="277"/>
        <v/>
      </c>
      <c r="BU510" s="37" t="str">
        <f t="shared" si="278"/>
        <v/>
      </c>
      <c r="BV510" s="38" t="str">
        <f t="shared" si="279"/>
        <v/>
      </c>
      <c r="BW510" s="38" t="str">
        <f t="shared" si="280"/>
        <v/>
      </c>
      <c r="BX510" s="38" t="b">
        <f t="shared" si="281"/>
        <v>1</v>
      </c>
      <c r="BY510" s="37" t="str">
        <f t="array" ref="BY510:CI510">IF(BX510,"",IVSolution($M510,$N510,$O510,BT510,BU510,BV510,BW510,$E510,$F510,$G510,$H510,$I510))</f>
        <v/>
      </c>
      <c r="BZ510" s="37" t="str">
        <v/>
      </c>
      <c r="CA510" s="37" t="str">
        <v/>
      </c>
      <c r="CB510" s="39" t="str">
        <v/>
      </c>
      <c r="CC510" s="39" t="str">
        <v/>
      </c>
      <c r="CD510" s="37" t="str">
        <v/>
      </c>
      <c r="CE510" s="37" t="str">
        <v/>
      </c>
      <c r="CF510" s="37" t="str">
        <v/>
      </c>
      <c r="CG510" s="37" t="str">
        <v/>
      </c>
      <c r="CH510" s="37" t="str">
        <v/>
      </c>
      <c r="CI510" s="37" t="str">
        <v/>
      </c>
      <c r="CJ510" s="41" t="str">
        <f t="shared" si="282"/>
        <v/>
      </c>
      <c r="CK510" s="41" t="str">
        <f t="shared" si="283"/>
        <v/>
      </c>
      <c r="CL510" s="61" t="str">
        <f t="shared" si="284"/>
        <v/>
      </c>
      <c r="CM510" s="39" t="str">
        <f t="shared" si="285"/>
        <v/>
      </c>
      <c r="CN510" s="39" t="str">
        <f t="shared" si="286"/>
        <v/>
      </c>
      <c r="CO510" s="42" t="str">
        <f t="shared" si="287"/>
        <v/>
      </c>
      <c r="CP510" s="42" t="str">
        <f t="shared" si="288"/>
        <v/>
      </c>
      <c r="CQ510" s="42" t="str">
        <f t="shared" si="289"/>
        <v/>
      </c>
      <c r="CR510" s="42" t="str">
        <f t="shared" si="290"/>
        <v/>
      </c>
      <c r="CS510" s="42" t="str">
        <f t="shared" si="291"/>
        <v/>
      </c>
      <c r="CT510" s="42" t="str">
        <f t="shared" si="292"/>
        <v/>
      </c>
      <c r="CU510" s="43" t="str">
        <f t="shared" si="293"/>
        <v/>
      </c>
      <c r="CV510" s="43" t="str">
        <f t="shared" si="294"/>
        <v/>
      </c>
      <c r="CW510" s="43" t="str">
        <f t="shared" si="295"/>
        <v/>
      </c>
      <c r="CX510" s="13"/>
    </row>
    <row r="511" spans="1:102" x14ac:dyDescent="0.25">
      <c r="A511" s="31"/>
      <c r="B511" s="13"/>
      <c r="C511" s="13"/>
      <c r="D511" s="13"/>
      <c r="E511" s="32"/>
      <c r="F511" s="32"/>
      <c r="G511" s="32"/>
      <c r="H511" s="32"/>
      <c r="I511" s="32"/>
      <c r="J511" s="13"/>
      <c r="K511" s="33"/>
      <c r="L511" s="34" t="str">
        <f>IFERROR(INDEX('Pokemon Data'!A:A,MATCH($A511,'Pokemon Data'!$B:$B,0)),"")</f>
        <v/>
      </c>
      <c r="M511" s="34" t="str">
        <f>IFERROR(INDEX('Pokemon Data'!I:I,MATCH($A511,'Pokemon Data'!$B:$B,0)),"")</f>
        <v/>
      </c>
      <c r="N511" s="34" t="str">
        <f>IFERROR(INDEX('Pokemon Data'!J:J,MATCH($A511,'Pokemon Data'!$B:$B,0)),"")</f>
        <v/>
      </c>
      <c r="O511" s="34" t="str">
        <f>IFERROR(INDEX('Pokemon Data'!K:K,MATCH($A511,'Pokemon Data'!$B:$B,0)),"")</f>
        <v/>
      </c>
      <c r="P511" s="35" t="str">
        <f>IFERROR(INDEX('Level Multipliers'!$A:$A,MATCH($D511,'Level Multipliers'!$B:$B,0)),"")</f>
        <v/>
      </c>
      <c r="Q511" s="36" t="str">
        <f>IFERROR(INDEX('Level Multipliers'!$D:$D,MATCH(P511,'Level Multipliers'!$A:$A,0)),"")</f>
        <v/>
      </c>
      <c r="R511" s="37" t="str">
        <f t="shared" si="259"/>
        <v/>
      </c>
      <c r="S511" s="37" t="str">
        <f t="shared" si="260"/>
        <v/>
      </c>
      <c r="T511" s="38" t="str">
        <f t="shared" si="261"/>
        <v/>
      </c>
      <c r="U511" s="38" t="str">
        <f t="shared" si="262"/>
        <v/>
      </c>
      <c r="V511" s="38" t="b">
        <f t="shared" si="263"/>
        <v>1</v>
      </c>
      <c r="W511" s="37" t="str">
        <f t="array" ref="W511:AG511">IF(V511,"",IVSolution($M511,$N511,$O511,R511,S511,T511,U511,$E511,$F511,$G511,$H511,$I511))</f>
        <v/>
      </c>
      <c r="X511" s="37" t="str">
        <v/>
      </c>
      <c r="Y511" s="37" t="str">
        <v/>
      </c>
      <c r="Z511" s="39" t="str">
        <v/>
      </c>
      <c r="AA511" s="39" t="str">
        <v/>
      </c>
      <c r="AB511" s="37" t="str">
        <v/>
      </c>
      <c r="AC511" s="37" t="str">
        <v/>
      </c>
      <c r="AD511" s="37" t="str">
        <v/>
      </c>
      <c r="AE511" s="37" t="str">
        <v/>
      </c>
      <c r="AF511" s="37" t="str">
        <v/>
      </c>
      <c r="AG511" s="37" t="str">
        <v/>
      </c>
      <c r="AH511" s="40" t="str">
        <f t="shared" si="264"/>
        <v/>
      </c>
      <c r="AI511" s="36" t="str">
        <f>IFERROR(INDEX('Level Multipliers'!$D:$D,MATCH(AH511,'Level Multipliers'!$A:$A,0)),"")</f>
        <v/>
      </c>
      <c r="AJ511" s="37" t="str">
        <f t="shared" si="265"/>
        <v/>
      </c>
      <c r="AK511" s="37" t="str">
        <f t="shared" si="266"/>
        <v/>
      </c>
      <c r="AL511" s="38" t="str">
        <f t="shared" si="267"/>
        <v/>
      </c>
      <c r="AM511" s="38" t="str">
        <f t="shared" si="268"/>
        <v/>
      </c>
      <c r="AN511" s="38" t="b">
        <f t="shared" si="269"/>
        <v>1</v>
      </c>
      <c r="AO511" s="37" t="str">
        <f t="array" ref="AO511:AY511">IF(AN511,"",IVSolution($M511,$N511,$O511,AJ511,AK511,AL511,AM511,$E511,$F511,$G511,$H511,$I511))</f>
        <v/>
      </c>
      <c r="AP511" s="37" t="str">
        <v/>
      </c>
      <c r="AQ511" s="37" t="str">
        <v/>
      </c>
      <c r="AR511" s="39" t="str">
        <v/>
      </c>
      <c r="AS511" s="39" t="str">
        <v/>
      </c>
      <c r="AT511" s="37" t="str">
        <v/>
      </c>
      <c r="AU511" s="37" t="str">
        <v/>
      </c>
      <c r="AV511" s="37" t="str">
        <v/>
      </c>
      <c r="AW511" s="37" t="str">
        <v/>
      </c>
      <c r="AX511" s="37" t="str">
        <v/>
      </c>
      <c r="AY511" s="37" t="str">
        <v/>
      </c>
      <c r="AZ511" s="40" t="str">
        <f t="shared" si="270"/>
        <v/>
      </c>
      <c r="BA511" s="36" t="str">
        <f>IFERROR(INDEX('Level Multipliers'!$D:$D,MATCH(AZ511,'Level Multipliers'!$A:$A,0)),"")</f>
        <v/>
      </c>
      <c r="BB511" s="37" t="str">
        <f t="shared" si="271"/>
        <v/>
      </c>
      <c r="BC511" s="37" t="str">
        <f t="shared" si="272"/>
        <v/>
      </c>
      <c r="BD511" s="38" t="str">
        <f t="shared" si="273"/>
        <v/>
      </c>
      <c r="BE511" s="38" t="str">
        <f t="shared" si="274"/>
        <v/>
      </c>
      <c r="BF511" s="38" t="b">
        <f t="shared" si="275"/>
        <v>1</v>
      </c>
      <c r="BG511" s="37" t="str">
        <f t="array" ref="BG511:BQ511">IF(BF511,"",IVSolution($M511,$N511,$O511,BB511,BC511,BD511,BE511,$E511,$F511,$G511,$H511,$I511))</f>
        <v/>
      </c>
      <c r="BH511" s="37" t="str">
        <v/>
      </c>
      <c r="BI511" s="37" t="str">
        <v/>
      </c>
      <c r="BJ511" s="39" t="str">
        <v/>
      </c>
      <c r="BK511" s="39" t="str">
        <v/>
      </c>
      <c r="BL511" s="37" t="str">
        <v/>
      </c>
      <c r="BM511" s="37" t="str">
        <v/>
      </c>
      <c r="BN511" s="37" t="str">
        <v/>
      </c>
      <c r="BO511" s="37" t="str">
        <v/>
      </c>
      <c r="BP511" s="37" t="str">
        <v/>
      </c>
      <c r="BQ511" s="37" t="str">
        <v/>
      </c>
      <c r="BR511" s="40" t="str">
        <f t="shared" si="276"/>
        <v/>
      </c>
      <c r="BS511" s="36" t="str">
        <f>IFERROR(INDEX('Level Multipliers'!$D:$D,MATCH(BR511,'Level Multipliers'!$A:$A,0)),"")</f>
        <v/>
      </c>
      <c r="BT511" s="37" t="str">
        <f t="shared" si="277"/>
        <v/>
      </c>
      <c r="BU511" s="37" t="str">
        <f t="shared" si="278"/>
        <v/>
      </c>
      <c r="BV511" s="38" t="str">
        <f t="shared" si="279"/>
        <v/>
      </c>
      <c r="BW511" s="38" t="str">
        <f t="shared" si="280"/>
        <v/>
      </c>
      <c r="BX511" s="38" t="b">
        <f t="shared" si="281"/>
        <v>1</v>
      </c>
      <c r="BY511" s="37" t="str">
        <f t="array" ref="BY511:CI511">IF(BX511,"",IVSolution($M511,$N511,$O511,BT511,BU511,BV511,BW511,$E511,$F511,$G511,$H511,$I511))</f>
        <v/>
      </c>
      <c r="BZ511" s="37" t="str">
        <v/>
      </c>
      <c r="CA511" s="37" t="str">
        <v/>
      </c>
      <c r="CB511" s="39" t="str">
        <v/>
      </c>
      <c r="CC511" s="39" t="str">
        <v/>
      </c>
      <c r="CD511" s="37" t="str">
        <v/>
      </c>
      <c r="CE511" s="37" t="str">
        <v/>
      </c>
      <c r="CF511" s="37" t="str">
        <v/>
      </c>
      <c r="CG511" s="37" t="str">
        <v/>
      </c>
      <c r="CH511" s="37" t="str">
        <v/>
      </c>
      <c r="CI511" s="37" t="str">
        <v/>
      </c>
      <c r="CJ511" s="41" t="str">
        <f t="shared" si="282"/>
        <v/>
      </c>
      <c r="CK511" s="41" t="str">
        <f t="shared" si="283"/>
        <v/>
      </c>
      <c r="CL511" s="61" t="str">
        <f t="shared" si="284"/>
        <v/>
      </c>
      <c r="CM511" s="39" t="str">
        <f t="shared" si="285"/>
        <v/>
      </c>
      <c r="CN511" s="39" t="str">
        <f t="shared" si="286"/>
        <v/>
      </c>
      <c r="CO511" s="42" t="str">
        <f t="shared" si="287"/>
        <v/>
      </c>
      <c r="CP511" s="42" t="str">
        <f t="shared" si="288"/>
        <v/>
      </c>
      <c r="CQ511" s="42" t="str">
        <f t="shared" si="289"/>
        <v/>
      </c>
      <c r="CR511" s="42" t="str">
        <f t="shared" si="290"/>
        <v/>
      </c>
      <c r="CS511" s="42" t="str">
        <f t="shared" si="291"/>
        <v/>
      </c>
      <c r="CT511" s="42" t="str">
        <f t="shared" si="292"/>
        <v/>
      </c>
      <c r="CU511" s="43" t="str">
        <f t="shared" si="293"/>
        <v/>
      </c>
      <c r="CV511" s="43" t="str">
        <f t="shared" si="294"/>
        <v/>
      </c>
      <c r="CW511" s="43" t="str">
        <f t="shared" si="295"/>
        <v/>
      </c>
      <c r="CX511" s="13"/>
    </row>
    <row r="512" spans="1:102" x14ac:dyDescent="0.25">
      <c r="A512" s="31"/>
      <c r="B512" s="13"/>
      <c r="C512" s="13"/>
      <c r="D512" s="13"/>
      <c r="E512" s="32"/>
      <c r="F512" s="32"/>
      <c r="G512" s="32"/>
      <c r="H512" s="32"/>
      <c r="I512" s="32"/>
      <c r="J512" s="13"/>
      <c r="K512" s="33"/>
      <c r="L512" s="34" t="str">
        <f>IFERROR(INDEX('Pokemon Data'!A:A,MATCH($A512,'Pokemon Data'!$B:$B,0)),"")</f>
        <v/>
      </c>
      <c r="M512" s="34" t="str">
        <f>IFERROR(INDEX('Pokemon Data'!I:I,MATCH($A512,'Pokemon Data'!$B:$B,0)),"")</f>
        <v/>
      </c>
      <c r="N512" s="34" t="str">
        <f>IFERROR(INDEX('Pokemon Data'!J:J,MATCH($A512,'Pokemon Data'!$B:$B,0)),"")</f>
        <v/>
      </c>
      <c r="O512" s="34" t="str">
        <f>IFERROR(INDEX('Pokemon Data'!K:K,MATCH($A512,'Pokemon Data'!$B:$B,0)),"")</f>
        <v/>
      </c>
      <c r="P512" s="35" t="str">
        <f>IFERROR(INDEX('Level Multipliers'!$A:$A,MATCH($D512,'Level Multipliers'!$B:$B,0)),"")</f>
        <v/>
      </c>
      <c r="Q512" s="36" t="str">
        <f>IFERROR(INDEX('Level Multipliers'!$D:$D,MATCH(P512,'Level Multipliers'!$A:$A,0)),"")</f>
        <v/>
      </c>
      <c r="R512" s="37" t="str">
        <f t="shared" si="259"/>
        <v/>
      </c>
      <c r="S512" s="37" t="str">
        <f t="shared" si="260"/>
        <v/>
      </c>
      <c r="T512" s="38" t="str">
        <f t="shared" si="261"/>
        <v/>
      </c>
      <c r="U512" s="38" t="str">
        <f t="shared" si="262"/>
        <v/>
      </c>
      <c r="V512" s="38" t="b">
        <f t="shared" si="263"/>
        <v>1</v>
      </c>
      <c r="W512" s="37" t="str">
        <f t="array" ref="W512:AG512">IF(V512,"",IVSolution($M512,$N512,$O512,R512,S512,T512,U512,$E512,$F512,$G512,$H512,$I512))</f>
        <v/>
      </c>
      <c r="X512" s="37" t="str">
        <v/>
      </c>
      <c r="Y512" s="37" t="str">
        <v/>
      </c>
      <c r="Z512" s="39" t="str">
        <v/>
      </c>
      <c r="AA512" s="39" t="str">
        <v/>
      </c>
      <c r="AB512" s="37" t="str">
        <v/>
      </c>
      <c r="AC512" s="37" t="str">
        <v/>
      </c>
      <c r="AD512" s="37" t="str">
        <v/>
      </c>
      <c r="AE512" s="37" t="str">
        <v/>
      </c>
      <c r="AF512" s="37" t="str">
        <v/>
      </c>
      <c r="AG512" s="37" t="str">
        <v/>
      </c>
      <c r="AH512" s="40" t="str">
        <f t="shared" si="264"/>
        <v/>
      </c>
      <c r="AI512" s="36" t="str">
        <f>IFERROR(INDEX('Level Multipliers'!$D:$D,MATCH(AH512,'Level Multipliers'!$A:$A,0)),"")</f>
        <v/>
      </c>
      <c r="AJ512" s="37" t="str">
        <f t="shared" si="265"/>
        <v/>
      </c>
      <c r="AK512" s="37" t="str">
        <f t="shared" si="266"/>
        <v/>
      </c>
      <c r="AL512" s="38" t="str">
        <f t="shared" si="267"/>
        <v/>
      </c>
      <c r="AM512" s="38" t="str">
        <f t="shared" si="268"/>
        <v/>
      </c>
      <c r="AN512" s="38" t="b">
        <f t="shared" si="269"/>
        <v>1</v>
      </c>
      <c r="AO512" s="37" t="str">
        <f t="array" ref="AO512:AY512">IF(AN512,"",IVSolution($M512,$N512,$O512,AJ512,AK512,AL512,AM512,$E512,$F512,$G512,$H512,$I512))</f>
        <v/>
      </c>
      <c r="AP512" s="37" t="str">
        <v/>
      </c>
      <c r="AQ512" s="37" t="str">
        <v/>
      </c>
      <c r="AR512" s="39" t="str">
        <v/>
      </c>
      <c r="AS512" s="39" t="str">
        <v/>
      </c>
      <c r="AT512" s="37" t="str">
        <v/>
      </c>
      <c r="AU512" s="37" t="str">
        <v/>
      </c>
      <c r="AV512" s="37" t="str">
        <v/>
      </c>
      <c r="AW512" s="37" t="str">
        <v/>
      </c>
      <c r="AX512" s="37" t="str">
        <v/>
      </c>
      <c r="AY512" s="37" t="str">
        <v/>
      </c>
      <c r="AZ512" s="40" t="str">
        <f t="shared" si="270"/>
        <v/>
      </c>
      <c r="BA512" s="36" t="str">
        <f>IFERROR(INDEX('Level Multipliers'!$D:$D,MATCH(AZ512,'Level Multipliers'!$A:$A,0)),"")</f>
        <v/>
      </c>
      <c r="BB512" s="37" t="str">
        <f t="shared" si="271"/>
        <v/>
      </c>
      <c r="BC512" s="37" t="str">
        <f t="shared" si="272"/>
        <v/>
      </c>
      <c r="BD512" s="38" t="str">
        <f t="shared" si="273"/>
        <v/>
      </c>
      <c r="BE512" s="38" t="str">
        <f t="shared" si="274"/>
        <v/>
      </c>
      <c r="BF512" s="38" t="b">
        <f t="shared" si="275"/>
        <v>1</v>
      </c>
      <c r="BG512" s="37" t="str">
        <f t="array" ref="BG512:BQ512">IF(BF512,"",IVSolution($M512,$N512,$O512,BB512,BC512,BD512,BE512,$E512,$F512,$G512,$H512,$I512))</f>
        <v/>
      </c>
      <c r="BH512" s="37" t="str">
        <v/>
      </c>
      <c r="BI512" s="37" t="str">
        <v/>
      </c>
      <c r="BJ512" s="39" t="str">
        <v/>
      </c>
      <c r="BK512" s="39" t="str">
        <v/>
      </c>
      <c r="BL512" s="37" t="str">
        <v/>
      </c>
      <c r="BM512" s="37" t="str">
        <v/>
      </c>
      <c r="BN512" s="37" t="str">
        <v/>
      </c>
      <c r="BO512" s="37" t="str">
        <v/>
      </c>
      <c r="BP512" s="37" t="str">
        <v/>
      </c>
      <c r="BQ512" s="37" t="str">
        <v/>
      </c>
      <c r="BR512" s="40" t="str">
        <f t="shared" si="276"/>
        <v/>
      </c>
      <c r="BS512" s="36" t="str">
        <f>IFERROR(INDEX('Level Multipliers'!$D:$D,MATCH(BR512,'Level Multipliers'!$A:$A,0)),"")</f>
        <v/>
      </c>
      <c r="BT512" s="37" t="str">
        <f t="shared" si="277"/>
        <v/>
      </c>
      <c r="BU512" s="37" t="str">
        <f t="shared" si="278"/>
        <v/>
      </c>
      <c r="BV512" s="38" t="str">
        <f t="shared" si="279"/>
        <v/>
      </c>
      <c r="BW512" s="38" t="str">
        <f t="shared" si="280"/>
        <v/>
      </c>
      <c r="BX512" s="38" t="b">
        <f t="shared" si="281"/>
        <v>1</v>
      </c>
      <c r="BY512" s="37" t="str">
        <f t="array" ref="BY512:CI512">IF(BX512,"",IVSolution($M512,$N512,$O512,BT512,BU512,BV512,BW512,$E512,$F512,$G512,$H512,$I512))</f>
        <v/>
      </c>
      <c r="BZ512" s="37" t="str">
        <v/>
      </c>
      <c r="CA512" s="37" t="str">
        <v/>
      </c>
      <c r="CB512" s="39" t="str">
        <v/>
      </c>
      <c r="CC512" s="39" t="str">
        <v/>
      </c>
      <c r="CD512" s="37" t="str">
        <v/>
      </c>
      <c r="CE512" s="37" t="str">
        <v/>
      </c>
      <c r="CF512" s="37" t="str">
        <v/>
      </c>
      <c r="CG512" s="37" t="str">
        <v/>
      </c>
      <c r="CH512" s="37" t="str">
        <v/>
      </c>
      <c r="CI512" s="37" t="str">
        <v/>
      </c>
      <c r="CJ512" s="41" t="str">
        <f t="shared" si="282"/>
        <v/>
      </c>
      <c r="CK512" s="41" t="str">
        <f t="shared" si="283"/>
        <v/>
      </c>
      <c r="CL512" s="61" t="str">
        <f t="shared" si="284"/>
        <v/>
      </c>
      <c r="CM512" s="39" t="str">
        <f t="shared" si="285"/>
        <v/>
      </c>
      <c r="CN512" s="39" t="str">
        <f t="shared" si="286"/>
        <v/>
      </c>
      <c r="CO512" s="42" t="str">
        <f t="shared" si="287"/>
        <v/>
      </c>
      <c r="CP512" s="42" t="str">
        <f t="shared" si="288"/>
        <v/>
      </c>
      <c r="CQ512" s="42" t="str">
        <f t="shared" si="289"/>
        <v/>
      </c>
      <c r="CR512" s="42" t="str">
        <f t="shared" si="290"/>
        <v/>
      </c>
      <c r="CS512" s="42" t="str">
        <f t="shared" si="291"/>
        <v/>
      </c>
      <c r="CT512" s="42" t="str">
        <f t="shared" si="292"/>
        <v/>
      </c>
      <c r="CU512" s="43" t="str">
        <f t="shared" si="293"/>
        <v/>
      </c>
      <c r="CV512" s="43" t="str">
        <f t="shared" si="294"/>
        <v/>
      </c>
      <c r="CW512" s="43" t="str">
        <f t="shared" si="295"/>
        <v/>
      </c>
      <c r="CX512" s="13"/>
    </row>
    <row r="513" spans="1:102" x14ac:dyDescent="0.25">
      <c r="A513" s="31"/>
      <c r="B513" s="13"/>
      <c r="C513" s="13"/>
      <c r="D513" s="13"/>
      <c r="E513" s="32"/>
      <c r="F513" s="32"/>
      <c r="G513" s="32"/>
      <c r="H513" s="32"/>
      <c r="I513" s="32"/>
      <c r="J513" s="13"/>
      <c r="K513" s="33"/>
      <c r="L513" s="34" t="str">
        <f>IFERROR(INDEX('Pokemon Data'!A:A,MATCH($A513,'Pokemon Data'!$B:$B,0)),"")</f>
        <v/>
      </c>
      <c r="M513" s="34" t="str">
        <f>IFERROR(INDEX('Pokemon Data'!I:I,MATCH($A513,'Pokemon Data'!$B:$B,0)),"")</f>
        <v/>
      </c>
      <c r="N513" s="34" t="str">
        <f>IFERROR(INDEX('Pokemon Data'!J:J,MATCH($A513,'Pokemon Data'!$B:$B,0)),"")</f>
        <v/>
      </c>
      <c r="O513" s="34" t="str">
        <f>IFERROR(INDEX('Pokemon Data'!K:K,MATCH($A513,'Pokemon Data'!$B:$B,0)),"")</f>
        <v/>
      </c>
      <c r="P513" s="35" t="str">
        <f>IFERROR(INDEX('Level Multipliers'!$A:$A,MATCH($D513,'Level Multipliers'!$B:$B,0)),"")</f>
        <v/>
      </c>
      <c r="Q513" s="36" t="str">
        <f>IFERROR(INDEX('Level Multipliers'!$D:$D,MATCH(P513,'Level Multipliers'!$A:$A,0)),"")</f>
        <v/>
      </c>
      <c r="R513" s="37" t="str">
        <f t="shared" si="259"/>
        <v/>
      </c>
      <c r="S513" s="37" t="str">
        <f t="shared" si="260"/>
        <v/>
      </c>
      <c r="T513" s="38" t="str">
        <f t="shared" si="261"/>
        <v/>
      </c>
      <c r="U513" s="38" t="str">
        <f t="shared" si="262"/>
        <v/>
      </c>
      <c r="V513" s="38" t="b">
        <f t="shared" si="263"/>
        <v>1</v>
      </c>
      <c r="W513" s="37" t="str">
        <f t="array" ref="W513:AG513">IF(V513,"",IVSolution($M513,$N513,$O513,R513,S513,T513,U513,$E513,$F513,$G513,$H513,$I513))</f>
        <v/>
      </c>
      <c r="X513" s="37" t="str">
        <v/>
      </c>
      <c r="Y513" s="37" t="str">
        <v/>
      </c>
      <c r="Z513" s="39" t="str">
        <v/>
      </c>
      <c r="AA513" s="39" t="str">
        <v/>
      </c>
      <c r="AB513" s="37" t="str">
        <v/>
      </c>
      <c r="AC513" s="37" t="str">
        <v/>
      </c>
      <c r="AD513" s="37" t="str">
        <v/>
      </c>
      <c r="AE513" s="37" t="str">
        <v/>
      </c>
      <c r="AF513" s="37" t="str">
        <v/>
      </c>
      <c r="AG513" s="37" t="str">
        <v/>
      </c>
      <c r="AH513" s="40" t="str">
        <f t="shared" si="264"/>
        <v/>
      </c>
      <c r="AI513" s="36" t="str">
        <f>IFERROR(INDEX('Level Multipliers'!$D:$D,MATCH(AH513,'Level Multipliers'!$A:$A,0)),"")</f>
        <v/>
      </c>
      <c r="AJ513" s="37" t="str">
        <f t="shared" si="265"/>
        <v/>
      </c>
      <c r="AK513" s="37" t="str">
        <f t="shared" si="266"/>
        <v/>
      </c>
      <c r="AL513" s="38" t="str">
        <f t="shared" si="267"/>
        <v/>
      </c>
      <c r="AM513" s="38" t="str">
        <f t="shared" si="268"/>
        <v/>
      </c>
      <c r="AN513" s="38" t="b">
        <f t="shared" si="269"/>
        <v>1</v>
      </c>
      <c r="AO513" s="37" t="str">
        <f t="array" ref="AO513:AY513">IF(AN513,"",IVSolution($M513,$N513,$O513,AJ513,AK513,AL513,AM513,$E513,$F513,$G513,$H513,$I513))</f>
        <v/>
      </c>
      <c r="AP513" s="37" t="str">
        <v/>
      </c>
      <c r="AQ513" s="37" t="str">
        <v/>
      </c>
      <c r="AR513" s="39" t="str">
        <v/>
      </c>
      <c r="AS513" s="39" t="str">
        <v/>
      </c>
      <c r="AT513" s="37" t="str">
        <v/>
      </c>
      <c r="AU513" s="37" t="str">
        <v/>
      </c>
      <c r="AV513" s="37" t="str">
        <v/>
      </c>
      <c r="AW513" s="37" t="str">
        <v/>
      </c>
      <c r="AX513" s="37" t="str">
        <v/>
      </c>
      <c r="AY513" s="37" t="str">
        <v/>
      </c>
      <c r="AZ513" s="40" t="str">
        <f t="shared" si="270"/>
        <v/>
      </c>
      <c r="BA513" s="36" t="str">
        <f>IFERROR(INDEX('Level Multipliers'!$D:$D,MATCH(AZ513,'Level Multipliers'!$A:$A,0)),"")</f>
        <v/>
      </c>
      <c r="BB513" s="37" t="str">
        <f t="shared" si="271"/>
        <v/>
      </c>
      <c r="BC513" s="37" t="str">
        <f t="shared" si="272"/>
        <v/>
      </c>
      <c r="BD513" s="38" t="str">
        <f t="shared" si="273"/>
        <v/>
      </c>
      <c r="BE513" s="38" t="str">
        <f t="shared" si="274"/>
        <v/>
      </c>
      <c r="BF513" s="38" t="b">
        <f t="shared" si="275"/>
        <v>1</v>
      </c>
      <c r="BG513" s="37" t="str">
        <f t="array" ref="BG513:BQ513">IF(BF513,"",IVSolution($M513,$N513,$O513,BB513,BC513,BD513,BE513,$E513,$F513,$G513,$H513,$I513))</f>
        <v/>
      </c>
      <c r="BH513" s="37" t="str">
        <v/>
      </c>
      <c r="BI513" s="37" t="str">
        <v/>
      </c>
      <c r="BJ513" s="39" t="str">
        <v/>
      </c>
      <c r="BK513" s="39" t="str">
        <v/>
      </c>
      <c r="BL513" s="37" t="str">
        <v/>
      </c>
      <c r="BM513" s="37" t="str">
        <v/>
      </c>
      <c r="BN513" s="37" t="str">
        <v/>
      </c>
      <c r="BO513" s="37" t="str">
        <v/>
      </c>
      <c r="BP513" s="37" t="str">
        <v/>
      </c>
      <c r="BQ513" s="37" t="str">
        <v/>
      </c>
      <c r="BR513" s="40" t="str">
        <f t="shared" si="276"/>
        <v/>
      </c>
      <c r="BS513" s="36" t="str">
        <f>IFERROR(INDEX('Level Multipliers'!$D:$D,MATCH(BR513,'Level Multipliers'!$A:$A,0)),"")</f>
        <v/>
      </c>
      <c r="BT513" s="37" t="str">
        <f t="shared" si="277"/>
        <v/>
      </c>
      <c r="BU513" s="37" t="str">
        <f t="shared" si="278"/>
        <v/>
      </c>
      <c r="BV513" s="38" t="str">
        <f t="shared" si="279"/>
        <v/>
      </c>
      <c r="BW513" s="38" t="str">
        <f t="shared" si="280"/>
        <v/>
      </c>
      <c r="BX513" s="38" t="b">
        <f t="shared" si="281"/>
        <v>1</v>
      </c>
      <c r="BY513" s="37" t="str">
        <f t="array" ref="BY513:CI513">IF(BX513,"",IVSolution($M513,$N513,$O513,BT513,BU513,BV513,BW513,$E513,$F513,$G513,$H513,$I513))</f>
        <v/>
      </c>
      <c r="BZ513" s="37" t="str">
        <v/>
      </c>
      <c r="CA513" s="37" t="str">
        <v/>
      </c>
      <c r="CB513" s="39" t="str">
        <v/>
      </c>
      <c r="CC513" s="39" t="str">
        <v/>
      </c>
      <c r="CD513" s="37" t="str">
        <v/>
      </c>
      <c r="CE513" s="37" t="str">
        <v/>
      </c>
      <c r="CF513" s="37" t="str">
        <v/>
      </c>
      <c r="CG513" s="37" t="str">
        <v/>
      </c>
      <c r="CH513" s="37" t="str">
        <v/>
      </c>
      <c r="CI513" s="37" t="str">
        <v/>
      </c>
      <c r="CJ513" s="41" t="str">
        <f t="shared" si="282"/>
        <v/>
      </c>
      <c r="CK513" s="41" t="str">
        <f t="shared" si="283"/>
        <v/>
      </c>
      <c r="CL513" s="61" t="str">
        <f t="shared" si="284"/>
        <v/>
      </c>
      <c r="CM513" s="39" t="str">
        <f t="shared" si="285"/>
        <v/>
      </c>
      <c r="CN513" s="39" t="str">
        <f t="shared" si="286"/>
        <v/>
      </c>
      <c r="CO513" s="42" t="str">
        <f t="shared" si="287"/>
        <v/>
      </c>
      <c r="CP513" s="42" t="str">
        <f t="shared" si="288"/>
        <v/>
      </c>
      <c r="CQ513" s="42" t="str">
        <f t="shared" si="289"/>
        <v/>
      </c>
      <c r="CR513" s="42" t="str">
        <f t="shared" si="290"/>
        <v/>
      </c>
      <c r="CS513" s="42" t="str">
        <f t="shared" si="291"/>
        <v/>
      </c>
      <c r="CT513" s="42" t="str">
        <f t="shared" si="292"/>
        <v/>
      </c>
      <c r="CU513" s="43" t="str">
        <f t="shared" si="293"/>
        <v/>
      </c>
      <c r="CV513" s="43" t="str">
        <f t="shared" si="294"/>
        <v/>
      </c>
      <c r="CW513" s="43" t="str">
        <f t="shared" si="295"/>
        <v/>
      </c>
      <c r="CX513" s="13"/>
    </row>
    <row r="514" spans="1:102" x14ac:dyDescent="0.25">
      <c r="A514" s="31"/>
      <c r="B514" s="13"/>
      <c r="C514" s="13"/>
      <c r="D514" s="13"/>
      <c r="E514" s="32"/>
      <c r="F514" s="32"/>
      <c r="G514" s="32"/>
      <c r="H514" s="32"/>
      <c r="I514" s="32"/>
      <c r="J514" s="13"/>
      <c r="K514" s="33"/>
      <c r="L514" s="34" t="str">
        <f>IFERROR(INDEX('Pokemon Data'!A:A,MATCH($A514,'Pokemon Data'!$B:$B,0)),"")</f>
        <v/>
      </c>
      <c r="M514" s="34" t="str">
        <f>IFERROR(INDEX('Pokemon Data'!I:I,MATCH($A514,'Pokemon Data'!$B:$B,0)),"")</f>
        <v/>
      </c>
      <c r="N514" s="34" t="str">
        <f>IFERROR(INDEX('Pokemon Data'!J:J,MATCH($A514,'Pokemon Data'!$B:$B,0)),"")</f>
        <v/>
      </c>
      <c r="O514" s="34" t="str">
        <f>IFERROR(INDEX('Pokemon Data'!K:K,MATCH($A514,'Pokemon Data'!$B:$B,0)),"")</f>
        <v/>
      </c>
      <c r="P514" s="35" t="str">
        <f>IFERROR(INDEX('Level Multipliers'!$A:$A,MATCH($D514,'Level Multipliers'!$B:$B,0)),"")</f>
        <v/>
      </c>
      <c r="Q514" s="36" t="str">
        <f>IFERROR(INDEX('Level Multipliers'!$D:$D,MATCH(P514,'Level Multipliers'!$A:$A,0)),"")</f>
        <v/>
      </c>
      <c r="R514" s="37" t="str">
        <f t="shared" si="259"/>
        <v/>
      </c>
      <c r="S514" s="37" t="str">
        <f t="shared" si="260"/>
        <v/>
      </c>
      <c r="T514" s="38" t="str">
        <f t="shared" si="261"/>
        <v/>
      </c>
      <c r="U514" s="38" t="str">
        <f t="shared" si="262"/>
        <v/>
      </c>
      <c r="V514" s="38" t="b">
        <f t="shared" si="263"/>
        <v>1</v>
      </c>
      <c r="W514" s="37" t="str">
        <f t="array" ref="W514:AG514">IF(V514,"",IVSolution($M514,$N514,$O514,R514,S514,T514,U514,$E514,$F514,$G514,$H514,$I514))</f>
        <v/>
      </c>
      <c r="X514" s="37" t="str">
        <v/>
      </c>
      <c r="Y514" s="37" t="str">
        <v/>
      </c>
      <c r="Z514" s="39" t="str">
        <v/>
      </c>
      <c r="AA514" s="39" t="str">
        <v/>
      </c>
      <c r="AB514" s="37" t="str">
        <v/>
      </c>
      <c r="AC514" s="37" t="str">
        <v/>
      </c>
      <c r="AD514" s="37" t="str">
        <v/>
      </c>
      <c r="AE514" s="37" t="str">
        <v/>
      </c>
      <c r="AF514" s="37" t="str">
        <v/>
      </c>
      <c r="AG514" s="37" t="str">
        <v/>
      </c>
      <c r="AH514" s="40" t="str">
        <f t="shared" si="264"/>
        <v/>
      </c>
      <c r="AI514" s="36" t="str">
        <f>IFERROR(INDEX('Level Multipliers'!$D:$D,MATCH(AH514,'Level Multipliers'!$A:$A,0)),"")</f>
        <v/>
      </c>
      <c r="AJ514" s="37" t="str">
        <f t="shared" si="265"/>
        <v/>
      </c>
      <c r="AK514" s="37" t="str">
        <f t="shared" si="266"/>
        <v/>
      </c>
      <c r="AL514" s="38" t="str">
        <f t="shared" si="267"/>
        <v/>
      </c>
      <c r="AM514" s="38" t="str">
        <f t="shared" si="268"/>
        <v/>
      </c>
      <c r="AN514" s="38" t="b">
        <f t="shared" si="269"/>
        <v>1</v>
      </c>
      <c r="AO514" s="37" t="str">
        <f t="array" ref="AO514:AY514">IF(AN514,"",IVSolution($M514,$N514,$O514,AJ514,AK514,AL514,AM514,$E514,$F514,$G514,$H514,$I514))</f>
        <v/>
      </c>
      <c r="AP514" s="37" t="str">
        <v/>
      </c>
      <c r="AQ514" s="37" t="str">
        <v/>
      </c>
      <c r="AR514" s="39" t="str">
        <v/>
      </c>
      <c r="AS514" s="39" t="str">
        <v/>
      </c>
      <c r="AT514" s="37" t="str">
        <v/>
      </c>
      <c r="AU514" s="37" t="str">
        <v/>
      </c>
      <c r="AV514" s="37" t="str">
        <v/>
      </c>
      <c r="AW514" s="37" t="str">
        <v/>
      </c>
      <c r="AX514" s="37" t="str">
        <v/>
      </c>
      <c r="AY514" s="37" t="str">
        <v/>
      </c>
      <c r="AZ514" s="40" t="str">
        <f t="shared" si="270"/>
        <v/>
      </c>
      <c r="BA514" s="36" t="str">
        <f>IFERROR(INDEX('Level Multipliers'!$D:$D,MATCH(AZ514,'Level Multipliers'!$A:$A,0)),"")</f>
        <v/>
      </c>
      <c r="BB514" s="37" t="str">
        <f t="shared" si="271"/>
        <v/>
      </c>
      <c r="BC514" s="37" t="str">
        <f t="shared" si="272"/>
        <v/>
      </c>
      <c r="BD514" s="38" t="str">
        <f t="shared" si="273"/>
        <v/>
      </c>
      <c r="BE514" s="38" t="str">
        <f t="shared" si="274"/>
        <v/>
      </c>
      <c r="BF514" s="38" t="b">
        <f t="shared" si="275"/>
        <v>1</v>
      </c>
      <c r="BG514" s="37" t="str">
        <f t="array" ref="BG514:BQ514">IF(BF514,"",IVSolution($M514,$N514,$O514,BB514,BC514,BD514,BE514,$E514,$F514,$G514,$H514,$I514))</f>
        <v/>
      </c>
      <c r="BH514" s="37" t="str">
        <v/>
      </c>
      <c r="BI514" s="37" t="str">
        <v/>
      </c>
      <c r="BJ514" s="39" t="str">
        <v/>
      </c>
      <c r="BK514" s="39" t="str">
        <v/>
      </c>
      <c r="BL514" s="37" t="str">
        <v/>
      </c>
      <c r="BM514" s="37" t="str">
        <v/>
      </c>
      <c r="BN514" s="37" t="str">
        <v/>
      </c>
      <c r="BO514" s="37" t="str">
        <v/>
      </c>
      <c r="BP514" s="37" t="str">
        <v/>
      </c>
      <c r="BQ514" s="37" t="str">
        <v/>
      </c>
      <c r="BR514" s="40" t="str">
        <f t="shared" si="276"/>
        <v/>
      </c>
      <c r="BS514" s="36" t="str">
        <f>IFERROR(INDEX('Level Multipliers'!$D:$D,MATCH(BR514,'Level Multipliers'!$A:$A,0)),"")</f>
        <v/>
      </c>
      <c r="BT514" s="37" t="str">
        <f t="shared" si="277"/>
        <v/>
      </c>
      <c r="BU514" s="37" t="str">
        <f t="shared" si="278"/>
        <v/>
      </c>
      <c r="BV514" s="38" t="str">
        <f t="shared" si="279"/>
        <v/>
      </c>
      <c r="BW514" s="38" t="str">
        <f t="shared" si="280"/>
        <v/>
      </c>
      <c r="BX514" s="38" t="b">
        <f t="shared" si="281"/>
        <v>1</v>
      </c>
      <c r="BY514" s="37" t="str">
        <f t="array" ref="BY514:CI514">IF(BX514,"",IVSolution($M514,$N514,$O514,BT514,BU514,BV514,BW514,$E514,$F514,$G514,$H514,$I514))</f>
        <v/>
      </c>
      <c r="BZ514" s="37" t="str">
        <v/>
      </c>
      <c r="CA514" s="37" t="str">
        <v/>
      </c>
      <c r="CB514" s="39" t="str">
        <v/>
      </c>
      <c r="CC514" s="39" t="str">
        <v/>
      </c>
      <c r="CD514" s="37" t="str">
        <v/>
      </c>
      <c r="CE514" s="37" t="str">
        <v/>
      </c>
      <c r="CF514" s="37" t="str">
        <v/>
      </c>
      <c r="CG514" s="37" t="str">
        <v/>
      </c>
      <c r="CH514" s="37" t="str">
        <v/>
      </c>
      <c r="CI514" s="37" t="str">
        <v/>
      </c>
      <c r="CJ514" s="41" t="str">
        <f t="shared" si="282"/>
        <v/>
      </c>
      <c r="CK514" s="41" t="str">
        <f t="shared" si="283"/>
        <v/>
      </c>
      <c r="CL514" s="61" t="str">
        <f t="shared" si="284"/>
        <v/>
      </c>
      <c r="CM514" s="39" t="str">
        <f t="shared" si="285"/>
        <v/>
      </c>
      <c r="CN514" s="39" t="str">
        <f t="shared" si="286"/>
        <v/>
      </c>
      <c r="CO514" s="42" t="str">
        <f t="shared" si="287"/>
        <v/>
      </c>
      <c r="CP514" s="42" t="str">
        <f t="shared" si="288"/>
        <v/>
      </c>
      <c r="CQ514" s="42" t="str">
        <f t="shared" si="289"/>
        <v/>
      </c>
      <c r="CR514" s="42" t="str">
        <f t="shared" si="290"/>
        <v/>
      </c>
      <c r="CS514" s="42" t="str">
        <f t="shared" si="291"/>
        <v/>
      </c>
      <c r="CT514" s="42" t="str">
        <f t="shared" si="292"/>
        <v/>
      </c>
      <c r="CU514" s="43" t="str">
        <f t="shared" si="293"/>
        <v/>
      </c>
      <c r="CV514" s="43" t="str">
        <f t="shared" si="294"/>
        <v/>
      </c>
      <c r="CW514" s="43" t="str">
        <f t="shared" si="295"/>
        <v/>
      </c>
      <c r="CX514" s="13"/>
    </row>
    <row r="515" spans="1:102" x14ac:dyDescent="0.25">
      <c r="A515" s="31"/>
      <c r="B515" s="13"/>
      <c r="C515" s="13"/>
      <c r="D515" s="13"/>
      <c r="E515" s="32"/>
      <c r="F515" s="32"/>
      <c r="G515" s="32"/>
      <c r="H515" s="32"/>
      <c r="I515" s="32"/>
      <c r="J515" s="13"/>
      <c r="K515" s="33"/>
      <c r="L515" s="34" t="str">
        <f>IFERROR(INDEX('Pokemon Data'!A:A,MATCH($A515,'Pokemon Data'!$B:$B,0)),"")</f>
        <v/>
      </c>
      <c r="M515" s="34" t="str">
        <f>IFERROR(INDEX('Pokemon Data'!I:I,MATCH($A515,'Pokemon Data'!$B:$B,0)),"")</f>
        <v/>
      </c>
      <c r="N515" s="34" t="str">
        <f>IFERROR(INDEX('Pokemon Data'!J:J,MATCH($A515,'Pokemon Data'!$B:$B,0)),"")</f>
        <v/>
      </c>
      <c r="O515" s="34" t="str">
        <f>IFERROR(INDEX('Pokemon Data'!K:K,MATCH($A515,'Pokemon Data'!$B:$B,0)),"")</f>
        <v/>
      </c>
      <c r="P515" s="35" t="str">
        <f>IFERROR(INDEX('Level Multipliers'!$A:$A,MATCH($D515,'Level Multipliers'!$B:$B,0)),"")</f>
        <v/>
      </c>
      <c r="Q515" s="36" t="str">
        <f>IFERROR(INDEX('Level Multipliers'!$D:$D,MATCH(P515,'Level Multipliers'!$A:$A,0)),"")</f>
        <v/>
      </c>
      <c r="R515" s="37" t="str">
        <f t="shared" ref="R515:R578" si="296">IF(P515="","",IF($C515&gt;10,MAX(0,ROUNDUP(Q515*$C515-$M515+1000,0)-1000),0))</f>
        <v/>
      </c>
      <c r="S515" s="37" t="str">
        <f t="shared" ref="S515:S578" si="297">IF(P515="","",MIN(15,ROUNDDOWN(Q515*($C515+1)-$M515+1000,0)-1000))</f>
        <v/>
      </c>
      <c r="T515" s="38" t="str">
        <f t="shared" ref="T515:T578" si="298">IFERROR(IF($B515&gt;10,100*Q515^4*$B515^2,$N515^2*$O515*($M515+R515)),"")</f>
        <v/>
      </c>
      <c r="U515" s="38" t="str">
        <f t="shared" ref="U515:U578" si="299">IFERROR(100*Q515^4*($B515+1)^2,"")</f>
        <v/>
      </c>
      <c r="V515" s="38" t="b">
        <f t="shared" ref="V515:V578" si="300">IFERROR(OR(AND($J515=0,INT(P515)&lt;&gt;P515),AND($K515&lt;&gt;"",P515&lt;&gt;$K515),R515&gt;15,S515&lt;0,T515&gt;(($N515+15)^2*($O515+15)*($M515+S515)),U515&lt;($N515^2*$O515*($M515+R515))),TRUE())</f>
        <v>1</v>
      </c>
      <c r="W515" s="37" t="str">
        <f t="array" ref="W515:AG515">IF(V515,"",IVSolution($M515,$N515,$O515,R515,S515,T515,U515,$E515,$F515,$G515,$H515,$I515))</f>
        <v/>
      </c>
      <c r="X515" s="37" t="str">
        <v/>
      </c>
      <c r="Y515" s="37" t="str">
        <v/>
      </c>
      <c r="Z515" s="39" t="str">
        <v/>
      </c>
      <c r="AA515" s="39" t="str">
        <v/>
      </c>
      <c r="AB515" s="37" t="str">
        <v/>
      </c>
      <c r="AC515" s="37" t="str">
        <v/>
      </c>
      <c r="AD515" s="37" t="str">
        <v/>
      </c>
      <c r="AE515" s="37" t="str">
        <v/>
      </c>
      <c r="AF515" s="37" t="str">
        <v/>
      </c>
      <c r="AG515" s="37" t="str">
        <v/>
      </c>
      <c r="AH515" s="40" t="str">
        <f t="shared" ref="AH515:AH578" si="301">IFERROR(P515+0.5,"")</f>
        <v/>
      </c>
      <c r="AI515" s="36" t="str">
        <f>IFERROR(INDEX('Level Multipliers'!$D:$D,MATCH(AH515,'Level Multipliers'!$A:$A,0)),"")</f>
        <v/>
      </c>
      <c r="AJ515" s="37" t="str">
        <f t="shared" ref="AJ515:AJ578" si="302">IF(AH515="","",IF($C515&gt;10,MAX(0,ROUNDUP(AI515*$C515-$M515+1000,0)-1000),0))</f>
        <v/>
      </c>
      <c r="AK515" s="37" t="str">
        <f t="shared" ref="AK515:AK578" si="303">IF(AH515="","",MIN(15,ROUNDDOWN(AI515*($C515+1)-$M515+1000,0)-1000))</f>
        <v/>
      </c>
      <c r="AL515" s="38" t="str">
        <f t="shared" ref="AL515:AL578" si="304">IFERROR(IF($B515&gt;10,100*AI515^4*$B515^2,$N515^2*$O515*($M515+AJ515)),"")</f>
        <v/>
      </c>
      <c r="AM515" s="38" t="str">
        <f t="shared" ref="AM515:AM578" si="305">IFERROR(100*AI515^4*($B515+1)^2,"")</f>
        <v/>
      </c>
      <c r="AN515" s="38" t="b">
        <f t="shared" ref="AN515:AN578" si="306">IFERROR(OR(AND($J515=0,INT(AH515)&lt;&gt;AH515),AND($K515&lt;&gt;"",AH515&lt;&gt;$K515),AJ515&gt;15,AK515&lt;0,AL515&gt;(($N515+15)^2*($O515+15)*($M515+AK515)),AM515&lt;($N515^2*$O515*($M515+AJ515))),TRUE())</f>
        <v>1</v>
      </c>
      <c r="AO515" s="37" t="str">
        <f t="array" ref="AO515:AY515">IF(AN515,"",IVSolution($M515,$N515,$O515,AJ515,AK515,AL515,AM515,$E515,$F515,$G515,$H515,$I515))</f>
        <v/>
      </c>
      <c r="AP515" s="37" t="str">
        <v/>
      </c>
      <c r="AQ515" s="37" t="str">
        <v/>
      </c>
      <c r="AR515" s="39" t="str">
        <v/>
      </c>
      <c r="AS515" s="39" t="str">
        <v/>
      </c>
      <c r="AT515" s="37" t="str">
        <v/>
      </c>
      <c r="AU515" s="37" t="str">
        <v/>
      </c>
      <c r="AV515" s="37" t="str">
        <v/>
      </c>
      <c r="AW515" s="37" t="str">
        <v/>
      </c>
      <c r="AX515" s="37" t="str">
        <v/>
      </c>
      <c r="AY515" s="37" t="str">
        <v/>
      </c>
      <c r="AZ515" s="40" t="str">
        <f t="shared" ref="AZ515:AZ578" si="307">IFERROR(AH515+0.5,"")</f>
        <v/>
      </c>
      <c r="BA515" s="36" t="str">
        <f>IFERROR(INDEX('Level Multipliers'!$D:$D,MATCH(AZ515,'Level Multipliers'!$A:$A,0)),"")</f>
        <v/>
      </c>
      <c r="BB515" s="37" t="str">
        <f t="shared" ref="BB515:BB578" si="308">IF(AZ515="","",IF($C515&gt;10,MAX(0,ROUNDUP(BA515*$C515-$M515+1000,0)-1000),0))</f>
        <v/>
      </c>
      <c r="BC515" s="37" t="str">
        <f t="shared" ref="BC515:BC578" si="309">IF(AZ515="","",MIN(15,ROUNDDOWN(BA515*($C515+1)-$M515+1000,0)-1000))</f>
        <v/>
      </c>
      <c r="BD515" s="38" t="str">
        <f t="shared" ref="BD515:BD578" si="310">IFERROR(IF($B515&gt;10,100*BA515^4*$B515^2,$N515^2*$O515*($M515+BB515)),"")</f>
        <v/>
      </c>
      <c r="BE515" s="38" t="str">
        <f t="shared" ref="BE515:BE578" si="311">IFERROR(100*BA515^4*($B515+1)^2,"")</f>
        <v/>
      </c>
      <c r="BF515" s="38" t="b">
        <f t="shared" ref="BF515:BF578" si="312">IFERROR(OR(AND($J515=0,INT(AZ515)&lt;&gt;AZ515),AND($K515&lt;&gt;"",AZ515&lt;&gt;$K515),BB515&gt;15,BC515&lt;0,BD515&gt;(($N515+15)^2*($O515+15)*($M515+BC515)),BE515&lt;($N515^2*$O515*($M515+BB515))),TRUE())</f>
        <v>1</v>
      </c>
      <c r="BG515" s="37" t="str">
        <f t="array" ref="BG515:BQ515">IF(BF515,"",IVSolution($M515,$N515,$O515,BB515,BC515,BD515,BE515,$E515,$F515,$G515,$H515,$I515))</f>
        <v/>
      </c>
      <c r="BH515" s="37" t="str">
        <v/>
      </c>
      <c r="BI515" s="37" t="str">
        <v/>
      </c>
      <c r="BJ515" s="39" t="str">
        <v/>
      </c>
      <c r="BK515" s="39" t="str">
        <v/>
      </c>
      <c r="BL515" s="37" t="str">
        <v/>
      </c>
      <c r="BM515" s="37" t="str">
        <v/>
      </c>
      <c r="BN515" s="37" t="str">
        <v/>
      </c>
      <c r="BO515" s="37" t="str">
        <v/>
      </c>
      <c r="BP515" s="37" t="str">
        <v/>
      </c>
      <c r="BQ515" s="37" t="str">
        <v/>
      </c>
      <c r="BR515" s="40" t="str">
        <f t="shared" ref="BR515:BR578" si="313">IFERROR(AZ515+0.5,"")</f>
        <v/>
      </c>
      <c r="BS515" s="36" t="str">
        <f>IFERROR(INDEX('Level Multipliers'!$D:$D,MATCH(BR515,'Level Multipliers'!$A:$A,0)),"")</f>
        <v/>
      </c>
      <c r="BT515" s="37" t="str">
        <f t="shared" ref="BT515:BT578" si="314">IF(BR515="","",IF($C515&gt;10,MAX(0,ROUNDUP(BS515*$C515-$M515+1000,0)-1000),0))</f>
        <v/>
      </c>
      <c r="BU515" s="37" t="str">
        <f t="shared" ref="BU515:BU578" si="315">IF(BR515="","",MIN(15,ROUNDDOWN(BS515*($C515+1)-$M515+1000,0)-1000))</f>
        <v/>
      </c>
      <c r="BV515" s="38" t="str">
        <f t="shared" ref="BV515:BV578" si="316">IFERROR(IF($B515&gt;10,100*BS515^4*$B515^2,$N515^2*$O515*($M515+BT515)),"")</f>
        <v/>
      </c>
      <c r="BW515" s="38" t="str">
        <f t="shared" ref="BW515:BW578" si="317">IFERROR(100*BS515^4*($B515+1)^2,"")</f>
        <v/>
      </c>
      <c r="BX515" s="38" t="b">
        <f t="shared" ref="BX515:BX578" si="318">IFERROR(OR(AND($J515=0,INT(BR515)&lt;&gt;BR515),AND($K515&lt;&gt;"",BR515&lt;&gt;$K515),BT515&gt;15,BU515&lt;0,BV515&gt;(($N515+15)^2*($O515+15)*($M515+BU515)),BW515&lt;($N515^2*$O515*($M515+BT515))),TRUE())</f>
        <v>1</v>
      </c>
      <c r="BY515" s="37" t="str">
        <f t="array" ref="BY515:CI515">IF(BX515,"",IVSolution($M515,$N515,$O515,BT515,BU515,BV515,BW515,$E515,$F515,$G515,$H515,$I515))</f>
        <v/>
      </c>
      <c r="BZ515" s="37" t="str">
        <v/>
      </c>
      <c r="CA515" s="37" t="str">
        <v/>
      </c>
      <c r="CB515" s="39" t="str">
        <v/>
      </c>
      <c r="CC515" s="39" t="str">
        <v/>
      </c>
      <c r="CD515" s="37" t="str">
        <v/>
      </c>
      <c r="CE515" s="37" t="str">
        <v/>
      </c>
      <c r="CF515" s="37" t="str">
        <v/>
      </c>
      <c r="CG515" s="37" t="str">
        <v/>
      </c>
      <c r="CH515" s="37" t="str">
        <v/>
      </c>
      <c r="CI515" s="37" t="str">
        <v/>
      </c>
      <c r="CJ515" s="41" t="str">
        <f t="shared" ref="CJ515:CJ578" si="319">IF(IFERROR(W515*1,0)&gt;0,P515,IF(IFERROR(AO515*1,0)&gt;0,AH515,IF(IFERROR(BG515*1,0)&gt;0,AZ515,IF(IFERROR(BY515*1,0)&gt;0,BR515,""))))</f>
        <v/>
      </c>
      <c r="CK515" s="41" t="str">
        <f t="shared" ref="CK515:CK578" si="320">IF(IFERROR(BY515*1,0)&gt;0,BR515,IF(IFERROR(BG515*1,0)&gt;0,AZ515,IF(IFERROR(AO515*1,0)&gt;0,AH515,IF(IFERROR(W515*1,0)&gt;0,P515,""))))</f>
        <v/>
      </c>
      <c r="CL515" s="61" t="str">
        <f t="shared" ref="CL515:CL578" si="321">IF(OR(CJ515="",CK515=""),"",(CM515+CN515)/2)</f>
        <v/>
      </c>
      <c r="CM515" s="39" t="str">
        <f t="shared" ref="CM515:CM578" si="322">IF(OR(CJ515="",CK515=""),"",MIN(Z515,AR515,BJ515,CB515))</f>
        <v/>
      </c>
      <c r="CN515" s="39" t="str">
        <f t="shared" ref="CN515:CN578" si="323">IF(OR(CJ515="",CK515=""),"",MAX(AA515,AS515,BK515,CC515))</f>
        <v/>
      </c>
      <c r="CO515" s="42" t="str">
        <f t="shared" ref="CO515:CO578" si="324">IF(OR(CJ515="",CK515=""),"",MIN(AB515,AT515,BL515,CD515))</f>
        <v/>
      </c>
      <c r="CP515" s="42" t="str">
        <f t="shared" ref="CP515:CP578" si="325">IF(OR(CJ515="",CK515=""),"",MAX(AC515,AU515,BM515,CE515))</f>
        <v/>
      </c>
      <c r="CQ515" s="42" t="str">
        <f t="shared" ref="CQ515:CQ578" si="326">IF(OR(CJ515="",CK515=""),"",MIN(AD515,AV515,BN515,CF515))</f>
        <v/>
      </c>
      <c r="CR515" s="42" t="str">
        <f t="shared" ref="CR515:CR578" si="327">IF(OR(CJ515="",CK515=""),"",MAX(AE515,AW515,BO515,CG515))</f>
        <v/>
      </c>
      <c r="CS515" s="42" t="str">
        <f t="shared" ref="CS515:CS578" si="328">IF(OR(CJ515="",CK515=""),"",MIN(AF515,AX515,BP515,CH515))</f>
        <v/>
      </c>
      <c r="CT515" s="42" t="str">
        <f t="shared" ref="CT515:CT578" si="329">IF(OR(CJ515="",CK515=""),"",MAX(AG515,AY515,BQ515,CI515))</f>
        <v/>
      </c>
      <c r="CU515" s="43" t="str">
        <f t="shared" ref="CU515:CU578" si="330">IF(CO515=CP515,CP515,CO515&amp;"-"&amp;CP515)</f>
        <v/>
      </c>
      <c r="CV515" s="43" t="str">
        <f t="shared" ref="CV515:CV578" si="331">IF(CQ515=CR515,CR515,CQ515&amp;"-"&amp;CR515)</f>
        <v/>
      </c>
      <c r="CW515" s="43" t="str">
        <f t="shared" ref="CW515:CW578" si="332">IF(CS515=CT515,CT515,CS515&amp;"-"&amp;CT515)</f>
        <v/>
      </c>
      <c r="CX515" s="13"/>
    </row>
    <row r="516" spans="1:102" x14ac:dyDescent="0.25">
      <c r="A516" s="31"/>
      <c r="B516" s="13"/>
      <c r="C516" s="13"/>
      <c r="D516" s="13"/>
      <c r="E516" s="32"/>
      <c r="F516" s="32"/>
      <c r="G516" s="32"/>
      <c r="H516" s="32"/>
      <c r="I516" s="32"/>
      <c r="J516" s="13"/>
      <c r="K516" s="33"/>
      <c r="L516" s="34" t="str">
        <f>IFERROR(INDEX('Pokemon Data'!A:A,MATCH($A516,'Pokemon Data'!$B:$B,0)),"")</f>
        <v/>
      </c>
      <c r="M516" s="34" t="str">
        <f>IFERROR(INDEX('Pokemon Data'!I:I,MATCH($A516,'Pokemon Data'!$B:$B,0)),"")</f>
        <v/>
      </c>
      <c r="N516" s="34" t="str">
        <f>IFERROR(INDEX('Pokemon Data'!J:J,MATCH($A516,'Pokemon Data'!$B:$B,0)),"")</f>
        <v/>
      </c>
      <c r="O516" s="34" t="str">
        <f>IFERROR(INDEX('Pokemon Data'!K:K,MATCH($A516,'Pokemon Data'!$B:$B,0)),"")</f>
        <v/>
      </c>
      <c r="P516" s="35" t="str">
        <f>IFERROR(INDEX('Level Multipliers'!$A:$A,MATCH($D516,'Level Multipliers'!$B:$B,0)),"")</f>
        <v/>
      </c>
      <c r="Q516" s="36" t="str">
        <f>IFERROR(INDEX('Level Multipliers'!$D:$D,MATCH(P516,'Level Multipliers'!$A:$A,0)),"")</f>
        <v/>
      </c>
      <c r="R516" s="37" t="str">
        <f t="shared" si="296"/>
        <v/>
      </c>
      <c r="S516" s="37" t="str">
        <f t="shared" si="297"/>
        <v/>
      </c>
      <c r="T516" s="38" t="str">
        <f t="shared" si="298"/>
        <v/>
      </c>
      <c r="U516" s="38" t="str">
        <f t="shared" si="299"/>
        <v/>
      </c>
      <c r="V516" s="38" t="b">
        <f t="shared" si="300"/>
        <v>1</v>
      </c>
      <c r="W516" s="37" t="str">
        <f t="array" ref="W516:AG516">IF(V516,"",IVSolution($M516,$N516,$O516,R516,S516,T516,U516,$E516,$F516,$G516,$H516,$I516))</f>
        <v/>
      </c>
      <c r="X516" s="37" t="str">
        <v/>
      </c>
      <c r="Y516" s="37" t="str">
        <v/>
      </c>
      <c r="Z516" s="39" t="str">
        <v/>
      </c>
      <c r="AA516" s="39" t="str">
        <v/>
      </c>
      <c r="AB516" s="37" t="str">
        <v/>
      </c>
      <c r="AC516" s="37" t="str">
        <v/>
      </c>
      <c r="AD516" s="37" t="str">
        <v/>
      </c>
      <c r="AE516" s="37" t="str">
        <v/>
      </c>
      <c r="AF516" s="37" t="str">
        <v/>
      </c>
      <c r="AG516" s="37" t="str">
        <v/>
      </c>
      <c r="AH516" s="40" t="str">
        <f t="shared" si="301"/>
        <v/>
      </c>
      <c r="AI516" s="36" t="str">
        <f>IFERROR(INDEX('Level Multipliers'!$D:$D,MATCH(AH516,'Level Multipliers'!$A:$A,0)),"")</f>
        <v/>
      </c>
      <c r="AJ516" s="37" t="str">
        <f t="shared" si="302"/>
        <v/>
      </c>
      <c r="AK516" s="37" t="str">
        <f t="shared" si="303"/>
        <v/>
      </c>
      <c r="AL516" s="38" t="str">
        <f t="shared" si="304"/>
        <v/>
      </c>
      <c r="AM516" s="38" t="str">
        <f t="shared" si="305"/>
        <v/>
      </c>
      <c r="AN516" s="38" t="b">
        <f t="shared" si="306"/>
        <v>1</v>
      </c>
      <c r="AO516" s="37" t="str">
        <f t="array" ref="AO516:AY516">IF(AN516,"",IVSolution($M516,$N516,$O516,AJ516,AK516,AL516,AM516,$E516,$F516,$G516,$H516,$I516))</f>
        <v/>
      </c>
      <c r="AP516" s="37" t="str">
        <v/>
      </c>
      <c r="AQ516" s="37" t="str">
        <v/>
      </c>
      <c r="AR516" s="39" t="str">
        <v/>
      </c>
      <c r="AS516" s="39" t="str">
        <v/>
      </c>
      <c r="AT516" s="37" t="str">
        <v/>
      </c>
      <c r="AU516" s="37" t="str">
        <v/>
      </c>
      <c r="AV516" s="37" t="str">
        <v/>
      </c>
      <c r="AW516" s="37" t="str">
        <v/>
      </c>
      <c r="AX516" s="37" t="str">
        <v/>
      </c>
      <c r="AY516" s="37" t="str">
        <v/>
      </c>
      <c r="AZ516" s="40" t="str">
        <f t="shared" si="307"/>
        <v/>
      </c>
      <c r="BA516" s="36" t="str">
        <f>IFERROR(INDEX('Level Multipliers'!$D:$D,MATCH(AZ516,'Level Multipliers'!$A:$A,0)),"")</f>
        <v/>
      </c>
      <c r="BB516" s="37" t="str">
        <f t="shared" si="308"/>
        <v/>
      </c>
      <c r="BC516" s="37" t="str">
        <f t="shared" si="309"/>
        <v/>
      </c>
      <c r="BD516" s="38" t="str">
        <f t="shared" si="310"/>
        <v/>
      </c>
      <c r="BE516" s="38" t="str">
        <f t="shared" si="311"/>
        <v/>
      </c>
      <c r="BF516" s="38" t="b">
        <f t="shared" si="312"/>
        <v>1</v>
      </c>
      <c r="BG516" s="37" t="str">
        <f t="array" ref="BG516:BQ516">IF(BF516,"",IVSolution($M516,$N516,$O516,BB516,BC516,BD516,BE516,$E516,$F516,$G516,$H516,$I516))</f>
        <v/>
      </c>
      <c r="BH516" s="37" t="str">
        <v/>
      </c>
      <c r="BI516" s="37" t="str">
        <v/>
      </c>
      <c r="BJ516" s="39" t="str">
        <v/>
      </c>
      <c r="BK516" s="39" t="str">
        <v/>
      </c>
      <c r="BL516" s="37" t="str">
        <v/>
      </c>
      <c r="BM516" s="37" t="str">
        <v/>
      </c>
      <c r="BN516" s="37" t="str">
        <v/>
      </c>
      <c r="BO516" s="37" t="str">
        <v/>
      </c>
      <c r="BP516" s="37" t="str">
        <v/>
      </c>
      <c r="BQ516" s="37" t="str">
        <v/>
      </c>
      <c r="BR516" s="40" t="str">
        <f t="shared" si="313"/>
        <v/>
      </c>
      <c r="BS516" s="36" t="str">
        <f>IFERROR(INDEX('Level Multipliers'!$D:$D,MATCH(BR516,'Level Multipliers'!$A:$A,0)),"")</f>
        <v/>
      </c>
      <c r="BT516" s="37" t="str">
        <f t="shared" si="314"/>
        <v/>
      </c>
      <c r="BU516" s="37" t="str">
        <f t="shared" si="315"/>
        <v/>
      </c>
      <c r="BV516" s="38" t="str">
        <f t="shared" si="316"/>
        <v/>
      </c>
      <c r="BW516" s="38" t="str">
        <f t="shared" si="317"/>
        <v/>
      </c>
      <c r="BX516" s="38" t="b">
        <f t="shared" si="318"/>
        <v>1</v>
      </c>
      <c r="BY516" s="37" t="str">
        <f t="array" ref="BY516:CI516">IF(BX516,"",IVSolution($M516,$N516,$O516,BT516,BU516,BV516,BW516,$E516,$F516,$G516,$H516,$I516))</f>
        <v/>
      </c>
      <c r="BZ516" s="37" t="str">
        <v/>
      </c>
      <c r="CA516" s="37" t="str">
        <v/>
      </c>
      <c r="CB516" s="39" t="str">
        <v/>
      </c>
      <c r="CC516" s="39" t="str">
        <v/>
      </c>
      <c r="CD516" s="37" t="str">
        <v/>
      </c>
      <c r="CE516" s="37" t="str">
        <v/>
      </c>
      <c r="CF516" s="37" t="str">
        <v/>
      </c>
      <c r="CG516" s="37" t="str">
        <v/>
      </c>
      <c r="CH516" s="37" t="str">
        <v/>
      </c>
      <c r="CI516" s="37" t="str">
        <v/>
      </c>
      <c r="CJ516" s="41" t="str">
        <f t="shared" si="319"/>
        <v/>
      </c>
      <c r="CK516" s="41" t="str">
        <f t="shared" si="320"/>
        <v/>
      </c>
      <c r="CL516" s="61" t="str">
        <f t="shared" si="321"/>
        <v/>
      </c>
      <c r="CM516" s="39" t="str">
        <f t="shared" si="322"/>
        <v/>
      </c>
      <c r="CN516" s="39" t="str">
        <f t="shared" si="323"/>
        <v/>
      </c>
      <c r="CO516" s="42" t="str">
        <f t="shared" si="324"/>
        <v/>
      </c>
      <c r="CP516" s="42" t="str">
        <f t="shared" si="325"/>
        <v/>
      </c>
      <c r="CQ516" s="42" t="str">
        <f t="shared" si="326"/>
        <v/>
      </c>
      <c r="CR516" s="42" t="str">
        <f t="shared" si="327"/>
        <v/>
      </c>
      <c r="CS516" s="42" t="str">
        <f t="shared" si="328"/>
        <v/>
      </c>
      <c r="CT516" s="42" t="str">
        <f t="shared" si="329"/>
        <v/>
      </c>
      <c r="CU516" s="43" t="str">
        <f t="shared" si="330"/>
        <v/>
      </c>
      <c r="CV516" s="43" t="str">
        <f t="shared" si="331"/>
        <v/>
      </c>
      <c r="CW516" s="43" t="str">
        <f t="shared" si="332"/>
        <v/>
      </c>
      <c r="CX516" s="13"/>
    </row>
    <row r="517" spans="1:102" x14ac:dyDescent="0.25">
      <c r="A517" s="31"/>
      <c r="B517" s="13"/>
      <c r="C517" s="13"/>
      <c r="D517" s="13"/>
      <c r="E517" s="32"/>
      <c r="F517" s="32"/>
      <c r="G517" s="32"/>
      <c r="H517" s="32"/>
      <c r="I517" s="32"/>
      <c r="J517" s="13"/>
      <c r="K517" s="33"/>
      <c r="L517" s="34" t="str">
        <f>IFERROR(INDEX('Pokemon Data'!A:A,MATCH($A517,'Pokemon Data'!$B:$B,0)),"")</f>
        <v/>
      </c>
      <c r="M517" s="34" t="str">
        <f>IFERROR(INDEX('Pokemon Data'!I:I,MATCH($A517,'Pokemon Data'!$B:$B,0)),"")</f>
        <v/>
      </c>
      <c r="N517" s="34" t="str">
        <f>IFERROR(INDEX('Pokemon Data'!J:J,MATCH($A517,'Pokemon Data'!$B:$B,0)),"")</f>
        <v/>
      </c>
      <c r="O517" s="34" t="str">
        <f>IFERROR(INDEX('Pokemon Data'!K:K,MATCH($A517,'Pokemon Data'!$B:$B,0)),"")</f>
        <v/>
      </c>
      <c r="P517" s="35" t="str">
        <f>IFERROR(INDEX('Level Multipliers'!$A:$A,MATCH($D517,'Level Multipliers'!$B:$B,0)),"")</f>
        <v/>
      </c>
      <c r="Q517" s="36" t="str">
        <f>IFERROR(INDEX('Level Multipliers'!$D:$D,MATCH(P517,'Level Multipliers'!$A:$A,0)),"")</f>
        <v/>
      </c>
      <c r="R517" s="37" t="str">
        <f t="shared" si="296"/>
        <v/>
      </c>
      <c r="S517" s="37" t="str">
        <f t="shared" si="297"/>
        <v/>
      </c>
      <c r="T517" s="38" t="str">
        <f t="shared" si="298"/>
        <v/>
      </c>
      <c r="U517" s="38" t="str">
        <f t="shared" si="299"/>
        <v/>
      </c>
      <c r="V517" s="38" t="b">
        <f t="shared" si="300"/>
        <v>1</v>
      </c>
      <c r="W517" s="37" t="str">
        <f t="array" ref="W517:AG517">IF(V517,"",IVSolution($M517,$N517,$O517,R517,S517,T517,U517,$E517,$F517,$G517,$H517,$I517))</f>
        <v/>
      </c>
      <c r="X517" s="37" t="str">
        <v/>
      </c>
      <c r="Y517" s="37" t="str">
        <v/>
      </c>
      <c r="Z517" s="39" t="str">
        <v/>
      </c>
      <c r="AA517" s="39" t="str">
        <v/>
      </c>
      <c r="AB517" s="37" t="str">
        <v/>
      </c>
      <c r="AC517" s="37" t="str">
        <v/>
      </c>
      <c r="AD517" s="37" t="str">
        <v/>
      </c>
      <c r="AE517" s="37" t="str">
        <v/>
      </c>
      <c r="AF517" s="37" t="str">
        <v/>
      </c>
      <c r="AG517" s="37" t="str">
        <v/>
      </c>
      <c r="AH517" s="40" t="str">
        <f t="shared" si="301"/>
        <v/>
      </c>
      <c r="AI517" s="36" t="str">
        <f>IFERROR(INDEX('Level Multipliers'!$D:$D,MATCH(AH517,'Level Multipliers'!$A:$A,0)),"")</f>
        <v/>
      </c>
      <c r="AJ517" s="37" t="str">
        <f t="shared" si="302"/>
        <v/>
      </c>
      <c r="AK517" s="37" t="str">
        <f t="shared" si="303"/>
        <v/>
      </c>
      <c r="AL517" s="38" t="str">
        <f t="shared" si="304"/>
        <v/>
      </c>
      <c r="AM517" s="38" t="str">
        <f t="shared" si="305"/>
        <v/>
      </c>
      <c r="AN517" s="38" t="b">
        <f t="shared" si="306"/>
        <v>1</v>
      </c>
      <c r="AO517" s="37" t="str">
        <f t="array" ref="AO517:AY517">IF(AN517,"",IVSolution($M517,$N517,$O517,AJ517,AK517,AL517,AM517,$E517,$F517,$G517,$H517,$I517))</f>
        <v/>
      </c>
      <c r="AP517" s="37" t="str">
        <v/>
      </c>
      <c r="AQ517" s="37" t="str">
        <v/>
      </c>
      <c r="AR517" s="39" t="str">
        <v/>
      </c>
      <c r="AS517" s="39" t="str">
        <v/>
      </c>
      <c r="AT517" s="37" t="str">
        <v/>
      </c>
      <c r="AU517" s="37" t="str">
        <v/>
      </c>
      <c r="AV517" s="37" t="str">
        <v/>
      </c>
      <c r="AW517" s="37" t="str">
        <v/>
      </c>
      <c r="AX517" s="37" t="str">
        <v/>
      </c>
      <c r="AY517" s="37" t="str">
        <v/>
      </c>
      <c r="AZ517" s="40" t="str">
        <f t="shared" si="307"/>
        <v/>
      </c>
      <c r="BA517" s="36" t="str">
        <f>IFERROR(INDEX('Level Multipliers'!$D:$D,MATCH(AZ517,'Level Multipliers'!$A:$A,0)),"")</f>
        <v/>
      </c>
      <c r="BB517" s="37" t="str">
        <f t="shared" si="308"/>
        <v/>
      </c>
      <c r="BC517" s="37" t="str">
        <f t="shared" si="309"/>
        <v/>
      </c>
      <c r="BD517" s="38" t="str">
        <f t="shared" si="310"/>
        <v/>
      </c>
      <c r="BE517" s="38" t="str">
        <f t="shared" si="311"/>
        <v/>
      </c>
      <c r="BF517" s="38" t="b">
        <f t="shared" si="312"/>
        <v>1</v>
      </c>
      <c r="BG517" s="37" t="str">
        <f t="array" ref="BG517:BQ517">IF(BF517,"",IVSolution($M517,$N517,$O517,BB517,BC517,BD517,BE517,$E517,$F517,$G517,$H517,$I517))</f>
        <v/>
      </c>
      <c r="BH517" s="37" t="str">
        <v/>
      </c>
      <c r="BI517" s="37" t="str">
        <v/>
      </c>
      <c r="BJ517" s="39" t="str">
        <v/>
      </c>
      <c r="BK517" s="39" t="str">
        <v/>
      </c>
      <c r="BL517" s="37" t="str">
        <v/>
      </c>
      <c r="BM517" s="37" t="str">
        <v/>
      </c>
      <c r="BN517" s="37" t="str">
        <v/>
      </c>
      <c r="BO517" s="37" t="str">
        <v/>
      </c>
      <c r="BP517" s="37" t="str">
        <v/>
      </c>
      <c r="BQ517" s="37" t="str">
        <v/>
      </c>
      <c r="BR517" s="40" t="str">
        <f t="shared" si="313"/>
        <v/>
      </c>
      <c r="BS517" s="36" t="str">
        <f>IFERROR(INDEX('Level Multipliers'!$D:$D,MATCH(BR517,'Level Multipliers'!$A:$A,0)),"")</f>
        <v/>
      </c>
      <c r="BT517" s="37" t="str">
        <f t="shared" si="314"/>
        <v/>
      </c>
      <c r="BU517" s="37" t="str">
        <f t="shared" si="315"/>
        <v/>
      </c>
      <c r="BV517" s="38" t="str">
        <f t="shared" si="316"/>
        <v/>
      </c>
      <c r="BW517" s="38" t="str">
        <f t="shared" si="317"/>
        <v/>
      </c>
      <c r="BX517" s="38" t="b">
        <f t="shared" si="318"/>
        <v>1</v>
      </c>
      <c r="BY517" s="37" t="str">
        <f t="array" ref="BY517:CI517">IF(BX517,"",IVSolution($M517,$N517,$O517,BT517,BU517,BV517,BW517,$E517,$F517,$G517,$H517,$I517))</f>
        <v/>
      </c>
      <c r="BZ517" s="37" t="str">
        <v/>
      </c>
      <c r="CA517" s="37" t="str">
        <v/>
      </c>
      <c r="CB517" s="39" t="str">
        <v/>
      </c>
      <c r="CC517" s="39" t="str">
        <v/>
      </c>
      <c r="CD517" s="37" t="str">
        <v/>
      </c>
      <c r="CE517" s="37" t="str">
        <v/>
      </c>
      <c r="CF517" s="37" t="str">
        <v/>
      </c>
      <c r="CG517" s="37" t="str">
        <v/>
      </c>
      <c r="CH517" s="37" t="str">
        <v/>
      </c>
      <c r="CI517" s="37" t="str">
        <v/>
      </c>
      <c r="CJ517" s="41" t="str">
        <f t="shared" si="319"/>
        <v/>
      </c>
      <c r="CK517" s="41" t="str">
        <f t="shared" si="320"/>
        <v/>
      </c>
      <c r="CL517" s="61" t="str">
        <f t="shared" si="321"/>
        <v/>
      </c>
      <c r="CM517" s="39" t="str">
        <f t="shared" si="322"/>
        <v/>
      </c>
      <c r="CN517" s="39" t="str">
        <f t="shared" si="323"/>
        <v/>
      </c>
      <c r="CO517" s="42" t="str">
        <f t="shared" si="324"/>
        <v/>
      </c>
      <c r="CP517" s="42" t="str">
        <f t="shared" si="325"/>
        <v/>
      </c>
      <c r="CQ517" s="42" t="str">
        <f t="shared" si="326"/>
        <v/>
      </c>
      <c r="CR517" s="42" t="str">
        <f t="shared" si="327"/>
        <v/>
      </c>
      <c r="CS517" s="42" t="str">
        <f t="shared" si="328"/>
        <v/>
      </c>
      <c r="CT517" s="42" t="str">
        <f t="shared" si="329"/>
        <v/>
      </c>
      <c r="CU517" s="43" t="str">
        <f t="shared" si="330"/>
        <v/>
      </c>
      <c r="CV517" s="43" t="str">
        <f t="shared" si="331"/>
        <v/>
      </c>
      <c r="CW517" s="43" t="str">
        <f t="shared" si="332"/>
        <v/>
      </c>
      <c r="CX517" s="13"/>
    </row>
    <row r="518" spans="1:102" x14ac:dyDescent="0.25">
      <c r="A518" s="31"/>
      <c r="B518" s="13"/>
      <c r="C518" s="13"/>
      <c r="D518" s="13"/>
      <c r="E518" s="32"/>
      <c r="F518" s="32"/>
      <c r="G518" s="32"/>
      <c r="H518" s="32"/>
      <c r="I518" s="32"/>
      <c r="J518" s="13"/>
      <c r="K518" s="33"/>
      <c r="L518" s="34" t="str">
        <f>IFERROR(INDEX('Pokemon Data'!A:A,MATCH($A518,'Pokemon Data'!$B:$B,0)),"")</f>
        <v/>
      </c>
      <c r="M518" s="34" t="str">
        <f>IFERROR(INDEX('Pokemon Data'!I:I,MATCH($A518,'Pokemon Data'!$B:$B,0)),"")</f>
        <v/>
      </c>
      <c r="N518" s="34" t="str">
        <f>IFERROR(INDEX('Pokemon Data'!J:J,MATCH($A518,'Pokemon Data'!$B:$B,0)),"")</f>
        <v/>
      </c>
      <c r="O518" s="34" t="str">
        <f>IFERROR(INDEX('Pokemon Data'!K:K,MATCH($A518,'Pokemon Data'!$B:$B,0)),"")</f>
        <v/>
      </c>
      <c r="P518" s="35" t="str">
        <f>IFERROR(INDEX('Level Multipliers'!$A:$A,MATCH($D518,'Level Multipliers'!$B:$B,0)),"")</f>
        <v/>
      </c>
      <c r="Q518" s="36" t="str">
        <f>IFERROR(INDEX('Level Multipliers'!$D:$D,MATCH(P518,'Level Multipliers'!$A:$A,0)),"")</f>
        <v/>
      </c>
      <c r="R518" s="37" t="str">
        <f t="shared" si="296"/>
        <v/>
      </c>
      <c r="S518" s="37" t="str">
        <f t="shared" si="297"/>
        <v/>
      </c>
      <c r="T518" s="38" t="str">
        <f t="shared" si="298"/>
        <v/>
      </c>
      <c r="U518" s="38" t="str">
        <f t="shared" si="299"/>
        <v/>
      </c>
      <c r="V518" s="38" t="b">
        <f t="shared" si="300"/>
        <v>1</v>
      </c>
      <c r="W518" s="37" t="str">
        <f t="array" ref="W518:AG518">IF(V518,"",IVSolution($M518,$N518,$O518,R518,S518,T518,U518,$E518,$F518,$G518,$H518,$I518))</f>
        <v/>
      </c>
      <c r="X518" s="37" t="str">
        <v/>
      </c>
      <c r="Y518" s="37" t="str">
        <v/>
      </c>
      <c r="Z518" s="39" t="str">
        <v/>
      </c>
      <c r="AA518" s="39" t="str">
        <v/>
      </c>
      <c r="AB518" s="37" t="str">
        <v/>
      </c>
      <c r="AC518" s="37" t="str">
        <v/>
      </c>
      <c r="AD518" s="37" t="str">
        <v/>
      </c>
      <c r="AE518" s="37" t="str">
        <v/>
      </c>
      <c r="AF518" s="37" t="str">
        <v/>
      </c>
      <c r="AG518" s="37" t="str">
        <v/>
      </c>
      <c r="AH518" s="40" t="str">
        <f t="shared" si="301"/>
        <v/>
      </c>
      <c r="AI518" s="36" t="str">
        <f>IFERROR(INDEX('Level Multipliers'!$D:$D,MATCH(AH518,'Level Multipliers'!$A:$A,0)),"")</f>
        <v/>
      </c>
      <c r="AJ518" s="37" t="str">
        <f t="shared" si="302"/>
        <v/>
      </c>
      <c r="AK518" s="37" t="str">
        <f t="shared" si="303"/>
        <v/>
      </c>
      <c r="AL518" s="38" t="str">
        <f t="shared" si="304"/>
        <v/>
      </c>
      <c r="AM518" s="38" t="str">
        <f t="shared" si="305"/>
        <v/>
      </c>
      <c r="AN518" s="38" t="b">
        <f t="shared" si="306"/>
        <v>1</v>
      </c>
      <c r="AO518" s="37" t="str">
        <f t="array" ref="AO518:AY518">IF(AN518,"",IVSolution($M518,$N518,$O518,AJ518,AK518,AL518,AM518,$E518,$F518,$G518,$H518,$I518))</f>
        <v/>
      </c>
      <c r="AP518" s="37" t="str">
        <v/>
      </c>
      <c r="AQ518" s="37" t="str">
        <v/>
      </c>
      <c r="AR518" s="39" t="str">
        <v/>
      </c>
      <c r="AS518" s="39" t="str">
        <v/>
      </c>
      <c r="AT518" s="37" t="str">
        <v/>
      </c>
      <c r="AU518" s="37" t="str">
        <v/>
      </c>
      <c r="AV518" s="37" t="str">
        <v/>
      </c>
      <c r="AW518" s="37" t="str">
        <v/>
      </c>
      <c r="AX518" s="37" t="str">
        <v/>
      </c>
      <c r="AY518" s="37" t="str">
        <v/>
      </c>
      <c r="AZ518" s="40" t="str">
        <f t="shared" si="307"/>
        <v/>
      </c>
      <c r="BA518" s="36" t="str">
        <f>IFERROR(INDEX('Level Multipliers'!$D:$D,MATCH(AZ518,'Level Multipliers'!$A:$A,0)),"")</f>
        <v/>
      </c>
      <c r="BB518" s="37" t="str">
        <f t="shared" si="308"/>
        <v/>
      </c>
      <c r="BC518" s="37" t="str">
        <f t="shared" si="309"/>
        <v/>
      </c>
      <c r="BD518" s="38" t="str">
        <f t="shared" si="310"/>
        <v/>
      </c>
      <c r="BE518" s="38" t="str">
        <f t="shared" si="311"/>
        <v/>
      </c>
      <c r="BF518" s="38" t="b">
        <f t="shared" si="312"/>
        <v>1</v>
      </c>
      <c r="BG518" s="37" t="str">
        <f t="array" ref="BG518:BQ518">IF(BF518,"",IVSolution($M518,$N518,$O518,BB518,BC518,BD518,BE518,$E518,$F518,$G518,$H518,$I518))</f>
        <v/>
      </c>
      <c r="BH518" s="37" t="str">
        <v/>
      </c>
      <c r="BI518" s="37" t="str">
        <v/>
      </c>
      <c r="BJ518" s="39" t="str">
        <v/>
      </c>
      <c r="BK518" s="39" t="str">
        <v/>
      </c>
      <c r="BL518" s="37" t="str">
        <v/>
      </c>
      <c r="BM518" s="37" t="str">
        <v/>
      </c>
      <c r="BN518" s="37" t="str">
        <v/>
      </c>
      <c r="BO518" s="37" t="str">
        <v/>
      </c>
      <c r="BP518" s="37" t="str">
        <v/>
      </c>
      <c r="BQ518" s="37" t="str">
        <v/>
      </c>
      <c r="BR518" s="40" t="str">
        <f t="shared" si="313"/>
        <v/>
      </c>
      <c r="BS518" s="36" t="str">
        <f>IFERROR(INDEX('Level Multipliers'!$D:$D,MATCH(BR518,'Level Multipliers'!$A:$A,0)),"")</f>
        <v/>
      </c>
      <c r="BT518" s="37" t="str">
        <f t="shared" si="314"/>
        <v/>
      </c>
      <c r="BU518" s="37" t="str">
        <f t="shared" si="315"/>
        <v/>
      </c>
      <c r="BV518" s="38" t="str">
        <f t="shared" si="316"/>
        <v/>
      </c>
      <c r="BW518" s="38" t="str">
        <f t="shared" si="317"/>
        <v/>
      </c>
      <c r="BX518" s="38" t="b">
        <f t="shared" si="318"/>
        <v>1</v>
      </c>
      <c r="BY518" s="37" t="str">
        <f t="array" ref="BY518:CI518">IF(BX518,"",IVSolution($M518,$N518,$O518,BT518,BU518,BV518,BW518,$E518,$F518,$G518,$H518,$I518))</f>
        <v/>
      </c>
      <c r="BZ518" s="37" t="str">
        <v/>
      </c>
      <c r="CA518" s="37" t="str">
        <v/>
      </c>
      <c r="CB518" s="39" t="str">
        <v/>
      </c>
      <c r="CC518" s="39" t="str">
        <v/>
      </c>
      <c r="CD518" s="37" t="str">
        <v/>
      </c>
      <c r="CE518" s="37" t="str">
        <v/>
      </c>
      <c r="CF518" s="37" t="str">
        <v/>
      </c>
      <c r="CG518" s="37" t="str">
        <v/>
      </c>
      <c r="CH518" s="37" t="str">
        <v/>
      </c>
      <c r="CI518" s="37" t="str">
        <v/>
      </c>
      <c r="CJ518" s="41" t="str">
        <f t="shared" si="319"/>
        <v/>
      </c>
      <c r="CK518" s="41" t="str">
        <f t="shared" si="320"/>
        <v/>
      </c>
      <c r="CL518" s="61" t="str">
        <f t="shared" si="321"/>
        <v/>
      </c>
      <c r="CM518" s="39" t="str">
        <f t="shared" si="322"/>
        <v/>
      </c>
      <c r="CN518" s="39" t="str">
        <f t="shared" si="323"/>
        <v/>
      </c>
      <c r="CO518" s="42" t="str">
        <f t="shared" si="324"/>
        <v/>
      </c>
      <c r="CP518" s="42" t="str">
        <f t="shared" si="325"/>
        <v/>
      </c>
      <c r="CQ518" s="42" t="str">
        <f t="shared" si="326"/>
        <v/>
      </c>
      <c r="CR518" s="42" t="str">
        <f t="shared" si="327"/>
        <v/>
      </c>
      <c r="CS518" s="42" t="str">
        <f t="shared" si="328"/>
        <v/>
      </c>
      <c r="CT518" s="42" t="str">
        <f t="shared" si="329"/>
        <v/>
      </c>
      <c r="CU518" s="43" t="str">
        <f t="shared" si="330"/>
        <v/>
      </c>
      <c r="CV518" s="43" t="str">
        <f t="shared" si="331"/>
        <v/>
      </c>
      <c r="CW518" s="43" t="str">
        <f t="shared" si="332"/>
        <v/>
      </c>
      <c r="CX518" s="13"/>
    </row>
    <row r="519" spans="1:102" x14ac:dyDescent="0.25">
      <c r="A519" s="31"/>
      <c r="B519" s="13"/>
      <c r="C519" s="13"/>
      <c r="D519" s="13"/>
      <c r="E519" s="32"/>
      <c r="F519" s="32"/>
      <c r="G519" s="32"/>
      <c r="H519" s="32"/>
      <c r="I519" s="32"/>
      <c r="J519" s="13"/>
      <c r="K519" s="33"/>
      <c r="L519" s="34" t="str">
        <f>IFERROR(INDEX('Pokemon Data'!A:A,MATCH($A519,'Pokemon Data'!$B:$B,0)),"")</f>
        <v/>
      </c>
      <c r="M519" s="34" t="str">
        <f>IFERROR(INDEX('Pokemon Data'!I:I,MATCH($A519,'Pokemon Data'!$B:$B,0)),"")</f>
        <v/>
      </c>
      <c r="N519" s="34" t="str">
        <f>IFERROR(INDEX('Pokemon Data'!J:J,MATCH($A519,'Pokemon Data'!$B:$B,0)),"")</f>
        <v/>
      </c>
      <c r="O519" s="34" t="str">
        <f>IFERROR(INDEX('Pokemon Data'!K:K,MATCH($A519,'Pokemon Data'!$B:$B,0)),"")</f>
        <v/>
      </c>
      <c r="P519" s="35" t="str">
        <f>IFERROR(INDEX('Level Multipliers'!$A:$A,MATCH($D519,'Level Multipliers'!$B:$B,0)),"")</f>
        <v/>
      </c>
      <c r="Q519" s="36" t="str">
        <f>IFERROR(INDEX('Level Multipliers'!$D:$D,MATCH(P519,'Level Multipliers'!$A:$A,0)),"")</f>
        <v/>
      </c>
      <c r="R519" s="37" t="str">
        <f t="shared" si="296"/>
        <v/>
      </c>
      <c r="S519" s="37" t="str">
        <f t="shared" si="297"/>
        <v/>
      </c>
      <c r="T519" s="38" t="str">
        <f t="shared" si="298"/>
        <v/>
      </c>
      <c r="U519" s="38" t="str">
        <f t="shared" si="299"/>
        <v/>
      </c>
      <c r="V519" s="38" t="b">
        <f t="shared" si="300"/>
        <v>1</v>
      </c>
      <c r="W519" s="37" t="str">
        <f t="array" ref="W519:AG519">IF(V519,"",IVSolution($M519,$N519,$O519,R519,S519,T519,U519,$E519,$F519,$G519,$H519,$I519))</f>
        <v/>
      </c>
      <c r="X519" s="37" t="str">
        <v/>
      </c>
      <c r="Y519" s="37" t="str">
        <v/>
      </c>
      <c r="Z519" s="39" t="str">
        <v/>
      </c>
      <c r="AA519" s="39" t="str">
        <v/>
      </c>
      <c r="AB519" s="37" t="str">
        <v/>
      </c>
      <c r="AC519" s="37" t="str">
        <v/>
      </c>
      <c r="AD519" s="37" t="str">
        <v/>
      </c>
      <c r="AE519" s="37" t="str">
        <v/>
      </c>
      <c r="AF519" s="37" t="str">
        <v/>
      </c>
      <c r="AG519" s="37" t="str">
        <v/>
      </c>
      <c r="AH519" s="40" t="str">
        <f t="shared" si="301"/>
        <v/>
      </c>
      <c r="AI519" s="36" t="str">
        <f>IFERROR(INDEX('Level Multipliers'!$D:$D,MATCH(AH519,'Level Multipliers'!$A:$A,0)),"")</f>
        <v/>
      </c>
      <c r="AJ519" s="37" t="str">
        <f t="shared" si="302"/>
        <v/>
      </c>
      <c r="AK519" s="37" t="str">
        <f t="shared" si="303"/>
        <v/>
      </c>
      <c r="AL519" s="38" t="str">
        <f t="shared" si="304"/>
        <v/>
      </c>
      <c r="AM519" s="38" t="str">
        <f t="shared" si="305"/>
        <v/>
      </c>
      <c r="AN519" s="38" t="b">
        <f t="shared" si="306"/>
        <v>1</v>
      </c>
      <c r="AO519" s="37" t="str">
        <f t="array" ref="AO519:AY519">IF(AN519,"",IVSolution($M519,$N519,$O519,AJ519,AK519,AL519,AM519,$E519,$F519,$G519,$H519,$I519))</f>
        <v/>
      </c>
      <c r="AP519" s="37" t="str">
        <v/>
      </c>
      <c r="AQ519" s="37" t="str">
        <v/>
      </c>
      <c r="AR519" s="39" t="str">
        <v/>
      </c>
      <c r="AS519" s="39" t="str">
        <v/>
      </c>
      <c r="AT519" s="37" t="str">
        <v/>
      </c>
      <c r="AU519" s="37" t="str">
        <v/>
      </c>
      <c r="AV519" s="37" t="str">
        <v/>
      </c>
      <c r="AW519" s="37" t="str">
        <v/>
      </c>
      <c r="AX519" s="37" t="str">
        <v/>
      </c>
      <c r="AY519" s="37" t="str">
        <v/>
      </c>
      <c r="AZ519" s="40" t="str">
        <f t="shared" si="307"/>
        <v/>
      </c>
      <c r="BA519" s="36" t="str">
        <f>IFERROR(INDEX('Level Multipliers'!$D:$D,MATCH(AZ519,'Level Multipliers'!$A:$A,0)),"")</f>
        <v/>
      </c>
      <c r="BB519" s="37" t="str">
        <f t="shared" si="308"/>
        <v/>
      </c>
      <c r="BC519" s="37" t="str">
        <f t="shared" si="309"/>
        <v/>
      </c>
      <c r="BD519" s="38" t="str">
        <f t="shared" si="310"/>
        <v/>
      </c>
      <c r="BE519" s="38" t="str">
        <f t="shared" si="311"/>
        <v/>
      </c>
      <c r="BF519" s="38" t="b">
        <f t="shared" si="312"/>
        <v>1</v>
      </c>
      <c r="BG519" s="37" t="str">
        <f t="array" ref="BG519:BQ519">IF(BF519,"",IVSolution($M519,$N519,$O519,BB519,BC519,BD519,BE519,$E519,$F519,$G519,$H519,$I519))</f>
        <v/>
      </c>
      <c r="BH519" s="37" t="str">
        <v/>
      </c>
      <c r="BI519" s="37" t="str">
        <v/>
      </c>
      <c r="BJ519" s="39" t="str">
        <v/>
      </c>
      <c r="BK519" s="39" t="str">
        <v/>
      </c>
      <c r="BL519" s="37" t="str">
        <v/>
      </c>
      <c r="BM519" s="37" t="str">
        <v/>
      </c>
      <c r="BN519" s="37" t="str">
        <v/>
      </c>
      <c r="BO519" s="37" t="str">
        <v/>
      </c>
      <c r="BP519" s="37" t="str">
        <v/>
      </c>
      <c r="BQ519" s="37" t="str">
        <v/>
      </c>
      <c r="BR519" s="40" t="str">
        <f t="shared" si="313"/>
        <v/>
      </c>
      <c r="BS519" s="36" t="str">
        <f>IFERROR(INDEX('Level Multipliers'!$D:$D,MATCH(BR519,'Level Multipliers'!$A:$A,0)),"")</f>
        <v/>
      </c>
      <c r="BT519" s="37" t="str">
        <f t="shared" si="314"/>
        <v/>
      </c>
      <c r="BU519" s="37" t="str">
        <f t="shared" si="315"/>
        <v/>
      </c>
      <c r="BV519" s="38" t="str">
        <f t="shared" si="316"/>
        <v/>
      </c>
      <c r="BW519" s="38" t="str">
        <f t="shared" si="317"/>
        <v/>
      </c>
      <c r="BX519" s="38" t="b">
        <f t="shared" si="318"/>
        <v>1</v>
      </c>
      <c r="BY519" s="37" t="str">
        <f t="array" ref="BY519:CI519">IF(BX519,"",IVSolution($M519,$N519,$O519,BT519,BU519,BV519,BW519,$E519,$F519,$G519,$H519,$I519))</f>
        <v/>
      </c>
      <c r="BZ519" s="37" t="str">
        <v/>
      </c>
      <c r="CA519" s="37" t="str">
        <v/>
      </c>
      <c r="CB519" s="39" t="str">
        <v/>
      </c>
      <c r="CC519" s="39" t="str">
        <v/>
      </c>
      <c r="CD519" s="37" t="str">
        <v/>
      </c>
      <c r="CE519" s="37" t="str">
        <v/>
      </c>
      <c r="CF519" s="37" t="str">
        <v/>
      </c>
      <c r="CG519" s="37" t="str">
        <v/>
      </c>
      <c r="CH519" s="37" t="str">
        <v/>
      </c>
      <c r="CI519" s="37" t="str">
        <v/>
      </c>
      <c r="CJ519" s="41" t="str">
        <f t="shared" si="319"/>
        <v/>
      </c>
      <c r="CK519" s="41" t="str">
        <f t="shared" si="320"/>
        <v/>
      </c>
      <c r="CL519" s="61" t="str">
        <f t="shared" si="321"/>
        <v/>
      </c>
      <c r="CM519" s="39" t="str">
        <f t="shared" si="322"/>
        <v/>
      </c>
      <c r="CN519" s="39" t="str">
        <f t="shared" si="323"/>
        <v/>
      </c>
      <c r="CO519" s="42" t="str">
        <f t="shared" si="324"/>
        <v/>
      </c>
      <c r="CP519" s="42" t="str">
        <f t="shared" si="325"/>
        <v/>
      </c>
      <c r="CQ519" s="42" t="str">
        <f t="shared" si="326"/>
        <v/>
      </c>
      <c r="CR519" s="42" t="str">
        <f t="shared" si="327"/>
        <v/>
      </c>
      <c r="CS519" s="42" t="str">
        <f t="shared" si="328"/>
        <v/>
      </c>
      <c r="CT519" s="42" t="str">
        <f t="shared" si="329"/>
        <v/>
      </c>
      <c r="CU519" s="43" t="str">
        <f t="shared" si="330"/>
        <v/>
      </c>
      <c r="CV519" s="43" t="str">
        <f t="shared" si="331"/>
        <v/>
      </c>
      <c r="CW519" s="43" t="str">
        <f t="shared" si="332"/>
        <v/>
      </c>
      <c r="CX519" s="13"/>
    </row>
    <row r="520" spans="1:102" x14ac:dyDescent="0.25">
      <c r="A520" s="31"/>
      <c r="B520" s="13"/>
      <c r="C520" s="13"/>
      <c r="D520" s="13"/>
      <c r="E520" s="32"/>
      <c r="F520" s="32"/>
      <c r="G520" s="32"/>
      <c r="H520" s="32"/>
      <c r="I520" s="32"/>
      <c r="J520" s="13"/>
      <c r="K520" s="33"/>
      <c r="L520" s="34" t="str">
        <f>IFERROR(INDEX('Pokemon Data'!A:A,MATCH($A520,'Pokemon Data'!$B:$B,0)),"")</f>
        <v/>
      </c>
      <c r="M520" s="34" t="str">
        <f>IFERROR(INDEX('Pokemon Data'!I:I,MATCH($A520,'Pokemon Data'!$B:$B,0)),"")</f>
        <v/>
      </c>
      <c r="N520" s="34" t="str">
        <f>IFERROR(INDEX('Pokemon Data'!J:J,MATCH($A520,'Pokemon Data'!$B:$B,0)),"")</f>
        <v/>
      </c>
      <c r="O520" s="34" t="str">
        <f>IFERROR(INDEX('Pokemon Data'!K:K,MATCH($A520,'Pokemon Data'!$B:$B,0)),"")</f>
        <v/>
      </c>
      <c r="P520" s="35" t="str">
        <f>IFERROR(INDEX('Level Multipliers'!$A:$A,MATCH($D520,'Level Multipliers'!$B:$B,0)),"")</f>
        <v/>
      </c>
      <c r="Q520" s="36" t="str">
        <f>IFERROR(INDEX('Level Multipliers'!$D:$D,MATCH(P520,'Level Multipliers'!$A:$A,0)),"")</f>
        <v/>
      </c>
      <c r="R520" s="37" t="str">
        <f t="shared" si="296"/>
        <v/>
      </c>
      <c r="S520" s="37" t="str">
        <f t="shared" si="297"/>
        <v/>
      </c>
      <c r="T520" s="38" t="str">
        <f t="shared" si="298"/>
        <v/>
      </c>
      <c r="U520" s="38" t="str">
        <f t="shared" si="299"/>
        <v/>
      </c>
      <c r="V520" s="38" t="b">
        <f t="shared" si="300"/>
        <v>1</v>
      </c>
      <c r="W520" s="37" t="str">
        <f t="array" ref="W520:AG520">IF(V520,"",IVSolution($M520,$N520,$O520,R520,S520,T520,U520,$E520,$F520,$G520,$H520,$I520))</f>
        <v/>
      </c>
      <c r="X520" s="37" t="str">
        <v/>
      </c>
      <c r="Y520" s="37" t="str">
        <v/>
      </c>
      <c r="Z520" s="39" t="str">
        <v/>
      </c>
      <c r="AA520" s="39" t="str">
        <v/>
      </c>
      <c r="AB520" s="37" t="str">
        <v/>
      </c>
      <c r="AC520" s="37" t="str">
        <v/>
      </c>
      <c r="AD520" s="37" t="str">
        <v/>
      </c>
      <c r="AE520" s="37" t="str">
        <v/>
      </c>
      <c r="AF520" s="37" t="str">
        <v/>
      </c>
      <c r="AG520" s="37" t="str">
        <v/>
      </c>
      <c r="AH520" s="40" t="str">
        <f t="shared" si="301"/>
        <v/>
      </c>
      <c r="AI520" s="36" t="str">
        <f>IFERROR(INDEX('Level Multipliers'!$D:$D,MATCH(AH520,'Level Multipliers'!$A:$A,0)),"")</f>
        <v/>
      </c>
      <c r="AJ520" s="37" t="str">
        <f t="shared" si="302"/>
        <v/>
      </c>
      <c r="AK520" s="37" t="str">
        <f t="shared" si="303"/>
        <v/>
      </c>
      <c r="AL520" s="38" t="str">
        <f t="shared" si="304"/>
        <v/>
      </c>
      <c r="AM520" s="38" t="str">
        <f t="shared" si="305"/>
        <v/>
      </c>
      <c r="AN520" s="38" t="b">
        <f t="shared" si="306"/>
        <v>1</v>
      </c>
      <c r="AO520" s="37" t="str">
        <f t="array" ref="AO520:AY520">IF(AN520,"",IVSolution($M520,$N520,$O520,AJ520,AK520,AL520,AM520,$E520,$F520,$G520,$H520,$I520))</f>
        <v/>
      </c>
      <c r="AP520" s="37" t="str">
        <v/>
      </c>
      <c r="AQ520" s="37" t="str">
        <v/>
      </c>
      <c r="AR520" s="39" t="str">
        <v/>
      </c>
      <c r="AS520" s="39" t="str">
        <v/>
      </c>
      <c r="AT520" s="37" t="str">
        <v/>
      </c>
      <c r="AU520" s="37" t="str">
        <v/>
      </c>
      <c r="AV520" s="37" t="str">
        <v/>
      </c>
      <c r="AW520" s="37" t="str">
        <v/>
      </c>
      <c r="AX520" s="37" t="str">
        <v/>
      </c>
      <c r="AY520" s="37" t="str">
        <v/>
      </c>
      <c r="AZ520" s="40" t="str">
        <f t="shared" si="307"/>
        <v/>
      </c>
      <c r="BA520" s="36" t="str">
        <f>IFERROR(INDEX('Level Multipliers'!$D:$D,MATCH(AZ520,'Level Multipliers'!$A:$A,0)),"")</f>
        <v/>
      </c>
      <c r="BB520" s="37" t="str">
        <f t="shared" si="308"/>
        <v/>
      </c>
      <c r="BC520" s="37" t="str">
        <f t="shared" si="309"/>
        <v/>
      </c>
      <c r="BD520" s="38" t="str">
        <f t="shared" si="310"/>
        <v/>
      </c>
      <c r="BE520" s="38" t="str">
        <f t="shared" si="311"/>
        <v/>
      </c>
      <c r="BF520" s="38" t="b">
        <f t="shared" si="312"/>
        <v>1</v>
      </c>
      <c r="BG520" s="37" t="str">
        <f t="array" ref="BG520:BQ520">IF(BF520,"",IVSolution($M520,$N520,$O520,BB520,BC520,BD520,BE520,$E520,$F520,$G520,$H520,$I520))</f>
        <v/>
      </c>
      <c r="BH520" s="37" t="str">
        <v/>
      </c>
      <c r="BI520" s="37" t="str">
        <v/>
      </c>
      <c r="BJ520" s="39" t="str">
        <v/>
      </c>
      <c r="BK520" s="39" t="str">
        <v/>
      </c>
      <c r="BL520" s="37" t="str">
        <v/>
      </c>
      <c r="BM520" s="37" t="str">
        <v/>
      </c>
      <c r="BN520" s="37" t="str">
        <v/>
      </c>
      <c r="BO520" s="37" t="str">
        <v/>
      </c>
      <c r="BP520" s="37" t="str">
        <v/>
      </c>
      <c r="BQ520" s="37" t="str">
        <v/>
      </c>
      <c r="BR520" s="40" t="str">
        <f t="shared" si="313"/>
        <v/>
      </c>
      <c r="BS520" s="36" t="str">
        <f>IFERROR(INDEX('Level Multipliers'!$D:$D,MATCH(BR520,'Level Multipliers'!$A:$A,0)),"")</f>
        <v/>
      </c>
      <c r="BT520" s="37" t="str">
        <f t="shared" si="314"/>
        <v/>
      </c>
      <c r="BU520" s="37" t="str">
        <f t="shared" si="315"/>
        <v/>
      </c>
      <c r="BV520" s="38" t="str">
        <f t="shared" si="316"/>
        <v/>
      </c>
      <c r="BW520" s="38" t="str">
        <f t="shared" si="317"/>
        <v/>
      </c>
      <c r="BX520" s="38" t="b">
        <f t="shared" si="318"/>
        <v>1</v>
      </c>
      <c r="BY520" s="37" t="str">
        <f t="array" ref="BY520:CI520">IF(BX520,"",IVSolution($M520,$N520,$O520,BT520,BU520,BV520,BW520,$E520,$F520,$G520,$H520,$I520))</f>
        <v/>
      </c>
      <c r="BZ520" s="37" t="str">
        <v/>
      </c>
      <c r="CA520" s="37" t="str">
        <v/>
      </c>
      <c r="CB520" s="39" t="str">
        <v/>
      </c>
      <c r="CC520" s="39" t="str">
        <v/>
      </c>
      <c r="CD520" s="37" t="str">
        <v/>
      </c>
      <c r="CE520" s="37" t="str">
        <v/>
      </c>
      <c r="CF520" s="37" t="str">
        <v/>
      </c>
      <c r="CG520" s="37" t="str">
        <v/>
      </c>
      <c r="CH520" s="37" t="str">
        <v/>
      </c>
      <c r="CI520" s="37" t="str">
        <v/>
      </c>
      <c r="CJ520" s="41" t="str">
        <f t="shared" si="319"/>
        <v/>
      </c>
      <c r="CK520" s="41" t="str">
        <f t="shared" si="320"/>
        <v/>
      </c>
      <c r="CL520" s="61" t="str">
        <f t="shared" si="321"/>
        <v/>
      </c>
      <c r="CM520" s="39" t="str">
        <f t="shared" si="322"/>
        <v/>
      </c>
      <c r="CN520" s="39" t="str">
        <f t="shared" si="323"/>
        <v/>
      </c>
      <c r="CO520" s="42" t="str">
        <f t="shared" si="324"/>
        <v/>
      </c>
      <c r="CP520" s="42" t="str">
        <f t="shared" si="325"/>
        <v/>
      </c>
      <c r="CQ520" s="42" t="str">
        <f t="shared" si="326"/>
        <v/>
      </c>
      <c r="CR520" s="42" t="str">
        <f t="shared" si="327"/>
        <v/>
      </c>
      <c r="CS520" s="42" t="str">
        <f t="shared" si="328"/>
        <v/>
      </c>
      <c r="CT520" s="42" t="str">
        <f t="shared" si="329"/>
        <v/>
      </c>
      <c r="CU520" s="43" t="str">
        <f t="shared" si="330"/>
        <v/>
      </c>
      <c r="CV520" s="43" t="str">
        <f t="shared" si="331"/>
        <v/>
      </c>
      <c r="CW520" s="43" t="str">
        <f t="shared" si="332"/>
        <v/>
      </c>
      <c r="CX520" s="13"/>
    </row>
    <row r="521" spans="1:102" x14ac:dyDescent="0.25">
      <c r="A521" s="31"/>
      <c r="B521" s="13"/>
      <c r="C521" s="13"/>
      <c r="D521" s="13"/>
      <c r="E521" s="32"/>
      <c r="F521" s="32"/>
      <c r="G521" s="32"/>
      <c r="H521" s="32"/>
      <c r="I521" s="32"/>
      <c r="J521" s="13"/>
      <c r="K521" s="33"/>
      <c r="L521" s="34" t="str">
        <f>IFERROR(INDEX('Pokemon Data'!A:A,MATCH($A521,'Pokemon Data'!$B:$B,0)),"")</f>
        <v/>
      </c>
      <c r="M521" s="34" t="str">
        <f>IFERROR(INDEX('Pokemon Data'!I:I,MATCH($A521,'Pokemon Data'!$B:$B,0)),"")</f>
        <v/>
      </c>
      <c r="N521" s="34" t="str">
        <f>IFERROR(INDEX('Pokemon Data'!J:J,MATCH($A521,'Pokemon Data'!$B:$B,0)),"")</f>
        <v/>
      </c>
      <c r="O521" s="34" t="str">
        <f>IFERROR(INDEX('Pokemon Data'!K:K,MATCH($A521,'Pokemon Data'!$B:$B,0)),"")</f>
        <v/>
      </c>
      <c r="P521" s="35" t="str">
        <f>IFERROR(INDEX('Level Multipliers'!$A:$A,MATCH($D521,'Level Multipliers'!$B:$B,0)),"")</f>
        <v/>
      </c>
      <c r="Q521" s="36" t="str">
        <f>IFERROR(INDEX('Level Multipliers'!$D:$D,MATCH(P521,'Level Multipliers'!$A:$A,0)),"")</f>
        <v/>
      </c>
      <c r="R521" s="37" t="str">
        <f t="shared" si="296"/>
        <v/>
      </c>
      <c r="S521" s="37" t="str">
        <f t="shared" si="297"/>
        <v/>
      </c>
      <c r="T521" s="38" t="str">
        <f t="shared" si="298"/>
        <v/>
      </c>
      <c r="U521" s="38" t="str">
        <f t="shared" si="299"/>
        <v/>
      </c>
      <c r="V521" s="38" t="b">
        <f t="shared" si="300"/>
        <v>1</v>
      </c>
      <c r="W521" s="37" t="str">
        <f t="array" ref="W521:AG521">IF(V521,"",IVSolution($M521,$N521,$O521,R521,S521,T521,U521,$E521,$F521,$G521,$H521,$I521))</f>
        <v/>
      </c>
      <c r="X521" s="37" t="str">
        <v/>
      </c>
      <c r="Y521" s="37" t="str">
        <v/>
      </c>
      <c r="Z521" s="39" t="str">
        <v/>
      </c>
      <c r="AA521" s="39" t="str">
        <v/>
      </c>
      <c r="AB521" s="37" t="str">
        <v/>
      </c>
      <c r="AC521" s="37" t="str">
        <v/>
      </c>
      <c r="AD521" s="37" t="str">
        <v/>
      </c>
      <c r="AE521" s="37" t="str">
        <v/>
      </c>
      <c r="AF521" s="37" t="str">
        <v/>
      </c>
      <c r="AG521" s="37" t="str">
        <v/>
      </c>
      <c r="AH521" s="40" t="str">
        <f t="shared" si="301"/>
        <v/>
      </c>
      <c r="AI521" s="36" t="str">
        <f>IFERROR(INDEX('Level Multipliers'!$D:$D,MATCH(AH521,'Level Multipliers'!$A:$A,0)),"")</f>
        <v/>
      </c>
      <c r="AJ521" s="37" t="str">
        <f t="shared" si="302"/>
        <v/>
      </c>
      <c r="AK521" s="37" t="str">
        <f t="shared" si="303"/>
        <v/>
      </c>
      <c r="AL521" s="38" t="str">
        <f t="shared" si="304"/>
        <v/>
      </c>
      <c r="AM521" s="38" t="str">
        <f t="shared" si="305"/>
        <v/>
      </c>
      <c r="AN521" s="38" t="b">
        <f t="shared" si="306"/>
        <v>1</v>
      </c>
      <c r="AO521" s="37" t="str">
        <f t="array" ref="AO521:AY521">IF(AN521,"",IVSolution($M521,$N521,$O521,AJ521,AK521,AL521,AM521,$E521,$F521,$G521,$H521,$I521))</f>
        <v/>
      </c>
      <c r="AP521" s="37" t="str">
        <v/>
      </c>
      <c r="AQ521" s="37" t="str">
        <v/>
      </c>
      <c r="AR521" s="39" t="str">
        <v/>
      </c>
      <c r="AS521" s="39" t="str">
        <v/>
      </c>
      <c r="AT521" s="37" t="str">
        <v/>
      </c>
      <c r="AU521" s="37" t="str">
        <v/>
      </c>
      <c r="AV521" s="37" t="str">
        <v/>
      </c>
      <c r="AW521" s="37" t="str">
        <v/>
      </c>
      <c r="AX521" s="37" t="str">
        <v/>
      </c>
      <c r="AY521" s="37" t="str">
        <v/>
      </c>
      <c r="AZ521" s="40" t="str">
        <f t="shared" si="307"/>
        <v/>
      </c>
      <c r="BA521" s="36" t="str">
        <f>IFERROR(INDEX('Level Multipliers'!$D:$D,MATCH(AZ521,'Level Multipliers'!$A:$A,0)),"")</f>
        <v/>
      </c>
      <c r="BB521" s="37" t="str">
        <f t="shared" si="308"/>
        <v/>
      </c>
      <c r="BC521" s="37" t="str">
        <f t="shared" si="309"/>
        <v/>
      </c>
      <c r="BD521" s="38" t="str">
        <f t="shared" si="310"/>
        <v/>
      </c>
      <c r="BE521" s="38" t="str">
        <f t="shared" si="311"/>
        <v/>
      </c>
      <c r="BF521" s="38" t="b">
        <f t="shared" si="312"/>
        <v>1</v>
      </c>
      <c r="BG521" s="37" t="str">
        <f t="array" ref="BG521:BQ521">IF(BF521,"",IVSolution($M521,$N521,$O521,BB521,BC521,BD521,BE521,$E521,$F521,$G521,$H521,$I521))</f>
        <v/>
      </c>
      <c r="BH521" s="37" t="str">
        <v/>
      </c>
      <c r="BI521" s="37" t="str">
        <v/>
      </c>
      <c r="BJ521" s="39" t="str">
        <v/>
      </c>
      <c r="BK521" s="39" t="str">
        <v/>
      </c>
      <c r="BL521" s="37" t="str">
        <v/>
      </c>
      <c r="BM521" s="37" t="str">
        <v/>
      </c>
      <c r="BN521" s="37" t="str">
        <v/>
      </c>
      <c r="BO521" s="37" t="str">
        <v/>
      </c>
      <c r="BP521" s="37" t="str">
        <v/>
      </c>
      <c r="BQ521" s="37" t="str">
        <v/>
      </c>
      <c r="BR521" s="40" t="str">
        <f t="shared" si="313"/>
        <v/>
      </c>
      <c r="BS521" s="36" t="str">
        <f>IFERROR(INDEX('Level Multipliers'!$D:$D,MATCH(BR521,'Level Multipliers'!$A:$A,0)),"")</f>
        <v/>
      </c>
      <c r="BT521" s="37" t="str">
        <f t="shared" si="314"/>
        <v/>
      </c>
      <c r="BU521" s="37" t="str">
        <f t="shared" si="315"/>
        <v/>
      </c>
      <c r="BV521" s="38" t="str">
        <f t="shared" si="316"/>
        <v/>
      </c>
      <c r="BW521" s="38" t="str">
        <f t="shared" si="317"/>
        <v/>
      </c>
      <c r="BX521" s="38" t="b">
        <f t="shared" si="318"/>
        <v>1</v>
      </c>
      <c r="BY521" s="37" t="str">
        <f t="array" ref="BY521:CI521">IF(BX521,"",IVSolution($M521,$N521,$O521,BT521,BU521,BV521,BW521,$E521,$F521,$G521,$H521,$I521))</f>
        <v/>
      </c>
      <c r="BZ521" s="37" t="str">
        <v/>
      </c>
      <c r="CA521" s="37" t="str">
        <v/>
      </c>
      <c r="CB521" s="39" t="str">
        <v/>
      </c>
      <c r="CC521" s="39" t="str">
        <v/>
      </c>
      <c r="CD521" s="37" t="str">
        <v/>
      </c>
      <c r="CE521" s="37" t="str">
        <v/>
      </c>
      <c r="CF521" s="37" t="str">
        <v/>
      </c>
      <c r="CG521" s="37" t="str">
        <v/>
      </c>
      <c r="CH521" s="37" t="str">
        <v/>
      </c>
      <c r="CI521" s="37" t="str">
        <v/>
      </c>
      <c r="CJ521" s="41" t="str">
        <f t="shared" si="319"/>
        <v/>
      </c>
      <c r="CK521" s="41" t="str">
        <f t="shared" si="320"/>
        <v/>
      </c>
      <c r="CL521" s="61" t="str">
        <f t="shared" si="321"/>
        <v/>
      </c>
      <c r="CM521" s="39" t="str">
        <f t="shared" si="322"/>
        <v/>
      </c>
      <c r="CN521" s="39" t="str">
        <f t="shared" si="323"/>
        <v/>
      </c>
      <c r="CO521" s="42" t="str">
        <f t="shared" si="324"/>
        <v/>
      </c>
      <c r="CP521" s="42" t="str">
        <f t="shared" si="325"/>
        <v/>
      </c>
      <c r="CQ521" s="42" t="str">
        <f t="shared" si="326"/>
        <v/>
      </c>
      <c r="CR521" s="42" t="str">
        <f t="shared" si="327"/>
        <v/>
      </c>
      <c r="CS521" s="42" t="str">
        <f t="shared" si="328"/>
        <v/>
      </c>
      <c r="CT521" s="42" t="str">
        <f t="shared" si="329"/>
        <v/>
      </c>
      <c r="CU521" s="43" t="str">
        <f t="shared" si="330"/>
        <v/>
      </c>
      <c r="CV521" s="43" t="str">
        <f t="shared" si="331"/>
        <v/>
      </c>
      <c r="CW521" s="43" t="str">
        <f t="shared" si="332"/>
        <v/>
      </c>
      <c r="CX521" s="13"/>
    </row>
    <row r="522" spans="1:102" x14ac:dyDescent="0.25">
      <c r="A522" s="31"/>
      <c r="B522" s="13"/>
      <c r="C522" s="13"/>
      <c r="D522" s="13"/>
      <c r="E522" s="32"/>
      <c r="F522" s="32"/>
      <c r="G522" s="32"/>
      <c r="H522" s="32"/>
      <c r="I522" s="32"/>
      <c r="J522" s="13"/>
      <c r="K522" s="33"/>
      <c r="L522" s="34" t="str">
        <f>IFERROR(INDEX('Pokemon Data'!A:A,MATCH($A522,'Pokemon Data'!$B:$B,0)),"")</f>
        <v/>
      </c>
      <c r="M522" s="34" t="str">
        <f>IFERROR(INDEX('Pokemon Data'!I:I,MATCH($A522,'Pokemon Data'!$B:$B,0)),"")</f>
        <v/>
      </c>
      <c r="N522" s="34" t="str">
        <f>IFERROR(INDEX('Pokemon Data'!J:J,MATCH($A522,'Pokemon Data'!$B:$B,0)),"")</f>
        <v/>
      </c>
      <c r="O522" s="34" t="str">
        <f>IFERROR(INDEX('Pokemon Data'!K:K,MATCH($A522,'Pokemon Data'!$B:$B,0)),"")</f>
        <v/>
      </c>
      <c r="P522" s="35" t="str">
        <f>IFERROR(INDEX('Level Multipliers'!$A:$A,MATCH($D522,'Level Multipliers'!$B:$B,0)),"")</f>
        <v/>
      </c>
      <c r="Q522" s="36" t="str">
        <f>IFERROR(INDEX('Level Multipliers'!$D:$D,MATCH(P522,'Level Multipliers'!$A:$A,0)),"")</f>
        <v/>
      </c>
      <c r="R522" s="37" t="str">
        <f t="shared" si="296"/>
        <v/>
      </c>
      <c r="S522" s="37" t="str">
        <f t="shared" si="297"/>
        <v/>
      </c>
      <c r="T522" s="38" t="str">
        <f t="shared" si="298"/>
        <v/>
      </c>
      <c r="U522" s="38" t="str">
        <f t="shared" si="299"/>
        <v/>
      </c>
      <c r="V522" s="38" t="b">
        <f t="shared" si="300"/>
        <v>1</v>
      </c>
      <c r="W522" s="37" t="str">
        <f t="array" ref="W522:AG522">IF(V522,"",IVSolution($M522,$N522,$O522,R522,S522,T522,U522,$E522,$F522,$G522,$H522,$I522))</f>
        <v/>
      </c>
      <c r="X522" s="37" t="str">
        <v/>
      </c>
      <c r="Y522" s="37" t="str">
        <v/>
      </c>
      <c r="Z522" s="39" t="str">
        <v/>
      </c>
      <c r="AA522" s="39" t="str">
        <v/>
      </c>
      <c r="AB522" s="37" t="str">
        <v/>
      </c>
      <c r="AC522" s="37" t="str">
        <v/>
      </c>
      <c r="AD522" s="37" t="str">
        <v/>
      </c>
      <c r="AE522" s="37" t="str">
        <v/>
      </c>
      <c r="AF522" s="37" t="str">
        <v/>
      </c>
      <c r="AG522" s="37" t="str">
        <v/>
      </c>
      <c r="AH522" s="40" t="str">
        <f t="shared" si="301"/>
        <v/>
      </c>
      <c r="AI522" s="36" t="str">
        <f>IFERROR(INDEX('Level Multipliers'!$D:$D,MATCH(AH522,'Level Multipliers'!$A:$A,0)),"")</f>
        <v/>
      </c>
      <c r="AJ522" s="37" t="str">
        <f t="shared" si="302"/>
        <v/>
      </c>
      <c r="AK522" s="37" t="str">
        <f t="shared" si="303"/>
        <v/>
      </c>
      <c r="AL522" s="38" t="str">
        <f t="shared" si="304"/>
        <v/>
      </c>
      <c r="AM522" s="38" t="str">
        <f t="shared" si="305"/>
        <v/>
      </c>
      <c r="AN522" s="38" t="b">
        <f t="shared" si="306"/>
        <v>1</v>
      </c>
      <c r="AO522" s="37" t="str">
        <f t="array" ref="AO522:AY522">IF(AN522,"",IVSolution($M522,$N522,$O522,AJ522,AK522,AL522,AM522,$E522,$F522,$G522,$H522,$I522))</f>
        <v/>
      </c>
      <c r="AP522" s="37" t="str">
        <v/>
      </c>
      <c r="AQ522" s="37" t="str">
        <v/>
      </c>
      <c r="AR522" s="39" t="str">
        <v/>
      </c>
      <c r="AS522" s="39" t="str">
        <v/>
      </c>
      <c r="AT522" s="37" t="str">
        <v/>
      </c>
      <c r="AU522" s="37" t="str">
        <v/>
      </c>
      <c r="AV522" s="37" t="str">
        <v/>
      </c>
      <c r="AW522" s="37" t="str">
        <v/>
      </c>
      <c r="AX522" s="37" t="str">
        <v/>
      </c>
      <c r="AY522" s="37" t="str">
        <v/>
      </c>
      <c r="AZ522" s="40" t="str">
        <f t="shared" si="307"/>
        <v/>
      </c>
      <c r="BA522" s="36" t="str">
        <f>IFERROR(INDEX('Level Multipliers'!$D:$D,MATCH(AZ522,'Level Multipliers'!$A:$A,0)),"")</f>
        <v/>
      </c>
      <c r="BB522" s="37" t="str">
        <f t="shared" si="308"/>
        <v/>
      </c>
      <c r="BC522" s="37" t="str">
        <f t="shared" si="309"/>
        <v/>
      </c>
      <c r="BD522" s="38" t="str">
        <f t="shared" si="310"/>
        <v/>
      </c>
      <c r="BE522" s="38" t="str">
        <f t="shared" si="311"/>
        <v/>
      </c>
      <c r="BF522" s="38" t="b">
        <f t="shared" si="312"/>
        <v>1</v>
      </c>
      <c r="BG522" s="37" t="str">
        <f t="array" ref="BG522:BQ522">IF(BF522,"",IVSolution($M522,$N522,$O522,BB522,BC522,BD522,BE522,$E522,$F522,$G522,$H522,$I522))</f>
        <v/>
      </c>
      <c r="BH522" s="37" t="str">
        <v/>
      </c>
      <c r="BI522" s="37" t="str">
        <v/>
      </c>
      <c r="BJ522" s="39" t="str">
        <v/>
      </c>
      <c r="BK522" s="39" t="str">
        <v/>
      </c>
      <c r="BL522" s="37" t="str">
        <v/>
      </c>
      <c r="BM522" s="37" t="str">
        <v/>
      </c>
      <c r="BN522" s="37" t="str">
        <v/>
      </c>
      <c r="BO522" s="37" t="str">
        <v/>
      </c>
      <c r="BP522" s="37" t="str">
        <v/>
      </c>
      <c r="BQ522" s="37" t="str">
        <v/>
      </c>
      <c r="BR522" s="40" t="str">
        <f t="shared" si="313"/>
        <v/>
      </c>
      <c r="BS522" s="36" t="str">
        <f>IFERROR(INDEX('Level Multipliers'!$D:$D,MATCH(BR522,'Level Multipliers'!$A:$A,0)),"")</f>
        <v/>
      </c>
      <c r="BT522" s="37" t="str">
        <f t="shared" si="314"/>
        <v/>
      </c>
      <c r="BU522" s="37" t="str">
        <f t="shared" si="315"/>
        <v/>
      </c>
      <c r="BV522" s="38" t="str">
        <f t="shared" si="316"/>
        <v/>
      </c>
      <c r="BW522" s="38" t="str">
        <f t="shared" si="317"/>
        <v/>
      </c>
      <c r="BX522" s="38" t="b">
        <f t="shared" si="318"/>
        <v>1</v>
      </c>
      <c r="BY522" s="37" t="str">
        <f t="array" ref="BY522:CI522">IF(BX522,"",IVSolution($M522,$N522,$O522,BT522,BU522,BV522,BW522,$E522,$F522,$G522,$H522,$I522))</f>
        <v/>
      </c>
      <c r="BZ522" s="37" t="str">
        <v/>
      </c>
      <c r="CA522" s="37" t="str">
        <v/>
      </c>
      <c r="CB522" s="39" t="str">
        <v/>
      </c>
      <c r="CC522" s="39" t="str">
        <v/>
      </c>
      <c r="CD522" s="37" t="str">
        <v/>
      </c>
      <c r="CE522" s="37" t="str">
        <v/>
      </c>
      <c r="CF522" s="37" t="str">
        <v/>
      </c>
      <c r="CG522" s="37" t="str">
        <v/>
      </c>
      <c r="CH522" s="37" t="str">
        <v/>
      </c>
      <c r="CI522" s="37" t="str">
        <v/>
      </c>
      <c r="CJ522" s="41" t="str">
        <f t="shared" si="319"/>
        <v/>
      </c>
      <c r="CK522" s="41" t="str">
        <f t="shared" si="320"/>
        <v/>
      </c>
      <c r="CL522" s="61" t="str">
        <f t="shared" si="321"/>
        <v/>
      </c>
      <c r="CM522" s="39" t="str">
        <f t="shared" si="322"/>
        <v/>
      </c>
      <c r="CN522" s="39" t="str">
        <f t="shared" si="323"/>
        <v/>
      </c>
      <c r="CO522" s="42" t="str">
        <f t="shared" si="324"/>
        <v/>
      </c>
      <c r="CP522" s="42" t="str">
        <f t="shared" si="325"/>
        <v/>
      </c>
      <c r="CQ522" s="42" t="str">
        <f t="shared" si="326"/>
        <v/>
      </c>
      <c r="CR522" s="42" t="str">
        <f t="shared" si="327"/>
        <v/>
      </c>
      <c r="CS522" s="42" t="str">
        <f t="shared" si="328"/>
        <v/>
      </c>
      <c r="CT522" s="42" t="str">
        <f t="shared" si="329"/>
        <v/>
      </c>
      <c r="CU522" s="43" t="str">
        <f t="shared" si="330"/>
        <v/>
      </c>
      <c r="CV522" s="43" t="str">
        <f t="shared" si="331"/>
        <v/>
      </c>
      <c r="CW522" s="43" t="str">
        <f t="shared" si="332"/>
        <v/>
      </c>
      <c r="CX522" s="13"/>
    </row>
    <row r="523" spans="1:102" x14ac:dyDescent="0.25">
      <c r="A523" s="31"/>
      <c r="B523" s="13"/>
      <c r="C523" s="13"/>
      <c r="D523" s="13"/>
      <c r="E523" s="32"/>
      <c r="F523" s="32"/>
      <c r="G523" s="32"/>
      <c r="H523" s="32"/>
      <c r="I523" s="32"/>
      <c r="J523" s="13"/>
      <c r="K523" s="33"/>
      <c r="L523" s="34" t="str">
        <f>IFERROR(INDEX('Pokemon Data'!A:A,MATCH($A523,'Pokemon Data'!$B:$B,0)),"")</f>
        <v/>
      </c>
      <c r="M523" s="34" t="str">
        <f>IFERROR(INDEX('Pokemon Data'!I:I,MATCH($A523,'Pokemon Data'!$B:$B,0)),"")</f>
        <v/>
      </c>
      <c r="N523" s="34" t="str">
        <f>IFERROR(INDEX('Pokemon Data'!J:J,MATCH($A523,'Pokemon Data'!$B:$B,0)),"")</f>
        <v/>
      </c>
      <c r="O523" s="34" t="str">
        <f>IFERROR(INDEX('Pokemon Data'!K:K,MATCH($A523,'Pokemon Data'!$B:$B,0)),"")</f>
        <v/>
      </c>
      <c r="P523" s="35" t="str">
        <f>IFERROR(INDEX('Level Multipliers'!$A:$A,MATCH($D523,'Level Multipliers'!$B:$B,0)),"")</f>
        <v/>
      </c>
      <c r="Q523" s="36" t="str">
        <f>IFERROR(INDEX('Level Multipliers'!$D:$D,MATCH(P523,'Level Multipliers'!$A:$A,0)),"")</f>
        <v/>
      </c>
      <c r="R523" s="37" t="str">
        <f t="shared" si="296"/>
        <v/>
      </c>
      <c r="S523" s="37" t="str">
        <f t="shared" si="297"/>
        <v/>
      </c>
      <c r="T523" s="38" t="str">
        <f t="shared" si="298"/>
        <v/>
      </c>
      <c r="U523" s="38" t="str">
        <f t="shared" si="299"/>
        <v/>
      </c>
      <c r="V523" s="38" t="b">
        <f t="shared" si="300"/>
        <v>1</v>
      </c>
      <c r="W523" s="37" t="str">
        <f t="array" ref="W523:AG523">IF(V523,"",IVSolution($M523,$N523,$O523,R523,S523,T523,U523,$E523,$F523,$G523,$H523,$I523))</f>
        <v/>
      </c>
      <c r="X523" s="37" t="str">
        <v/>
      </c>
      <c r="Y523" s="37" t="str">
        <v/>
      </c>
      <c r="Z523" s="39" t="str">
        <v/>
      </c>
      <c r="AA523" s="39" t="str">
        <v/>
      </c>
      <c r="AB523" s="37" t="str">
        <v/>
      </c>
      <c r="AC523" s="37" t="str">
        <v/>
      </c>
      <c r="AD523" s="37" t="str">
        <v/>
      </c>
      <c r="AE523" s="37" t="str">
        <v/>
      </c>
      <c r="AF523" s="37" t="str">
        <v/>
      </c>
      <c r="AG523" s="37" t="str">
        <v/>
      </c>
      <c r="AH523" s="40" t="str">
        <f t="shared" si="301"/>
        <v/>
      </c>
      <c r="AI523" s="36" t="str">
        <f>IFERROR(INDEX('Level Multipliers'!$D:$D,MATCH(AH523,'Level Multipliers'!$A:$A,0)),"")</f>
        <v/>
      </c>
      <c r="AJ523" s="37" t="str">
        <f t="shared" si="302"/>
        <v/>
      </c>
      <c r="AK523" s="37" t="str">
        <f t="shared" si="303"/>
        <v/>
      </c>
      <c r="AL523" s="38" t="str">
        <f t="shared" si="304"/>
        <v/>
      </c>
      <c r="AM523" s="38" t="str">
        <f t="shared" si="305"/>
        <v/>
      </c>
      <c r="AN523" s="38" t="b">
        <f t="shared" si="306"/>
        <v>1</v>
      </c>
      <c r="AO523" s="37" t="str">
        <f t="array" ref="AO523:AY523">IF(AN523,"",IVSolution($M523,$N523,$O523,AJ523,AK523,AL523,AM523,$E523,$F523,$G523,$H523,$I523))</f>
        <v/>
      </c>
      <c r="AP523" s="37" t="str">
        <v/>
      </c>
      <c r="AQ523" s="37" t="str">
        <v/>
      </c>
      <c r="AR523" s="39" t="str">
        <v/>
      </c>
      <c r="AS523" s="39" t="str">
        <v/>
      </c>
      <c r="AT523" s="37" t="str">
        <v/>
      </c>
      <c r="AU523" s="37" t="str">
        <v/>
      </c>
      <c r="AV523" s="37" t="str">
        <v/>
      </c>
      <c r="AW523" s="37" t="str">
        <v/>
      </c>
      <c r="AX523" s="37" t="str">
        <v/>
      </c>
      <c r="AY523" s="37" t="str">
        <v/>
      </c>
      <c r="AZ523" s="40" t="str">
        <f t="shared" si="307"/>
        <v/>
      </c>
      <c r="BA523" s="36" t="str">
        <f>IFERROR(INDEX('Level Multipliers'!$D:$D,MATCH(AZ523,'Level Multipliers'!$A:$A,0)),"")</f>
        <v/>
      </c>
      <c r="BB523" s="37" t="str">
        <f t="shared" si="308"/>
        <v/>
      </c>
      <c r="BC523" s="37" t="str">
        <f t="shared" si="309"/>
        <v/>
      </c>
      <c r="BD523" s="38" t="str">
        <f t="shared" si="310"/>
        <v/>
      </c>
      <c r="BE523" s="38" t="str">
        <f t="shared" si="311"/>
        <v/>
      </c>
      <c r="BF523" s="38" t="b">
        <f t="shared" si="312"/>
        <v>1</v>
      </c>
      <c r="BG523" s="37" t="str">
        <f t="array" ref="BG523:BQ523">IF(BF523,"",IVSolution($M523,$N523,$O523,BB523,BC523,BD523,BE523,$E523,$F523,$G523,$H523,$I523))</f>
        <v/>
      </c>
      <c r="BH523" s="37" t="str">
        <v/>
      </c>
      <c r="BI523" s="37" t="str">
        <v/>
      </c>
      <c r="BJ523" s="39" t="str">
        <v/>
      </c>
      <c r="BK523" s="39" t="str">
        <v/>
      </c>
      <c r="BL523" s="37" t="str">
        <v/>
      </c>
      <c r="BM523" s="37" t="str">
        <v/>
      </c>
      <c r="BN523" s="37" t="str">
        <v/>
      </c>
      <c r="BO523" s="37" t="str">
        <v/>
      </c>
      <c r="BP523" s="37" t="str">
        <v/>
      </c>
      <c r="BQ523" s="37" t="str">
        <v/>
      </c>
      <c r="BR523" s="40" t="str">
        <f t="shared" si="313"/>
        <v/>
      </c>
      <c r="BS523" s="36" t="str">
        <f>IFERROR(INDEX('Level Multipliers'!$D:$D,MATCH(BR523,'Level Multipliers'!$A:$A,0)),"")</f>
        <v/>
      </c>
      <c r="BT523" s="37" t="str">
        <f t="shared" si="314"/>
        <v/>
      </c>
      <c r="BU523" s="37" t="str">
        <f t="shared" si="315"/>
        <v/>
      </c>
      <c r="BV523" s="38" t="str">
        <f t="shared" si="316"/>
        <v/>
      </c>
      <c r="BW523" s="38" t="str">
        <f t="shared" si="317"/>
        <v/>
      </c>
      <c r="BX523" s="38" t="b">
        <f t="shared" si="318"/>
        <v>1</v>
      </c>
      <c r="BY523" s="37" t="str">
        <f t="array" ref="BY523:CI523">IF(BX523,"",IVSolution($M523,$N523,$O523,BT523,BU523,BV523,BW523,$E523,$F523,$G523,$H523,$I523))</f>
        <v/>
      </c>
      <c r="BZ523" s="37" t="str">
        <v/>
      </c>
      <c r="CA523" s="37" t="str">
        <v/>
      </c>
      <c r="CB523" s="39" t="str">
        <v/>
      </c>
      <c r="CC523" s="39" t="str">
        <v/>
      </c>
      <c r="CD523" s="37" t="str">
        <v/>
      </c>
      <c r="CE523" s="37" t="str">
        <v/>
      </c>
      <c r="CF523" s="37" t="str">
        <v/>
      </c>
      <c r="CG523" s="37" t="str">
        <v/>
      </c>
      <c r="CH523" s="37" t="str">
        <v/>
      </c>
      <c r="CI523" s="37" t="str">
        <v/>
      </c>
      <c r="CJ523" s="41" t="str">
        <f t="shared" si="319"/>
        <v/>
      </c>
      <c r="CK523" s="41" t="str">
        <f t="shared" si="320"/>
        <v/>
      </c>
      <c r="CL523" s="61" t="str">
        <f t="shared" si="321"/>
        <v/>
      </c>
      <c r="CM523" s="39" t="str">
        <f t="shared" si="322"/>
        <v/>
      </c>
      <c r="CN523" s="39" t="str">
        <f t="shared" si="323"/>
        <v/>
      </c>
      <c r="CO523" s="42" t="str">
        <f t="shared" si="324"/>
        <v/>
      </c>
      <c r="CP523" s="42" t="str">
        <f t="shared" si="325"/>
        <v/>
      </c>
      <c r="CQ523" s="42" t="str">
        <f t="shared" si="326"/>
        <v/>
      </c>
      <c r="CR523" s="42" t="str">
        <f t="shared" si="327"/>
        <v/>
      </c>
      <c r="CS523" s="42" t="str">
        <f t="shared" si="328"/>
        <v/>
      </c>
      <c r="CT523" s="42" t="str">
        <f t="shared" si="329"/>
        <v/>
      </c>
      <c r="CU523" s="43" t="str">
        <f t="shared" si="330"/>
        <v/>
      </c>
      <c r="CV523" s="43" t="str">
        <f t="shared" si="331"/>
        <v/>
      </c>
      <c r="CW523" s="43" t="str">
        <f t="shared" si="332"/>
        <v/>
      </c>
      <c r="CX523" s="13"/>
    </row>
    <row r="524" spans="1:102" x14ac:dyDescent="0.25">
      <c r="A524" s="31"/>
      <c r="B524" s="13"/>
      <c r="C524" s="13"/>
      <c r="D524" s="13"/>
      <c r="E524" s="32"/>
      <c r="F524" s="32"/>
      <c r="G524" s="32"/>
      <c r="H524" s="32"/>
      <c r="I524" s="32"/>
      <c r="J524" s="13"/>
      <c r="K524" s="33"/>
      <c r="L524" s="34" t="str">
        <f>IFERROR(INDEX('Pokemon Data'!A:A,MATCH($A524,'Pokemon Data'!$B:$B,0)),"")</f>
        <v/>
      </c>
      <c r="M524" s="34" t="str">
        <f>IFERROR(INDEX('Pokemon Data'!I:I,MATCH($A524,'Pokemon Data'!$B:$B,0)),"")</f>
        <v/>
      </c>
      <c r="N524" s="34" t="str">
        <f>IFERROR(INDEX('Pokemon Data'!J:J,MATCH($A524,'Pokemon Data'!$B:$B,0)),"")</f>
        <v/>
      </c>
      <c r="O524" s="34" t="str">
        <f>IFERROR(INDEX('Pokemon Data'!K:K,MATCH($A524,'Pokemon Data'!$B:$B,0)),"")</f>
        <v/>
      </c>
      <c r="P524" s="35" t="str">
        <f>IFERROR(INDEX('Level Multipliers'!$A:$A,MATCH($D524,'Level Multipliers'!$B:$B,0)),"")</f>
        <v/>
      </c>
      <c r="Q524" s="36" t="str">
        <f>IFERROR(INDEX('Level Multipliers'!$D:$D,MATCH(P524,'Level Multipliers'!$A:$A,0)),"")</f>
        <v/>
      </c>
      <c r="R524" s="37" t="str">
        <f t="shared" si="296"/>
        <v/>
      </c>
      <c r="S524" s="37" t="str">
        <f t="shared" si="297"/>
        <v/>
      </c>
      <c r="T524" s="38" t="str">
        <f t="shared" si="298"/>
        <v/>
      </c>
      <c r="U524" s="38" t="str">
        <f t="shared" si="299"/>
        <v/>
      </c>
      <c r="V524" s="38" t="b">
        <f t="shared" si="300"/>
        <v>1</v>
      </c>
      <c r="W524" s="37" t="str">
        <f t="array" ref="W524:AG524">IF(V524,"",IVSolution($M524,$N524,$O524,R524,S524,T524,U524,$E524,$F524,$G524,$H524,$I524))</f>
        <v/>
      </c>
      <c r="X524" s="37" t="str">
        <v/>
      </c>
      <c r="Y524" s="37" t="str">
        <v/>
      </c>
      <c r="Z524" s="39" t="str">
        <v/>
      </c>
      <c r="AA524" s="39" t="str">
        <v/>
      </c>
      <c r="AB524" s="37" t="str">
        <v/>
      </c>
      <c r="AC524" s="37" t="str">
        <v/>
      </c>
      <c r="AD524" s="37" t="str">
        <v/>
      </c>
      <c r="AE524" s="37" t="str">
        <v/>
      </c>
      <c r="AF524" s="37" t="str">
        <v/>
      </c>
      <c r="AG524" s="37" t="str">
        <v/>
      </c>
      <c r="AH524" s="40" t="str">
        <f t="shared" si="301"/>
        <v/>
      </c>
      <c r="AI524" s="36" t="str">
        <f>IFERROR(INDEX('Level Multipliers'!$D:$D,MATCH(AH524,'Level Multipliers'!$A:$A,0)),"")</f>
        <v/>
      </c>
      <c r="AJ524" s="37" t="str">
        <f t="shared" si="302"/>
        <v/>
      </c>
      <c r="AK524" s="37" t="str">
        <f t="shared" si="303"/>
        <v/>
      </c>
      <c r="AL524" s="38" t="str">
        <f t="shared" si="304"/>
        <v/>
      </c>
      <c r="AM524" s="38" t="str">
        <f t="shared" si="305"/>
        <v/>
      </c>
      <c r="AN524" s="38" t="b">
        <f t="shared" si="306"/>
        <v>1</v>
      </c>
      <c r="AO524" s="37" t="str">
        <f t="array" ref="AO524:AY524">IF(AN524,"",IVSolution($M524,$N524,$O524,AJ524,AK524,AL524,AM524,$E524,$F524,$G524,$H524,$I524))</f>
        <v/>
      </c>
      <c r="AP524" s="37" t="str">
        <v/>
      </c>
      <c r="AQ524" s="37" t="str">
        <v/>
      </c>
      <c r="AR524" s="39" t="str">
        <v/>
      </c>
      <c r="AS524" s="39" t="str">
        <v/>
      </c>
      <c r="AT524" s="37" t="str">
        <v/>
      </c>
      <c r="AU524" s="37" t="str">
        <v/>
      </c>
      <c r="AV524" s="37" t="str">
        <v/>
      </c>
      <c r="AW524" s="37" t="str">
        <v/>
      </c>
      <c r="AX524" s="37" t="str">
        <v/>
      </c>
      <c r="AY524" s="37" t="str">
        <v/>
      </c>
      <c r="AZ524" s="40" t="str">
        <f t="shared" si="307"/>
        <v/>
      </c>
      <c r="BA524" s="36" t="str">
        <f>IFERROR(INDEX('Level Multipliers'!$D:$D,MATCH(AZ524,'Level Multipliers'!$A:$A,0)),"")</f>
        <v/>
      </c>
      <c r="BB524" s="37" t="str">
        <f t="shared" si="308"/>
        <v/>
      </c>
      <c r="BC524" s="37" t="str">
        <f t="shared" si="309"/>
        <v/>
      </c>
      <c r="BD524" s="38" t="str">
        <f t="shared" si="310"/>
        <v/>
      </c>
      <c r="BE524" s="38" t="str">
        <f t="shared" si="311"/>
        <v/>
      </c>
      <c r="BF524" s="38" t="b">
        <f t="shared" si="312"/>
        <v>1</v>
      </c>
      <c r="BG524" s="37" t="str">
        <f t="array" ref="BG524:BQ524">IF(BF524,"",IVSolution($M524,$N524,$O524,BB524,BC524,BD524,BE524,$E524,$F524,$G524,$H524,$I524))</f>
        <v/>
      </c>
      <c r="BH524" s="37" t="str">
        <v/>
      </c>
      <c r="BI524" s="37" t="str">
        <v/>
      </c>
      <c r="BJ524" s="39" t="str">
        <v/>
      </c>
      <c r="BK524" s="39" t="str">
        <v/>
      </c>
      <c r="BL524" s="37" t="str">
        <v/>
      </c>
      <c r="BM524" s="37" t="str">
        <v/>
      </c>
      <c r="BN524" s="37" t="str">
        <v/>
      </c>
      <c r="BO524" s="37" t="str">
        <v/>
      </c>
      <c r="BP524" s="37" t="str">
        <v/>
      </c>
      <c r="BQ524" s="37" t="str">
        <v/>
      </c>
      <c r="BR524" s="40" t="str">
        <f t="shared" si="313"/>
        <v/>
      </c>
      <c r="BS524" s="36" t="str">
        <f>IFERROR(INDEX('Level Multipliers'!$D:$D,MATCH(BR524,'Level Multipliers'!$A:$A,0)),"")</f>
        <v/>
      </c>
      <c r="BT524" s="37" t="str">
        <f t="shared" si="314"/>
        <v/>
      </c>
      <c r="BU524" s="37" t="str">
        <f t="shared" si="315"/>
        <v/>
      </c>
      <c r="BV524" s="38" t="str">
        <f t="shared" si="316"/>
        <v/>
      </c>
      <c r="BW524" s="38" t="str">
        <f t="shared" si="317"/>
        <v/>
      </c>
      <c r="BX524" s="38" t="b">
        <f t="shared" si="318"/>
        <v>1</v>
      </c>
      <c r="BY524" s="37" t="str">
        <f t="array" ref="BY524:CI524">IF(BX524,"",IVSolution($M524,$N524,$O524,BT524,BU524,BV524,BW524,$E524,$F524,$G524,$H524,$I524))</f>
        <v/>
      </c>
      <c r="BZ524" s="37" t="str">
        <v/>
      </c>
      <c r="CA524" s="37" t="str">
        <v/>
      </c>
      <c r="CB524" s="39" t="str">
        <v/>
      </c>
      <c r="CC524" s="39" t="str">
        <v/>
      </c>
      <c r="CD524" s="37" t="str">
        <v/>
      </c>
      <c r="CE524" s="37" t="str">
        <v/>
      </c>
      <c r="CF524" s="37" t="str">
        <v/>
      </c>
      <c r="CG524" s="37" t="str">
        <v/>
      </c>
      <c r="CH524" s="37" t="str">
        <v/>
      </c>
      <c r="CI524" s="37" t="str">
        <v/>
      </c>
      <c r="CJ524" s="41" t="str">
        <f t="shared" si="319"/>
        <v/>
      </c>
      <c r="CK524" s="41" t="str">
        <f t="shared" si="320"/>
        <v/>
      </c>
      <c r="CL524" s="61" t="str">
        <f t="shared" si="321"/>
        <v/>
      </c>
      <c r="CM524" s="39" t="str">
        <f t="shared" si="322"/>
        <v/>
      </c>
      <c r="CN524" s="39" t="str">
        <f t="shared" si="323"/>
        <v/>
      </c>
      <c r="CO524" s="42" t="str">
        <f t="shared" si="324"/>
        <v/>
      </c>
      <c r="CP524" s="42" t="str">
        <f t="shared" si="325"/>
        <v/>
      </c>
      <c r="CQ524" s="42" t="str">
        <f t="shared" si="326"/>
        <v/>
      </c>
      <c r="CR524" s="42" t="str">
        <f t="shared" si="327"/>
        <v/>
      </c>
      <c r="CS524" s="42" t="str">
        <f t="shared" si="328"/>
        <v/>
      </c>
      <c r="CT524" s="42" t="str">
        <f t="shared" si="329"/>
        <v/>
      </c>
      <c r="CU524" s="43" t="str">
        <f t="shared" si="330"/>
        <v/>
      </c>
      <c r="CV524" s="43" t="str">
        <f t="shared" si="331"/>
        <v/>
      </c>
      <c r="CW524" s="43" t="str">
        <f t="shared" si="332"/>
        <v/>
      </c>
      <c r="CX524" s="13"/>
    </row>
    <row r="525" spans="1:102" x14ac:dyDescent="0.25">
      <c r="A525" s="31"/>
      <c r="B525" s="13"/>
      <c r="C525" s="13"/>
      <c r="D525" s="13"/>
      <c r="E525" s="32"/>
      <c r="F525" s="32"/>
      <c r="G525" s="32"/>
      <c r="H525" s="32"/>
      <c r="I525" s="32"/>
      <c r="J525" s="13"/>
      <c r="K525" s="33"/>
      <c r="L525" s="34" t="str">
        <f>IFERROR(INDEX('Pokemon Data'!A:A,MATCH($A525,'Pokemon Data'!$B:$B,0)),"")</f>
        <v/>
      </c>
      <c r="M525" s="34" t="str">
        <f>IFERROR(INDEX('Pokemon Data'!I:I,MATCH($A525,'Pokemon Data'!$B:$B,0)),"")</f>
        <v/>
      </c>
      <c r="N525" s="34" t="str">
        <f>IFERROR(INDEX('Pokemon Data'!J:J,MATCH($A525,'Pokemon Data'!$B:$B,0)),"")</f>
        <v/>
      </c>
      <c r="O525" s="34" t="str">
        <f>IFERROR(INDEX('Pokemon Data'!K:K,MATCH($A525,'Pokemon Data'!$B:$B,0)),"")</f>
        <v/>
      </c>
      <c r="P525" s="35" t="str">
        <f>IFERROR(INDEX('Level Multipliers'!$A:$A,MATCH($D525,'Level Multipliers'!$B:$B,0)),"")</f>
        <v/>
      </c>
      <c r="Q525" s="36" t="str">
        <f>IFERROR(INDEX('Level Multipliers'!$D:$D,MATCH(P525,'Level Multipliers'!$A:$A,0)),"")</f>
        <v/>
      </c>
      <c r="R525" s="37" t="str">
        <f t="shared" si="296"/>
        <v/>
      </c>
      <c r="S525" s="37" t="str">
        <f t="shared" si="297"/>
        <v/>
      </c>
      <c r="T525" s="38" t="str">
        <f t="shared" si="298"/>
        <v/>
      </c>
      <c r="U525" s="38" t="str">
        <f t="shared" si="299"/>
        <v/>
      </c>
      <c r="V525" s="38" t="b">
        <f t="shared" si="300"/>
        <v>1</v>
      </c>
      <c r="W525" s="37" t="str">
        <f t="array" ref="W525:AG525">IF(V525,"",IVSolution($M525,$N525,$O525,R525,S525,T525,U525,$E525,$F525,$G525,$H525,$I525))</f>
        <v/>
      </c>
      <c r="X525" s="37" t="str">
        <v/>
      </c>
      <c r="Y525" s="37" t="str">
        <v/>
      </c>
      <c r="Z525" s="39" t="str">
        <v/>
      </c>
      <c r="AA525" s="39" t="str">
        <v/>
      </c>
      <c r="AB525" s="37" t="str">
        <v/>
      </c>
      <c r="AC525" s="37" t="str">
        <v/>
      </c>
      <c r="AD525" s="37" t="str">
        <v/>
      </c>
      <c r="AE525" s="37" t="str">
        <v/>
      </c>
      <c r="AF525" s="37" t="str">
        <v/>
      </c>
      <c r="AG525" s="37" t="str">
        <v/>
      </c>
      <c r="AH525" s="40" t="str">
        <f t="shared" si="301"/>
        <v/>
      </c>
      <c r="AI525" s="36" t="str">
        <f>IFERROR(INDEX('Level Multipliers'!$D:$D,MATCH(AH525,'Level Multipliers'!$A:$A,0)),"")</f>
        <v/>
      </c>
      <c r="AJ525" s="37" t="str">
        <f t="shared" si="302"/>
        <v/>
      </c>
      <c r="AK525" s="37" t="str">
        <f t="shared" si="303"/>
        <v/>
      </c>
      <c r="AL525" s="38" t="str">
        <f t="shared" si="304"/>
        <v/>
      </c>
      <c r="AM525" s="38" t="str">
        <f t="shared" si="305"/>
        <v/>
      </c>
      <c r="AN525" s="38" t="b">
        <f t="shared" si="306"/>
        <v>1</v>
      </c>
      <c r="AO525" s="37" t="str">
        <f t="array" ref="AO525:AY525">IF(AN525,"",IVSolution($M525,$N525,$O525,AJ525,AK525,AL525,AM525,$E525,$F525,$G525,$H525,$I525))</f>
        <v/>
      </c>
      <c r="AP525" s="37" t="str">
        <v/>
      </c>
      <c r="AQ525" s="37" t="str">
        <v/>
      </c>
      <c r="AR525" s="39" t="str">
        <v/>
      </c>
      <c r="AS525" s="39" t="str">
        <v/>
      </c>
      <c r="AT525" s="37" t="str">
        <v/>
      </c>
      <c r="AU525" s="37" t="str">
        <v/>
      </c>
      <c r="AV525" s="37" t="str">
        <v/>
      </c>
      <c r="AW525" s="37" t="str">
        <v/>
      </c>
      <c r="AX525" s="37" t="str">
        <v/>
      </c>
      <c r="AY525" s="37" t="str">
        <v/>
      </c>
      <c r="AZ525" s="40" t="str">
        <f t="shared" si="307"/>
        <v/>
      </c>
      <c r="BA525" s="36" t="str">
        <f>IFERROR(INDEX('Level Multipliers'!$D:$D,MATCH(AZ525,'Level Multipliers'!$A:$A,0)),"")</f>
        <v/>
      </c>
      <c r="BB525" s="37" t="str">
        <f t="shared" si="308"/>
        <v/>
      </c>
      <c r="BC525" s="37" t="str">
        <f t="shared" si="309"/>
        <v/>
      </c>
      <c r="BD525" s="38" t="str">
        <f t="shared" si="310"/>
        <v/>
      </c>
      <c r="BE525" s="38" t="str">
        <f t="shared" si="311"/>
        <v/>
      </c>
      <c r="BF525" s="38" t="b">
        <f t="shared" si="312"/>
        <v>1</v>
      </c>
      <c r="BG525" s="37" t="str">
        <f t="array" ref="BG525:BQ525">IF(BF525,"",IVSolution($M525,$N525,$O525,BB525,BC525,BD525,BE525,$E525,$F525,$G525,$H525,$I525))</f>
        <v/>
      </c>
      <c r="BH525" s="37" t="str">
        <v/>
      </c>
      <c r="BI525" s="37" t="str">
        <v/>
      </c>
      <c r="BJ525" s="39" t="str">
        <v/>
      </c>
      <c r="BK525" s="39" t="str">
        <v/>
      </c>
      <c r="BL525" s="37" t="str">
        <v/>
      </c>
      <c r="BM525" s="37" t="str">
        <v/>
      </c>
      <c r="BN525" s="37" t="str">
        <v/>
      </c>
      <c r="BO525" s="37" t="str">
        <v/>
      </c>
      <c r="BP525" s="37" t="str">
        <v/>
      </c>
      <c r="BQ525" s="37" t="str">
        <v/>
      </c>
      <c r="BR525" s="40" t="str">
        <f t="shared" si="313"/>
        <v/>
      </c>
      <c r="BS525" s="36" t="str">
        <f>IFERROR(INDEX('Level Multipliers'!$D:$D,MATCH(BR525,'Level Multipliers'!$A:$A,0)),"")</f>
        <v/>
      </c>
      <c r="BT525" s="37" t="str">
        <f t="shared" si="314"/>
        <v/>
      </c>
      <c r="BU525" s="37" t="str">
        <f t="shared" si="315"/>
        <v/>
      </c>
      <c r="BV525" s="38" t="str">
        <f t="shared" si="316"/>
        <v/>
      </c>
      <c r="BW525" s="38" t="str">
        <f t="shared" si="317"/>
        <v/>
      </c>
      <c r="BX525" s="38" t="b">
        <f t="shared" si="318"/>
        <v>1</v>
      </c>
      <c r="BY525" s="37" t="str">
        <f t="array" ref="BY525:CI525">IF(BX525,"",IVSolution($M525,$N525,$O525,BT525,BU525,BV525,BW525,$E525,$F525,$G525,$H525,$I525))</f>
        <v/>
      </c>
      <c r="BZ525" s="37" t="str">
        <v/>
      </c>
      <c r="CA525" s="37" t="str">
        <v/>
      </c>
      <c r="CB525" s="39" t="str">
        <v/>
      </c>
      <c r="CC525" s="39" t="str">
        <v/>
      </c>
      <c r="CD525" s="37" t="str">
        <v/>
      </c>
      <c r="CE525" s="37" t="str">
        <v/>
      </c>
      <c r="CF525" s="37" t="str">
        <v/>
      </c>
      <c r="CG525" s="37" t="str">
        <v/>
      </c>
      <c r="CH525" s="37" t="str">
        <v/>
      </c>
      <c r="CI525" s="37" t="str">
        <v/>
      </c>
      <c r="CJ525" s="41" t="str">
        <f t="shared" si="319"/>
        <v/>
      </c>
      <c r="CK525" s="41" t="str">
        <f t="shared" si="320"/>
        <v/>
      </c>
      <c r="CL525" s="61" t="str">
        <f t="shared" si="321"/>
        <v/>
      </c>
      <c r="CM525" s="39" t="str">
        <f t="shared" si="322"/>
        <v/>
      </c>
      <c r="CN525" s="39" t="str">
        <f t="shared" si="323"/>
        <v/>
      </c>
      <c r="CO525" s="42" t="str">
        <f t="shared" si="324"/>
        <v/>
      </c>
      <c r="CP525" s="42" t="str">
        <f t="shared" si="325"/>
        <v/>
      </c>
      <c r="CQ525" s="42" t="str">
        <f t="shared" si="326"/>
        <v/>
      </c>
      <c r="CR525" s="42" t="str">
        <f t="shared" si="327"/>
        <v/>
      </c>
      <c r="CS525" s="42" t="str">
        <f t="shared" si="328"/>
        <v/>
      </c>
      <c r="CT525" s="42" t="str">
        <f t="shared" si="329"/>
        <v/>
      </c>
      <c r="CU525" s="43" t="str">
        <f t="shared" si="330"/>
        <v/>
      </c>
      <c r="CV525" s="43" t="str">
        <f t="shared" si="331"/>
        <v/>
      </c>
      <c r="CW525" s="43" t="str">
        <f t="shared" si="332"/>
        <v/>
      </c>
      <c r="CX525" s="13"/>
    </row>
    <row r="526" spans="1:102" x14ac:dyDescent="0.25">
      <c r="A526" s="31"/>
      <c r="B526" s="13"/>
      <c r="C526" s="13"/>
      <c r="D526" s="13"/>
      <c r="E526" s="32"/>
      <c r="F526" s="32"/>
      <c r="G526" s="32"/>
      <c r="H526" s="32"/>
      <c r="I526" s="32"/>
      <c r="J526" s="13"/>
      <c r="K526" s="33"/>
      <c r="L526" s="34" t="str">
        <f>IFERROR(INDEX('Pokemon Data'!A:A,MATCH($A526,'Pokemon Data'!$B:$B,0)),"")</f>
        <v/>
      </c>
      <c r="M526" s="34" t="str">
        <f>IFERROR(INDEX('Pokemon Data'!I:I,MATCH($A526,'Pokemon Data'!$B:$B,0)),"")</f>
        <v/>
      </c>
      <c r="N526" s="34" t="str">
        <f>IFERROR(INDEX('Pokemon Data'!J:J,MATCH($A526,'Pokemon Data'!$B:$B,0)),"")</f>
        <v/>
      </c>
      <c r="O526" s="34" t="str">
        <f>IFERROR(INDEX('Pokemon Data'!K:K,MATCH($A526,'Pokemon Data'!$B:$B,0)),"")</f>
        <v/>
      </c>
      <c r="P526" s="35" t="str">
        <f>IFERROR(INDEX('Level Multipliers'!$A:$A,MATCH($D526,'Level Multipliers'!$B:$B,0)),"")</f>
        <v/>
      </c>
      <c r="Q526" s="36" t="str">
        <f>IFERROR(INDEX('Level Multipliers'!$D:$D,MATCH(P526,'Level Multipliers'!$A:$A,0)),"")</f>
        <v/>
      </c>
      <c r="R526" s="37" t="str">
        <f t="shared" si="296"/>
        <v/>
      </c>
      <c r="S526" s="37" t="str">
        <f t="shared" si="297"/>
        <v/>
      </c>
      <c r="T526" s="38" t="str">
        <f t="shared" si="298"/>
        <v/>
      </c>
      <c r="U526" s="38" t="str">
        <f t="shared" si="299"/>
        <v/>
      </c>
      <c r="V526" s="38" t="b">
        <f t="shared" si="300"/>
        <v>1</v>
      </c>
      <c r="W526" s="37" t="str">
        <f t="array" ref="W526:AG526">IF(V526,"",IVSolution($M526,$N526,$O526,R526,S526,T526,U526,$E526,$F526,$G526,$H526,$I526))</f>
        <v/>
      </c>
      <c r="X526" s="37" t="str">
        <v/>
      </c>
      <c r="Y526" s="37" t="str">
        <v/>
      </c>
      <c r="Z526" s="39" t="str">
        <v/>
      </c>
      <c r="AA526" s="39" t="str">
        <v/>
      </c>
      <c r="AB526" s="37" t="str">
        <v/>
      </c>
      <c r="AC526" s="37" t="str">
        <v/>
      </c>
      <c r="AD526" s="37" t="str">
        <v/>
      </c>
      <c r="AE526" s="37" t="str">
        <v/>
      </c>
      <c r="AF526" s="37" t="str">
        <v/>
      </c>
      <c r="AG526" s="37" t="str">
        <v/>
      </c>
      <c r="AH526" s="40" t="str">
        <f t="shared" si="301"/>
        <v/>
      </c>
      <c r="AI526" s="36" t="str">
        <f>IFERROR(INDEX('Level Multipliers'!$D:$D,MATCH(AH526,'Level Multipliers'!$A:$A,0)),"")</f>
        <v/>
      </c>
      <c r="AJ526" s="37" t="str">
        <f t="shared" si="302"/>
        <v/>
      </c>
      <c r="AK526" s="37" t="str">
        <f t="shared" si="303"/>
        <v/>
      </c>
      <c r="AL526" s="38" t="str">
        <f t="shared" si="304"/>
        <v/>
      </c>
      <c r="AM526" s="38" t="str">
        <f t="shared" si="305"/>
        <v/>
      </c>
      <c r="AN526" s="38" t="b">
        <f t="shared" si="306"/>
        <v>1</v>
      </c>
      <c r="AO526" s="37" t="str">
        <f t="array" ref="AO526:AY526">IF(AN526,"",IVSolution($M526,$N526,$O526,AJ526,AK526,AL526,AM526,$E526,$F526,$G526,$H526,$I526))</f>
        <v/>
      </c>
      <c r="AP526" s="37" t="str">
        <v/>
      </c>
      <c r="AQ526" s="37" t="str">
        <v/>
      </c>
      <c r="AR526" s="39" t="str">
        <v/>
      </c>
      <c r="AS526" s="39" t="str">
        <v/>
      </c>
      <c r="AT526" s="37" t="str">
        <v/>
      </c>
      <c r="AU526" s="37" t="str">
        <v/>
      </c>
      <c r="AV526" s="37" t="str">
        <v/>
      </c>
      <c r="AW526" s="37" t="str">
        <v/>
      </c>
      <c r="AX526" s="37" t="str">
        <v/>
      </c>
      <c r="AY526" s="37" t="str">
        <v/>
      </c>
      <c r="AZ526" s="40" t="str">
        <f t="shared" si="307"/>
        <v/>
      </c>
      <c r="BA526" s="36" t="str">
        <f>IFERROR(INDEX('Level Multipliers'!$D:$D,MATCH(AZ526,'Level Multipliers'!$A:$A,0)),"")</f>
        <v/>
      </c>
      <c r="BB526" s="37" t="str">
        <f t="shared" si="308"/>
        <v/>
      </c>
      <c r="BC526" s="37" t="str">
        <f t="shared" si="309"/>
        <v/>
      </c>
      <c r="BD526" s="38" t="str">
        <f t="shared" si="310"/>
        <v/>
      </c>
      <c r="BE526" s="38" t="str">
        <f t="shared" si="311"/>
        <v/>
      </c>
      <c r="BF526" s="38" t="b">
        <f t="shared" si="312"/>
        <v>1</v>
      </c>
      <c r="BG526" s="37" t="str">
        <f t="array" ref="BG526:BQ526">IF(BF526,"",IVSolution($M526,$N526,$O526,BB526,BC526,BD526,BE526,$E526,$F526,$G526,$H526,$I526))</f>
        <v/>
      </c>
      <c r="BH526" s="37" t="str">
        <v/>
      </c>
      <c r="BI526" s="37" t="str">
        <v/>
      </c>
      <c r="BJ526" s="39" t="str">
        <v/>
      </c>
      <c r="BK526" s="39" t="str">
        <v/>
      </c>
      <c r="BL526" s="37" t="str">
        <v/>
      </c>
      <c r="BM526" s="37" t="str">
        <v/>
      </c>
      <c r="BN526" s="37" t="str">
        <v/>
      </c>
      <c r="BO526" s="37" t="str">
        <v/>
      </c>
      <c r="BP526" s="37" t="str">
        <v/>
      </c>
      <c r="BQ526" s="37" t="str">
        <v/>
      </c>
      <c r="BR526" s="40" t="str">
        <f t="shared" si="313"/>
        <v/>
      </c>
      <c r="BS526" s="36" t="str">
        <f>IFERROR(INDEX('Level Multipliers'!$D:$D,MATCH(BR526,'Level Multipliers'!$A:$A,0)),"")</f>
        <v/>
      </c>
      <c r="BT526" s="37" t="str">
        <f t="shared" si="314"/>
        <v/>
      </c>
      <c r="BU526" s="37" t="str">
        <f t="shared" si="315"/>
        <v/>
      </c>
      <c r="BV526" s="38" t="str">
        <f t="shared" si="316"/>
        <v/>
      </c>
      <c r="BW526" s="38" t="str">
        <f t="shared" si="317"/>
        <v/>
      </c>
      <c r="BX526" s="38" t="b">
        <f t="shared" si="318"/>
        <v>1</v>
      </c>
      <c r="BY526" s="37" t="str">
        <f t="array" ref="BY526:CI526">IF(BX526,"",IVSolution($M526,$N526,$O526,BT526,BU526,BV526,BW526,$E526,$F526,$G526,$H526,$I526))</f>
        <v/>
      </c>
      <c r="BZ526" s="37" t="str">
        <v/>
      </c>
      <c r="CA526" s="37" t="str">
        <v/>
      </c>
      <c r="CB526" s="39" t="str">
        <v/>
      </c>
      <c r="CC526" s="39" t="str">
        <v/>
      </c>
      <c r="CD526" s="37" t="str">
        <v/>
      </c>
      <c r="CE526" s="37" t="str">
        <v/>
      </c>
      <c r="CF526" s="37" t="str">
        <v/>
      </c>
      <c r="CG526" s="37" t="str">
        <v/>
      </c>
      <c r="CH526" s="37" t="str">
        <v/>
      </c>
      <c r="CI526" s="37" t="str">
        <v/>
      </c>
      <c r="CJ526" s="41" t="str">
        <f t="shared" si="319"/>
        <v/>
      </c>
      <c r="CK526" s="41" t="str">
        <f t="shared" si="320"/>
        <v/>
      </c>
      <c r="CL526" s="61" t="str">
        <f t="shared" si="321"/>
        <v/>
      </c>
      <c r="CM526" s="39" t="str">
        <f t="shared" si="322"/>
        <v/>
      </c>
      <c r="CN526" s="39" t="str">
        <f t="shared" si="323"/>
        <v/>
      </c>
      <c r="CO526" s="42" t="str">
        <f t="shared" si="324"/>
        <v/>
      </c>
      <c r="CP526" s="42" t="str">
        <f t="shared" si="325"/>
        <v/>
      </c>
      <c r="CQ526" s="42" t="str">
        <f t="shared" si="326"/>
        <v/>
      </c>
      <c r="CR526" s="42" t="str">
        <f t="shared" si="327"/>
        <v/>
      </c>
      <c r="CS526" s="42" t="str">
        <f t="shared" si="328"/>
        <v/>
      </c>
      <c r="CT526" s="42" t="str">
        <f t="shared" si="329"/>
        <v/>
      </c>
      <c r="CU526" s="43" t="str">
        <f t="shared" si="330"/>
        <v/>
      </c>
      <c r="CV526" s="43" t="str">
        <f t="shared" si="331"/>
        <v/>
      </c>
      <c r="CW526" s="43" t="str">
        <f t="shared" si="332"/>
        <v/>
      </c>
      <c r="CX526" s="13"/>
    </row>
    <row r="527" spans="1:102" x14ac:dyDescent="0.25">
      <c r="A527" s="31"/>
      <c r="B527" s="13"/>
      <c r="C527" s="13"/>
      <c r="D527" s="13"/>
      <c r="E527" s="32"/>
      <c r="F527" s="32"/>
      <c r="G527" s="32"/>
      <c r="H527" s="32"/>
      <c r="I527" s="32"/>
      <c r="J527" s="13"/>
      <c r="K527" s="33"/>
      <c r="L527" s="34" t="str">
        <f>IFERROR(INDEX('Pokemon Data'!A:A,MATCH($A527,'Pokemon Data'!$B:$B,0)),"")</f>
        <v/>
      </c>
      <c r="M527" s="34" t="str">
        <f>IFERROR(INDEX('Pokemon Data'!I:I,MATCH($A527,'Pokemon Data'!$B:$B,0)),"")</f>
        <v/>
      </c>
      <c r="N527" s="34" t="str">
        <f>IFERROR(INDEX('Pokemon Data'!J:J,MATCH($A527,'Pokemon Data'!$B:$B,0)),"")</f>
        <v/>
      </c>
      <c r="O527" s="34" t="str">
        <f>IFERROR(INDEX('Pokemon Data'!K:K,MATCH($A527,'Pokemon Data'!$B:$B,0)),"")</f>
        <v/>
      </c>
      <c r="P527" s="35" t="str">
        <f>IFERROR(INDEX('Level Multipliers'!$A:$A,MATCH($D527,'Level Multipliers'!$B:$B,0)),"")</f>
        <v/>
      </c>
      <c r="Q527" s="36" t="str">
        <f>IFERROR(INDEX('Level Multipliers'!$D:$D,MATCH(P527,'Level Multipliers'!$A:$A,0)),"")</f>
        <v/>
      </c>
      <c r="R527" s="37" t="str">
        <f t="shared" si="296"/>
        <v/>
      </c>
      <c r="S527" s="37" t="str">
        <f t="shared" si="297"/>
        <v/>
      </c>
      <c r="T527" s="38" t="str">
        <f t="shared" si="298"/>
        <v/>
      </c>
      <c r="U527" s="38" t="str">
        <f t="shared" si="299"/>
        <v/>
      </c>
      <c r="V527" s="38" t="b">
        <f t="shared" si="300"/>
        <v>1</v>
      </c>
      <c r="W527" s="37" t="str">
        <f t="array" ref="W527:AG527">IF(V527,"",IVSolution($M527,$N527,$O527,R527,S527,T527,U527,$E527,$F527,$G527,$H527,$I527))</f>
        <v/>
      </c>
      <c r="X527" s="37" t="str">
        <v/>
      </c>
      <c r="Y527" s="37" t="str">
        <v/>
      </c>
      <c r="Z527" s="39" t="str">
        <v/>
      </c>
      <c r="AA527" s="39" t="str">
        <v/>
      </c>
      <c r="AB527" s="37" t="str">
        <v/>
      </c>
      <c r="AC527" s="37" t="str">
        <v/>
      </c>
      <c r="AD527" s="37" t="str">
        <v/>
      </c>
      <c r="AE527" s="37" t="str">
        <v/>
      </c>
      <c r="AF527" s="37" t="str">
        <v/>
      </c>
      <c r="AG527" s="37" t="str">
        <v/>
      </c>
      <c r="AH527" s="40" t="str">
        <f t="shared" si="301"/>
        <v/>
      </c>
      <c r="AI527" s="36" t="str">
        <f>IFERROR(INDEX('Level Multipliers'!$D:$D,MATCH(AH527,'Level Multipliers'!$A:$A,0)),"")</f>
        <v/>
      </c>
      <c r="AJ527" s="37" t="str">
        <f t="shared" si="302"/>
        <v/>
      </c>
      <c r="AK527" s="37" t="str">
        <f t="shared" si="303"/>
        <v/>
      </c>
      <c r="AL527" s="38" t="str">
        <f t="shared" si="304"/>
        <v/>
      </c>
      <c r="AM527" s="38" t="str">
        <f t="shared" si="305"/>
        <v/>
      </c>
      <c r="AN527" s="38" t="b">
        <f t="shared" si="306"/>
        <v>1</v>
      </c>
      <c r="AO527" s="37" t="str">
        <f t="array" ref="AO527:AY527">IF(AN527,"",IVSolution($M527,$N527,$O527,AJ527,AK527,AL527,AM527,$E527,$F527,$G527,$H527,$I527))</f>
        <v/>
      </c>
      <c r="AP527" s="37" t="str">
        <v/>
      </c>
      <c r="AQ527" s="37" t="str">
        <v/>
      </c>
      <c r="AR527" s="39" t="str">
        <v/>
      </c>
      <c r="AS527" s="39" t="str">
        <v/>
      </c>
      <c r="AT527" s="37" t="str">
        <v/>
      </c>
      <c r="AU527" s="37" t="str">
        <v/>
      </c>
      <c r="AV527" s="37" t="str">
        <v/>
      </c>
      <c r="AW527" s="37" t="str">
        <v/>
      </c>
      <c r="AX527" s="37" t="str">
        <v/>
      </c>
      <c r="AY527" s="37" t="str">
        <v/>
      </c>
      <c r="AZ527" s="40" t="str">
        <f t="shared" si="307"/>
        <v/>
      </c>
      <c r="BA527" s="36" t="str">
        <f>IFERROR(INDEX('Level Multipliers'!$D:$D,MATCH(AZ527,'Level Multipliers'!$A:$A,0)),"")</f>
        <v/>
      </c>
      <c r="BB527" s="37" t="str">
        <f t="shared" si="308"/>
        <v/>
      </c>
      <c r="BC527" s="37" t="str">
        <f t="shared" si="309"/>
        <v/>
      </c>
      <c r="BD527" s="38" t="str">
        <f t="shared" si="310"/>
        <v/>
      </c>
      <c r="BE527" s="38" t="str">
        <f t="shared" si="311"/>
        <v/>
      </c>
      <c r="BF527" s="38" t="b">
        <f t="shared" si="312"/>
        <v>1</v>
      </c>
      <c r="BG527" s="37" t="str">
        <f t="array" ref="BG527:BQ527">IF(BF527,"",IVSolution($M527,$N527,$O527,BB527,BC527,BD527,BE527,$E527,$F527,$G527,$H527,$I527))</f>
        <v/>
      </c>
      <c r="BH527" s="37" t="str">
        <v/>
      </c>
      <c r="BI527" s="37" t="str">
        <v/>
      </c>
      <c r="BJ527" s="39" t="str">
        <v/>
      </c>
      <c r="BK527" s="39" t="str">
        <v/>
      </c>
      <c r="BL527" s="37" t="str">
        <v/>
      </c>
      <c r="BM527" s="37" t="str">
        <v/>
      </c>
      <c r="BN527" s="37" t="str">
        <v/>
      </c>
      <c r="BO527" s="37" t="str">
        <v/>
      </c>
      <c r="BP527" s="37" t="str">
        <v/>
      </c>
      <c r="BQ527" s="37" t="str">
        <v/>
      </c>
      <c r="BR527" s="40" t="str">
        <f t="shared" si="313"/>
        <v/>
      </c>
      <c r="BS527" s="36" t="str">
        <f>IFERROR(INDEX('Level Multipliers'!$D:$D,MATCH(BR527,'Level Multipliers'!$A:$A,0)),"")</f>
        <v/>
      </c>
      <c r="BT527" s="37" t="str">
        <f t="shared" si="314"/>
        <v/>
      </c>
      <c r="BU527" s="37" t="str">
        <f t="shared" si="315"/>
        <v/>
      </c>
      <c r="BV527" s="38" t="str">
        <f t="shared" si="316"/>
        <v/>
      </c>
      <c r="BW527" s="38" t="str">
        <f t="shared" si="317"/>
        <v/>
      </c>
      <c r="BX527" s="38" t="b">
        <f t="shared" si="318"/>
        <v>1</v>
      </c>
      <c r="BY527" s="37" t="str">
        <f t="array" ref="BY527:CI527">IF(BX527,"",IVSolution($M527,$N527,$O527,BT527,BU527,BV527,BW527,$E527,$F527,$G527,$H527,$I527))</f>
        <v/>
      </c>
      <c r="BZ527" s="37" t="str">
        <v/>
      </c>
      <c r="CA527" s="37" t="str">
        <v/>
      </c>
      <c r="CB527" s="39" t="str">
        <v/>
      </c>
      <c r="CC527" s="39" t="str">
        <v/>
      </c>
      <c r="CD527" s="37" t="str">
        <v/>
      </c>
      <c r="CE527" s="37" t="str">
        <v/>
      </c>
      <c r="CF527" s="37" t="str">
        <v/>
      </c>
      <c r="CG527" s="37" t="str">
        <v/>
      </c>
      <c r="CH527" s="37" t="str">
        <v/>
      </c>
      <c r="CI527" s="37" t="str">
        <v/>
      </c>
      <c r="CJ527" s="41" t="str">
        <f t="shared" si="319"/>
        <v/>
      </c>
      <c r="CK527" s="41" t="str">
        <f t="shared" si="320"/>
        <v/>
      </c>
      <c r="CL527" s="61" t="str">
        <f t="shared" si="321"/>
        <v/>
      </c>
      <c r="CM527" s="39" t="str">
        <f t="shared" si="322"/>
        <v/>
      </c>
      <c r="CN527" s="39" t="str">
        <f t="shared" si="323"/>
        <v/>
      </c>
      <c r="CO527" s="42" t="str">
        <f t="shared" si="324"/>
        <v/>
      </c>
      <c r="CP527" s="42" t="str">
        <f t="shared" si="325"/>
        <v/>
      </c>
      <c r="CQ527" s="42" t="str">
        <f t="shared" si="326"/>
        <v/>
      </c>
      <c r="CR527" s="42" t="str">
        <f t="shared" si="327"/>
        <v/>
      </c>
      <c r="CS527" s="42" t="str">
        <f t="shared" si="328"/>
        <v/>
      </c>
      <c r="CT527" s="42" t="str">
        <f t="shared" si="329"/>
        <v/>
      </c>
      <c r="CU527" s="43" t="str">
        <f t="shared" si="330"/>
        <v/>
      </c>
      <c r="CV527" s="43" t="str">
        <f t="shared" si="331"/>
        <v/>
      </c>
      <c r="CW527" s="43" t="str">
        <f t="shared" si="332"/>
        <v/>
      </c>
      <c r="CX527" s="13"/>
    </row>
    <row r="528" spans="1:102" x14ac:dyDescent="0.25">
      <c r="A528" s="31"/>
      <c r="B528" s="13"/>
      <c r="C528" s="13"/>
      <c r="D528" s="13"/>
      <c r="E528" s="32"/>
      <c r="F528" s="32"/>
      <c r="G528" s="32"/>
      <c r="H528" s="32"/>
      <c r="I528" s="32"/>
      <c r="J528" s="13"/>
      <c r="K528" s="33"/>
      <c r="L528" s="34" t="str">
        <f>IFERROR(INDEX('Pokemon Data'!A:A,MATCH($A528,'Pokemon Data'!$B:$B,0)),"")</f>
        <v/>
      </c>
      <c r="M528" s="34" t="str">
        <f>IFERROR(INDEX('Pokemon Data'!I:I,MATCH($A528,'Pokemon Data'!$B:$B,0)),"")</f>
        <v/>
      </c>
      <c r="N528" s="34" t="str">
        <f>IFERROR(INDEX('Pokemon Data'!J:J,MATCH($A528,'Pokemon Data'!$B:$B,0)),"")</f>
        <v/>
      </c>
      <c r="O528" s="34" t="str">
        <f>IFERROR(INDEX('Pokemon Data'!K:K,MATCH($A528,'Pokemon Data'!$B:$B,0)),"")</f>
        <v/>
      </c>
      <c r="P528" s="35" t="str">
        <f>IFERROR(INDEX('Level Multipliers'!$A:$A,MATCH($D528,'Level Multipliers'!$B:$B,0)),"")</f>
        <v/>
      </c>
      <c r="Q528" s="36" t="str">
        <f>IFERROR(INDEX('Level Multipliers'!$D:$D,MATCH(P528,'Level Multipliers'!$A:$A,0)),"")</f>
        <v/>
      </c>
      <c r="R528" s="37" t="str">
        <f t="shared" si="296"/>
        <v/>
      </c>
      <c r="S528" s="37" t="str">
        <f t="shared" si="297"/>
        <v/>
      </c>
      <c r="T528" s="38" t="str">
        <f t="shared" si="298"/>
        <v/>
      </c>
      <c r="U528" s="38" t="str">
        <f t="shared" si="299"/>
        <v/>
      </c>
      <c r="V528" s="38" t="b">
        <f t="shared" si="300"/>
        <v>1</v>
      </c>
      <c r="W528" s="37" t="str">
        <f t="array" ref="W528:AG528">IF(V528,"",IVSolution($M528,$N528,$O528,R528,S528,T528,U528,$E528,$F528,$G528,$H528,$I528))</f>
        <v/>
      </c>
      <c r="X528" s="37" t="str">
        <v/>
      </c>
      <c r="Y528" s="37" t="str">
        <v/>
      </c>
      <c r="Z528" s="39" t="str">
        <v/>
      </c>
      <c r="AA528" s="39" t="str">
        <v/>
      </c>
      <c r="AB528" s="37" t="str">
        <v/>
      </c>
      <c r="AC528" s="37" t="str">
        <v/>
      </c>
      <c r="AD528" s="37" t="str">
        <v/>
      </c>
      <c r="AE528" s="37" t="str">
        <v/>
      </c>
      <c r="AF528" s="37" t="str">
        <v/>
      </c>
      <c r="AG528" s="37" t="str">
        <v/>
      </c>
      <c r="AH528" s="40" t="str">
        <f t="shared" si="301"/>
        <v/>
      </c>
      <c r="AI528" s="36" t="str">
        <f>IFERROR(INDEX('Level Multipliers'!$D:$D,MATCH(AH528,'Level Multipliers'!$A:$A,0)),"")</f>
        <v/>
      </c>
      <c r="AJ528" s="37" t="str">
        <f t="shared" si="302"/>
        <v/>
      </c>
      <c r="AK528" s="37" t="str">
        <f t="shared" si="303"/>
        <v/>
      </c>
      <c r="AL528" s="38" t="str">
        <f t="shared" si="304"/>
        <v/>
      </c>
      <c r="AM528" s="38" t="str">
        <f t="shared" si="305"/>
        <v/>
      </c>
      <c r="AN528" s="38" t="b">
        <f t="shared" si="306"/>
        <v>1</v>
      </c>
      <c r="AO528" s="37" t="str">
        <f t="array" ref="AO528:AY528">IF(AN528,"",IVSolution($M528,$N528,$O528,AJ528,AK528,AL528,AM528,$E528,$F528,$G528,$H528,$I528))</f>
        <v/>
      </c>
      <c r="AP528" s="37" t="str">
        <v/>
      </c>
      <c r="AQ528" s="37" t="str">
        <v/>
      </c>
      <c r="AR528" s="39" t="str">
        <v/>
      </c>
      <c r="AS528" s="39" t="str">
        <v/>
      </c>
      <c r="AT528" s="37" t="str">
        <v/>
      </c>
      <c r="AU528" s="37" t="str">
        <v/>
      </c>
      <c r="AV528" s="37" t="str">
        <v/>
      </c>
      <c r="AW528" s="37" t="str">
        <v/>
      </c>
      <c r="AX528" s="37" t="str">
        <v/>
      </c>
      <c r="AY528" s="37" t="str">
        <v/>
      </c>
      <c r="AZ528" s="40" t="str">
        <f t="shared" si="307"/>
        <v/>
      </c>
      <c r="BA528" s="36" t="str">
        <f>IFERROR(INDEX('Level Multipliers'!$D:$D,MATCH(AZ528,'Level Multipliers'!$A:$A,0)),"")</f>
        <v/>
      </c>
      <c r="BB528" s="37" t="str">
        <f t="shared" si="308"/>
        <v/>
      </c>
      <c r="BC528" s="37" t="str">
        <f t="shared" si="309"/>
        <v/>
      </c>
      <c r="BD528" s="38" t="str">
        <f t="shared" si="310"/>
        <v/>
      </c>
      <c r="BE528" s="38" t="str">
        <f t="shared" si="311"/>
        <v/>
      </c>
      <c r="BF528" s="38" t="b">
        <f t="shared" si="312"/>
        <v>1</v>
      </c>
      <c r="BG528" s="37" t="str">
        <f t="array" ref="BG528:BQ528">IF(BF528,"",IVSolution($M528,$N528,$O528,BB528,BC528,BD528,BE528,$E528,$F528,$G528,$H528,$I528))</f>
        <v/>
      </c>
      <c r="BH528" s="37" t="str">
        <v/>
      </c>
      <c r="BI528" s="37" t="str">
        <v/>
      </c>
      <c r="BJ528" s="39" t="str">
        <v/>
      </c>
      <c r="BK528" s="39" t="str">
        <v/>
      </c>
      <c r="BL528" s="37" t="str">
        <v/>
      </c>
      <c r="BM528" s="37" t="str">
        <v/>
      </c>
      <c r="BN528" s="37" t="str">
        <v/>
      </c>
      <c r="BO528" s="37" t="str">
        <v/>
      </c>
      <c r="BP528" s="37" t="str">
        <v/>
      </c>
      <c r="BQ528" s="37" t="str">
        <v/>
      </c>
      <c r="BR528" s="40" t="str">
        <f t="shared" si="313"/>
        <v/>
      </c>
      <c r="BS528" s="36" t="str">
        <f>IFERROR(INDEX('Level Multipliers'!$D:$D,MATCH(BR528,'Level Multipliers'!$A:$A,0)),"")</f>
        <v/>
      </c>
      <c r="BT528" s="37" t="str">
        <f t="shared" si="314"/>
        <v/>
      </c>
      <c r="BU528" s="37" t="str">
        <f t="shared" si="315"/>
        <v/>
      </c>
      <c r="BV528" s="38" t="str">
        <f t="shared" si="316"/>
        <v/>
      </c>
      <c r="BW528" s="38" t="str">
        <f t="shared" si="317"/>
        <v/>
      </c>
      <c r="BX528" s="38" t="b">
        <f t="shared" si="318"/>
        <v>1</v>
      </c>
      <c r="BY528" s="37" t="str">
        <f t="array" ref="BY528:CI528">IF(BX528,"",IVSolution($M528,$N528,$O528,BT528,BU528,BV528,BW528,$E528,$F528,$G528,$H528,$I528))</f>
        <v/>
      </c>
      <c r="BZ528" s="37" t="str">
        <v/>
      </c>
      <c r="CA528" s="37" t="str">
        <v/>
      </c>
      <c r="CB528" s="39" t="str">
        <v/>
      </c>
      <c r="CC528" s="39" t="str">
        <v/>
      </c>
      <c r="CD528" s="37" t="str">
        <v/>
      </c>
      <c r="CE528" s="37" t="str">
        <v/>
      </c>
      <c r="CF528" s="37" t="str">
        <v/>
      </c>
      <c r="CG528" s="37" t="str">
        <v/>
      </c>
      <c r="CH528" s="37" t="str">
        <v/>
      </c>
      <c r="CI528" s="37" t="str">
        <v/>
      </c>
      <c r="CJ528" s="41" t="str">
        <f t="shared" si="319"/>
        <v/>
      </c>
      <c r="CK528" s="41" t="str">
        <f t="shared" si="320"/>
        <v/>
      </c>
      <c r="CL528" s="61" t="str">
        <f t="shared" si="321"/>
        <v/>
      </c>
      <c r="CM528" s="39" t="str">
        <f t="shared" si="322"/>
        <v/>
      </c>
      <c r="CN528" s="39" t="str">
        <f t="shared" si="323"/>
        <v/>
      </c>
      <c r="CO528" s="42" t="str">
        <f t="shared" si="324"/>
        <v/>
      </c>
      <c r="CP528" s="42" t="str">
        <f t="shared" si="325"/>
        <v/>
      </c>
      <c r="CQ528" s="42" t="str">
        <f t="shared" si="326"/>
        <v/>
      </c>
      <c r="CR528" s="42" t="str">
        <f t="shared" si="327"/>
        <v/>
      </c>
      <c r="CS528" s="42" t="str">
        <f t="shared" si="328"/>
        <v/>
      </c>
      <c r="CT528" s="42" t="str">
        <f t="shared" si="329"/>
        <v/>
      </c>
      <c r="CU528" s="43" t="str">
        <f t="shared" si="330"/>
        <v/>
      </c>
      <c r="CV528" s="43" t="str">
        <f t="shared" si="331"/>
        <v/>
      </c>
      <c r="CW528" s="43" t="str">
        <f t="shared" si="332"/>
        <v/>
      </c>
      <c r="CX528" s="13"/>
    </row>
    <row r="529" spans="1:102" x14ac:dyDescent="0.25">
      <c r="A529" s="31"/>
      <c r="B529" s="13"/>
      <c r="C529" s="13"/>
      <c r="D529" s="13"/>
      <c r="E529" s="32"/>
      <c r="F529" s="32"/>
      <c r="G529" s="32"/>
      <c r="H529" s="32"/>
      <c r="I529" s="32"/>
      <c r="J529" s="13"/>
      <c r="K529" s="33"/>
      <c r="L529" s="34" t="str">
        <f>IFERROR(INDEX('Pokemon Data'!A:A,MATCH($A529,'Pokemon Data'!$B:$B,0)),"")</f>
        <v/>
      </c>
      <c r="M529" s="34" t="str">
        <f>IFERROR(INDEX('Pokemon Data'!I:I,MATCH($A529,'Pokemon Data'!$B:$B,0)),"")</f>
        <v/>
      </c>
      <c r="N529" s="34" t="str">
        <f>IFERROR(INDEX('Pokemon Data'!J:J,MATCH($A529,'Pokemon Data'!$B:$B,0)),"")</f>
        <v/>
      </c>
      <c r="O529" s="34" t="str">
        <f>IFERROR(INDEX('Pokemon Data'!K:K,MATCH($A529,'Pokemon Data'!$B:$B,0)),"")</f>
        <v/>
      </c>
      <c r="P529" s="35" t="str">
        <f>IFERROR(INDEX('Level Multipliers'!$A:$A,MATCH($D529,'Level Multipliers'!$B:$B,0)),"")</f>
        <v/>
      </c>
      <c r="Q529" s="36" t="str">
        <f>IFERROR(INDEX('Level Multipliers'!$D:$D,MATCH(P529,'Level Multipliers'!$A:$A,0)),"")</f>
        <v/>
      </c>
      <c r="R529" s="37" t="str">
        <f t="shared" si="296"/>
        <v/>
      </c>
      <c r="S529" s="37" t="str">
        <f t="shared" si="297"/>
        <v/>
      </c>
      <c r="T529" s="38" t="str">
        <f t="shared" si="298"/>
        <v/>
      </c>
      <c r="U529" s="38" t="str">
        <f t="shared" si="299"/>
        <v/>
      </c>
      <c r="V529" s="38" t="b">
        <f t="shared" si="300"/>
        <v>1</v>
      </c>
      <c r="W529" s="37" t="str">
        <f t="array" ref="W529:AG529">IF(V529,"",IVSolution($M529,$N529,$O529,R529,S529,T529,U529,$E529,$F529,$G529,$H529,$I529))</f>
        <v/>
      </c>
      <c r="X529" s="37" t="str">
        <v/>
      </c>
      <c r="Y529" s="37" t="str">
        <v/>
      </c>
      <c r="Z529" s="39" t="str">
        <v/>
      </c>
      <c r="AA529" s="39" t="str">
        <v/>
      </c>
      <c r="AB529" s="37" t="str">
        <v/>
      </c>
      <c r="AC529" s="37" t="str">
        <v/>
      </c>
      <c r="AD529" s="37" t="str">
        <v/>
      </c>
      <c r="AE529" s="37" t="str">
        <v/>
      </c>
      <c r="AF529" s="37" t="str">
        <v/>
      </c>
      <c r="AG529" s="37" t="str">
        <v/>
      </c>
      <c r="AH529" s="40" t="str">
        <f t="shared" si="301"/>
        <v/>
      </c>
      <c r="AI529" s="36" t="str">
        <f>IFERROR(INDEX('Level Multipliers'!$D:$D,MATCH(AH529,'Level Multipliers'!$A:$A,0)),"")</f>
        <v/>
      </c>
      <c r="AJ529" s="37" t="str">
        <f t="shared" si="302"/>
        <v/>
      </c>
      <c r="AK529" s="37" t="str">
        <f t="shared" si="303"/>
        <v/>
      </c>
      <c r="AL529" s="38" t="str">
        <f t="shared" si="304"/>
        <v/>
      </c>
      <c r="AM529" s="38" t="str">
        <f t="shared" si="305"/>
        <v/>
      </c>
      <c r="AN529" s="38" t="b">
        <f t="shared" si="306"/>
        <v>1</v>
      </c>
      <c r="AO529" s="37" t="str">
        <f t="array" ref="AO529:AY529">IF(AN529,"",IVSolution($M529,$N529,$O529,AJ529,AK529,AL529,AM529,$E529,$F529,$G529,$H529,$I529))</f>
        <v/>
      </c>
      <c r="AP529" s="37" t="str">
        <v/>
      </c>
      <c r="AQ529" s="37" t="str">
        <v/>
      </c>
      <c r="AR529" s="39" t="str">
        <v/>
      </c>
      <c r="AS529" s="39" t="str">
        <v/>
      </c>
      <c r="AT529" s="37" t="str">
        <v/>
      </c>
      <c r="AU529" s="37" t="str">
        <v/>
      </c>
      <c r="AV529" s="37" t="str">
        <v/>
      </c>
      <c r="AW529" s="37" t="str">
        <v/>
      </c>
      <c r="AX529" s="37" t="str">
        <v/>
      </c>
      <c r="AY529" s="37" t="str">
        <v/>
      </c>
      <c r="AZ529" s="40" t="str">
        <f t="shared" si="307"/>
        <v/>
      </c>
      <c r="BA529" s="36" t="str">
        <f>IFERROR(INDEX('Level Multipliers'!$D:$D,MATCH(AZ529,'Level Multipliers'!$A:$A,0)),"")</f>
        <v/>
      </c>
      <c r="BB529" s="37" t="str">
        <f t="shared" si="308"/>
        <v/>
      </c>
      <c r="BC529" s="37" t="str">
        <f t="shared" si="309"/>
        <v/>
      </c>
      <c r="BD529" s="38" t="str">
        <f t="shared" si="310"/>
        <v/>
      </c>
      <c r="BE529" s="38" t="str">
        <f t="shared" si="311"/>
        <v/>
      </c>
      <c r="BF529" s="38" t="b">
        <f t="shared" si="312"/>
        <v>1</v>
      </c>
      <c r="BG529" s="37" t="str">
        <f t="array" ref="BG529:BQ529">IF(BF529,"",IVSolution($M529,$N529,$O529,BB529,BC529,BD529,BE529,$E529,$F529,$G529,$H529,$I529))</f>
        <v/>
      </c>
      <c r="BH529" s="37" t="str">
        <v/>
      </c>
      <c r="BI529" s="37" t="str">
        <v/>
      </c>
      <c r="BJ529" s="39" t="str">
        <v/>
      </c>
      <c r="BK529" s="39" t="str">
        <v/>
      </c>
      <c r="BL529" s="37" t="str">
        <v/>
      </c>
      <c r="BM529" s="37" t="str">
        <v/>
      </c>
      <c r="BN529" s="37" t="str">
        <v/>
      </c>
      <c r="BO529" s="37" t="str">
        <v/>
      </c>
      <c r="BP529" s="37" t="str">
        <v/>
      </c>
      <c r="BQ529" s="37" t="str">
        <v/>
      </c>
      <c r="BR529" s="40" t="str">
        <f t="shared" si="313"/>
        <v/>
      </c>
      <c r="BS529" s="36" t="str">
        <f>IFERROR(INDEX('Level Multipliers'!$D:$D,MATCH(BR529,'Level Multipliers'!$A:$A,0)),"")</f>
        <v/>
      </c>
      <c r="BT529" s="37" t="str">
        <f t="shared" si="314"/>
        <v/>
      </c>
      <c r="BU529" s="37" t="str">
        <f t="shared" si="315"/>
        <v/>
      </c>
      <c r="BV529" s="38" t="str">
        <f t="shared" si="316"/>
        <v/>
      </c>
      <c r="BW529" s="38" t="str">
        <f t="shared" si="317"/>
        <v/>
      </c>
      <c r="BX529" s="38" t="b">
        <f t="shared" si="318"/>
        <v>1</v>
      </c>
      <c r="BY529" s="37" t="str">
        <f t="array" ref="BY529:CI529">IF(BX529,"",IVSolution($M529,$N529,$O529,BT529,BU529,BV529,BW529,$E529,$F529,$G529,$H529,$I529))</f>
        <v/>
      </c>
      <c r="BZ529" s="37" t="str">
        <v/>
      </c>
      <c r="CA529" s="37" t="str">
        <v/>
      </c>
      <c r="CB529" s="39" t="str">
        <v/>
      </c>
      <c r="CC529" s="39" t="str">
        <v/>
      </c>
      <c r="CD529" s="37" t="str">
        <v/>
      </c>
      <c r="CE529" s="37" t="str">
        <v/>
      </c>
      <c r="CF529" s="37" t="str">
        <v/>
      </c>
      <c r="CG529" s="37" t="str">
        <v/>
      </c>
      <c r="CH529" s="37" t="str">
        <v/>
      </c>
      <c r="CI529" s="37" t="str">
        <v/>
      </c>
      <c r="CJ529" s="41" t="str">
        <f t="shared" si="319"/>
        <v/>
      </c>
      <c r="CK529" s="41" t="str">
        <f t="shared" si="320"/>
        <v/>
      </c>
      <c r="CL529" s="61" t="str">
        <f t="shared" si="321"/>
        <v/>
      </c>
      <c r="CM529" s="39" t="str">
        <f t="shared" si="322"/>
        <v/>
      </c>
      <c r="CN529" s="39" t="str">
        <f t="shared" si="323"/>
        <v/>
      </c>
      <c r="CO529" s="42" t="str">
        <f t="shared" si="324"/>
        <v/>
      </c>
      <c r="CP529" s="42" t="str">
        <f t="shared" si="325"/>
        <v/>
      </c>
      <c r="CQ529" s="42" t="str">
        <f t="shared" si="326"/>
        <v/>
      </c>
      <c r="CR529" s="42" t="str">
        <f t="shared" si="327"/>
        <v/>
      </c>
      <c r="CS529" s="42" t="str">
        <f t="shared" si="328"/>
        <v/>
      </c>
      <c r="CT529" s="42" t="str">
        <f t="shared" si="329"/>
        <v/>
      </c>
      <c r="CU529" s="43" t="str">
        <f t="shared" si="330"/>
        <v/>
      </c>
      <c r="CV529" s="43" t="str">
        <f t="shared" si="331"/>
        <v/>
      </c>
      <c r="CW529" s="43" t="str">
        <f t="shared" si="332"/>
        <v/>
      </c>
      <c r="CX529" s="13"/>
    </row>
    <row r="530" spans="1:102" x14ac:dyDescent="0.25">
      <c r="A530" s="31"/>
      <c r="B530" s="13"/>
      <c r="C530" s="13"/>
      <c r="D530" s="13"/>
      <c r="E530" s="32"/>
      <c r="F530" s="32"/>
      <c r="G530" s="32"/>
      <c r="H530" s="32"/>
      <c r="I530" s="32"/>
      <c r="J530" s="13"/>
      <c r="K530" s="33"/>
      <c r="L530" s="34" t="str">
        <f>IFERROR(INDEX('Pokemon Data'!A:A,MATCH($A530,'Pokemon Data'!$B:$B,0)),"")</f>
        <v/>
      </c>
      <c r="M530" s="34" t="str">
        <f>IFERROR(INDEX('Pokemon Data'!I:I,MATCH($A530,'Pokemon Data'!$B:$B,0)),"")</f>
        <v/>
      </c>
      <c r="N530" s="34" t="str">
        <f>IFERROR(INDEX('Pokemon Data'!J:J,MATCH($A530,'Pokemon Data'!$B:$B,0)),"")</f>
        <v/>
      </c>
      <c r="O530" s="34" t="str">
        <f>IFERROR(INDEX('Pokemon Data'!K:K,MATCH($A530,'Pokemon Data'!$B:$B,0)),"")</f>
        <v/>
      </c>
      <c r="P530" s="35" t="str">
        <f>IFERROR(INDEX('Level Multipliers'!$A:$A,MATCH($D530,'Level Multipliers'!$B:$B,0)),"")</f>
        <v/>
      </c>
      <c r="Q530" s="36" t="str">
        <f>IFERROR(INDEX('Level Multipliers'!$D:$D,MATCH(P530,'Level Multipliers'!$A:$A,0)),"")</f>
        <v/>
      </c>
      <c r="R530" s="37" t="str">
        <f t="shared" si="296"/>
        <v/>
      </c>
      <c r="S530" s="37" t="str">
        <f t="shared" si="297"/>
        <v/>
      </c>
      <c r="T530" s="38" t="str">
        <f t="shared" si="298"/>
        <v/>
      </c>
      <c r="U530" s="38" t="str">
        <f t="shared" si="299"/>
        <v/>
      </c>
      <c r="V530" s="38" t="b">
        <f t="shared" si="300"/>
        <v>1</v>
      </c>
      <c r="W530" s="37" t="str">
        <f t="array" ref="W530:AG530">IF(V530,"",IVSolution($M530,$N530,$O530,R530,S530,T530,U530,$E530,$F530,$G530,$H530,$I530))</f>
        <v/>
      </c>
      <c r="X530" s="37" t="str">
        <v/>
      </c>
      <c r="Y530" s="37" t="str">
        <v/>
      </c>
      <c r="Z530" s="39" t="str">
        <v/>
      </c>
      <c r="AA530" s="39" t="str">
        <v/>
      </c>
      <c r="AB530" s="37" t="str">
        <v/>
      </c>
      <c r="AC530" s="37" t="str">
        <v/>
      </c>
      <c r="AD530" s="37" t="str">
        <v/>
      </c>
      <c r="AE530" s="37" t="str">
        <v/>
      </c>
      <c r="AF530" s="37" t="str">
        <v/>
      </c>
      <c r="AG530" s="37" t="str">
        <v/>
      </c>
      <c r="AH530" s="40" t="str">
        <f t="shared" si="301"/>
        <v/>
      </c>
      <c r="AI530" s="36" t="str">
        <f>IFERROR(INDEX('Level Multipliers'!$D:$D,MATCH(AH530,'Level Multipliers'!$A:$A,0)),"")</f>
        <v/>
      </c>
      <c r="AJ530" s="37" t="str">
        <f t="shared" si="302"/>
        <v/>
      </c>
      <c r="AK530" s="37" t="str">
        <f t="shared" si="303"/>
        <v/>
      </c>
      <c r="AL530" s="38" t="str">
        <f t="shared" si="304"/>
        <v/>
      </c>
      <c r="AM530" s="38" t="str">
        <f t="shared" si="305"/>
        <v/>
      </c>
      <c r="AN530" s="38" t="b">
        <f t="shared" si="306"/>
        <v>1</v>
      </c>
      <c r="AO530" s="37" t="str">
        <f t="array" ref="AO530:AY530">IF(AN530,"",IVSolution($M530,$N530,$O530,AJ530,AK530,AL530,AM530,$E530,$F530,$G530,$H530,$I530))</f>
        <v/>
      </c>
      <c r="AP530" s="37" t="str">
        <v/>
      </c>
      <c r="AQ530" s="37" t="str">
        <v/>
      </c>
      <c r="AR530" s="39" t="str">
        <v/>
      </c>
      <c r="AS530" s="39" t="str">
        <v/>
      </c>
      <c r="AT530" s="37" t="str">
        <v/>
      </c>
      <c r="AU530" s="37" t="str">
        <v/>
      </c>
      <c r="AV530" s="37" t="str">
        <v/>
      </c>
      <c r="AW530" s="37" t="str">
        <v/>
      </c>
      <c r="AX530" s="37" t="str">
        <v/>
      </c>
      <c r="AY530" s="37" t="str">
        <v/>
      </c>
      <c r="AZ530" s="40" t="str">
        <f t="shared" si="307"/>
        <v/>
      </c>
      <c r="BA530" s="36" t="str">
        <f>IFERROR(INDEX('Level Multipliers'!$D:$D,MATCH(AZ530,'Level Multipliers'!$A:$A,0)),"")</f>
        <v/>
      </c>
      <c r="BB530" s="37" t="str">
        <f t="shared" si="308"/>
        <v/>
      </c>
      <c r="BC530" s="37" t="str">
        <f t="shared" si="309"/>
        <v/>
      </c>
      <c r="BD530" s="38" t="str">
        <f t="shared" si="310"/>
        <v/>
      </c>
      <c r="BE530" s="38" t="str">
        <f t="shared" si="311"/>
        <v/>
      </c>
      <c r="BF530" s="38" t="b">
        <f t="shared" si="312"/>
        <v>1</v>
      </c>
      <c r="BG530" s="37" t="str">
        <f t="array" ref="BG530:BQ530">IF(BF530,"",IVSolution($M530,$N530,$O530,BB530,BC530,BD530,BE530,$E530,$F530,$G530,$H530,$I530))</f>
        <v/>
      </c>
      <c r="BH530" s="37" t="str">
        <v/>
      </c>
      <c r="BI530" s="37" t="str">
        <v/>
      </c>
      <c r="BJ530" s="39" t="str">
        <v/>
      </c>
      <c r="BK530" s="39" t="str">
        <v/>
      </c>
      <c r="BL530" s="37" t="str">
        <v/>
      </c>
      <c r="BM530" s="37" t="str">
        <v/>
      </c>
      <c r="BN530" s="37" t="str">
        <v/>
      </c>
      <c r="BO530" s="37" t="str">
        <v/>
      </c>
      <c r="BP530" s="37" t="str">
        <v/>
      </c>
      <c r="BQ530" s="37" t="str">
        <v/>
      </c>
      <c r="BR530" s="40" t="str">
        <f t="shared" si="313"/>
        <v/>
      </c>
      <c r="BS530" s="36" t="str">
        <f>IFERROR(INDEX('Level Multipliers'!$D:$D,MATCH(BR530,'Level Multipliers'!$A:$A,0)),"")</f>
        <v/>
      </c>
      <c r="BT530" s="37" t="str">
        <f t="shared" si="314"/>
        <v/>
      </c>
      <c r="BU530" s="37" t="str">
        <f t="shared" si="315"/>
        <v/>
      </c>
      <c r="BV530" s="38" t="str">
        <f t="shared" si="316"/>
        <v/>
      </c>
      <c r="BW530" s="38" t="str">
        <f t="shared" si="317"/>
        <v/>
      </c>
      <c r="BX530" s="38" t="b">
        <f t="shared" si="318"/>
        <v>1</v>
      </c>
      <c r="BY530" s="37" t="str">
        <f t="array" ref="BY530:CI530">IF(BX530,"",IVSolution($M530,$N530,$O530,BT530,BU530,BV530,BW530,$E530,$F530,$G530,$H530,$I530))</f>
        <v/>
      </c>
      <c r="BZ530" s="37" t="str">
        <v/>
      </c>
      <c r="CA530" s="37" t="str">
        <v/>
      </c>
      <c r="CB530" s="39" t="str">
        <v/>
      </c>
      <c r="CC530" s="39" t="str">
        <v/>
      </c>
      <c r="CD530" s="37" t="str">
        <v/>
      </c>
      <c r="CE530" s="37" t="str">
        <v/>
      </c>
      <c r="CF530" s="37" t="str">
        <v/>
      </c>
      <c r="CG530" s="37" t="str">
        <v/>
      </c>
      <c r="CH530" s="37" t="str">
        <v/>
      </c>
      <c r="CI530" s="37" t="str">
        <v/>
      </c>
      <c r="CJ530" s="41" t="str">
        <f t="shared" si="319"/>
        <v/>
      </c>
      <c r="CK530" s="41" t="str">
        <f t="shared" si="320"/>
        <v/>
      </c>
      <c r="CL530" s="61" t="str">
        <f t="shared" si="321"/>
        <v/>
      </c>
      <c r="CM530" s="39" t="str">
        <f t="shared" si="322"/>
        <v/>
      </c>
      <c r="CN530" s="39" t="str">
        <f t="shared" si="323"/>
        <v/>
      </c>
      <c r="CO530" s="42" t="str">
        <f t="shared" si="324"/>
        <v/>
      </c>
      <c r="CP530" s="42" t="str">
        <f t="shared" si="325"/>
        <v/>
      </c>
      <c r="CQ530" s="42" t="str">
        <f t="shared" si="326"/>
        <v/>
      </c>
      <c r="CR530" s="42" t="str">
        <f t="shared" si="327"/>
        <v/>
      </c>
      <c r="CS530" s="42" t="str">
        <f t="shared" si="328"/>
        <v/>
      </c>
      <c r="CT530" s="42" t="str">
        <f t="shared" si="329"/>
        <v/>
      </c>
      <c r="CU530" s="43" t="str">
        <f t="shared" si="330"/>
        <v/>
      </c>
      <c r="CV530" s="43" t="str">
        <f t="shared" si="331"/>
        <v/>
      </c>
      <c r="CW530" s="43" t="str">
        <f t="shared" si="332"/>
        <v/>
      </c>
      <c r="CX530" s="13"/>
    </row>
    <row r="531" spans="1:102" x14ac:dyDescent="0.25">
      <c r="A531" s="31"/>
      <c r="B531" s="13"/>
      <c r="C531" s="13"/>
      <c r="D531" s="13"/>
      <c r="E531" s="32"/>
      <c r="F531" s="32"/>
      <c r="G531" s="32"/>
      <c r="H531" s="32"/>
      <c r="I531" s="32"/>
      <c r="J531" s="13"/>
      <c r="K531" s="33"/>
      <c r="L531" s="34" t="str">
        <f>IFERROR(INDEX('Pokemon Data'!A:A,MATCH($A531,'Pokemon Data'!$B:$B,0)),"")</f>
        <v/>
      </c>
      <c r="M531" s="34" t="str">
        <f>IFERROR(INDEX('Pokemon Data'!I:I,MATCH($A531,'Pokemon Data'!$B:$B,0)),"")</f>
        <v/>
      </c>
      <c r="N531" s="34" t="str">
        <f>IFERROR(INDEX('Pokemon Data'!J:J,MATCH($A531,'Pokemon Data'!$B:$B,0)),"")</f>
        <v/>
      </c>
      <c r="O531" s="34" t="str">
        <f>IFERROR(INDEX('Pokemon Data'!K:K,MATCH($A531,'Pokemon Data'!$B:$B,0)),"")</f>
        <v/>
      </c>
      <c r="P531" s="35" t="str">
        <f>IFERROR(INDEX('Level Multipliers'!$A:$A,MATCH($D531,'Level Multipliers'!$B:$B,0)),"")</f>
        <v/>
      </c>
      <c r="Q531" s="36" t="str">
        <f>IFERROR(INDEX('Level Multipliers'!$D:$D,MATCH(P531,'Level Multipliers'!$A:$A,0)),"")</f>
        <v/>
      </c>
      <c r="R531" s="37" t="str">
        <f t="shared" si="296"/>
        <v/>
      </c>
      <c r="S531" s="37" t="str">
        <f t="shared" si="297"/>
        <v/>
      </c>
      <c r="T531" s="38" t="str">
        <f t="shared" si="298"/>
        <v/>
      </c>
      <c r="U531" s="38" t="str">
        <f t="shared" si="299"/>
        <v/>
      </c>
      <c r="V531" s="38" t="b">
        <f t="shared" si="300"/>
        <v>1</v>
      </c>
      <c r="W531" s="37" t="str">
        <f t="array" ref="W531:AG531">IF(V531,"",IVSolution($M531,$N531,$O531,R531,S531,T531,U531,$E531,$F531,$G531,$H531,$I531))</f>
        <v/>
      </c>
      <c r="X531" s="37" t="str">
        <v/>
      </c>
      <c r="Y531" s="37" t="str">
        <v/>
      </c>
      <c r="Z531" s="39" t="str">
        <v/>
      </c>
      <c r="AA531" s="39" t="str">
        <v/>
      </c>
      <c r="AB531" s="37" t="str">
        <v/>
      </c>
      <c r="AC531" s="37" t="str">
        <v/>
      </c>
      <c r="AD531" s="37" t="str">
        <v/>
      </c>
      <c r="AE531" s="37" t="str">
        <v/>
      </c>
      <c r="AF531" s="37" t="str">
        <v/>
      </c>
      <c r="AG531" s="37" t="str">
        <v/>
      </c>
      <c r="AH531" s="40" t="str">
        <f t="shared" si="301"/>
        <v/>
      </c>
      <c r="AI531" s="36" t="str">
        <f>IFERROR(INDEX('Level Multipliers'!$D:$D,MATCH(AH531,'Level Multipliers'!$A:$A,0)),"")</f>
        <v/>
      </c>
      <c r="AJ531" s="37" t="str">
        <f t="shared" si="302"/>
        <v/>
      </c>
      <c r="AK531" s="37" t="str">
        <f t="shared" si="303"/>
        <v/>
      </c>
      <c r="AL531" s="38" t="str">
        <f t="shared" si="304"/>
        <v/>
      </c>
      <c r="AM531" s="38" t="str">
        <f t="shared" si="305"/>
        <v/>
      </c>
      <c r="AN531" s="38" t="b">
        <f t="shared" si="306"/>
        <v>1</v>
      </c>
      <c r="AO531" s="37" t="str">
        <f t="array" ref="AO531:AY531">IF(AN531,"",IVSolution($M531,$N531,$O531,AJ531,AK531,AL531,AM531,$E531,$F531,$G531,$H531,$I531))</f>
        <v/>
      </c>
      <c r="AP531" s="37" t="str">
        <v/>
      </c>
      <c r="AQ531" s="37" t="str">
        <v/>
      </c>
      <c r="AR531" s="39" t="str">
        <v/>
      </c>
      <c r="AS531" s="39" t="str">
        <v/>
      </c>
      <c r="AT531" s="37" t="str">
        <v/>
      </c>
      <c r="AU531" s="37" t="str">
        <v/>
      </c>
      <c r="AV531" s="37" t="str">
        <v/>
      </c>
      <c r="AW531" s="37" t="str">
        <v/>
      </c>
      <c r="AX531" s="37" t="str">
        <v/>
      </c>
      <c r="AY531" s="37" t="str">
        <v/>
      </c>
      <c r="AZ531" s="40" t="str">
        <f t="shared" si="307"/>
        <v/>
      </c>
      <c r="BA531" s="36" t="str">
        <f>IFERROR(INDEX('Level Multipliers'!$D:$D,MATCH(AZ531,'Level Multipliers'!$A:$A,0)),"")</f>
        <v/>
      </c>
      <c r="BB531" s="37" t="str">
        <f t="shared" si="308"/>
        <v/>
      </c>
      <c r="BC531" s="37" t="str">
        <f t="shared" si="309"/>
        <v/>
      </c>
      <c r="BD531" s="38" t="str">
        <f t="shared" si="310"/>
        <v/>
      </c>
      <c r="BE531" s="38" t="str">
        <f t="shared" si="311"/>
        <v/>
      </c>
      <c r="BF531" s="38" t="b">
        <f t="shared" si="312"/>
        <v>1</v>
      </c>
      <c r="BG531" s="37" t="str">
        <f t="array" ref="BG531:BQ531">IF(BF531,"",IVSolution($M531,$N531,$O531,BB531,BC531,BD531,BE531,$E531,$F531,$G531,$H531,$I531))</f>
        <v/>
      </c>
      <c r="BH531" s="37" t="str">
        <v/>
      </c>
      <c r="BI531" s="37" t="str">
        <v/>
      </c>
      <c r="BJ531" s="39" t="str">
        <v/>
      </c>
      <c r="BK531" s="39" t="str">
        <v/>
      </c>
      <c r="BL531" s="37" t="str">
        <v/>
      </c>
      <c r="BM531" s="37" t="str">
        <v/>
      </c>
      <c r="BN531" s="37" t="str">
        <v/>
      </c>
      <c r="BO531" s="37" t="str">
        <v/>
      </c>
      <c r="BP531" s="37" t="str">
        <v/>
      </c>
      <c r="BQ531" s="37" t="str">
        <v/>
      </c>
      <c r="BR531" s="40" t="str">
        <f t="shared" si="313"/>
        <v/>
      </c>
      <c r="BS531" s="36" t="str">
        <f>IFERROR(INDEX('Level Multipliers'!$D:$D,MATCH(BR531,'Level Multipliers'!$A:$A,0)),"")</f>
        <v/>
      </c>
      <c r="BT531" s="37" t="str">
        <f t="shared" si="314"/>
        <v/>
      </c>
      <c r="BU531" s="37" t="str">
        <f t="shared" si="315"/>
        <v/>
      </c>
      <c r="BV531" s="38" t="str">
        <f t="shared" si="316"/>
        <v/>
      </c>
      <c r="BW531" s="38" t="str">
        <f t="shared" si="317"/>
        <v/>
      </c>
      <c r="BX531" s="38" t="b">
        <f t="shared" si="318"/>
        <v>1</v>
      </c>
      <c r="BY531" s="37" t="str">
        <f t="array" ref="BY531:CI531">IF(BX531,"",IVSolution($M531,$N531,$O531,BT531,BU531,BV531,BW531,$E531,$F531,$G531,$H531,$I531))</f>
        <v/>
      </c>
      <c r="BZ531" s="37" t="str">
        <v/>
      </c>
      <c r="CA531" s="37" t="str">
        <v/>
      </c>
      <c r="CB531" s="39" t="str">
        <v/>
      </c>
      <c r="CC531" s="39" t="str">
        <v/>
      </c>
      <c r="CD531" s="37" t="str">
        <v/>
      </c>
      <c r="CE531" s="37" t="str">
        <v/>
      </c>
      <c r="CF531" s="37" t="str">
        <v/>
      </c>
      <c r="CG531" s="37" t="str">
        <v/>
      </c>
      <c r="CH531" s="37" t="str">
        <v/>
      </c>
      <c r="CI531" s="37" t="str">
        <v/>
      </c>
      <c r="CJ531" s="41" t="str">
        <f t="shared" si="319"/>
        <v/>
      </c>
      <c r="CK531" s="41" t="str">
        <f t="shared" si="320"/>
        <v/>
      </c>
      <c r="CL531" s="61" t="str">
        <f t="shared" si="321"/>
        <v/>
      </c>
      <c r="CM531" s="39" t="str">
        <f t="shared" si="322"/>
        <v/>
      </c>
      <c r="CN531" s="39" t="str">
        <f t="shared" si="323"/>
        <v/>
      </c>
      <c r="CO531" s="42" t="str">
        <f t="shared" si="324"/>
        <v/>
      </c>
      <c r="CP531" s="42" t="str">
        <f t="shared" si="325"/>
        <v/>
      </c>
      <c r="CQ531" s="42" t="str">
        <f t="shared" si="326"/>
        <v/>
      </c>
      <c r="CR531" s="42" t="str">
        <f t="shared" si="327"/>
        <v/>
      </c>
      <c r="CS531" s="42" t="str">
        <f t="shared" si="328"/>
        <v/>
      </c>
      <c r="CT531" s="42" t="str">
        <f t="shared" si="329"/>
        <v/>
      </c>
      <c r="CU531" s="43" t="str">
        <f t="shared" si="330"/>
        <v/>
      </c>
      <c r="CV531" s="43" t="str">
        <f t="shared" si="331"/>
        <v/>
      </c>
      <c r="CW531" s="43" t="str">
        <f t="shared" si="332"/>
        <v/>
      </c>
      <c r="CX531" s="13"/>
    </row>
    <row r="532" spans="1:102" x14ac:dyDescent="0.25">
      <c r="A532" s="31"/>
      <c r="B532" s="13"/>
      <c r="C532" s="13"/>
      <c r="D532" s="13"/>
      <c r="E532" s="32"/>
      <c r="F532" s="32"/>
      <c r="G532" s="32"/>
      <c r="H532" s="32"/>
      <c r="I532" s="32"/>
      <c r="J532" s="13"/>
      <c r="K532" s="33"/>
      <c r="L532" s="34" t="str">
        <f>IFERROR(INDEX('Pokemon Data'!A:A,MATCH($A532,'Pokemon Data'!$B:$B,0)),"")</f>
        <v/>
      </c>
      <c r="M532" s="34" t="str">
        <f>IFERROR(INDEX('Pokemon Data'!I:I,MATCH($A532,'Pokemon Data'!$B:$B,0)),"")</f>
        <v/>
      </c>
      <c r="N532" s="34" t="str">
        <f>IFERROR(INDEX('Pokemon Data'!J:J,MATCH($A532,'Pokemon Data'!$B:$B,0)),"")</f>
        <v/>
      </c>
      <c r="O532" s="34" t="str">
        <f>IFERROR(INDEX('Pokemon Data'!K:K,MATCH($A532,'Pokemon Data'!$B:$B,0)),"")</f>
        <v/>
      </c>
      <c r="P532" s="35" t="str">
        <f>IFERROR(INDEX('Level Multipliers'!$A:$A,MATCH($D532,'Level Multipliers'!$B:$B,0)),"")</f>
        <v/>
      </c>
      <c r="Q532" s="36" t="str">
        <f>IFERROR(INDEX('Level Multipliers'!$D:$D,MATCH(P532,'Level Multipliers'!$A:$A,0)),"")</f>
        <v/>
      </c>
      <c r="R532" s="37" t="str">
        <f t="shared" si="296"/>
        <v/>
      </c>
      <c r="S532" s="37" t="str">
        <f t="shared" si="297"/>
        <v/>
      </c>
      <c r="T532" s="38" t="str">
        <f t="shared" si="298"/>
        <v/>
      </c>
      <c r="U532" s="38" t="str">
        <f t="shared" si="299"/>
        <v/>
      </c>
      <c r="V532" s="38" t="b">
        <f t="shared" si="300"/>
        <v>1</v>
      </c>
      <c r="W532" s="37" t="str">
        <f t="array" ref="W532:AG532">IF(V532,"",IVSolution($M532,$N532,$O532,R532,S532,T532,U532,$E532,$F532,$G532,$H532,$I532))</f>
        <v/>
      </c>
      <c r="X532" s="37" t="str">
        <v/>
      </c>
      <c r="Y532" s="37" t="str">
        <v/>
      </c>
      <c r="Z532" s="39" t="str">
        <v/>
      </c>
      <c r="AA532" s="39" t="str">
        <v/>
      </c>
      <c r="AB532" s="37" t="str">
        <v/>
      </c>
      <c r="AC532" s="37" t="str">
        <v/>
      </c>
      <c r="AD532" s="37" t="str">
        <v/>
      </c>
      <c r="AE532" s="37" t="str">
        <v/>
      </c>
      <c r="AF532" s="37" t="str">
        <v/>
      </c>
      <c r="AG532" s="37" t="str">
        <v/>
      </c>
      <c r="AH532" s="40" t="str">
        <f t="shared" si="301"/>
        <v/>
      </c>
      <c r="AI532" s="36" t="str">
        <f>IFERROR(INDEX('Level Multipliers'!$D:$D,MATCH(AH532,'Level Multipliers'!$A:$A,0)),"")</f>
        <v/>
      </c>
      <c r="AJ532" s="37" t="str">
        <f t="shared" si="302"/>
        <v/>
      </c>
      <c r="AK532" s="37" t="str">
        <f t="shared" si="303"/>
        <v/>
      </c>
      <c r="AL532" s="38" t="str">
        <f t="shared" si="304"/>
        <v/>
      </c>
      <c r="AM532" s="38" t="str">
        <f t="shared" si="305"/>
        <v/>
      </c>
      <c r="AN532" s="38" t="b">
        <f t="shared" si="306"/>
        <v>1</v>
      </c>
      <c r="AO532" s="37" t="str">
        <f t="array" ref="AO532:AY532">IF(AN532,"",IVSolution($M532,$N532,$O532,AJ532,AK532,AL532,AM532,$E532,$F532,$G532,$H532,$I532))</f>
        <v/>
      </c>
      <c r="AP532" s="37" t="str">
        <v/>
      </c>
      <c r="AQ532" s="37" t="str">
        <v/>
      </c>
      <c r="AR532" s="39" t="str">
        <v/>
      </c>
      <c r="AS532" s="39" t="str">
        <v/>
      </c>
      <c r="AT532" s="37" t="str">
        <v/>
      </c>
      <c r="AU532" s="37" t="str">
        <v/>
      </c>
      <c r="AV532" s="37" t="str">
        <v/>
      </c>
      <c r="AW532" s="37" t="str">
        <v/>
      </c>
      <c r="AX532" s="37" t="str">
        <v/>
      </c>
      <c r="AY532" s="37" t="str">
        <v/>
      </c>
      <c r="AZ532" s="40" t="str">
        <f t="shared" si="307"/>
        <v/>
      </c>
      <c r="BA532" s="36" t="str">
        <f>IFERROR(INDEX('Level Multipliers'!$D:$D,MATCH(AZ532,'Level Multipliers'!$A:$A,0)),"")</f>
        <v/>
      </c>
      <c r="BB532" s="37" t="str">
        <f t="shared" si="308"/>
        <v/>
      </c>
      <c r="BC532" s="37" t="str">
        <f t="shared" si="309"/>
        <v/>
      </c>
      <c r="BD532" s="38" t="str">
        <f t="shared" si="310"/>
        <v/>
      </c>
      <c r="BE532" s="38" t="str">
        <f t="shared" si="311"/>
        <v/>
      </c>
      <c r="BF532" s="38" t="b">
        <f t="shared" si="312"/>
        <v>1</v>
      </c>
      <c r="BG532" s="37" t="str">
        <f t="array" ref="BG532:BQ532">IF(BF532,"",IVSolution($M532,$N532,$O532,BB532,BC532,BD532,BE532,$E532,$F532,$G532,$H532,$I532))</f>
        <v/>
      </c>
      <c r="BH532" s="37" t="str">
        <v/>
      </c>
      <c r="BI532" s="37" t="str">
        <v/>
      </c>
      <c r="BJ532" s="39" t="str">
        <v/>
      </c>
      <c r="BK532" s="39" t="str">
        <v/>
      </c>
      <c r="BL532" s="37" t="str">
        <v/>
      </c>
      <c r="BM532" s="37" t="str">
        <v/>
      </c>
      <c r="BN532" s="37" t="str">
        <v/>
      </c>
      <c r="BO532" s="37" t="str">
        <v/>
      </c>
      <c r="BP532" s="37" t="str">
        <v/>
      </c>
      <c r="BQ532" s="37" t="str">
        <v/>
      </c>
      <c r="BR532" s="40" t="str">
        <f t="shared" si="313"/>
        <v/>
      </c>
      <c r="BS532" s="36" t="str">
        <f>IFERROR(INDEX('Level Multipliers'!$D:$D,MATCH(BR532,'Level Multipliers'!$A:$A,0)),"")</f>
        <v/>
      </c>
      <c r="BT532" s="37" t="str">
        <f t="shared" si="314"/>
        <v/>
      </c>
      <c r="BU532" s="37" t="str">
        <f t="shared" si="315"/>
        <v/>
      </c>
      <c r="BV532" s="38" t="str">
        <f t="shared" si="316"/>
        <v/>
      </c>
      <c r="BW532" s="38" t="str">
        <f t="shared" si="317"/>
        <v/>
      </c>
      <c r="BX532" s="38" t="b">
        <f t="shared" si="318"/>
        <v>1</v>
      </c>
      <c r="BY532" s="37" t="str">
        <f t="array" ref="BY532:CI532">IF(BX532,"",IVSolution($M532,$N532,$O532,BT532,BU532,BV532,BW532,$E532,$F532,$G532,$H532,$I532))</f>
        <v/>
      </c>
      <c r="BZ532" s="37" t="str">
        <v/>
      </c>
      <c r="CA532" s="37" t="str">
        <v/>
      </c>
      <c r="CB532" s="39" t="str">
        <v/>
      </c>
      <c r="CC532" s="39" t="str">
        <v/>
      </c>
      <c r="CD532" s="37" t="str">
        <v/>
      </c>
      <c r="CE532" s="37" t="str">
        <v/>
      </c>
      <c r="CF532" s="37" t="str">
        <v/>
      </c>
      <c r="CG532" s="37" t="str">
        <v/>
      </c>
      <c r="CH532" s="37" t="str">
        <v/>
      </c>
      <c r="CI532" s="37" t="str">
        <v/>
      </c>
      <c r="CJ532" s="41" t="str">
        <f t="shared" si="319"/>
        <v/>
      </c>
      <c r="CK532" s="41" t="str">
        <f t="shared" si="320"/>
        <v/>
      </c>
      <c r="CL532" s="61" t="str">
        <f t="shared" si="321"/>
        <v/>
      </c>
      <c r="CM532" s="39" t="str">
        <f t="shared" si="322"/>
        <v/>
      </c>
      <c r="CN532" s="39" t="str">
        <f t="shared" si="323"/>
        <v/>
      </c>
      <c r="CO532" s="42" t="str">
        <f t="shared" si="324"/>
        <v/>
      </c>
      <c r="CP532" s="42" t="str">
        <f t="shared" si="325"/>
        <v/>
      </c>
      <c r="CQ532" s="42" t="str">
        <f t="shared" si="326"/>
        <v/>
      </c>
      <c r="CR532" s="42" t="str">
        <f t="shared" si="327"/>
        <v/>
      </c>
      <c r="CS532" s="42" t="str">
        <f t="shared" si="328"/>
        <v/>
      </c>
      <c r="CT532" s="42" t="str">
        <f t="shared" si="329"/>
        <v/>
      </c>
      <c r="CU532" s="43" t="str">
        <f t="shared" si="330"/>
        <v/>
      </c>
      <c r="CV532" s="43" t="str">
        <f t="shared" si="331"/>
        <v/>
      </c>
      <c r="CW532" s="43" t="str">
        <f t="shared" si="332"/>
        <v/>
      </c>
      <c r="CX532" s="13"/>
    </row>
    <row r="533" spans="1:102" x14ac:dyDescent="0.25">
      <c r="A533" s="31"/>
      <c r="B533" s="13"/>
      <c r="C533" s="13"/>
      <c r="D533" s="13"/>
      <c r="E533" s="32"/>
      <c r="F533" s="32"/>
      <c r="G533" s="32"/>
      <c r="H533" s="32"/>
      <c r="I533" s="32"/>
      <c r="J533" s="13"/>
      <c r="K533" s="33"/>
      <c r="L533" s="34" t="str">
        <f>IFERROR(INDEX('Pokemon Data'!A:A,MATCH($A533,'Pokemon Data'!$B:$B,0)),"")</f>
        <v/>
      </c>
      <c r="M533" s="34" t="str">
        <f>IFERROR(INDEX('Pokemon Data'!I:I,MATCH($A533,'Pokemon Data'!$B:$B,0)),"")</f>
        <v/>
      </c>
      <c r="N533" s="34" t="str">
        <f>IFERROR(INDEX('Pokemon Data'!J:J,MATCH($A533,'Pokemon Data'!$B:$B,0)),"")</f>
        <v/>
      </c>
      <c r="O533" s="34" t="str">
        <f>IFERROR(INDEX('Pokemon Data'!K:K,MATCH($A533,'Pokemon Data'!$B:$B,0)),"")</f>
        <v/>
      </c>
      <c r="P533" s="35" t="str">
        <f>IFERROR(INDEX('Level Multipliers'!$A:$A,MATCH($D533,'Level Multipliers'!$B:$B,0)),"")</f>
        <v/>
      </c>
      <c r="Q533" s="36" t="str">
        <f>IFERROR(INDEX('Level Multipliers'!$D:$D,MATCH(P533,'Level Multipliers'!$A:$A,0)),"")</f>
        <v/>
      </c>
      <c r="R533" s="37" t="str">
        <f t="shared" si="296"/>
        <v/>
      </c>
      <c r="S533" s="37" t="str">
        <f t="shared" si="297"/>
        <v/>
      </c>
      <c r="T533" s="38" t="str">
        <f t="shared" si="298"/>
        <v/>
      </c>
      <c r="U533" s="38" t="str">
        <f t="shared" si="299"/>
        <v/>
      </c>
      <c r="V533" s="38" t="b">
        <f t="shared" si="300"/>
        <v>1</v>
      </c>
      <c r="W533" s="37" t="str">
        <f t="array" ref="W533:AG533">IF(V533,"",IVSolution($M533,$N533,$O533,R533,S533,T533,U533,$E533,$F533,$G533,$H533,$I533))</f>
        <v/>
      </c>
      <c r="X533" s="37" t="str">
        <v/>
      </c>
      <c r="Y533" s="37" t="str">
        <v/>
      </c>
      <c r="Z533" s="39" t="str">
        <v/>
      </c>
      <c r="AA533" s="39" t="str">
        <v/>
      </c>
      <c r="AB533" s="37" t="str">
        <v/>
      </c>
      <c r="AC533" s="37" t="str">
        <v/>
      </c>
      <c r="AD533" s="37" t="str">
        <v/>
      </c>
      <c r="AE533" s="37" t="str">
        <v/>
      </c>
      <c r="AF533" s="37" t="str">
        <v/>
      </c>
      <c r="AG533" s="37" t="str">
        <v/>
      </c>
      <c r="AH533" s="40" t="str">
        <f t="shared" si="301"/>
        <v/>
      </c>
      <c r="AI533" s="36" t="str">
        <f>IFERROR(INDEX('Level Multipliers'!$D:$D,MATCH(AH533,'Level Multipliers'!$A:$A,0)),"")</f>
        <v/>
      </c>
      <c r="AJ533" s="37" t="str">
        <f t="shared" si="302"/>
        <v/>
      </c>
      <c r="AK533" s="37" t="str">
        <f t="shared" si="303"/>
        <v/>
      </c>
      <c r="AL533" s="38" t="str">
        <f t="shared" si="304"/>
        <v/>
      </c>
      <c r="AM533" s="38" t="str">
        <f t="shared" si="305"/>
        <v/>
      </c>
      <c r="AN533" s="38" t="b">
        <f t="shared" si="306"/>
        <v>1</v>
      </c>
      <c r="AO533" s="37" t="str">
        <f t="array" ref="AO533:AY533">IF(AN533,"",IVSolution($M533,$N533,$O533,AJ533,AK533,AL533,AM533,$E533,$F533,$G533,$H533,$I533))</f>
        <v/>
      </c>
      <c r="AP533" s="37" t="str">
        <v/>
      </c>
      <c r="AQ533" s="37" t="str">
        <v/>
      </c>
      <c r="AR533" s="39" t="str">
        <v/>
      </c>
      <c r="AS533" s="39" t="str">
        <v/>
      </c>
      <c r="AT533" s="37" t="str">
        <v/>
      </c>
      <c r="AU533" s="37" t="str">
        <v/>
      </c>
      <c r="AV533" s="37" t="str">
        <v/>
      </c>
      <c r="AW533" s="37" t="str">
        <v/>
      </c>
      <c r="AX533" s="37" t="str">
        <v/>
      </c>
      <c r="AY533" s="37" t="str">
        <v/>
      </c>
      <c r="AZ533" s="40" t="str">
        <f t="shared" si="307"/>
        <v/>
      </c>
      <c r="BA533" s="36" t="str">
        <f>IFERROR(INDEX('Level Multipliers'!$D:$D,MATCH(AZ533,'Level Multipliers'!$A:$A,0)),"")</f>
        <v/>
      </c>
      <c r="BB533" s="37" t="str">
        <f t="shared" si="308"/>
        <v/>
      </c>
      <c r="BC533" s="37" t="str">
        <f t="shared" si="309"/>
        <v/>
      </c>
      <c r="BD533" s="38" t="str">
        <f t="shared" si="310"/>
        <v/>
      </c>
      <c r="BE533" s="38" t="str">
        <f t="shared" si="311"/>
        <v/>
      </c>
      <c r="BF533" s="38" t="b">
        <f t="shared" si="312"/>
        <v>1</v>
      </c>
      <c r="BG533" s="37" t="str">
        <f t="array" ref="BG533:BQ533">IF(BF533,"",IVSolution($M533,$N533,$O533,BB533,BC533,BD533,BE533,$E533,$F533,$G533,$H533,$I533))</f>
        <v/>
      </c>
      <c r="BH533" s="37" t="str">
        <v/>
      </c>
      <c r="BI533" s="37" t="str">
        <v/>
      </c>
      <c r="BJ533" s="39" t="str">
        <v/>
      </c>
      <c r="BK533" s="39" t="str">
        <v/>
      </c>
      <c r="BL533" s="37" t="str">
        <v/>
      </c>
      <c r="BM533" s="37" t="str">
        <v/>
      </c>
      <c r="BN533" s="37" t="str">
        <v/>
      </c>
      <c r="BO533" s="37" t="str">
        <v/>
      </c>
      <c r="BP533" s="37" t="str">
        <v/>
      </c>
      <c r="BQ533" s="37" t="str">
        <v/>
      </c>
      <c r="BR533" s="40" t="str">
        <f t="shared" si="313"/>
        <v/>
      </c>
      <c r="BS533" s="36" t="str">
        <f>IFERROR(INDEX('Level Multipliers'!$D:$D,MATCH(BR533,'Level Multipliers'!$A:$A,0)),"")</f>
        <v/>
      </c>
      <c r="BT533" s="37" t="str">
        <f t="shared" si="314"/>
        <v/>
      </c>
      <c r="BU533" s="37" t="str">
        <f t="shared" si="315"/>
        <v/>
      </c>
      <c r="BV533" s="38" t="str">
        <f t="shared" si="316"/>
        <v/>
      </c>
      <c r="BW533" s="38" t="str">
        <f t="shared" si="317"/>
        <v/>
      </c>
      <c r="BX533" s="38" t="b">
        <f t="shared" si="318"/>
        <v>1</v>
      </c>
      <c r="BY533" s="37" t="str">
        <f t="array" ref="BY533:CI533">IF(BX533,"",IVSolution($M533,$N533,$O533,BT533,BU533,BV533,BW533,$E533,$F533,$G533,$H533,$I533))</f>
        <v/>
      </c>
      <c r="BZ533" s="37" t="str">
        <v/>
      </c>
      <c r="CA533" s="37" t="str">
        <v/>
      </c>
      <c r="CB533" s="39" t="str">
        <v/>
      </c>
      <c r="CC533" s="39" t="str">
        <v/>
      </c>
      <c r="CD533" s="37" t="str">
        <v/>
      </c>
      <c r="CE533" s="37" t="str">
        <v/>
      </c>
      <c r="CF533" s="37" t="str">
        <v/>
      </c>
      <c r="CG533" s="37" t="str">
        <v/>
      </c>
      <c r="CH533" s="37" t="str">
        <v/>
      </c>
      <c r="CI533" s="37" t="str">
        <v/>
      </c>
      <c r="CJ533" s="41" t="str">
        <f t="shared" si="319"/>
        <v/>
      </c>
      <c r="CK533" s="41" t="str">
        <f t="shared" si="320"/>
        <v/>
      </c>
      <c r="CL533" s="61" t="str">
        <f t="shared" si="321"/>
        <v/>
      </c>
      <c r="CM533" s="39" t="str">
        <f t="shared" si="322"/>
        <v/>
      </c>
      <c r="CN533" s="39" t="str">
        <f t="shared" si="323"/>
        <v/>
      </c>
      <c r="CO533" s="42" t="str">
        <f t="shared" si="324"/>
        <v/>
      </c>
      <c r="CP533" s="42" t="str">
        <f t="shared" si="325"/>
        <v/>
      </c>
      <c r="CQ533" s="42" t="str">
        <f t="shared" si="326"/>
        <v/>
      </c>
      <c r="CR533" s="42" t="str">
        <f t="shared" si="327"/>
        <v/>
      </c>
      <c r="CS533" s="42" t="str">
        <f t="shared" si="328"/>
        <v/>
      </c>
      <c r="CT533" s="42" t="str">
        <f t="shared" si="329"/>
        <v/>
      </c>
      <c r="CU533" s="43" t="str">
        <f t="shared" si="330"/>
        <v/>
      </c>
      <c r="CV533" s="43" t="str">
        <f t="shared" si="331"/>
        <v/>
      </c>
      <c r="CW533" s="43" t="str">
        <f t="shared" si="332"/>
        <v/>
      </c>
      <c r="CX533" s="13"/>
    </row>
    <row r="534" spans="1:102" x14ac:dyDescent="0.25">
      <c r="A534" s="31"/>
      <c r="B534" s="13"/>
      <c r="C534" s="13"/>
      <c r="D534" s="13"/>
      <c r="E534" s="32"/>
      <c r="F534" s="32"/>
      <c r="G534" s="32"/>
      <c r="H534" s="32"/>
      <c r="I534" s="32"/>
      <c r="J534" s="13"/>
      <c r="K534" s="33"/>
      <c r="L534" s="34" t="str">
        <f>IFERROR(INDEX('Pokemon Data'!A:A,MATCH($A534,'Pokemon Data'!$B:$B,0)),"")</f>
        <v/>
      </c>
      <c r="M534" s="34" t="str">
        <f>IFERROR(INDEX('Pokemon Data'!I:I,MATCH($A534,'Pokemon Data'!$B:$B,0)),"")</f>
        <v/>
      </c>
      <c r="N534" s="34" t="str">
        <f>IFERROR(INDEX('Pokemon Data'!J:J,MATCH($A534,'Pokemon Data'!$B:$B,0)),"")</f>
        <v/>
      </c>
      <c r="O534" s="34" t="str">
        <f>IFERROR(INDEX('Pokemon Data'!K:K,MATCH($A534,'Pokemon Data'!$B:$B,0)),"")</f>
        <v/>
      </c>
      <c r="P534" s="35" t="str">
        <f>IFERROR(INDEX('Level Multipliers'!$A:$A,MATCH($D534,'Level Multipliers'!$B:$B,0)),"")</f>
        <v/>
      </c>
      <c r="Q534" s="36" t="str">
        <f>IFERROR(INDEX('Level Multipliers'!$D:$D,MATCH(P534,'Level Multipliers'!$A:$A,0)),"")</f>
        <v/>
      </c>
      <c r="R534" s="37" t="str">
        <f t="shared" si="296"/>
        <v/>
      </c>
      <c r="S534" s="37" t="str">
        <f t="shared" si="297"/>
        <v/>
      </c>
      <c r="T534" s="38" t="str">
        <f t="shared" si="298"/>
        <v/>
      </c>
      <c r="U534" s="38" t="str">
        <f t="shared" si="299"/>
        <v/>
      </c>
      <c r="V534" s="38" t="b">
        <f t="shared" si="300"/>
        <v>1</v>
      </c>
      <c r="W534" s="37" t="str">
        <f t="array" ref="W534:AG534">IF(V534,"",IVSolution($M534,$N534,$O534,R534,S534,T534,U534,$E534,$F534,$G534,$H534,$I534))</f>
        <v/>
      </c>
      <c r="X534" s="37" t="str">
        <v/>
      </c>
      <c r="Y534" s="37" t="str">
        <v/>
      </c>
      <c r="Z534" s="39" t="str">
        <v/>
      </c>
      <c r="AA534" s="39" t="str">
        <v/>
      </c>
      <c r="AB534" s="37" t="str">
        <v/>
      </c>
      <c r="AC534" s="37" t="str">
        <v/>
      </c>
      <c r="AD534" s="37" t="str">
        <v/>
      </c>
      <c r="AE534" s="37" t="str">
        <v/>
      </c>
      <c r="AF534" s="37" t="str">
        <v/>
      </c>
      <c r="AG534" s="37" t="str">
        <v/>
      </c>
      <c r="AH534" s="40" t="str">
        <f t="shared" si="301"/>
        <v/>
      </c>
      <c r="AI534" s="36" t="str">
        <f>IFERROR(INDEX('Level Multipliers'!$D:$D,MATCH(AH534,'Level Multipliers'!$A:$A,0)),"")</f>
        <v/>
      </c>
      <c r="AJ534" s="37" t="str">
        <f t="shared" si="302"/>
        <v/>
      </c>
      <c r="AK534" s="37" t="str">
        <f t="shared" si="303"/>
        <v/>
      </c>
      <c r="AL534" s="38" t="str">
        <f t="shared" si="304"/>
        <v/>
      </c>
      <c r="AM534" s="38" t="str">
        <f t="shared" si="305"/>
        <v/>
      </c>
      <c r="AN534" s="38" t="b">
        <f t="shared" si="306"/>
        <v>1</v>
      </c>
      <c r="AO534" s="37" t="str">
        <f t="array" ref="AO534:AY534">IF(AN534,"",IVSolution($M534,$N534,$O534,AJ534,AK534,AL534,AM534,$E534,$F534,$G534,$H534,$I534))</f>
        <v/>
      </c>
      <c r="AP534" s="37" t="str">
        <v/>
      </c>
      <c r="AQ534" s="37" t="str">
        <v/>
      </c>
      <c r="AR534" s="39" t="str">
        <v/>
      </c>
      <c r="AS534" s="39" t="str">
        <v/>
      </c>
      <c r="AT534" s="37" t="str">
        <v/>
      </c>
      <c r="AU534" s="37" t="str">
        <v/>
      </c>
      <c r="AV534" s="37" t="str">
        <v/>
      </c>
      <c r="AW534" s="37" t="str">
        <v/>
      </c>
      <c r="AX534" s="37" t="str">
        <v/>
      </c>
      <c r="AY534" s="37" t="str">
        <v/>
      </c>
      <c r="AZ534" s="40" t="str">
        <f t="shared" si="307"/>
        <v/>
      </c>
      <c r="BA534" s="36" t="str">
        <f>IFERROR(INDEX('Level Multipliers'!$D:$D,MATCH(AZ534,'Level Multipliers'!$A:$A,0)),"")</f>
        <v/>
      </c>
      <c r="BB534" s="37" t="str">
        <f t="shared" si="308"/>
        <v/>
      </c>
      <c r="BC534" s="37" t="str">
        <f t="shared" si="309"/>
        <v/>
      </c>
      <c r="BD534" s="38" t="str">
        <f t="shared" si="310"/>
        <v/>
      </c>
      <c r="BE534" s="38" t="str">
        <f t="shared" si="311"/>
        <v/>
      </c>
      <c r="BF534" s="38" t="b">
        <f t="shared" si="312"/>
        <v>1</v>
      </c>
      <c r="BG534" s="37" t="str">
        <f t="array" ref="BG534:BQ534">IF(BF534,"",IVSolution($M534,$N534,$O534,BB534,BC534,BD534,BE534,$E534,$F534,$G534,$H534,$I534))</f>
        <v/>
      </c>
      <c r="BH534" s="37" t="str">
        <v/>
      </c>
      <c r="BI534" s="37" t="str">
        <v/>
      </c>
      <c r="BJ534" s="39" t="str">
        <v/>
      </c>
      <c r="BK534" s="39" t="str">
        <v/>
      </c>
      <c r="BL534" s="37" t="str">
        <v/>
      </c>
      <c r="BM534" s="37" t="str">
        <v/>
      </c>
      <c r="BN534" s="37" t="str">
        <v/>
      </c>
      <c r="BO534" s="37" t="str">
        <v/>
      </c>
      <c r="BP534" s="37" t="str">
        <v/>
      </c>
      <c r="BQ534" s="37" t="str">
        <v/>
      </c>
      <c r="BR534" s="40" t="str">
        <f t="shared" si="313"/>
        <v/>
      </c>
      <c r="BS534" s="36" t="str">
        <f>IFERROR(INDEX('Level Multipliers'!$D:$D,MATCH(BR534,'Level Multipliers'!$A:$A,0)),"")</f>
        <v/>
      </c>
      <c r="BT534" s="37" t="str">
        <f t="shared" si="314"/>
        <v/>
      </c>
      <c r="BU534" s="37" t="str">
        <f t="shared" si="315"/>
        <v/>
      </c>
      <c r="BV534" s="38" t="str">
        <f t="shared" si="316"/>
        <v/>
      </c>
      <c r="BW534" s="38" t="str">
        <f t="shared" si="317"/>
        <v/>
      </c>
      <c r="BX534" s="38" t="b">
        <f t="shared" si="318"/>
        <v>1</v>
      </c>
      <c r="BY534" s="37" t="str">
        <f t="array" ref="BY534:CI534">IF(BX534,"",IVSolution($M534,$N534,$O534,BT534,BU534,BV534,BW534,$E534,$F534,$G534,$H534,$I534))</f>
        <v/>
      </c>
      <c r="BZ534" s="37" t="str">
        <v/>
      </c>
      <c r="CA534" s="37" t="str">
        <v/>
      </c>
      <c r="CB534" s="39" t="str">
        <v/>
      </c>
      <c r="CC534" s="39" t="str">
        <v/>
      </c>
      <c r="CD534" s="37" t="str">
        <v/>
      </c>
      <c r="CE534" s="37" t="str">
        <v/>
      </c>
      <c r="CF534" s="37" t="str">
        <v/>
      </c>
      <c r="CG534" s="37" t="str">
        <v/>
      </c>
      <c r="CH534" s="37" t="str">
        <v/>
      </c>
      <c r="CI534" s="37" t="str">
        <v/>
      </c>
      <c r="CJ534" s="41" t="str">
        <f t="shared" si="319"/>
        <v/>
      </c>
      <c r="CK534" s="41" t="str">
        <f t="shared" si="320"/>
        <v/>
      </c>
      <c r="CL534" s="61" t="str">
        <f t="shared" si="321"/>
        <v/>
      </c>
      <c r="CM534" s="39" t="str">
        <f t="shared" si="322"/>
        <v/>
      </c>
      <c r="CN534" s="39" t="str">
        <f t="shared" si="323"/>
        <v/>
      </c>
      <c r="CO534" s="42" t="str">
        <f t="shared" si="324"/>
        <v/>
      </c>
      <c r="CP534" s="42" t="str">
        <f t="shared" si="325"/>
        <v/>
      </c>
      <c r="CQ534" s="42" t="str">
        <f t="shared" si="326"/>
        <v/>
      </c>
      <c r="CR534" s="42" t="str">
        <f t="shared" si="327"/>
        <v/>
      </c>
      <c r="CS534" s="42" t="str">
        <f t="shared" si="328"/>
        <v/>
      </c>
      <c r="CT534" s="42" t="str">
        <f t="shared" si="329"/>
        <v/>
      </c>
      <c r="CU534" s="43" t="str">
        <f t="shared" si="330"/>
        <v/>
      </c>
      <c r="CV534" s="43" t="str">
        <f t="shared" si="331"/>
        <v/>
      </c>
      <c r="CW534" s="43" t="str">
        <f t="shared" si="332"/>
        <v/>
      </c>
      <c r="CX534" s="13"/>
    </row>
    <row r="535" spans="1:102" x14ac:dyDescent="0.25">
      <c r="A535" s="31"/>
      <c r="B535" s="13"/>
      <c r="C535" s="13"/>
      <c r="D535" s="13"/>
      <c r="E535" s="32"/>
      <c r="F535" s="32"/>
      <c r="G535" s="32"/>
      <c r="H535" s="32"/>
      <c r="I535" s="32"/>
      <c r="J535" s="13"/>
      <c r="K535" s="33"/>
      <c r="L535" s="34" t="str">
        <f>IFERROR(INDEX('Pokemon Data'!A:A,MATCH($A535,'Pokemon Data'!$B:$B,0)),"")</f>
        <v/>
      </c>
      <c r="M535" s="34" t="str">
        <f>IFERROR(INDEX('Pokemon Data'!I:I,MATCH($A535,'Pokemon Data'!$B:$B,0)),"")</f>
        <v/>
      </c>
      <c r="N535" s="34" t="str">
        <f>IFERROR(INDEX('Pokemon Data'!J:J,MATCH($A535,'Pokemon Data'!$B:$B,0)),"")</f>
        <v/>
      </c>
      <c r="O535" s="34" t="str">
        <f>IFERROR(INDEX('Pokemon Data'!K:K,MATCH($A535,'Pokemon Data'!$B:$B,0)),"")</f>
        <v/>
      </c>
      <c r="P535" s="35" t="str">
        <f>IFERROR(INDEX('Level Multipliers'!$A:$A,MATCH($D535,'Level Multipliers'!$B:$B,0)),"")</f>
        <v/>
      </c>
      <c r="Q535" s="36" t="str">
        <f>IFERROR(INDEX('Level Multipliers'!$D:$D,MATCH(P535,'Level Multipliers'!$A:$A,0)),"")</f>
        <v/>
      </c>
      <c r="R535" s="37" t="str">
        <f t="shared" si="296"/>
        <v/>
      </c>
      <c r="S535" s="37" t="str">
        <f t="shared" si="297"/>
        <v/>
      </c>
      <c r="T535" s="38" t="str">
        <f t="shared" si="298"/>
        <v/>
      </c>
      <c r="U535" s="38" t="str">
        <f t="shared" si="299"/>
        <v/>
      </c>
      <c r="V535" s="38" t="b">
        <f t="shared" si="300"/>
        <v>1</v>
      </c>
      <c r="W535" s="37" t="str">
        <f t="array" ref="W535:AG535">IF(V535,"",IVSolution($M535,$N535,$O535,R535,S535,T535,U535,$E535,$F535,$G535,$H535,$I535))</f>
        <v/>
      </c>
      <c r="X535" s="37" t="str">
        <v/>
      </c>
      <c r="Y535" s="37" t="str">
        <v/>
      </c>
      <c r="Z535" s="39" t="str">
        <v/>
      </c>
      <c r="AA535" s="39" t="str">
        <v/>
      </c>
      <c r="AB535" s="37" t="str">
        <v/>
      </c>
      <c r="AC535" s="37" t="str">
        <v/>
      </c>
      <c r="AD535" s="37" t="str">
        <v/>
      </c>
      <c r="AE535" s="37" t="str">
        <v/>
      </c>
      <c r="AF535" s="37" t="str">
        <v/>
      </c>
      <c r="AG535" s="37" t="str">
        <v/>
      </c>
      <c r="AH535" s="40" t="str">
        <f t="shared" si="301"/>
        <v/>
      </c>
      <c r="AI535" s="36" t="str">
        <f>IFERROR(INDEX('Level Multipliers'!$D:$D,MATCH(AH535,'Level Multipliers'!$A:$A,0)),"")</f>
        <v/>
      </c>
      <c r="AJ535" s="37" t="str">
        <f t="shared" si="302"/>
        <v/>
      </c>
      <c r="AK535" s="37" t="str">
        <f t="shared" si="303"/>
        <v/>
      </c>
      <c r="AL535" s="38" t="str">
        <f t="shared" si="304"/>
        <v/>
      </c>
      <c r="AM535" s="38" t="str">
        <f t="shared" si="305"/>
        <v/>
      </c>
      <c r="AN535" s="38" t="b">
        <f t="shared" si="306"/>
        <v>1</v>
      </c>
      <c r="AO535" s="37" t="str">
        <f t="array" ref="AO535:AY535">IF(AN535,"",IVSolution($M535,$N535,$O535,AJ535,AK535,AL535,AM535,$E535,$F535,$G535,$H535,$I535))</f>
        <v/>
      </c>
      <c r="AP535" s="37" t="str">
        <v/>
      </c>
      <c r="AQ535" s="37" t="str">
        <v/>
      </c>
      <c r="AR535" s="39" t="str">
        <v/>
      </c>
      <c r="AS535" s="39" t="str">
        <v/>
      </c>
      <c r="AT535" s="37" t="str">
        <v/>
      </c>
      <c r="AU535" s="37" t="str">
        <v/>
      </c>
      <c r="AV535" s="37" t="str">
        <v/>
      </c>
      <c r="AW535" s="37" t="str">
        <v/>
      </c>
      <c r="AX535" s="37" t="str">
        <v/>
      </c>
      <c r="AY535" s="37" t="str">
        <v/>
      </c>
      <c r="AZ535" s="40" t="str">
        <f t="shared" si="307"/>
        <v/>
      </c>
      <c r="BA535" s="36" t="str">
        <f>IFERROR(INDEX('Level Multipliers'!$D:$D,MATCH(AZ535,'Level Multipliers'!$A:$A,0)),"")</f>
        <v/>
      </c>
      <c r="BB535" s="37" t="str">
        <f t="shared" si="308"/>
        <v/>
      </c>
      <c r="BC535" s="37" t="str">
        <f t="shared" si="309"/>
        <v/>
      </c>
      <c r="BD535" s="38" t="str">
        <f t="shared" si="310"/>
        <v/>
      </c>
      <c r="BE535" s="38" t="str">
        <f t="shared" si="311"/>
        <v/>
      </c>
      <c r="BF535" s="38" t="b">
        <f t="shared" si="312"/>
        <v>1</v>
      </c>
      <c r="BG535" s="37" t="str">
        <f t="array" ref="BG535:BQ535">IF(BF535,"",IVSolution($M535,$N535,$O535,BB535,BC535,BD535,BE535,$E535,$F535,$G535,$H535,$I535))</f>
        <v/>
      </c>
      <c r="BH535" s="37" t="str">
        <v/>
      </c>
      <c r="BI535" s="37" t="str">
        <v/>
      </c>
      <c r="BJ535" s="39" t="str">
        <v/>
      </c>
      <c r="BK535" s="39" t="str">
        <v/>
      </c>
      <c r="BL535" s="37" t="str">
        <v/>
      </c>
      <c r="BM535" s="37" t="str">
        <v/>
      </c>
      <c r="BN535" s="37" t="str">
        <v/>
      </c>
      <c r="BO535" s="37" t="str">
        <v/>
      </c>
      <c r="BP535" s="37" t="str">
        <v/>
      </c>
      <c r="BQ535" s="37" t="str">
        <v/>
      </c>
      <c r="BR535" s="40" t="str">
        <f t="shared" si="313"/>
        <v/>
      </c>
      <c r="BS535" s="36" t="str">
        <f>IFERROR(INDEX('Level Multipliers'!$D:$D,MATCH(BR535,'Level Multipliers'!$A:$A,0)),"")</f>
        <v/>
      </c>
      <c r="BT535" s="37" t="str">
        <f t="shared" si="314"/>
        <v/>
      </c>
      <c r="BU535" s="37" t="str">
        <f t="shared" si="315"/>
        <v/>
      </c>
      <c r="BV535" s="38" t="str">
        <f t="shared" si="316"/>
        <v/>
      </c>
      <c r="BW535" s="38" t="str">
        <f t="shared" si="317"/>
        <v/>
      </c>
      <c r="BX535" s="38" t="b">
        <f t="shared" si="318"/>
        <v>1</v>
      </c>
      <c r="BY535" s="37" t="str">
        <f t="array" ref="BY535:CI535">IF(BX535,"",IVSolution($M535,$N535,$O535,BT535,BU535,BV535,BW535,$E535,$F535,$G535,$H535,$I535))</f>
        <v/>
      </c>
      <c r="BZ535" s="37" t="str">
        <v/>
      </c>
      <c r="CA535" s="37" t="str">
        <v/>
      </c>
      <c r="CB535" s="39" t="str">
        <v/>
      </c>
      <c r="CC535" s="39" t="str">
        <v/>
      </c>
      <c r="CD535" s="37" t="str">
        <v/>
      </c>
      <c r="CE535" s="37" t="str">
        <v/>
      </c>
      <c r="CF535" s="37" t="str">
        <v/>
      </c>
      <c r="CG535" s="37" t="str">
        <v/>
      </c>
      <c r="CH535" s="37" t="str">
        <v/>
      </c>
      <c r="CI535" s="37" t="str">
        <v/>
      </c>
      <c r="CJ535" s="41" t="str">
        <f t="shared" si="319"/>
        <v/>
      </c>
      <c r="CK535" s="41" t="str">
        <f t="shared" si="320"/>
        <v/>
      </c>
      <c r="CL535" s="61" t="str">
        <f t="shared" si="321"/>
        <v/>
      </c>
      <c r="CM535" s="39" t="str">
        <f t="shared" si="322"/>
        <v/>
      </c>
      <c r="CN535" s="39" t="str">
        <f t="shared" si="323"/>
        <v/>
      </c>
      <c r="CO535" s="42" t="str">
        <f t="shared" si="324"/>
        <v/>
      </c>
      <c r="CP535" s="42" t="str">
        <f t="shared" si="325"/>
        <v/>
      </c>
      <c r="CQ535" s="42" t="str">
        <f t="shared" si="326"/>
        <v/>
      </c>
      <c r="CR535" s="42" t="str">
        <f t="shared" si="327"/>
        <v/>
      </c>
      <c r="CS535" s="42" t="str">
        <f t="shared" si="328"/>
        <v/>
      </c>
      <c r="CT535" s="42" t="str">
        <f t="shared" si="329"/>
        <v/>
      </c>
      <c r="CU535" s="43" t="str">
        <f t="shared" si="330"/>
        <v/>
      </c>
      <c r="CV535" s="43" t="str">
        <f t="shared" si="331"/>
        <v/>
      </c>
      <c r="CW535" s="43" t="str">
        <f t="shared" si="332"/>
        <v/>
      </c>
      <c r="CX535" s="13"/>
    </row>
    <row r="536" spans="1:102" x14ac:dyDescent="0.25">
      <c r="A536" s="31"/>
      <c r="B536" s="13"/>
      <c r="C536" s="13"/>
      <c r="D536" s="13"/>
      <c r="E536" s="32"/>
      <c r="F536" s="32"/>
      <c r="G536" s="32"/>
      <c r="H536" s="32"/>
      <c r="I536" s="32"/>
      <c r="J536" s="13"/>
      <c r="K536" s="33"/>
      <c r="L536" s="34" t="str">
        <f>IFERROR(INDEX('Pokemon Data'!A:A,MATCH($A536,'Pokemon Data'!$B:$B,0)),"")</f>
        <v/>
      </c>
      <c r="M536" s="34" t="str">
        <f>IFERROR(INDEX('Pokemon Data'!I:I,MATCH($A536,'Pokemon Data'!$B:$B,0)),"")</f>
        <v/>
      </c>
      <c r="N536" s="34" t="str">
        <f>IFERROR(INDEX('Pokemon Data'!J:J,MATCH($A536,'Pokemon Data'!$B:$B,0)),"")</f>
        <v/>
      </c>
      <c r="O536" s="34" t="str">
        <f>IFERROR(INDEX('Pokemon Data'!K:K,MATCH($A536,'Pokemon Data'!$B:$B,0)),"")</f>
        <v/>
      </c>
      <c r="P536" s="35" t="str">
        <f>IFERROR(INDEX('Level Multipliers'!$A:$A,MATCH($D536,'Level Multipliers'!$B:$B,0)),"")</f>
        <v/>
      </c>
      <c r="Q536" s="36" t="str">
        <f>IFERROR(INDEX('Level Multipliers'!$D:$D,MATCH(P536,'Level Multipliers'!$A:$A,0)),"")</f>
        <v/>
      </c>
      <c r="R536" s="37" t="str">
        <f t="shared" si="296"/>
        <v/>
      </c>
      <c r="S536" s="37" t="str">
        <f t="shared" si="297"/>
        <v/>
      </c>
      <c r="T536" s="38" t="str">
        <f t="shared" si="298"/>
        <v/>
      </c>
      <c r="U536" s="38" t="str">
        <f t="shared" si="299"/>
        <v/>
      </c>
      <c r="V536" s="38" t="b">
        <f t="shared" si="300"/>
        <v>1</v>
      </c>
      <c r="W536" s="37" t="str">
        <f t="array" ref="W536:AG536">IF(V536,"",IVSolution($M536,$N536,$O536,R536,S536,T536,U536,$E536,$F536,$G536,$H536,$I536))</f>
        <v/>
      </c>
      <c r="X536" s="37" t="str">
        <v/>
      </c>
      <c r="Y536" s="37" t="str">
        <v/>
      </c>
      <c r="Z536" s="39" t="str">
        <v/>
      </c>
      <c r="AA536" s="39" t="str">
        <v/>
      </c>
      <c r="AB536" s="37" t="str">
        <v/>
      </c>
      <c r="AC536" s="37" t="str">
        <v/>
      </c>
      <c r="AD536" s="37" t="str">
        <v/>
      </c>
      <c r="AE536" s="37" t="str">
        <v/>
      </c>
      <c r="AF536" s="37" t="str">
        <v/>
      </c>
      <c r="AG536" s="37" t="str">
        <v/>
      </c>
      <c r="AH536" s="40" t="str">
        <f t="shared" si="301"/>
        <v/>
      </c>
      <c r="AI536" s="36" t="str">
        <f>IFERROR(INDEX('Level Multipliers'!$D:$D,MATCH(AH536,'Level Multipliers'!$A:$A,0)),"")</f>
        <v/>
      </c>
      <c r="AJ536" s="37" t="str">
        <f t="shared" si="302"/>
        <v/>
      </c>
      <c r="AK536" s="37" t="str">
        <f t="shared" si="303"/>
        <v/>
      </c>
      <c r="AL536" s="38" t="str">
        <f t="shared" si="304"/>
        <v/>
      </c>
      <c r="AM536" s="38" t="str">
        <f t="shared" si="305"/>
        <v/>
      </c>
      <c r="AN536" s="38" t="b">
        <f t="shared" si="306"/>
        <v>1</v>
      </c>
      <c r="AO536" s="37" t="str">
        <f t="array" ref="AO536:AY536">IF(AN536,"",IVSolution($M536,$N536,$O536,AJ536,AK536,AL536,AM536,$E536,$F536,$G536,$H536,$I536))</f>
        <v/>
      </c>
      <c r="AP536" s="37" t="str">
        <v/>
      </c>
      <c r="AQ536" s="37" t="str">
        <v/>
      </c>
      <c r="AR536" s="39" t="str">
        <v/>
      </c>
      <c r="AS536" s="39" t="str">
        <v/>
      </c>
      <c r="AT536" s="37" t="str">
        <v/>
      </c>
      <c r="AU536" s="37" t="str">
        <v/>
      </c>
      <c r="AV536" s="37" t="str">
        <v/>
      </c>
      <c r="AW536" s="37" t="str">
        <v/>
      </c>
      <c r="AX536" s="37" t="str">
        <v/>
      </c>
      <c r="AY536" s="37" t="str">
        <v/>
      </c>
      <c r="AZ536" s="40" t="str">
        <f t="shared" si="307"/>
        <v/>
      </c>
      <c r="BA536" s="36" t="str">
        <f>IFERROR(INDEX('Level Multipliers'!$D:$D,MATCH(AZ536,'Level Multipliers'!$A:$A,0)),"")</f>
        <v/>
      </c>
      <c r="BB536" s="37" t="str">
        <f t="shared" si="308"/>
        <v/>
      </c>
      <c r="BC536" s="37" t="str">
        <f t="shared" si="309"/>
        <v/>
      </c>
      <c r="BD536" s="38" t="str">
        <f t="shared" si="310"/>
        <v/>
      </c>
      <c r="BE536" s="38" t="str">
        <f t="shared" si="311"/>
        <v/>
      </c>
      <c r="BF536" s="38" t="b">
        <f t="shared" si="312"/>
        <v>1</v>
      </c>
      <c r="BG536" s="37" t="str">
        <f t="array" ref="BG536:BQ536">IF(BF536,"",IVSolution($M536,$N536,$O536,BB536,BC536,BD536,BE536,$E536,$F536,$G536,$H536,$I536))</f>
        <v/>
      </c>
      <c r="BH536" s="37" t="str">
        <v/>
      </c>
      <c r="BI536" s="37" t="str">
        <v/>
      </c>
      <c r="BJ536" s="39" t="str">
        <v/>
      </c>
      <c r="BK536" s="39" t="str">
        <v/>
      </c>
      <c r="BL536" s="37" t="str">
        <v/>
      </c>
      <c r="BM536" s="37" t="str">
        <v/>
      </c>
      <c r="BN536" s="37" t="str">
        <v/>
      </c>
      <c r="BO536" s="37" t="str">
        <v/>
      </c>
      <c r="BP536" s="37" t="str">
        <v/>
      </c>
      <c r="BQ536" s="37" t="str">
        <v/>
      </c>
      <c r="BR536" s="40" t="str">
        <f t="shared" si="313"/>
        <v/>
      </c>
      <c r="BS536" s="36" t="str">
        <f>IFERROR(INDEX('Level Multipliers'!$D:$D,MATCH(BR536,'Level Multipliers'!$A:$A,0)),"")</f>
        <v/>
      </c>
      <c r="BT536" s="37" t="str">
        <f t="shared" si="314"/>
        <v/>
      </c>
      <c r="BU536" s="37" t="str">
        <f t="shared" si="315"/>
        <v/>
      </c>
      <c r="BV536" s="38" t="str">
        <f t="shared" si="316"/>
        <v/>
      </c>
      <c r="BW536" s="38" t="str">
        <f t="shared" si="317"/>
        <v/>
      </c>
      <c r="BX536" s="38" t="b">
        <f t="shared" si="318"/>
        <v>1</v>
      </c>
      <c r="BY536" s="37" t="str">
        <f t="array" ref="BY536:CI536">IF(BX536,"",IVSolution($M536,$N536,$O536,BT536,BU536,BV536,BW536,$E536,$F536,$G536,$H536,$I536))</f>
        <v/>
      </c>
      <c r="BZ536" s="37" t="str">
        <v/>
      </c>
      <c r="CA536" s="37" t="str">
        <v/>
      </c>
      <c r="CB536" s="39" t="str">
        <v/>
      </c>
      <c r="CC536" s="39" t="str">
        <v/>
      </c>
      <c r="CD536" s="37" t="str">
        <v/>
      </c>
      <c r="CE536" s="37" t="str">
        <v/>
      </c>
      <c r="CF536" s="37" t="str">
        <v/>
      </c>
      <c r="CG536" s="37" t="str">
        <v/>
      </c>
      <c r="CH536" s="37" t="str">
        <v/>
      </c>
      <c r="CI536" s="37" t="str">
        <v/>
      </c>
      <c r="CJ536" s="41" t="str">
        <f t="shared" si="319"/>
        <v/>
      </c>
      <c r="CK536" s="41" t="str">
        <f t="shared" si="320"/>
        <v/>
      </c>
      <c r="CL536" s="61" t="str">
        <f t="shared" si="321"/>
        <v/>
      </c>
      <c r="CM536" s="39" t="str">
        <f t="shared" si="322"/>
        <v/>
      </c>
      <c r="CN536" s="39" t="str">
        <f t="shared" si="323"/>
        <v/>
      </c>
      <c r="CO536" s="42" t="str">
        <f t="shared" si="324"/>
        <v/>
      </c>
      <c r="CP536" s="42" t="str">
        <f t="shared" si="325"/>
        <v/>
      </c>
      <c r="CQ536" s="42" t="str">
        <f t="shared" si="326"/>
        <v/>
      </c>
      <c r="CR536" s="42" t="str">
        <f t="shared" si="327"/>
        <v/>
      </c>
      <c r="CS536" s="42" t="str">
        <f t="shared" si="328"/>
        <v/>
      </c>
      <c r="CT536" s="42" t="str">
        <f t="shared" si="329"/>
        <v/>
      </c>
      <c r="CU536" s="43" t="str">
        <f t="shared" si="330"/>
        <v/>
      </c>
      <c r="CV536" s="43" t="str">
        <f t="shared" si="331"/>
        <v/>
      </c>
      <c r="CW536" s="43" t="str">
        <f t="shared" si="332"/>
        <v/>
      </c>
      <c r="CX536" s="13"/>
    </row>
    <row r="537" spans="1:102" x14ac:dyDescent="0.25">
      <c r="A537" s="31"/>
      <c r="B537" s="13"/>
      <c r="C537" s="13"/>
      <c r="D537" s="13"/>
      <c r="E537" s="32"/>
      <c r="F537" s="32"/>
      <c r="G537" s="32"/>
      <c r="H537" s="32"/>
      <c r="I537" s="32"/>
      <c r="J537" s="13"/>
      <c r="K537" s="33"/>
      <c r="L537" s="34" t="str">
        <f>IFERROR(INDEX('Pokemon Data'!A:A,MATCH($A537,'Pokemon Data'!$B:$B,0)),"")</f>
        <v/>
      </c>
      <c r="M537" s="34" t="str">
        <f>IFERROR(INDEX('Pokemon Data'!I:I,MATCH($A537,'Pokemon Data'!$B:$B,0)),"")</f>
        <v/>
      </c>
      <c r="N537" s="34" t="str">
        <f>IFERROR(INDEX('Pokemon Data'!J:J,MATCH($A537,'Pokemon Data'!$B:$B,0)),"")</f>
        <v/>
      </c>
      <c r="O537" s="34" t="str">
        <f>IFERROR(INDEX('Pokemon Data'!K:K,MATCH($A537,'Pokemon Data'!$B:$B,0)),"")</f>
        <v/>
      </c>
      <c r="P537" s="35" t="str">
        <f>IFERROR(INDEX('Level Multipliers'!$A:$A,MATCH($D537,'Level Multipliers'!$B:$B,0)),"")</f>
        <v/>
      </c>
      <c r="Q537" s="36" t="str">
        <f>IFERROR(INDEX('Level Multipliers'!$D:$D,MATCH(P537,'Level Multipliers'!$A:$A,0)),"")</f>
        <v/>
      </c>
      <c r="R537" s="37" t="str">
        <f t="shared" si="296"/>
        <v/>
      </c>
      <c r="S537" s="37" t="str">
        <f t="shared" si="297"/>
        <v/>
      </c>
      <c r="T537" s="38" t="str">
        <f t="shared" si="298"/>
        <v/>
      </c>
      <c r="U537" s="38" t="str">
        <f t="shared" si="299"/>
        <v/>
      </c>
      <c r="V537" s="38" t="b">
        <f t="shared" si="300"/>
        <v>1</v>
      </c>
      <c r="W537" s="37" t="str">
        <f t="array" ref="W537:AG537">IF(V537,"",IVSolution($M537,$N537,$O537,R537,S537,T537,U537,$E537,$F537,$G537,$H537,$I537))</f>
        <v/>
      </c>
      <c r="X537" s="37" t="str">
        <v/>
      </c>
      <c r="Y537" s="37" t="str">
        <v/>
      </c>
      <c r="Z537" s="39" t="str">
        <v/>
      </c>
      <c r="AA537" s="39" t="str">
        <v/>
      </c>
      <c r="AB537" s="37" t="str">
        <v/>
      </c>
      <c r="AC537" s="37" t="str">
        <v/>
      </c>
      <c r="AD537" s="37" t="str">
        <v/>
      </c>
      <c r="AE537" s="37" t="str">
        <v/>
      </c>
      <c r="AF537" s="37" t="str">
        <v/>
      </c>
      <c r="AG537" s="37" t="str">
        <v/>
      </c>
      <c r="AH537" s="40" t="str">
        <f t="shared" si="301"/>
        <v/>
      </c>
      <c r="AI537" s="36" t="str">
        <f>IFERROR(INDEX('Level Multipliers'!$D:$D,MATCH(AH537,'Level Multipliers'!$A:$A,0)),"")</f>
        <v/>
      </c>
      <c r="AJ537" s="37" t="str">
        <f t="shared" si="302"/>
        <v/>
      </c>
      <c r="AK537" s="37" t="str">
        <f t="shared" si="303"/>
        <v/>
      </c>
      <c r="AL537" s="38" t="str">
        <f t="shared" si="304"/>
        <v/>
      </c>
      <c r="AM537" s="38" t="str">
        <f t="shared" si="305"/>
        <v/>
      </c>
      <c r="AN537" s="38" t="b">
        <f t="shared" si="306"/>
        <v>1</v>
      </c>
      <c r="AO537" s="37" t="str">
        <f t="array" ref="AO537:AY537">IF(AN537,"",IVSolution($M537,$N537,$O537,AJ537,AK537,AL537,AM537,$E537,$F537,$G537,$H537,$I537))</f>
        <v/>
      </c>
      <c r="AP537" s="37" t="str">
        <v/>
      </c>
      <c r="AQ537" s="37" t="str">
        <v/>
      </c>
      <c r="AR537" s="39" t="str">
        <v/>
      </c>
      <c r="AS537" s="39" t="str">
        <v/>
      </c>
      <c r="AT537" s="37" t="str">
        <v/>
      </c>
      <c r="AU537" s="37" t="str">
        <v/>
      </c>
      <c r="AV537" s="37" t="str">
        <v/>
      </c>
      <c r="AW537" s="37" t="str">
        <v/>
      </c>
      <c r="AX537" s="37" t="str">
        <v/>
      </c>
      <c r="AY537" s="37" t="str">
        <v/>
      </c>
      <c r="AZ537" s="40" t="str">
        <f t="shared" si="307"/>
        <v/>
      </c>
      <c r="BA537" s="36" t="str">
        <f>IFERROR(INDEX('Level Multipliers'!$D:$D,MATCH(AZ537,'Level Multipliers'!$A:$A,0)),"")</f>
        <v/>
      </c>
      <c r="BB537" s="37" t="str">
        <f t="shared" si="308"/>
        <v/>
      </c>
      <c r="BC537" s="37" t="str">
        <f t="shared" si="309"/>
        <v/>
      </c>
      <c r="BD537" s="38" t="str">
        <f t="shared" si="310"/>
        <v/>
      </c>
      <c r="BE537" s="38" t="str">
        <f t="shared" si="311"/>
        <v/>
      </c>
      <c r="BF537" s="38" t="b">
        <f t="shared" si="312"/>
        <v>1</v>
      </c>
      <c r="BG537" s="37" t="str">
        <f t="array" ref="BG537:BQ537">IF(BF537,"",IVSolution($M537,$N537,$O537,BB537,BC537,BD537,BE537,$E537,$F537,$G537,$H537,$I537))</f>
        <v/>
      </c>
      <c r="BH537" s="37" t="str">
        <v/>
      </c>
      <c r="BI537" s="37" t="str">
        <v/>
      </c>
      <c r="BJ537" s="39" t="str">
        <v/>
      </c>
      <c r="BK537" s="39" t="str">
        <v/>
      </c>
      <c r="BL537" s="37" t="str">
        <v/>
      </c>
      <c r="BM537" s="37" t="str">
        <v/>
      </c>
      <c r="BN537" s="37" t="str">
        <v/>
      </c>
      <c r="BO537" s="37" t="str">
        <v/>
      </c>
      <c r="BP537" s="37" t="str">
        <v/>
      </c>
      <c r="BQ537" s="37" t="str">
        <v/>
      </c>
      <c r="BR537" s="40" t="str">
        <f t="shared" si="313"/>
        <v/>
      </c>
      <c r="BS537" s="36" t="str">
        <f>IFERROR(INDEX('Level Multipliers'!$D:$D,MATCH(BR537,'Level Multipliers'!$A:$A,0)),"")</f>
        <v/>
      </c>
      <c r="BT537" s="37" t="str">
        <f t="shared" si="314"/>
        <v/>
      </c>
      <c r="BU537" s="37" t="str">
        <f t="shared" si="315"/>
        <v/>
      </c>
      <c r="BV537" s="38" t="str">
        <f t="shared" si="316"/>
        <v/>
      </c>
      <c r="BW537" s="38" t="str">
        <f t="shared" si="317"/>
        <v/>
      </c>
      <c r="BX537" s="38" t="b">
        <f t="shared" si="318"/>
        <v>1</v>
      </c>
      <c r="BY537" s="37" t="str">
        <f t="array" ref="BY537:CI537">IF(BX537,"",IVSolution($M537,$N537,$O537,BT537,BU537,BV537,BW537,$E537,$F537,$G537,$H537,$I537))</f>
        <v/>
      </c>
      <c r="BZ537" s="37" t="str">
        <v/>
      </c>
      <c r="CA537" s="37" t="str">
        <v/>
      </c>
      <c r="CB537" s="39" t="str">
        <v/>
      </c>
      <c r="CC537" s="39" t="str">
        <v/>
      </c>
      <c r="CD537" s="37" t="str">
        <v/>
      </c>
      <c r="CE537" s="37" t="str">
        <v/>
      </c>
      <c r="CF537" s="37" t="str">
        <v/>
      </c>
      <c r="CG537" s="37" t="str">
        <v/>
      </c>
      <c r="CH537" s="37" t="str">
        <v/>
      </c>
      <c r="CI537" s="37" t="str">
        <v/>
      </c>
      <c r="CJ537" s="41" t="str">
        <f t="shared" si="319"/>
        <v/>
      </c>
      <c r="CK537" s="41" t="str">
        <f t="shared" si="320"/>
        <v/>
      </c>
      <c r="CL537" s="61" t="str">
        <f t="shared" si="321"/>
        <v/>
      </c>
      <c r="CM537" s="39" t="str">
        <f t="shared" si="322"/>
        <v/>
      </c>
      <c r="CN537" s="39" t="str">
        <f t="shared" si="323"/>
        <v/>
      </c>
      <c r="CO537" s="42" t="str">
        <f t="shared" si="324"/>
        <v/>
      </c>
      <c r="CP537" s="42" t="str">
        <f t="shared" si="325"/>
        <v/>
      </c>
      <c r="CQ537" s="42" t="str">
        <f t="shared" si="326"/>
        <v/>
      </c>
      <c r="CR537" s="42" t="str">
        <f t="shared" si="327"/>
        <v/>
      </c>
      <c r="CS537" s="42" t="str">
        <f t="shared" si="328"/>
        <v/>
      </c>
      <c r="CT537" s="42" t="str">
        <f t="shared" si="329"/>
        <v/>
      </c>
      <c r="CU537" s="43" t="str">
        <f t="shared" si="330"/>
        <v/>
      </c>
      <c r="CV537" s="43" t="str">
        <f t="shared" si="331"/>
        <v/>
      </c>
      <c r="CW537" s="43" t="str">
        <f t="shared" si="332"/>
        <v/>
      </c>
      <c r="CX537" s="13"/>
    </row>
    <row r="538" spans="1:102" x14ac:dyDescent="0.25">
      <c r="A538" s="31"/>
      <c r="B538" s="13"/>
      <c r="C538" s="13"/>
      <c r="D538" s="13"/>
      <c r="E538" s="32"/>
      <c r="F538" s="32"/>
      <c r="G538" s="32"/>
      <c r="H538" s="32"/>
      <c r="I538" s="32"/>
      <c r="J538" s="13"/>
      <c r="K538" s="33"/>
      <c r="L538" s="34" t="str">
        <f>IFERROR(INDEX('Pokemon Data'!A:A,MATCH($A538,'Pokemon Data'!$B:$B,0)),"")</f>
        <v/>
      </c>
      <c r="M538" s="34" t="str">
        <f>IFERROR(INDEX('Pokemon Data'!I:I,MATCH($A538,'Pokemon Data'!$B:$B,0)),"")</f>
        <v/>
      </c>
      <c r="N538" s="34" t="str">
        <f>IFERROR(INDEX('Pokemon Data'!J:J,MATCH($A538,'Pokemon Data'!$B:$B,0)),"")</f>
        <v/>
      </c>
      <c r="O538" s="34" t="str">
        <f>IFERROR(INDEX('Pokemon Data'!K:K,MATCH($A538,'Pokemon Data'!$B:$B,0)),"")</f>
        <v/>
      </c>
      <c r="P538" s="35" t="str">
        <f>IFERROR(INDEX('Level Multipliers'!$A:$A,MATCH($D538,'Level Multipliers'!$B:$B,0)),"")</f>
        <v/>
      </c>
      <c r="Q538" s="36" t="str">
        <f>IFERROR(INDEX('Level Multipliers'!$D:$D,MATCH(P538,'Level Multipliers'!$A:$A,0)),"")</f>
        <v/>
      </c>
      <c r="R538" s="37" t="str">
        <f t="shared" si="296"/>
        <v/>
      </c>
      <c r="S538" s="37" t="str">
        <f t="shared" si="297"/>
        <v/>
      </c>
      <c r="T538" s="38" t="str">
        <f t="shared" si="298"/>
        <v/>
      </c>
      <c r="U538" s="38" t="str">
        <f t="shared" si="299"/>
        <v/>
      </c>
      <c r="V538" s="38" t="b">
        <f t="shared" si="300"/>
        <v>1</v>
      </c>
      <c r="W538" s="37" t="str">
        <f t="array" ref="W538:AG538">IF(V538,"",IVSolution($M538,$N538,$O538,R538,S538,T538,U538,$E538,$F538,$G538,$H538,$I538))</f>
        <v/>
      </c>
      <c r="X538" s="37" t="str">
        <v/>
      </c>
      <c r="Y538" s="37" t="str">
        <v/>
      </c>
      <c r="Z538" s="39" t="str">
        <v/>
      </c>
      <c r="AA538" s="39" t="str">
        <v/>
      </c>
      <c r="AB538" s="37" t="str">
        <v/>
      </c>
      <c r="AC538" s="37" t="str">
        <v/>
      </c>
      <c r="AD538" s="37" t="str">
        <v/>
      </c>
      <c r="AE538" s="37" t="str">
        <v/>
      </c>
      <c r="AF538" s="37" t="str">
        <v/>
      </c>
      <c r="AG538" s="37" t="str">
        <v/>
      </c>
      <c r="AH538" s="40" t="str">
        <f t="shared" si="301"/>
        <v/>
      </c>
      <c r="AI538" s="36" t="str">
        <f>IFERROR(INDEX('Level Multipliers'!$D:$D,MATCH(AH538,'Level Multipliers'!$A:$A,0)),"")</f>
        <v/>
      </c>
      <c r="AJ538" s="37" t="str">
        <f t="shared" si="302"/>
        <v/>
      </c>
      <c r="AK538" s="37" t="str">
        <f t="shared" si="303"/>
        <v/>
      </c>
      <c r="AL538" s="38" t="str">
        <f t="shared" si="304"/>
        <v/>
      </c>
      <c r="AM538" s="38" t="str">
        <f t="shared" si="305"/>
        <v/>
      </c>
      <c r="AN538" s="38" t="b">
        <f t="shared" si="306"/>
        <v>1</v>
      </c>
      <c r="AO538" s="37" t="str">
        <f t="array" ref="AO538:AY538">IF(AN538,"",IVSolution($M538,$N538,$O538,AJ538,AK538,AL538,AM538,$E538,$F538,$G538,$H538,$I538))</f>
        <v/>
      </c>
      <c r="AP538" s="37" t="str">
        <v/>
      </c>
      <c r="AQ538" s="37" t="str">
        <v/>
      </c>
      <c r="AR538" s="39" t="str">
        <v/>
      </c>
      <c r="AS538" s="39" t="str">
        <v/>
      </c>
      <c r="AT538" s="37" t="str">
        <v/>
      </c>
      <c r="AU538" s="37" t="str">
        <v/>
      </c>
      <c r="AV538" s="37" t="str">
        <v/>
      </c>
      <c r="AW538" s="37" t="str">
        <v/>
      </c>
      <c r="AX538" s="37" t="str">
        <v/>
      </c>
      <c r="AY538" s="37" t="str">
        <v/>
      </c>
      <c r="AZ538" s="40" t="str">
        <f t="shared" si="307"/>
        <v/>
      </c>
      <c r="BA538" s="36" t="str">
        <f>IFERROR(INDEX('Level Multipliers'!$D:$D,MATCH(AZ538,'Level Multipliers'!$A:$A,0)),"")</f>
        <v/>
      </c>
      <c r="BB538" s="37" t="str">
        <f t="shared" si="308"/>
        <v/>
      </c>
      <c r="BC538" s="37" t="str">
        <f t="shared" si="309"/>
        <v/>
      </c>
      <c r="BD538" s="38" t="str">
        <f t="shared" si="310"/>
        <v/>
      </c>
      <c r="BE538" s="38" t="str">
        <f t="shared" si="311"/>
        <v/>
      </c>
      <c r="BF538" s="38" t="b">
        <f t="shared" si="312"/>
        <v>1</v>
      </c>
      <c r="BG538" s="37" t="str">
        <f t="array" ref="BG538:BQ538">IF(BF538,"",IVSolution($M538,$N538,$O538,BB538,BC538,BD538,BE538,$E538,$F538,$G538,$H538,$I538))</f>
        <v/>
      </c>
      <c r="BH538" s="37" t="str">
        <v/>
      </c>
      <c r="BI538" s="37" t="str">
        <v/>
      </c>
      <c r="BJ538" s="39" t="str">
        <v/>
      </c>
      <c r="BK538" s="39" t="str">
        <v/>
      </c>
      <c r="BL538" s="37" t="str">
        <v/>
      </c>
      <c r="BM538" s="37" t="str">
        <v/>
      </c>
      <c r="BN538" s="37" t="str">
        <v/>
      </c>
      <c r="BO538" s="37" t="str">
        <v/>
      </c>
      <c r="BP538" s="37" t="str">
        <v/>
      </c>
      <c r="BQ538" s="37" t="str">
        <v/>
      </c>
      <c r="BR538" s="40" t="str">
        <f t="shared" si="313"/>
        <v/>
      </c>
      <c r="BS538" s="36" t="str">
        <f>IFERROR(INDEX('Level Multipliers'!$D:$D,MATCH(BR538,'Level Multipliers'!$A:$A,0)),"")</f>
        <v/>
      </c>
      <c r="BT538" s="37" t="str">
        <f t="shared" si="314"/>
        <v/>
      </c>
      <c r="BU538" s="37" t="str">
        <f t="shared" si="315"/>
        <v/>
      </c>
      <c r="BV538" s="38" t="str">
        <f t="shared" si="316"/>
        <v/>
      </c>
      <c r="BW538" s="38" t="str">
        <f t="shared" si="317"/>
        <v/>
      </c>
      <c r="BX538" s="38" t="b">
        <f t="shared" si="318"/>
        <v>1</v>
      </c>
      <c r="BY538" s="37" t="str">
        <f t="array" ref="BY538:CI538">IF(BX538,"",IVSolution($M538,$N538,$O538,BT538,BU538,BV538,BW538,$E538,$F538,$G538,$H538,$I538))</f>
        <v/>
      </c>
      <c r="BZ538" s="37" t="str">
        <v/>
      </c>
      <c r="CA538" s="37" t="str">
        <v/>
      </c>
      <c r="CB538" s="39" t="str">
        <v/>
      </c>
      <c r="CC538" s="39" t="str">
        <v/>
      </c>
      <c r="CD538" s="37" t="str">
        <v/>
      </c>
      <c r="CE538" s="37" t="str">
        <v/>
      </c>
      <c r="CF538" s="37" t="str">
        <v/>
      </c>
      <c r="CG538" s="37" t="str">
        <v/>
      </c>
      <c r="CH538" s="37" t="str">
        <v/>
      </c>
      <c r="CI538" s="37" t="str">
        <v/>
      </c>
      <c r="CJ538" s="41" t="str">
        <f t="shared" si="319"/>
        <v/>
      </c>
      <c r="CK538" s="41" t="str">
        <f t="shared" si="320"/>
        <v/>
      </c>
      <c r="CL538" s="61" t="str">
        <f t="shared" si="321"/>
        <v/>
      </c>
      <c r="CM538" s="39" t="str">
        <f t="shared" si="322"/>
        <v/>
      </c>
      <c r="CN538" s="39" t="str">
        <f t="shared" si="323"/>
        <v/>
      </c>
      <c r="CO538" s="42" t="str">
        <f t="shared" si="324"/>
        <v/>
      </c>
      <c r="CP538" s="42" t="str">
        <f t="shared" si="325"/>
        <v/>
      </c>
      <c r="CQ538" s="42" t="str">
        <f t="shared" si="326"/>
        <v/>
      </c>
      <c r="CR538" s="42" t="str">
        <f t="shared" si="327"/>
        <v/>
      </c>
      <c r="CS538" s="42" t="str">
        <f t="shared" si="328"/>
        <v/>
      </c>
      <c r="CT538" s="42" t="str">
        <f t="shared" si="329"/>
        <v/>
      </c>
      <c r="CU538" s="43" t="str">
        <f t="shared" si="330"/>
        <v/>
      </c>
      <c r="CV538" s="43" t="str">
        <f t="shared" si="331"/>
        <v/>
      </c>
      <c r="CW538" s="43" t="str">
        <f t="shared" si="332"/>
        <v/>
      </c>
      <c r="CX538" s="13"/>
    </row>
    <row r="539" spans="1:102" x14ac:dyDescent="0.25">
      <c r="A539" s="31"/>
      <c r="B539" s="13"/>
      <c r="C539" s="13"/>
      <c r="D539" s="13"/>
      <c r="E539" s="32"/>
      <c r="F539" s="32"/>
      <c r="G539" s="32"/>
      <c r="H539" s="32"/>
      <c r="I539" s="32"/>
      <c r="J539" s="13"/>
      <c r="K539" s="33"/>
      <c r="L539" s="34" t="str">
        <f>IFERROR(INDEX('Pokemon Data'!A:A,MATCH($A539,'Pokemon Data'!$B:$B,0)),"")</f>
        <v/>
      </c>
      <c r="M539" s="34" t="str">
        <f>IFERROR(INDEX('Pokemon Data'!I:I,MATCH($A539,'Pokemon Data'!$B:$B,0)),"")</f>
        <v/>
      </c>
      <c r="N539" s="34" t="str">
        <f>IFERROR(INDEX('Pokemon Data'!J:J,MATCH($A539,'Pokemon Data'!$B:$B,0)),"")</f>
        <v/>
      </c>
      <c r="O539" s="34" t="str">
        <f>IFERROR(INDEX('Pokemon Data'!K:K,MATCH($A539,'Pokemon Data'!$B:$B,0)),"")</f>
        <v/>
      </c>
      <c r="P539" s="35" t="str">
        <f>IFERROR(INDEX('Level Multipliers'!$A:$A,MATCH($D539,'Level Multipliers'!$B:$B,0)),"")</f>
        <v/>
      </c>
      <c r="Q539" s="36" t="str">
        <f>IFERROR(INDEX('Level Multipliers'!$D:$D,MATCH(P539,'Level Multipliers'!$A:$A,0)),"")</f>
        <v/>
      </c>
      <c r="R539" s="37" t="str">
        <f t="shared" si="296"/>
        <v/>
      </c>
      <c r="S539" s="37" t="str">
        <f t="shared" si="297"/>
        <v/>
      </c>
      <c r="T539" s="38" t="str">
        <f t="shared" si="298"/>
        <v/>
      </c>
      <c r="U539" s="38" t="str">
        <f t="shared" si="299"/>
        <v/>
      </c>
      <c r="V539" s="38" t="b">
        <f t="shared" si="300"/>
        <v>1</v>
      </c>
      <c r="W539" s="37" t="str">
        <f t="array" ref="W539:AG539">IF(V539,"",IVSolution($M539,$N539,$O539,R539,S539,T539,U539,$E539,$F539,$G539,$H539,$I539))</f>
        <v/>
      </c>
      <c r="X539" s="37" t="str">
        <v/>
      </c>
      <c r="Y539" s="37" t="str">
        <v/>
      </c>
      <c r="Z539" s="39" t="str">
        <v/>
      </c>
      <c r="AA539" s="39" t="str">
        <v/>
      </c>
      <c r="AB539" s="37" t="str">
        <v/>
      </c>
      <c r="AC539" s="37" t="str">
        <v/>
      </c>
      <c r="AD539" s="37" t="str">
        <v/>
      </c>
      <c r="AE539" s="37" t="str">
        <v/>
      </c>
      <c r="AF539" s="37" t="str">
        <v/>
      </c>
      <c r="AG539" s="37" t="str">
        <v/>
      </c>
      <c r="AH539" s="40" t="str">
        <f t="shared" si="301"/>
        <v/>
      </c>
      <c r="AI539" s="36" t="str">
        <f>IFERROR(INDEX('Level Multipliers'!$D:$D,MATCH(AH539,'Level Multipliers'!$A:$A,0)),"")</f>
        <v/>
      </c>
      <c r="AJ539" s="37" t="str">
        <f t="shared" si="302"/>
        <v/>
      </c>
      <c r="AK539" s="37" t="str">
        <f t="shared" si="303"/>
        <v/>
      </c>
      <c r="AL539" s="38" t="str">
        <f t="shared" si="304"/>
        <v/>
      </c>
      <c r="AM539" s="38" t="str">
        <f t="shared" si="305"/>
        <v/>
      </c>
      <c r="AN539" s="38" t="b">
        <f t="shared" si="306"/>
        <v>1</v>
      </c>
      <c r="AO539" s="37" t="str">
        <f t="array" ref="AO539:AY539">IF(AN539,"",IVSolution($M539,$N539,$O539,AJ539,AK539,AL539,AM539,$E539,$F539,$G539,$H539,$I539))</f>
        <v/>
      </c>
      <c r="AP539" s="37" t="str">
        <v/>
      </c>
      <c r="AQ539" s="37" t="str">
        <v/>
      </c>
      <c r="AR539" s="39" t="str">
        <v/>
      </c>
      <c r="AS539" s="39" t="str">
        <v/>
      </c>
      <c r="AT539" s="37" t="str">
        <v/>
      </c>
      <c r="AU539" s="37" t="str">
        <v/>
      </c>
      <c r="AV539" s="37" t="str">
        <v/>
      </c>
      <c r="AW539" s="37" t="str">
        <v/>
      </c>
      <c r="AX539" s="37" t="str">
        <v/>
      </c>
      <c r="AY539" s="37" t="str">
        <v/>
      </c>
      <c r="AZ539" s="40" t="str">
        <f t="shared" si="307"/>
        <v/>
      </c>
      <c r="BA539" s="36" t="str">
        <f>IFERROR(INDEX('Level Multipliers'!$D:$D,MATCH(AZ539,'Level Multipliers'!$A:$A,0)),"")</f>
        <v/>
      </c>
      <c r="BB539" s="37" t="str">
        <f t="shared" si="308"/>
        <v/>
      </c>
      <c r="BC539" s="37" t="str">
        <f t="shared" si="309"/>
        <v/>
      </c>
      <c r="BD539" s="38" t="str">
        <f t="shared" si="310"/>
        <v/>
      </c>
      <c r="BE539" s="38" t="str">
        <f t="shared" si="311"/>
        <v/>
      </c>
      <c r="BF539" s="38" t="b">
        <f t="shared" si="312"/>
        <v>1</v>
      </c>
      <c r="BG539" s="37" t="str">
        <f t="array" ref="BG539:BQ539">IF(BF539,"",IVSolution($M539,$N539,$O539,BB539,BC539,BD539,BE539,$E539,$F539,$G539,$H539,$I539))</f>
        <v/>
      </c>
      <c r="BH539" s="37" t="str">
        <v/>
      </c>
      <c r="BI539" s="37" t="str">
        <v/>
      </c>
      <c r="BJ539" s="39" t="str">
        <v/>
      </c>
      <c r="BK539" s="39" t="str">
        <v/>
      </c>
      <c r="BL539" s="37" t="str">
        <v/>
      </c>
      <c r="BM539" s="37" t="str">
        <v/>
      </c>
      <c r="BN539" s="37" t="str">
        <v/>
      </c>
      <c r="BO539" s="37" t="str">
        <v/>
      </c>
      <c r="BP539" s="37" t="str">
        <v/>
      </c>
      <c r="BQ539" s="37" t="str">
        <v/>
      </c>
      <c r="BR539" s="40" t="str">
        <f t="shared" si="313"/>
        <v/>
      </c>
      <c r="BS539" s="36" t="str">
        <f>IFERROR(INDEX('Level Multipliers'!$D:$D,MATCH(BR539,'Level Multipliers'!$A:$A,0)),"")</f>
        <v/>
      </c>
      <c r="BT539" s="37" t="str">
        <f t="shared" si="314"/>
        <v/>
      </c>
      <c r="BU539" s="37" t="str">
        <f t="shared" si="315"/>
        <v/>
      </c>
      <c r="BV539" s="38" t="str">
        <f t="shared" si="316"/>
        <v/>
      </c>
      <c r="BW539" s="38" t="str">
        <f t="shared" si="317"/>
        <v/>
      </c>
      <c r="BX539" s="38" t="b">
        <f t="shared" si="318"/>
        <v>1</v>
      </c>
      <c r="BY539" s="37" t="str">
        <f t="array" ref="BY539:CI539">IF(BX539,"",IVSolution($M539,$N539,$O539,BT539,BU539,BV539,BW539,$E539,$F539,$G539,$H539,$I539))</f>
        <v/>
      </c>
      <c r="BZ539" s="37" t="str">
        <v/>
      </c>
      <c r="CA539" s="37" t="str">
        <v/>
      </c>
      <c r="CB539" s="39" t="str">
        <v/>
      </c>
      <c r="CC539" s="39" t="str">
        <v/>
      </c>
      <c r="CD539" s="37" t="str">
        <v/>
      </c>
      <c r="CE539" s="37" t="str">
        <v/>
      </c>
      <c r="CF539" s="37" t="str">
        <v/>
      </c>
      <c r="CG539" s="37" t="str">
        <v/>
      </c>
      <c r="CH539" s="37" t="str">
        <v/>
      </c>
      <c r="CI539" s="37" t="str">
        <v/>
      </c>
      <c r="CJ539" s="41" t="str">
        <f t="shared" si="319"/>
        <v/>
      </c>
      <c r="CK539" s="41" t="str">
        <f t="shared" si="320"/>
        <v/>
      </c>
      <c r="CL539" s="61" t="str">
        <f t="shared" si="321"/>
        <v/>
      </c>
      <c r="CM539" s="39" t="str">
        <f t="shared" si="322"/>
        <v/>
      </c>
      <c r="CN539" s="39" t="str">
        <f t="shared" si="323"/>
        <v/>
      </c>
      <c r="CO539" s="42" t="str">
        <f t="shared" si="324"/>
        <v/>
      </c>
      <c r="CP539" s="42" t="str">
        <f t="shared" si="325"/>
        <v/>
      </c>
      <c r="CQ539" s="42" t="str">
        <f t="shared" si="326"/>
        <v/>
      </c>
      <c r="CR539" s="42" t="str">
        <f t="shared" si="327"/>
        <v/>
      </c>
      <c r="CS539" s="42" t="str">
        <f t="shared" si="328"/>
        <v/>
      </c>
      <c r="CT539" s="42" t="str">
        <f t="shared" si="329"/>
        <v/>
      </c>
      <c r="CU539" s="43" t="str">
        <f t="shared" si="330"/>
        <v/>
      </c>
      <c r="CV539" s="43" t="str">
        <f t="shared" si="331"/>
        <v/>
      </c>
      <c r="CW539" s="43" t="str">
        <f t="shared" si="332"/>
        <v/>
      </c>
      <c r="CX539" s="13"/>
    </row>
    <row r="540" spans="1:102" x14ac:dyDescent="0.25">
      <c r="A540" s="31"/>
      <c r="B540" s="13"/>
      <c r="C540" s="13"/>
      <c r="D540" s="13"/>
      <c r="E540" s="32"/>
      <c r="F540" s="32"/>
      <c r="G540" s="32"/>
      <c r="H540" s="32"/>
      <c r="I540" s="32"/>
      <c r="J540" s="13"/>
      <c r="K540" s="33"/>
      <c r="L540" s="34" t="str">
        <f>IFERROR(INDEX('Pokemon Data'!A:A,MATCH($A540,'Pokemon Data'!$B:$B,0)),"")</f>
        <v/>
      </c>
      <c r="M540" s="34" t="str">
        <f>IFERROR(INDEX('Pokemon Data'!I:I,MATCH($A540,'Pokemon Data'!$B:$B,0)),"")</f>
        <v/>
      </c>
      <c r="N540" s="34" t="str">
        <f>IFERROR(INDEX('Pokemon Data'!J:J,MATCH($A540,'Pokemon Data'!$B:$B,0)),"")</f>
        <v/>
      </c>
      <c r="O540" s="34" t="str">
        <f>IFERROR(INDEX('Pokemon Data'!K:K,MATCH($A540,'Pokemon Data'!$B:$B,0)),"")</f>
        <v/>
      </c>
      <c r="P540" s="35" t="str">
        <f>IFERROR(INDEX('Level Multipliers'!$A:$A,MATCH($D540,'Level Multipliers'!$B:$B,0)),"")</f>
        <v/>
      </c>
      <c r="Q540" s="36" t="str">
        <f>IFERROR(INDEX('Level Multipliers'!$D:$D,MATCH(P540,'Level Multipliers'!$A:$A,0)),"")</f>
        <v/>
      </c>
      <c r="R540" s="37" t="str">
        <f t="shared" si="296"/>
        <v/>
      </c>
      <c r="S540" s="37" t="str">
        <f t="shared" si="297"/>
        <v/>
      </c>
      <c r="T540" s="38" t="str">
        <f t="shared" si="298"/>
        <v/>
      </c>
      <c r="U540" s="38" t="str">
        <f t="shared" si="299"/>
        <v/>
      </c>
      <c r="V540" s="38" t="b">
        <f t="shared" si="300"/>
        <v>1</v>
      </c>
      <c r="W540" s="37" t="str">
        <f t="array" ref="W540:AG540">IF(V540,"",IVSolution($M540,$N540,$O540,R540,S540,T540,U540,$E540,$F540,$G540,$H540,$I540))</f>
        <v/>
      </c>
      <c r="X540" s="37" t="str">
        <v/>
      </c>
      <c r="Y540" s="37" t="str">
        <v/>
      </c>
      <c r="Z540" s="39" t="str">
        <v/>
      </c>
      <c r="AA540" s="39" t="str">
        <v/>
      </c>
      <c r="AB540" s="37" t="str">
        <v/>
      </c>
      <c r="AC540" s="37" t="str">
        <v/>
      </c>
      <c r="AD540" s="37" t="str">
        <v/>
      </c>
      <c r="AE540" s="37" t="str">
        <v/>
      </c>
      <c r="AF540" s="37" t="str">
        <v/>
      </c>
      <c r="AG540" s="37" t="str">
        <v/>
      </c>
      <c r="AH540" s="40" t="str">
        <f t="shared" si="301"/>
        <v/>
      </c>
      <c r="AI540" s="36" t="str">
        <f>IFERROR(INDEX('Level Multipliers'!$D:$D,MATCH(AH540,'Level Multipliers'!$A:$A,0)),"")</f>
        <v/>
      </c>
      <c r="AJ540" s="37" t="str">
        <f t="shared" si="302"/>
        <v/>
      </c>
      <c r="AK540" s="37" t="str">
        <f t="shared" si="303"/>
        <v/>
      </c>
      <c r="AL540" s="38" t="str">
        <f t="shared" si="304"/>
        <v/>
      </c>
      <c r="AM540" s="38" t="str">
        <f t="shared" si="305"/>
        <v/>
      </c>
      <c r="AN540" s="38" t="b">
        <f t="shared" si="306"/>
        <v>1</v>
      </c>
      <c r="AO540" s="37" t="str">
        <f t="array" ref="AO540:AY540">IF(AN540,"",IVSolution($M540,$N540,$O540,AJ540,AK540,AL540,AM540,$E540,$F540,$G540,$H540,$I540))</f>
        <v/>
      </c>
      <c r="AP540" s="37" t="str">
        <v/>
      </c>
      <c r="AQ540" s="37" t="str">
        <v/>
      </c>
      <c r="AR540" s="39" t="str">
        <v/>
      </c>
      <c r="AS540" s="39" t="str">
        <v/>
      </c>
      <c r="AT540" s="37" t="str">
        <v/>
      </c>
      <c r="AU540" s="37" t="str">
        <v/>
      </c>
      <c r="AV540" s="37" t="str">
        <v/>
      </c>
      <c r="AW540" s="37" t="str">
        <v/>
      </c>
      <c r="AX540" s="37" t="str">
        <v/>
      </c>
      <c r="AY540" s="37" t="str">
        <v/>
      </c>
      <c r="AZ540" s="40" t="str">
        <f t="shared" si="307"/>
        <v/>
      </c>
      <c r="BA540" s="36" t="str">
        <f>IFERROR(INDEX('Level Multipliers'!$D:$D,MATCH(AZ540,'Level Multipliers'!$A:$A,0)),"")</f>
        <v/>
      </c>
      <c r="BB540" s="37" t="str">
        <f t="shared" si="308"/>
        <v/>
      </c>
      <c r="BC540" s="37" t="str">
        <f t="shared" si="309"/>
        <v/>
      </c>
      <c r="BD540" s="38" t="str">
        <f t="shared" si="310"/>
        <v/>
      </c>
      <c r="BE540" s="38" t="str">
        <f t="shared" si="311"/>
        <v/>
      </c>
      <c r="BF540" s="38" t="b">
        <f t="shared" si="312"/>
        <v>1</v>
      </c>
      <c r="BG540" s="37" t="str">
        <f t="array" ref="BG540:BQ540">IF(BF540,"",IVSolution($M540,$N540,$O540,BB540,BC540,BD540,BE540,$E540,$F540,$G540,$H540,$I540))</f>
        <v/>
      </c>
      <c r="BH540" s="37" t="str">
        <v/>
      </c>
      <c r="BI540" s="37" t="str">
        <v/>
      </c>
      <c r="BJ540" s="39" t="str">
        <v/>
      </c>
      <c r="BK540" s="39" t="str">
        <v/>
      </c>
      <c r="BL540" s="37" t="str">
        <v/>
      </c>
      <c r="BM540" s="37" t="str">
        <v/>
      </c>
      <c r="BN540" s="37" t="str">
        <v/>
      </c>
      <c r="BO540" s="37" t="str">
        <v/>
      </c>
      <c r="BP540" s="37" t="str">
        <v/>
      </c>
      <c r="BQ540" s="37" t="str">
        <v/>
      </c>
      <c r="BR540" s="40" t="str">
        <f t="shared" si="313"/>
        <v/>
      </c>
      <c r="BS540" s="36" t="str">
        <f>IFERROR(INDEX('Level Multipliers'!$D:$D,MATCH(BR540,'Level Multipliers'!$A:$A,0)),"")</f>
        <v/>
      </c>
      <c r="BT540" s="37" t="str">
        <f t="shared" si="314"/>
        <v/>
      </c>
      <c r="BU540" s="37" t="str">
        <f t="shared" si="315"/>
        <v/>
      </c>
      <c r="BV540" s="38" t="str">
        <f t="shared" si="316"/>
        <v/>
      </c>
      <c r="BW540" s="38" t="str">
        <f t="shared" si="317"/>
        <v/>
      </c>
      <c r="BX540" s="38" t="b">
        <f t="shared" si="318"/>
        <v>1</v>
      </c>
      <c r="BY540" s="37" t="str">
        <f t="array" ref="BY540:CI540">IF(BX540,"",IVSolution($M540,$N540,$O540,BT540,BU540,BV540,BW540,$E540,$F540,$G540,$H540,$I540))</f>
        <v/>
      </c>
      <c r="BZ540" s="37" t="str">
        <v/>
      </c>
      <c r="CA540" s="37" t="str">
        <v/>
      </c>
      <c r="CB540" s="39" t="str">
        <v/>
      </c>
      <c r="CC540" s="39" t="str">
        <v/>
      </c>
      <c r="CD540" s="37" t="str">
        <v/>
      </c>
      <c r="CE540" s="37" t="str">
        <v/>
      </c>
      <c r="CF540" s="37" t="str">
        <v/>
      </c>
      <c r="CG540" s="37" t="str">
        <v/>
      </c>
      <c r="CH540" s="37" t="str">
        <v/>
      </c>
      <c r="CI540" s="37" t="str">
        <v/>
      </c>
      <c r="CJ540" s="41" t="str">
        <f t="shared" si="319"/>
        <v/>
      </c>
      <c r="CK540" s="41" t="str">
        <f t="shared" si="320"/>
        <v/>
      </c>
      <c r="CL540" s="61" t="str">
        <f t="shared" si="321"/>
        <v/>
      </c>
      <c r="CM540" s="39" t="str">
        <f t="shared" si="322"/>
        <v/>
      </c>
      <c r="CN540" s="39" t="str">
        <f t="shared" si="323"/>
        <v/>
      </c>
      <c r="CO540" s="42" t="str">
        <f t="shared" si="324"/>
        <v/>
      </c>
      <c r="CP540" s="42" t="str">
        <f t="shared" si="325"/>
        <v/>
      </c>
      <c r="CQ540" s="42" t="str">
        <f t="shared" si="326"/>
        <v/>
      </c>
      <c r="CR540" s="42" t="str">
        <f t="shared" si="327"/>
        <v/>
      </c>
      <c r="CS540" s="42" t="str">
        <f t="shared" si="328"/>
        <v/>
      </c>
      <c r="CT540" s="42" t="str">
        <f t="shared" si="329"/>
        <v/>
      </c>
      <c r="CU540" s="43" t="str">
        <f t="shared" si="330"/>
        <v/>
      </c>
      <c r="CV540" s="43" t="str">
        <f t="shared" si="331"/>
        <v/>
      </c>
      <c r="CW540" s="43" t="str">
        <f t="shared" si="332"/>
        <v/>
      </c>
      <c r="CX540" s="13"/>
    </row>
    <row r="541" spans="1:102" x14ac:dyDescent="0.25">
      <c r="A541" s="31"/>
      <c r="B541" s="13"/>
      <c r="C541" s="13"/>
      <c r="D541" s="13"/>
      <c r="E541" s="32"/>
      <c r="F541" s="32"/>
      <c r="G541" s="32"/>
      <c r="H541" s="32"/>
      <c r="I541" s="32"/>
      <c r="J541" s="13"/>
      <c r="K541" s="33"/>
      <c r="L541" s="34" t="str">
        <f>IFERROR(INDEX('Pokemon Data'!A:A,MATCH($A541,'Pokemon Data'!$B:$B,0)),"")</f>
        <v/>
      </c>
      <c r="M541" s="34" t="str">
        <f>IFERROR(INDEX('Pokemon Data'!I:I,MATCH($A541,'Pokemon Data'!$B:$B,0)),"")</f>
        <v/>
      </c>
      <c r="N541" s="34" t="str">
        <f>IFERROR(INDEX('Pokemon Data'!J:J,MATCH($A541,'Pokemon Data'!$B:$B,0)),"")</f>
        <v/>
      </c>
      <c r="O541" s="34" t="str">
        <f>IFERROR(INDEX('Pokemon Data'!K:K,MATCH($A541,'Pokemon Data'!$B:$B,0)),"")</f>
        <v/>
      </c>
      <c r="P541" s="35" t="str">
        <f>IFERROR(INDEX('Level Multipliers'!$A:$A,MATCH($D541,'Level Multipliers'!$B:$B,0)),"")</f>
        <v/>
      </c>
      <c r="Q541" s="36" t="str">
        <f>IFERROR(INDEX('Level Multipliers'!$D:$D,MATCH(P541,'Level Multipliers'!$A:$A,0)),"")</f>
        <v/>
      </c>
      <c r="R541" s="37" t="str">
        <f t="shared" si="296"/>
        <v/>
      </c>
      <c r="S541" s="37" t="str">
        <f t="shared" si="297"/>
        <v/>
      </c>
      <c r="T541" s="38" t="str">
        <f t="shared" si="298"/>
        <v/>
      </c>
      <c r="U541" s="38" t="str">
        <f t="shared" si="299"/>
        <v/>
      </c>
      <c r="V541" s="38" t="b">
        <f t="shared" si="300"/>
        <v>1</v>
      </c>
      <c r="W541" s="37" t="str">
        <f t="array" ref="W541:AG541">IF(V541,"",IVSolution($M541,$N541,$O541,R541,S541,T541,U541,$E541,$F541,$G541,$H541,$I541))</f>
        <v/>
      </c>
      <c r="X541" s="37" t="str">
        <v/>
      </c>
      <c r="Y541" s="37" t="str">
        <v/>
      </c>
      <c r="Z541" s="39" t="str">
        <v/>
      </c>
      <c r="AA541" s="39" t="str">
        <v/>
      </c>
      <c r="AB541" s="37" t="str">
        <v/>
      </c>
      <c r="AC541" s="37" t="str">
        <v/>
      </c>
      <c r="AD541" s="37" t="str">
        <v/>
      </c>
      <c r="AE541" s="37" t="str">
        <v/>
      </c>
      <c r="AF541" s="37" t="str">
        <v/>
      </c>
      <c r="AG541" s="37" t="str">
        <v/>
      </c>
      <c r="AH541" s="40" t="str">
        <f t="shared" si="301"/>
        <v/>
      </c>
      <c r="AI541" s="36" t="str">
        <f>IFERROR(INDEX('Level Multipliers'!$D:$D,MATCH(AH541,'Level Multipliers'!$A:$A,0)),"")</f>
        <v/>
      </c>
      <c r="AJ541" s="37" t="str">
        <f t="shared" si="302"/>
        <v/>
      </c>
      <c r="AK541" s="37" t="str">
        <f t="shared" si="303"/>
        <v/>
      </c>
      <c r="AL541" s="38" t="str">
        <f t="shared" si="304"/>
        <v/>
      </c>
      <c r="AM541" s="38" t="str">
        <f t="shared" si="305"/>
        <v/>
      </c>
      <c r="AN541" s="38" t="b">
        <f t="shared" si="306"/>
        <v>1</v>
      </c>
      <c r="AO541" s="37" t="str">
        <f t="array" ref="AO541:AY541">IF(AN541,"",IVSolution($M541,$N541,$O541,AJ541,AK541,AL541,AM541,$E541,$F541,$G541,$H541,$I541))</f>
        <v/>
      </c>
      <c r="AP541" s="37" t="str">
        <v/>
      </c>
      <c r="AQ541" s="37" t="str">
        <v/>
      </c>
      <c r="AR541" s="39" t="str">
        <v/>
      </c>
      <c r="AS541" s="39" t="str">
        <v/>
      </c>
      <c r="AT541" s="37" t="str">
        <v/>
      </c>
      <c r="AU541" s="37" t="str">
        <v/>
      </c>
      <c r="AV541" s="37" t="str">
        <v/>
      </c>
      <c r="AW541" s="37" t="str">
        <v/>
      </c>
      <c r="AX541" s="37" t="str">
        <v/>
      </c>
      <c r="AY541" s="37" t="str">
        <v/>
      </c>
      <c r="AZ541" s="40" t="str">
        <f t="shared" si="307"/>
        <v/>
      </c>
      <c r="BA541" s="36" t="str">
        <f>IFERROR(INDEX('Level Multipliers'!$D:$D,MATCH(AZ541,'Level Multipliers'!$A:$A,0)),"")</f>
        <v/>
      </c>
      <c r="BB541" s="37" t="str">
        <f t="shared" si="308"/>
        <v/>
      </c>
      <c r="BC541" s="37" t="str">
        <f t="shared" si="309"/>
        <v/>
      </c>
      <c r="BD541" s="38" t="str">
        <f t="shared" si="310"/>
        <v/>
      </c>
      <c r="BE541" s="38" t="str">
        <f t="shared" si="311"/>
        <v/>
      </c>
      <c r="BF541" s="38" t="b">
        <f t="shared" si="312"/>
        <v>1</v>
      </c>
      <c r="BG541" s="37" t="str">
        <f t="array" ref="BG541:BQ541">IF(BF541,"",IVSolution($M541,$N541,$O541,BB541,BC541,BD541,BE541,$E541,$F541,$G541,$H541,$I541))</f>
        <v/>
      </c>
      <c r="BH541" s="37" t="str">
        <v/>
      </c>
      <c r="BI541" s="37" t="str">
        <v/>
      </c>
      <c r="BJ541" s="39" t="str">
        <v/>
      </c>
      <c r="BK541" s="39" t="str">
        <v/>
      </c>
      <c r="BL541" s="37" t="str">
        <v/>
      </c>
      <c r="BM541" s="37" t="str">
        <v/>
      </c>
      <c r="BN541" s="37" t="str">
        <v/>
      </c>
      <c r="BO541" s="37" t="str">
        <v/>
      </c>
      <c r="BP541" s="37" t="str">
        <v/>
      </c>
      <c r="BQ541" s="37" t="str">
        <v/>
      </c>
      <c r="BR541" s="40" t="str">
        <f t="shared" si="313"/>
        <v/>
      </c>
      <c r="BS541" s="36" t="str">
        <f>IFERROR(INDEX('Level Multipliers'!$D:$D,MATCH(BR541,'Level Multipliers'!$A:$A,0)),"")</f>
        <v/>
      </c>
      <c r="BT541" s="37" t="str">
        <f t="shared" si="314"/>
        <v/>
      </c>
      <c r="BU541" s="37" t="str">
        <f t="shared" si="315"/>
        <v/>
      </c>
      <c r="BV541" s="38" t="str">
        <f t="shared" si="316"/>
        <v/>
      </c>
      <c r="BW541" s="38" t="str">
        <f t="shared" si="317"/>
        <v/>
      </c>
      <c r="BX541" s="38" t="b">
        <f t="shared" si="318"/>
        <v>1</v>
      </c>
      <c r="BY541" s="37" t="str">
        <f t="array" ref="BY541:CI541">IF(BX541,"",IVSolution($M541,$N541,$O541,BT541,BU541,BV541,BW541,$E541,$F541,$G541,$H541,$I541))</f>
        <v/>
      </c>
      <c r="BZ541" s="37" t="str">
        <v/>
      </c>
      <c r="CA541" s="37" t="str">
        <v/>
      </c>
      <c r="CB541" s="39" t="str">
        <v/>
      </c>
      <c r="CC541" s="39" t="str">
        <v/>
      </c>
      <c r="CD541" s="37" t="str">
        <v/>
      </c>
      <c r="CE541" s="37" t="str">
        <v/>
      </c>
      <c r="CF541" s="37" t="str">
        <v/>
      </c>
      <c r="CG541" s="37" t="str">
        <v/>
      </c>
      <c r="CH541" s="37" t="str">
        <v/>
      </c>
      <c r="CI541" s="37" t="str">
        <v/>
      </c>
      <c r="CJ541" s="41" t="str">
        <f t="shared" si="319"/>
        <v/>
      </c>
      <c r="CK541" s="41" t="str">
        <f t="shared" si="320"/>
        <v/>
      </c>
      <c r="CL541" s="61" t="str">
        <f t="shared" si="321"/>
        <v/>
      </c>
      <c r="CM541" s="39" t="str">
        <f t="shared" si="322"/>
        <v/>
      </c>
      <c r="CN541" s="39" t="str">
        <f t="shared" si="323"/>
        <v/>
      </c>
      <c r="CO541" s="42" t="str">
        <f t="shared" si="324"/>
        <v/>
      </c>
      <c r="CP541" s="42" t="str">
        <f t="shared" si="325"/>
        <v/>
      </c>
      <c r="CQ541" s="42" t="str">
        <f t="shared" si="326"/>
        <v/>
      </c>
      <c r="CR541" s="42" t="str">
        <f t="shared" si="327"/>
        <v/>
      </c>
      <c r="CS541" s="42" t="str">
        <f t="shared" si="328"/>
        <v/>
      </c>
      <c r="CT541" s="42" t="str">
        <f t="shared" si="329"/>
        <v/>
      </c>
      <c r="CU541" s="43" t="str">
        <f t="shared" si="330"/>
        <v/>
      </c>
      <c r="CV541" s="43" t="str">
        <f t="shared" si="331"/>
        <v/>
      </c>
      <c r="CW541" s="43" t="str">
        <f t="shared" si="332"/>
        <v/>
      </c>
      <c r="CX541" s="13"/>
    </row>
    <row r="542" spans="1:102" x14ac:dyDescent="0.25">
      <c r="A542" s="31"/>
      <c r="B542" s="13"/>
      <c r="C542" s="13"/>
      <c r="D542" s="13"/>
      <c r="E542" s="32"/>
      <c r="F542" s="32"/>
      <c r="G542" s="32"/>
      <c r="H542" s="32"/>
      <c r="I542" s="32"/>
      <c r="J542" s="13"/>
      <c r="K542" s="33"/>
      <c r="L542" s="34" t="str">
        <f>IFERROR(INDEX('Pokemon Data'!A:A,MATCH($A542,'Pokemon Data'!$B:$B,0)),"")</f>
        <v/>
      </c>
      <c r="M542" s="34" t="str">
        <f>IFERROR(INDEX('Pokemon Data'!I:I,MATCH($A542,'Pokemon Data'!$B:$B,0)),"")</f>
        <v/>
      </c>
      <c r="N542" s="34" t="str">
        <f>IFERROR(INDEX('Pokemon Data'!J:J,MATCH($A542,'Pokemon Data'!$B:$B,0)),"")</f>
        <v/>
      </c>
      <c r="O542" s="34" t="str">
        <f>IFERROR(INDEX('Pokemon Data'!K:K,MATCH($A542,'Pokemon Data'!$B:$B,0)),"")</f>
        <v/>
      </c>
      <c r="P542" s="35" t="str">
        <f>IFERROR(INDEX('Level Multipliers'!$A:$A,MATCH($D542,'Level Multipliers'!$B:$B,0)),"")</f>
        <v/>
      </c>
      <c r="Q542" s="36" t="str">
        <f>IFERROR(INDEX('Level Multipliers'!$D:$D,MATCH(P542,'Level Multipliers'!$A:$A,0)),"")</f>
        <v/>
      </c>
      <c r="R542" s="37" t="str">
        <f t="shared" si="296"/>
        <v/>
      </c>
      <c r="S542" s="37" t="str">
        <f t="shared" si="297"/>
        <v/>
      </c>
      <c r="T542" s="38" t="str">
        <f t="shared" si="298"/>
        <v/>
      </c>
      <c r="U542" s="38" t="str">
        <f t="shared" si="299"/>
        <v/>
      </c>
      <c r="V542" s="38" t="b">
        <f t="shared" si="300"/>
        <v>1</v>
      </c>
      <c r="W542" s="37" t="str">
        <f t="array" ref="W542:AG542">IF(V542,"",IVSolution($M542,$N542,$O542,R542,S542,T542,U542,$E542,$F542,$G542,$H542,$I542))</f>
        <v/>
      </c>
      <c r="X542" s="37" t="str">
        <v/>
      </c>
      <c r="Y542" s="37" t="str">
        <v/>
      </c>
      <c r="Z542" s="39" t="str">
        <v/>
      </c>
      <c r="AA542" s="39" t="str">
        <v/>
      </c>
      <c r="AB542" s="37" t="str">
        <v/>
      </c>
      <c r="AC542" s="37" t="str">
        <v/>
      </c>
      <c r="AD542" s="37" t="str">
        <v/>
      </c>
      <c r="AE542" s="37" t="str">
        <v/>
      </c>
      <c r="AF542" s="37" t="str">
        <v/>
      </c>
      <c r="AG542" s="37" t="str">
        <v/>
      </c>
      <c r="AH542" s="40" t="str">
        <f t="shared" si="301"/>
        <v/>
      </c>
      <c r="AI542" s="36" t="str">
        <f>IFERROR(INDEX('Level Multipliers'!$D:$D,MATCH(AH542,'Level Multipliers'!$A:$A,0)),"")</f>
        <v/>
      </c>
      <c r="AJ542" s="37" t="str">
        <f t="shared" si="302"/>
        <v/>
      </c>
      <c r="AK542" s="37" t="str">
        <f t="shared" si="303"/>
        <v/>
      </c>
      <c r="AL542" s="38" t="str">
        <f t="shared" si="304"/>
        <v/>
      </c>
      <c r="AM542" s="38" t="str">
        <f t="shared" si="305"/>
        <v/>
      </c>
      <c r="AN542" s="38" t="b">
        <f t="shared" si="306"/>
        <v>1</v>
      </c>
      <c r="AO542" s="37" t="str">
        <f t="array" ref="AO542:AY542">IF(AN542,"",IVSolution($M542,$N542,$O542,AJ542,AK542,AL542,AM542,$E542,$F542,$G542,$H542,$I542))</f>
        <v/>
      </c>
      <c r="AP542" s="37" t="str">
        <v/>
      </c>
      <c r="AQ542" s="37" t="str">
        <v/>
      </c>
      <c r="AR542" s="39" t="str">
        <v/>
      </c>
      <c r="AS542" s="39" t="str">
        <v/>
      </c>
      <c r="AT542" s="37" t="str">
        <v/>
      </c>
      <c r="AU542" s="37" t="str">
        <v/>
      </c>
      <c r="AV542" s="37" t="str">
        <v/>
      </c>
      <c r="AW542" s="37" t="str">
        <v/>
      </c>
      <c r="AX542" s="37" t="str">
        <v/>
      </c>
      <c r="AY542" s="37" t="str">
        <v/>
      </c>
      <c r="AZ542" s="40" t="str">
        <f t="shared" si="307"/>
        <v/>
      </c>
      <c r="BA542" s="36" t="str">
        <f>IFERROR(INDEX('Level Multipliers'!$D:$D,MATCH(AZ542,'Level Multipliers'!$A:$A,0)),"")</f>
        <v/>
      </c>
      <c r="BB542" s="37" t="str">
        <f t="shared" si="308"/>
        <v/>
      </c>
      <c r="BC542" s="37" t="str">
        <f t="shared" si="309"/>
        <v/>
      </c>
      <c r="BD542" s="38" t="str">
        <f t="shared" si="310"/>
        <v/>
      </c>
      <c r="BE542" s="38" t="str">
        <f t="shared" si="311"/>
        <v/>
      </c>
      <c r="BF542" s="38" t="b">
        <f t="shared" si="312"/>
        <v>1</v>
      </c>
      <c r="BG542" s="37" t="str">
        <f t="array" ref="BG542:BQ542">IF(BF542,"",IVSolution($M542,$N542,$O542,BB542,BC542,BD542,BE542,$E542,$F542,$G542,$H542,$I542))</f>
        <v/>
      </c>
      <c r="BH542" s="37" t="str">
        <v/>
      </c>
      <c r="BI542" s="37" t="str">
        <v/>
      </c>
      <c r="BJ542" s="39" t="str">
        <v/>
      </c>
      <c r="BK542" s="39" t="str">
        <v/>
      </c>
      <c r="BL542" s="37" t="str">
        <v/>
      </c>
      <c r="BM542" s="37" t="str">
        <v/>
      </c>
      <c r="BN542" s="37" t="str">
        <v/>
      </c>
      <c r="BO542" s="37" t="str">
        <v/>
      </c>
      <c r="BP542" s="37" t="str">
        <v/>
      </c>
      <c r="BQ542" s="37" t="str">
        <v/>
      </c>
      <c r="BR542" s="40" t="str">
        <f t="shared" si="313"/>
        <v/>
      </c>
      <c r="BS542" s="36" t="str">
        <f>IFERROR(INDEX('Level Multipliers'!$D:$D,MATCH(BR542,'Level Multipliers'!$A:$A,0)),"")</f>
        <v/>
      </c>
      <c r="BT542" s="37" t="str">
        <f t="shared" si="314"/>
        <v/>
      </c>
      <c r="BU542" s="37" t="str">
        <f t="shared" si="315"/>
        <v/>
      </c>
      <c r="BV542" s="38" t="str">
        <f t="shared" si="316"/>
        <v/>
      </c>
      <c r="BW542" s="38" t="str">
        <f t="shared" si="317"/>
        <v/>
      </c>
      <c r="BX542" s="38" t="b">
        <f t="shared" si="318"/>
        <v>1</v>
      </c>
      <c r="BY542" s="37" t="str">
        <f t="array" ref="BY542:CI542">IF(BX542,"",IVSolution($M542,$N542,$O542,BT542,BU542,BV542,BW542,$E542,$F542,$G542,$H542,$I542))</f>
        <v/>
      </c>
      <c r="BZ542" s="37" t="str">
        <v/>
      </c>
      <c r="CA542" s="37" t="str">
        <v/>
      </c>
      <c r="CB542" s="39" t="str">
        <v/>
      </c>
      <c r="CC542" s="39" t="str">
        <v/>
      </c>
      <c r="CD542" s="37" t="str">
        <v/>
      </c>
      <c r="CE542" s="37" t="str">
        <v/>
      </c>
      <c r="CF542" s="37" t="str">
        <v/>
      </c>
      <c r="CG542" s="37" t="str">
        <v/>
      </c>
      <c r="CH542" s="37" t="str">
        <v/>
      </c>
      <c r="CI542" s="37" t="str">
        <v/>
      </c>
      <c r="CJ542" s="41" t="str">
        <f t="shared" si="319"/>
        <v/>
      </c>
      <c r="CK542" s="41" t="str">
        <f t="shared" si="320"/>
        <v/>
      </c>
      <c r="CL542" s="61" t="str">
        <f t="shared" si="321"/>
        <v/>
      </c>
      <c r="CM542" s="39" t="str">
        <f t="shared" si="322"/>
        <v/>
      </c>
      <c r="CN542" s="39" t="str">
        <f t="shared" si="323"/>
        <v/>
      </c>
      <c r="CO542" s="42" t="str">
        <f t="shared" si="324"/>
        <v/>
      </c>
      <c r="CP542" s="42" t="str">
        <f t="shared" si="325"/>
        <v/>
      </c>
      <c r="CQ542" s="42" t="str">
        <f t="shared" si="326"/>
        <v/>
      </c>
      <c r="CR542" s="42" t="str">
        <f t="shared" si="327"/>
        <v/>
      </c>
      <c r="CS542" s="42" t="str">
        <f t="shared" si="328"/>
        <v/>
      </c>
      <c r="CT542" s="42" t="str">
        <f t="shared" si="329"/>
        <v/>
      </c>
      <c r="CU542" s="43" t="str">
        <f t="shared" si="330"/>
        <v/>
      </c>
      <c r="CV542" s="43" t="str">
        <f t="shared" si="331"/>
        <v/>
      </c>
      <c r="CW542" s="43" t="str">
        <f t="shared" si="332"/>
        <v/>
      </c>
      <c r="CX542" s="13"/>
    </row>
    <row r="543" spans="1:102" x14ac:dyDescent="0.25">
      <c r="A543" s="31"/>
      <c r="B543" s="13"/>
      <c r="C543" s="13"/>
      <c r="D543" s="13"/>
      <c r="E543" s="32"/>
      <c r="F543" s="32"/>
      <c r="G543" s="32"/>
      <c r="H543" s="32"/>
      <c r="I543" s="32"/>
      <c r="J543" s="13"/>
      <c r="K543" s="33"/>
      <c r="L543" s="34" t="str">
        <f>IFERROR(INDEX('Pokemon Data'!A:A,MATCH($A543,'Pokemon Data'!$B:$B,0)),"")</f>
        <v/>
      </c>
      <c r="M543" s="34" t="str">
        <f>IFERROR(INDEX('Pokemon Data'!I:I,MATCH($A543,'Pokemon Data'!$B:$B,0)),"")</f>
        <v/>
      </c>
      <c r="N543" s="34" t="str">
        <f>IFERROR(INDEX('Pokemon Data'!J:J,MATCH($A543,'Pokemon Data'!$B:$B,0)),"")</f>
        <v/>
      </c>
      <c r="O543" s="34" t="str">
        <f>IFERROR(INDEX('Pokemon Data'!K:K,MATCH($A543,'Pokemon Data'!$B:$B,0)),"")</f>
        <v/>
      </c>
      <c r="P543" s="35" t="str">
        <f>IFERROR(INDEX('Level Multipliers'!$A:$A,MATCH($D543,'Level Multipliers'!$B:$B,0)),"")</f>
        <v/>
      </c>
      <c r="Q543" s="36" t="str">
        <f>IFERROR(INDEX('Level Multipliers'!$D:$D,MATCH(P543,'Level Multipliers'!$A:$A,0)),"")</f>
        <v/>
      </c>
      <c r="R543" s="37" t="str">
        <f t="shared" si="296"/>
        <v/>
      </c>
      <c r="S543" s="37" t="str">
        <f t="shared" si="297"/>
        <v/>
      </c>
      <c r="T543" s="38" t="str">
        <f t="shared" si="298"/>
        <v/>
      </c>
      <c r="U543" s="38" t="str">
        <f t="shared" si="299"/>
        <v/>
      </c>
      <c r="V543" s="38" t="b">
        <f t="shared" si="300"/>
        <v>1</v>
      </c>
      <c r="W543" s="37" t="str">
        <f t="array" ref="W543:AG543">IF(V543,"",IVSolution($M543,$N543,$O543,R543,S543,T543,U543,$E543,$F543,$G543,$H543,$I543))</f>
        <v/>
      </c>
      <c r="X543" s="37" t="str">
        <v/>
      </c>
      <c r="Y543" s="37" t="str">
        <v/>
      </c>
      <c r="Z543" s="39" t="str">
        <v/>
      </c>
      <c r="AA543" s="39" t="str">
        <v/>
      </c>
      <c r="AB543" s="37" t="str">
        <v/>
      </c>
      <c r="AC543" s="37" t="str">
        <v/>
      </c>
      <c r="AD543" s="37" t="str">
        <v/>
      </c>
      <c r="AE543" s="37" t="str">
        <v/>
      </c>
      <c r="AF543" s="37" t="str">
        <v/>
      </c>
      <c r="AG543" s="37" t="str">
        <v/>
      </c>
      <c r="AH543" s="40" t="str">
        <f t="shared" si="301"/>
        <v/>
      </c>
      <c r="AI543" s="36" t="str">
        <f>IFERROR(INDEX('Level Multipliers'!$D:$D,MATCH(AH543,'Level Multipliers'!$A:$A,0)),"")</f>
        <v/>
      </c>
      <c r="AJ543" s="37" t="str">
        <f t="shared" si="302"/>
        <v/>
      </c>
      <c r="AK543" s="37" t="str">
        <f t="shared" si="303"/>
        <v/>
      </c>
      <c r="AL543" s="38" t="str">
        <f t="shared" si="304"/>
        <v/>
      </c>
      <c r="AM543" s="38" t="str">
        <f t="shared" si="305"/>
        <v/>
      </c>
      <c r="AN543" s="38" t="b">
        <f t="shared" si="306"/>
        <v>1</v>
      </c>
      <c r="AO543" s="37" t="str">
        <f t="array" ref="AO543:AY543">IF(AN543,"",IVSolution($M543,$N543,$O543,AJ543,AK543,AL543,AM543,$E543,$F543,$G543,$H543,$I543))</f>
        <v/>
      </c>
      <c r="AP543" s="37" t="str">
        <v/>
      </c>
      <c r="AQ543" s="37" t="str">
        <v/>
      </c>
      <c r="AR543" s="39" t="str">
        <v/>
      </c>
      <c r="AS543" s="39" t="str">
        <v/>
      </c>
      <c r="AT543" s="37" t="str">
        <v/>
      </c>
      <c r="AU543" s="37" t="str">
        <v/>
      </c>
      <c r="AV543" s="37" t="str">
        <v/>
      </c>
      <c r="AW543" s="37" t="str">
        <v/>
      </c>
      <c r="AX543" s="37" t="str">
        <v/>
      </c>
      <c r="AY543" s="37" t="str">
        <v/>
      </c>
      <c r="AZ543" s="40" t="str">
        <f t="shared" si="307"/>
        <v/>
      </c>
      <c r="BA543" s="36" t="str">
        <f>IFERROR(INDEX('Level Multipliers'!$D:$D,MATCH(AZ543,'Level Multipliers'!$A:$A,0)),"")</f>
        <v/>
      </c>
      <c r="BB543" s="37" t="str">
        <f t="shared" si="308"/>
        <v/>
      </c>
      <c r="BC543" s="37" t="str">
        <f t="shared" si="309"/>
        <v/>
      </c>
      <c r="BD543" s="38" t="str">
        <f t="shared" si="310"/>
        <v/>
      </c>
      <c r="BE543" s="38" t="str">
        <f t="shared" si="311"/>
        <v/>
      </c>
      <c r="BF543" s="38" t="b">
        <f t="shared" si="312"/>
        <v>1</v>
      </c>
      <c r="BG543" s="37" t="str">
        <f t="array" ref="BG543:BQ543">IF(BF543,"",IVSolution($M543,$N543,$O543,BB543,BC543,BD543,BE543,$E543,$F543,$G543,$H543,$I543))</f>
        <v/>
      </c>
      <c r="BH543" s="37" t="str">
        <v/>
      </c>
      <c r="BI543" s="37" t="str">
        <v/>
      </c>
      <c r="BJ543" s="39" t="str">
        <v/>
      </c>
      <c r="BK543" s="39" t="str">
        <v/>
      </c>
      <c r="BL543" s="37" t="str">
        <v/>
      </c>
      <c r="BM543" s="37" t="str">
        <v/>
      </c>
      <c r="BN543" s="37" t="str">
        <v/>
      </c>
      <c r="BO543" s="37" t="str">
        <v/>
      </c>
      <c r="BP543" s="37" t="str">
        <v/>
      </c>
      <c r="BQ543" s="37" t="str">
        <v/>
      </c>
      <c r="BR543" s="40" t="str">
        <f t="shared" si="313"/>
        <v/>
      </c>
      <c r="BS543" s="36" t="str">
        <f>IFERROR(INDEX('Level Multipliers'!$D:$D,MATCH(BR543,'Level Multipliers'!$A:$A,0)),"")</f>
        <v/>
      </c>
      <c r="BT543" s="37" t="str">
        <f t="shared" si="314"/>
        <v/>
      </c>
      <c r="BU543" s="37" t="str">
        <f t="shared" si="315"/>
        <v/>
      </c>
      <c r="BV543" s="38" t="str">
        <f t="shared" si="316"/>
        <v/>
      </c>
      <c r="BW543" s="38" t="str">
        <f t="shared" si="317"/>
        <v/>
      </c>
      <c r="BX543" s="38" t="b">
        <f t="shared" si="318"/>
        <v>1</v>
      </c>
      <c r="BY543" s="37" t="str">
        <f t="array" ref="BY543:CI543">IF(BX543,"",IVSolution($M543,$N543,$O543,BT543,BU543,BV543,BW543,$E543,$F543,$G543,$H543,$I543))</f>
        <v/>
      </c>
      <c r="BZ543" s="37" t="str">
        <v/>
      </c>
      <c r="CA543" s="37" t="str">
        <v/>
      </c>
      <c r="CB543" s="39" t="str">
        <v/>
      </c>
      <c r="CC543" s="39" t="str">
        <v/>
      </c>
      <c r="CD543" s="37" t="str">
        <v/>
      </c>
      <c r="CE543" s="37" t="str">
        <v/>
      </c>
      <c r="CF543" s="37" t="str">
        <v/>
      </c>
      <c r="CG543" s="37" t="str">
        <v/>
      </c>
      <c r="CH543" s="37" t="str">
        <v/>
      </c>
      <c r="CI543" s="37" t="str">
        <v/>
      </c>
      <c r="CJ543" s="41" t="str">
        <f t="shared" si="319"/>
        <v/>
      </c>
      <c r="CK543" s="41" t="str">
        <f t="shared" si="320"/>
        <v/>
      </c>
      <c r="CL543" s="61" t="str">
        <f t="shared" si="321"/>
        <v/>
      </c>
      <c r="CM543" s="39" t="str">
        <f t="shared" si="322"/>
        <v/>
      </c>
      <c r="CN543" s="39" t="str">
        <f t="shared" si="323"/>
        <v/>
      </c>
      <c r="CO543" s="42" t="str">
        <f t="shared" si="324"/>
        <v/>
      </c>
      <c r="CP543" s="42" t="str">
        <f t="shared" si="325"/>
        <v/>
      </c>
      <c r="CQ543" s="42" t="str">
        <f t="shared" si="326"/>
        <v/>
      </c>
      <c r="CR543" s="42" t="str">
        <f t="shared" si="327"/>
        <v/>
      </c>
      <c r="CS543" s="42" t="str">
        <f t="shared" si="328"/>
        <v/>
      </c>
      <c r="CT543" s="42" t="str">
        <f t="shared" si="329"/>
        <v/>
      </c>
      <c r="CU543" s="43" t="str">
        <f t="shared" si="330"/>
        <v/>
      </c>
      <c r="CV543" s="43" t="str">
        <f t="shared" si="331"/>
        <v/>
      </c>
      <c r="CW543" s="43" t="str">
        <f t="shared" si="332"/>
        <v/>
      </c>
      <c r="CX543" s="13"/>
    </row>
    <row r="544" spans="1:102" x14ac:dyDescent="0.25">
      <c r="A544" s="31"/>
      <c r="B544" s="13"/>
      <c r="C544" s="13"/>
      <c r="D544" s="13"/>
      <c r="E544" s="32"/>
      <c r="F544" s="32"/>
      <c r="G544" s="32"/>
      <c r="H544" s="32"/>
      <c r="I544" s="32"/>
      <c r="J544" s="13"/>
      <c r="K544" s="33"/>
      <c r="L544" s="34" t="str">
        <f>IFERROR(INDEX('Pokemon Data'!A:A,MATCH($A544,'Pokemon Data'!$B:$B,0)),"")</f>
        <v/>
      </c>
      <c r="M544" s="34" t="str">
        <f>IFERROR(INDEX('Pokemon Data'!I:I,MATCH($A544,'Pokemon Data'!$B:$B,0)),"")</f>
        <v/>
      </c>
      <c r="N544" s="34" t="str">
        <f>IFERROR(INDEX('Pokemon Data'!J:J,MATCH($A544,'Pokemon Data'!$B:$B,0)),"")</f>
        <v/>
      </c>
      <c r="O544" s="34" t="str">
        <f>IFERROR(INDEX('Pokemon Data'!K:K,MATCH($A544,'Pokemon Data'!$B:$B,0)),"")</f>
        <v/>
      </c>
      <c r="P544" s="35" t="str">
        <f>IFERROR(INDEX('Level Multipliers'!$A:$A,MATCH($D544,'Level Multipliers'!$B:$B,0)),"")</f>
        <v/>
      </c>
      <c r="Q544" s="36" t="str">
        <f>IFERROR(INDEX('Level Multipliers'!$D:$D,MATCH(P544,'Level Multipliers'!$A:$A,0)),"")</f>
        <v/>
      </c>
      <c r="R544" s="37" t="str">
        <f t="shared" si="296"/>
        <v/>
      </c>
      <c r="S544" s="37" t="str">
        <f t="shared" si="297"/>
        <v/>
      </c>
      <c r="T544" s="38" t="str">
        <f t="shared" si="298"/>
        <v/>
      </c>
      <c r="U544" s="38" t="str">
        <f t="shared" si="299"/>
        <v/>
      </c>
      <c r="V544" s="38" t="b">
        <f t="shared" si="300"/>
        <v>1</v>
      </c>
      <c r="W544" s="37" t="str">
        <f t="array" ref="W544:AG544">IF(V544,"",IVSolution($M544,$N544,$O544,R544,S544,T544,U544,$E544,$F544,$G544,$H544,$I544))</f>
        <v/>
      </c>
      <c r="X544" s="37" t="str">
        <v/>
      </c>
      <c r="Y544" s="37" t="str">
        <v/>
      </c>
      <c r="Z544" s="39" t="str">
        <v/>
      </c>
      <c r="AA544" s="39" t="str">
        <v/>
      </c>
      <c r="AB544" s="37" t="str">
        <v/>
      </c>
      <c r="AC544" s="37" t="str">
        <v/>
      </c>
      <c r="AD544" s="37" t="str">
        <v/>
      </c>
      <c r="AE544" s="37" t="str">
        <v/>
      </c>
      <c r="AF544" s="37" t="str">
        <v/>
      </c>
      <c r="AG544" s="37" t="str">
        <v/>
      </c>
      <c r="AH544" s="40" t="str">
        <f t="shared" si="301"/>
        <v/>
      </c>
      <c r="AI544" s="36" t="str">
        <f>IFERROR(INDEX('Level Multipliers'!$D:$D,MATCH(AH544,'Level Multipliers'!$A:$A,0)),"")</f>
        <v/>
      </c>
      <c r="AJ544" s="37" t="str">
        <f t="shared" si="302"/>
        <v/>
      </c>
      <c r="AK544" s="37" t="str">
        <f t="shared" si="303"/>
        <v/>
      </c>
      <c r="AL544" s="38" t="str">
        <f t="shared" si="304"/>
        <v/>
      </c>
      <c r="AM544" s="38" t="str">
        <f t="shared" si="305"/>
        <v/>
      </c>
      <c r="AN544" s="38" t="b">
        <f t="shared" si="306"/>
        <v>1</v>
      </c>
      <c r="AO544" s="37" t="str">
        <f t="array" ref="AO544:AY544">IF(AN544,"",IVSolution($M544,$N544,$O544,AJ544,AK544,AL544,AM544,$E544,$F544,$G544,$H544,$I544))</f>
        <v/>
      </c>
      <c r="AP544" s="37" t="str">
        <v/>
      </c>
      <c r="AQ544" s="37" t="str">
        <v/>
      </c>
      <c r="AR544" s="39" t="str">
        <v/>
      </c>
      <c r="AS544" s="39" t="str">
        <v/>
      </c>
      <c r="AT544" s="37" t="str">
        <v/>
      </c>
      <c r="AU544" s="37" t="str">
        <v/>
      </c>
      <c r="AV544" s="37" t="str">
        <v/>
      </c>
      <c r="AW544" s="37" t="str">
        <v/>
      </c>
      <c r="AX544" s="37" t="str">
        <v/>
      </c>
      <c r="AY544" s="37" t="str">
        <v/>
      </c>
      <c r="AZ544" s="40" t="str">
        <f t="shared" si="307"/>
        <v/>
      </c>
      <c r="BA544" s="36" t="str">
        <f>IFERROR(INDEX('Level Multipliers'!$D:$D,MATCH(AZ544,'Level Multipliers'!$A:$A,0)),"")</f>
        <v/>
      </c>
      <c r="BB544" s="37" t="str">
        <f t="shared" si="308"/>
        <v/>
      </c>
      <c r="BC544" s="37" t="str">
        <f t="shared" si="309"/>
        <v/>
      </c>
      <c r="BD544" s="38" t="str">
        <f t="shared" si="310"/>
        <v/>
      </c>
      <c r="BE544" s="38" t="str">
        <f t="shared" si="311"/>
        <v/>
      </c>
      <c r="BF544" s="38" t="b">
        <f t="shared" si="312"/>
        <v>1</v>
      </c>
      <c r="BG544" s="37" t="str">
        <f t="array" ref="BG544:BQ544">IF(BF544,"",IVSolution($M544,$N544,$O544,BB544,BC544,BD544,BE544,$E544,$F544,$G544,$H544,$I544))</f>
        <v/>
      </c>
      <c r="BH544" s="37" t="str">
        <v/>
      </c>
      <c r="BI544" s="37" t="str">
        <v/>
      </c>
      <c r="BJ544" s="39" t="str">
        <v/>
      </c>
      <c r="BK544" s="39" t="str">
        <v/>
      </c>
      <c r="BL544" s="37" t="str">
        <v/>
      </c>
      <c r="BM544" s="37" t="str">
        <v/>
      </c>
      <c r="BN544" s="37" t="str">
        <v/>
      </c>
      <c r="BO544" s="37" t="str">
        <v/>
      </c>
      <c r="BP544" s="37" t="str">
        <v/>
      </c>
      <c r="BQ544" s="37" t="str">
        <v/>
      </c>
      <c r="BR544" s="40" t="str">
        <f t="shared" si="313"/>
        <v/>
      </c>
      <c r="BS544" s="36" t="str">
        <f>IFERROR(INDEX('Level Multipliers'!$D:$D,MATCH(BR544,'Level Multipliers'!$A:$A,0)),"")</f>
        <v/>
      </c>
      <c r="BT544" s="37" t="str">
        <f t="shared" si="314"/>
        <v/>
      </c>
      <c r="BU544" s="37" t="str">
        <f t="shared" si="315"/>
        <v/>
      </c>
      <c r="BV544" s="38" t="str">
        <f t="shared" si="316"/>
        <v/>
      </c>
      <c r="BW544" s="38" t="str">
        <f t="shared" si="317"/>
        <v/>
      </c>
      <c r="BX544" s="38" t="b">
        <f t="shared" si="318"/>
        <v>1</v>
      </c>
      <c r="BY544" s="37" t="str">
        <f t="array" ref="BY544:CI544">IF(BX544,"",IVSolution($M544,$N544,$O544,BT544,BU544,BV544,BW544,$E544,$F544,$G544,$H544,$I544))</f>
        <v/>
      </c>
      <c r="BZ544" s="37" t="str">
        <v/>
      </c>
      <c r="CA544" s="37" t="str">
        <v/>
      </c>
      <c r="CB544" s="39" t="str">
        <v/>
      </c>
      <c r="CC544" s="39" t="str">
        <v/>
      </c>
      <c r="CD544" s="37" t="str">
        <v/>
      </c>
      <c r="CE544" s="37" t="str">
        <v/>
      </c>
      <c r="CF544" s="37" t="str">
        <v/>
      </c>
      <c r="CG544" s="37" t="str">
        <v/>
      </c>
      <c r="CH544" s="37" t="str">
        <v/>
      </c>
      <c r="CI544" s="37" t="str">
        <v/>
      </c>
      <c r="CJ544" s="41" t="str">
        <f t="shared" si="319"/>
        <v/>
      </c>
      <c r="CK544" s="41" t="str">
        <f t="shared" si="320"/>
        <v/>
      </c>
      <c r="CL544" s="61" t="str">
        <f t="shared" si="321"/>
        <v/>
      </c>
      <c r="CM544" s="39" t="str">
        <f t="shared" si="322"/>
        <v/>
      </c>
      <c r="CN544" s="39" t="str">
        <f t="shared" si="323"/>
        <v/>
      </c>
      <c r="CO544" s="42" t="str">
        <f t="shared" si="324"/>
        <v/>
      </c>
      <c r="CP544" s="42" t="str">
        <f t="shared" si="325"/>
        <v/>
      </c>
      <c r="CQ544" s="42" t="str">
        <f t="shared" si="326"/>
        <v/>
      </c>
      <c r="CR544" s="42" t="str">
        <f t="shared" si="327"/>
        <v/>
      </c>
      <c r="CS544" s="42" t="str">
        <f t="shared" si="328"/>
        <v/>
      </c>
      <c r="CT544" s="42" t="str">
        <f t="shared" si="329"/>
        <v/>
      </c>
      <c r="CU544" s="43" t="str">
        <f t="shared" si="330"/>
        <v/>
      </c>
      <c r="CV544" s="43" t="str">
        <f t="shared" si="331"/>
        <v/>
      </c>
      <c r="CW544" s="43" t="str">
        <f t="shared" si="332"/>
        <v/>
      </c>
      <c r="CX544" s="13"/>
    </row>
    <row r="545" spans="1:102" x14ac:dyDescent="0.25">
      <c r="A545" s="31"/>
      <c r="B545" s="13"/>
      <c r="C545" s="13"/>
      <c r="D545" s="13"/>
      <c r="E545" s="32"/>
      <c r="F545" s="32"/>
      <c r="G545" s="32"/>
      <c r="H545" s="32"/>
      <c r="I545" s="32"/>
      <c r="J545" s="13"/>
      <c r="K545" s="33"/>
      <c r="L545" s="34" t="str">
        <f>IFERROR(INDEX('Pokemon Data'!A:A,MATCH($A545,'Pokemon Data'!$B:$B,0)),"")</f>
        <v/>
      </c>
      <c r="M545" s="34" t="str">
        <f>IFERROR(INDEX('Pokemon Data'!I:I,MATCH($A545,'Pokemon Data'!$B:$B,0)),"")</f>
        <v/>
      </c>
      <c r="N545" s="34" t="str">
        <f>IFERROR(INDEX('Pokemon Data'!J:J,MATCH($A545,'Pokemon Data'!$B:$B,0)),"")</f>
        <v/>
      </c>
      <c r="O545" s="34" t="str">
        <f>IFERROR(INDEX('Pokemon Data'!K:K,MATCH($A545,'Pokemon Data'!$B:$B,0)),"")</f>
        <v/>
      </c>
      <c r="P545" s="35" t="str">
        <f>IFERROR(INDEX('Level Multipliers'!$A:$A,MATCH($D545,'Level Multipliers'!$B:$B,0)),"")</f>
        <v/>
      </c>
      <c r="Q545" s="36" t="str">
        <f>IFERROR(INDEX('Level Multipliers'!$D:$D,MATCH(P545,'Level Multipliers'!$A:$A,0)),"")</f>
        <v/>
      </c>
      <c r="R545" s="37" t="str">
        <f t="shared" si="296"/>
        <v/>
      </c>
      <c r="S545" s="37" t="str">
        <f t="shared" si="297"/>
        <v/>
      </c>
      <c r="T545" s="38" t="str">
        <f t="shared" si="298"/>
        <v/>
      </c>
      <c r="U545" s="38" t="str">
        <f t="shared" si="299"/>
        <v/>
      </c>
      <c r="V545" s="38" t="b">
        <f t="shared" si="300"/>
        <v>1</v>
      </c>
      <c r="W545" s="37" t="str">
        <f t="array" ref="W545:AG545">IF(V545,"",IVSolution($M545,$N545,$O545,R545,S545,T545,U545,$E545,$F545,$G545,$H545,$I545))</f>
        <v/>
      </c>
      <c r="X545" s="37" t="str">
        <v/>
      </c>
      <c r="Y545" s="37" t="str">
        <v/>
      </c>
      <c r="Z545" s="39" t="str">
        <v/>
      </c>
      <c r="AA545" s="39" t="str">
        <v/>
      </c>
      <c r="AB545" s="37" t="str">
        <v/>
      </c>
      <c r="AC545" s="37" t="str">
        <v/>
      </c>
      <c r="AD545" s="37" t="str">
        <v/>
      </c>
      <c r="AE545" s="37" t="str">
        <v/>
      </c>
      <c r="AF545" s="37" t="str">
        <v/>
      </c>
      <c r="AG545" s="37" t="str">
        <v/>
      </c>
      <c r="AH545" s="40" t="str">
        <f t="shared" si="301"/>
        <v/>
      </c>
      <c r="AI545" s="36" t="str">
        <f>IFERROR(INDEX('Level Multipliers'!$D:$D,MATCH(AH545,'Level Multipliers'!$A:$A,0)),"")</f>
        <v/>
      </c>
      <c r="AJ545" s="37" t="str">
        <f t="shared" si="302"/>
        <v/>
      </c>
      <c r="AK545" s="37" t="str">
        <f t="shared" si="303"/>
        <v/>
      </c>
      <c r="AL545" s="38" t="str">
        <f t="shared" si="304"/>
        <v/>
      </c>
      <c r="AM545" s="38" t="str">
        <f t="shared" si="305"/>
        <v/>
      </c>
      <c r="AN545" s="38" t="b">
        <f t="shared" si="306"/>
        <v>1</v>
      </c>
      <c r="AO545" s="37" t="str">
        <f t="array" ref="AO545:AY545">IF(AN545,"",IVSolution($M545,$N545,$O545,AJ545,AK545,AL545,AM545,$E545,$F545,$G545,$H545,$I545))</f>
        <v/>
      </c>
      <c r="AP545" s="37" t="str">
        <v/>
      </c>
      <c r="AQ545" s="37" t="str">
        <v/>
      </c>
      <c r="AR545" s="39" t="str">
        <v/>
      </c>
      <c r="AS545" s="39" t="str">
        <v/>
      </c>
      <c r="AT545" s="37" t="str">
        <v/>
      </c>
      <c r="AU545" s="37" t="str">
        <v/>
      </c>
      <c r="AV545" s="37" t="str">
        <v/>
      </c>
      <c r="AW545" s="37" t="str">
        <v/>
      </c>
      <c r="AX545" s="37" t="str">
        <v/>
      </c>
      <c r="AY545" s="37" t="str">
        <v/>
      </c>
      <c r="AZ545" s="40" t="str">
        <f t="shared" si="307"/>
        <v/>
      </c>
      <c r="BA545" s="36" t="str">
        <f>IFERROR(INDEX('Level Multipliers'!$D:$D,MATCH(AZ545,'Level Multipliers'!$A:$A,0)),"")</f>
        <v/>
      </c>
      <c r="BB545" s="37" t="str">
        <f t="shared" si="308"/>
        <v/>
      </c>
      <c r="BC545" s="37" t="str">
        <f t="shared" si="309"/>
        <v/>
      </c>
      <c r="BD545" s="38" t="str">
        <f t="shared" si="310"/>
        <v/>
      </c>
      <c r="BE545" s="38" t="str">
        <f t="shared" si="311"/>
        <v/>
      </c>
      <c r="BF545" s="38" t="b">
        <f t="shared" si="312"/>
        <v>1</v>
      </c>
      <c r="BG545" s="37" t="str">
        <f t="array" ref="BG545:BQ545">IF(BF545,"",IVSolution($M545,$N545,$O545,BB545,BC545,BD545,BE545,$E545,$F545,$G545,$H545,$I545))</f>
        <v/>
      </c>
      <c r="BH545" s="37" t="str">
        <v/>
      </c>
      <c r="BI545" s="37" t="str">
        <v/>
      </c>
      <c r="BJ545" s="39" t="str">
        <v/>
      </c>
      <c r="BK545" s="39" t="str">
        <v/>
      </c>
      <c r="BL545" s="37" t="str">
        <v/>
      </c>
      <c r="BM545" s="37" t="str">
        <v/>
      </c>
      <c r="BN545" s="37" t="str">
        <v/>
      </c>
      <c r="BO545" s="37" t="str">
        <v/>
      </c>
      <c r="BP545" s="37" t="str">
        <v/>
      </c>
      <c r="BQ545" s="37" t="str">
        <v/>
      </c>
      <c r="BR545" s="40" t="str">
        <f t="shared" si="313"/>
        <v/>
      </c>
      <c r="BS545" s="36" t="str">
        <f>IFERROR(INDEX('Level Multipliers'!$D:$D,MATCH(BR545,'Level Multipliers'!$A:$A,0)),"")</f>
        <v/>
      </c>
      <c r="BT545" s="37" t="str">
        <f t="shared" si="314"/>
        <v/>
      </c>
      <c r="BU545" s="37" t="str">
        <f t="shared" si="315"/>
        <v/>
      </c>
      <c r="BV545" s="38" t="str">
        <f t="shared" si="316"/>
        <v/>
      </c>
      <c r="BW545" s="38" t="str">
        <f t="shared" si="317"/>
        <v/>
      </c>
      <c r="BX545" s="38" t="b">
        <f t="shared" si="318"/>
        <v>1</v>
      </c>
      <c r="BY545" s="37" t="str">
        <f t="array" ref="BY545:CI545">IF(BX545,"",IVSolution($M545,$N545,$O545,BT545,BU545,BV545,BW545,$E545,$F545,$G545,$H545,$I545))</f>
        <v/>
      </c>
      <c r="BZ545" s="37" t="str">
        <v/>
      </c>
      <c r="CA545" s="37" t="str">
        <v/>
      </c>
      <c r="CB545" s="39" t="str">
        <v/>
      </c>
      <c r="CC545" s="39" t="str">
        <v/>
      </c>
      <c r="CD545" s="37" t="str">
        <v/>
      </c>
      <c r="CE545" s="37" t="str">
        <v/>
      </c>
      <c r="CF545" s="37" t="str">
        <v/>
      </c>
      <c r="CG545" s="37" t="str">
        <v/>
      </c>
      <c r="CH545" s="37" t="str">
        <v/>
      </c>
      <c r="CI545" s="37" t="str">
        <v/>
      </c>
      <c r="CJ545" s="41" t="str">
        <f t="shared" si="319"/>
        <v/>
      </c>
      <c r="CK545" s="41" t="str">
        <f t="shared" si="320"/>
        <v/>
      </c>
      <c r="CL545" s="61" t="str">
        <f t="shared" si="321"/>
        <v/>
      </c>
      <c r="CM545" s="39" t="str">
        <f t="shared" si="322"/>
        <v/>
      </c>
      <c r="CN545" s="39" t="str">
        <f t="shared" si="323"/>
        <v/>
      </c>
      <c r="CO545" s="42" t="str">
        <f t="shared" si="324"/>
        <v/>
      </c>
      <c r="CP545" s="42" t="str">
        <f t="shared" si="325"/>
        <v/>
      </c>
      <c r="CQ545" s="42" t="str">
        <f t="shared" si="326"/>
        <v/>
      </c>
      <c r="CR545" s="42" t="str">
        <f t="shared" si="327"/>
        <v/>
      </c>
      <c r="CS545" s="42" t="str">
        <f t="shared" si="328"/>
        <v/>
      </c>
      <c r="CT545" s="42" t="str">
        <f t="shared" si="329"/>
        <v/>
      </c>
      <c r="CU545" s="43" t="str">
        <f t="shared" si="330"/>
        <v/>
      </c>
      <c r="CV545" s="43" t="str">
        <f t="shared" si="331"/>
        <v/>
      </c>
      <c r="CW545" s="43" t="str">
        <f t="shared" si="332"/>
        <v/>
      </c>
      <c r="CX545" s="13"/>
    </row>
    <row r="546" spans="1:102" x14ac:dyDescent="0.25">
      <c r="A546" s="31"/>
      <c r="B546" s="13"/>
      <c r="C546" s="13"/>
      <c r="D546" s="13"/>
      <c r="E546" s="32"/>
      <c r="F546" s="32"/>
      <c r="G546" s="32"/>
      <c r="H546" s="32"/>
      <c r="I546" s="32"/>
      <c r="J546" s="13"/>
      <c r="K546" s="33"/>
      <c r="L546" s="34" t="str">
        <f>IFERROR(INDEX('Pokemon Data'!A:A,MATCH($A546,'Pokemon Data'!$B:$B,0)),"")</f>
        <v/>
      </c>
      <c r="M546" s="34" t="str">
        <f>IFERROR(INDEX('Pokemon Data'!I:I,MATCH($A546,'Pokemon Data'!$B:$B,0)),"")</f>
        <v/>
      </c>
      <c r="N546" s="34" t="str">
        <f>IFERROR(INDEX('Pokemon Data'!J:J,MATCH($A546,'Pokemon Data'!$B:$B,0)),"")</f>
        <v/>
      </c>
      <c r="O546" s="34" t="str">
        <f>IFERROR(INDEX('Pokemon Data'!K:K,MATCH($A546,'Pokemon Data'!$B:$B,0)),"")</f>
        <v/>
      </c>
      <c r="P546" s="35" t="str">
        <f>IFERROR(INDEX('Level Multipliers'!$A:$A,MATCH($D546,'Level Multipliers'!$B:$B,0)),"")</f>
        <v/>
      </c>
      <c r="Q546" s="36" t="str">
        <f>IFERROR(INDEX('Level Multipliers'!$D:$D,MATCH(P546,'Level Multipliers'!$A:$A,0)),"")</f>
        <v/>
      </c>
      <c r="R546" s="37" t="str">
        <f t="shared" si="296"/>
        <v/>
      </c>
      <c r="S546" s="37" t="str">
        <f t="shared" si="297"/>
        <v/>
      </c>
      <c r="T546" s="38" t="str">
        <f t="shared" si="298"/>
        <v/>
      </c>
      <c r="U546" s="38" t="str">
        <f t="shared" si="299"/>
        <v/>
      </c>
      <c r="V546" s="38" t="b">
        <f t="shared" si="300"/>
        <v>1</v>
      </c>
      <c r="W546" s="37" t="str">
        <f t="array" ref="W546:AG546">IF(V546,"",IVSolution($M546,$N546,$O546,R546,S546,T546,U546,$E546,$F546,$G546,$H546,$I546))</f>
        <v/>
      </c>
      <c r="X546" s="37" t="str">
        <v/>
      </c>
      <c r="Y546" s="37" t="str">
        <v/>
      </c>
      <c r="Z546" s="39" t="str">
        <v/>
      </c>
      <c r="AA546" s="39" t="str">
        <v/>
      </c>
      <c r="AB546" s="37" t="str">
        <v/>
      </c>
      <c r="AC546" s="37" t="str">
        <v/>
      </c>
      <c r="AD546" s="37" t="str">
        <v/>
      </c>
      <c r="AE546" s="37" t="str">
        <v/>
      </c>
      <c r="AF546" s="37" t="str">
        <v/>
      </c>
      <c r="AG546" s="37" t="str">
        <v/>
      </c>
      <c r="AH546" s="40" t="str">
        <f t="shared" si="301"/>
        <v/>
      </c>
      <c r="AI546" s="36" t="str">
        <f>IFERROR(INDEX('Level Multipliers'!$D:$D,MATCH(AH546,'Level Multipliers'!$A:$A,0)),"")</f>
        <v/>
      </c>
      <c r="AJ546" s="37" t="str">
        <f t="shared" si="302"/>
        <v/>
      </c>
      <c r="AK546" s="37" t="str">
        <f t="shared" si="303"/>
        <v/>
      </c>
      <c r="AL546" s="38" t="str">
        <f t="shared" si="304"/>
        <v/>
      </c>
      <c r="AM546" s="38" t="str">
        <f t="shared" si="305"/>
        <v/>
      </c>
      <c r="AN546" s="38" t="b">
        <f t="shared" si="306"/>
        <v>1</v>
      </c>
      <c r="AO546" s="37" t="str">
        <f t="array" ref="AO546:AY546">IF(AN546,"",IVSolution($M546,$N546,$O546,AJ546,AK546,AL546,AM546,$E546,$F546,$G546,$H546,$I546))</f>
        <v/>
      </c>
      <c r="AP546" s="37" t="str">
        <v/>
      </c>
      <c r="AQ546" s="37" t="str">
        <v/>
      </c>
      <c r="AR546" s="39" t="str">
        <v/>
      </c>
      <c r="AS546" s="39" t="str">
        <v/>
      </c>
      <c r="AT546" s="37" t="str">
        <v/>
      </c>
      <c r="AU546" s="37" t="str">
        <v/>
      </c>
      <c r="AV546" s="37" t="str">
        <v/>
      </c>
      <c r="AW546" s="37" t="str">
        <v/>
      </c>
      <c r="AX546" s="37" t="str">
        <v/>
      </c>
      <c r="AY546" s="37" t="str">
        <v/>
      </c>
      <c r="AZ546" s="40" t="str">
        <f t="shared" si="307"/>
        <v/>
      </c>
      <c r="BA546" s="36" t="str">
        <f>IFERROR(INDEX('Level Multipliers'!$D:$D,MATCH(AZ546,'Level Multipliers'!$A:$A,0)),"")</f>
        <v/>
      </c>
      <c r="BB546" s="37" t="str">
        <f t="shared" si="308"/>
        <v/>
      </c>
      <c r="BC546" s="37" t="str">
        <f t="shared" si="309"/>
        <v/>
      </c>
      <c r="BD546" s="38" t="str">
        <f t="shared" si="310"/>
        <v/>
      </c>
      <c r="BE546" s="38" t="str">
        <f t="shared" si="311"/>
        <v/>
      </c>
      <c r="BF546" s="38" t="b">
        <f t="shared" si="312"/>
        <v>1</v>
      </c>
      <c r="BG546" s="37" t="str">
        <f t="array" ref="BG546:BQ546">IF(BF546,"",IVSolution($M546,$N546,$O546,BB546,BC546,BD546,BE546,$E546,$F546,$G546,$H546,$I546))</f>
        <v/>
      </c>
      <c r="BH546" s="37" t="str">
        <v/>
      </c>
      <c r="BI546" s="37" t="str">
        <v/>
      </c>
      <c r="BJ546" s="39" t="str">
        <v/>
      </c>
      <c r="BK546" s="39" t="str">
        <v/>
      </c>
      <c r="BL546" s="37" t="str">
        <v/>
      </c>
      <c r="BM546" s="37" t="str">
        <v/>
      </c>
      <c r="BN546" s="37" t="str">
        <v/>
      </c>
      <c r="BO546" s="37" t="str">
        <v/>
      </c>
      <c r="BP546" s="37" t="str">
        <v/>
      </c>
      <c r="BQ546" s="37" t="str">
        <v/>
      </c>
      <c r="BR546" s="40" t="str">
        <f t="shared" si="313"/>
        <v/>
      </c>
      <c r="BS546" s="36" t="str">
        <f>IFERROR(INDEX('Level Multipliers'!$D:$D,MATCH(BR546,'Level Multipliers'!$A:$A,0)),"")</f>
        <v/>
      </c>
      <c r="BT546" s="37" t="str">
        <f t="shared" si="314"/>
        <v/>
      </c>
      <c r="BU546" s="37" t="str">
        <f t="shared" si="315"/>
        <v/>
      </c>
      <c r="BV546" s="38" t="str">
        <f t="shared" si="316"/>
        <v/>
      </c>
      <c r="BW546" s="38" t="str">
        <f t="shared" si="317"/>
        <v/>
      </c>
      <c r="BX546" s="38" t="b">
        <f t="shared" si="318"/>
        <v>1</v>
      </c>
      <c r="BY546" s="37" t="str">
        <f t="array" ref="BY546:CI546">IF(BX546,"",IVSolution($M546,$N546,$O546,BT546,BU546,BV546,BW546,$E546,$F546,$G546,$H546,$I546))</f>
        <v/>
      </c>
      <c r="BZ546" s="37" t="str">
        <v/>
      </c>
      <c r="CA546" s="37" t="str">
        <v/>
      </c>
      <c r="CB546" s="39" t="str">
        <v/>
      </c>
      <c r="CC546" s="39" t="str">
        <v/>
      </c>
      <c r="CD546" s="37" t="str">
        <v/>
      </c>
      <c r="CE546" s="37" t="str">
        <v/>
      </c>
      <c r="CF546" s="37" t="str">
        <v/>
      </c>
      <c r="CG546" s="37" t="str">
        <v/>
      </c>
      <c r="CH546" s="37" t="str">
        <v/>
      </c>
      <c r="CI546" s="37" t="str">
        <v/>
      </c>
      <c r="CJ546" s="41" t="str">
        <f t="shared" si="319"/>
        <v/>
      </c>
      <c r="CK546" s="41" t="str">
        <f t="shared" si="320"/>
        <v/>
      </c>
      <c r="CL546" s="61" t="str">
        <f t="shared" si="321"/>
        <v/>
      </c>
      <c r="CM546" s="39" t="str">
        <f t="shared" si="322"/>
        <v/>
      </c>
      <c r="CN546" s="39" t="str">
        <f t="shared" si="323"/>
        <v/>
      </c>
      <c r="CO546" s="42" t="str">
        <f t="shared" si="324"/>
        <v/>
      </c>
      <c r="CP546" s="42" t="str">
        <f t="shared" si="325"/>
        <v/>
      </c>
      <c r="CQ546" s="42" t="str">
        <f t="shared" si="326"/>
        <v/>
      </c>
      <c r="CR546" s="42" t="str">
        <f t="shared" si="327"/>
        <v/>
      </c>
      <c r="CS546" s="42" t="str">
        <f t="shared" si="328"/>
        <v/>
      </c>
      <c r="CT546" s="42" t="str">
        <f t="shared" si="329"/>
        <v/>
      </c>
      <c r="CU546" s="43" t="str">
        <f t="shared" si="330"/>
        <v/>
      </c>
      <c r="CV546" s="43" t="str">
        <f t="shared" si="331"/>
        <v/>
      </c>
      <c r="CW546" s="43" t="str">
        <f t="shared" si="332"/>
        <v/>
      </c>
      <c r="CX546" s="13"/>
    </row>
    <row r="547" spans="1:102" x14ac:dyDescent="0.25">
      <c r="A547" s="31"/>
      <c r="B547" s="13"/>
      <c r="C547" s="13"/>
      <c r="D547" s="13"/>
      <c r="E547" s="32"/>
      <c r="F547" s="32"/>
      <c r="G547" s="32"/>
      <c r="H547" s="32"/>
      <c r="I547" s="32"/>
      <c r="J547" s="13"/>
      <c r="K547" s="33"/>
      <c r="L547" s="34" t="str">
        <f>IFERROR(INDEX('Pokemon Data'!A:A,MATCH($A547,'Pokemon Data'!$B:$B,0)),"")</f>
        <v/>
      </c>
      <c r="M547" s="34" t="str">
        <f>IFERROR(INDEX('Pokemon Data'!I:I,MATCH($A547,'Pokemon Data'!$B:$B,0)),"")</f>
        <v/>
      </c>
      <c r="N547" s="34" t="str">
        <f>IFERROR(INDEX('Pokemon Data'!J:J,MATCH($A547,'Pokemon Data'!$B:$B,0)),"")</f>
        <v/>
      </c>
      <c r="O547" s="34" t="str">
        <f>IFERROR(INDEX('Pokemon Data'!K:K,MATCH($A547,'Pokemon Data'!$B:$B,0)),"")</f>
        <v/>
      </c>
      <c r="P547" s="35" t="str">
        <f>IFERROR(INDEX('Level Multipliers'!$A:$A,MATCH($D547,'Level Multipliers'!$B:$B,0)),"")</f>
        <v/>
      </c>
      <c r="Q547" s="36" t="str">
        <f>IFERROR(INDEX('Level Multipliers'!$D:$D,MATCH(P547,'Level Multipliers'!$A:$A,0)),"")</f>
        <v/>
      </c>
      <c r="R547" s="37" t="str">
        <f t="shared" si="296"/>
        <v/>
      </c>
      <c r="S547" s="37" t="str">
        <f t="shared" si="297"/>
        <v/>
      </c>
      <c r="T547" s="38" t="str">
        <f t="shared" si="298"/>
        <v/>
      </c>
      <c r="U547" s="38" t="str">
        <f t="shared" si="299"/>
        <v/>
      </c>
      <c r="V547" s="38" t="b">
        <f t="shared" si="300"/>
        <v>1</v>
      </c>
      <c r="W547" s="37" t="str">
        <f t="array" ref="W547:AG547">IF(V547,"",IVSolution($M547,$N547,$O547,R547,S547,T547,U547,$E547,$F547,$G547,$H547,$I547))</f>
        <v/>
      </c>
      <c r="X547" s="37" t="str">
        <v/>
      </c>
      <c r="Y547" s="37" t="str">
        <v/>
      </c>
      <c r="Z547" s="39" t="str">
        <v/>
      </c>
      <c r="AA547" s="39" t="str">
        <v/>
      </c>
      <c r="AB547" s="37" t="str">
        <v/>
      </c>
      <c r="AC547" s="37" t="str">
        <v/>
      </c>
      <c r="AD547" s="37" t="str">
        <v/>
      </c>
      <c r="AE547" s="37" t="str">
        <v/>
      </c>
      <c r="AF547" s="37" t="str">
        <v/>
      </c>
      <c r="AG547" s="37" t="str">
        <v/>
      </c>
      <c r="AH547" s="40" t="str">
        <f t="shared" si="301"/>
        <v/>
      </c>
      <c r="AI547" s="36" t="str">
        <f>IFERROR(INDEX('Level Multipliers'!$D:$D,MATCH(AH547,'Level Multipliers'!$A:$A,0)),"")</f>
        <v/>
      </c>
      <c r="AJ547" s="37" t="str">
        <f t="shared" si="302"/>
        <v/>
      </c>
      <c r="AK547" s="37" t="str">
        <f t="shared" si="303"/>
        <v/>
      </c>
      <c r="AL547" s="38" t="str">
        <f t="shared" si="304"/>
        <v/>
      </c>
      <c r="AM547" s="38" t="str">
        <f t="shared" si="305"/>
        <v/>
      </c>
      <c r="AN547" s="38" t="b">
        <f t="shared" si="306"/>
        <v>1</v>
      </c>
      <c r="AO547" s="37" t="str">
        <f t="array" ref="AO547:AY547">IF(AN547,"",IVSolution($M547,$N547,$O547,AJ547,AK547,AL547,AM547,$E547,$F547,$G547,$H547,$I547))</f>
        <v/>
      </c>
      <c r="AP547" s="37" t="str">
        <v/>
      </c>
      <c r="AQ547" s="37" t="str">
        <v/>
      </c>
      <c r="AR547" s="39" t="str">
        <v/>
      </c>
      <c r="AS547" s="39" t="str">
        <v/>
      </c>
      <c r="AT547" s="37" t="str">
        <v/>
      </c>
      <c r="AU547" s="37" t="str">
        <v/>
      </c>
      <c r="AV547" s="37" t="str">
        <v/>
      </c>
      <c r="AW547" s="37" t="str">
        <v/>
      </c>
      <c r="AX547" s="37" t="str">
        <v/>
      </c>
      <c r="AY547" s="37" t="str">
        <v/>
      </c>
      <c r="AZ547" s="40" t="str">
        <f t="shared" si="307"/>
        <v/>
      </c>
      <c r="BA547" s="36" t="str">
        <f>IFERROR(INDEX('Level Multipliers'!$D:$D,MATCH(AZ547,'Level Multipliers'!$A:$A,0)),"")</f>
        <v/>
      </c>
      <c r="BB547" s="37" t="str">
        <f t="shared" si="308"/>
        <v/>
      </c>
      <c r="BC547" s="37" t="str">
        <f t="shared" si="309"/>
        <v/>
      </c>
      <c r="BD547" s="38" t="str">
        <f t="shared" si="310"/>
        <v/>
      </c>
      <c r="BE547" s="38" t="str">
        <f t="shared" si="311"/>
        <v/>
      </c>
      <c r="BF547" s="38" t="b">
        <f t="shared" si="312"/>
        <v>1</v>
      </c>
      <c r="BG547" s="37" t="str">
        <f t="array" ref="BG547:BQ547">IF(BF547,"",IVSolution($M547,$N547,$O547,BB547,BC547,BD547,BE547,$E547,$F547,$G547,$H547,$I547))</f>
        <v/>
      </c>
      <c r="BH547" s="37" t="str">
        <v/>
      </c>
      <c r="BI547" s="37" t="str">
        <v/>
      </c>
      <c r="BJ547" s="39" t="str">
        <v/>
      </c>
      <c r="BK547" s="39" t="str">
        <v/>
      </c>
      <c r="BL547" s="37" t="str">
        <v/>
      </c>
      <c r="BM547" s="37" t="str">
        <v/>
      </c>
      <c r="BN547" s="37" t="str">
        <v/>
      </c>
      <c r="BO547" s="37" t="str">
        <v/>
      </c>
      <c r="BP547" s="37" t="str">
        <v/>
      </c>
      <c r="BQ547" s="37" t="str">
        <v/>
      </c>
      <c r="BR547" s="40" t="str">
        <f t="shared" si="313"/>
        <v/>
      </c>
      <c r="BS547" s="36" t="str">
        <f>IFERROR(INDEX('Level Multipliers'!$D:$D,MATCH(BR547,'Level Multipliers'!$A:$A,0)),"")</f>
        <v/>
      </c>
      <c r="BT547" s="37" t="str">
        <f t="shared" si="314"/>
        <v/>
      </c>
      <c r="BU547" s="37" t="str">
        <f t="shared" si="315"/>
        <v/>
      </c>
      <c r="BV547" s="38" t="str">
        <f t="shared" si="316"/>
        <v/>
      </c>
      <c r="BW547" s="38" t="str">
        <f t="shared" si="317"/>
        <v/>
      </c>
      <c r="BX547" s="38" t="b">
        <f t="shared" si="318"/>
        <v>1</v>
      </c>
      <c r="BY547" s="37" t="str">
        <f t="array" ref="BY547:CI547">IF(BX547,"",IVSolution($M547,$N547,$O547,BT547,BU547,BV547,BW547,$E547,$F547,$G547,$H547,$I547))</f>
        <v/>
      </c>
      <c r="BZ547" s="37" t="str">
        <v/>
      </c>
      <c r="CA547" s="37" t="str">
        <v/>
      </c>
      <c r="CB547" s="39" t="str">
        <v/>
      </c>
      <c r="CC547" s="39" t="str">
        <v/>
      </c>
      <c r="CD547" s="37" t="str">
        <v/>
      </c>
      <c r="CE547" s="37" t="str">
        <v/>
      </c>
      <c r="CF547" s="37" t="str">
        <v/>
      </c>
      <c r="CG547" s="37" t="str">
        <v/>
      </c>
      <c r="CH547" s="37" t="str">
        <v/>
      </c>
      <c r="CI547" s="37" t="str">
        <v/>
      </c>
      <c r="CJ547" s="41" t="str">
        <f t="shared" si="319"/>
        <v/>
      </c>
      <c r="CK547" s="41" t="str">
        <f t="shared" si="320"/>
        <v/>
      </c>
      <c r="CL547" s="61" t="str">
        <f t="shared" si="321"/>
        <v/>
      </c>
      <c r="CM547" s="39" t="str">
        <f t="shared" si="322"/>
        <v/>
      </c>
      <c r="CN547" s="39" t="str">
        <f t="shared" si="323"/>
        <v/>
      </c>
      <c r="CO547" s="42" t="str">
        <f t="shared" si="324"/>
        <v/>
      </c>
      <c r="CP547" s="42" t="str">
        <f t="shared" si="325"/>
        <v/>
      </c>
      <c r="CQ547" s="42" t="str">
        <f t="shared" si="326"/>
        <v/>
      </c>
      <c r="CR547" s="42" t="str">
        <f t="shared" si="327"/>
        <v/>
      </c>
      <c r="CS547" s="42" t="str">
        <f t="shared" si="328"/>
        <v/>
      </c>
      <c r="CT547" s="42" t="str">
        <f t="shared" si="329"/>
        <v/>
      </c>
      <c r="CU547" s="43" t="str">
        <f t="shared" si="330"/>
        <v/>
      </c>
      <c r="CV547" s="43" t="str">
        <f t="shared" si="331"/>
        <v/>
      </c>
      <c r="CW547" s="43" t="str">
        <f t="shared" si="332"/>
        <v/>
      </c>
      <c r="CX547" s="13"/>
    </row>
    <row r="548" spans="1:102" x14ac:dyDescent="0.25">
      <c r="A548" s="31"/>
      <c r="B548" s="13"/>
      <c r="C548" s="13"/>
      <c r="D548" s="13"/>
      <c r="E548" s="32"/>
      <c r="F548" s="32"/>
      <c r="G548" s="32"/>
      <c r="H548" s="32"/>
      <c r="I548" s="32"/>
      <c r="J548" s="13"/>
      <c r="K548" s="33"/>
      <c r="L548" s="34" t="str">
        <f>IFERROR(INDEX('Pokemon Data'!A:A,MATCH($A548,'Pokemon Data'!$B:$B,0)),"")</f>
        <v/>
      </c>
      <c r="M548" s="34" t="str">
        <f>IFERROR(INDEX('Pokemon Data'!I:I,MATCH($A548,'Pokemon Data'!$B:$B,0)),"")</f>
        <v/>
      </c>
      <c r="N548" s="34" t="str">
        <f>IFERROR(INDEX('Pokemon Data'!J:J,MATCH($A548,'Pokemon Data'!$B:$B,0)),"")</f>
        <v/>
      </c>
      <c r="O548" s="34" t="str">
        <f>IFERROR(INDEX('Pokemon Data'!K:K,MATCH($A548,'Pokemon Data'!$B:$B,0)),"")</f>
        <v/>
      </c>
      <c r="P548" s="35" t="str">
        <f>IFERROR(INDEX('Level Multipliers'!$A:$A,MATCH($D548,'Level Multipliers'!$B:$B,0)),"")</f>
        <v/>
      </c>
      <c r="Q548" s="36" t="str">
        <f>IFERROR(INDEX('Level Multipliers'!$D:$D,MATCH(P548,'Level Multipliers'!$A:$A,0)),"")</f>
        <v/>
      </c>
      <c r="R548" s="37" t="str">
        <f t="shared" si="296"/>
        <v/>
      </c>
      <c r="S548" s="37" t="str">
        <f t="shared" si="297"/>
        <v/>
      </c>
      <c r="T548" s="38" t="str">
        <f t="shared" si="298"/>
        <v/>
      </c>
      <c r="U548" s="38" t="str">
        <f t="shared" si="299"/>
        <v/>
      </c>
      <c r="V548" s="38" t="b">
        <f t="shared" si="300"/>
        <v>1</v>
      </c>
      <c r="W548" s="37" t="str">
        <f t="array" ref="W548:AG548">IF(V548,"",IVSolution($M548,$N548,$O548,R548,S548,T548,U548,$E548,$F548,$G548,$H548,$I548))</f>
        <v/>
      </c>
      <c r="X548" s="37" t="str">
        <v/>
      </c>
      <c r="Y548" s="37" t="str">
        <v/>
      </c>
      <c r="Z548" s="39" t="str">
        <v/>
      </c>
      <c r="AA548" s="39" t="str">
        <v/>
      </c>
      <c r="AB548" s="37" t="str">
        <v/>
      </c>
      <c r="AC548" s="37" t="str">
        <v/>
      </c>
      <c r="AD548" s="37" t="str">
        <v/>
      </c>
      <c r="AE548" s="37" t="str">
        <v/>
      </c>
      <c r="AF548" s="37" t="str">
        <v/>
      </c>
      <c r="AG548" s="37" t="str">
        <v/>
      </c>
      <c r="AH548" s="40" t="str">
        <f t="shared" si="301"/>
        <v/>
      </c>
      <c r="AI548" s="36" t="str">
        <f>IFERROR(INDEX('Level Multipliers'!$D:$D,MATCH(AH548,'Level Multipliers'!$A:$A,0)),"")</f>
        <v/>
      </c>
      <c r="AJ548" s="37" t="str">
        <f t="shared" si="302"/>
        <v/>
      </c>
      <c r="AK548" s="37" t="str">
        <f t="shared" si="303"/>
        <v/>
      </c>
      <c r="AL548" s="38" t="str">
        <f t="shared" si="304"/>
        <v/>
      </c>
      <c r="AM548" s="38" t="str">
        <f t="shared" si="305"/>
        <v/>
      </c>
      <c r="AN548" s="38" t="b">
        <f t="shared" si="306"/>
        <v>1</v>
      </c>
      <c r="AO548" s="37" t="str">
        <f t="array" ref="AO548:AY548">IF(AN548,"",IVSolution($M548,$N548,$O548,AJ548,AK548,AL548,AM548,$E548,$F548,$G548,$H548,$I548))</f>
        <v/>
      </c>
      <c r="AP548" s="37" t="str">
        <v/>
      </c>
      <c r="AQ548" s="37" t="str">
        <v/>
      </c>
      <c r="AR548" s="39" t="str">
        <v/>
      </c>
      <c r="AS548" s="39" t="str">
        <v/>
      </c>
      <c r="AT548" s="37" t="str">
        <v/>
      </c>
      <c r="AU548" s="37" t="str">
        <v/>
      </c>
      <c r="AV548" s="37" t="str">
        <v/>
      </c>
      <c r="AW548" s="37" t="str">
        <v/>
      </c>
      <c r="AX548" s="37" t="str">
        <v/>
      </c>
      <c r="AY548" s="37" t="str">
        <v/>
      </c>
      <c r="AZ548" s="40" t="str">
        <f t="shared" si="307"/>
        <v/>
      </c>
      <c r="BA548" s="36" t="str">
        <f>IFERROR(INDEX('Level Multipliers'!$D:$D,MATCH(AZ548,'Level Multipliers'!$A:$A,0)),"")</f>
        <v/>
      </c>
      <c r="BB548" s="37" t="str">
        <f t="shared" si="308"/>
        <v/>
      </c>
      <c r="BC548" s="37" t="str">
        <f t="shared" si="309"/>
        <v/>
      </c>
      <c r="BD548" s="38" t="str">
        <f t="shared" si="310"/>
        <v/>
      </c>
      <c r="BE548" s="38" t="str">
        <f t="shared" si="311"/>
        <v/>
      </c>
      <c r="BF548" s="38" t="b">
        <f t="shared" si="312"/>
        <v>1</v>
      </c>
      <c r="BG548" s="37" t="str">
        <f t="array" ref="BG548:BQ548">IF(BF548,"",IVSolution($M548,$N548,$O548,BB548,BC548,BD548,BE548,$E548,$F548,$G548,$H548,$I548))</f>
        <v/>
      </c>
      <c r="BH548" s="37" t="str">
        <v/>
      </c>
      <c r="BI548" s="37" t="str">
        <v/>
      </c>
      <c r="BJ548" s="39" t="str">
        <v/>
      </c>
      <c r="BK548" s="39" t="str">
        <v/>
      </c>
      <c r="BL548" s="37" t="str">
        <v/>
      </c>
      <c r="BM548" s="37" t="str">
        <v/>
      </c>
      <c r="BN548" s="37" t="str">
        <v/>
      </c>
      <c r="BO548" s="37" t="str">
        <v/>
      </c>
      <c r="BP548" s="37" t="str">
        <v/>
      </c>
      <c r="BQ548" s="37" t="str">
        <v/>
      </c>
      <c r="BR548" s="40" t="str">
        <f t="shared" si="313"/>
        <v/>
      </c>
      <c r="BS548" s="36" t="str">
        <f>IFERROR(INDEX('Level Multipliers'!$D:$D,MATCH(BR548,'Level Multipliers'!$A:$A,0)),"")</f>
        <v/>
      </c>
      <c r="BT548" s="37" t="str">
        <f t="shared" si="314"/>
        <v/>
      </c>
      <c r="BU548" s="37" t="str">
        <f t="shared" si="315"/>
        <v/>
      </c>
      <c r="BV548" s="38" t="str">
        <f t="shared" si="316"/>
        <v/>
      </c>
      <c r="BW548" s="38" t="str">
        <f t="shared" si="317"/>
        <v/>
      </c>
      <c r="BX548" s="38" t="b">
        <f t="shared" si="318"/>
        <v>1</v>
      </c>
      <c r="BY548" s="37" t="str">
        <f t="array" ref="BY548:CI548">IF(BX548,"",IVSolution($M548,$N548,$O548,BT548,BU548,BV548,BW548,$E548,$F548,$G548,$H548,$I548))</f>
        <v/>
      </c>
      <c r="BZ548" s="37" t="str">
        <v/>
      </c>
      <c r="CA548" s="37" t="str">
        <v/>
      </c>
      <c r="CB548" s="39" t="str">
        <v/>
      </c>
      <c r="CC548" s="39" t="str">
        <v/>
      </c>
      <c r="CD548" s="37" t="str">
        <v/>
      </c>
      <c r="CE548" s="37" t="str">
        <v/>
      </c>
      <c r="CF548" s="37" t="str">
        <v/>
      </c>
      <c r="CG548" s="37" t="str">
        <v/>
      </c>
      <c r="CH548" s="37" t="str">
        <v/>
      </c>
      <c r="CI548" s="37" t="str">
        <v/>
      </c>
      <c r="CJ548" s="41" t="str">
        <f t="shared" si="319"/>
        <v/>
      </c>
      <c r="CK548" s="41" t="str">
        <f t="shared" si="320"/>
        <v/>
      </c>
      <c r="CL548" s="61" t="str">
        <f t="shared" si="321"/>
        <v/>
      </c>
      <c r="CM548" s="39" t="str">
        <f t="shared" si="322"/>
        <v/>
      </c>
      <c r="CN548" s="39" t="str">
        <f t="shared" si="323"/>
        <v/>
      </c>
      <c r="CO548" s="42" t="str">
        <f t="shared" si="324"/>
        <v/>
      </c>
      <c r="CP548" s="42" t="str">
        <f t="shared" si="325"/>
        <v/>
      </c>
      <c r="CQ548" s="42" t="str">
        <f t="shared" si="326"/>
        <v/>
      </c>
      <c r="CR548" s="42" t="str">
        <f t="shared" si="327"/>
        <v/>
      </c>
      <c r="CS548" s="42" t="str">
        <f t="shared" si="328"/>
        <v/>
      </c>
      <c r="CT548" s="42" t="str">
        <f t="shared" si="329"/>
        <v/>
      </c>
      <c r="CU548" s="43" t="str">
        <f t="shared" si="330"/>
        <v/>
      </c>
      <c r="CV548" s="43" t="str">
        <f t="shared" si="331"/>
        <v/>
      </c>
      <c r="CW548" s="43" t="str">
        <f t="shared" si="332"/>
        <v/>
      </c>
      <c r="CX548" s="13"/>
    </row>
    <row r="549" spans="1:102" x14ac:dyDescent="0.25">
      <c r="A549" s="31"/>
      <c r="B549" s="13"/>
      <c r="C549" s="13"/>
      <c r="D549" s="13"/>
      <c r="E549" s="32"/>
      <c r="F549" s="32"/>
      <c r="G549" s="32"/>
      <c r="H549" s="32"/>
      <c r="I549" s="32"/>
      <c r="J549" s="13"/>
      <c r="K549" s="33"/>
      <c r="L549" s="34" t="str">
        <f>IFERROR(INDEX('Pokemon Data'!A:A,MATCH($A549,'Pokemon Data'!$B:$B,0)),"")</f>
        <v/>
      </c>
      <c r="M549" s="34" t="str">
        <f>IFERROR(INDEX('Pokemon Data'!I:I,MATCH($A549,'Pokemon Data'!$B:$B,0)),"")</f>
        <v/>
      </c>
      <c r="N549" s="34" t="str">
        <f>IFERROR(INDEX('Pokemon Data'!J:J,MATCH($A549,'Pokemon Data'!$B:$B,0)),"")</f>
        <v/>
      </c>
      <c r="O549" s="34" t="str">
        <f>IFERROR(INDEX('Pokemon Data'!K:K,MATCH($A549,'Pokemon Data'!$B:$B,0)),"")</f>
        <v/>
      </c>
      <c r="P549" s="35" t="str">
        <f>IFERROR(INDEX('Level Multipliers'!$A:$A,MATCH($D549,'Level Multipliers'!$B:$B,0)),"")</f>
        <v/>
      </c>
      <c r="Q549" s="36" t="str">
        <f>IFERROR(INDEX('Level Multipliers'!$D:$D,MATCH(P549,'Level Multipliers'!$A:$A,0)),"")</f>
        <v/>
      </c>
      <c r="R549" s="37" t="str">
        <f t="shared" si="296"/>
        <v/>
      </c>
      <c r="S549" s="37" t="str">
        <f t="shared" si="297"/>
        <v/>
      </c>
      <c r="T549" s="38" t="str">
        <f t="shared" si="298"/>
        <v/>
      </c>
      <c r="U549" s="38" t="str">
        <f t="shared" si="299"/>
        <v/>
      </c>
      <c r="V549" s="38" t="b">
        <f t="shared" si="300"/>
        <v>1</v>
      </c>
      <c r="W549" s="37" t="str">
        <f t="array" ref="W549:AG549">IF(V549,"",IVSolution($M549,$N549,$O549,R549,S549,T549,U549,$E549,$F549,$G549,$H549,$I549))</f>
        <v/>
      </c>
      <c r="X549" s="37" t="str">
        <v/>
      </c>
      <c r="Y549" s="37" t="str">
        <v/>
      </c>
      <c r="Z549" s="39" t="str">
        <v/>
      </c>
      <c r="AA549" s="39" t="str">
        <v/>
      </c>
      <c r="AB549" s="37" t="str">
        <v/>
      </c>
      <c r="AC549" s="37" t="str">
        <v/>
      </c>
      <c r="AD549" s="37" t="str">
        <v/>
      </c>
      <c r="AE549" s="37" t="str">
        <v/>
      </c>
      <c r="AF549" s="37" t="str">
        <v/>
      </c>
      <c r="AG549" s="37" t="str">
        <v/>
      </c>
      <c r="AH549" s="40" t="str">
        <f t="shared" si="301"/>
        <v/>
      </c>
      <c r="AI549" s="36" t="str">
        <f>IFERROR(INDEX('Level Multipliers'!$D:$D,MATCH(AH549,'Level Multipliers'!$A:$A,0)),"")</f>
        <v/>
      </c>
      <c r="AJ549" s="37" t="str">
        <f t="shared" si="302"/>
        <v/>
      </c>
      <c r="AK549" s="37" t="str">
        <f t="shared" si="303"/>
        <v/>
      </c>
      <c r="AL549" s="38" t="str">
        <f t="shared" si="304"/>
        <v/>
      </c>
      <c r="AM549" s="38" t="str">
        <f t="shared" si="305"/>
        <v/>
      </c>
      <c r="AN549" s="38" t="b">
        <f t="shared" si="306"/>
        <v>1</v>
      </c>
      <c r="AO549" s="37" t="str">
        <f t="array" ref="AO549:AY549">IF(AN549,"",IVSolution($M549,$N549,$O549,AJ549,AK549,AL549,AM549,$E549,$F549,$G549,$H549,$I549))</f>
        <v/>
      </c>
      <c r="AP549" s="37" t="str">
        <v/>
      </c>
      <c r="AQ549" s="37" t="str">
        <v/>
      </c>
      <c r="AR549" s="39" t="str">
        <v/>
      </c>
      <c r="AS549" s="39" t="str">
        <v/>
      </c>
      <c r="AT549" s="37" t="str">
        <v/>
      </c>
      <c r="AU549" s="37" t="str">
        <v/>
      </c>
      <c r="AV549" s="37" t="str">
        <v/>
      </c>
      <c r="AW549" s="37" t="str">
        <v/>
      </c>
      <c r="AX549" s="37" t="str">
        <v/>
      </c>
      <c r="AY549" s="37" t="str">
        <v/>
      </c>
      <c r="AZ549" s="40" t="str">
        <f t="shared" si="307"/>
        <v/>
      </c>
      <c r="BA549" s="36" t="str">
        <f>IFERROR(INDEX('Level Multipliers'!$D:$D,MATCH(AZ549,'Level Multipliers'!$A:$A,0)),"")</f>
        <v/>
      </c>
      <c r="BB549" s="37" t="str">
        <f t="shared" si="308"/>
        <v/>
      </c>
      <c r="BC549" s="37" t="str">
        <f t="shared" si="309"/>
        <v/>
      </c>
      <c r="BD549" s="38" t="str">
        <f t="shared" si="310"/>
        <v/>
      </c>
      <c r="BE549" s="38" t="str">
        <f t="shared" si="311"/>
        <v/>
      </c>
      <c r="BF549" s="38" t="b">
        <f t="shared" si="312"/>
        <v>1</v>
      </c>
      <c r="BG549" s="37" t="str">
        <f t="array" ref="BG549:BQ549">IF(BF549,"",IVSolution($M549,$N549,$O549,BB549,BC549,BD549,BE549,$E549,$F549,$G549,$H549,$I549))</f>
        <v/>
      </c>
      <c r="BH549" s="37" t="str">
        <v/>
      </c>
      <c r="BI549" s="37" t="str">
        <v/>
      </c>
      <c r="BJ549" s="39" t="str">
        <v/>
      </c>
      <c r="BK549" s="39" t="str">
        <v/>
      </c>
      <c r="BL549" s="37" t="str">
        <v/>
      </c>
      <c r="BM549" s="37" t="str">
        <v/>
      </c>
      <c r="BN549" s="37" t="str">
        <v/>
      </c>
      <c r="BO549" s="37" t="str">
        <v/>
      </c>
      <c r="BP549" s="37" t="str">
        <v/>
      </c>
      <c r="BQ549" s="37" t="str">
        <v/>
      </c>
      <c r="BR549" s="40" t="str">
        <f t="shared" si="313"/>
        <v/>
      </c>
      <c r="BS549" s="36" t="str">
        <f>IFERROR(INDEX('Level Multipliers'!$D:$D,MATCH(BR549,'Level Multipliers'!$A:$A,0)),"")</f>
        <v/>
      </c>
      <c r="BT549" s="37" t="str">
        <f t="shared" si="314"/>
        <v/>
      </c>
      <c r="BU549" s="37" t="str">
        <f t="shared" si="315"/>
        <v/>
      </c>
      <c r="BV549" s="38" t="str">
        <f t="shared" si="316"/>
        <v/>
      </c>
      <c r="BW549" s="38" t="str">
        <f t="shared" si="317"/>
        <v/>
      </c>
      <c r="BX549" s="38" t="b">
        <f t="shared" si="318"/>
        <v>1</v>
      </c>
      <c r="BY549" s="37" t="str">
        <f t="array" ref="BY549:CI549">IF(BX549,"",IVSolution($M549,$N549,$O549,BT549,BU549,BV549,BW549,$E549,$F549,$G549,$H549,$I549))</f>
        <v/>
      </c>
      <c r="BZ549" s="37" t="str">
        <v/>
      </c>
      <c r="CA549" s="37" t="str">
        <v/>
      </c>
      <c r="CB549" s="39" t="str">
        <v/>
      </c>
      <c r="CC549" s="39" t="str">
        <v/>
      </c>
      <c r="CD549" s="37" t="str">
        <v/>
      </c>
      <c r="CE549" s="37" t="str">
        <v/>
      </c>
      <c r="CF549" s="37" t="str">
        <v/>
      </c>
      <c r="CG549" s="37" t="str">
        <v/>
      </c>
      <c r="CH549" s="37" t="str">
        <v/>
      </c>
      <c r="CI549" s="37" t="str">
        <v/>
      </c>
      <c r="CJ549" s="41" t="str">
        <f t="shared" si="319"/>
        <v/>
      </c>
      <c r="CK549" s="41" t="str">
        <f t="shared" si="320"/>
        <v/>
      </c>
      <c r="CL549" s="61" t="str">
        <f t="shared" si="321"/>
        <v/>
      </c>
      <c r="CM549" s="39" t="str">
        <f t="shared" si="322"/>
        <v/>
      </c>
      <c r="CN549" s="39" t="str">
        <f t="shared" si="323"/>
        <v/>
      </c>
      <c r="CO549" s="42" t="str">
        <f t="shared" si="324"/>
        <v/>
      </c>
      <c r="CP549" s="42" t="str">
        <f t="shared" si="325"/>
        <v/>
      </c>
      <c r="CQ549" s="42" t="str">
        <f t="shared" si="326"/>
        <v/>
      </c>
      <c r="CR549" s="42" t="str">
        <f t="shared" si="327"/>
        <v/>
      </c>
      <c r="CS549" s="42" t="str">
        <f t="shared" si="328"/>
        <v/>
      </c>
      <c r="CT549" s="42" t="str">
        <f t="shared" si="329"/>
        <v/>
      </c>
      <c r="CU549" s="43" t="str">
        <f t="shared" si="330"/>
        <v/>
      </c>
      <c r="CV549" s="43" t="str">
        <f t="shared" si="331"/>
        <v/>
      </c>
      <c r="CW549" s="43" t="str">
        <f t="shared" si="332"/>
        <v/>
      </c>
      <c r="CX549" s="13"/>
    </row>
    <row r="550" spans="1:102" x14ac:dyDescent="0.25">
      <c r="A550" s="31"/>
      <c r="B550" s="13"/>
      <c r="C550" s="13"/>
      <c r="D550" s="13"/>
      <c r="E550" s="32"/>
      <c r="F550" s="32"/>
      <c r="G550" s="32"/>
      <c r="H550" s="32"/>
      <c r="I550" s="32"/>
      <c r="J550" s="13"/>
      <c r="K550" s="33"/>
      <c r="L550" s="34" t="str">
        <f>IFERROR(INDEX('Pokemon Data'!A:A,MATCH($A550,'Pokemon Data'!$B:$B,0)),"")</f>
        <v/>
      </c>
      <c r="M550" s="34" t="str">
        <f>IFERROR(INDEX('Pokemon Data'!I:I,MATCH($A550,'Pokemon Data'!$B:$B,0)),"")</f>
        <v/>
      </c>
      <c r="N550" s="34" t="str">
        <f>IFERROR(INDEX('Pokemon Data'!J:J,MATCH($A550,'Pokemon Data'!$B:$B,0)),"")</f>
        <v/>
      </c>
      <c r="O550" s="34" t="str">
        <f>IFERROR(INDEX('Pokemon Data'!K:K,MATCH($A550,'Pokemon Data'!$B:$B,0)),"")</f>
        <v/>
      </c>
      <c r="P550" s="35" t="str">
        <f>IFERROR(INDEX('Level Multipliers'!$A:$A,MATCH($D550,'Level Multipliers'!$B:$B,0)),"")</f>
        <v/>
      </c>
      <c r="Q550" s="36" t="str">
        <f>IFERROR(INDEX('Level Multipliers'!$D:$D,MATCH(P550,'Level Multipliers'!$A:$A,0)),"")</f>
        <v/>
      </c>
      <c r="R550" s="37" t="str">
        <f t="shared" si="296"/>
        <v/>
      </c>
      <c r="S550" s="37" t="str">
        <f t="shared" si="297"/>
        <v/>
      </c>
      <c r="T550" s="38" t="str">
        <f t="shared" si="298"/>
        <v/>
      </c>
      <c r="U550" s="38" t="str">
        <f t="shared" si="299"/>
        <v/>
      </c>
      <c r="V550" s="38" t="b">
        <f t="shared" si="300"/>
        <v>1</v>
      </c>
      <c r="W550" s="37" t="str">
        <f t="array" ref="W550:AG550">IF(V550,"",IVSolution($M550,$N550,$O550,R550,S550,T550,U550,$E550,$F550,$G550,$H550,$I550))</f>
        <v/>
      </c>
      <c r="X550" s="37" t="str">
        <v/>
      </c>
      <c r="Y550" s="37" t="str">
        <v/>
      </c>
      <c r="Z550" s="39" t="str">
        <v/>
      </c>
      <c r="AA550" s="39" t="str">
        <v/>
      </c>
      <c r="AB550" s="37" t="str">
        <v/>
      </c>
      <c r="AC550" s="37" t="str">
        <v/>
      </c>
      <c r="AD550" s="37" t="str">
        <v/>
      </c>
      <c r="AE550" s="37" t="str">
        <v/>
      </c>
      <c r="AF550" s="37" t="str">
        <v/>
      </c>
      <c r="AG550" s="37" t="str">
        <v/>
      </c>
      <c r="AH550" s="40" t="str">
        <f t="shared" si="301"/>
        <v/>
      </c>
      <c r="AI550" s="36" t="str">
        <f>IFERROR(INDEX('Level Multipliers'!$D:$D,MATCH(AH550,'Level Multipliers'!$A:$A,0)),"")</f>
        <v/>
      </c>
      <c r="AJ550" s="37" t="str">
        <f t="shared" si="302"/>
        <v/>
      </c>
      <c r="AK550" s="37" t="str">
        <f t="shared" si="303"/>
        <v/>
      </c>
      <c r="AL550" s="38" t="str">
        <f t="shared" si="304"/>
        <v/>
      </c>
      <c r="AM550" s="38" t="str">
        <f t="shared" si="305"/>
        <v/>
      </c>
      <c r="AN550" s="38" t="b">
        <f t="shared" si="306"/>
        <v>1</v>
      </c>
      <c r="AO550" s="37" t="str">
        <f t="array" ref="AO550:AY550">IF(AN550,"",IVSolution($M550,$N550,$O550,AJ550,AK550,AL550,AM550,$E550,$F550,$G550,$H550,$I550))</f>
        <v/>
      </c>
      <c r="AP550" s="37" t="str">
        <v/>
      </c>
      <c r="AQ550" s="37" t="str">
        <v/>
      </c>
      <c r="AR550" s="39" t="str">
        <v/>
      </c>
      <c r="AS550" s="39" t="str">
        <v/>
      </c>
      <c r="AT550" s="37" t="str">
        <v/>
      </c>
      <c r="AU550" s="37" t="str">
        <v/>
      </c>
      <c r="AV550" s="37" t="str">
        <v/>
      </c>
      <c r="AW550" s="37" t="str">
        <v/>
      </c>
      <c r="AX550" s="37" t="str">
        <v/>
      </c>
      <c r="AY550" s="37" t="str">
        <v/>
      </c>
      <c r="AZ550" s="40" t="str">
        <f t="shared" si="307"/>
        <v/>
      </c>
      <c r="BA550" s="36" t="str">
        <f>IFERROR(INDEX('Level Multipliers'!$D:$D,MATCH(AZ550,'Level Multipliers'!$A:$A,0)),"")</f>
        <v/>
      </c>
      <c r="BB550" s="37" t="str">
        <f t="shared" si="308"/>
        <v/>
      </c>
      <c r="BC550" s="37" t="str">
        <f t="shared" si="309"/>
        <v/>
      </c>
      <c r="BD550" s="38" t="str">
        <f t="shared" si="310"/>
        <v/>
      </c>
      <c r="BE550" s="38" t="str">
        <f t="shared" si="311"/>
        <v/>
      </c>
      <c r="BF550" s="38" t="b">
        <f t="shared" si="312"/>
        <v>1</v>
      </c>
      <c r="BG550" s="37" t="str">
        <f t="array" ref="BG550:BQ550">IF(BF550,"",IVSolution($M550,$N550,$O550,BB550,BC550,BD550,BE550,$E550,$F550,$G550,$H550,$I550))</f>
        <v/>
      </c>
      <c r="BH550" s="37" t="str">
        <v/>
      </c>
      <c r="BI550" s="37" t="str">
        <v/>
      </c>
      <c r="BJ550" s="39" t="str">
        <v/>
      </c>
      <c r="BK550" s="39" t="str">
        <v/>
      </c>
      <c r="BL550" s="37" t="str">
        <v/>
      </c>
      <c r="BM550" s="37" t="str">
        <v/>
      </c>
      <c r="BN550" s="37" t="str">
        <v/>
      </c>
      <c r="BO550" s="37" t="str">
        <v/>
      </c>
      <c r="BP550" s="37" t="str">
        <v/>
      </c>
      <c r="BQ550" s="37" t="str">
        <v/>
      </c>
      <c r="BR550" s="40" t="str">
        <f t="shared" si="313"/>
        <v/>
      </c>
      <c r="BS550" s="36" t="str">
        <f>IFERROR(INDEX('Level Multipliers'!$D:$D,MATCH(BR550,'Level Multipliers'!$A:$A,0)),"")</f>
        <v/>
      </c>
      <c r="BT550" s="37" t="str">
        <f t="shared" si="314"/>
        <v/>
      </c>
      <c r="BU550" s="37" t="str">
        <f t="shared" si="315"/>
        <v/>
      </c>
      <c r="BV550" s="38" t="str">
        <f t="shared" si="316"/>
        <v/>
      </c>
      <c r="BW550" s="38" t="str">
        <f t="shared" si="317"/>
        <v/>
      </c>
      <c r="BX550" s="38" t="b">
        <f t="shared" si="318"/>
        <v>1</v>
      </c>
      <c r="BY550" s="37" t="str">
        <f t="array" ref="BY550:CI550">IF(BX550,"",IVSolution($M550,$N550,$O550,BT550,BU550,BV550,BW550,$E550,$F550,$G550,$H550,$I550))</f>
        <v/>
      </c>
      <c r="BZ550" s="37" t="str">
        <v/>
      </c>
      <c r="CA550" s="37" t="str">
        <v/>
      </c>
      <c r="CB550" s="39" t="str">
        <v/>
      </c>
      <c r="CC550" s="39" t="str">
        <v/>
      </c>
      <c r="CD550" s="37" t="str">
        <v/>
      </c>
      <c r="CE550" s="37" t="str">
        <v/>
      </c>
      <c r="CF550" s="37" t="str">
        <v/>
      </c>
      <c r="CG550" s="37" t="str">
        <v/>
      </c>
      <c r="CH550" s="37" t="str">
        <v/>
      </c>
      <c r="CI550" s="37" t="str">
        <v/>
      </c>
      <c r="CJ550" s="41" t="str">
        <f t="shared" si="319"/>
        <v/>
      </c>
      <c r="CK550" s="41" t="str">
        <f t="shared" si="320"/>
        <v/>
      </c>
      <c r="CL550" s="61" t="str">
        <f t="shared" si="321"/>
        <v/>
      </c>
      <c r="CM550" s="39" t="str">
        <f t="shared" si="322"/>
        <v/>
      </c>
      <c r="CN550" s="39" t="str">
        <f t="shared" si="323"/>
        <v/>
      </c>
      <c r="CO550" s="42" t="str">
        <f t="shared" si="324"/>
        <v/>
      </c>
      <c r="CP550" s="42" t="str">
        <f t="shared" si="325"/>
        <v/>
      </c>
      <c r="CQ550" s="42" t="str">
        <f t="shared" si="326"/>
        <v/>
      </c>
      <c r="CR550" s="42" t="str">
        <f t="shared" si="327"/>
        <v/>
      </c>
      <c r="CS550" s="42" t="str">
        <f t="shared" si="328"/>
        <v/>
      </c>
      <c r="CT550" s="42" t="str">
        <f t="shared" si="329"/>
        <v/>
      </c>
      <c r="CU550" s="43" t="str">
        <f t="shared" si="330"/>
        <v/>
      </c>
      <c r="CV550" s="43" t="str">
        <f t="shared" si="331"/>
        <v/>
      </c>
      <c r="CW550" s="43" t="str">
        <f t="shared" si="332"/>
        <v/>
      </c>
      <c r="CX550" s="13"/>
    </row>
    <row r="551" spans="1:102" x14ac:dyDescent="0.25">
      <c r="A551" s="31"/>
      <c r="B551" s="13"/>
      <c r="C551" s="13"/>
      <c r="D551" s="13"/>
      <c r="E551" s="32"/>
      <c r="F551" s="32"/>
      <c r="G551" s="32"/>
      <c r="H551" s="32"/>
      <c r="I551" s="32"/>
      <c r="J551" s="13"/>
      <c r="K551" s="33"/>
      <c r="L551" s="34" t="str">
        <f>IFERROR(INDEX('Pokemon Data'!A:A,MATCH($A551,'Pokemon Data'!$B:$B,0)),"")</f>
        <v/>
      </c>
      <c r="M551" s="34" t="str">
        <f>IFERROR(INDEX('Pokemon Data'!I:I,MATCH($A551,'Pokemon Data'!$B:$B,0)),"")</f>
        <v/>
      </c>
      <c r="N551" s="34" t="str">
        <f>IFERROR(INDEX('Pokemon Data'!J:J,MATCH($A551,'Pokemon Data'!$B:$B,0)),"")</f>
        <v/>
      </c>
      <c r="O551" s="34" t="str">
        <f>IFERROR(INDEX('Pokemon Data'!K:K,MATCH($A551,'Pokemon Data'!$B:$B,0)),"")</f>
        <v/>
      </c>
      <c r="P551" s="35" t="str">
        <f>IFERROR(INDEX('Level Multipliers'!$A:$A,MATCH($D551,'Level Multipliers'!$B:$B,0)),"")</f>
        <v/>
      </c>
      <c r="Q551" s="36" t="str">
        <f>IFERROR(INDEX('Level Multipliers'!$D:$D,MATCH(P551,'Level Multipliers'!$A:$A,0)),"")</f>
        <v/>
      </c>
      <c r="R551" s="37" t="str">
        <f t="shared" si="296"/>
        <v/>
      </c>
      <c r="S551" s="37" t="str">
        <f t="shared" si="297"/>
        <v/>
      </c>
      <c r="T551" s="38" t="str">
        <f t="shared" si="298"/>
        <v/>
      </c>
      <c r="U551" s="38" t="str">
        <f t="shared" si="299"/>
        <v/>
      </c>
      <c r="V551" s="38" t="b">
        <f t="shared" si="300"/>
        <v>1</v>
      </c>
      <c r="W551" s="37" t="str">
        <f t="array" ref="W551:AG551">IF(V551,"",IVSolution($M551,$N551,$O551,R551,S551,T551,U551,$E551,$F551,$G551,$H551,$I551))</f>
        <v/>
      </c>
      <c r="X551" s="37" t="str">
        <v/>
      </c>
      <c r="Y551" s="37" t="str">
        <v/>
      </c>
      <c r="Z551" s="39" t="str">
        <v/>
      </c>
      <c r="AA551" s="39" t="str">
        <v/>
      </c>
      <c r="AB551" s="37" t="str">
        <v/>
      </c>
      <c r="AC551" s="37" t="str">
        <v/>
      </c>
      <c r="AD551" s="37" t="str">
        <v/>
      </c>
      <c r="AE551" s="37" t="str">
        <v/>
      </c>
      <c r="AF551" s="37" t="str">
        <v/>
      </c>
      <c r="AG551" s="37" t="str">
        <v/>
      </c>
      <c r="AH551" s="40" t="str">
        <f t="shared" si="301"/>
        <v/>
      </c>
      <c r="AI551" s="36" t="str">
        <f>IFERROR(INDEX('Level Multipliers'!$D:$D,MATCH(AH551,'Level Multipliers'!$A:$A,0)),"")</f>
        <v/>
      </c>
      <c r="AJ551" s="37" t="str">
        <f t="shared" si="302"/>
        <v/>
      </c>
      <c r="AK551" s="37" t="str">
        <f t="shared" si="303"/>
        <v/>
      </c>
      <c r="AL551" s="38" t="str">
        <f t="shared" si="304"/>
        <v/>
      </c>
      <c r="AM551" s="38" t="str">
        <f t="shared" si="305"/>
        <v/>
      </c>
      <c r="AN551" s="38" t="b">
        <f t="shared" si="306"/>
        <v>1</v>
      </c>
      <c r="AO551" s="37" t="str">
        <f t="array" ref="AO551:AY551">IF(AN551,"",IVSolution($M551,$N551,$O551,AJ551,AK551,AL551,AM551,$E551,$F551,$G551,$H551,$I551))</f>
        <v/>
      </c>
      <c r="AP551" s="37" t="str">
        <v/>
      </c>
      <c r="AQ551" s="37" t="str">
        <v/>
      </c>
      <c r="AR551" s="39" t="str">
        <v/>
      </c>
      <c r="AS551" s="39" t="str">
        <v/>
      </c>
      <c r="AT551" s="37" t="str">
        <v/>
      </c>
      <c r="AU551" s="37" t="str">
        <v/>
      </c>
      <c r="AV551" s="37" t="str">
        <v/>
      </c>
      <c r="AW551" s="37" t="str">
        <v/>
      </c>
      <c r="AX551" s="37" t="str">
        <v/>
      </c>
      <c r="AY551" s="37" t="str">
        <v/>
      </c>
      <c r="AZ551" s="40" t="str">
        <f t="shared" si="307"/>
        <v/>
      </c>
      <c r="BA551" s="36" t="str">
        <f>IFERROR(INDEX('Level Multipliers'!$D:$D,MATCH(AZ551,'Level Multipliers'!$A:$A,0)),"")</f>
        <v/>
      </c>
      <c r="BB551" s="37" t="str">
        <f t="shared" si="308"/>
        <v/>
      </c>
      <c r="BC551" s="37" t="str">
        <f t="shared" si="309"/>
        <v/>
      </c>
      <c r="BD551" s="38" t="str">
        <f t="shared" si="310"/>
        <v/>
      </c>
      <c r="BE551" s="38" t="str">
        <f t="shared" si="311"/>
        <v/>
      </c>
      <c r="BF551" s="38" t="b">
        <f t="shared" si="312"/>
        <v>1</v>
      </c>
      <c r="BG551" s="37" t="str">
        <f t="array" ref="BG551:BQ551">IF(BF551,"",IVSolution($M551,$N551,$O551,BB551,BC551,BD551,BE551,$E551,$F551,$G551,$H551,$I551))</f>
        <v/>
      </c>
      <c r="BH551" s="37" t="str">
        <v/>
      </c>
      <c r="BI551" s="37" t="str">
        <v/>
      </c>
      <c r="BJ551" s="39" t="str">
        <v/>
      </c>
      <c r="BK551" s="39" t="str">
        <v/>
      </c>
      <c r="BL551" s="37" t="str">
        <v/>
      </c>
      <c r="BM551" s="37" t="str">
        <v/>
      </c>
      <c r="BN551" s="37" t="str">
        <v/>
      </c>
      <c r="BO551" s="37" t="str">
        <v/>
      </c>
      <c r="BP551" s="37" t="str">
        <v/>
      </c>
      <c r="BQ551" s="37" t="str">
        <v/>
      </c>
      <c r="BR551" s="40" t="str">
        <f t="shared" si="313"/>
        <v/>
      </c>
      <c r="BS551" s="36" t="str">
        <f>IFERROR(INDEX('Level Multipliers'!$D:$D,MATCH(BR551,'Level Multipliers'!$A:$A,0)),"")</f>
        <v/>
      </c>
      <c r="BT551" s="37" t="str">
        <f t="shared" si="314"/>
        <v/>
      </c>
      <c r="BU551" s="37" t="str">
        <f t="shared" si="315"/>
        <v/>
      </c>
      <c r="BV551" s="38" t="str">
        <f t="shared" si="316"/>
        <v/>
      </c>
      <c r="BW551" s="38" t="str">
        <f t="shared" si="317"/>
        <v/>
      </c>
      <c r="BX551" s="38" t="b">
        <f t="shared" si="318"/>
        <v>1</v>
      </c>
      <c r="BY551" s="37" t="str">
        <f t="array" ref="BY551:CI551">IF(BX551,"",IVSolution($M551,$N551,$O551,BT551,BU551,BV551,BW551,$E551,$F551,$G551,$H551,$I551))</f>
        <v/>
      </c>
      <c r="BZ551" s="37" t="str">
        <v/>
      </c>
      <c r="CA551" s="37" t="str">
        <v/>
      </c>
      <c r="CB551" s="39" t="str">
        <v/>
      </c>
      <c r="CC551" s="39" t="str">
        <v/>
      </c>
      <c r="CD551" s="37" t="str">
        <v/>
      </c>
      <c r="CE551" s="37" t="str">
        <v/>
      </c>
      <c r="CF551" s="37" t="str">
        <v/>
      </c>
      <c r="CG551" s="37" t="str">
        <v/>
      </c>
      <c r="CH551" s="37" t="str">
        <v/>
      </c>
      <c r="CI551" s="37" t="str">
        <v/>
      </c>
      <c r="CJ551" s="41" t="str">
        <f t="shared" si="319"/>
        <v/>
      </c>
      <c r="CK551" s="41" t="str">
        <f t="shared" si="320"/>
        <v/>
      </c>
      <c r="CL551" s="61" t="str">
        <f t="shared" si="321"/>
        <v/>
      </c>
      <c r="CM551" s="39" t="str">
        <f t="shared" si="322"/>
        <v/>
      </c>
      <c r="CN551" s="39" t="str">
        <f t="shared" si="323"/>
        <v/>
      </c>
      <c r="CO551" s="42" t="str">
        <f t="shared" si="324"/>
        <v/>
      </c>
      <c r="CP551" s="42" t="str">
        <f t="shared" si="325"/>
        <v/>
      </c>
      <c r="CQ551" s="42" t="str">
        <f t="shared" si="326"/>
        <v/>
      </c>
      <c r="CR551" s="42" t="str">
        <f t="shared" si="327"/>
        <v/>
      </c>
      <c r="CS551" s="42" t="str">
        <f t="shared" si="328"/>
        <v/>
      </c>
      <c r="CT551" s="42" t="str">
        <f t="shared" si="329"/>
        <v/>
      </c>
      <c r="CU551" s="43" t="str">
        <f t="shared" si="330"/>
        <v/>
      </c>
      <c r="CV551" s="43" t="str">
        <f t="shared" si="331"/>
        <v/>
      </c>
      <c r="CW551" s="43" t="str">
        <f t="shared" si="332"/>
        <v/>
      </c>
      <c r="CX551" s="13"/>
    </row>
    <row r="552" spans="1:102" x14ac:dyDescent="0.25">
      <c r="A552" s="31"/>
      <c r="B552" s="13"/>
      <c r="C552" s="13"/>
      <c r="D552" s="13"/>
      <c r="E552" s="32"/>
      <c r="F552" s="32"/>
      <c r="G552" s="32"/>
      <c r="H552" s="32"/>
      <c r="I552" s="32"/>
      <c r="J552" s="13"/>
      <c r="K552" s="33"/>
      <c r="L552" s="34" t="str">
        <f>IFERROR(INDEX('Pokemon Data'!A:A,MATCH($A552,'Pokemon Data'!$B:$B,0)),"")</f>
        <v/>
      </c>
      <c r="M552" s="34" t="str">
        <f>IFERROR(INDEX('Pokemon Data'!I:I,MATCH($A552,'Pokemon Data'!$B:$B,0)),"")</f>
        <v/>
      </c>
      <c r="N552" s="34" t="str">
        <f>IFERROR(INDEX('Pokemon Data'!J:J,MATCH($A552,'Pokemon Data'!$B:$B,0)),"")</f>
        <v/>
      </c>
      <c r="O552" s="34" t="str">
        <f>IFERROR(INDEX('Pokemon Data'!K:K,MATCH($A552,'Pokemon Data'!$B:$B,0)),"")</f>
        <v/>
      </c>
      <c r="P552" s="35" t="str">
        <f>IFERROR(INDEX('Level Multipliers'!$A:$A,MATCH($D552,'Level Multipliers'!$B:$B,0)),"")</f>
        <v/>
      </c>
      <c r="Q552" s="36" t="str">
        <f>IFERROR(INDEX('Level Multipliers'!$D:$D,MATCH(P552,'Level Multipliers'!$A:$A,0)),"")</f>
        <v/>
      </c>
      <c r="R552" s="37" t="str">
        <f t="shared" si="296"/>
        <v/>
      </c>
      <c r="S552" s="37" t="str">
        <f t="shared" si="297"/>
        <v/>
      </c>
      <c r="T552" s="38" t="str">
        <f t="shared" si="298"/>
        <v/>
      </c>
      <c r="U552" s="38" t="str">
        <f t="shared" si="299"/>
        <v/>
      </c>
      <c r="V552" s="38" t="b">
        <f t="shared" si="300"/>
        <v>1</v>
      </c>
      <c r="W552" s="37" t="str">
        <f t="array" ref="W552:AG552">IF(V552,"",IVSolution($M552,$N552,$O552,R552,S552,T552,U552,$E552,$F552,$G552,$H552,$I552))</f>
        <v/>
      </c>
      <c r="X552" s="37" t="str">
        <v/>
      </c>
      <c r="Y552" s="37" t="str">
        <v/>
      </c>
      <c r="Z552" s="39" t="str">
        <v/>
      </c>
      <c r="AA552" s="39" t="str">
        <v/>
      </c>
      <c r="AB552" s="37" t="str">
        <v/>
      </c>
      <c r="AC552" s="37" t="str">
        <v/>
      </c>
      <c r="AD552" s="37" t="str">
        <v/>
      </c>
      <c r="AE552" s="37" t="str">
        <v/>
      </c>
      <c r="AF552" s="37" t="str">
        <v/>
      </c>
      <c r="AG552" s="37" t="str">
        <v/>
      </c>
      <c r="AH552" s="40" t="str">
        <f t="shared" si="301"/>
        <v/>
      </c>
      <c r="AI552" s="36" t="str">
        <f>IFERROR(INDEX('Level Multipliers'!$D:$D,MATCH(AH552,'Level Multipliers'!$A:$A,0)),"")</f>
        <v/>
      </c>
      <c r="AJ552" s="37" t="str">
        <f t="shared" si="302"/>
        <v/>
      </c>
      <c r="AK552" s="37" t="str">
        <f t="shared" si="303"/>
        <v/>
      </c>
      <c r="AL552" s="38" t="str">
        <f t="shared" si="304"/>
        <v/>
      </c>
      <c r="AM552" s="38" t="str">
        <f t="shared" si="305"/>
        <v/>
      </c>
      <c r="AN552" s="38" t="b">
        <f t="shared" si="306"/>
        <v>1</v>
      </c>
      <c r="AO552" s="37" t="str">
        <f t="array" ref="AO552:AY552">IF(AN552,"",IVSolution($M552,$N552,$O552,AJ552,AK552,AL552,AM552,$E552,$F552,$G552,$H552,$I552))</f>
        <v/>
      </c>
      <c r="AP552" s="37" t="str">
        <v/>
      </c>
      <c r="AQ552" s="37" t="str">
        <v/>
      </c>
      <c r="AR552" s="39" t="str">
        <v/>
      </c>
      <c r="AS552" s="39" t="str">
        <v/>
      </c>
      <c r="AT552" s="37" t="str">
        <v/>
      </c>
      <c r="AU552" s="37" t="str">
        <v/>
      </c>
      <c r="AV552" s="37" t="str">
        <v/>
      </c>
      <c r="AW552" s="37" t="str">
        <v/>
      </c>
      <c r="AX552" s="37" t="str">
        <v/>
      </c>
      <c r="AY552" s="37" t="str">
        <v/>
      </c>
      <c r="AZ552" s="40" t="str">
        <f t="shared" si="307"/>
        <v/>
      </c>
      <c r="BA552" s="36" t="str">
        <f>IFERROR(INDEX('Level Multipliers'!$D:$D,MATCH(AZ552,'Level Multipliers'!$A:$A,0)),"")</f>
        <v/>
      </c>
      <c r="BB552" s="37" t="str">
        <f t="shared" si="308"/>
        <v/>
      </c>
      <c r="BC552" s="37" t="str">
        <f t="shared" si="309"/>
        <v/>
      </c>
      <c r="BD552" s="38" t="str">
        <f t="shared" si="310"/>
        <v/>
      </c>
      <c r="BE552" s="38" t="str">
        <f t="shared" si="311"/>
        <v/>
      </c>
      <c r="BF552" s="38" t="b">
        <f t="shared" si="312"/>
        <v>1</v>
      </c>
      <c r="BG552" s="37" t="str">
        <f t="array" ref="BG552:BQ552">IF(BF552,"",IVSolution($M552,$N552,$O552,BB552,BC552,BD552,BE552,$E552,$F552,$G552,$H552,$I552))</f>
        <v/>
      </c>
      <c r="BH552" s="37" t="str">
        <v/>
      </c>
      <c r="BI552" s="37" t="str">
        <v/>
      </c>
      <c r="BJ552" s="39" t="str">
        <v/>
      </c>
      <c r="BK552" s="39" t="str">
        <v/>
      </c>
      <c r="BL552" s="37" t="str">
        <v/>
      </c>
      <c r="BM552" s="37" t="str">
        <v/>
      </c>
      <c r="BN552" s="37" t="str">
        <v/>
      </c>
      <c r="BO552" s="37" t="str">
        <v/>
      </c>
      <c r="BP552" s="37" t="str">
        <v/>
      </c>
      <c r="BQ552" s="37" t="str">
        <v/>
      </c>
      <c r="BR552" s="40" t="str">
        <f t="shared" si="313"/>
        <v/>
      </c>
      <c r="BS552" s="36" t="str">
        <f>IFERROR(INDEX('Level Multipliers'!$D:$D,MATCH(BR552,'Level Multipliers'!$A:$A,0)),"")</f>
        <v/>
      </c>
      <c r="BT552" s="37" t="str">
        <f t="shared" si="314"/>
        <v/>
      </c>
      <c r="BU552" s="37" t="str">
        <f t="shared" si="315"/>
        <v/>
      </c>
      <c r="BV552" s="38" t="str">
        <f t="shared" si="316"/>
        <v/>
      </c>
      <c r="BW552" s="38" t="str">
        <f t="shared" si="317"/>
        <v/>
      </c>
      <c r="BX552" s="38" t="b">
        <f t="shared" si="318"/>
        <v>1</v>
      </c>
      <c r="BY552" s="37" t="str">
        <f t="array" ref="BY552:CI552">IF(BX552,"",IVSolution($M552,$N552,$O552,BT552,BU552,BV552,BW552,$E552,$F552,$G552,$H552,$I552))</f>
        <v/>
      </c>
      <c r="BZ552" s="37" t="str">
        <v/>
      </c>
      <c r="CA552" s="37" t="str">
        <v/>
      </c>
      <c r="CB552" s="39" t="str">
        <v/>
      </c>
      <c r="CC552" s="39" t="str">
        <v/>
      </c>
      <c r="CD552" s="37" t="str">
        <v/>
      </c>
      <c r="CE552" s="37" t="str">
        <v/>
      </c>
      <c r="CF552" s="37" t="str">
        <v/>
      </c>
      <c r="CG552" s="37" t="str">
        <v/>
      </c>
      <c r="CH552" s="37" t="str">
        <v/>
      </c>
      <c r="CI552" s="37" t="str">
        <v/>
      </c>
      <c r="CJ552" s="41" t="str">
        <f t="shared" si="319"/>
        <v/>
      </c>
      <c r="CK552" s="41" t="str">
        <f t="shared" si="320"/>
        <v/>
      </c>
      <c r="CL552" s="61" t="str">
        <f t="shared" si="321"/>
        <v/>
      </c>
      <c r="CM552" s="39" t="str">
        <f t="shared" si="322"/>
        <v/>
      </c>
      <c r="CN552" s="39" t="str">
        <f t="shared" si="323"/>
        <v/>
      </c>
      <c r="CO552" s="42" t="str">
        <f t="shared" si="324"/>
        <v/>
      </c>
      <c r="CP552" s="42" t="str">
        <f t="shared" si="325"/>
        <v/>
      </c>
      <c r="CQ552" s="42" t="str">
        <f t="shared" si="326"/>
        <v/>
      </c>
      <c r="CR552" s="42" t="str">
        <f t="shared" si="327"/>
        <v/>
      </c>
      <c r="CS552" s="42" t="str">
        <f t="shared" si="328"/>
        <v/>
      </c>
      <c r="CT552" s="42" t="str">
        <f t="shared" si="329"/>
        <v/>
      </c>
      <c r="CU552" s="43" t="str">
        <f t="shared" si="330"/>
        <v/>
      </c>
      <c r="CV552" s="43" t="str">
        <f t="shared" si="331"/>
        <v/>
      </c>
      <c r="CW552" s="43" t="str">
        <f t="shared" si="332"/>
        <v/>
      </c>
      <c r="CX552" s="13"/>
    </row>
    <row r="553" spans="1:102" x14ac:dyDescent="0.25">
      <c r="A553" s="31"/>
      <c r="B553" s="13"/>
      <c r="C553" s="13"/>
      <c r="D553" s="13"/>
      <c r="E553" s="32"/>
      <c r="F553" s="32"/>
      <c r="G553" s="32"/>
      <c r="H553" s="32"/>
      <c r="I553" s="32"/>
      <c r="J553" s="13"/>
      <c r="K553" s="33"/>
      <c r="L553" s="34" t="str">
        <f>IFERROR(INDEX('Pokemon Data'!A:A,MATCH($A553,'Pokemon Data'!$B:$B,0)),"")</f>
        <v/>
      </c>
      <c r="M553" s="34" t="str">
        <f>IFERROR(INDEX('Pokemon Data'!I:I,MATCH($A553,'Pokemon Data'!$B:$B,0)),"")</f>
        <v/>
      </c>
      <c r="N553" s="34" t="str">
        <f>IFERROR(INDEX('Pokemon Data'!J:J,MATCH($A553,'Pokemon Data'!$B:$B,0)),"")</f>
        <v/>
      </c>
      <c r="O553" s="34" t="str">
        <f>IFERROR(INDEX('Pokemon Data'!K:K,MATCH($A553,'Pokemon Data'!$B:$B,0)),"")</f>
        <v/>
      </c>
      <c r="P553" s="35" t="str">
        <f>IFERROR(INDEX('Level Multipliers'!$A:$A,MATCH($D553,'Level Multipliers'!$B:$B,0)),"")</f>
        <v/>
      </c>
      <c r="Q553" s="36" t="str">
        <f>IFERROR(INDEX('Level Multipliers'!$D:$D,MATCH(P553,'Level Multipliers'!$A:$A,0)),"")</f>
        <v/>
      </c>
      <c r="R553" s="37" t="str">
        <f t="shared" si="296"/>
        <v/>
      </c>
      <c r="S553" s="37" t="str">
        <f t="shared" si="297"/>
        <v/>
      </c>
      <c r="T553" s="38" t="str">
        <f t="shared" si="298"/>
        <v/>
      </c>
      <c r="U553" s="38" t="str">
        <f t="shared" si="299"/>
        <v/>
      </c>
      <c r="V553" s="38" t="b">
        <f t="shared" si="300"/>
        <v>1</v>
      </c>
      <c r="W553" s="37" t="str">
        <f t="array" ref="W553:AG553">IF(V553,"",IVSolution($M553,$N553,$O553,R553,S553,T553,U553,$E553,$F553,$G553,$H553,$I553))</f>
        <v/>
      </c>
      <c r="X553" s="37" t="str">
        <v/>
      </c>
      <c r="Y553" s="37" t="str">
        <v/>
      </c>
      <c r="Z553" s="39" t="str">
        <v/>
      </c>
      <c r="AA553" s="39" t="str">
        <v/>
      </c>
      <c r="AB553" s="37" t="str">
        <v/>
      </c>
      <c r="AC553" s="37" t="str">
        <v/>
      </c>
      <c r="AD553" s="37" t="str">
        <v/>
      </c>
      <c r="AE553" s="37" t="str">
        <v/>
      </c>
      <c r="AF553" s="37" t="str">
        <v/>
      </c>
      <c r="AG553" s="37" t="str">
        <v/>
      </c>
      <c r="AH553" s="40" t="str">
        <f t="shared" si="301"/>
        <v/>
      </c>
      <c r="AI553" s="36" t="str">
        <f>IFERROR(INDEX('Level Multipliers'!$D:$D,MATCH(AH553,'Level Multipliers'!$A:$A,0)),"")</f>
        <v/>
      </c>
      <c r="AJ553" s="37" t="str">
        <f t="shared" si="302"/>
        <v/>
      </c>
      <c r="AK553" s="37" t="str">
        <f t="shared" si="303"/>
        <v/>
      </c>
      <c r="AL553" s="38" t="str">
        <f t="shared" si="304"/>
        <v/>
      </c>
      <c r="AM553" s="38" t="str">
        <f t="shared" si="305"/>
        <v/>
      </c>
      <c r="AN553" s="38" t="b">
        <f t="shared" si="306"/>
        <v>1</v>
      </c>
      <c r="AO553" s="37" t="str">
        <f t="array" ref="AO553:AY553">IF(AN553,"",IVSolution($M553,$N553,$O553,AJ553,AK553,AL553,AM553,$E553,$F553,$G553,$H553,$I553))</f>
        <v/>
      </c>
      <c r="AP553" s="37" t="str">
        <v/>
      </c>
      <c r="AQ553" s="37" t="str">
        <v/>
      </c>
      <c r="AR553" s="39" t="str">
        <v/>
      </c>
      <c r="AS553" s="39" t="str">
        <v/>
      </c>
      <c r="AT553" s="37" t="str">
        <v/>
      </c>
      <c r="AU553" s="37" t="str">
        <v/>
      </c>
      <c r="AV553" s="37" t="str">
        <v/>
      </c>
      <c r="AW553" s="37" t="str">
        <v/>
      </c>
      <c r="AX553" s="37" t="str">
        <v/>
      </c>
      <c r="AY553" s="37" t="str">
        <v/>
      </c>
      <c r="AZ553" s="40" t="str">
        <f t="shared" si="307"/>
        <v/>
      </c>
      <c r="BA553" s="36" t="str">
        <f>IFERROR(INDEX('Level Multipliers'!$D:$D,MATCH(AZ553,'Level Multipliers'!$A:$A,0)),"")</f>
        <v/>
      </c>
      <c r="BB553" s="37" t="str">
        <f t="shared" si="308"/>
        <v/>
      </c>
      <c r="BC553" s="37" t="str">
        <f t="shared" si="309"/>
        <v/>
      </c>
      <c r="BD553" s="38" t="str">
        <f t="shared" si="310"/>
        <v/>
      </c>
      <c r="BE553" s="38" t="str">
        <f t="shared" si="311"/>
        <v/>
      </c>
      <c r="BF553" s="38" t="b">
        <f t="shared" si="312"/>
        <v>1</v>
      </c>
      <c r="BG553" s="37" t="str">
        <f t="array" ref="BG553:BQ553">IF(BF553,"",IVSolution($M553,$N553,$O553,BB553,BC553,BD553,BE553,$E553,$F553,$G553,$H553,$I553))</f>
        <v/>
      </c>
      <c r="BH553" s="37" t="str">
        <v/>
      </c>
      <c r="BI553" s="37" t="str">
        <v/>
      </c>
      <c r="BJ553" s="39" t="str">
        <v/>
      </c>
      <c r="BK553" s="39" t="str">
        <v/>
      </c>
      <c r="BL553" s="37" t="str">
        <v/>
      </c>
      <c r="BM553" s="37" t="str">
        <v/>
      </c>
      <c r="BN553" s="37" t="str">
        <v/>
      </c>
      <c r="BO553" s="37" t="str">
        <v/>
      </c>
      <c r="BP553" s="37" t="str">
        <v/>
      </c>
      <c r="BQ553" s="37" t="str">
        <v/>
      </c>
      <c r="BR553" s="40" t="str">
        <f t="shared" si="313"/>
        <v/>
      </c>
      <c r="BS553" s="36" t="str">
        <f>IFERROR(INDEX('Level Multipliers'!$D:$D,MATCH(BR553,'Level Multipliers'!$A:$A,0)),"")</f>
        <v/>
      </c>
      <c r="BT553" s="37" t="str">
        <f t="shared" si="314"/>
        <v/>
      </c>
      <c r="BU553" s="37" t="str">
        <f t="shared" si="315"/>
        <v/>
      </c>
      <c r="BV553" s="38" t="str">
        <f t="shared" si="316"/>
        <v/>
      </c>
      <c r="BW553" s="38" t="str">
        <f t="shared" si="317"/>
        <v/>
      </c>
      <c r="BX553" s="38" t="b">
        <f t="shared" si="318"/>
        <v>1</v>
      </c>
      <c r="BY553" s="37" t="str">
        <f t="array" ref="BY553:CI553">IF(BX553,"",IVSolution($M553,$N553,$O553,BT553,BU553,BV553,BW553,$E553,$F553,$G553,$H553,$I553))</f>
        <v/>
      </c>
      <c r="BZ553" s="37" t="str">
        <v/>
      </c>
      <c r="CA553" s="37" t="str">
        <v/>
      </c>
      <c r="CB553" s="39" t="str">
        <v/>
      </c>
      <c r="CC553" s="39" t="str">
        <v/>
      </c>
      <c r="CD553" s="37" t="str">
        <v/>
      </c>
      <c r="CE553" s="37" t="str">
        <v/>
      </c>
      <c r="CF553" s="37" t="str">
        <v/>
      </c>
      <c r="CG553" s="37" t="str">
        <v/>
      </c>
      <c r="CH553" s="37" t="str">
        <v/>
      </c>
      <c r="CI553" s="37" t="str">
        <v/>
      </c>
      <c r="CJ553" s="41" t="str">
        <f t="shared" si="319"/>
        <v/>
      </c>
      <c r="CK553" s="41" t="str">
        <f t="shared" si="320"/>
        <v/>
      </c>
      <c r="CL553" s="61" t="str">
        <f t="shared" si="321"/>
        <v/>
      </c>
      <c r="CM553" s="39" t="str">
        <f t="shared" si="322"/>
        <v/>
      </c>
      <c r="CN553" s="39" t="str">
        <f t="shared" si="323"/>
        <v/>
      </c>
      <c r="CO553" s="42" t="str">
        <f t="shared" si="324"/>
        <v/>
      </c>
      <c r="CP553" s="42" t="str">
        <f t="shared" si="325"/>
        <v/>
      </c>
      <c r="CQ553" s="42" t="str">
        <f t="shared" si="326"/>
        <v/>
      </c>
      <c r="CR553" s="42" t="str">
        <f t="shared" si="327"/>
        <v/>
      </c>
      <c r="CS553" s="42" t="str">
        <f t="shared" si="328"/>
        <v/>
      </c>
      <c r="CT553" s="42" t="str">
        <f t="shared" si="329"/>
        <v/>
      </c>
      <c r="CU553" s="43" t="str">
        <f t="shared" si="330"/>
        <v/>
      </c>
      <c r="CV553" s="43" t="str">
        <f t="shared" si="331"/>
        <v/>
      </c>
      <c r="CW553" s="43" t="str">
        <f t="shared" si="332"/>
        <v/>
      </c>
      <c r="CX553" s="13"/>
    </row>
    <row r="554" spans="1:102" x14ac:dyDescent="0.25">
      <c r="A554" s="31"/>
      <c r="B554" s="13"/>
      <c r="C554" s="13"/>
      <c r="D554" s="13"/>
      <c r="E554" s="32"/>
      <c r="F554" s="32"/>
      <c r="G554" s="32"/>
      <c r="H554" s="32"/>
      <c r="I554" s="32"/>
      <c r="J554" s="13"/>
      <c r="K554" s="33"/>
      <c r="L554" s="34" t="str">
        <f>IFERROR(INDEX('Pokemon Data'!A:A,MATCH($A554,'Pokemon Data'!$B:$B,0)),"")</f>
        <v/>
      </c>
      <c r="M554" s="34" t="str">
        <f>IFERROR(INDEX('Pokemon Data'!I:I,MATCH($A554,'Pokemon Data'!$B:$B,0)),"")</f>
        <v/>
      </c>
      <c r="N554" s="34" t="str">
        <f>IFERROR(INDEX('Pokemon Data'!J:J,MATCH($A554,'Pokemon Data'!$B:$B,0)),"")</f>
        <v/>
      </c>
      <c r="O554" s="34" t="str">
        <f>IFERROR(INDEX('Pokemon Data'!K:K,MATCH($A554,'Pokemon Data'!$B:$B,0)),"")</f>
        <v/>
      </c>
      <c r="P554" s="35" t="str">
        <f>IFERROR(INDEX('Level Multipliers'!$A:$A,MATCH($D554,'Level Multipliers'!$B:$B,0)),"")</f>
        <v/>
      </c>
      <c r="Q554" s="36" t="str">
        <f>IFERROR(INDEX('Level Multipliers'!$D:$D,MATCH(P554,'Level Multipliers'!$A:$A,0)),"")</f>
        <v/>
      </c>
      <c r="R554" s="37" t="str">
        <f t="shared" si="296"/>
        <v/>
      </c>
      <c r="S554" s="37" t="str">
        <f t="shared" si="297"/>
        <v/>
      </c>
      <c r="T554" s="38" t="str">
        <f t="shared" si="298"/>
        <v/>
      </c>
      <c r="U554" s="38" t="str">
        <f t="shared" si="299"/>
        <v/>
      </c>
      <c r="V554" s="38" t="b">
        <f t="shared" si="300"/>
        <v>1</v>
      </c>
      <c r="W554" s="37" t="str">
        <f t="array" ref="W554:AG554">IF(V554,"",IVSolution($M554,$N554,$O554,R554,S554,T554,U554,$E554,$F554,$G554,$H554,$I554))</f>
        <v/>
      </c>
      <c r="X554" s="37" t="str">
        <v/>
      </c>
      <c r="Y554" s="37" t="str">
        <v/>
      </c>
      <c r="Z554" s="39" t="str">
        <v/>
      </c>
      <c r="AA554" s="39" t="str">
        <v/>
      </c>
      <c r="AB554" s="37" t="str">
        <v/>
      </c>
      <c r="AC554" s="37" t="str">
        <v/>
      </c>
      <c r="AD554" s="37" t="str">
        <v/>
      </c>
      <c r="AE554" s="37" t="str">
        <v/>
      </c>
      <c r="AF554" s="37" t="str">
        <v/>
      </c>
      <c r="AG554" s="37" t="str">
        <v/>
      </c>
      <c r="AH554" s="40" t="str">
        <f t="shared" si="301"/>
        <v/>
      </c>
      <c r="AI554" s="36" t="str">
        <f>IFERROR(INDEX('Level Multipliers'!$D:$D,MATCH(AH554,'Level Multipliers'!$A:$A,0)),"")</f>
        <v/>
      </c>
      <c r="AJ554" s="37" t="str">
        <f t="shared" si="302"/>
        <v/>
      </c>
      <c r="AK554" s="37" t="str">
        <f t="shared" si="303"/>
        <v/>
      </c>
      <c r="AL554" s="38" t="str">
        <f t="shared" si="304"/>
        <v/>
      </c>
      <c r="AM554" s="38" t="str">
        <f t="shared" si="305"/>
        <v/>
      </c>
      <c r="AN554" s="38" t="b">
        <f t="shared" si="306"/>
        <v>1</v>
      </c>
      <c r="AO554" s="37" t="str">
        <f t="array" ref="AO554:AY554">IF(AN554,"",IVSolution($M554,$N554,$O554,AJ554,AK554,AL554,AM554,$E554,$F554,$G554,$H554,$I554))</f>
        <v/>
      </c>
      <c r="AP554" s="37" t="str">
        <v/>
      </c>
      <c r="AQ554" s="37" t="str">
        <v/>
      </c>
      <c r="AR554" s="39" t="str">
        <v/>
      </c>
      <c r="AS554" s="39" t="str">
        <v/>
      </c>
      <c r="AT554" s="37" t="str">
        <v/>
      </c>
      <c r="AU554" s="37" t="str">
        <v/>
      </c>
      <c r="AV554" s="37" t="str">
        <v/>
      </c>
      <c r="AW554" s="37" t="str">
        <v/>
      </c>
      <c r="AX554" s="37" t="str">
        <v/>
      </c>
      <c r="AY554" s="37" t="str">
        <v/>
      </c>
      <c r="AZ554" s="40" t="str">
        <f t="shared" si="307"/>
        <v/>
      </c>
      <c r="BA554" s="36" t="str">
        <f>IFERROR(INDEX('Level Multipliers'!$D:$D,MATCH(AZ554,'Level Multipliers'!$A:$A,0)),"")</f>
        <v/>
      </c>
      <c r="BB554" s="37" t="str">
        <f t="shared" si="308"/>
        <v/>
      </c>
      <c r="BC554" s="37" t="str">
        <f t="shared" si="309"/>
        <v/>
      </c>
      <c r="BD554" s="38" t="str">
        <f t="shared" si="310"/>
        <v/>
      </c>
      <c r="BE554" s="38" t="str">
        <f t="shared" si="311"/>
        <v/>
      </c>
      <c r="BF554" s="38" t="b">
        <f t="shared" si="312"/>
        <v>1</v>
      </c>
      <c r="BG554" s="37" t="str">
        <f t="array" ref="BG554:BQ554">IF(BF554,"",IVSolution($M554,$N554,$O554,BB554,BC554,BD554,BE554,$E554,$F554,$G554,$H554,$I554))</f>
        <v/>
      </c>
      <c r="BH554" s="37" t="str">
        <v/>
      </c>
      <c r="BI554" s="37" t="str">
        <v/>
      </c>
      <c r="BJ554" s="39" t="str">
        <v/>
      </c>
      <c r="BK554" s="39" t="str">
        <v/>
      </c>
      <c r="BL554" s="37" t="str">
        <v/>
      </c>
      <c r="BM554" s="37" t="str">
        <v/>
      </c>
      <c r="BN554" s="37" t="str">
        <v/>
      </c>
      <c r="BO554" s="37" t="str">
        <v/>
      </c>
      <c r="BP554" s="37" t="str">
        <v/>
      </c>
      <c r="BQ554" s="37" t="str">
        <v/>
      </c>
      <c r="BR554" s="40" t="str">
        <f t="shared" si="313"/>
        <v/>
      </c>
      <c r="BS554" s="36" t="str">
        <f>IFERROR(INDEX('Level Multipliers'!$D:$D,MATCH(BR554,'Level Multipliers'!$A:$A,0)),"")</f>
        <v/>
      </c>
      <c r="BT554" s="37" t="str">
        <f t="shared" si="314"/>
        <v/>
      </c>
      <c r="BU554" s="37" t="str">
        <f t="shared" si="315"/>
        <v/>
      </c>
      <c r="BV554" s="38" t="str">
        <f t="shared" si="316"/>
        <v/>
      </c>
      <c r="BW554" s="38" t="str">
        <f t="shared" si="317"/>
        <v/>
      </c>
      <c r="BX554" s="38" t="b">
        <f t="shared" si="318"/>
        <v>1</v>
      </c>
      <c r="BY554" s="37" t="str">
        <f t="array" ref="BY554:CI554">IF(BX554,"",IVSolution($M554,$N554,$O554,BT554,BU554,BV554,BW554,$E554,$F554,$G554,$H554,$I554))</f>
        <v/>
      </c>
      <c r="BZ554" s="37" t="str">
        <v/>
      </c>
      <c r="CA554" s="37" t="str">
        <v/>
      </c>
      <c r="CB554" s="39" t="str">
        <v/>
      </c>
      <c r="CC554" s="39" t="str">
        <v/>
      </c>
      <c r="CD554" s="37" t="str">
        <v/>
      </c>
      <c r="CE554" s="37" t="str">
        <v/>
      </c>
      <c r="CF554" s="37" t="str">
        <v/>
      </c>
      <c r="CG554" s="37" t="str">
        <v/>
      </c>
      <c r="CH554" s="37" t="str">
        <v/>
      </c>
      <c r="CI554" s="37" t="str">
        <v/>
      </c>
      <c r="CJ554" s="41" t="str">
        <f t="shared" si="319"/>
        <v/>
      </c>
      <c r="CK554" s="41" t="str">
        <f t="shared" si="320"/>
        <v/>
      </c>
      <c r="CL554" s="61" t="str">
        <f t="shared" si="321"/>
        <v/>
      </c>
      <c r="CM554" s="39" t="str">
        <f t="shared" si="322"/>
        <v/>
      </c>
      <c r="CN554" s="39" t="str">
        <f t="shared" si="323"/>
        <v/>
      </c>
      <c r="CO554" s="42" t="str">
        <f t="shared" si="324"/>
        <v/>
      </c>
      <c r="CP554" s="42" t="str">
        <f t="shared" si="325"/>
        <v/>
      </c>
      <c r="CQ554" s="42" t="str">
        <f t="shared" si="326"/>
        <v/>
      </c>
      <c r="CR554" s="42" t="str">
        <f t="shared" si="327"/>
        <v/>
      </c>
      <c r="CS554" s="42" t="str">
        <f t="shared" si="328"/>
        <v/>
      </c>
      <c r="CT554" s="42" t="str">
        <f t="shared" si="329"/>
        <v/>
      </c>
      <c r="CU554" s="43" t="str">
        <f t="shared" si="330"/>
        <v/>
      </c>
      <c r="CV554" s="43" t="str">
        <f t="shared" si="331"/>
        <v/>
      </c>
      <c r="CW554" s="43" t="str">
        <f t="shared" si="332"/>
        <v/>
      </c>
      <c r="CX554" s="13"/>
    </row>
    <row r="555" spans="1:102" x14ac:dyDescent="0.25">
      <c r="A555" s="31"/>
      <c r="B555" s="13"/>
      <c r="C555" s="13"/>
      <c r="D555" s="13"/>
      <c r="E555" s="32"/>
      <c r="F555" s="32"/>
      <c r="G555" s="32"/>
      <c r="H555" s="32"/>
      <c r="I555" s="32"/>
      <c r="J555" s="13"/>
      <c r="K555" s="33"/>
      <c r="L555" s="34" t="str">
        <f>IFERROR(INDEX('Pokemon Data'!A:A,MATCH($A555,'Pokemon Data'!$B:$B,0)),"")</f>
        <v/>
      </c>
      <c r="M555" s="34" t="str">
        <f>IFERROR(INDEX('Pokemon Data'!I:I,MATCH($A555,'Pokemon Data'!$B:$B,0)),"")</f>
        <v/>
      </c>
      <c r="N555" s="34" t="str">
        <f>IFERROR(INDEX('Pokemon Data'!J:J,MATCH($A555,'Pokemon Data'!$B:$B,0)),"")</f>
        <v/>
      </c>
      <c r="O555" s="34" t="str">
        <f>IFERROR(INDEX('Pokemon Data'!K:K,MATCH($A555,'Pokemon Data'!$B:$B,0)),"")</f>
        <v/>
      </c>
      <c r="P555" s="35" t="str">
        <f>IFERROR(INDEX('Level Multipliers'!$A:$A,MATCH($D555,'Level Multipliers'!$B:$B,0)),"")</f>
        <v/>
      </c>
      <c r="Q555" s="36" t="str">
        <f>IFERROR(INDEX('Level Multipliers'!$D:$D,MATCH(P555,'Level Multipliers'!$A:$A,0)),"")</f>
        <v/>
      </c>
      <c r="R555" s="37" t="str">
        <f t="shared" si="296"/>
        <v/>
      </c>
      <c r="S555" s="37" t="str">
        <f t="shared" si="297"/>
        <v/>
      </c>
      <c r="T555" s="38" t="str">
        <f t="shared" si="298"/>
        <v/>
      </c>
      <c r="U555" s="38" t="str">
        <f t="shared" si="299"/>
        <v/>
      </c>
      <c r="V555" s="38" t="b">
        <f t="shared" si="300"/>
        <v>1</v>
      </c>
      <c r="W555" s="37" t="str">
        <f t="array" ref="W555:AG555">IF(V555,"",IVSolution($M555,$N555,$O555,R555,S555,T555,U555,$E555,$F555,$G555,$H555,$I555))</f>
        <v/>
      </c>
      <c r="X555" s="37" t="str">
        <v/>
      </c>
      <c r="Y555" s="37" t="str">
        <v/>
      </c>
      <c r="Z555" s="39" t="str">
        <v/>
      </c>
      <c r="AA555" s="39" t="str">
        <v/>
      </c>
      <c r="AB555" s="37" t="str">
        <v/>
      </c>
      <c r="AC555" s="37" t="str">
        <v/>
      </c>
      <c r="AD555" s="37" t="str">
        <v/>
      </c>
      <c r="AE555" s="37" t="str">
        <v/>
      </c>
      <c r="AF555" s="37" t="str">
        <v/>
      </c>
      <c r="AG555" s="37" t="str">
        <v/>
      </c>
      <c r="AH555" s="40" t="str">
        <f t="shared" si="301"/>
        <v/>
      </c>
      <c r="AI555" s="36" t="str">
        <f>IFERROR(INDEX('Level Multipliers'!$D:$D,MATCH(AH555,'Level Multipliers'!$A:$A,0)),"")</f>
        <v/>
      </c>
      <c r="AJ555" s="37" t="str">
        <f t="shared" si="302"/>
        <v/>
      </c>
      <c r="AK555" s="37" t="str">
        <f t="shared" si="303"/>
        <v/>
      </c>
      <c r="AL555" s="38" t="str">
        <f t="shared" si="304"/>
        <v/>
      </c>
      <c r="AM555" s="38" t="str">
        <f t="shared" si="305"/>
        <v/>
      </c>
      <c r="AN555" s="38" t="b">
        <f t="shared" si="306"/>
        <v>1</v>
      </c>
      <c r="AO555" s="37" t="str">
        <f t="array" ref="AO555:AY555">IF(AN555,"",IVSolution($M555,$N555,$O555,AJ555,AK555,AL555,AM555,$E555,$F555,$G555,$H555,$I555))</f>
        <v/>
      </c>
      <c r="AP555" s="37" t="str">
        <v/>
      </c>
      <c r="AQ555" s="37" t="str">
        <v/>
      </c>
      <c r="AR555" s="39" t="str">
        <v/>
      </c>
      <c r="AS555" s="39" t="str">
        <v/>
      </c>
      <c r="AT555" s="37" t="str">
        <v/>
      </c>
      <c r="AU555" s="37" t="str">
        <v/>
      </c>
      <c r="AV555" s="37" t="str">
        <v/>
      </c>
      <c r="AW555" s="37" t="str">
        <v/>
      </c>
      <c r="AX555" s="37" t="str">
        <v/>
      </c>
      <c r="AY555" s="37" t="str">
        <v/>
      </c>
      <c r="AZ555" s="40" t="str">
        <f t="shared" si="307"/>
        <v/>
      </c>
      <c r="BA555" s="36" t="str">
        <f>IFERROR(INDEX('Level Multipliers'!$D:$D,MATCH(AZ555,'Level Multipliers'!$A:$A,0)),"")</f>
        <v/>
      </c>
      <c r="BB555" s="37" t="str">
        <f t="shared" si="308"/>
        <v/>
      </c>
      <c r="BC555" s="37" t="str">
        <f t="shared" si="309"/>
        <v/>
      </c>
      <c r="BD555" s="38" t="str">
        <f t="shared" si="310"/>
        <v/>
      </c>
      <c r="BE555" s="38" t="str">
        <f t="shared" si="311"/>
        <v/>
      </c>
      <c r="BF555" s="38" t="b">
        <f t="shared" si="312"/>
        <v>1</v>
      </c>
      <c r="BG555" s="37" t="str">
        <f t="array" ref="BG555:BQ555">IF(BF555,"",IVSolution($M555,$N555,$O555,BB555,BC555,BD555,BE555,$E555,$F555,$G555,$H555,$I555))</f>
        <v/>
      </c>
      <c r="BH555" s="37" t="str">
        <v/>
      </c>
      <c r="BI555" s="37" t="str">
        <v/>
      </c>
      <c r="BJ555" s="39" t="str">
        <v/>
      </c>
      <c r="BK555" s="39" t="str">
        <v/>
      </c>
      <c r="BL555" s="37" t="str">
        <v/>
      </c>
      <c r="BM555" s="37" t="str">
        <v/>
      </c>
      <c r="BN555" s="37" t="str">
        <v/>
      </c>
      <c r="BO555" s="37" t="str">
        <v/>
      </c>
      <c r="BP555" s="37" t="str">
        <v/>
      </c>
      <c r="BQ555" s="37" t="str">
        <v/>
      </c>
      <c r="BR555" s="40" t="str">
        <f t="shared" si="313"/>
        <v/>
      </c>
      <c r="BS555" s="36" t="str">
        <f>IFERROR(INDEX('Level Multipliers'!$D:$D,MATCH(BR555,'Level Multipliers'!$A:$A,0)),"")</f>
        <v/>
      </c>
      <c r="BT555" s="37" t="str">
        <f t="shared" si="314"/>
        <v/>
      </c>
      <c r="BU555" s="37" t="str">
        <f t="shared" si="315"/>
        <v/>
      </c>
      <c r="BV555" s="38" t="str">
        <f t="shared" si="316"/>
        <v/>
      </c>
      <c r="BW555" s="38" t="str">
        <f t="shared" si="317"/>
        <v/>
      </c>
      <c r="BX555" s="38" t="b">
        <f t="shared" si="318"/>
        <v>1</v>
      </c>
      <c r="BY555" s="37" t="str">
        <f t="array" ref="BY555:CI555">IF(BX555,"",IVSolution($M555,$N555,$O555,BT555,BU555,BV555,BW555,$E555,$F555,$G555,$H555,$I555))</f>
        <v/>
      </c>
      <c r="BZ555" s="37" t="str">
        <v/>
      </c>
      <c r="CA555" s="37" t="str">
        <v/>
      </c>
      <c r="CB555" s="39" t="str">
        <v/>
      </c>
      <c r="CC555" s="39" t="str">
        <v/>
      </c>
      <c r="CD555" s="37" t="str">
        <v/>
      </c>
      <c r="CE555" s="37" t="str">
        <v/>
      </c>
      <c r="CF555" s="37" t="str">
        <v/>
      </c>
      <c r="CG555" s="37" t="str">
        <v/>
      </c>
      <c r="CH555" s="37" t="str">
        <v/>
      </c>
      <c r="CI555" s="37" t="str">
        <v/>
      </c>
      <c r="CJ555" s="41" t="str">
        <f t="shared" si="319"/>
        <v/>
      </c>
      <c r="CK555" s="41" t="str">
        <f t="shared" si="320"/>
        <v/>
      </c>
      <c r="CL555" s="61" t="str">
        <f t="shared" si="321"/>
        <v/>
      </c>
      <c r="CM555" s="39" t="str">
        <f t="shared" si="322"/>
        <v/>
      </c>
      <c r="CN555" s="39" t="str">
        <f t="shared" si="323"/>
        <v/>
      </c>
      <c r="CO555" s="42" t="str">
        <f t="shared" si="324"/>
        <v/>
      </c>
      <c r="CP555" s="42" t="str">
        <f t="shared" si="325"/>
        <v/>
      </c>
      <c r="CQ555" s="42" t="str">
        <f t="shared" si="326"/>
        <v/>
      </c>
      <c r="CR555" s="42" t="str">
        <f t="shared" si="327"/>
        <v/>
      </c>
      <c r="CS555" s="42" t="str">
        <f t="shared" si="328"/>
        <v/>
      </c>
      <c r="CT555" s="42" t="str">
        <f t="shared" si="329"/>
        <v/>
      </c>
      <c r="CU555" s="43" t="str">
        <f t="shared" si="330"/>
        <v/>
      </c>
      <c r="CV555" s="43" t="str">
        <f t="shared" si="331"/>
        <v/>
      </c>
      <c r="CW555" s="43" t="str">
        <f t="shared" si="332"/>
        <v/>
      </c>
      <c r="CX555" s="13"/>
    </row>
    <row r="556" spans="1:102" x14ac:dyDescent="0.25">
      <c r="A556" s="31"/>
      <c r="B556" s="13"/>
      <c r="C556" s="13"/>
      <c r="D556" s="13"/>
      <c r="E556" s="32"/>
      <c r="F556" s="32"/>
      <c r="G556" s="32"/>
      <c r="H556" s="32"/>
      <c r="I556" s="32"/>
      <c r="J556" s="13"/>
      <c r="K556" s="33"/>
      <c r="L556" s="34" t="str">
        <f>IFERROR(INDEX('Pokemon Data'!A:A,MATCH($A556,'Pokemon Data'!$B:$B,0)),"")</f>
        <v/>
      </c>
      <c r="M556" s="34" t="str">
        <f>IFERROR(INDEX('Pokemon Data'!I:I,MATCH($A556,'Pokemon Data'!$B:$B,0)),"")</f>
        <v/>
      </c>
      <c r="N556" s="34" t="str">
        <f>IFERROR(INDEX('Pokemon Data'!J:J,MATCH($A556,'Pokemon Data'!$B:$B,0)),"")</f>
        <v/>
      </c>
      <c r="O556" s="34" t="str">
        <f>IFERROR(INDEX('Pokemon Data'!K:K,MATCH($A556,'Pokemon Data'!$B:$B,0)),"")</f>
        <v/>
      </c>
      <c r="P556" s="35" t="str">
        <f>IFERROR(INDEX('Level Multipliers'!$A:$A,MATCH($D556,'Level Multipliers'!$B:$B,0)),"")</f>
        <v/>
      </c>
      <c r="Q556" s="36" t="str">
        <f>IFERROR(INDEX('Level Multipliers'!$D:$D,MATCH(P556,'Level Multipliers'!$A:$A,0)),"")</f>
        <v/>
      </c>
      <c r="R556" s="37" t="str">
        <f t="shared" si="296"/>
        <v/>
      </c>
      <c r="S556" s="37" t="str">
        <f t="shared" si="297"/>
        <v/>
      </c>
      <c r="T556" s="38" t="str">
        <f t="shared" si="298"/>
        <v/>
      </c>
      <c r="U556" s="38" t="str">
        <f t="shared" si="299"/>
        <v/>
      </c>
      <c r="V556" s="38" t="b">
        <f t="shared" si="300"/>
        <v>1</v>
      </c>
      <c r="W556" s="37" t="str">
        <f t="array" ref="W556:AG556">IF(V556,"",IVSolution($M556,$N556,$O556,R556,S556,T556,U556,$E556,$F556,$G556,$H556,$I556))</f>
        <v/>
      </c>
      <c r="X556" s="37" t="str">
        <v/>
      </c>
      <c r="Y556" s="37" t="str">
        <v/>
      </c>
      <c r="Z556" s="39" t="str">
        <v/>
      </c>
      <c r="AA556" s="39" t="str">
        <v/>
      </c>
      <c r="AB556" s="37" t="str">
        <v/>
      </c>
      <c r="AC556" s="37" t="str">
        <v/>
      </c>
      <c r="AD556" s="37" t="str">
        <v/>
      </c>
      <c r="AE556" s="37" t="str">
        <v/>
      </c>
      <c r="AF556" s="37" t="str">
        <v/>
      </c>
      <c r="AG556" s="37" t="str">
        <v/>
      </c>
      <c r="AH556" s="40" t="str">
        <f t="shared" si="301"/>
        <v/>
      </c>
      <c r="AI556" s="36" t="str">
        <f>IFERROR(INDEX('Level Multipliers'!$D:$D,MATCH(AH556,'Level Multipliers'!$A:$A,0)),"")</f>
        <v/>
      </c>
      <c r="AJ556" s="37" t="str">
        <f t="shared" si="302"/>
        <v/>
      </c>
      <c r="AK556" s="37" t="str">
        <f t="shared" si="303"/>
        <v/>
      </c>
      <c r="AL556" s="38" t="str">
        <f t="shared" si="304"/>
        <v/>
      </c>
      <c r="AM556" s="38" t="str">
        <f t="shared" si="305"/>
        <v/>
      </c>
      <c r="AN556" s="38" t="b">
        <f t="shared" si="306"/>
        <v>1</v>
      </c>
      <c r="AO556" s="37" t="str">
        <f t="array" ref="AO556:AY556">IF(AN556,"",IVSolution($M556,$N556,$O556,AJ556,AK556,AL556,AM556,$E556,$F556,$G556,$H556,$I556))</f>
        <v/>
      </c>
      <c r="AP556" s="37" t="str">
        <v/>
      </c>
      <c r="AQ556" s="37" t="str">
        <v/>
      </c>
      <c r="AR556" s="39" t="str">
        <v/>
      </c>
      <c r="AS556" s="39" t="str">
        <v/>
      </c>
      <c r="AT556" s="37" t="str">
        <v/>
      </c>
      <c r="AU556" s="37" t="str">
        <v/>
      </c>
      <c r="AV556" s="37" t="str">
        <v/>
      </c>
      <c r="AW556" s="37" t="str">
        <v/>
      </c>
      <c r="AX556" s="37" t="str">
        <v/>
      </c>
      <c r="AY556" s="37" t="str">
        <v/>
      </c>
      <c r="AZ556" s="40" t="str">
        <f t="shared" si="307"/>
        <v/>
      </c>
      <c r="BA556" s="36" t="str">
        <f>IFERROR(INDEX('Level Multipliers'!$D:$D,MATCH(AZ556,'Level Multipliers'!$A:$A,0)),"")</f>
        <v/>
      </c>
      <c r="BB556" s="37" t="str">
        <f t="shared" si="308"/>
        <v/>
      </c>
      <c r="BC556" s="37" t="str">
        <f t="shared" si="309"/>
        <v/>
      </c>
      <c r="BD556" s="38" t="str">
        <f t="shared" si="310"/>
        <v/>
      </c>
      <c r="BE556" s="38" t="str">
        <f t="shared" si="311"/>
        <v/>
      </c>
      <c r="BF556" s="38" t="b">
        <f t="shared" si="312"/>
        <v>1</v>
      </c>
      <c r="BG556" s="37" t="str">
        <f t="array" ref="BG556:BQ556">IF(BF556,"",IVSolution($M556,$N556,$O556,BB556,BC556,BD556,BE556,$E556,$F556,$G556,$H556,$I556))</f>
        <v/>
      </c>
      <c r="BH556" s="37" t="str">
        <v/>
      </c>
      <c r="BI556" s="37" t="str">
        <v/>
      </c>
      <c r="BJ556" s="39" t="str">
        <v/>
      </c>
      <c r="BK556" s="39" t="str">
        <v/>
      </c>
      <c r="BL556" s="37" t="str">
        <v/>
      </c>
      <c r="BM556" s="37" t="str">
        <v/>
      </c>
      <c r="BN556" s="37" t="str">
        <v/>
      </c>
      <c r="BO556" s="37" t="str">
        <v/>
      </c>
      <c r="BP556" s="37" t="str">
        <v/>
      </c>
      <c r="BQ556" s="37" t="str">
        <v/>
      </c>
      <c r="BR556" s="40" t="str">
        <f t="shared" si="313"/>
        <v/>
      </c>
      <c r="BS556" s="36" t="str">
        <f>IFERROR(INDEX('Level Multipliers'!$D:$D,MATCH(BR556,'Level Multipliers'!$A:$A,0)),"")</f>
        <v/>
      </c>
      <c r="BT556" s="37" t="str">
        <f t="shared" si="314"/>
        <v/>
      </c>
      <c r="BU556" s="37" t="str">
        <f t="shared" si="315"/>
        <v/>
      </c>
      <c r="BV556" s="38" t="str">
        <f t="shared" si="316"/>
        <v/>
      </c>
      <c r="BW556" s="38" t="str">
        <f t="shared" si="317"/>
        <v/>
      </c>
      <c r="BX556" s="38" t="b">
        <f t="shared" si="318"/>
        <v>1</v>
      </c>
      <c r="BY556" s="37" t="str">
        <f t="array" ref="BY556:CI556">IF(BX556,"",IVSolution($M556,$N556,$O556,BT556,BU556,BV556,BW556,$E556,$F556,$G556,$H556,$I556))</f>
        <v/>
      </c>
      <c r="BZ556" s="37" t="str">
        <v/>
      </c>
      <c r="CA556" s="37" t="str">
        <v/>
      </c>
      <c r="CB556" s="39" t="str">
        <v/>
      </c>
      <c r="CC556" s="39" t="str">
        <v/>
      </c>
      <c r="CD556" s="37" t="str">
        <v/>
      </c>
      <c r="CE556" s="37" t="str">
        <v/>
      </c>
      <c r="CF556" s="37" t="str">
        <v/>
      </c>
      <c r="CG556" s="37" t="str">
        <v/>
      </c>
      <c r="CH556" s="37" t="str">
        <v/>
      </c>
      <c r="CI556" s="37" t="str">
        <v/>
      </c>
      <c r="CJ556" s="41" t="str">
        <f t="shared" si="319"/>
        <v/>
      </c>
      <c r="CK556" s="41" t="str">
        <f t="shared" si="320"/>
        <v/>
      </c>
      <c r="CL556" s="61" t="str">
        <f t="shared" si="321"/>
        <v/>
      </c>
      <c r="CM556" s="39" t="str">
        <f t="shared" si="322"/>
        <v/>
      </c>
      <c r="CN556" s="39" t="str">
        <f t="shared" si="323"/>
        <v/>
      </c>
      <c r="CO556" s="42" t="str">
        <f t="shared" si="324"/>
        <v/>
      </c>
      <c r="CP556" s="42" t="str">
        <f t="shared" si="325"/>
        <v/>
      </c>
      <c r="CQ556" s="42" t="str">
        <f t="shared" si="326"/>
        <v/>
      </c>
      <c r="CR556" s="42" t="str">
        <f t="shared" si="327"/>
        <v/>
      </c>
      <c r="CS556" s="42" t="str">
        <f t="shared" si="328"/>
        <v/>
      </c>
      <c r="CT556" s="42" t="str">
        <f t="shared" si="329"/>
        <v/>
      </c>
      <c r="CU556" s="43" t="str">
        <f t="shared" si="330"/>
        <v/>
      </c>
      <c r="CV556" s="43" t="str">
        <f t="shared" si="331"/>
        <v/>
      </c>
      <c r="CW556" s="43" t="str">
        <f t="shared" si="332"/>
        <v/>
      </c>
      <c r="CX556" s="13"/>
    </row>
    <row r="557" spans="1:102" x14ac:dyDescent="0.25">
      <c r="A557" s="31"/>
      <c r="B557" s="13"/>
      <c r="C557" s="13"/>
      <c r="D557" s="13"/>
      <c r="E557" s="32"/>
      <c r="F557" s="32"/>
      <c r="G557" s="32"/>
      <c r="H557" s="32"/>
      <c r="I557" s="32"/>
      <c r="J557" s="13"/>
      <c r="K557" s="33"/>
      <c r="L557" s="34" t="str">
        <f>IFERROR(INDEX('Pokemon Data'!A:A,MATCH($A557,'Pokemon Data'!$B:$B,0)),"")</f>
        <v/>
      </c>
      <c r="M557" s="34" t="str">
        <f>IFERROR(INDEX('Pokemon Data'!I:I,MATCH($A557,'Pokemon Data'!$B:$B,0)),"")</f>
        <v/>
      </c>
      <c r="N557" s="34" t="str">
        <f>IFERROR(INDEX('Pokemon Data'!J:J,MATCH($A557,'Pokemon Data'!$B:$B,0)),"")</f>
        <v/>
      </c>
      <c r="O557" s="34" t="str">
        <f>IFERROR(INDEX('Pokemon Data'!K:K,MATCH($A557,'Pokemon Data'!$B:$B,0)),"")</f>
        <v/>
      </c>
      <c r="P557" s="35" t="str">
        <f>IFERROR(INDEX('Level Multipliers'!$A:$A,MATCH($D557,'Level Multipliers'!$B:$B,0)),"")</f>
        <v/>
      </c>
      <c r="Q557" s="36" t="str">
        <f>IFERROR(INDEX('Level Multipliers'!$D:$D,MATCH(P557,'Level Multipliers'!$A:$A,0)),"")</f>
        <v/>
      </c>
      <c r="R557" s="37" t="str">
        <f t="shared" si="296"/>
        <v/>
      </c>
      <c r="S557" s="37" t="str">
        <f t="shared" si="297"/>
        <v/>
      </c>
      <c r="T557" s="38" t="str">
        <f t="shared" si="298"/>
        <v/>
      </c>
      <c r="U557" s="38" t="str">
        <f t="shared" si="299"/>
        <v/>
      </c>
      <c r="V557" s="38" t="b">
        <f t="shared" si="300"/>
        <v>1</v>
      </c>
      <c r="W557" s="37" t="str">
        <f t="array" ref="W557:AG557">IF(V557,"",IVSolution($M557,$N557,$O557,R557,S557,T557,U557,$E557,$F557,$G557,$H557,$I557))</f>
        <v/>
      </c>
      <c r="X557" s="37" t="str">
        <v/>
      </c>
      <c r="Y557" s="37" t="str">
        <v/>
      </c>
      <c r="Z557" s="39" t="str">
        <v/>
      </c>
      <c r="AA557" s="39" t="str">
        <v/>
      </c>
      <c r="AB557" s="37" t="str">
        <v/>
      </c>
      <c r="AC557" s="37" t="str">
        <v/>
      </c>
      <c r="AD557" s="37" t="str">
        <v/>
      </c>
      <c r="AE557" s="37" t="str">
        <v/>
      </c>
      <c r="AF557" s="37" t="str">
        <v/>
      </c>
      <c r="AG557" s="37" t="str">
        <v/>
      </c>
      <c r="AH557" s="40" t="str">
        <f t="shared" si="301"/>
        <v/>
      </c>
      <c r="AI557" s="36" t="str">
        <f>IFERROR(INDEX('Level Multipliers'!$D:$D,MATCH(AH557,'Level Multipliers'!$A:$A,0)),"")</f>
        <v/>
      </c>
      <c r="AJ557" s="37" t="str">
        <f t="shared" si="302"/>
        <v/>
      </c>
      <c r="AK557" s="37" t="str">
        <f t="shared" si="303"/>
        <v/>
      </c>
      <c r="AL557" s="38" t="str">
        <f t="shared" si="304"/>
        <v/>
      </c>
      <c r="AM557" s="38" t="str">
        <f t="shared" si="305"/>
        <v/>
      </c>
      <c r="AN557" s="38" t="b">
        <f t="shared" si="306"/>
        <v>1</v>
      </c>
      <c r="AO557" s="37" t="str">
        <f t="array" ref="AO557:AY557">IF(AN557,"",IVSolution($M557,$N557,$O557,AJ557,AK557,AL557,AM557,$E557,$F557,$G557,$H557,$I557))</f>
        <v/>
      </c>
      <c r="AP557" s="37" t="str">
        <v/>
      </c>
      <c r="AQ557" s="37" t="str">
        <v/>
      </c>
      <c r="AR557" s="39" t="str">
        <v/>
      </c>
      <c r="AS557" s="39" t="str">
        <v/>
      </c>
      <c r="AT557" s="37" t="str">
        <v/>
      </c>
      <c r="AU557" s="37" t="str">
        <v/>
      </c>
      <c r="AV557" s="37" t="str">
        <v/>
      </c>
      <c r="AW557" s="37" t="str">
        <v/>
      </c>
      <c r="AX557" s="37" t="str">
        <v/>
      </c>
      <c r="AY557" s="37" t="str">
        <v/>
      </c>
      <c r="AZ557" s="40" t="str">
        <f t="shared" si="307"/>
        <v/>
      </c>
      <c r="BA557" s="36" t="str">
        <f>IFERROR(INDEX('Level Multipliers'!$D:$D,MATCH(AZ557,'Level Multipliers'!$A:$A,0)),"")</f>
        <v/>
      </c>
      <c r="BB557" s="37" t="str">
        <f t="shared" si="308"/>
        <v/>
      </c>
      <c r="BC557" s="37" t="str">
        <f t="shared" si="309"/>
        <v/>
      </c>
      <c r="BD557" s="38" t="str">
        <f t="shared" si="310"/>
        <v/>
      </c>
      <c r="BE557" s="38" t="str">
        <f t="shared" si="311"/>
        <v/>
      </c>
      <c r="BF557" s="38" t="b">
        <f t="shared" si="312"/>
        <v>1</v>
      </c>
      <c r="BG557" s="37" t="str">
        <f t="array" ref="BG557:BQ557">IF(BF557,"",IVSolution($M557,$N557,$O557,BB557,BC557,BD557,BE557,$E557,$F557,$G557,$H557,$I557))</f>
        <v/>
      </c>
      <c r="BH557" s="37" t="str">
        <v/>
      </c>
      <c r="BI557" s="37" t="str">
        <v/>
      </c>
      <c r="BJ557" s="39" t="str">
        <v/>
      </c>
      <c r="BK557" s="39" t="str">
        <v/>
      </c>
      <c r="BL557" s="37" t="str">
        <v/>
      </c>
      <c r="BM557" s="37" t="str">
        <v/>
      </c>
      <c r="BN557" s="37" t="str">
        <v/>
      </c>
      <c r="BO557" s="37" t="str">
        <v/>
      </c>
      <c r="BP557" s="37" t="str">
        <v/>
      </c>
      <c r="BQ557" s="37" t="str">
        <v/>
      </c>
      <c r="BR557" s="40" t="str">
        <f t="shared" si="313"/>
        <v/>
      </c>
      <c r="BS557" s="36" t="str">
        <f>IFERROR(INDEX('Level Multipliers'!$D:$D,MATCH(BR557,'Level Multipliers'!$A:$A,0)),"")</f>
        <v/>
      </c>
      <c r="BT557" s="37" t="str">
        <f t="shared" si="314"/>
        <v/>
      </c>
      <c r="BU557" s="37" t="str">
        <f t="shared" si="315"/>
        <v/>
      </c>
      <c r="BV557" s="38" t="str">
        <f t="shared" si="316"/>
        <v/>
      </c>
      <c r="BW557" s="38" t="str">
        <f t="shared" si="317"/>
        <v/>
      </c>
      <c r="BX557" s="38" t="b">
        <f t="shared" si="318"/>
        <v>1</v>
      </c>
      <c r="BY557" s="37" t="str">
        <f t="array" ref="BY557:CI557">IF(BX557,"",IVSolution($M557,$N557,$O557,BT557,BU557,BV557,BW557,$E557,$F557,$G557,$H557,$I557))</f>
        <v/>
      </c>
      <c r="BZ557" s="37" t="str">
        <v/>
      </c>
      <c r="CA557" s="37" t="str">
        <v/>
      </c>
      <c r="CB557" s="39" t="str">
        <v/>
      </c>
      <c r="CC557" s="39" t="str">
        <v/>
      </c>
      <c r="CD557" s="37" t="str">
        <v/>
      </c>
      <c r="CE557" s="37" t="str">
        <v/>
      </c>
      <c r="CF557" s="37" t="str">
        <v/>
      </c>
      <c r="CG557" s="37" t="str">
        <v/>
      </c>
      <c r="CH557" s="37" t="str">
        <v/>
      </c>
      <c r="CI557" s="37" t="str">
        <v/>
      </c>
      <c r="CJ557" s="41" t="str">
        <f t="shared" si="319"/>
        <v/>
      </c>
      <c r="CK557" s="41" t="str">
        <f t="shared" si="320"/>
        <v/>
      </c>
      <c r="CL557" s="61" t="str">
        <f t="shared" si="321"/>
        <v/>
      </c>
      <c r="CM557" s="39" t="str">
        <f t="shared" si="322"/>
        <v/>
      </c>
      <c r="CN557" s="39" t="str">
        <f t="shared" si="323"/>
        <v/>
      </c>
      <c r="CO557" s="42" t="str">
        <f t="shared" si="324"/>
        <v/>
      </c>
      <c r="CP557" s="42" t="str">
        <f t="shared" si="325"/>
        <v/>
      </c>
      <c r="CQ557" s="42" t="str">
        <f t="shared" si="326"/>
        <v/>
      </c>
      <c r="CR557" s="42" t="str">
        <f t="shared" si="327"/>
        <v/>
      </c>
      <c r="CS557" s="42" t="str">
        <f t="shared" si="328"/>
        <v/>
      </c>
      <c r="CT557" s="42" t="str">
        <f t="shared" si="329"/>
        <v/>
      </c>
      <c r="CU557" s="43" t="str">
        <f t="shared" si="330"/>
        <v/>
      </c>
      <c r="CV557" s="43" t="str">
        <f t="shared" si="331"/>
        <v/>
      </c>
      <c r="CW557" s="43" t="str">
        <f t="shared" si="332"/>
        <v/>
      </c>
      <c r="CX557" s="13"/>
    </row>
    <row r="558" spans="1:102" x14ac:dyDescent="0.25">
      <c r="A558" s="31"/>
      <c r="B558" s="13"/>
      <c r="C558" s="13"/>
      <c r="D558" s="13"/>
      <c r="E558" s="32"/>
      <c r="F558" s="32"/>
      <c r="G558" s="32"/>
      <c r="H558" s="32"/>
      <c r="I558" s="32"/>
      <c r="J558" s="13"/>
      <c r="K558" s="33"/>
      <c r="L558" s="34" t="str">
        <f>IFERROR(INDEX('Pokemon Data'!A:A,MATCH($A558,'Pokemon Data'!$B:$B,0)),"")</f>
        <v/>
      </c>
      <c r="M558" s="34" t="str">
        <f>IFERROR(INDEX('Pokemon Data'!I:I,MATCH($A558,'Pokemon Data'!$B:$B,0)),"")</f>
        <v/>
      </c>
      <c r="N558" s="34" t="str">
        <f>IFERROR(INDEX('Pokemon Data'!J:J,MATCH($A558,'Pokemon Data'!$B:$B,0)),"")</f>
        <v/>
      </c>
      <c r="O558" s="34" t="str">
        <f>IFERROR(INDEX('Pokemon Data'!K:K,MATCH($A558,'Pokemon Data'!$B:$B,0)),"")</f>
        <v/>
      </c>
      <c r="P558" s="35" t="str">
        <f>IFERROR(INDEX('Level Multipliers'!$A:$A,MATCH($D558,'Level Multipliers'!$B:$B,0)),"")</f>
        <v/>
      </c>
      <c r="Q558" s="36" t="str">
        <f>IFERROR(INDEX('Level Multipliers'!$D:$D,MATCH(P558,'Level Multipliers'!$A:$A,0)),"")</f>
        <v/>
      </c>
      <c r="R558" s="37" t="str">
        <f t="shared" si="296"/>
        <v/>
      </c>
      <c r="S558" s="37" t="str">
        <f t="shared" si="297"/>
        <v/>
      </c>
      <c r="T558" s="38" t="str">
        <f t="shared" si="298"/>
        <v/>
      </c>
      <c r="U558" s="38" t="str">
        <f t="shared" si="299"/>
        <v/>
      </c>
      <c r="V558" s="38" t="b">
        <f t="shared" si="300"/>
        <v>1</v>
      </c>
      <c r="W558" s="37" t="str">
        <f t="array" ref="W558:AG558">IF(V558,"",IVSolution($M558,$N558,$O558,R558,S558,T558,U558,$E558,$F558,$G558,$H558,$I558))</f>
        <v/>
      </c>
      <c r="X558" s="37" t="str">
        <v/>
      </c>
      <c r="Y558" s="37" t="str">
        <v/>
      </c>
      <c r="Z558" s="39" t="str">
        <v/>
      </c>
      <c r="AA558" s="39" t="str">
        <v/>
      </c>
      <c r="AB558" s="37" t="str">
        <v/>
      </c>
      <c r="AC558" s="37" t="str">
        <v/>
      </c>
      <c r="AD558" s="37" t="str">
        <v/>
      </c>
      <c r="AE558" s="37" t="str">
        <v/>
      </c>
      <c r="AF558" s="37" t="str">
        <v/>
      </c>
      <c r="AG558" s="37" t="str">
        <v/>
      </c>
      <c r="AH558" s="40" t="str">
        <f t="shared" si="301"/>
        <v/>
      </c>
      <c r="AI558" s="36" t="str">
        <f>IFERROR(INDEX('Level Multipliers'!$D:$D,MATCH(AH558,'Level Multipliers'!$A:$A,0)),"")</f>
        <v/>
      </c>
      <c r="AJ558" s="37" t="str">
        <f t="shared" si="302"/>
        <v/>
      </c>
      <c r="AK558" s="37" t="str">
        <f t="shared" si="303"/>
        <v/>
      </c>
      <c r="AL558" s="38" t="str">
        <f t="shared" si="304"/>
        <v/>
      </c>
      <c r="AM558" s="38" t="str">
        <f t="shared" si="305"/>
        <v/>
      </c>
      <c r="AN558" s="38" t="b">
        <f t="shared" si="306"/>
        <v>1</v>
      </c>
      <c r="AO558" s="37" t="str">
        <f t="array" ref="AO558:AY558">IF(AN558,"",IVSolution($M558,$N558,$O558,AJ558,AK558,AL558,AM558,$E558,$F558,$G558,$H558,$I558))</f>
        <v/>
      </c>
      <c r="AP558" s="37" t="str">
        <v/>
      </c>
      <c r="AQ558" s="37" t="str">
        <v/>
      </c>
      <c r="AR558" s="39" t="str">
        <v/>
      </c>
      <c r="AS558" s="39" t="str">
        <v/>
      </c>
      <c r="AT558" s="37" t="str">
        <v/>
      </c>
      <c r="AU558" s="37" t="str">
        <v/>
      </c>
      <c r="AV558" s="37" t="str">
        <v/>
      </c>
      <c r="AW558" s="37" t="str">
        <v/>
      </c>
      <c r="AX558" s="37" t="str">
        <v/>
      </c>
      <c r="AY558" s="37" t="str">
        <v/>
      </c>
      <c r="AZ558" s="40" t="str">
        <f t="shared" si="307"/>
        <v/>
      </c>
      <c r="BA558" s="36" t="str">
        <f>IFERROR(INDEX('Level Multipliers'!$D:$D,MATCH(AZ558,'Level Multipliers'!$A:$A,0)),"")</f>
        <v/>
      </c>
      <c r="BB558" s="37" t="str">
        <f t="shared" si="308"/>
        <v/>
      </c>
      <c r="BC558" s="37" t="str">
        <f t="shared" si="309"/>
        <v/>
      </c>
      <c r="BD558" s="38" t="str">
        <f t="shared" si="310"/>
        <v/>
      </c>
      <c r="BE558" s="38" t="str">
        <f t="shared" si="311"/>
        <v/>
      </c>
      <c r="BF558" s="38" t="b">
        <f t="shared" si="312"/>
        <v>1</v>
      </c>
      <c r="BG558" s="37" t="str">
        <f t="array" ref="BG558:BQ558">IF(BF558,"",IVSolution($M558,$N558,$O558,BB558,BC558,BD558,BE558,$E558,$F558,$G558,$H558,$I558))</f>
        <v/>
      </c>
      <c r="BH558" s="37" t="str">
        <v/>
      </c>
      <c r="BI558" s="37" t="str">
        <v/>
      </c>
      <c r="BJ558" s="39" t="str">
        <v/>
      </c>
      <c r="BK558" s="39" t="str">
        <v/>
      </c>
      <c r="BL558" s="37" t="str">
        <v/>
      </c>
      <c r="BM558" s="37" t="str">
        <v/>
      </c>
      <c r="BN558" s="37" t="str">
        <v/>
      </c>
      <c r="BO558" s="37" t="str">
        <v/>
      </c>
      <c r="BP558" s="37" t="str">
        <v/>
      </c>
      <c r="BQ558" s="37" t="str">
        <v/>
      </c>
      <c r="BR558" s="40" t="str">
        <f t="shared" si="313"/>
        <v/>
      </c>
      <c r="BS558" s="36" t="str">
        <f>IFERROR(INDEX('Level Multipliers'!$D:$D,MATCH(BR558,'Level Multipliers'!$A:$A,0)),"")</f>
        <v/>
      </c>
      <c r="BT558" s="37" t="str">
        <f t="shared" si="314"/>
        <v/>
      </c>
      <c r="BU558" s="37" t="str">
        <f t="shared" si="315"/>
        <v/>
      </c>
      <c r="BV558" s="38" t="str">
        <f t="shared" si="316"/>
        <v/>
      </c>
      <c r="BW558" s="38" t="str">
        <f t="shared" si="317"/>
        <v/>
      </c>
      <c r="BX558" s="38" t="b">
        <f t="shared" si="318"/>
        <v>1</v>
      </c>
      <c r="BY558" s="37" t="str">
        <f t="array" ref="BY558:CI558">IF(BX558,"",IVSolution($M558,$N558,$O558,BT558,BU558,BV558,BW558,$E558,$F558,$G558,$H558,$I558))</f>
        <v/>
      </c>
      <c r="BZ558" s="37" t="str">
        <v/>
      </c>
      <c r="CA558" s="37" t="str">
        <v/>
      </c>
      <c r="CB558" s="39" t="str">
        <v/>
      </c>
      <c r="CC558" s="39" t="str">
        <v/>
      </c>
      <c r="CD558" s="37" t="str">
        <v/>
      </c>
      <c r="CE558" s="37" t="str">
        <v/>
      </c>
      <c r="CF558" s="37" t="str">
        <v/>
      </c>
      <c r="CG558" s="37" t="str">
        <v/>
      </c>
      <c r="CH558" s="37" t="str">
        <v/>
      </c>
      <c r="CI558" s="37" t="str">
        <v/>
      </c>
      <c r="CJ558" s="41" t="str">
        <f t="shared" si="319"/>
        <v/>
      </c>
      <c r="CK558" s="41" t="str">
        <f t="shared" si="320"/>
        <v/>
      </c>
      <c r="CL558" s="61" t="str">
        <f t="shared" si="321"/>
        <v/>
      </c>
      <c r="CM558" s="39" t="str">
        <f t="shared" si="322"/>
        <v/>
      </c>
      <c r="CN558" s="39" t="str">
        <f t="shared" si="323"/>
        <v/>
      </c>
      <c r="CO558" s="42" t="str">
        <f t="shared" si="324"/>
        <v/>
      </c>
      <c r="CP558" s="42" t="str">
        <f t="shared" si="325"/>
        <v/>
      </c>
      <c r="CQ558" s="42" t="str">
        <f t="shared" si="326"/>
        <v/>
      </c>
      <c r="CR558" s="42" t="str">
        <f t="shared" si="327"/>
        <v/>
      </c>
      <c r="CS558" s="42" t="str">
        <f t="shared" si="328"/>
        <v/>
      </c>
      <c r="CT558" s="42" t="str">
        <f t="shared" si="329"/>
        <v/>
      </c>
      <c r="CU558" s="43" t="str">
        <f t="shared" si="330"/>
        <v/>
      </c>
      <c r="CV558" s="43" t="str">
        <f t="shared" si="331"/>
        <v/>
      </c>
      <c r="CW558" s="43" t="str">
        <f t="shared" si="332"/>
        <v/>
      </c>
      <c r="CX558" s="13"/>
    </row>
    <row r="559" spans="1:102" x14ac:dyDescent="0.25">
      <c r="A559" s="31"/>
      <c r="B559" s="13"/>
      <c r="C559" s="13"/>
      <c r="D559" s="13"/>
      <c r="E559" s="32"/>
      <c r="F559" s="32"/>
      <c r="G559" s="32"/>
      <c r="H559" s="32"/>
      <c r="I559" s="32"/>
      <c r="J559" s="13"/>
      <c r="K559" s="33"/>
      <c r="L559" s="34" t="str">
        <f>IFERROR(INDEX('Pokemon Data'!A:A,MATCH($A559,'Pokemon Data'!$B:$B,0)),"")</f>
        <v/>
      </c>
      <c r="M559" s="34" t="str">
        <f>IFERROR(INDEX('Pokemon Data'!I:I,MATCH($A559,'Pokemon Data'!$B:$B,0)),"")</f>
        <v/>
      </c>
      <c r="N559" s="34" t="str">
        <f>IFERROR(INDEX('Pokemon Data'!J:J,MATCH($A559,'Pokemon Data'!$B:$B,0)),"")</f>
        <v/>
      </c>
      <c r="O559" s="34" t="str">
        <f>IFERROR(INDEX('Pokemon Data'!K:K,MATCH($A559,'Pokemon Data'!$B:$B,0)),"")</f>
        <v/>
      </c>
      <c r="P559" s="35" t="str">
        <f>IFERROR(INDEX('Level Multipliers'!$A:$A,MATCH($D559,'Level Multipliers'!$B:$B,0)),"")</f>
        <v/>
      </c>
      <c r="Q559" s="36" t="str">
        <f>IFERROR(INDEX('Level Multipliers'!$D:$D,MATCH(P559,'Level Multipliers'!$A:$A,0)),"")</f>
        <v/>
      </c>
      <c r="R559" s="37" t="str">
        <f t="shared" si="296"/>
        <v/>
      </c>
      <c r="S559" s="37" t="str">
        <f t="shared" si="297"/>
        <v/>
      </c>
      <c r="T559" s="38" t="str">
        <f t="shared" si="298"/>
        <v/>
      </c>
      <c r="U559" s="38" t="str">
        <f t="shared" si="299"/>
        <v/>
      </c>
      <c r="V559" s="38" t="b">
        <f t="shared" si="300"/>
        <v>1</v>
      </c>
      <c r="W559" s="37" t="str">
        <f t="array" ref="W559:AG559">IF(V559,"",IVSolution($M559,$N559,$O559,R559,S559,T559,U559,$E559,$F559,$G559,$H559,$I559))</f>
        <v/>
      </c>
      <c r="X559" s="37" t="str">
        <v/>
      </c>
      <c r="Y559" s="37" t="str">
        <v/>
      </c>
      <c r="Z559" s="39" t="str">
        <v/>
      </c>
      <c r="AA559" s="39" t="str">
        <v/>
      </c>
      <c r="AB559" s="37" t="str">
        <v/>
      </c>
      <c r="AC559" s="37" t="str">
        <v/>
      </c>
      <c r="AD559" s="37" t="str">
        <v/>
      </c>
      <c r="AE559" s="37" t="str">
        <v/>
      </c>
      <c r="AF559" s="37" t="str">
        <v/>
      </c>
      <c r="AG559" s="37" t="str">
        <v/>
      </c>
      <c r="AH559" s="40" t="str">
        <f t="shared" si="301"/>
        <v/>
      </c>
      <c r="AI559" s="36" t="str">
        <f>IFERROR(INDEX('Level Multipliers'!$D:$D,MATCH(AH559,'Level Multipliers'!$A:$A,0)),"")</f>
        <v/>
      </c>
      <c r="AJ559" s="37" t="str">
        <f t="shared" si="302"/>
        <v/>
      </c>
      <c r="AK559" s="37" t="str">
        <f t="shared" si="303"/>
        <v/>
      </c>
      <c r="AL559" s="38" t="str">
        <f t="shared" si="304"/>
        <v/>
      </c>
      <c r="AM559" s="38" t="str">
        <f t="shared" si="305"/>
        <v/>
      </c>
      <c r="AN559" s="38" t="b">
        <f t="shared" si="306"/>
        <v>1</v>
      </c>
      <c r="AO559" s="37" t="str">
        <f t="array" ref="AO559:AY559">IF(AN559,"",IVSolution($M559,$N559,$O559,AJ559,AK559,AL559,AM559,$E559,$F559,$G559,$H559,$I559))</f>
        <v/>
      </c>
      <c r="AP559" s="37" t="str">
        <v/>
      </c>
      <c r="AQ559" s="37" t="str">
        <v/>
      </c>
      <c r="AR559" s="39" t="str">
        <v/>
      </c>
      <c r="AS559" s="39" t="str">
        <v/>
      </c>
      <c r="AT559" s="37" t="str">
        <v/>
      </c>
      <c r="AU559" s="37" t="str">
        <v/>
      </c>
      <c r="AV559" s="37" t="str">
        <v/>
      </c>
      <c r="AW559" s="37" t="str">
        <v/>
      </c>
      <c r="AX559" s="37" t="str">
        <v/>
      </c>
      <c r="AY559" s="37" t="str">
        <v/>
      </c>
      <c r="AZ559" s="40" t="str">
        <f t="shared" si="307"/>
        <v/>
      </c>
      <c r="BA559" s="36" t="str">
        <f>IFERROR(INDEX('Level Multipliers'!$D:$D,MATCH(AZ559,'Level Multipliers'!$A:$A,0)),"")</f>
        <v/>
      </c>
      <c r="BB559" s="37" t="str">
        <f t="shared" si="308"/>
        <v/>
      </c>
      <c r="BC559" s="37" t="str">
        <f t="shared" si="309"/>
        <v/>
      </c>
      <c r="BD559" s="38" t="str">
        <f t="shared" si="310"/>
        <v/>
      </c>
      <c r="BE559" s="38" t="str">
        <f t="shared" si="311"/>
        <v/>
      </c>
      <c r="BF559" s="38" t="b">
        <f t="shared" si="312"/>
        <v>1</v>
      </c>
      <c r="BG559" s="37" t="str">
        <f t="array" ref="BG559:BQ559">IF(BF559,"",IVSolution($M559,$N559,$O559,BB559,BC559,BD559,BE559,$E559,$F559,$G559,$H559,$I559))</f>
        <v/>
      </c>
      <c r="BH559" s="37" t="str">
        <v/>
      </c>
      <c r="BI559" s="37" t="str">
        <v/>
      </c>
      <c r="BJ559" s="39" t="str">
        <v/>
      </c>
      <c r="BK559" s="39" t="str">
        <v/>
      </c>
      <c r="BL559" s="37" t="str">
        <v/>
      </c>
      <c r="BM559" s="37" t="str">
        <v/>
      </c>
      <c r="BN559" s="37" t="str">
        <v/>
      </c>
      <c r="BO559" s="37" t="str">
        <v/>
      </c>
      <c r="BP559" s="37" t="str">
        <v/>
      </c>
      <c r="BQ559" s="37" t="str">
        <v/>
      </c>
      <c r="BR559" s="40" t="str">
        <f t="shared" si="313"/>
        <v/>
      </c>
      <c r="BS559" s="36" t="str">
        <f>IFERROR(INDEX('Level Multipliers'!$D:$D,MATCH(BR559,'Level Multipliers'!$A:$A,0)),"")</f>
        <v/>
      </c>
      <c r="BT559" s="37" t="str">
        <f t="shared" si="314"/>
        <v/>
      </c>
      <c r="BU559" s="37" t="str">
        <f t="shared" si="315"/>
        <v/>
      </c>
      <c r="BV559" s="38" t="str">
        <f t="shared" si="316"/>
        <v/>
      </c>
      <c r="BW559" s="38" t="str">
        <f t="shared" si="317"/>
        <v/>
      </c>
      <c r="BX559" s="38" t="b">
        <f t="shared" si="318"/>
        <v>1</v>
      </c>
      <c r="BY559" s="37" t="str">
        <f t="array" ref="BY559:CI559">IF(BX559,"",IVSolution($M559,$N559,$O559,BT559,BU559,BV559,BW559,$E559,$F559,$G559,$H559,$I559))</f>
        <v/>
      </c>
      <c r="BZ559" s="37" t="str">
        <v/>
      </c>
      <c r="CA559" s="37" t="str">
        <v/>
      </c>
      <c r="CB559" s="39" t="str">
        <v/>
      </c>
      <c r="CC559" s="39" t="str">
        <v/>
      </c>
      <c r="CD559" s="37" t="str">
        <v/>
      </c>
      <c r="CE559" s="37" t="str">
        <v/>
      </c>
      <c r="CF559" s="37" t="str">
        <v/>
      </c>
      <c r="CG559" s="37" t="str">
        <v/>
      </c>
      <c r="CH559" s="37" t="str">
        <v/>
      </c>
      <c r="CI559" s="37" t="str">
        <v/>
      </c>
      <c r="CJ559" s="41" t="str">
        <f t="shared" si="319"/>
        <v/>
      </c>
      <c r="CK559" s="41" t="str">
        <f t="shared" si="320"/>
        <v/>
      </c>
      <c r="CL559" s="61" t="str">
        <f t="shared" si="321"/>
        <v/>
      </c>
      <c r="CM559" s="39" t="str">
        <f t="shared" si="322"/>
        <v/>
      </c>
      <c r="CN559" s="39" t="str">
        <f t="shared" si="323"/>
        <v/>
      </c>
      <c r="CO559" s="42" t="str">
        <f t="shared" si="324"/>
        <v/>
      </c>
      <c r="CP559" s="42" t="str">
        <f t="shared" si="325"/>
        <v/>
      </c>
      <c r="CQ559" s="42" t="str">
        <f t="shared" si="326"/>
        <v/>
      </c>
      <c r="CR559" s="42" t="str">
        <f t="shared" si="327"/>
        <v/>
      </c>
      <c r="CS559" s="42" t="str">
        <f t="shared" si="328"/>
        <v/>
      </c>
      <c r="CT559" s="42" t="str">
        <f t="shared" si="329"/>
        <v/>
      </c>
      <c r="CU559" s="43" t="str">
        <f t="shared" si="330"/>
        <v/>
      </c>
      <c r="CV559" s="43" t="str">
        <f t="shared" si="331"/>
        <v/>
      </c>
      <c r="CW559" s="43" t="str">
        <f t="shared" si="332"/>
        <v/>
      </c>
      <c r="CX559" s="13"/>
    </row>
    <row r="560" spans="1:102" x14ac:dyDescent="0.25">
      <c r="A560" s="31"/>
      <c r="B560" s="13"/>
      <c r="C560" s="13"/>
      <c r="D560" s="13"/>
      <c r="E560" s="32"/>
      <c r="F560" s="32"/>
      <c r="G560" s="32"/>
      <c r="H560" s="32"/>
      <c r="I560" s="32"/>
      <c r="J560" s="13"/>
      <c r="K560" s="33"/>
      <c r="L560" s="34" t="str">
        <f>IFERROR(INDEX('Pokemon Data'!A:A,MATCH($A560,'Pokemon Data'!$B:$B,0)),"")</f>
        <v/>
      </c>
      <c r="M560" s="34" t="str">
        <f>IFERROR(INDEX('Pokemon Data'!I:I,MATCH($A560,'Pokemon Data'!$B:$B,0)),"")</f>
        <v/>
      </c>
      <c r="N560" s="34" t="str">
        <f>IFERROR(INDEX('Pokemon Data'!J:J,MATCH($A560,'Pokemon Data'!$B:$B,0)),"")</f>
        <v/>
      </c>
      <c r="O560" s="34" t="str">
        <f>IFERROR(INDEX('Pokemon Data'!K:K,MATCH($A560,'Pokemon Data'!$B:$B,0)),"")</f>
        <v/>
      </c>
      <c r="P560" s="35" t="str">
        <f>IFERROR(INDEX('Level Multipliers'!$A:$A,MATCH($D560,'Level Multipliers'!$B:$B,0)),"")</f>
        <v/>
      </c>
      <c r="Q560" s="36" t="str">
        <f>IFERROR(INDEX('Level Multipliers'!$D:$D,MATCH(P560,'Level Multipliers'!$A:$A,0)),"")</f>
        <v/>
      </c>
      <c r="R560" s="37" t="str">
        <f t="shared" si="296"/>
        <v/>
      </c>
      <c r="S560" s="37" t="str">
        <f t="shared" si="297"/>
        <v/>
      </c>
      <c r="T560" s="38" t="str">
        <f t="shared" si="298"/>
        <v/>
      </c>
      <c r="U560" s="38" t="str">
        <f t="shared" si="299"/>
        <v/>
      </c>
      <c r="V560" s="38" t="b">
        <f t="shared" si="300"/>
        <v>1</v>
      </c>
      <c r="W560" s="37" t="str">
        <f t="array" ref="W560:AG560">IF(V560,"",IVSolution($M560,$N560,$O560,R560,S560,T560,U560,$E560,$F560,$G560,$H560,$I560))</f>
        <v/>
      </c>
      <c r="X560" s="37" t="str">
        <v/>
      </c>
      <c r="Y560" s="37" t="str">
        <v/>
      </c>
      <c r="Z560" s="39" t="str">
        <v/>
      </c>
      <c r="AA560" s="39" t="str">
        <v/>
      </c>
      <c r="AB560" s="37" t="str">
        <v/>
      </c>
      <c r="AC560" s="37" t="str">
        <v/>
      </c>
      <c r="AD560" s="37" t="str">
        <v/>
      </c>
      <c r="AE560" s="37" t="str">
        <v/>
      </c>
      <c r="AF560" s="37" t="str">
        <v/>
      </c>
      <c r="AG560" s="37" t="str">
        <v/>
      </c>
      <c r="AH560" s="40" t="str">
        <f t="shared" si="301"/>
        <v/>
      </c>
      <c r="AI560" s="36" t="str">
        <f>IFERROR(INDEX('Level Multipliers'!$D:$D,MATCH(AH560,'Level Multipliers'!$A:$A,0)),"")</f>
        <v/>
      </c>
      <c r="AJ560" s="37" t="str">
        <f t="shared" si="302"/>
        <v/>
      </c>
      <c r="AK560" s="37" t="str">
        <f t="shared" si="303"/>
        <v/>
      </c>
      <c r="AL560" s="38" t="str">
        <f t="shared" si="304"/>
        <v/>
      </c>
      <c r="AM560" s="38" t="str">
        <f t="shared" si="305"/>
        <v/>
      </c>
      <c r="AN560" s="38" t="b">
        <f t="shared" si="306"/>
        <v>1</v>
      </c>
      <c r="AO560" s="37" t="str">
        <f t="array" ref="AO560:AY560">IF(AN560,"",IVSolution($M560,$N560,$O560,AJ560,AK560,AL560,AM560,$E560,$F560,$G560,$H560,$I560))</f>
        <v/>
      </c>
      <c r="AP560" s="37" t="str">
        <v/>
      </c>
      <c r="AQ560" s="37" t="str">
        <v/>
      </c>
      <c r="AR560" s="39" t="str">
        <v/>
      </c>
      <c r="AS560" s="39" t="str">
        <v/>
      </c>
      <c r="AT560" s="37" t="str">
        <v/>
      </c>
      <c r="AU560" s="37" t="str">
        <v/>
      </c>
      <c r="AV560" s="37" t="str">
        <v/>
      </c>
      <c r="AW560" s="37" t="str">
        <v/>
      </c>
      <c r="AX560" s="37" t="str">
        <v/>
      </c>
      <c r="AY560" s="37" t="str">
        <v/>
      </c>
      <c r="AZ560" s="40" t="str">
        <f t="shared" si="307"/>
        <v/>
      </c>
      <c r="BA560" s="36" t="str">
        <f>IFERROR(INDEX('Level Multipliers'!$D:$D,MATCH(AZ560,'Level Multipliers'!$A:$A,0)),"")</f>
        <v/>
      </c>
      <c r="BB560" s="37" t="str">
        <f t="shared" si="308"/>
        <v/>
      </c>
      <c r="BC560" s="37" t="str">
        <f t="shared" si="309"/>
        <v/>
      </c>
      <c r="BD560" s="38" t="str">
        <f t="shared" si="310"/>
        <v/>
      </c>
      <c r="BE560" s="38" t="str">
        <f t="shared" si="311"/>
        <v/>
      </c>
      <c r="BF560" s="38" t="b">
        <f t="shared" si="312"/>
        <v>1</v>
      </c>
      <c r="BG560" s="37" t="str">
        <f t="array" ref="BG560:BQ560">IF(BF560,"",IVSolution($M560,$N560,$O560,BB560,BC560,BD560,BE560,$E560,$F560,$G560,$H560,$I560))</f>
        <v/>
      </c>
      <c r="BH560" s="37" t="str">
        <v/>
      </c>
      <c r="BI560" s="37" t="str">
        <v/>
      </c>
      <c r="BJ560" s="39" t="str">
        <v/>
      </c>
      <c r="BK560" s="39" t="str">
        <v/>
      </c>
      <c r="BL560" s="37" t="str">
        <v/>
      </c>
      <c r="BM560" s="37" t="str">
        <v/>
      </c>
      <c r="BN560" s="37" t="str">
        <v/>
      </c>
      <c r="BO560" s="37" t="str">
        <v/>
      </c>
      <c r="BP560" s="37" t="str">
        <v/>
      </c>
      <c r="BQ560" s="37" t="str">
        <v/>
      </c>
      <c r="BR560" s="40" t="str">
        <f t="shared" si="313"/>
        <v/>
      </c>
      <c r="BS560" s="36" t="str">
        <f>IFERROR(INDEX('Level Multipliers'!$D:$D,MATCH(BR560,'Level Multipliers'!$A:$A,0)),"")</f>
        <v/>
      </c>
      <c r="BT560" s="37" t="str">
        <f t="shared" si="314"/>
        <v/>
      </c>
      <c r="BU560" s="37" t="str">
        <f t="shared" si="315"/>
        <v/>
      </c>
      <c r="BV560" s="38" t="str">
        <f t="shared" si="316"/>
        <v/>
      </c>
      <c r="BW560" s="38" t="str">
        <f t="shared" si="317"/>
        <v/>
      </c>
      <c r="BX560" s="38" t="b">
        <f t="shared" si="318"/>
        <v>1</v>
      </c>
      <c r="BY560" s="37" t="str">
        <f t="array" ref="BY560:CI560">IF(BX560,"",IVSolution($M560,$N560,$O560,BT560,BU560,BV560,BW560,$E560,$F560,$G560,$H560,$I560))</f>
        <v/>
      </c>
      <c r="BZ560" s="37" t="str">
        <v/>
      </c>
      <c r="CA560" s="37" t="str">
        <v/>
      </c>
      <c r="CB560" s="39" t="str">
        <v/>
      </c>
      <c r="CC560" s="39" t="str">
        <v/>
      </c>
      <c r="CD560" s="37" t="str">
        <v/>
      </c>
      <c r="CE560" s="37" t="str">
        <v/>
      </c>
      <c r="CF560" s="37" t="str">
        <v/>
      </c>
      <c r="CG560" s="37" t="str">
        <v/>
      </c>
      <c r="CH560" s="37" t="str">
        <v/>
      </c>
      <c r="CI560" s="37" t="str">
        <v/>
      </c>
      <c r="CJ560" s="41" t="str">
        <f t="shared" si="319"/>
        <v/>
      </c>
      <c r="CK560" s="41" t="str">
        <f t="shared" si="320"/>
        <v/>
      </c>
      <c r="CL560" s="61" t="str">
        <f t="shared" si="321"/>
        <v/>
      </c>
      <c r="CM560" s="39" t="str">
        <f t="shared" si="322"/>
        <v/>
      </c>
      <c r="CN560" s="39" t="str">
        <f t="shared" si="323"/>
        <v/>
      </c>
      <c r="CO560" s="42" t="str">
        <f t="shared" si="324"/>
        <v/>
      </c>
      <c r="CP560" s="42" t="str">
        <f t="shared" si="325"/>
        <v/>
      </c>
      <c r="CQ560" s="42" t="str">
        <f t="shared" si="326"/>
        <v/>
      </c>
      <c r="CR560" s="42" t="str">
        <f t="shared" si="327"/>
        <v/>
      </c>
      <c r="CS560" s="42" t="str">
        <f t="shared" si="328"/>
        <v/>
      </c>
      <c r="CT560" s="42" t="str">
        <f t="shared" si="329"/>
        <v/>
      </c>
      <c r="CU560" s="43" t="str">
        <f t="shared" si="330"/>
        <v/>
      </c>
      <c r="CV560" s="43" t="str">
        <f t="shared" si="331"/>
        <v/>
      </c>
      <c r="CW560" s="43" t="str">
        <f t="shared" si="332"/>
        <v/>
      </c>
      <c r="CX560" s="13"/>
    </row>
    <row r="561" spans="1:102" x14ac:dyDescent="0.25">
      <c r="A561" s="31"/>
      <c r="B561" s="13"/>
      <c r="C561" s="13"/>
      <c r="D561" s="13"/>
      <c r="E561" s="32"/>
      <c r="F561" s="32"/>
      <c r="G561" s="32"/>
      <c r="H561" s="32"/>
      <c r="I561" s="32"/>
      <c r="J561" s="13"/>
      <c r="K561" s="33"/>
      <c r="L561" s="34" t="str">
        <f>IFERROR(INDEX('Pokemon Data'!A:A,MATCH($A561,'Pokemon Data'!$B:$B,0)),"")</f>
        <v/>
      </c>
      <c r="M561" s="34" t="str">
        <f>IFERROR(INDEX('Pokemon Data'!I:I,MATCH($A561,'Pokemon Data'!$B:$B,0)),"")</f>
        <v/>
      </c>
      <c r="N561" s="34" t="str">
        <f>IFERROR(INDEX('Pokemon Data'!J:J,MATCH($A561,'Pokemon Data'!$B:$B,0)),"")</f>
        <v/>
      </c>
      <c r="O561" s="34" t="str">
        <f>IFERROR(INDEX('Pokemon Data'!K:K,MATCH($A561,'Pokemon Data'!$B:$B,0)),"")</f>
        <v/>
      </c>
      <c r="P561" s="35" t="str">
        <f>IFERROR(INDEX('Level Multipliers'!$A:$A,MATCH($D561,'Level Multipliers'!$B:$B,0)),"")</f>
        <v/>
      </c>
      <c r="Q561" s="36" t="str">
        <f>IFERROR(INDEX('Level Multipliers'!$D:$D,MATCH(P561,'Level Multipliers'!$A:$A,0)),"")</f>
        <v/>
      </c>
      <c r="R561" s="37" t="str">
        <f t="shared" si="296"/>
        <v/>
      </c>
      <c r="S561" s="37" t="str">
        <f t="shared" si="297"/>
        <v/>
      </c>
      <c r="T561" s="38" t="str">
        <f t="shared" si="298"/>
        <v/>
      </c>
      <c r="U561" s="38" t="str">
        <f t="shared" si="299"/>
        <v/>
      </c>
      <c r="V561" s="38" t="b">
        <f t="shared" si="300"/>
        <v>1</v>
      </c>
      <c r="W561" s="37" t="str">
        <f t="array" ref="W561:AG561">IF(V561,"",IVSolution($M561,$N561,$O561,R561,S561,T561,U561,$E561,$F561,$G561,$H561,$I561))</f>
        <v/>
      </c>
      <c r="X561" s="37" t="str">
        <v/>
      </c>
      <c r="Y561" s="37" t="str">
        <v/>
      </c>
      <c r="Z561" s="39" t="str">
        <v/>
      </c>
      <c r="AA561" s="39" t="str">
        <v/>
      </c>
      <c r="AB561" s="37" t="str">
        <v/>
      </c>
      <c r="AC561" s="37" t="str">
        <v/>
      </c>
      <c r="AD561" s="37" t="str">
        <v/>
      </c>
      <c r="AE561" s="37" t="str">
        <v/>
      </c>
      <c r="AF561" s="37" t="str">
        <v/>
      </c>
      <c r="AG561" s="37" t="str">
        <v/>
      </c>
      <c r="AH561" s="40" t="str">
        <f t="shared" si="301"/>
        <v/>
      </c>
      <c r="AI561" s="36" t="str">
        <f>IFERROR(INDEX('Level Multipliers'!$D:$D,MATCH(AH561,'Level Multipliers'!$A:$A,0)),"")</f>
        <v/>
      </c>
      <c r="AJ561" s="37" t="str">
        <f t="shared" si="302"/>
        <v/>
      </c>
      <c r="AK561" s="37" t="str">
        <f t="shared" si="303"/>
        <v/>
      </c>
      <c r="AL561" s="38" t="str">
        <f t="shared" si="304"/>
        <v/>
      </c>
      <c r="AM561" s="38" t="str">
        <f t="shared" si="305"/>
        <v/>
      </c>
      <c r="AN561" s="38" t="b">
        <f t="shared" si="306"/>
        <v>1</v>
      </c>
      <c r="AO561" s="37" t="str">
        <f t="array" ref="AO561:AY561">IF(AN561,"",IVSolution($M561,$N561,$O561,AJ561,AK561,AL561,AM561,$E561,$F561,$G561,$H561,$I561))</f>
        <v/>
      </c>
      <c r="AP561" s="37" t="str">
        <v/>
      </c>
      <c r="AQ561" s="37" t="str">
        <v/>
      </c>
      <c r="AR561" s="39" t="str">
        <v/>
      </c>
      <c r="AS561" s="39" t="str">
        <v/>
      </c>
      <c r="AT561" s="37" t="str">
        <v/>
      </c>
      <c r="AU561" s="37" t="str">
        <v/>
      </c>
      <c r="AV561" s="37" t="str">
        <v/>
      </c>
      <c r="AW561" s="37" t="str">
        <v/>
      </c>
      <c r="AX561" s="37" t="str">
        <v/>
      </c>
      <c r="AY561" s="37" t="str">
        <v/>
      </c>
      <c r="AZ561" s="40" t="str">
        <f t="shared" si="307"/>
        <v/>
      </c>
      <c r="BA561" s="36" t="str">
        <f>IFERROR(INDEX('Level Multipliers'!$D:$D,MATCH(AZ561,'Level Multipliers'!$A:$A,0)),"")</f>
        <v/>
      </c>
      <c r="BB561" s="37" t="str">
        <f t="shared" si="308"/>
        <v/>
      </c>
      <c r="BC561" s="37" t="str">
        <f t="shared" si="309"/>
        <v/>
      </c>
      <c r="BD561" s="38" t="str">
        <f t="shared" si="310"/>
        <v/>
      </c>
      <c r="BE561" s="38" t="str">
        <f t="shared" si="311"/>
        <v/>
      </c>
      <c r="BF561" s="38" t="b">
        <f t="shared" si="312"/>
        <v>1</v>
      </c>
      <c r="BG561" s="37" t="str">
        <f t="array" ref="BG561:BQ561">IF(BF561,"",IVSolution($M561,$N561,$O561,BB561,BC561,BD561,BE561,$E561,$F561,$G561,$H561,$I561))</f>
        <v/>
      </c>
      <c r="BH561" s="37" t="str">
        <v/>
      </c>
      <c r="BI561" s="37" t="str">
        <v/>
      </c>
      <c r="BJ561" s="39" t="str">
        <v/>
      </c>
      <c r="BK561" s="39" t="str">
        <v/>
      </c>
      <c r="BL561" s="37" t="str">
        <v/>
      </c>
      <c r="BM561" s="37" t="str">
        <v/>
      </c>
      <c r="BN561" s="37" t="str">
        <v/>
      </c>
      <c r="BO561" s="37" t="str">
        <v/>
      </c>
      <c r="BP561" s="37" t="str">
        <v/>
      </c>
      <c r="BQ561" s="37" t="str">
        <v/>
      </c>
      <c r="BR561" s="40" t="str">
        <f t="shared" si="313"/>
        <v/>
      </c>
      <c r="BS561" s="36" t="str">
        <f>IFERROR(INDEX('Level Multipliers'!$D:$D,MATCH(BR561,'Level Multipliers'!$A:$A,0)),"")</f>
        <v/>
      </c>
      <c r="BT561" s="37" t="str">
        <f t="shared" si="314"/>
        <v/>
      </c>
      <c r="BU561" s="37" t="str">
        <f t="shared" si="315"/>
        <v/>
      </c>
      <c r="BV561" s="38" t="str">
        <f t="shared" si="316"/>
        <v/>
      </c>
      <c r="BW561" s="38" t="str">
        <f t="shared" si="317"/>
        <v/>
      </c>
      <c r="BX561" s="38" t="b">
        <f t="shared" si="318"/>
        <v>1</v>
      </c>
      <c r="BY561" s="37" t="str">
        <f t="array" ref="BY561:CI561">IF(BX561,"",IVSolution($M561,$N561,$O561,BT561,BU561,BV561,BW561,$E561,$F561,$G561,$H561,$I561))</f>
        <v/>
      </c>
      <c r="BZ561" s="37" t="str">
        <v/>
      </c>
      <c r="CA561" s="37" t="str">
        <v/>
      </c>
      <c r="CB561" s="39" t="str">
        <v/>
      </c>
      <c r="CC561" s="39" t="str">
        <v/>
      </c>
      <c r="CD561" s="37" t="str">
        <v/>
      </c>
      <c r="CE561" s="37" t="str">
        <v/>
      </c>
      <c r="CF561" s="37" t="str">
        <v/>
      </c>
      <c r="CG561" s="37" t="str">
        <v/>
      </c>
      <c r="CH561" s="37" t="str">
        <v/>
      </c>
      <c r="CI561" s="37" t="str">
        <v/>
      </c>
      <c r="CJ561" s="41" t="str">
        <f t="shared" si="319"/>
        <v/>
      </c>
      <c r="CK561" s="41" t="str">
        <f t="shared" si="320"/>
        <v/>
      </c>
      <c r="CL561" s="61" t="str">
        <f t="shared" si="321"/>
        <v/>
      </c>
      <c r="CM561" s="39" t="str">
        <f t="shared" si="322"/>
        <v/>
      </c>
      <c r="CN561" s="39" t="str">
        <f t="shared" si="323"/>
        <v/>
      </c>
      <c r="CO561" s="42" t="str">
        <f t="shared" si="324"/>
        <v/>
      </c>
      <c r="CP561" s="42" t="str">
        <f t="shared" si="325"/>
        <v/>
      </c>
      <c r="CQ561" s="42" t="str">
        <f t="shared" si="326"/>
        <v/>
      </c>
      <c r="CR561" s="42" t="str">
        <f t="shared" si="327"/>
        <v/>
      </c>
      <c r="CS561" s="42" t="str">
        <f t="shared" si="328"/>
        <v/>
      </c>
      <c r="CT561" s="42" t="str">
        <f t="shared" si="329"/>
        <v/>
      </c>
      <c r="CU561" s="43" t="str">
        <f t="shared" si="330"/>
        <v/>
      </c>
      <c r="CV561" s="43" t="str">
        <f t="shared" si="331"/>
        <v/>
      </c>
      <c r="CW561" s="43" t="str">
        <f t="shared" si="332"/>
        <v/>
      </c>
      <c r="CX561" s="13"/>
    </row>
    <row r="562" spans="1:102" x14ac:dyDescent="0.25">
      <c r="A562" s="31"/>
      <c r="B562" s="13"/>
      <c r="C562" s="13"/>
      <c r="D562" s="13"/>
      <c r="E562" s="32"/>
      <c r="F562" s="32"/>
      <c r="G562" s="32"/>
      <c r="H562" s="32"/>
      <c r="I562" s="32"/>
      <c r="J562" s="13"/>
      <c r="K562" s="33"/>
      <c r="L562" s="34" t="str">
        <f>IFERROR(INDEX('Pokemon Data'!A:A,MATCH($A562,'Pokemon Data'!$B:$B,0)),"")</f>
        <v/>
      </c>
      <c r="M562" s="34" t="str">
        <f>IFERROR(INDEX('Pokemon Data'!I:I,MATCH($A562,'Pokemon Data'!$B:$B,0)),"")</f>
        <v/>
      </c>
      <c r="N562" s="34" t="str">
        <f>IFERROR(INDEX('Pokemon Data'!J:J,MATCH($A562,'Pokemon Data'!$B:$B,0)),"")</f>
        <v/>
      </c>
      <c r="O562" s="34" t="str">
        <f>IFERROR(INDEX('Pokemon Data'!K:K,MATCH($A562,'Pokemon Data'!$B:$B,0)),"")</f>
        <v/>
      </c>
      <c r="P562" s="35" t="str">
        <f>IFERROR(INDEX('Level Multipliers'!$A:$A,MATCH($D562,'Level Multipliers'!$B:$B,0)),"")</f>
        <v/>
      </c>
      <c r="Q562" s="36" t="str">
        <f>IFERROR(INDEX('Level Multipliers'!$D:$D,MATCH(P562,'Level Multipliers'!$A:$A,0)),"")</f>
        <v/>
      </c>
      <c r="R562" s="37" t="str">
        <f t="shared" si="296"/>
        <v/>
      </c>
      <c r="S562" s="37" t="str">
        <f t="shared" si="297"/>
        <v/>
      </c>
      <c r="T562" s="38" t="str">
        <f t="shared" si="298"/>
        <v/>
      </c>
      <c r="U562" s="38" t="str">
        <f t="shared" si="299"/>
        <v/>
      </c>
      <c r="V562" s="38" t="b">
        <f t="shared" si="300"/>
        <v>1</v>
      </c>
      <c r="W562" s="37" t="str">
        <f t="array" ref="W562:AG562">IF(V562,"",IVSolution($M562,$N562,$O562,R562,S562,T562,U562,$E562,$F562,$G562,$H562,$I562))</f>
        <v/>
      </c>
      <c r="X562" s="37" t="str">
        <v/>
      </c>
      <c r="Y562" s="37" t="str">
        <v/>
      </c>
      <c r="Z562" s="39" t="str">
        <v/>
      </c>
      <c r="AA562" s="39" t="str">
        <v/>
      </c>
      <c r="AB562" s="37" t="str">
        <v/>
      </c>
      <c r="AC562" s="37" t="str">
        <v/>
      </c>
      <c r="AD562" s="37" t="str">
        <v/>
      </c>
      <c r="AE562" s="37" t="str">
        <v/>
      </c>
      <c r="AF562" s="37" t="str">
        <v/>
      </c>
      <c r="AG562" s="37" t="str">
        <v/>
      </c>
      <c r="AH562" s="40" t="str">
        <f t="shared" si="301"/>
        <v/>
      </c>
      <c r="AI562" s="36" t="str">
        <f>IFERROR(INDEX('Level Multipliers'!$D:$D,MATCH(AH562,'Level Multipliers'!$A:$A,0)),"")</f>
        <v/>
      </c>
      <c r="AJ562" s="37" t="str">
        <f t="shared" si="302"/>
        <v/>
      </c>
      <c r="AK562" s="37" t="str">
        <f t="shared" si="303"/>
        <v/>
      </c>
      <c r="AL562" s="38" t="str">
        <f t="shared" si="304"/>
        <v/>
      </c>
      <c r="AM562" s="38" t="str">
        <f t="shared" si="305"/>
        <v/>
      </c>
      <c r="AN562" s="38" t="b">
        <f t="shared" si="306"/>
        <v>1</v>
      </c>
      <c r="AO562" s="37" t="str">
        <f t="array" ref="AO562:AY562">IF(AN562,"",IVSolution($M562,$N562,$O562,AJ562,AK562,AL562,AM562,$E562,$F562,$G562,$H562,$I562))</f>
        <v/>
      </c>
      <c r="AP562" s="37" t="str">
        <v/>
      </c>
      <c r="AQ562" s="37" t="str">
        <v/>
      </c>
      <c r="AR562" s="39" t="str">
        <v/>
      </c>
      <c r="AS562" s="39" t="str">
        <v/>
      </c>
      <c r="AT562" s="37" t="str">
        <v/>
      </c>
      <c r="AU562" s="37" t="str">
        <v/>
      </c>
      <c r="AV562" s="37" t="str">
        <v/>
      </c>
      <c r="AW562" s="37" t="str">
        <v/>
      </c>
      <c r="AX562" s="37" t="str">
        <v/>
      </c>
      <c r="AY562" s="37" t="str">
        <v/>
      </c>
      <c r="AZ562" s="40" t="str">
        <f t="shared" si="307"/>
        <v/>
      </c>
      <c r="BA562" s="36" t="str">
        <f>IFERROR(INDEX('Level Multipliers'!$D:$D,MATCH(AZ562,'Level Multipliers'!$A:$A,0)),"")</f>
        <v/>
      </c>
      <c r="BB562" s="37" t="str">
        <f t="shared" si="308"/>
        <v/>
      </c>
      <c r="BC562" s="37" t="str">
        <f t="shared" si="309"/>
        <v/>
      </c>
      <c r="BD562" s="38" t="str">
        <f t="shared" si="310"/>
        <v/>
      </c>
      <c r="BE562" s="38" t="str">
        <f t="shared" si="311"/>
        <v/>
      </c>
      <c r="BF562" s="38" t="b">
        <f t="shared" si="312"/>
        <v>1</v>
      </c>
      <c r="BG562" s="37" t="str">
        <f t="array" ref="BG562:BQ562">IF(BF562,"",IVSolution($M562,$N562,$O562,BB562,BC562,BD562,BE562,$E562,$F562,$G562,$H562,$I562))</f>
        <v/>
      </c>
      <c r="BH562" s="37" t="str">
        <v/>
      </c>
      <c r="BI562" s="37" t="str">
        <v/>
      </c>
      <c r="BJ562" s="39" t="str">
        <v/>
      </c>
      <c r="BK562" s="39" t="str">
        <v/>
      </c>
      <c r="BL562" s="37" t="str">
        <v/>
      </c>
      <c r="BM562" s="37" t="str">
        <v/>
      </c>
      <c r="BN562" s="37" t="str">
        <v/>
      </c>
      <c r="BO562" s="37" t="str">
        <v/>
      </c>
      <c r="BP562" s="37" t="str">
        <v/>
      </c>
      <c r="BQ562" s="37" t="str">
        <v/>
      </c>
      <c r="BR562" s="40" t="str">
        <f t="shared" si="313"/>
        <v/>
      </c>
      <c r="BS562" s="36" t="str">
        <f>IFERROR(INDEX('Level Multipliers'!$D:$D,MATCH(BR562,'Level Multipliers'!$A:$A,0)),"")</f>
        <v/>
      </c>
      <c r="BT562" s="37" t="str">
        <f t="shared" si="314"/>
        <v/>
      </c>
      <c r="BU562" s="37" t="str">
        <f t="shared" si="315"/>
        <v/>
      </c>
      <c r="BV562" s="38" t="str">
        <f t="shared" si="316"/>
        <v/>
      </c>
      <c r="BW562" s="38" t="str">
        <f t="shared" si="317"/>
        <v/>
      </c>
      <c r="BX562" s="38" t="b">
        <f t="shared" si="318"/>
        <v>1</v>
      </c>
      <c r="BY562" s="37" t="str">
        <f t="array" ref="BY562:CI562">IF(BX562,"",IVSolution($M562,$N562,$O562,BT562,BU562,BV562,BW562,$E562,$F562,$G562,$H562,$I562))</f>
        <v/>
      </c>
      <c r="BZ562" s="37" t="str">
        <v/>
      </c>
      <c r="CA562" s="37" t="str">
        <v/>
      </c>
      <c r="CB562" s="39" t="str">
        <v/>
      </c>
      <c r="CC562" s="39" t="str">
        <v/>
      </c>
      <c r="CD562" s="37" t="str">
        <v/>
      </c>
      <c r="CE562" s="37" t="str">
        <v/>
      </c>
      <c r="CF562" s="37" t="str">
        <v/>
      </c>
      <c r="CG562" s="37" t="str">
        <v/>
      </c>
      <c r="CH562" s="37" t="str">
        <v/>
      </c>
      <c r="CI562" s="37" t="str">
        <v/>
      </c>
      <c r="CJ562" s="41" t="str">
        <f t="shared" si="319"/>
        <v/>
      </c>
      <c r="CK562" s="41" t="str">
        <f t="shared" si="320"/>
        <v/>
      </c>
      <c r="CL562" s="61" t="str">
        <f t="shared" si="321"/>
        <v/>
      </c>
      <c r="CM562" s="39" t="str">
        <f t="shared" si="322"/>
        <v/>
      </c>
      <c r="CN562" s="39" t="str">
        <f t="shared" si="323"/>
        <v/>
      </c>
      <c r="CO562" s="42" t="str">
        <f t="shared" si="324"/>
        <v/>
      </c>
      <c r="CP562" s="42" t="str">
        <f t="shared" si="325"/>
        <v/>
      </c>
      <c r="CQ562" s="42" t="str">
        <f t="shared" si="326"/>
        <v/>
      </c>
      <c r="CR562" s="42" t="str">
        <f t="shared" si="327"/>
        <v/>
      </c>
      <c r="CS562" s="42" t="str">
        <f t="shared" si="328"/>
        <v/>
      </c>
      <c r="CT562" s="42" t="str">
        <f t="shared" si="329"/>
        <v/>
      </c>
      <c r="CU562" s="43" t="str">
        <f t="shared" si="330"/>
        <v/>
      </c>
      <c r="CV562" s="43" t="str">
        <f t="shared" si="331"/>
        <v/>
      </c>
      <c r="CW562" s="43" t="str">
        <f t="shared" si="332"/>
        <v/>
      </c>
      <c r="CX562" s="13"/>
    </row>
    <row r="563" spans="1:102" x14ac:dyDescent="0.25">
      <c r="A563" s="31"/>
      <c r="B563" s="13"/>
      <c r="C563" s="13"/>
      <c r="D563" s="13"/>
      <c r="E563" s="32"/>
      <c r="F563" s="32"/>
      <c r="G563" s="32"/>
      <c r="H563" s="32"/>
      <c r="I563" s="32"/>
      <c r="J563" s="13"/>
      <c r="K563" s="33"/>
      <c r="L563" s="34" t="str">
        <f>IFERROR(INDEX('Pokemon Data'!A:A,MATCH($A563,'Pokemon Data'!$B:$B,0)),"")</f>
        <v/>
      </c>
      <c r="M563" s="34" t="str">
        <f>IFERROR(INDEX('Pokemon Data'!I:I,MATCH($A563,'Pokemon Data'!$B:$B,0)),"")</f>
        <v/>
      </c>
      <c r="N563" s="34" t="str">
        <f>IFERROR(INDEX('Pokemon Data'!J:J,MATCH($A563,'Pokemon Data'!$B:$B,0)),"")</f>
        <v/>
      </c>
      <c r="O563" s="34" t="str">
        <f>IFERROR(INDEX('Pokemon Data'!K:K,MATCH($A563,'Pokemon Data'!$B:$B,0)),"")</f>
        <v/>
      </c>
      <c r="P563" s="35" t="str">
        <f>IFERROR(INDEX('Level Multipliers'!$A:$A,MATCH($D563,'Level Multipliers'!$B:$B,0)),"")</f>
        <v/>
      </c>
      <c r="Q563" s="36" t="str">
        <f>IFERROR(INDEX('Level Multipliers'!$D:$D,MATCH(P563,'Level Multipliers'!$A:$A,0)),"")</f>
        <v/>
      </c>
      <c r="R563" s="37" t="str">
        <f t="shared" si="296"/>
        <v/>
      </c>
      <c r="S563" s="37" t="str">
        <f t="shared" si="297"/>
        <v/>
      </c>
      <c r="T563" s="38" t="str">
        <f t="shared" si="298"/>
        <v/>
      </c>
      <c r="U563" s="38" t="str">
        <f t="shared" si="299"/>
        <v/>
      </c>
      <c r="V563" s="38" t="b">
        <f t="shared" si="300"/>
        <v>1</v>
      </c>
      <c r="W563" s="37" t="str">
        <f t="array" ref="W563:AG563">IF(V563,"",IVSolution($M563,$N563,$O563,R563,S563,T563,U563,$E563,$F563,$G563,$H563,$I563))</f>
        <v/>
      </c>
      <c r="X563" s="37" t="str">
        <v/>
      </c>
      <c r="Y563" s="37" t="str">
        <v/>
      </c>
      <c r="Z563" s="39" t="str">
        <v/>
      </c>
      <c r="AA563" s="39" t="str">
        <v/>
      </c>
      <c r="AB563" s="37" t="str">
        <v/>
      </c>
      <c r="AC563" s="37" t="str">
        <v/>
      </c>
      <c r="AD563" s="37" t="str">
        <v/>
      </c>
      <c r="AE563" s="37" t="str">
        <v/>
      </c>
      <c r="AF563" s="37" t="str">
        <v/>
      </c>
      <c r="AG563" s="37" t="str">
        <v/>
      </c>
      <c r="AH563" s="40" t="str">
        <f t="shared" si="301"/>
        <v/>
      </c>
      <c r="AI563" s="36" t="str">
        <f>IFERROR(INDEX('Level Multipliers'!$D:$D,MATCH(AH563,'Level Multipliers'!$A:$A,0)),"")</f>
        <v/>
      </c>
      <c r="AJ563" s="37" t="str">
        <f t="shared" si="302"/>
        <v/>
      </c>
      <c r="AK563" s="37" t="str">
        <f t="shared" si="303"/>
        <v/>
      </c>
      <c r="AL563" s="38" t="str">
        <f t="shared" si="304"/>
        <v/>
      </c>
      <c r="AM563" s="38" t="str">
        <f t="shared" si="305"/>
        <v/>
      </c>
      <c r="AN563" s="38" t="b">
        <f t="shared" si="306"/>
        <v>1</v>
      </c>
      <c r="AO563" s="37" t="str">
        <f t="array" ref="AO563:AY563">IF(AN563,"",IVSolution($M563,$N563,$O563,AJ563,AK563,AL563,AM563,$E563,$F563,$G563,$H563,$I563))</f>
        <v/>
      </c>
      <c r="AP563" s="37" t="str">
        <v/>
      </c>
      <c r="AQ563" s="37" t="str">
        <v/>
      </c>
      <c r="AR563" s="39" t="str">
        <v/>
      </c>
      <c r="AS563" s="39" t="str">
        <v/>
      </c>
      <c r="AT563" s="37" t="str">
        <v/>
      </c>
      <c r="AU563" s="37" t="str">
        <v/>
      </c>
      <c r="AV563" s="37" t="str">
        <v/>
      </c>
      <c r="AW563" s="37" t="str">
        <v/>
      </c>
      <c r="AX563" s="37" t="str">
        <v/>
      </c>
      <c r="AY563" s="37" t="str">
        <v/>
      </c>
      <c r="AZ563" s="40" t="str">
        <f t="shared" si="307"/>
        <v/>
      </c>
      <c r="BA563" s="36" t="str">
        <f>IFERROR(INDEX('Level Multipliers'!$D:$D,MATCH(AZ563,'Level Multipliers'!$A:$A,0)),"")</f>
        <v/>
      </c>
      <c r="BB563" s="37" t="str">
        <f t="shared" si="308"/>
        <v/>
      </c>
      <c r="BC563" s="37" t="str">
        <f t="shared" si="309"/>
        <v/>
      </c>
      <c r="BD563" s="38" t="str">
        <f t="shared" si="310"/>
        <v/>
      </c>
      <c r="BE563" s="38" t="str">
        <f t="shared" si="311"/>
        <v/>
      </c>
      <c r="BF563" s="38" t="b">
        <f t="shared" si="312"/>
        <v>1</v>
      </c>
      <c r="BG563" s="37" t="str">
        <f t="array" ref="BG563:BQ563">IF(BF563,"",IVSolution($M563,$N563,$O563,BB563,BC563,BD563,BE563,$E563,$F563,$G563,$H563,$I563))</f>
        <v/>
      </c>
      <c r="BH563" s="37" t="str">
        <v/>
      </c>
      <c r="BI563" s="37" t="str">
        <v/>
      </c>
      <c r="BJ563" s="39" t="str">
        <v/>
      </c>
      <c r="BK563" s="39" t="str">
        <v/>
      </c>
      <c r="BL563" s="37" t="str">
        <v/>
      </c>
      <c r="BM563" s="37" t="str">
        <v/>
      </c>
      <c r="BN563" s="37" t="str">
        <v/>
      </c>
      <c r="BO563" s="37" t="str">
        <v/>
      </c>
      <c r="BP563" s="37" t="str">
        <v/>
      </c>
      <c r="BQ563" s="37" t="str">
        <v/>
      </c>
      <c r="BR563" s="40" t="str">
        <f t="shared" si="313"/>
        <v/>
      </c>
      <c r="BS563" s="36" t="str">
        <f>IFERROR(INDEX('Level Multipliers'!$D:$D,MATCH(BR563,'Level Multipliers'!$A:$A,0)),"")</f>
        <v/>
      </c>
      <c r="BT563" s="37" t="str">
        <f t="shared" si="314"/>
        <v/>
      </c>
      <c r="BU563" s="37" t="str">
        <f t="shared" si="315"/>
        <v/>
      </c>
      <c r="BV563" s="38" t="str">
        <f t="shared" si="316"/>
        <v/>
      </c>
      <c r="BW563" s="38" t="str">
        <f t="shared" si="317"/>
        <v/>
      </c>
      <c r="BX563" s="38" t="b">
        <f t="shared" si="318"/>
        <v>1</v>
      </c>
      <c r="BY563" s="37" t="str">
        <f t="array" ref="BY563:CI563">IF(BX563,"",IVSolution($M563,$N563,$O563,BT563,BU563,BV563,BW563,$E563,$F563,$G563,$H563,$I563))</f>
        <v/>
      </c>
      <c r="BZ563" s="37" t="str">
        <v/>
      </c>
      <c r="CA563" s="37" t="str">
        <v/>
      </c>
      <c r="CB563" s="39" t="str">
        <v/>
      </c>
      <c r="CC563" s="39" t="str">
        <v/>
      </c>
      <c r="CD563" s="37" t="str">
        <v/>
      </c>
      <c r="CE563" s="37" t="str">
        <v/>
      </c>
      <c r="CF563" s="37" t="str">
        <v/>
      </c>
      <c r="CG563" s="37" t="str">
        <v/>
      </c>
      <c r="CH563" s="37" t="str">
        <v/>
      </c>
      <c r="CI563" s="37" t="str">
        <v/>
      </c>
      <c r="CJ563" s="41" t="str">
        <f t="shared" si="319"/>
        <v/>
      </c>
      <c r="CK563" s="41" t="str">
        <f t="shared" si="320"/>
        <v/>
      </c>
      <c r="CL563" s="61" t="str">
        <f t="shared" si="321"/>
        <v/>
      </c>
      <c r="CM563" s="39" t="str">
        <f t="shared" si="322"/>
        <v/>
      </c>
      <c r="CN563" s="39" t="str">
        <f t="shared" si="323"/>
        <v/>
      </c>
      <c r="CO563" s="42" t="str">
        <f t="shared" si="324"/>
        <v/>
      </c>
      <c r="CP563" s="42" t="str">
        <f t="shared" si="325"/>
        <v/>
      </c>
      <c r="CQ563" s="42" t="str">
        <f t="shared" si="326"/>
        <v/>
      </c>
      <c r="CR563" s="42" t="str">
        <f t="shared" si="327"/>
        <v/>
      </c>
      <c r="CS563" s="42" t="str">
        <f t="shared" si="328"/>
        <v/>
      </c>
      <c r="CT563" s="42" t="str">
        <f t="shared" si="329"/>
        <v/>
      </c>
      <c r="CU563" s="43" t="str">
        <f t="shared" si="330"/>
        <v/>
      </c>
      <c r="CV563" s="43" t="str">
        <f t="shared" si="331"/>
        <v/>
      </c>
      <c r="CW563" s="43" t="str">
        <f t="shared" si="332"/>
        <v/>
      </c>
      <c r="CX563" s="13"/>
    </row>
    <row r="564" spans="1:102" x14ac:dyDescent="0.25">
      <c r="A564" s="31"/>
      <c r="B564" s="13"/>
      <c r="C564" s="13"/>
      <c r="D564" s="13"/>
      <c r="E564" s="32"/>
      <c r="F564" s="32"/>
      <c r="G564" s="32"/>
      <c r="H564" s="32"/>
      <c r="I564" s="32"/>
      <c r="J564" s="13"/>
      <c r="K564" s="33"/>
      <c r="L564" s="34" t="str">
        <f>IFERROR(INDEX('Pokemon Data'!A:A,MATCH($A564,'Pokemon Data'!$B:$B,0)),"")</f>
        <v/>
      </c>
      <c r="M564" s="34" t="str">
        <f>IFERROR(INDEX('Pokemon Data'!I:I,MATCH($A564,'Pokemon Data'!$B:$B,0)),"")</f>
        <v/>
      </c>
      <c r="N564" s="34" t="str">
        <f>IFERROR(INDEX('Pokemon Data'!J:J,MATCH($A564,'Pokemon Data'!$B:$B,0)),"")</f>
        <v/>
      </c>
      <c r="O564" s="34" t="str">
        <f>IFERROR(INDEX('Pokemon Data'!K:K,MATCH($A564,'Pokemon Data'!$B:$B,0)),"")</f>
        <v/>
      </c>
      <c r="P564" s="35" t="str">
        <f>IFERROR(INDEX('Level Multipliers'!$A:$A,MATCH($D564,'Level Multipliers'!$B:$B,0)),"")</f>
        <v/>
      </c>
      <c r="Q564" s="36" t="str">
        <f>IFERROR(INDEX('Level Multipliers'!$D:$D,MATCH(P564,'Level Multipliers'!$A:$A,0)),"")</f>
        <v/>
      </c>
      <c r="R564" s="37" t="str">
        <f t="shared" si="296"/>
        <v/>
      </c>
      <c r="S564" s="37" t="str">
        <f t="shared" si="297"/>
        <v/>
      </c>
      <c r="T564" s="38" t="str">
        <f t="shared" si="298"/>
        <v/>
      </c>
      <c r="U564" s="38" t="str">
        <f t="shared" si="299"/>
        <v/>
      </c>
      <c r="V564" s="38" t="b">
        <f t="shared" si="300"/>
        <v>1</v>
      </c>
      <c r="W564" s="37" t="str">
        <f t="array" ref="W564:AG564">IF(V564,"",IVSolution($M564,$N564,$O564,R564,S564,T564,U564,$E564,$F564,$G564,$H564,$I564))</f>
        <v/>
      </c>
      <c r="X564" s="37" t="str">
        <v/>
      </c>
      <c r="Y564" s="37" t="str">
        <v/>
      </c>
      <c r="Z564" s="39" t="str">
        <v/>
      </c>
      <c r="AA564" s="39" t="str">
        <v/>
      </c>
      <c r="AB564" s="37" t="str">
        <v/>
      </c>
      <c r="AC564" s="37" t="str">
        <v/>
      </c>
      <c r="AD564" s="37" t="str">
        <v/>
      </c>
      <c r="AE564" s="37" t="str">
        <v/>
      </c>
      <c r="AF564" s="37" t="str">
        <v/>
      </c>
      <c r="AG564" s="37" t="str">
        <v/>
      </c>
      <c r="AH564" s="40" t="str">
        <f t="shared" si="301"/>
        <v/>
      </c>
      <c r="AI564" s="36" t="str">
        <f>IFERROR(INDEX('Level Multipliers'!$D:$D,MATCH(AH564,'Level Multipliers'!$A:$A,0)),"")</f>
        <v/>
      </c>
      <c r="AJ564" s="37" t="str">
        <f t="shared" si="302"/>
        <v/>
      </c>
      <c r="AK564" s="37" t="str">
        <f t="shared" si="303"/>
        <v/>
      </c>
      <c r="AL564" s="38" t="str">
        <f t="shared" si="304"/>
        <v/>
      </c>
      <c r="AM564" s="38" t="str">
        <f t="shared" si="305"/>
        <v/>
      </c>
      <c r="AN564" s="38" t="b">
        <f t="shared" si="306"/>
        <v>1</v>
      </c>
      <c r="AO564" s="37" t="str">
        <f t="array" ref="AO564:AY564">IF(AN564,"",IVSolution($M564,$N564,$O564,AJ564,AK564,AL564,AM564,$E564,$F564,$G564,$H564,$I564))</f>
        <v/>
      </c>
      <c r="AP564" s="37" t="str">
        <v/>
      </c>
      <c r="AQ564" s="37" t="str">
        <v/>
      </c>
      <c r="AR564" s="39" t="str">
        <v/>
      </c>
      <c r="AS564" s="39" t="str">
        <v/>
      </c>
      <c r="AT564" s="37" t="str">
        <v/>
      </c>
      <c r="AU564" s="37" t="str">
        <v/>
      </c>
      <c r="AV564" s="37" t="str">
        <v/>
      </c>
      <c r="AW564" s="37" t="str">
        <v/>
      </c>
      <c r="AX564" s="37" t="str">
        <v/>
      </c>
      <c r="AY564" s="37" t="str">
        <v/>
      </c>
      <c r="AZ564" s="40" t="str">
        <f t="shared" si="307"/>
        <v/>
      </c>
      <c r="BA564" s="36" t="str">
        <f>IFERROR(INDEX('Level Multipliers'!$D:$D,MATCH(AZ564,'Level Multipliers'!$A:$A,0)),"")</f>
        <v/>
      </c>
      <c r="BB564" s="37" t="str">
        <f t="shared" si="308"/>
        <v/>
      </c>
      <c r="BC564" s="37" t="str">
        <f t="shared" si="309"/>
        <v/>
      </c>
      <c r="BD564" s="38" t="str">
        <f t="shared" si="310"/>
        <v/>
      </c>
      <c r="BE564" s="38" t="str">
        <f t="shared" si="311"/>
        <v/>
      </c>
      <c r="BF564" s="38" t="b">
        <f t="shared" si="312"/>
        <v>1</v>
      </c>
      <c r="BG564" s="37" t="str">
        <f t="array" ref="BG564:BQ564">IF(BF564,"",IVSolution($M564,$N564,$O564,BB564,BC564,BD564,BE564,$E564,$F564,$G564,$H564,$I564))</f>
        <v/>
      </c>
      <c r="BH564" s="37" t="str">
        <v/>
      </c>
      <c r="BI564" s="37" t="str">
        <v/>
      </c>
      <c r="BJ564" s="39" t="str">
        <v/>
      </c>
      <c r="BK564" s="39" t="str">
        <v/>
      </c>
      <c r="BL564" s="37" t="str">
        <v/>
      </c>
      <c r="BM564" s="37" t="str">
        <v/>
      </c>
      <c r="BN564" s="37" t="str">
        <v/>
      </c>
      <c r="BO564" s="37" t="str">
        <v/>
      </c>
      <c r="BP564" s="37" t="str">
        <v/>
      </c>
      <c r="BQ564" s="37" t="str">
        <v/>
      </c>
      <c r="BR564" s="40" t="str">
        <f t="shared" si="313"/>
        <v/>
      </c>
      <c r="BS564" s="36" t="str">
        <f>IFERROR(INDEX('Level Multipliers'!$D:$D,MATCH(BR564,'Level Multipliers'!$A:$A,0)),"")</f>
        <v/>
      </c>
      <c r="BT564" s="37" t="str">
        <f t="shared" si="314"/>
        <v/>
      </c>
      <c r="BU564" s="37" t="str">
        <f t="shared" si="315"/>
        <v/>
      </c>
      <c r="BV564" s="38" t="str">
        <f t="shared" si="316"/>
        <v/>
      </c>
      <c r="BW564" s="38" t="str">
        <f t="shared" si="317"/>
        <v/>
      </c>
      <c r="BX564" s="38" t="b">
        <f t="shared" si="318"/>
        <v>1</v>
      </c>
      <c r="BY564" s="37" t="str">
        <f t="array" ref="BY564:CI564">IF(BX564,"",IVSolution($M564,$N564,$O564,BT564,BU564,BV564,BW564,$E564,$F564,$G564,$H564,$I564))</f>
        <v/>
      </c>
      <c r="BZ564" s="37" t="str">
        <v/>
      </c>
      <c r="CA564" s="37" t="str">
        <v/>
      </c>
      <c r="CB564" s="39" t="str">
        <v/>
      </c>
      <c r="CC564" s="39" t="str">
        <v/>
      </c>
      <c r="CD564" s="37" t="str">
        <v/>
      </c>
      <c r="CE564" s="37" t="str">
        <v/>
      </c>
      <c r="CF564" s="37" t="str">
        <v/>
      </c>
      <c r="CG564" s="37" t="str">
        <v/>
      </c>
      <c r="CH564" s="37" t="str">
        <v/>
      </c>
      <c r="CI564" s="37" t="str">
        <v/>
      </c>
      <c r="CJ564" s="41" t="str">
        <f t="shared" si="319"/>
        <v/>
      </c>
      <c r="CK564" s="41" t="str">
        <f t="shared" si="320"/>
        <v/>
      </c>
      <c r="CL564" s="61" t="str">
        <f t="shared" si="321"/>
        <v/>
      </c>
      <c r="CM564" s="39" t="str">
        <f t="shared" si="322"/>
        <v/>
      </c>
      <c r="CN564" s="39" t="str">
        <f t="shared" si="323"/>
        <v/>
      </c>
      <c r="CO564" s="42" t="str">
        <f t="shared" si="324"/>
        <v/>
      </c>
      <c r="CP564" s="42" t="str">
        <f t="shared" si="325"/>
        <v/>
      </c>
      <c r="CQ564" s="42" t="str">
        <f t="shared" si="326"/>
        <v/>
      </c>
      <c r="CR564" s="42" t="str">
        <f t="shared" si="327"/>
        <v/>
      </c>
      <c r="CS564" s="42" t="str">
        <f t="shared" si="328"/>
        <v/>
      </c>
      <c r="CT564" s="42" t="str">
        <f t="shared" si="329"/>
        <v/>
      </c>
      <c r="CU564" s="43" t="str">
        <f t="shared" si="330"/>
        <v/>
      </c>
      <c r="CV564" s="43" t="str">
        <f t="shared" si="331"/>
        <v/>
      </c>
      <c r="CW564" s="43" t="str">
        <f t="shared" si="332"/>
        <v/>
      </c>
      <c r="CX564" s="13"/>
    </row>
    <row r="565" spans="1:102" x14ac:dyDescent="0.25">
      <c r="A565" s="31"/>
      <c r="B565" s="13"/>
      <c r="C565" s="13"/>
      <c r="D565" s="13"/>
      <c r="E565" s="32"/>
      <c r="F565" s="32"/>
      <c r="G565" s="32"/>
      <c r="H565" s="32"/>
      <c r="I565" s="32"/>
      <c r="J565" s="13"/>
      <c r="K565" s="33"/>
      <c r="L565" s="34" t="str">
        <f>IFERROR(INDEX('Pokemon Data'!A:A,MATCH($A565,'Pokemon Data'!$B:$B,0)),"")</f>
        <v/>
      </c>
      <c r="M565" s="34" t="str">
        <f>IFERROR(INDEX('Pokemon Data'!I:I,MATCH($A565,'Pokemon Data'!$B:$B,0)),"")</f>
        <v/>
      </c>
      <c r="N565" s="34" t="str">
        <f>IFERROR(INDEX('Pokemon Data'!J:J,MATCH($A565,'Pokemon Data'!$B:$B,0)),"")</f>
        <v/>
      </c>
      <c r="O565" s="34" t="str">
        <f>IFERROR(INDEX('Pokemon Data'!K:K,MATCH($A565,'Pokemon Data'!$B:$B,0)),"")</f>
        <v/>
      </c>
      <c r="P565" s="35" t="str">
        <f>IFERROR(INDEX('Level Multipliers'!$A:$A,MATCH($D565,'Level Multipliers'!$B:$B,0)),"")</f>
        <v/>
      </c>
      <c r="Q565" s="36" t="str">
        <f>IFERROR(INDEX('Level Multipliers'!$D:$D,MATCH(P565,'Level Multipliers'!$A:$A,0)),"")</f>
        <v/>
      </c>
      <c r="R565" s="37" t="str">
        <f t="shared" si="296"/>
        <v/>
      </c>
      <c r="S565" s="37" t="str">
        <f t="shared" si="297"/>
        <v/>
      </c>
      <c r="T565" s="38" t="str">
        <f t="shared" si="298"/>
        <v/>
      </c>
      <c r="U565" s="38" t="str">
        <f t="shared" si="299"/>
        <v/>
      </c>
      <c r="V565" s="38" t="b">
        <f t="shared" si="300"/>
        <v>1</v>
      </c>
      <c r="W565" s="37" t="str">
        <f t="array" ref="W565:AG565">IF(V565,"",IVSolution($M565,$N565,$O565,R565,S565,T565,U565,$E565,$F565,$G565,$H565,$I565))</f>
        <v/>
      </c>
      <c r="X565" s="37" t="str">
        <v/>
      </c>
      <c r="Y565" s="37" t="str">
        <v/>
      </c>
      <c r="Z565" s="39" t="str">
        <v/>
      </c>
      <c r="AA565" s="39" t="str">
        <v/>
      </c>
      <c r="AB565" s="37" t="str">
        <v/>
      </c>
      <c r="AC565" s="37" t="str">
        <v/>
      </c>
      <c r="AD565" s="37" t="str">
        <v/>
      </c>
      <c r="AE565" s="37" t="str">
        <v/>
      </c>
      <c r="AF565" s="37" t="str">
        <v/>
      </c>
      <c r="AG565" s="37" t="str">
        <v/>
      </c>
      <c r="AH565" s="40" t="str">
        <f t="shared" si="301"/>
        <v/>
      </c>
      <c r="AI565" s="36" t="str">
        <f>IFERROR(INDEX('Level Multipliers'!$D:$D,MATCH(AH565,'Level Multipliers'!$A:$A,0)),"")</f>
        <v/>
      </c>
      <c r="AJ565" s="37" t="str">
        <f t="shared" si="302"/>
        <v/>
      </c>
      <c r="AK565" s="37" t="str">
        <f t="shared" si="303"/>
        <v/>
      </c>
      <c r="AL565" s="38" t="str">
        <f t="shared" si="304"/>
        <v/>
      </c>
      <c r="AM565" s="38" t="str">
        <f t="shared" si="305"/>
        <v/>
      </c>
      <c r="AN565" s="38" t="b">
        <f t="shared" si="306"/>
        <v>1</v>
      </c>
      <c r="AO565" s="37" t="str">
        <f t="array" ref="AO565:AY565">IF(AN565,"",IVSolution($M565,$N565,$O565,AJ565,AK565,AL565,AM565,$E565,$F565,$G565,$H565,$I565))</f>
        <v/>
      </c>
      <c r="AP565" s="37" t="str">
        <v/>
      </c>
      <c r="AQ565" s="37" t="str">
        <v/>
      </c>
      <c r="AR565" s="39" t="str">
        <v/>
      </c>
      <c r="AS565" s="39" t="str">
        <v/>
      </c>
      <c r="AT565" s="37" t="str">
        <v/>
      </c>
      <c r="AU565" s="37" t="str">
        <v/>
      </c>
      <c r="AV565" s="37" t="str">
        <v/>
      </c>
      <c r="AW565" s="37" t="str">
        <v/>
      </c>
      <c r="AX565" s="37" t="str">
        <v/>
      </c>
      <c r="AY565" s="37" t="str">
        <v/>
      </c>
      <c r="AZ565" s="40" t="str">
        <f t="shared" si="307"/>
        <v/>
      </c>
      <c r="BA565" s="36" t="str">
        <f>IFERROR(INDEX('Level Multipliers'!$D:$D,MATCH(AZ565,'Level Multipliers'!$A:$A,0)),"")</f>
        <v/>
      </c>
      <c r="BB565" s="37" t="str">
        <f t="shared" si="308"/>
        <v/>
      </c>
      <c r="BC565" s="37" t="str">
        <f t="shared" si="309"/>
        <v/>
      </c>
      <c r="BD565" s="38" t="str">
        <f t="shared" si="310"/>
        <v/>
      </c>
      <c r="BE565" s="38" t="str">
        <f t="shared" si="311"/>
        <v/>
      </c>
      <c r="BF565" s="38" t="b">
        <f t="shared" si="312"/>
        <v>1</v>
      </c>
      <c r="BG565" s="37" t="str">
        <f t="array" ref="BG565:BQ565">IF(BF565,"",IVSolution($M565,$N565,$O565,BB565,BC565,BD565,BE565,$E565,$F565,$G565,$H565,$I565))</f>
        <v/>
      </c>
      <c r="BH565" s="37" t="str">
        <v/>
      </c>
      <c r="BI565" s="37" t="str">
        <v/>
      </c>
      <c r="BJ565" s="39" t="str">
        <v/>
      </c>
      <c r="BK565" s="39" t="str">
        <v/>
      </c>
      <c r="BL565" s="37" t="str">
        <v/>
      </c>
      <c r="BM565" s="37" t="str">
        <v/>
      </c>
      <c r="BN565" s="37" t="str">
        <v/>
      </c>
      <c r="BO565" s="37" t="str">
        <v/>
      </c>
      <c r="BP565" s="37" t="str">
        <v/>
      </c>
      <c r="BQ565" s="37" t="str">
        <v/>
      </c>
      <c r="BR565" s="40" t="str">
        <f t="shared" si="313"/>
        <v/>
      </c>
      <c r="BS565" s="36" t="str">
        <f>IFERROR(INDEX('Level Multipliers'!$D:$D,MATCH(BR565,'Level Multipliers'!$A:$A,0)),"")</f>
        <v/>
      </c>
      <c r="BT565" s="37" t="str">
        <f t="shared" si="314"/>
        <v/>
      </c>
      <c r="BU565" s="37" t="str">
        <f t="shared" si="315"/>
        <v/>
      </c>
      <c r="BV565" s="38" t="str">
        <f t="shared" si="316"/>
        <v/>
      </c>
      <c r="BW565" s="38" t="str">
        <f t="shared" si="317"/>
        <v/>
      </c>
      <c r="BX565" s="38" t="b">
        <f t="shared" si="318"/>
        <v>1</v>
      </c>
      <c r="BY565" s="37" t="str">
        <f t="array" ref="BY565:CI565">IF(BX565,"",IVSolution($M565,$N565,$O565,BT565,BU565,BV565,BW565,$E565,$F565,$G565,$H565,$I565))</f>
        <v/>
      </c>
      <c r="BZ565" s="37" t="str">
        <v/>
      </c>
      <c r="CA565" s="37" t="str">
        <v/>
      </c>
      <c r="CB565" s="39" t="str">
        <v/>
      </c>
      <c r="CC565" s="39" t="str">
        <v/>
      </c>
      <c r="CD565" s="37" t="str">
        <v/>
      </c>
      <c r="CE565" s="37" t="str">
        <v/>
      </c>
      <c r="CF565" s="37" t="str">
        <v/>
      </c>
      <c r="CG565" s="37" t="str">
        <v/>
      </c>
      <c r="CH565" s="37" t="str">
        <v/>
      </c>
      <c r="CI565" s="37" t="str">
        <v/>
      </c>
      <c r="CJ565" s="41" t="str">
        <f t="shared" si="319"/>
        <v/>
      </c>
      <c r="CK565" s="41" t="str">
        <f t="shared" si="320"/>
        <v/>
      </c>
      <c r="CL565" s="61" t="str">
        <f t="shared" si="321"/>
        <v/>
      </c>
      <c r="CM565" s="39" t="str">
        <f t="shared" si="322"/>
        <v/>
      </c>
      <c r="CN565" s="39" t="str">
        <f t="shared" si="323"/>
        <v/>
      </c>
      <c r="CO565" s="42" t="str">
        <f t="shared" si="324"/>
        <v/>
      </c>
      <c r="CP565" s="42" t="str">
        <f t="shared" si="325"/>
        <v/>
      </c>
      <c r="CQ565" s="42" t="str">
        <f t="shared" si="326"/>
        <v/>
      </c>
      <c r="CR565" s="42" t="str">
        <f t="shared" si="327"/>
        <v/>
      </c>
      <c r="CS565" s="42" t="str">
        <f t="shared" si="328"/>
        <v/>
      </c>
      <c r="CT565" s="42" t="str">
        <f t="shared" si="329"/>
        <v/>
      </c>
      <c r="CU565" s="43" t="str">
        <f t="shared" si="330"/>
        <v/>
      </c>
      <c r="CV565" s="43" t="str">
        <f t="shared" si="331"/>
        <v/>
      </c>
      <c r="CW565" s="43" t="str">
        <f t="shared" si="332"/>
        <v/>
      </c>
      <c r="CX565" s="13"/>
    </row>
    <row r="566" spans="1:102" x14ac:dyDescent="0.25">
      <c r="A566" s="31"/>
      <c r="B566" s="13"/>
      <c r="C566" s="13"/>
      <c r="D566" s="13"/>
      <c r="E566" s="32"/>
      <c r="F566" s="32"/>
      <c r="G566" s="32"/>
      <c r="H566" s="32"/>
      <c r="I566" s="32"/>
      <c r="J566" s="13"/>
      <c r="K566" s="33"/>
      <c r="L566" s="34" t="str">
        <f>IFERROR(INDEX('Pokemon Data'!A:A,MATCH($A566,'Pokemon Data'!$B:$B,0)),"")</f>
        <v/>
      </c>
      <c r="M566" s="34" t="str">
        <f>IFERROR(INDEX('Pokemon Data'!I:I,MATCH($A566,'Pokemon Data'!$B:$B,0)),"")</f>
        <v/>
      </c>
      <c r="N566" s="34" t="str">
        <f>IFERROR(INDEX('Pokemon Data'!J:J,MATCH($A566,'Pokemon Data'!$B:$B,0)),"")</f>
        <v/>
      </c>
      <c r="O566" s="34" t="str">
        <f>IFERROR(INDEX('Pokemon Data'!K:K,MATCH($A566,'Pokemon Data'!$B:$B,0)),"")</f>
        <v/>
      </c>
      <c r="P566" s="35" t="str">
        <f>IFERROR(INDEX('Level Multipliers'!$A:$A,MATCH($D566,'Level Multipliers'!$B:$B,0)),"")</f>
        <v/>
      </c>
      <c r="Q566" s="36" t="str">
        <f>IFERROR(INDEX('Level Multipliers'!$D:$D,MATCH(P566,'Level Multipliers'!$A:$A,0)),"")</f>
        <v/>
      </c>
      <c r="R566" s="37" t="str">
        <f t="shared" si="296"/>
        <v/>
      </c>
      <c r="S566" s="37" t="str">
        <f t="shared" si="297"/>
        <v/>
      </c>
      <c r="T566" s="38" t="str">
        <f t="shared" si="298"/>
        <v/>
      </c>
      <c r="U566" s="38" t="str">
        <f t="shared" si="299"/>
        <v/>
      </c>
      <c r="V566" s="38" t="b">
        <f t="shared" si="300"/>
        <v>1</v>
      </c>
      <c r="W566" s="37" t="str">
        <f t="array" ref="W566:AG566">IF(V566,"",IVSolution($M566,$N566,$O566,R566,S566,T566,U566,$E566,$F566,$G566,$H566,$I566))</f>
        <v/>
      </c>
      <c r="X566" s="37" t="str">
        <v/>
      </c>
      <c r="Y566" s="37" t="str">
        <v/>
      </c>
      <c r="Z566" s="39" t="str">
        <v/>
      </c>
      <c r="AA566" s="39" t="str">
        <v/>
      </c>
      <c r="AB566" s="37" t="str">
        <v/>
      </c>
      <c r="AC566" s="37" t="str">
        <v/>
      </c>
      <c r="AD566" s="37" t="str">
        <v/>
      </c>
      <c r="AE566" s="37" t="str">
        <v/>
      </c>
      <c r="AF566" s="37" t="str">
        <v/>
      </c>
      <c r="AG566" s="37" t="str">
        <v/>
      </c>
      <c r="AH566" s="40" t="str">
        <f t="shared" si="301"/>
        <v/>
      </c>
      <c r="AI566" s="36" t="str">
        <f>IFERROR(INDEX('Level Multipliers'!$D:$D,MATCH(AH566,'Level Multipliers'!$A:$A,0)),"")</f>
        <v/>
      </c>
      <c r="AJ566" s="37" t="str">
        <f t="shared" si="302"/>
        <v/>
      </c>
      <c r="AK566" s="37" t="str">
        <f t="shared" si="303"/>
        <v/>
      </c>
      <c r="AL566" s="38" t="str">
        <f t="shared" si="304"/>
        <v/>
      </c>
      <c r="AM566" s="38" t="str">
        <f t="shared" si="305"/>
        <v/>
      </c>
      <c r="AN566" s="38" t="b">
        <f t="shared" si="306"/>
        <v>1</v>
      </c>
      <c r="AO566" s="37" t="str">
        <f t="array" ref="AO566:AY566">IF(AN566,"",IVSolution($M566,$N566,$O566,AJ566,AK566,AL566,AM566,$E566,$F566,$G566,$H566,$I566))</f>
        <v/>
      </c>
      <c r="AP566" s="37" t="str">
        <v/>
      </c>
      <c r="AQ566" s="37" t="str">
        <v/>
      </c>
      <c r="AR566" s="39" t="str">
        <v/>
      </c>
      <c r="AS566" s="39" t="str">
        <v/>
      </c>
      <c r="AT566" s="37" t="str">
        <v/>
      </c>
      <c r="AU566" s="37" t="str">
        <v/>
      </c>
      <c r="AV566" s="37" t="str">
        <v/>
      </c>
      <c r="AW566" s="37" t="str">
        <v/>
      </c>
      <c r="AX566" s="37" t="str">
        <v/>
      </c>
      <c r="AY566" s="37" t="str">
        <v/>
      </c>
      <c r="AZ566" s="40" t="str">
        <f t="shared" si="307"/>
        <v/>
      </c>
      <c r="BA566" s="36" t="str">
        <f>IFERROR(INDEX('Level Multipliers'!$D:$D,MATCH(AZ566,'Level Multipliers'!$A:$A,0)),"")</f>
        <v/>
      </c>
      <c r="BB566" s="37" t="str">
        <f t="shared" si="308"/>
        <v/>
      </c>
      <c r="BC566" s="37" t="str">
        <f t="shared" si="309"/>
        <v/>
      </c>
      <c r="BD566" s="38" t="str">
        <f t="shared" si="310"/>
        <v/>
      </c>
      <c r="BE566" s="38" t="str">
        <f t="shared" si="311"/>
        <v/>
      </c>
      <c r="BF566" s="38" t="b">
        <f t="shared" si="312"/>
        <v>1</v>
      </c>
      <c r="BG566" s="37" t="str">
        <f t="array" ref="BG566:BQ566">IF(BF566,"",IVSolution($M566,$N566,$O566,BB566,BC566,BD566,BE566,$E566,$F566,$G566,$H566,$I566))</f>
        <v/>
      </c>
      <c r="BH566" s="37" t="str">
        <v/>
      </c>
      <c r="BI566" s="37" t="str">
        <v/>
      </c>
      <c r="BJ566" s="39" t="str">
        <v/>
      </c>
      <c r="BK566" s="39" t="str">
        <v/>
      </c>
      <c r="BL566" s="37" t="str">
        <v/>
      </c>
      <c r="BM566" s="37" t="str">
        <v/>
      </c>
      <c r="BN566" s="37" t="str">
        <v/>
      </c>
      <c r="BO566" s="37" t="str">
        <v/>
      </c>
      <c r="BP566" s="37" t="str">
        <v/>
      </c>
      <c r="BQ566" s="37" t="str">
        <v/>
      </c>
      <c r="BR566" s="40" t="str">
        <f t="shared" si="313"/>
        <v/>
      </c>
      <c r="BS566" s="36" t="str">
        <f>IFERROR(INDEX('Level Multipliers'!$D:$D,MATCH(BR566,'Level Multipliers'!$A:$A,0)),"")</f>
        <v/>
      </c>
      <c r="BT566" s="37" t="str">
        <f t="shared" si="314"/>
        <v/>
      </c>
      <c r="BU566" s="37" t="str">
        <f t="shared" si="315"/>
        <v/>
      </c>
      <c r="BV566" s="38" t="str">
        <f t="shared" si="316"/>
        <v/>
      </c>
      <c r="BW566" s="38" t="str">
        <f t="shared" si="317"/>
        <v/>
      </c>
      <c r="BX566" s="38" t="b">
        <f t="shared" si="318"/>
        <v>1</v>
      </c>
      <c r="BY566" s="37" t="str">
        <f t="array" ref="BY566:CI566">IF(BX566,"",IVSolution($M566,$N566,$O566,BT566,BU566,BV566,BW566,$E566,$F566,$G566,$H566,$I566))</f>
        <v/>
      </c>
      <c r="BZ566" s="37" t="str">
        <v/>
      </c>
      <c r="CA566" s="37" t="str">
        <v/>
      </c>
      <c r="CB566" s="39" t="str">
        <v/>
      </c>
      <c r="CC566" s="39" t="str">
        <v/>
      </c>
      <c r="CD566" s="37" t="str">
        <v/>
      </c>
      <c r="CE566" s="37" t="str">
        <v/>
      </c>
      <c r="CF566" s="37" t="str">
        <v/>
      </c>
      <c r="CG566" s="37" t="str">
        <v/>
      </c>
      <c r="CH566" s="37" t="str">
        <v/>
      </c>
      <c r="CI566" s="37" t="str">
        <v/>
      </c>
      <c r="CJ566" s="41" t="str">
        <f t="shared" si="319"/>
        <v/>
      </c>
      <c r="CK566" s="41" t="str">
        <f t="shared" si="320"/>
        <v/>
      </c>
      <c r="CL566" s="61" t="str">
        <f t="shared" si="321"/>
        <v/>
      </c>
      <c r="CM566" s="39" t="str">
        <f t="shared" si="322"/>
        <v/>
      </c>
      <c r="CN566" s="39" t="str">
        <f t="shared" si="323"/>
        <v/>
      </c>
      <c r="CO566" s="42" t="str">
        <f t="shared" si="324"/>
        <v/>
      </c>
      <c r="CP566" s="42" t="str">
        <f t="shared" si="325"/>
        <v/>
      </c>
      <c r="CQ566" s="42" t="str">
        <f t="shared" si="326"/>
        <v/>
      </c>
      <c r="CR566" s="42" t="str">
        <f t="shared" si="327"/>
        <v/>
      </c>
      <c r="CS566" s="42" t="str">
        <f t="shared" si="328"/>
        <v/>
      </c>
      <c r="CT566" s="42" t="str">
        <f t="shared" si="329"/>
        <v/>
      </c>
      <c r="CU566" s="43" t="str">
        <f t="shared" si="330"/>
        <v/>
      </c>
      <c r="CV566" s="43" t="str">
        <f t="shared" si="331"/>
        <v/>
      </c>
      <c r="CW566" s="43" t="str">
        <f t="shared" si="332"/>
        <v/>
      </c>
      <c r="CX566" s="13"/>
    </row>
    <row r="567" spans="1:102" x14ac:dyDescent="0.25">
      <c r="A567" s="31"/>
      <c r="B567" s="13"/>
      <c r="C567" s="13"/>
      <c r="D567" s="13"/>
      <c r="E567" s="32"/>
      <c r="F567" s="32"/>
      <c r="G567" s="32"/>
      <c r="H567" s="32"/>
      <c r="I567" s="32"/>
      <c r="J567" s="13"/>
      <c r="K567" s="33"/>
      <c r="L567" s="34" t="str">
        <f>IFERROR(INDEX('Pokemon Data'!A:A,MATCH($A567,'Pokemon Data'!$B:$B,0)),"")</f>
        <v/>
      </c>
      <c r="M567" s="34" t="str">
        <f>IFERROR(INDEX('Pokemon Data'!I:I,MATCH($A567,'Pokemon Data'!$B:$B,0)),"")</f>
        <v/>
      </c>
      <c r="N567" s="34" t="str">
        <f>IFERROR(INDEX('Pokemon Data'!J:J,MATCH($A567,'Pokemon Data'!$B:$B,0)),"")</f>
        <v/>
      </c>
      <c r="O567" s="34" t="str">
        <f>IFERROR(INDEX('Pokemon Data'!K:K,MATCH($A567,'Pokemon Data'!$B:$B,0)),"")</f>
        <v/>
      </c>
      <c r="P567" s="35" t="str">
        <f>IFERROR(INDEX('Level Multipliers'!$A:$A,MATCH($D567,'Level Multipliers'!$B:$B,0)),"")</f>
        <v/>
      </c>
      <c r="Q567" s="36" t="str">
        <f>IFERROR(INDEX('Level Multipliers'!$D:$D,MATCH(P567,'Level Multipliers'!$A:$A,0)),"")</f>
        <v/>
      </c>
      <c r="R567" s="37" t="str">
        <f t="shared" si="296"/>
        <v/>
      </c>
      <c r="S567" s="37" t="str">
        <f t="shared" si="297"/>
        <v/>
      </c>
      <c r="T567" s="38" t="str">
        <f t="shared" si="298"/>
        <v/>
      </c>
      <c r="U567" s="38" t="str">
        <f t="shared" si="299"/>
        <v/>
      </c>
      <c r="V567" s="38" t="b">
        <f t="shared" si="300"/>
        <v>1</v>
      </c>
      <c r="W567" s="37" t="str">
        <f t="array" ref="W567:AG567">IF(V567,"",IVSolution($M567,$N567,$O567,R567,S567,T567,U567,$E567,$F567,$G567,$H567,$I567))</f>
        <v/>
      </c>
      <c r="X567" s="37" t="str">
        <v/>
      </c>
      <c r="Y567" s="37" t="str">
        <v/>
      </c>
      <c r="Z567" s="39" t="str">
        <v/>
      </c>
      <c r="AA567" s="39" t="str">
        <v/>
      </c>
      <c r="AB567" s="37" t="str">
        <v/>
      </c>
      <c r="AC567" s="37" t="str">
        <v/>
      </c>
      <c r="AD567" s="37" t="str">
        <v/>
      </c>
      <c r="AE567" s="37" t="str">
        <v/>
      </c>
      <c r="AF567" s="37" t="str">
        <v/>
      </c>
      <c r="AG567" s="37" t="str">
        <v/>
      </c>
      <c r="AH567" s="40" t="str">
        <f t="shared" si="301"/>
        <v/>
      </c>
      <c r="AI567" s="36" t="str">
        <f>IFERROR(INDEX('Level Multipliers'!$D:$D,MATCH(AH567,'Level Multipliers'!$A:$A,0)),"")</f>
        <v/>
      </c>
      <c r="AJ567" s="37" t="str">
        <f t="shared" si="302"/>
        <v/>
      </c>
      <c r="AK567" s="37" t="str">
        <f t="shared" si="303"/>
        <v/>
      </c>
      <c r="AL567" s="38" t="str">
        <f t="shared" si="304"/>
        <v/>
      </c>
      <c r="AM567" s="38" t="str">
        <f t="shared" si="305"/>
        <v/>
      </c>
      <c r="AN567" s="38" t="b">
        <f t="shared" si="306"/>
        <v>1</v>
      </c>
      <c r="AO567" s="37" t="str">
        <f t="array" ref="AO567:AY567">IF(AN567,"",IVSolution($M567,$N567,$O567,AJ567,AK567,AL567,AM567,$E567,$F567,$G567,$H567,$I567))</f>
        <v/>
      </c>
      <c r="AP567" s="37" t="str">
        <v/>
      </c>
      <c r="AQ567" s="37" t="str">
        <v/>
      </c>
      <c r="AR567" s="39" t="str">
        <v/>
      </c>
      <c r="AS567" s="39" t="str">
        <v/>
      </c>
      <c r="AT567" s="37" t="str">
        <v/>
      </c>
      <c r="AU567" s="37" t="str">
        <v/>
      </c>
      <c r="AV567" s="37" t="str">
        <v/>
      </c>
      <c r="AW567" s="37" t="str">
        <v/>
      </c>
      <c r="AX567" s="37" t="str">
        <v/>
      </c>
      <c r="AY567" s="37" t="str">
        <v/>
      </c>
      <c r="AZ567" s="40" t="str">
        <f t="shared" si="307"/>
        <v/>
      </c>
      <c r="BA567" s="36" t="str">
        <f>IFERROR(INDEX('Level Multipliers'!$D:$D,MATCH(AZ567,'Level Multipliers'!$A:$A,0)),"")</f>
        <v/>
      </c>
      <c r="BB567" s="37" t="str">
        <f t="shared" si="308"/>
        <v/>
      </c>
      <c r="BC567" s="37" t="str">
        <f t="shared" si="309"/>
        <v/>
      </c>
      <c r="BD567" s="38" t="str">
        <f t="shared" si="310"/>
        <v/>
      </c>
      <c r="BE567" s="38" t="str">
        <f t="shared" si="311"/>
        <v/>
      </c>
      <c r="BF567" s="38" t="b">
        <f t="shared" si="312"/>
        <v>1</v>
      </c>
      <c r="BG567" s="37" t="str">
        <f t="array" ref="BG567:BQ567">IF(BF567,"",IVSolution($M567,$N567,$O567,BB567,BC567,BD567,BE567,$E567,$F567,$G567,$H567,$I567))</f>
        <v/>
      </c>
      <c r="BH567" s="37" t="str">
        <v/>
      </c>
      <c r="BI567" s="37" t="str">
        <v/>
      </c>
      <c r="BJ567" s="39" t="str">
        <v/>
      </c>
      <c r="BK567" s="39" t="str">
        <v/>
      </c>
      <c r="BL567" s="37" t="str">
        <v/>
      </c>
      <c r="BM567" s="37" t="str">
        <v/>
      </c>
      <c r="BN567" s="37" t="str">
        <v/>
      </c>
      <c r="BO567" s="37" t="str">
        <v/>
      </c>
      <c r="BP567" s="37" t="str">
        <v/>
      </c>
      <c r="BQ567" s="37" t="str">
        <v/>
      </c>
      <c r="BR567" s="40" t="str">
        <f t="shared" si="313"/>
        <v/>
      </c>
      <c r="BS567" s="36" t="str">
        <f>IFERROR(INDEX('Level Multipliers'!$D:$D,MATCH(BR567,'Level Multipliers'!$A:$A,0)),"")</f>
        <v/>
      </c>
      <c r="BT567" s="37" t="str">
        <f t="shared" si="314"/>
        <v/>
      </c>
      <c r="BU567" s="37" t="str">
        <f t="shared" si="315"/>
        <v/>
      </c>
      <c r="BV567" s="38" t="str">
        <f t="shared" si="316"/>
        <v/>
      </c>
      <c r="BW567" s="38" t="str">
        <f t="shared" si="317"/>
        <v/>
      </c>
      <c r="BX567" s="38" t="b">
        <f t="shared" si="318"/>
        <v>1</v>
      </c>
      <c r="BY567" s="37" t="str">
        <f t="array" ref="BY567:CI567">IF(BX567,"",IVSolution($M567,$N567,$O567,BT567,BU567,BV567,BW567,$E567,$F567,$G567,$H567,$I567))</f>
        <v/>
      </c>
      <c r="BZ567" s="37" t="str">
        <v/>
      </c>
      <c r="CA567" s="37" t="str">
        <v/>
      </c>
      <c r="CB567" s="39" t="str">
        <v/>
      </c>
      <c r="CC567" s="39" t="str">
        <v/>
      </c>
      <c r="CD567" s="37" t="str">
        <v/>
      </c>
      <c r="CE567" s="37" t="str">
        <v/>
      </c>
      <c r="CF567" s="37" t="str">
        <v/>
      </c>
      <c r="CG567" s="37" t="str">
        <v/>
      </c>
      <c r="CH567" s="37" t="str">
        <v/>
      </c>
      <c r="CI567" s="37" t="str">
        <v/>
      </c>
      <c r="CJ567" s="41" t="str">
        <f t="shared" si="319"/>
        <v/>
      </c>
      <c r="CK567" s="41" t="str">
        <f t="shared" si="320"/>
        <v/>
      </c>
      <c r="CL567" s="61" t="str">
        <f t="shared" si="321"/>
        <v/>
      </c>
      <c r="CM567" s="39" t="str">
        <f t="shared" si="322"/>
        <v/>
      </c>
      <c r="CN567" s="39" t="str">
        <f t="shared" si="323"/>
        <v/>
      </c>
      <c r="CO567" s="42" t="str">
        <f t="shared" si="324"/>
        <v/>
      </c>
      <c r="CP567" s="42" t="str">
        <f t="shared" si="325"/>
        <v/>
      </c>
      <c r="CQ567" s="42" t="str">
        <f t="shared" si="326"/>
        <v/>
      </c>
      <c r="CR567" s="42" t="str">
        <f t="shared" si="327"/>
        <v/>
      </c>
      <c r="CS567" s="42" t="str">
        <f t="shared" si="328"/>
        <v/>
      </c>
      <c r="CT567" s="42" t="str">
        <f t="shared" si="329"/>
        <v/>
      </c>
      <c r="CU567" s="43" t="str">
        <f t="shared" si="330"/>
        <v/>
      </c>
      <c r="CV567" s="43" t="str">
        <f t="shared" si="331"/>
        <v/>
      </c>
      <c r="CW567" s="43" t="str">
        <f t="shared" si="332"/>
        <v/>
      </c>
      <c r="CX567" s="13"/>
    </row>
    <row r="568" spans="1:102" x14ac:dyDescent="0.25">
      <c r="A568" s="31"/>
      <c r="B568" s="13"/>
      <c r="C568" s="13"/>
      <c r="D568" s="13"/>
      <c r="E568" s="32"/>
      <c r="F568" s="32"/>
      <c r="G568" s="32"/>
      <c r="H568" s="32"/>
      <c r="I568" s="32"/>
      <c r="J568" s="13"/>
      <c r="K568" s="33"/>
      <c r="L568" s="34" t="str">
        <f>IFERROR(INDEX('Pokemon Data'!A:A,MATCH($A568,'Pokemon Data'!$B:$B,0)),"")</f>
        <v/>
      </c>
      <c r="M568" s="34" t="str">
        <f>IFERROR(INDEX('Pokemon Data'!I:I,MATCH($A568,'Pokemon Data'!$B:$B,0)),"")</f>
        <v/>
      </c>
      <c r="N568" s="34" t="str">
        <f>IFERROR(INDEX('Pokemon Data'!J:J,MATCH($A568,'Pokemon Data'!$B:$B,0)),"")</f>
        <v/>
      </c>
      <c r="O568" s="34" t="str">
        <f>IFERROR(INDEX('Pokemon Data'!K:K,MATCH($A568,'Pokemon Data'!$B:$B,0)),"")</f>
        <v/>
      </c>
      <c r="P568" s="35" t="str">
        <f>IFERROR(INDEX('Level Multipliers'!$A:$A,MATCH($D568,'Level Multipliers'!$B:$B,0)),"")</f>
        <v/>
      </c>
      <c r="Q568" s="36" t="str">
        <f>IFERROR(INDEX('Level Multipliers'!$D:$D,MATCH(P568,'Level Multipliers'!$A:$A,0)),"")</f>
        <v/>
      </c>
      <c r="R568" s="37" t="str">
        <f t="shared" si="296"/>
        <v/>
      </c>
      <c r="S568" s="37" t="str">
        <f t="shared" si="297"/>
        <v/>
      </c>
      <c r="T568" s="38" t="str">
        <f t="shared" si="298"/>
        <v/>
      </c>
      <c r="U568" s="38" t="str">
        <f t="shared" si="299"/>
        <v/>
      </c>
      <c r="V568" s="38" t="b">
        <f t="shared" si="300"/>
        <v>1</v>
      </c>
      <c r="W568" s="37" t="str">
        <f t="array" ref="W568:AG568">IF(V568,"",IVSolution($M568,$N568,$O568,R568,S568,T568,U568,$E568,$F568,$G568,$H568,$I568))</f>
        <v/>
      </c>
      <c r="X568" s="37" t="str">
        <v/>
      </c>
      <c r="Y568" s="37" t="str">
        <v/>
      </c>
      <c r="Z568" s="39" t="str">
        <v/>
      </c>
      <c r="AA568" s="39" t="str">
        <v/>
      </c>
      <c r="AB568" s="37" t="str">
        <v/>
      </c>
      <c r="AC568" s="37" t="str">
        <v/>
      </c>
      <c r="AD568" s="37" t="str">
        <v/>
      </c>
      <c r="AE568" s="37" t="str">
        <v/>
      </c>
      <c r="AF568" s="37" t="str">
        <v/>
      </c>
      <c r="AG568" s="37" t="str">
        <v/>
      </c>
      <c r="AH568" s="40" t="str">
        <f t="shared" si="301"/>
        <v/>
      </c>
      <c r="AI568" s="36" t="str">
        <f>IFERROR(INDEX('Level Multipliers'!$D:$D,MATCH(AH568,'Level Multipliers'!$A:$A,0)),"")</f>
        <v/>
      </c>
      <c r="AJ568" s="37" t="str">
        <f t="shared" si="302"/>
        <v/>
      </c>
      <c r="AK568" s="37" t="str">
        <f t="shared" si="303"/>
        <v/>
      </c>
      <c r="AL568" s="38" t="str">
        <f t="shared" si="304"/>
        <v/>
      </c>
      <c r="AM568" s="38" t="str">
        <f t="shared" si="305"/>
        <v/>
      </c>
      <c r="AN568" s="38" t="b">
        <f t="shared" si="306"/>
        <v>1</v>
      </c>
      <c r="AO568" s="37" t="str">
        <f t="array" ref="AO568:AY568">IF(AN568,"",IVSolution($M568,$N568,$O568,AJ568,AK568,AL568,AM568,$E568,$F568,$G568,$H568,$I568))</f>
        <v/>
      </c>
      <c r="AP568" s="37" t="str">
        <v/>
      </c>
      <c r="AQ568" s="37" t="str">
        <v/>
      </c>
      <c r="AR568" s="39" t="str">
        <v/>
      </c>
      <c r="AS568" s="39" t="str">
        <v/>
      </c>
      <c r="AT568" s="37" t="str">
        <v/>
      </c>
      <c r="AU568" s="37" t="str">
        <v/>
      </c>
      <c r="AV568" s="37" t="str">
        <v/>
      </c>
      <c r="AW568" s="37" t="str">
        <v/>
      </c>
      <c r="AX568" s="37" t="str">
        <v/>
      </c>
      <c r="AY568" s="37" t="str">
        <v/>
      </c>
      <c r="AZ568" s="40" t="str">
        <f t="shared" si="307"/>
        <v/>
      </c>
      <c r="BA568" s="36" t="str">
        <f>IFERROR(INDEX('Level Multipliers'!$D:$D,MATCH(AZ568,'Level Multipliers'!$A:$A,0)),"")</f>
        <v/>
      </c>
      <c r="BB568" s="37" t="str">
        <f t="shared" si="308"/>
        <v/>
      </c>
      <c r="BC568" s="37" t="str">
        <f t="shared" si="309"/>
        <v/>
      </c>
      <c r="BD568" s="38" t="str">
        <f t="shared" si="310"/>
        <v/>
      </c>
      <c r="BE568" s="38" t="str">
        <f t="shared" si="311"/>
        <v/>
      </c>
      <c r="BF568" s="38" t="b">
        <f t="shared" si="312"/>
        <v>1</v>
      </c>
      <c r="BG568" s="37" t="str">
        <f t="array" ref="BG568:BQ568">IF(BF568,"",IVSolution($M568,$N568,$O568,BB568,BC568,BD568,BE568,$E568,$F568,$G568,$H568,$I568))</f>
        <v/>
      </c>
      <c r="BH568" s="37" t="str">
        <v/>
      </c>
      <c r="BI568" s="37" t="str">
        <v/>
      </c>
      <c r="BJ568" s="39" t="str">
        <v/>
      </c>
      <c r="BK568" s="39" t="str">
        <v/>
      </c>
      <c r="BL568" s="37" t="str">
        <v/>
      </c>
      <c r="BM568" s="37" t="str">
        <v/>
      </c>
      <c r="BN568" s="37" t="str">
        <v/>
      </c>
      <c r="BO568" s="37" t="str">
        <v/>
      </c>
      <c r="BP568" s="37" t="str">
        <v/>
      </c>
      <c r="BQ568" s="37" t="str">
        <v/>
      </c>
      <c r="BR568" s="40" t="str">
        <f t="shared" si="313"/>
        <v/>
      </c>
      <c r="BS568" s="36" t="str">
        <f>IFERROR(INDEX('Level Multipliers'!$D:$D,MATCH(BR568,'Level Multipliers'!$A:$A,0)),"")</f>
        <v/>
      </c>
      <c r="BT568" s="37" t="str">
        <f t="shared" si="314"/>
        <v/>
      </c>
      <c r="BU568" s="37" t="str">
        <f t="shared" si="315"/>
        <v/>
      </c>
      <c r="BV568" s="38" t="str">
        <f t="shared" si="316"/>
        <v/>
      </c>
      <c r="BW568" s="38" t="str">
        <f t="shared" si="317"/>
        <v/>
      </c>
      <c r="BX568" s="38" t="b">
        <f t="shared" si="318"/>
        <v>1</v>
      </c>
      <c r="BY568" s="37" t="str">
        <f t="array" ref="BY568:CI568">IF(BX568,"",IVSolution($M568,$N568,$O568,BT568,BU568,BV568,BW568,$E568,$F568,$G568,$H568,$I568))</f>
        <v/>
      </c>
      <c r="BZ568" s="37" t="str">
        <v/>
      </c>
      <c r="CA568" s="37" t="str">
        <v/>
      </c>
      <c r="CB568" s="39" t="str">
        <v/>
      </c>
      <c r="CC568" s="39" t="str">
        <v/>
      </c>
      <c r="CD568" s="37" t="str">
        <v/>
      </c>
      <c r="CE568" s="37" t="str">
        <v/>
      </c>
      <c r="CF568" s="37" t="str">
        <v/>
      </c>
      <c r="CG568" s="37" t="str">
        <v/>
      </c>
      <c r="CH568" s="37" t="str">
        <v/>
      </c>
      <c r="CI568" s="37" t="str">
        <v/>
      </c>
      <c r="CJ568" s="41" t="str">
        <f t="shared" si="319"/>
        <v/>
      </c>
      <c r="CK568" s="41" t="str">
        <f t="shared" si="320"/>
        <v/>
      </c>
      <c r="CL568" s="61" t="str">
        <f t="shared" si="321"/>
        <v/>
      </c>
      <c r="CM568" s="39" t="str">
        <f t="shared" si="322"/>
        <v/>
      </c>
      <c r="CN568" s="39" t="str">
        <f t="shared" si="323"/>
        <v/>
      </c>
      <c r="CO568" s="42" t="str">
        <f t="shared" si="324"/>
        <v/>
      </c>
      <c r="CP568" s="42" t="str">
        <f t="shared" si="325"/>
        <v/>
      </c>
      <c r="CQ568" s="42" t="str">
        <f t="shared" si="326"/>
        <v/>
      </c>
      <c r="CR568" s="42" t="str">
        <f t="shared" si="327"/>
        <v/>
      </c>
      <c r="CS568" s="42" t="str">
        <f t="shared" si="328"/>
        <v/>
      </c>
      <c r="CT568" s="42" t="str">
        <f t="shared" si="329"/>
        <v/>
      </c>
      <c r="CU568" s="43" t="str">
        <f t="shared" si="330"/>
        <v/>
      </c>
      <c r="CV568" s="43" t="str">
        <f t="shared" si="331"/>
        <v/>
      </c>
      <c r="CW568" s="43" t="str">
        <f t="shared" si="332"/>
        <v/>
      </c>
      <c r="CX568" s="13"/>
    </row>
    <row r="569" spans="1:102" x14ac:dyDescent="0.25">
      <c r="A569" s="31"/>
      <c r="B569" s="13"/>
      <c r="C569" s="13"/>
      <c r="D569" s="13"/>
      <c r="E569" s="32"/>
      <c r="F569" s="32"/>
      <c r="G569" s="32"/>
      <c r="H569" s="32"/>
      <c r="I569" s="32"/>
      <c r="J569" s="13"/>
      <c r="K569" s="33"/>
      <c r="L569" s="34" t="str">
        <f>IFERROR(INDEX('Pokemon Data'!A:A,MATCH($A569,'Pokemon Data'!$B:$B,0)),"")</f>
        <v/>
      </c>
      <c r="M569" s="34" t="str">
        <f>IFERROR(INDEX('Pokemon Data'!I:I,MATCH($A569,'Pokemon Data'!$B:$B,0)),"")</f>
        <v/>
      </c>
      <c r="N569" s="34" t="str">
        <f>IFERROR(INDEX('Pokemon Data'!J:J,MATCH($A569,'Pokemon Data'!$B:$B,0)),"")</f>
        <v/>
      </c>
      <c r="O569" s="34" t="str">
        <f>IFERROR(INDEX('Pokemon Data'!K:K,MATCH($A569,'Pokemon Data'!$B:$B,0)),"")</f>
        <v/>
      </c>
      <c r="P569" s="35" t="str">
        <f>IFERROR(INDEX('Level Multipliers'!$A:$A,MATCH($D569,'Level Multipliers'!$B:$B,0)),"")</f>
        <v/>
      </c>
      <c r="Q569" s="36" t="str">
        <f>IFERROR(INDEX('Level Multipliers'!$D:$D,MATCH(P569,'Level Multipliers'!$A:$A,0)),"")</f>
        <v/>
      </c>
      <c r="R569" s="37" t="str">
        <f t="shared" si="296"/>
        <v/>
      </c>
      <c r="S569" s="37" t="str">
        <f t="shared" si="297"/>
        <v/>
      </c>
      <c r="T569" s="38" t="str">
        <f t="shared" si="298"/>
        <v/>
      </c>
      <c r="U569" s="38" t="str">
        <f t="shared" si="299"/>
        <v/>
      </c>
      <c r="V569" s="38" t="b">
        <f t="shared" si="300"/>
        <v>1</v>
      </c>
      <c r="W569" s="37" t="str">
        <f t="array" ref="W569:AG569">IF(V569,"",IVSolution($M569,$N569,$O569,R569,S569,T569,U569,$E569,$F569,$G569,$H569,$I569))</f>
        <v/>
      </c>
      <c r="X569" s="37" t="str">
        <v/>
      </c>
      <c r="Y569" s="37" t="str">
        <v/>
      </c>
      <c r="Z569" s="39" t="str">
        <v/>
      </c>
      <c r="AA569" s="39" t="str">
        <v/>
      </c>
      <c r="AB569" s="37" t="str">
        <v/>
      </c>
      <c r="AC569" s="37" t="str">
        <v/>
      </c>
      <c r="AD569" s="37" t="str">
        <v/>
      </c>
      <c r="AE569" s="37" t="str">
        <v/>
      </c>
      <c r="AF569" s="37" t="str">
        <v/>
      </c>
      <c r="AG569" s="37" t="str">
        <v/>
      </c>
      <c r="AH569" s="40" t="str">
        <f t="shared" si="301"/>
        <v/>
      </c>
      <c r="AI569" s="36" t="str">
        <f>IFERROR(INDEX('Level Multipliers'!$D:$D,MATCH(AH569,'Level Multipliers'!$A:$A,0)),"")</f>
        <v/>
      </c>
      <c r="AJ569" s="37" t="str">
        <f t="shared" si="302"/>
        <v/>
      </c>
      <c r="AK569" s="37" t="str">
        <f t="shared" si="303"/>
        <v/>
      </c>
      <c r="AL569" s="38" t="str">
        <f t="shared" si="304"/>
        <v/>
      </c>
      <c r="AM569" s="38" t="str">
        <f t="shared" si="305"/>
        <v/>
      </c>
      <c r="AN569" s="38" t="b">
        <f t="shared" si="306"/>
        <v>1</v>
      </c>
      <c r="AO569" s="37" t="str">
        <f t="array" ref="AO569:AY569">IF(AN569,"",IVSolution($M569,$N569,$O569,AJ569,AK569,AL569,AM569,$E569,$F569,$G569,$H569,$I569))</f>
        <v/>
      </c>
      <c r="AP569" s="37" t="str">
        <v/>
      </c>
      <c r="AQ569" s="37" t="str">
        <v/>
      </c>
      <c r="AR569" s="39" t="str">
        <v/>
      </c>
      <c r="AS569" s="39" t="str">
        <v/>
      </c>
      <c r="AT569" s="37" t="str">
        <v/>
      </c>
      <c r="AU569" s="37" t="str">
        <v/>
      </c>
      <c r="AV569" s="37" t="str">
        <v/>
      </c>
      <c r="AW569" s="37" t="str">
        <v/>
      </c>
      <c r="AX569" s="37" t="str">
        <v/>
      </c>
      <c r="AY569" s="37" t="str">
        <v/>
      </c>
      <c r="AZ569" s="40" t="str">
        <f t="shared" si="307"/>
        <v/>
      </c>
      <c r="BA569" s="36" t="str">
        <f>IFERROR(INDEX('Level Multipliers'!$D:$D,MATCH(AZ569,'Level Multipliers'!$A:$A,0)),"")</f>
        <v/>
      </c>
      <c r="BB569" s="37" t="str">
        <f t="shared" si="308"/>
        <v/>
      </c>
      <c r="BC569" s="37" t="str">
        <f t="shared" si="309"/>
        <v/>
      </c>
      <c r="BD569" s="38" t="str">
        <f t="shared" si="310"/>
        <v/>
      </c>
      <c r="BE569" s="38" t="str">
        <f t="shared" si="311"/>
        <v/>
      </c>
      <c r="BF569" s="38" t="b">
        <f t="shared" si="312"/>
        <v>1</v>
      </c>
      <c r="BG569" s="37" t="str">
        <f t="array" ref="BG569:BQ569">IF(BF569,"",IVSolution($M569,$N569,$O569,BB569,BC569,BD569,BE569,$E569,$F569,$G569,$H569,$I569))</f>
        <v/>
      </c>
      <c r="BH569" s="37" t="str">
        <v/>
      </c>
      <c r="BI569" s="37" t="str">
        <v/>
      </c>
      <c r="BJ569" s="39" t="str">
        <v/>
      </c>
      <c r="BK569" s="39" t="str">
        <v/>
      </c>
      <c r="BL569" s="37" t="str">
        <v/>
      </c>
      <c r="BM569" s="37" t="str">
        <v/>
      </c>
      <c r="BN569" s="37" t="str">
        <v/>
      </c>
      <c r="BO569" s="37" t="str">
        <v/>
      </c>
      <c r="BP569" s="37" t="str">
        <v/>
      </c>
      <c r="BQ569" s="37" t="str">
        <v/>
      </c>
      <c r="BR569" s="40" t="str">
        <f t="shared" si="313"/>
        <v/>
      </c>
      <c r="BS569" s="36" t="str">
        <f>IFERROR(INDEX('Level Multipliers'!$D:$D,MATCH(BR569,'Level Multipliers'!$A:$A,0)),"")</f>
        <v/>
      </c>
      <c r="BT569" s="37" t="str">
        <f t="shared" si="314"/>
        <v/>
      </c>
      <c r="BU569" s="37" t="str">
        <f t="shared" si="315"/>
        <v/>
      </c>
      <c r="BV569" s="38" t="str">
        <f t="shared" si="316"/>
        <v/>
      </c>
      <c r="BW569" s="38" t="str">
        <f t="shared" si="317"/>
        <v/>
      </c>
      <c r="BX569" s="38" t="b">
        <f t="shared" si="318"/>
        <v>1</v>
      </c>
      <c r="BY569" s="37" t="str">
        <f t="array" ref="BY569:CI569">IF(BX569,"",IVSolution($M569,$N569,$O569,BT569,BU569,BV569,BW569,$E569,$F569,$G569,$H569,$I569))</f>
        <v/>
      </c>
      <c r="BZ569" s="37" t="str">
        <v/>
      </c>
      <c r="CA569" s="37" t="str">
        <v/>
      </c>
      <c r="CB569" s="39" t="str">
        <v/>
      </c>
      <c r="CC569" s="39" t="str">
        <v/>
      </c>
      <c r="CD569" s="37" t="str">
        <v/>
      </c>
      <c r="CE569" s="37" t="str">
        <v/>
      </c>
      <c r="CF569" s="37" t="str">
        <v/>
      </c>
      <c r="CG569" s="37" t="str">
        <v/>
      </c>
      <c r="CH569" s="37" t="str">
        <v/>
      </c>
      <c r="CI569" s="37" t="str">
        <v/>
      </c>
      <c r="CJ569" s="41" t="str">
        <f t="shared" si="319"/>
        <v/>
      </c>
      <c r="CK569" s="41" t="str">
        <f t="shared" si="320"/>
        <v/>
      </c>
      <c r="CL569" s="61" t="str">
        <f t="shared" si="321"/>
        <v/>
      </c>
      <c r="CM569" s="39" t="str">
        <f t="shared" si="322"/>
        <v/>
      </c>
      <c r="CN569" s="39" t="str">
        <f t="shared" si="323"/>
        <v/>
      </c>
      <c r="CO569" s="42" t="str">
        <f t="shared" si="324"/>
        <v/>
      </c>
      <c r="CP569" s="42" t="str">
        <f t="shared" si="325"/>
        <v/>
      </c>
      <c r="CQ569" s="42" t="str">
        <f t="shared" si="326"/>
        <v/>
      </c>
      <c r="CR569" s="42" t="str">
        <f t="shared" si="327"/>
        <v/>
      </c>
      <c r="CS569" s="42" t="str">
        <f t="shared" si="328"/>
        <v/>
      </c>
      <c r="CT569" s="42" t="str">
        <f t="shared" si="329"/>
        <v/>
      </c>
      <c r="CU569" s="43" t="str">
        <f t="shared" si="330"/>
        <v/>
      </c>
      <c r="CV569" s="43" t="str">
        <f t="shared" si="331"/>
        <v/>
      </c>
      <c r="CW569" s="43" t="str">
        <f t="shared" si="332"/>
        <v/>
      </c>
      <c r="CX569" s="13"/>
    </row>
    <row r="570" spans="1:102" x14ac:dyDescent="0.25">
      <c r="A570" s="31"/>
      <c r="B570" s="13"/>
      <c r="C570" s="13"/>
      <c r="D570" s="13"/>
      <c r="E570" s="32"/>
      <c r="F570" s="32"/>
      <c r="G570" s="32"/>
      <c r="H570" s="32"/>
      <c r="I570" s="32"/>
      <c r="J570" s="13"/>
      <c r="K570" s="33"/>
      <c r="L570" s="34" t="str">
        <f>IFERROR(INDEX('Pokemon Data'!A:A,MATCH($A570,'Pokemon Data'!$B:$B,0)),"")</f>
        <v/>
      </c>
      <c r="M570" s="34" t="str">
        <f>IFERROR(INDEX('Pokemon Data'!I:I,MATCH($A570,'Pokemon Data'!$B:$B,0)),"")</f>
        <v/>
      </c>
      <c r="N570" s="34" t="str">
        <f>IFERROR(INDEX('Pokemon Data'!J:J,MATCH($A570,'Pokemon Data'!$B:$B,0)),"")</f>
        <v/>
      </c>
      <c r="O570" s="34" t="str">
        <f>IFERROR(INDEX('Pokemon Data'!K:K,MATCH($A570,'Pokemon Data'!$B:$B,0)),"")</f>
        <v/>
      </c>
      <c r="P570" s="35" t="str">
        <f>IFERROR(INDEX('Level Multipliers'!$A:$A,MATCH($D570,'Level Multipliers'!$B:$B,0)),"")</f>
        <v/>
      </c>
      <c r="Q570" s="36" t="str">
        <f>IFERROR(INDEX('Level Multipliers'!$D:$D,MATCH(P570,'Level Multipliers'!$A:$A,0)),"")</f>
        <v/>
      </c>
      <c r="R570" s="37" t="str">
        <f t="shared" si="296"/>
        <v/>
      </c>
      <c r="S570" s="37" t="str">
        <f t="shared" si="297"/>
        <v/>
      </c>
      <c r="T570" s="38" t="str">
        <f t="shared" si="298"/>
        <v/>
      </c>
      <c r="U570" s="38" t="str">
        <f t="shared" si="299"/>
        <v/>
      </c>
      <c r="V570" s="38" t="b">
        <f t="shared" si="300"/>
        <v>1</v>
      </c>
      <c r="W570" s="37" t="str">
        <f t="array" ref="W570:AG570">IF(V570,"",IVSolution($M570,$N570,$O570,R570,S570,T570,U570,$E570,$F570,$G570,$H570,$I570))</f>
        <v/>
      </c>
      <c r="X570" s="37" t="str">
        <v/>
      </c>
      <c r="Y570" s="37" t="str">
        <v/>
      </c>
      <c r="Z570" s="39" t="str">
        <v/>
      </c>
      <c r="AA570" s="39" t="str">
        <v/>
      </c>
      <c r="AB570" s="37" t="str">
        <v/>
      </c>
      <c r="AC570" s="37" t="str">
        <v/>
      </c>
      <c r="AD570" s="37" t="str">
        <v/>
      </c>
      <c r="AE570" s="37" t="str">
        <v/>
      </c>
      <c r="AF570" s="37" t="str">
        <v/>
      </c>
      <c r="AG570" s="37" t="str">
        <v/>
      </c>
      <c r="AH570" s="40" t="str">
        <f t="shared" si="301"/>
        <v/>
      </c>
      <c r="AI570" s="36" t="str">
        <f>IFERROR(INDEX('Level Multipliers'!$D:$D,MATCH(AH570,'Level Multipliers'!$A:$A,0)),"")</f>
        <v/>
      </c>
      <c r="AJ570" s="37" t="str">
        <f t="shared" si="302"/>
        <v/>
      </c>
      <c r="AK570" s="37" t="str">
        <f t="shared" si="303"/>
        <v/>
      </c>
      <c r="AL570" s="38" t="str">
        <f t="shared" si="304"/>
        <v/>
      </c>
      <c r="AM570" s="38" t="str">
        <f t="shared" si="305"/>
        <v/>
      </c>
      <c r="AN570" s="38" t="b">
        <f t="shared" si="306"/>
        <v>1</v>
      </c>
      <c r="AO570" s="37" t="str">
        <f t="array" ref="AO570:AY570">IF(AN570,"",IVSolution($M570,$N570,$O570,AJ570,AK570,AL570,AM570,$E570,$F570,$G570,$H570,$I570))</f>
        <v/>
      </c>
      <c r="AP570" s="37" t="str">
        <v/>
      </c>
      <c r="AQ570" s="37" t="str">
        <v/>
      </c>
      <c r="AR570" s="39" t="str">
        <v/>
      </c>
      <c r="AS570" s="39" t="str">
        <v/>
      </c>
      <c r="AT570" s="37" t="str">
        <v/>
      </c>
      <c r="AU570" s="37" t="str">
        <v/>
      </c>
      <c r="AV570" s="37" t="str">
        <v/>
      </c>
      <c r="AW570" s="37" t="str">
        <v/>
      </c>
      <c r="AX570" s="37" t="str">
        <v/>
      </c>
      <c r="AY570" s="37" t="str">
        <v/>
      </c>
      <c r="AZ570" s="40" t="str">
        <f t="shared" si="307"/>
        <v/>
      </c>
      <c r="BA570" s="36" t="str">
        <f>IFERROR(INDEX('Level Multipliers'!$D:$D,MATCH(AZ570,'Level Multipliers'!$A:$A,0)),"")</f>
        <v/>
      </c>
      <c r="BB570" s="37" t="str">
        <f t="shared" si="308"/>
        <v/>
      </c>
      <c r="BC570" s="37" t="str">
        <f t="shared" si="309"/>
        <v/>
      </c>
      <c r="BD570" s="38" t="str">
        <f t="shared" si="310"/>
        <v/>
      </c>
      <c r="BE570" s="38" t="str">
        <f t="shared" si="311"/>
        <v/>
      </c>
      <c r="BF570" s="38" t="b">
        <f t="shared" si="312"/>
        <v>1</v>
      </c>
      <c r="BG570" s="37" t="str">
        <f t="array" ref="BG570:BQ570">IF(BF570,"",IVSolution($M570,$N570,$O570,BB570,BC570,BD570,BE570,$E570,$F570,$G570,$H570,$I570))</f>
        <v/>
      </c>
      <c r="BH570" s="37" t="str">
        <v/>
      </c>
      <c r="BI570" s="37" t="str">
        <v/>
      </c>
      <c r="BJ570" s="39" t="str">
        <v/>
      </c>
      <c r="BK570" s="39" t="str">
        <v/>
      </c>
      <c r="BL570" s="37" t="str">
        <v/>
      </c>
      <c r="BM570" s="37" t="str">
        <v/>
      </c>
      <c r="BN570" s="37" t="str">
        <v/>
      </c>
      <c r="BO570" s="37" t="str">
        <v/>
      </c>
      <c r="BP570" s="37" t="str">
        <v/>
      </c>
      <c r="BQ570" s="37" t="str">
        <v/>
      </c>
      <c r="BR570" s="40" t="str">
        <f t="shared" si="313"/>
        <v/>
      </c>
      <c r="BS570" s="36" t="str">
        <f>IFERROR(INDEX('Level Multipliers'!$D:$D,MATCH(BR570,'Level Multipliers'!$A:$A,0)),"")</f>
        <v/>
      </c>
      <c r="BT570" s="37" t="str">
        <f t="shared" si="314"/>
        <v/>
      </c>
      <c r="BU570" s="37" t="str">
        <f t="shared" si="315"/>
        <v/>
      </c>
      <c r="BV570" s="38" t="str">
        <f t="shared" si="316"/>
        <v/>
      </c>
      <c r="BW570" s="38" t="str">
        <f t="shared" si="317"/>
        <v/>
      </c>
      <c r="BX570" s="38" t="b">
        <f t="shared" si="318"/>
        <v>1</v>
      </c>
      <c r="BY570" s="37" t="str">
        <f t="array" ref="BY570:CI570">IF(BX570,"",IVSolution($M570,$N570,$O570,BT570,BU570,BV570,BW570,$E570,$F570,$G570,$H570,$I570))</f>
        <v/>
      </c>
      <c r="BZ570" s="37" t="str">
        <v/>
      </c>
      <c r="CA570" s="37" t="str">
        <v/>
      </c>
      <c r="CB570" s="39" t="str">
        <v/>
      </c>
      <c r="CC570" s="39" t="str">
        <v/>
      </c>
      <c r="CD570" s="37" t="str">
        <v/>
      </c>
      <c r="CE570" s="37" t="str">
        <v/>
      </c>
      <c r="CF570" s="37" t="str">
        <v/>
      </c>
      <c r="CG570" s="37" t="str">
        <v/>
      </c>
      <c r="CH570" s="37" t="str">
        <v/>
      </c>
      <c r="CI570" s="37" t="str">
        <v/>
      </c>
      <c r="CJ570" s="41" t="str">
        <f t="shared" si="319"/>
        <v/>
      </c>
      <c r="CK570" s="41" t="str">
        <f t="shared" si="320"/>
        <v/>
      </c>
      <c r="CL570" s="61" t="str">
        <f t="shared" si="321"/>
        <v/>
      </c>
      <c r="CM570" s="39" t="str">
        <f t="shared" si="322"/>
        <v/>
      </c>
      <c r="CN570" s="39" t="str">
        <f t="shared" si="323"/>
        <v/>
      </c>
      <c r="CO570" s="42" t="str">
        <f t="shared" si="324"/>
        <v/>
      </c>
      <c r="CP570" s="42" t="str">
        <f t="shared" si="325"/>
        <v/>
      </c>
      <c r="CQ570" s="42" t="str">
        <f t="shared" si="326"/>
        <v/>
      </c>
      <c r="CR570" s="42" t="str">
        <f t="shared" si="327"/>
        <v/>
      </c>
      <c r="CS570" s="42" t="str">
        <f t="shared" si="328"/>
        <v/>
      </c>
      <c r="CT570" s="42" t="str">
        <f t="shared" si="329"/>
        <v/>
      </c>
      <c r="CU570" s="43" t="str">
        <f t="shared" si="330"/>
        <v/>
      </c>
      <c r="CV570" s="43" t="str">
        <f t="shared" si="331"/>
        <v/>
      </c>
      <c r="CW570" s="43" t="str">
        <f t="shared" si="332"/>
        <v/>
      </c>
      <c r="CX570" s="13"/>
    </row>
    <row r="571" spans="1:102" x14ac:dyDescent="0.25">
      <c r="A571" s="31"/>
      <c r="B571" s="13"/>
      <c r="C571" s="13"/>
      <c r="D571" s="13"/>
      <c r="E571" s="32"/>
      <c r="F571" s="32"/>
      <c r="G571" s="32"/>
      <c r="H571" s="32"/>
      <c r="I571" s="32"/>
      <c r="J571" s="13"/>
      <c r="K571" s="33"/>
      <c r="L571" s="34" t="str">
        <f>IFERROR(INDEX('Pokemon Data'!A:A,MATCH($A571,'Pokemon Data'!$B:$B,0)),"")</f>
        <v/>
      </c>
      <c r="M571" s="34" t="str">
        <f>IFERROR(INDEX('Pokemon Data'!I:I,MATCH($A571,'Pokemon Data'!$B:$B,0)),"")</f>
        <v/>
      </c>
      <c r="N571" s="34" t="str">
        <f>IFERROR(INDEX('Pokemon Data'!J:J,MATCH($A571,'Pokemon Data'!$B:$B,0)),"")</f>
        <v/>
      </c>
      <c r="O571" s="34" t="str">
        <f>IFERROR(INDEX('Pokemon Data'!K:K,MATCH($A571,'Pokemon Data'!$B:$B,0)),"")</f>
        <v/>
      </c>
      <c r="P571" s="35" t="str">
        <f>IFERROR(INDEX('Level Multipliers'!$A:$A,MATCH($D571,'Level Multipliers'!$B:$B,0)),"")</f>
        <v/>
      </c>
      <c r="Q571" s="36" t="str">
        <f>IFERROR(INDEX('Level Multipliers'!$D:$D,MATCH(P571,'Level Multipliers'!$A:$A,0)),"")</f>
        <v/>
      </c>
      <c r="R571" s="37" t="str">
        <f t="shared" si="296"/>
        <v/>
      </c>
      <c r="S571" s="37" t="str">
        <f t="shared" si="297"/>
        <v/>
      </c>
      <c r="T571" s="38" t="str">
        <f t="shared" si="298"/>
        <v/>
      </c>
      <c r="U571" s="38" t="str">
        <f t="shared" si="299"/>
        <v/>
      </c>
      <c r="V571" s="38" t="b">
        <f t="shared" si="300"/>
        <v>1</v>
      </c>
      <c r="W571" s="37" t="str">
        <f t="array" ref="W571:AG571">IF(V571,"",IVSolution($M571,$N571,$O571,R571,S571,T571,U571,$E571,$F571,$G571,$H571,$I571))</f>
        <v/>
      </c>
      <c r="X571" s="37" t="str">
        <v/>
      </c>
      <c r="Y571" s="37" t="str">
        <v/>
      </c>
      <c r="Z571" s="39" t="str">
        <v/>
      </c>
      <c r="AA571" s="39" t="str">
        <v/>
      </c>
      <c r="AB571" s="37" t="str">
        <v/>
      </c>
      <c r="AC571" s="37" t="str">
        <v/>
      </c>
      <c r="AD571" s="37" t="str">
        <v/>
      </c>
      <c r="AE571" s="37" t="str">
        <v/>
      </c>
      <c r="AF571" s="37" t="str">
        <v/>
      </c>
      <c r="AG571" s="37" t="str">
        <v/>
      </c>
      <c r="AH571" s="40" t="str">
        <f t="shared" si="301"/>
        <v/>
      </c>
      <c r="AI571" s="36" t="str">
        <f>IFERROR(INDEX('Level Multipliers'!$D:$D,MATCH(AH571,'Level Multipliers'!$A:$A,0)),"")</f>
        <v/>
      </c>
      <c r="AJ571" s="37" t="str">
        <f t="shared" si="302"/>
        <v/>
      </c>
      <c r="AK571" s="37" t="str">
        <f t="shared" si="303"/>
        <v/>
      </c>
      <c r="AL571" s="38" t="str">
        <f t="shared" si="304"/>
        <v/>
      </c>
      <c r="AM571" s="38" t="str">
        <f t="shared" si="305"/>
        <v/>
      </c>
      <c r="AN571" s="38" t="b">
        <f t="shared" si="306"/>
        <v>1</v>
      </c>
      <c r="AO571" s="37" t="str">
        <f t="array" ref="AO571:AY571">IF(AN571,"",IVSolution($M571,$N571,$O571,AJ571,AK571,AL571,AM571,$E571,$F571,$G571,$H571,$I571))</f>
        <v/>
      </c>
      <c r="AP571" s="37" t="str">
        <v/>
      </c>
      <c r="AQ571" s="37" t="str">
        <v/>
      </c>
      <c r="AR571" s="39" t="str">
        <v/>
      </c>
      <c r="AS571" s="39" t="str">
        <v/>
      </c>
      <c r="AT571" s="37" t="str">
        <v/>
      </c>
      <c r="AU571" s="37" t="str">
        <v/>
      </c>
      <c r="AV571" s="37" t="str">
        <v/>
      </c>
      <c r="AW571" s="37" t="str">
        <v/>
      </c>
      <c r="AX571" s="37" t="str">
        <v/>
      </c>
      <c r="AY571" s="37" t="str">
        <v/>
      </c>
      <c r="AZ571" s="40" t="str">
        <f t="shared" si="307"/>
        <v/>
      </c>
      <c r="BA571" s="36" t="str">
        <f>IFERROR(INDEX('Level Multipliers'!$D:$D,MATCH(AZ571,'Level Multipliers'!$A:$A,0)),"")</f>
        <v/>
      </c>
      <c r="BB571" s="37" t="str">
        <f t="shared" si="308"/>
        <v/>
      </c>
      <c r="BC571" s="37" t="str">
        <f t="shared" si="309"/>
        <v/>
      </c>
      <c r="BD571" s="38" t="str">
        <f t="shared" si="310"/>
        <v/>
      </c>
      <c r="BE571" s="38" t="str">
        <f t="shared" si="311"/>
        <v/>
      </c>
      <c r="BF571" s="38" t="b">
        <f t="shared" si="312"/>
        <v>1</v>
      </c>
      <c r="BG571" s="37" t="str">
        <f t="array" ref="BG571:BQ571">IF(BF571,"",IVSolution($M571,$N571,$O571,BB571,BC571,BD571,BE571,$E571,$F571,$G571,$H571,$I571))</f>
        <v/>
      </c>
      <c r="BH571" s="37" t="str">
        <v/>
      </c>
      <c r="BI571" s="37" t="str">
        <v/>
      </c>
      <c r="BJ571" s="39" t="str">
        <v/>
      </c>
      <c r="BK571" s="39" t="str">
        <v/>
      </c>
      <c r="BL571" s="37" t="str">
        <v/>
      </c>
      <c r="BM571" s="37" t="str">
        <v/>
      </c>
      <c r="BN571" s="37" t="str">
        <v/>
      </c>
      <c r="BO571" s="37" t="str">
        <v/>
      </c>
      <c r="BP571" s="37" t="str">
        <v/>
      </c>
      <c r="BQ571" s="37" t="str">
        <v/>
      </c>
      <c r="BR571" s="40" t="str">
        <f t="shared" si="313"/>
        <v/>
      </c>
      <c r="BS571" s="36" t="str">
        <f>IFERROR(INDEX('Level Multipliers'!$D:$D,MATCH(BR571,'Level Multipliers'!$A:$A,0)),"")</f>
        <v/>
      </c>
      <c r="BT571" s="37" t="str">
        <f t="shared" si="314"/>
        <v/>
      </c>
      <c r="BU571" s="37" t="str">
        <f t="shared" si="315"/>
        <v/>
      </c>
      <c r="BV571" s="38" t="str">
        <f t="shared" si="316"/>
        <v/>
      </c>
      <c r="BW571" s="38" t="str">
        <f t="shared" si="317"/>
        <v/>
      </c>
      <c r="BX571" s="38" t="b">
        <f t="shared" si="318"/>
        <v>1</v>
      </c>
      <c r="BY571" s="37" t="str">
        <f t="array" ref="BY571:CI571">IF(BX571,"",IVSolution($M571,$N571,$O571,BT571,BU571,BV571,BW571,$E571,$F571,$G571,$H571,$I571))</f>
        <v/>
      </c>
      <c r="BZ571" s="37" t="str">
        <v/>
      </c>
      <c r="CA571" s="37" t="str">
        <v/>
      </c>
      <c r="CB571" s="39" t="str">
        <v/>
      </c>
      <c r="CC571" s="39" t="str">
        <v/>
      </c>
      <c r="CD571" s="37" t="str">
        <v/>
      </c>
      <c r="CE571" s="37" t="str">
        <v/>
      </c>
      <c r="CF571" s="37" t="str">
        <v/>
      </c>
      <c r="CG571" s="37" t="str">
        <v/>
      </c>
      <c r="CH571" s="37" t="str">
        <v/>
      </c>
      <c r="CI571" s="37" t="str">
        <v/>
      </c>
      <c r="CJ571" s="41" t="str">
        <f t="shared" si="319"/>
        <v/>
      </c>
      <c r="CK571" s="41" t="str">
        <f t="shared" si="320"/>
        <v/>
      </c>
      <c r="CL571" s="61" t="str">
        <f t="shared" si="321"/>
        <v/>
      </c>
      <c r="CM571" s="39" t="str">
        <f t="shared" si="322"/>
        <v/>
      </c>
      <c r="CN571" s="39" t="str">
        <f t="shared" si="323"/>
        <v/>
      </c>
      <c r="CO571" s="42" t="str">
        <f t="shared" si="324"/>
        <v/>
      </c>
      <c r="CP571" s="42" t="str">
        <f t="shared" si="325"/>
        <v/>
      </c>
      <c r="CQ571" s="42" t="str">
        <f t="shared" si="326"/>
        <v/>
      </c>
      <c r="CR571" s="42" t="str">
        <f t="shared" si="327"/>
        <v/>
      </c>
      <c r="CS571" s="42" t="str">
        <f t="shared" si="328"/>
        <v/>
      </c>
      <c r="CT571" s="42" t="str">
        <f t="shared" si="329"/>
        <v/>
      </c>
      <c r="CU571" s="43" t="str">
        <f t="shared" si="330"/>
        <v/>
      </c>
      <c r="CV571" s="43" t="str">
        <f t="shared" si="331"/>
        <v/>
      </c>
      <c r="CW571" s="43" t="str">
        <f t="shared" si="332"/>
        <v/>
      </c>
      <c r="CX571" s="13"/>
    </row>
    <row r="572" spans="1:102" x14ac:dyDescent="0.25">
      <c r="A572" s="31"/>
      <c r="B572" s="13"/>
      <c r="C572" s="13"/>
      <c r="D572" s="13"/>
      <c r="E572" s="32"/>
      <c r="F572" s="32"/>
      <c r="G572" s="32"/>
      <c r="H572" s="32"/>
      <c r="I572" s="32"/>
      <c r="J572" s="13"/>
      <c r="K572" s="33"/>
      <c r="L572" s="34" t="str">
        <f>IFERROR(INDEX('Pokemon Data'!A:A,MATCH($A572,'Pokemon Data'!$B:$B,0)),"")</f>
        <v/>
      </c>
      <c r="M572" s="34" t="str">
        <f>IFERROR(INDEX('Pokemon Data'!I:I,MATCH($A572,'Pokemon Data'!$B:$B,0)),"")</f>
        <v/>
      </c>
      <c r="N572" s="34" t="str">
        <f>IFERROR(INDEX('Pokemon Data'!J:J,MATCH($A572,'Pokemon Data'!$B:$B,0)),"")</f>
        <v/>
      </c>
      <c r="O572" s="34" t="str">
        <f>IFERROR(INDEX('Pokemon Data'!K:K,MATCH($A572,'Pokemon Data'!$B:$B,0)),"")</f>
        <v/>
      </c>
      <c r="P572" s="35" t="str">
        <f>IFERROR(INDEX('Level Multipliers'!$A:$A,MATCH($D572,'Level Multipliers'!$B:$B,0)),"")</f>
        <v/>
      </c>
      <c r="Q572" s="36" t="str">
        <f>IFERROR(INDEX('Level Multipliers'!$D:$D,MATCH(P572,'Level Multipliers'!$A:$A,0)),"")</f>
        <v/>
      </c>
      <c r="R572" s="37" t="str">
        <f t="shared" si="296"/>
        <v/>
      </c>
      <c r="S572" s="37" t="str">
        <f t="shared" si="297"/>
        <v/>
      </c>
      <c r="T572" s="38" t="str">
        <f t="shared" si="298"/>
        <v/>
      </c>
      <c r="U572" s="38" t="str">
        <f t="shared" si="299"/>
        <v/>
      </c>
      <c r="V572" s="38" t="b">
        <f t="shared" si="300"/>
        <v>1</v>
      </c>
      <c r="W572" s="37" t="str">
        <f t="array" ref="W572:AG572">IF(V572,"",IVSolution($M572,$N572,$O572,R572,S572,T572,U572,$E572,$F572,$G572,$H572,$I572))</f>
        <v/>
      </c>
      <c r="X572" s="37" t="str">
        <v/>
      </c>
      <c r="Y572" s="37" t="str">
        <v/>
      </c>
      <c r="Z572" s="39" t="str">
        <v/>
      </c>
      <c r="AA572" s="39" t="str">
        <v/>
      </c>
      <c r="AB572" s="37" t="str">
        <v/>
      </c>
      <c r="AC572" s="37" t="str">
        <v/>
      </c>
      <c r="AD572" s="37" t="str">
        <v/>
      </c>
      <c r="AE572" s="37" t="str">
        <v/>
      </c>
      <c r="AF572" s="37" t="str">
        <v/>
      </c>
      <c r="AG572" s="37" t="str">
        <v/>
      </c>
      <c r="AH572" s="40" t="str">
        <f t="shared" si="301"/>
        <v/>
      </c>
      <c r="AI572" s="36" t="str">
        <f>IFERROR(INDEX('Level Multipliers'!$D:$D,MATCH(AH572,'Level Multipliers'!$A:$A,0)),"")</f>
        <v/>
      </c>
      <c r="AJ572" s="37" t="str">
        <f t="shared" si="302"/>
        <v/>
      </c>
      <c r="AK572" s="37" t="str">
        <f t="shared" si="303"/>
        <v/>
      </c>
      <c r="AL572" s="38" t="str">
        <f t="shared" si="304"/>
        <v/>
      </c>
      <c r="AM572" s="38" t="str">
        <f t="shared" si="305"/>
        <v/>
      </c>
      <c r="AN572" s="38" t="b">
        <f t="shared" si="306"/>
        <v>1</v>
      </c>
      <c r="AO572" s="37" t="str">
        <f t="array" ref="AO572:AY572">IF(AN572,"",IVSolution($M572,$N572,$O572,AJ572,AK572,AL572,AM572,$E572,$F572,$G572,$H572,$I572))</f>
        <v/>
      </c>
      <c r="AP572" s="37" t="str">
        <v/>
      </c>
      <c r="AQ572" s="37" t="str">
        <v/>
      </c>
      <c r="AR572" s="39" t="str">
        <v/>
      </c>
      <c r="AS572" s="39" t="str">
        <v/>
      </c>
      <c r="AT572" s="37" t="str">
        <v/>
      </c>
      <c r="AU572" s="37" t="str">
        <v/>
      </c>
      <c r="AV572" s="37" t="str">
        <v/>
      </c>
      <c r="AW572" s="37" t="str">
        <v/>
      </c>
      <c r="AX572" s="37" t="str">
        <v/>
      </c>
      <c r="AY572" s="37" t="str">
        <v/>
      </c>
      <c r="AZ572" s="40" t="str">
        <f t="shared" si="307"/>
        <v/>
      </c>
      <c r="BA572" s="36" t="str">
        <f>IFERROR(INDEX('Level Multipliers'!$D:$D,MATCH(AZ572,'Level Multipliers'!$A:$A,0)),"")</f>
        <v/>
      </c>
      <c r="BB572" s="37" t="str">
        <f t="shared" si="308"/>
        <v/>
      </c>
      <c r="BC572" s="37" t="str">
        <f t="shared" si="309"/>
        <v/>
      </c>
      <c r="BD572" s="38" t="str">
        <f t="shared" si="310"/>
        <v/>
      </c>
      <c r="BE572" s="38" t="str">
        <f t="shared" si="311"/>
        <v/>
      </c>
      <c r="BF572" s="38" t="b">
        <f t="shared" si="312"/>
        <v>1</v>
      </c>
      <c r="BG572" s="37" t="str">
        <f t="array" ref="BG572:BQ572">IF(BF572,"",IVSolution($M572,$N572,$O572,BB572,BC572,BD572,BE572,$E572,$F572,$G572,$H572,$I572))</f>
        <v/>
      </c>
      <c r="BH572" s="37" t="str">
        <v/>
      </c>
      <c r="BI572" s="37" t="str">
        <v/>
      </c>
      <c r="BJ572" s="39" t="str">
        <v/>
      </c>
      <c r="BK572" s="39" t="str">
        <v/>
      </c>
      <c r="BL572" s="37" t="str">
        <v/>
      </c>
      <c r="BM572" s="37" t="str">
        <v/>
      </c>
      <c r="BN572" s="37" t="str">
        <v/>
      </c>
      <c r="BO572" s="37" t="str">
        <v/>
      </c>
      <c r="BP572" s="37" t="str">
        <v/>
      </c>
      <c r="BQ572" s="37" t="str">
        <v/>
      </c>
      <c r="BR572" s="40" t="str">
        <f t="shared" si="313"/>
        <v/>
      </c>
      <c r="BS572" s="36" t="str">
        <f>IFERROR(INDEX('Level Multipliers'!$D:$D,MATCH(BR572,'Level Multipliers'!$A:$A,0)),"")</f>
        <v/>
      </c>
      <c r="BT572" s="37" t="str">
        <f t="shared" si="314"/>
        <v/>
      </c>
      <c r="BU572" s="37" t="str">
        <f t="shared" si="315"/>
        <v/>
      </c>
      <c r="BV572" s="38" t="str">
        <f t="shared" si="316"/>
        <v/>
      </c>
      <c r="BW572" s="38" t="str">
        <f t="shared" si="317"/>
        <v/>
      </c>
      <c r="BX572" s="38" t="b">
        <f t="shared" si="318"/>
        <v>1</v>
      </c>
      <c r="BY572" s="37" t="str">
        <f t="array" ref="BY572:CI572">IF(BX572,"",IVSolution($M572,$N572,$O572,BT572,BU572,BV572,BW572,$E572,$F572,$G572,$H572,$I572))</f>
        <v/>
      </c>
      <c r="BZ572" s="37" t="str">
        <v/>
      </c>
      <c r="CA572" s="37" t="str">
        <v/>
      </c>
      <c r="CB572" s="39" t="str">
        <v/>
      </c>
      <c r="CC572" s="39" t="str">
        <v/>
      </c>
      <c r="CD572" s="37" t="str">
        <v/>
      </c>
      <c r="CE572" s="37" t="str">
        <v/>
      </c>
      <c r="CF572" s="37" t="str">
        <v/>
      </c>
      <c r="CG572" s="37" t="str">
        <v/>
      </c>
      <c r="CH572" s="37" t="str">
        <v/>
      </c>
      <c r="CI572" s="37" t="str">
        <v/>
      </c>
      <c r="CJ572" s="41" t="str">
        <f t="shared" si="319"/>
        <v/>
      </c>
      <c r="CK572" s="41" t="str">
        <f t="shared" si="320"/>
        <v/>
      </c>
      <c r="CL572" s="61" t="str">
        <f t="shared" si="321"/>
        <v/>
      </c>
      <c r="CM572" s="39" t="str">
        <f t="shared" si="322"/>
        <v/>
      </c>
      <c r="CN572" s="39" t="str">
        <f t="shared" si="323"/>
        <v/>
      </c>
      <c r="CO572" s="42" t="str">
        <f t="shared" si="324"/>
        <v/>
      </c>
      <c r="CP572" s="42" t="str">
        <f t="shared" si="325"/>
        <v/>
      </c>
      <c r="CQ572" s="42" t="str">
        <f t="shared" si="326"/>
        <v/>
      </c>
      <c r="CR572" s="42" t="str">
        <f t="shared" si="327"/>
        <v/>
      </c>
      <c r="CS572" s="42" t="str">
        <f t="shared" si="328"/>
        <v/>
      </c>
      <c r="CT572" s="42" t="str">
        <f t="shared" si="329"/>
        <v/>
      </c>
      <c r="CU572" s="43" t="str">
        <f t="shared" si="330"/>
        <v/>
      </c>
      <c r="CV572" s="43" t="str">
        <f t="shared" si="331"/>
        <v/>
      </c>
      <c r="CW572" s="43" t="str">
        <f t="shared" si="332"/>
        <v/>
      </c>
      <c r="CX572" s="13"/>
    </row>
    <row r="573" spans="1:102" x14ac:dyDescent="0.25">
      <c r="A573" s="31"/>
      <c r="B573" s="13"/>
      <c r="C573" s="13"/>
      <c r="D573" s="13"/>
      <c r="E573" s="32"/>
      <c r="F573" s="32"/>
      <c r="G573" s="32"/>
      <c r="H573" s="32"/>
      <c r="I573" s="32"/>
      <c r="J573" s="13"/>
      <c r="K573" s="33"/>
      <c r="L573" s="34" t="str">
        <f>IFERROR(INDEX('Pokemon Data'!A:A,MATCH($A573,'Pokemon Data'!$B:$B,0)),"")</f>
        <v/>
      </c>
      <c r="M573" s="34" t="str">
        <f>IFERROR(INDEX('Pokemon Data'!I:I,MATCH($A573,'Pokemon Data'!$B:$B,0)),"")</f>
        <v/>
      </c>
      <c r="N573" s="34" t="str">
        <f>IFERROR(INDEX('Pokemon Data'!J:J,MATCH($A573,'Pokemon Data'!$B:$B,0)),"")</f>
        <v/>
      </c>
      <c r="O573" s="34" t="str">
        <f>IFERROR(INDEX('Pokemon Data'!K:K,MATCH($A573,'Pokemon Data'!$B:$B,0)),"")</f>
        <v/>
      </c>
      <c r="P573" s="35" t="str">
        <f>IFERROR(INDEX('Level Multipliers'!$A:$A,MATCH($D573,'Level Multipliers'!$B:$B,0)),"")</f>
        <v/>
      </c>
      <c r="Q573" s="36" t="str">
        <f>IFERROR(INDEX('Level Multipliers'!$D:$D,MATCH(P573,'Level Multipliers'!$A:$A,0)),"")</f>
        <v/>
      </c>
      <c r="R573" s="37" t="str">
        <f t="shared" si="296"/>
        <v/>
      </c>
      <c r="S573" s="37" t="str">
        <f t="shared" si="297"/>
        <v/>
      </c>
      <c r="T573" s="38" t="str">
        <f t="shared" si="298"/>
        <v/>
      </c>
      <c r="U573" s="38" t="str">
        <f t="shared" si="299"/>
        <v/>
      </c>
      <c r="V573" s="38" t="b">
        <f t="shared" si="300"/>
        <v>1</v>
      </c>
      <c r="W573" s="37" t="str">
        <f t="array" ref="W573:AG573">IF(V573,"",IVSolution($M573,$N573,$O573,R573,S573,T573,U573,$E573,$F573,$G573,$H573,$I573))</f>
        <v/>
      </c>
      <c r="X573" s="37" t="str">
        <v/>
      </c>
      <c r="Y573" s="37" t="str">
        <v/>
      </c>
      <c r="Z573" s="39" t="str">
        <v/>
      </c>
      <c r="AA573" s="39" t="str">
        <v/>
      </c>
      <c r="AB573" s="37" t="str">
        <v/>
      </c>
      <c r="AC573" s="37" t="str">
        <v/>
      </c>
      <c r="AD573" s="37" t="str">
        <v/>
      </c>
      <c r="AE573" s="37" t="str">
        <v/>
      </c>
      <c r="AF573" s="37" t="str">
        <v/>
      </c>
      <c r="AG573" s="37" t="str">
        <v/>
      </c>
      <c r="AH573" s="40" t="str">
        <f t="shared" si="301"/>
        <v/>
      </c>
      <c r="AI573" s="36" t="str">
        <f>IFERROR(INDEX('Level Multipliers'!$D:$D,MATCH(AH573,'Level Multipliers'!$A:$A,0)),"")</f>
        <v/>
      </c>
      <c r="AJ573" s="37" t="str">
        <f t="shared" si="302"/>
        <v/>
      </c>
      <c r="AK573" s="37" t="str">
        <f t="shared" si="303"/>
        <v/>
      </c>
      <c r="AL573" s="38" t="str">
        <f t="shared" si="304"/>
        <v/>
      </c>
      <c r="AM573" s="38" t="str">
        <f t="shared" si="305"/>
        <v/>
      </c>
      <c r="AN573" s="38" t="b">
        <f t="shared" si="306"/>
        <v>1</v>
      </c>
      <c r="AO573" s="37" t="str">
        <f t="array" ref="AO573:AY573">IF(AN573,"",IVSolution($M573,$N573,$O573,AJ573,AK573,AL573,AM573,$E573,$F573,$G573,$H573,$I573))</f>
        <v/>
      </c>
      <c r="AP573" s="37" t="str">
        <v/>
      </c>
      <c r="AQ573" s="37" t="str">
        <v/>
      </c>
      <c r="AR573" s="39" t="str">
        <v/>
      </c>
      <c r="AS573" s="39" t="str">
        <v/>
      </c>
      <c r="AT573" s="37" t="str">
        <v/>
      </c>
      <c r="AU573" s="37" t="str">
        <v/>
      </c>
      <c r="AV573" s="37" t="str">
        <v/>
      </c>
      <c r="AW573" s="37" t="str">
        <v/>
      </c>
      <c r="AX573" s="37" t="str">
        <v/>
      </c>
      <c r="AY573" s="37" t="str">
        <v/>
      </c>
      <c r="AZ573" s="40" t="str">
        <f t="shared" si="307"/>
        <v/>
      </c>
      <c r="BA573" s="36" t="str">
        <f>IFERROR(INDEX('Level Multipliers'!$D:$D,MATCH(AZ573,'Level Multipliers'!$A:$A,0)),"")</f>
        <v/>
      </c>
      <c r="BB573" s="37" t="str">
        <f t="shared" si="308"/>
        <v/>
      </c>
      <c r="BC573" s="37" t="str">
        <f t="shared" si="309"/>
        <v/>
      </c>
      <c r="BD573" s="38" t="str">
        <f t="shared" si="310"/>
        <v/>
      </c>
      <c r="BE573" s="38" t="str">
        <f t="shared" si="311"/>
        <v/>
      </c>
      <c r="BF573" s="38" t="b">
        <f t="shared" si="312"/>
        <v>1</v>
      </c>
      <c r="BG573" s="37" t="str">
        <f t="array" ref="BG573:BQ573">IF(BF573,"",IVSolution($M573,$N573,$O573,BB573,BC573,BD573,BE573,$E573,$F573,$G573,$H573,$I573))</f>
        <v/>
      </c>
      <c r="BH573" s="37" t="str">
        <v/>
      </c>
      <c r="BI573" s="37" t="str">
        <v/>
      </c>
      <c r="BJ573" s="39" t="str">
        <v/>
      </c>
      <c r="BK573" s="39" t="str">
        <v/>
      </c>
      <c r="BL573" s="37" t="str">
        <v/>
      </c>
      <c r="BM573" s="37" t="str">
        <v/>
      </c>
      <c r="BN573" s="37" t="str">
        <v/>
      </c>
      <c r="BO573" s="37" t="str">
        <v/>
      </c>
      <c r="BP573" s="37" t="str">
        <v/>
      </c>
      <c r="BQ573" s="37" t="str">
        <v/>
      </c>
      <c r="BR573" s="40" t="str">
        <f t="shared" si="313"/>
        <v/>
      </c>
      <c r="BS573" s="36" t="str">
        <f>IFERROR(INDEX('Level Multipliers'!$D:$D,MATCH(BR573,'Level Multipliers'!$A:$A,0)),"")</f>
        <v/>
      </c>
      <c r="BT573" s="37" t="str">
        <f t="shared" si="314"/>
        <v/>
      </c>
      <c r="BU573" s="37" t="str">
        <f t="shared" si="315"/>
        <v/>
      </c>
      <c r="BV573" s="38" t="str">
        <f t="shared" si="316"/>
        <v/>
      </c>
      <c r="BW573" s="38" t="str">
        <f t="shared" si="317"/>
        <v/>
      </c>
      <c r="BX573" s="38" t="b">
        <f t="shared" si="318"/>
        <v>1</v>
      </c>
      <c r="BY573" s="37" t="str">
        <f t="array" ref="BY573:CI573">IF(BX573,"",IVSolution($M573,$N573,$O573,BT573,BU573,BV573,BW573,$E573,$F573,$G573,$H573,$I573))</f>
        <v/>
      </c>
      <c r="BZ573" s="37" t="str">
        <v/>
      </c>
      <c r="CA573" s="37" t="str">
        <v/>
      </c>
      <c r="CB573" s="39" t="str">
        <v/>
      </c>
      <c r="CC573" s="39" t="str">
        <v/>
      </c>
      <c r="CD573" s="37" t="str">
        <v/>
      </c>
      <c r="CE573" s="37" t="str">
        <v/>
      </c>
      <c r="CF573" s="37" t="str">
        <v/>
      </c>
      <c r="CG573" s="37" t="str">
        <v/>
      </c>
      <c r="CH573" s="37" t="str">
        <v/>
      </c>
      <c r="CI573" s="37" t="str">
        <v/>
      </c>
      <c r="CJ573" s="41" t="str">
        <f t="shared" si="319"/>
        <v/>
      </c>
      <c r="CK573" s="41" t="str">
        <f t="shared" si="320"/>
        <v/>
      </c>
      <c r="CL573" s="61" t="str">
        <f t="shared" si="321"/>
        <v/>
      </c>
      <c r="CM573" s="39" t="str">
        <f t="shared" si="322"/>
        <v/>
      </c>
      <c r="CN573" s="39" t="str">
        <f t="shared" si="323"/>
        <v/>
      </c>
      <c r="CO573" s="42" t="str">
        <f t="shared" si="324"/>
        <v/>
      </c>
      <c r="CP573" s="42" t="str">
        <f t="shared" si="325"/>
        <v/>
      </c>
      <c r="CQ573" s="42" t="str">
        <f t="shared" si="326"/>
        <v/>
      </c>
      <c r="CR573" s="42" t="str">
        <f t="shared" si="327"/>
        <v/>
      </c>
      <c r="CS573" s="42" t="str">
        <f t="shared" si="328"/>
        <v/>
      </c>
      <c r="CT573" s="42" t="str">
        <f t="shared" si="329"/>
        <v/>
      </c>
      <c r="CU573" s="43" t="str">
        <f t="shared" si="330"/>
        <v/>
      </c>
      <c r="CV573" s="43" t="str">
        <f t="shared" si="331"/>
        <v/>
      </c>
      <c r="CW573" s="43" t="str">
        <f t="shared" si="332"/>
        <v/>
      </c>
      <c r="CX573" s="13"/>
    </row>
    <row r="574" spans="1:102" x14ac:dyDescent="0.25">
      <c r="A574" s="31"/>
      <c r="B574" s="13"/>
      <c r="C574" s="13"/>
      <c r="D574" s="13"/>
      <c r="E574" s="32"/>
      <c r="F574" s="32"/>
      <c r="G574" s="32"/>
      <c r="H574" s="32"/>
      <c r="I574" s="32"/>
      <c r="J574" s="13"/>
      <c r="K574" s="33"/>
      <c r="L574" s="34" t="str">
        <f>IFERROR(INDEX('Pokemon Data'!A:A,MATCH($A574,'Pokemon Data'!$B:$B,0)),"")</f>
        <v/>
      </c>
      <c r="M574" s="34" t="str">
        <f>IFERROR(INDEX('Pokemon Data'!I:I,MATCH($A574,'Pokemon Data'!$B:$B,0)),"")</f>
        <v/>
      </c>
      <c r="N574" s="34" t="str">
        <f>IFERROR(INDEX('Pokemon Data'!J:J,MATCH($A574,'Pokemon Data'!$B:$B,0)),"")</f>
        <v/>
      </c>
      <c r="O574" s="34" t="str">
        <f>IFERROR(INDEX('Pokemon Data'!K:K,MATCH($A574,'Pokemon Data'!$B:$B,0)),"")</f>
        <v/>
      </c>
      <c r="P574" s="35" t="str">
        <f>IFERROR(INDEX('Level Multipliers'!$A:$A,MATCH($D574,'Level Multipliers'!$B:$B,0)),"")</f>
        <v/>
      </c>
      <c r="Q574" s="36" t="str">
        <f>IFERROR(INDEX('Level Multipliers'!$D:$D,MATCH(P574,'Level Multipliers'!$A:$A,0)),"")</f>
        <v/>
      </c>
      <c r="R574" s="37" t="str">
        <f t="shared" si="296"/>
        <v/>
      </c>
      <c r="S574" s="37" t="str">
        <f t="shared" si="297"/>
        <v/>
      </c>
      <c r="T574" s="38" t="str">
        <f t="shared" si="298"/>
        <v/>
      </c>
      <c r="U574" s="38" t="str">
        <f t="shared" si="299"/>
        <v/>
      </c>
      <c r="V574" s="38" t="b">
        <f t="shared" si="300"/>
        <v>1</v>
      </c>
      <c r="W574" s="37" t="str">
        <f t="array" ref="W574:AG574">IF(V574,"",IVSolution($M574,$N574,$O574,R574,S574,T574,U574,$E574,$F574,$G574,$H574,$I574))</f>
        <v/>
      </c>
      <c r="X574" s="37" t="str">
        <v/>
      </c>
      <c r="Y574" s="37" t="str">
        <v/>
      </c>
      <c r="Z574" s="39" t="str">
        <v/>
      </c>
      <c r="AA574" s="39" t="str">
        <v/>
      </c>
      <c r="AB574" s="37" t="str">
        <v/>
      </c>
      <c r="AC574" s="37" t="str">
        <v/>
      </c>
      <c r="AD574" s="37" t="str">
        <v/>
      </c>
      <c r="AE574" s="37" t="str">
        <v/>
      </c>
      <c r="AF574" s="37" t="str">
        <v/>
      </c>
      <c r="AG574" s="37" t="str">
        <v/>
      </c>
      <c r="AH574" s="40" t="str">
        <f t="shared" si="301"/>
        <v/>
      </c>
      <c r="AI574" s="36" t="str">
        <f>IFERROR(INDEX('Level Multipliers'!$D:$D,MATCH(AH574,'Level Multipliers'!$A:$A,0)),"")</f>
        <v/>
      </c>
      <c r="AJ574" s="37" t="str">
        <f t="shared" si="302"/>
        <v/>
      </c>
      <c r="AK574" s="37" t="str">
        <f t="shared" si="303"/>
        <v/>
      </c>
      <c r="AL574" s="38" t="str">
        <f t="shared" si="304"/>
        <v/>
      </c>
      <c r="AM574" s="38" t="str">
        <f t="shared" si="305"/>
        <v/>
      </c>
      <c r="AN574" s="38" t="b">
        <f t="shared" si="306"/>
        <v>1</v>
      </c>
      <c r="AO574" s="37" t="str">
        <f t="array" ref="AO574:AY574">IF(AN574,"",IVSolution($M574,$N574,$O574,AJ574,AK574,AL574,AM574,$E574,$F574,$G574,$H574,$I574))</f>
        <v/>
      </c>
      <c r="AP574" s="37" t="str">
        <v/>
      </c>
      <c r="AQ574" s="37" t="str">
        <v/>
      </c>
      <c r="AR574" s="39" t="str">
        <v/>
      </c>
      <c r="AS574" s="39" t="str">
        <v/>
      </c>
      <c r="AT574" s="37" t="str">
        <v/>
      </c>
      <c r="AU574" s="37" t="str">
        <v/>
      </c>
      <c r="AV574" s="37" t="str">
        <v/>
      </c>
      <c r="AW574" s="37" t="str">
        <v/>
      </c>
      <c r="AX574" s="37" t="str">
        <v/>
      </c>
      <c r="AY574" s="37" t="str">
        <v/>
      </c>
      <c r="AZ574" s="40" t="str">
        <f t="shared" si="307"/>
        <v/>
      </c>
      <c r="BA574" s="36" t="str">
        <f>IFERROR(INDEX('Level Multipliers'!$D:$D,MATCH(AZ574,'Level Multipliers'!$A:$A,0)),"")</f>
        <v/>
      </c>
      <c r="BB574" s="37" t="str">
        <f t="shared" si="308"/>
        <v/>
      </c>
      <c r="BC574" s="37" t="str">
        <f t="shared" si="309"/>
        <v/>
      </c>
      <c r="BD574" s="38" t="str">
        <f t="shared" si="310"/>
        <v/>
      </c>
      <c r="BE574" s="38" t="str">
        <f t="shared" si="311"/>
        <v/>
      </c>
      <c r="BF574" s="38" t="b">
        <f t="shared" si="312"/>
        <v>1</v>
      </c>
      <c r="BG574" s="37" t="str">
        <f t="array" ref="BG574:BQ574">IF(BF574,"",IVSolution($M574,$N574,$O574,BB574,BC574,BD574,BE574,$E574,$F574,$G574,$H574,$I574))</f>
        <v/>
      </c>
      <c r="BH574" s="37" t="str">
        <v/>
      </c>
      <c r="BI574" s="37" t="str">
        <v/>
      </c>
      <c r="BJ574" s="39" t="str">
        <v/>
      </c>
      <c r="BK574" s="39" t="str">
        <v/>
      </c>
      <c r="BL574" s="37" t="str">
        <v/>
      </c>
      <c r="BM574" s="37" t="str">
        <v/>
      </c>
      <c r="BN574" s="37" t="str">
        <v/>
      </c>
      <c r="BO574" s="37" t="str">
        <v/>
      </c>
      <c r="BP574" s="37" t="str">
        <v/>
      </c>
      <c r="BQ574" s="37" t="str">
        <v/>
      </c>
      <c r="BR574" s="40" t="str">
        <f t="shared" si="313"/>
        <v/>
      </c>
      <c r="BS574" s="36" t="str">
        <f>IFERROR(INDEX('Level Multipliers'!$D:$D,MATCH(BR574,'Level Multipliers'!$A:$A,0)),"")</f>
        <v/>
      </c>
      <c r="BT574" s="37" t="str">
        <f t="shared" si="314"/>
        <v/>
      </c>
      <c r="BU574" s="37" t="str">
        <f t="shared" si="315"/>
        <v/>
      </c>
      <c r="BV574" s="38" t="str">
        <f t="shared" si="316"/>
        <v/>
      </c>
      <c r="BW574" s="38" t="str">
        <f t="shared" si="317"/>
        <v/>
      </c>
      <c r="BX574" s="38" t="b">
        <f t="shared" si="318"/>
        <v>1</v>
      </c>
      <c r="BY574" s="37" t="str">
        <f t="array" ref="BY574:CI574">IF(BX574,"",IVSolution($M574,$N574,$O574,BT574,BU574,BV574,BW574,$E574,$F574,$G574,$H574,$I574))</f>
        <v/>
      </c>
      <c r="BZ574" s="37" t="str">
        <v/>
      </c>
      <c r="CA574" s="37" t="str">
        <v/>
      </c>
      <c r="CB574" s="39" t="str">
        <v/>
      </c>
      <c r="CC574" s="39" t="str">
        <v/>
      </c>
      <c r="CD574" s="37" t="str">
        <v/>
      </c>
      <c r="CE574" s="37" t="str">
        <v/>
      </c>
      <c r="CF574" s="37" t="str">
        <v/>
      </c>
      <c r="CG574" s="37" t="str">
        <v/>
      </c>
      <c r="CH574" s="37" t="str">
        <v/>
      </c>
      <c r="CI574" s="37" t="str">
        <v/>
      </c>
      <c r="CJ574" s="41" t="str">
        <f t="shared" si="319"/>
        <v/>
      </c>
      <c r="CK574" s="41" t="str">
        <f t="shared" si="320"/>
        <v/>
      </c>
      <c r="CL574" s="61" t="str">
        <f t="shared" si="321"/>
        <v/>
      </c>
      <c r="CM574" s="39" t="str">
        <f t="shared" si="322"/>
        <v/>
      </c>
      <c r="CN574" s="39" t="str">
        <f t="shared" si="323"/>
        <v/>
      </c>
      <c r="CO574" s="42" t="str">
        <f t="shared" si="324"/>
        <v/>
      </c>
      <c r="CP574" s="42" t="str">
        <f t="shared" si="325"/>
        <v/>
      </c>
      <c r="CQ574" s="42" t="str">
        <f t="shared" si="326"/>
        <v/>
      </c>
      <c r="CR574" s="42" t="str">
        <f t="shared" si="327"/>
        <v/>
      </c>
      <c r="CS574" s="42" t="str">
        <f t="shared" si="328"/>
        <v/>
      </c>
      <c r="CT574" s="42" t="str">
        <f t="shared" si="329"/>
        <v/>
      </c>
      <c r="CU574" s="43" t="str">
        <f t="shared" si="330"/>
        <v/>
      </c>
      <c r="CV574" s="43" t="str">
        <f t="shared" si="331"/>
        <v/>
      </c>
      <c r="CW574" s="43" t="str">
        <f t="shared" si="332"/>
        <v/>
      </c>
      <c r="CX574" s="13"/>
    </row>
    <row r="575" spans="1:102" x14ac:dyDescent="0.25">
      <c r="A575" s="31"/>
      <c r="B575" s="13"/>
      <c r="C575" s="13"/>
      <c r="D575" s="13"/>
      <c r="E575" s="32"/>
      <c r="F575" s="32"/>
      <c r="G575" s="32"/>
      <c r="H575" s="32"/>
      <c r="I575" s="32"/>
      <c r="J575" s="13"/>
      <c r="K575" s="33"/>
      <c r="L575" s="34" t="str">
        <f>IFERROR(INDEX('Pokemon Data'!A:A,MATCH($A575,'Pokemon Data'!$B:$B,0)),"")</f>
        <v/>
      </c>
      <c r="M575" s="34" t="str">
        <f>IFERROR(INDEX('Pokemon Data'!I:I,MATCH($A575,'Pokemon Data'!$B:$B,0)),"")</f>
        <v/>
      </c>
      <c r="N575" s="34" t="str">
        <f>IFERROR(INDEX('Pokemon Data'!J:J,MATCH($A575,'Pokemon Data'!$B:$B,0)),"")</f>
        <v/>
      </c>
      <c r="O575" s="34" t="str">
        <f>IFERROR(INDEX('Pokemon Data'!K:K,MATCH($A575,'Pokemon Data'!$B:$B,0)),"")</f>
        <v/>
      </c>
      <c r="P575" s="35" t="str">
        <f>IFERROR(INDEX('Level Multipliers'!$A:$A,MATCH($D575,'Level Multipliers'!$B:$B,0)),"")</f>
        <v/>
      </c>
      <c r="Q575" s="36" t="str">
        <f>IFERROR(INDEX('Level Multipliers'!$D:$D,MATCH(P575,'Level Multipliers'!$A:$A,0)),"")</f>
        <v/>
      </c>
      <c r="R575" s="37" t="str">
        <f t="shared" si="296"/>
        <v/>
      </c>
      <c r="S575" s="37" t="str">
        <f t="shared" si="297"/>
        <v/>
      </c>
      <c r="T575" s="38" t="str">
        <f t="shared" si="298"/>
        <v/>
      </c>
      <c r="U575" s="38" t="str">
        <f t="shared" si="299"/>
        <v/>
      </c>
      <c r="V575" s="38" t="b">
        <f t="shared" si="300"/>
        <v>1</v>
      </c>
      <c r="W575" s="37" t="str">
        <f t="array" ref="W575:AG575">IF(V575,"",IVSolution($M575,$N575,$O575,R575,S575,T575,U575,$E575,$F575,$G575,$H575,$I575))</f>
        <v/>
      </c>
      <c r="X575" s="37" t="str">
        <v/>
      </c>
      <c r="Y575" s="37" t="str">
        <v/>
      </c>
      <c r="Z575" s="39" t="str">
        <v/>
      </c>
      <c r="AA575" s="39" t="str">
        <v/>
      </c>
      <c r="AB575" s="37" t="str">
        <v/>
      </c>
      <c r="AC575" s="37" t="str">
        <v/>
      </c>
      <c r="AD575" s="37" t="str">
        <v/>
      </c>
      <c r="AE575" s="37" t="str">
        <v/>
      </c>
      <c r="AF575" s="37" t="str">
        <v/>
      </c>
      <c r="AG575" s="37" t="str">
        <v/>
      </c>
      <c r="AH575" s="40" t="str">
        <f t="shared" si="301"/>
        <v/>
      </c>
      <c r="AI575" s="36" t="str">
        <f>IFERROR(INDEX('Level Multipliers'!$D:$D,MATCH(AH575,'Level Multipliers'!$A:$A,0)),"")</f>
        <v/>
      </c>
      <c r="AJ575" s="37" t="str">
        <f t="shared" si="302"/>
        <v/>
      </c>
      <c r="AK575" s="37" t="str">
        <f t="shared" si="303"/>
        <v/>
      </c>
      <c r="AL575" s="38" t="str">
        <f t="shared" si="304"/>
        <v/>
      </c>
      <c r="AM575" s="38" t="str">
        <f t="shared" si="305"/>
        <v/>
      </c>
      <c r="AN575" s="38" t="b">
        <f t="shared" si="306"/>
        <v>1</v>
      </c>
      <c r="AO575" s="37" t="str">
        <f t="array" ref="AO575:AY575">IF(AN575,"",IVSolution($M575,$N575,$O575,AJ575,AK575,AL575,AM575,$E575,$F575,$G575,$H575,$I575))</f>
        <v/>
      </c>
      <c r="AP575" s="37" t="str">
        <v/>
      </c>
      <c r="AQ575" s="37" t="str">
        <v/>
      </c>
      <c r="AR575" s="39" t="str">
        <v/>
      </c>
      <c r="AS575" s="39" t="str">
        <v/>
      </c>
      <c r="AT575" s="37" t="str">
        <v/>
      </c>
      <c r="AU575" s="37" t="str">
        <v/>
      </c>
      <c r="AV575" s="37" t="str">
        <v/>
      </c>
      <c r="AW575" s="37" t="str">
        <v/>
      </c>
      <c r="AX575" s="37" t="str">
        <v/>
      </c>
      <c r="AY575" s="37" t="str">
        <v/>
      </c>
      <c r="AZ575" s="40" t="str">
        <f t="shared" si="307"/>
        <v/>
      </c>
      <c r="BA575" s="36" t="str">
        <f>IFERROR(INDEX('Level Multipliers'!$D:$D,MATCH(AZ575,'Level Multipliers'!$A:$A,0)),"")</f>
        <v/>
      </c>
      <c r="BB575" s="37" t="str">
        <f t="shared" si="308"/>
        <v/>
      </c>
      <c r="BC575" s="37" t="str">
        <f t="shared" si="309"/>
        <v/>
      </c>
      <c r="BD575" s="38" t="str">
        <f t="shared" si="310"/>
        <v/>
      </c>
      <c r="BE575" s="38" t="str">
        <f t="shared" si="311"/>
        <v/>
      </c>
      <c r="BF575" s="38" t="b">
        <f t="shared" si="312"/>
        <v>1</v>
      </c>
      <c r="BG575" s="37" t="str">
        <f t="array" ref="BG575:BQ575">IF(BF575,"",IVSolution($M575,$N575,$O575,BB575,BC575,BD575,BE575,$E575,$F575,$G575,$H575,$I575))</f>
        <v/>
      </c>
      <c r="BH575" s="37" t="str">
        <v/>
      </c>
      <c r="BI575" s="37" t="str">
        <v/>
      </c>
      <c r="BJ575" s="39" t="str">
        <v/>
      </c>
      <c r="BK575" s="39" t="str">
        <v/>
      </c>
      <c r="BL575" s="37" t="str">
        <v/>
      </c>
      <c r="BM575" s="37" t="str">
        <v/>
      </c>
      <c r="BN575" s="37" t="str">
        <v/>
      </c>
      <c r="BO575" s="37" t="str">
        <v/>
      </c>
      <c r="BP575" s="37" t="str">
        <v/>
      </c>
      <c r="BQ575" s="37" t="str">
        <v/>
      </c>
      <c r="BR575" s="40" t="str">
        <f t="shared" si="313"/>
        <v/>
      </c>
      <c r="BS575" s="36" t="str">
        <f>IFERROR(INDEX('Level Multipliers'!$D:$D,MATCH(BR575,'Level Multipliers'!$A:$A,0)),"")</f>
        <v/>
      </c>
      <c r="BT575" s="37" t="str">
        <f t="shared" si="314"/>
        <v/>
      </c>
      <c r="BU575" s="37" t="str">
        <f t="shared" si="315"/>
        <v/>
      </c>
      <c r="BV575" s="38" t="str">
        <f t="shared" si="316"/>
        <v/>
      </c>
      <c r="BW575" s="38" t="str">
        <f t="shared" si="317"/>
        <v/>
      </c>
      <c r="BX575" s="38" t="b">
        <f t="shared" si="318"/>
        <v>1</v>
      </c>
      <c r="BY575" s="37" t="str">
        <f t="array" ref="BY575:CI575">IF(BX575,"",IVSolution($M575,$N575,$O575,BT575,BU575,BV575,BW575,$E575,$F575,$G575,$H575,$I575))</f>
        <v/>
      </c>
      <c r="BZ575" s="37" t="str">
        <v/>
      </c>
      <c r="CA575" s="37" t="str">
        <v/>
      </c>
      <c r="CB575" s="39" t="str">
        <v/>
      </c>
      <c r="CC575" s="39" t="str">
        <v/>
      </c>
      <c r="CD575" s="37" t="str">
        <v/>
      </c>
      <c r="CE575" s="37" t="str">
        <v/>
      </c>
      <c r="CF575" s="37" t="str">
        <v/>
      </c>
      <c r="CG575" s="37" t="str">
        <v/>
      </c>
      <c r="CH575" s="37" t="str">
        <v/>
      </c>
      <c r="CI575" s="37" t="str">
        <v/>
      </c>
      <c r="CJ575" s="41" t="str">
        <f t="shared" si="319"/>
        <v/>
      </c>
      <c r="CK575" s="41" t="str">
        <f t="shared" si="320"/>
        <v/>
      </c>
      <c r="CL575" s="61" t="str">
        <f t="shared" si="321"/>
        <v/>
      </c>
      <c r="CM575" s="39" t="str">
        <f t="shared" si="322"/>
        <v/>
      </c>
      <c r="CN575" s="39" t="str">
        <f t="shared" si="323"/>
        <v/>
      </c>
      <c r="CO575" s="42" t="str">
        <f t="shared" si="324"/>
        <v/>
      </c>
      <c r="CP575" s="42" t="str">
        <f t="shared" si="325"/>
        <v/>
      </c>
      <c r="CQ575" s="42" t="str">
        <f t="shared" si="326"/>
        <v/>
      </c>
      <c r="CR575" s="42" t="str">
        <f t="shared" si="327"/>
        <v/>
      </c>
      <c r="CS575" s="42" t="str">
        <f t="shared" si="328"/>
        <v/>
      </c>
      <c r="CT575" s="42" t="str">
        <f t="shared" si="329"/>
        <v/>
      </c>
      <c r="CU575" s="43" t="str">
        <f t="shared" si="330"/>
        <v/>
      </c>
      <c r="CV575" s="43" t="str">
        <f t="shared" si="331"/>
        <v/>
      </c>
      <c r="CW575" s="43" t="str">
        <f t="shared" si="332"/>
        <v/>
      </c>
      <c r="CX575" s="13"/>
    </row>
    <row r="576" spans="1:102" x14ac:dyDescent="0.25">
      <c r="A576" s="31"/>
      <c r="B576" s="13"/>
      <c r="C576" s="13"/>
      <c r="D576" s="13"/>
      <c r="E576" s="32"/>
      <c r="F576" s="32"/>
      <c r="G576" s="32"/>
      <c r="H576" s="32"/>
      <c r="I576" s="32"/>
      <c r="J576" s="13"/>
      <c r="K576" s="33"/>
      <c r="L576" s="34" t="str">
        <f>IFERROR(INDEX('Pokemon Data'!A:A,MATCH($A576,'Pokemon Data'!$B:$B,0)),"")</f>
        <v/>
      </c>
      <c r="M576" s="34" t="str">
        <f>IFERROR(INDEX('Pokemon Data'!I:I,MATCH($A576,'Pokemon Data'!$B:$B,0)),"")</f>
        <v/>
      </c>
      <c r="N576" s="34" t="str">
        <f>IFERROR(INDEX('Pokemon Data'!J:J,MATCH($A576,'Pokemon Data'!$B:$B,0)),"")</f>
        <v/>
      </c>
      <c r="O576" s="34" t="str">
        <f>IFERROR(INDEX('Pokemon Data'!K:K,MATCH($A576,'Pokemon Data'!$B:$B,0)),"")</f>
        <v/>
      </c>
      <c r="P576" s="35" t="str">
        <f>IFERROR(INDEX('Level Multipliers'!$A:$A,MATCH($D576,'Level Multipliers'!$B:$B,0)),"")</f>
        <v/>
      </c>
      <c r="Q576" s="36" t="str">
        <f>IFERROR(INDEX('Level Multipliers'!$D:$D,MATCH(P576,'Level Multipliers'!$A:$A,0)),"")</f>
        <v/>
      </c>
      <c r="R576" s="37" t="str">
        <f t="shared" si="296"/>
        <v/>
      </c>
      <c r="S576" s="37" t="str">
        <f t="shared" si="297"/>
        <v/>
      </c>
      <c r="T576" s="38" t="str">
        <f t="shared" si="298"/>
        <v/>
      </c>
      <c r="U576" s="38" t="str">
        <f t="shared" si="299"/>
        <v/>
      </c>
      <c r="V576" s="38" t="b">
        <f t="shared" si="300"/>
        <v>1</v>
      </c>
      <c r="W576" s="37" t="str">
        <f t="array" ref="W576:AG576">IF(V576,"",IVSolution($M576,$N576,$O576,R576,S576,T576,U576,$E576,$F576,$G576,$H576,$I576))</f>
        <v/>
      </c>
      <c r="X576" s="37" t="str">
        <v/>
      </c>
      <c r="Y576" s="37" t="str">
        <v/>
      </c>
      <c r="Z576" s="39" t="str">
        <v/>
      </c>
      <c r="AA576" s="39" t="str">
        <v/>
      </c>
      <c r="AB576" s="37" t="str">
        <v/>
      </c>
      <c r="AC576" s="37" t="str">
        <v/>
      </c>
      <c r="AD576" s="37" t="str">
        <v/>
      </c>
      <c r="AE576" s="37" t="str">
        <v/>
      </c>
      <c r="AF576" s="37" t="str">
        <v/>
      </c>
      <c r="AG576" s="37" t="str">
        <v/>
      </c>
      <c r="AH576" s="40" t="str">
        <f t="shared" si="301"/>
        <v/>
      </c>
      <c r="AI576" s="36" t="str">
        <f>IFERROR(INDEX('Level Multipliers'!$D:$D,MATCH(AH576,'Level Multipliers'!$A:$A,0)),"")</f>
        <v/>
      </c>
      <c r="AJ576" s="37" t="str">
        <f t="shared" si="302"/>
        <v/>
      </c>
      <c r="AK576" s="37" t="str">
        <f t="shared" si="303"/>
        <v/>
      </c>
      <c r="AL576" s="38" t="str">
        <f t="shared" si="304"/>
        <v/>
      </c>
      <c r="AM576" s="38" t="str">
        <f t="shared" si="305"/>
        <v/>
      </c>
      <c r="AN576" s="38" t="b">
        <f t="shared" si="306"/>
        <v>1</v>
      </c>
      <c r="AO576" s="37" t="str">
        <f t="array" ref="AO576:AY576">IF(AN576,"",IVSolution($M576,$N576,$O576,AJ576,AK576,AL576,AM576,$E576,$F576,$G576,$H576,$I576))</f>
        <v/>
      </c>
      <c r="AP576" s="37" t="str">
        <v/>
      </c>
      <c r="AQ576" s="37" t="str">
        <v/>
      </c>
      <c r="AR576" s="39" t="str">
        <v/>
      </c>
      <c r="AS576" s="39" t="str">
        <v/>
      </c>
      <c r="AT576" s="37" t="str">
        <v/>
      </c>
      <c r="AU576" s="37" t="str">
        <v/>
      </c>
      <c r="AV576" s="37" t="str">
        <v/>
      </c>
      <c r="AW576" s="37" t="str">
        <v/>
      </c>
      <c r="AX576" s="37" t="str">
        <v/>
      </c>
      <c r="AY576" s="37" t="str">
        <v/>
      </c>
      <c r="AZ576" s="40" t="str">
        <f t="shared" si="307"/>
        <v/>
      </c>
      <c r="BA576" s="36" t="str">
        <f>IFERROR(INDEX('Level Multipliers'!$D:$D,MATCH(AZ576,'Level Multipliers'!$A:$A,0)),"")</f>
        <v/>
      </c>
      <c r="BB576" s="37" t="str">
        <f t="shared" si="308"/>
        <v/>
      </c>
      <c r="BC576" s="37" t="str">
        <f t="shared" si="309"/>
        <v/>
      </c>
      <c r="BD576" s="38" t="str">
        <f t="shared" si="310"/>
        <v/>
      </c>
      <c r="BE576" s="38" t="str">
        <f t="shared" si="311"/>
        <v/>
      </c>
      <c r="BF576" s="38" t="b">
        <f t="shared" si="312"/>
        <v>1</v>
      </c>
      <c r="BG576" s="37" t="str">
        <f t="array" ref="BG576:BQ576">IF(BF576,"",IVSolution($M576,$N576,$O576,BB576,BC576,BD576,BE576,$E576,$F576,$G576,$H576,$I576))</f>
        <v/>
      </c>
      <c r="BH576" s="37" t="str">
        <v/>
      </c>
      <c r="BI576" s="37" t="str">
        <v/>
      </c>
      <c r="BJ576" s="39" t="str">
        <v/>
      </c>
      <c r="BK576" s="39" t="str">
        <v/>
      </c>
      <c r="BL576" s="37" t="str">
        <v/>
      </c>
      <c r="BM576" s="37" t="str">
        <v/>
      </c>
      <c r="BN576" s="37" t="str">
        <v/>
      </c>
      <c r="BO576" s="37" t="str">
        <v/>
      </c>
      <c r="BP576" s="37" t="str">
        <v/>
      </c>
      <c r="BQ576" s="37" t="str">
        <v/>
      </c>
      <c r="BR576" s="40" t="str">
        <f t="shared" si="313"/>
        <v/>
      </c>
      <c r="BS576" s="36" t="str">
        <f>IFERROR(INDEX('Level Multipliers'!$D:$D,MATCH(BR576,'Level Multipliers'!$A:$A,0)),"")</f>
        <v/>
      </c>
      <c r="BT576" s="37" t="str">
        <f t="shared" si="314"/>
        <v/>
      </c>
      <c r="BU576" s="37" t="str">
        <f t="shared" si="315"/>
        <v/>
      </c>
      <c r="BV576" s="38" t="str">
        <f t="shared" si="316"/>
        <v/>
      </c>
      <c r="BW576" s="38" t="str">
        <f t="shared" si="317"/>
        <v/>
      </c>
      <c r="BX576" s="38" t="b">
        <f t="shared" si="318"/>
        <v>1</v>
      </c>
      <c r="BY576" s="37" t="str">
        <f t="array" ref="BY576:CI576">IF(BX576,"",IVSolution($M576,$N576,$O576,BT576,BU576,BV576,BW576,$E576,$F576,$G576,$H576,$I576))</f>
        <v/>
      </c>
      <c r="BZ576" s="37" t="str">
        <v/>
      </c>
      <c r="CA576" s="37" t="str">
        <v/>
      </c>
      <c r="CB576" s="39" t="str">
        <v/>
      </c>
      <c r="CC576" s="39" t="str">
        <v/>
      </c>
      <c r="CD576" s="37" t="str">
        <v/>
      </c>
      <c r="CE576" s="37" t="str">
        <v/>
      </c>
      <c r="CF576" s="37" t="str">
        <v/>
      </c>
      <c r="CG576" s="37" t="str">
        <v/>
      </c>
      <c r="CH576" s="37" t="str">
        <v/>
      </c>
      <c r="CI576" s="37" t="str">
        <v/>
      </c>
      <c r="CJ576" s="41" t="str">
        <f t="shared" si="319"/>
        <v/>
      </c>
      <c r="CK576" s="41" t="str">
        <f t="shared" si="320"/>
        <v/>
      </c>
      <c r="CL576" s="61" t="str">
        <f t="shared" si="321"/>
        <v/>
      </c>
      <c r="CM576" s="39" t="str">
        <f t="shared" si="322"/>
        <v/>
      </c>
      <c r="CN576" s="39" t="str">
        <f t="shared" si="323"/>
        <v/>
      </c>
      <c r="CO576" s="42" t="str">
        <f t="shared" si="324"/>
        <v/>
      </c>
      <c r="CP576" s="42" t="str">
        <f t="shared" si="325"/>
        <v/>
      </c>
      <c r="CQ576" s="42" t="str">
        <f t="shared" si="326"/>
        <v/>
      </c>
      <c r="CR576" s="42" t="str">
        <f t="shared" si="327"/>
        <v/>
      </c>
      <c r="CS576" s="42" t="str">
        <f t="shared" si="328"/>
        <v/>
      </c>
      <c r="CT576" s="42" t="str">
        <f t="shared" si="329"/>
        <v/>
      </c>
      <c r="CU576" s="43" t="str">
        <f t="shared" si="330"/>
        <v/>
      </c>
      <c r="CV576" s="43" t="str">
        <f t="shared" si="331"/>
        <v/>
      </c>
      <c r="CW576" s="43" t="str">
        <f t="shared" si="332"/>
        <v/>
      </c>
      <c r="CX576" s="13"/>
    </row>
    <row r="577" spans="1:102" x14ac:dyDescent="0.25">
      <c r="A577" s="31"/>
      <c r="B577" s="13"/>
      <c r="C577" s="13"/>
      <c r="D577" s="13"/>
      <c r="E577" s="32"/>
      <c r="F577" s="32"/>
      <c r="G577" s="32"/>
      <c r="H577" s="32"/>
      <c r="I577" s="32"/>
      <c r="J577" s="13"/>
      <c r="K577" s="33"/>
      <c r="L577" s="34" t="str">
        <f>IFERROR(INDEX('Pokemon Data'!A:A,MATCH($A577,'Pokemon Data'!$B:$B,0)),"")</f>
        <v/>
      </c>
      <c r="M577" s="34" t="str">
        <f>IFERROR(INDEX('Pokemon Data'!I:I,MATCH($A577,'Pokemon Data'!$B:$B,0)),"")</f>
        <v/>
      </c>
      <c r="N577" s="34" t="str">
        <f>IFERROR(INDEX('Pokemon Data'!J:J,MATCH($A577,'Pokemon Data'!$B:$B,0)),"")</f>
        <v/>
      </c>
      <c r="O577" s="34" t="str">
        <f>IFERROR(INDEX('Pokemon Data'!K:K,MATCH($A577,'Pokemon Data'!$B:$B,0)),"")</f>
        <v/>
      </c>
      <c r="P577" s="35" t="str">
        <f>IFERROR(INDEX('Level Multipliers'!$A:$A,MATCH($D577,'Level Multipliers'!$B:$B,0)),"")</f>
        <v/>
      </c>
      <c r="Q577" s="36" t="str">
        <f>IFERROR(INDEX('Level Multipliers'!$D:$D,MATCH(P577,'Level Multipliers'!$A:$A,0)),"")</f>
        <v/>
      </c>
      <c r="R577" s="37" t="str">
        <f t="shared" si="296"/>
        <v/>
      </c>
      <c r="S577" s="37" t="str">
        <f t="shared" si="297"/>
        <v/>
      </c>
      <c r="T577" s="38" t="str">
        <f t="shared" si="298"/>
        <v/>
      </c>
      <c r="U577" s="38" t="str">
        <f t="shared" si="299"/>
        <v/>
      </c>
      <c r="V577" s="38" t="b">
        <f t="shared" si="300"/>
        <v>1</v>
      </c>
      <c r="W577" s="37" t="str">
        <f t="array" ref="W577:AG577">IF(V577,"",IVSolution($M577,$N577,$O577,R577,S577,T577,U577,$E577,$F577,$G577,$H577,$I577))</f>
        <v/>
      </c>
      <c r="X577" s="37" t="str">
        <v/>
      </c>
      <c r="Y577" s="37" t="str">
        <v/>
      </c>
      <c r="Z577" s="39" t="str">
        <v/>
      </c>
      <c r="AA577" s="39" t="str">
        <v/>
      </c>
      <c r="AB577" s="37" t="str">
        <v/>
      </c>
      <c r="AC577" s="37" t="str">
        <v/>
      </c>
      <c r="AD577" s="37" t="str">
        <v/>
      </c>
      <c r="AE577" s="37" t="str">
        <v/>
      </c>
      <c r="AF577" s="37" t="str">
        <v/>
      </c>
      <c r="AG577" s="37" t="str">
        <v/>
      </c>
      <c r="AH577" s="40" t="str">
        <f t="shared" si="301"/>
        <v/>
      </c>
      <c r="AI577" s="36" t="str">
        <f>IFERROR(INDEX('Level Multipliers'!$D:$D,MATCH(AH577,'Level Multipliers'!$A:$A,0)),"")</f>
        <v/>
      </c>
      <c r="AJ577" s="37" t="str">
        <f t="shared" si="302"/>
        <v/>
      </c>
      <c r="AK577" s="37" t="str">
        <f t="shared" si="303"/>
        <v/>
      </c>
      <c r="AL577" s="38" t="str">
        <f t="shared" si="304"/>
        <v/>
      </c>
      <c r="AM577" s="38" t="str">
        <f t="shared" si="305"/>
        <v/>
      </c>
      <c r="AN577" s="38" t="b">
        <f t="shared" si="306"/>
        <v>1</v>
      </c>
      <c r="AO577" s="37" t="str">
        <f t="array" ref="AO577:AY577">IF(AN577,"",IVSolution($M577,$N577,$O577,AJ577,AK577,AL577,AM577,$E577,$F577,$G577,$H577,$I577))</f>
        <v/>
      </c>
      <c r="AP577" s="37" t="str">
        <v/>
      </c>
      <c r="AQ577" s="37" t="str">
        <v/>
      </c>
      <c r="AR577" s="39" t="str">
        <v/>
      </c>
      <c r="AS577" s="39" t="str">
        <v/>
      </c>
      <c r="AT577" s="37" t="str">
        <v/>
      </c>
      <c r="AU577" s="37" t="str">
        <v/>
      </c>
      <c r="AV577" s="37" t="str">
        <v/>
      </c>
      <c r="AW577" s="37" t="str">
        <v/>
      </c>
      <c r="AX577" s="37" t="str">
        <v/>
      </c>
      <c r="AY577" s="37" t="str">
        <v/>
      </c>
      <c r="AZ577" s="40" t="str">
        <f t="shared" si="307"/>
        <v/>
      </c>
      <c r="BA577" s="36" t="str">
        <f>IFERROR(INDEX('Level Multipliers'!$D:$D,MATCH(AZ577,'Level Multipliers'!$A:$A,0)),"")</f>
        <v/>
      </c>
      <c r="BB577" s="37" t="str">
        <f t="shared" si="308"/>
        <v/>
      </c>
      <c r="BC577" s="37" t="str">
        <f t="shared" si="309"/>
        <v/>
      </c>
      <c r="BD577" s="38" t="str">
        <f t="shared" si="310"/>
        <v/>
      </c>
      <c r="BE577" s="38" t="str">
        <f t="shared" si="311"/>
        <v/>
      </c>
      <c r="BF577" s="38" t="b">
        <f t="shared" si="312"/>
        <v>1</v>
      </c>
      <c r="BG577" s="37" t="str">
        <f t="array" ref="BG577:BQ577">IF(BF577,"",IVSolution($M577,$N577,$O577,BB577,BC577,BD577,BE577,$E577,$F577,$G577,$H577,$I577))</f>
        <v/>
      </c>
      <c r="BH577" s="37" t="str">
        <v/>
      </c>
      <c r="BI577" s="37" t="str">
        <v/>
      </c>
      <c r="BJ577" s="39" t="str">
        <v/>
      </c>
      <c r="BK577" s="39" t="str">
        <v/>
      </c>
      <c r="BL577" s="37" t="str">
        <v/>
      </c>
      <c r="BM577" s="37" t="str">
        <v/>
      </c>
      <c r="BN577" s="37" t="str">
        <v/>
      </c>
      <c r="BO577" s="37" t="str">
        <v/>
      </c>
      <c r="BP577" s="37" t="str">
        <v/>
      </c>
      <c r="BQ577" s="37" t="str">
        <v/>
      </c>
      <c r="BR577" s="40" t="str">
        <f t="shared" si="313"/>
        <v/>
      </c>
      <c r="BS577" s="36" t="str">
        <f>IFERROR(INDEX('Level Multipliers'!$D:$D,MATCH(BR577,'Level Multipliers'!$A:$A,0)),"")</f>
        <v/>
      </c>
      <c r="BT577" s="37" t="str">
        <f t="shared" si="314"/>
        <v/>
      </c>
      <c r="BU577" s="37" t="str">
        <f t="shared" si="315"/>
        <v/>
      </c>
      <c r="BV577" s="38" t="str">
        <f t="shared" si="316"/>
        <v/>
      </c>
      <c r="BW577" s="38" t="str">
        <f t="shared" si="317"/>
        <v/>
      </c>
      <c r="BX577" s="38" t="b">
        <f t="shared" si="318"/>
        <v>1</v>
      </c>
      <c r="BY577" s="37" t="str">
        <f t="array" ref="BY577:CI577">IF(BX577,"",IVSolution($M577,$N577,$O577,BT577,BU577,BV577,BW577,$E577,$F577,$G577,$H577,$I577))</f>
        <v/>
      </c>
      <c r="BZ577" s="37" t="str">
        <v/>
      </c>
      <c r="CA577" s="37" t="str">
        <v/>
      </c>
      <c r="CB577" s="39" t="str">
        <v/>
      </c>
      <c r="CC577" s="39" t="str">
        <v/>
      </c>
      <c r="CD577" s="37" t="str">
        <v/>
      </c>
      <c r="CE577" s="37" t="str">
        <v/>
      </c>
      <c r="CF577" s="37" t="str">
        <v/>
      </c>
      <c r="CG577" s="37" t="str">
        <v/>
      </c>
      <c r="CH577" s="37" t="str">
        <v/>
      </c>
      <c r="CI577" s="37" t="str">
        <v/>
      </c>
      <c r="CJ577" s="41" t="str">
        <f t="shared" si="319"/>
        <v/>
      </c>
      <c r="CK577" s="41" t="str">
        <f t="shared" si="320"/>
        <v/>
      </c>
      <c r="CL577" s="61" t="str">
        <f t="shared" si="321"/>
        <v/>
      </c>
      <c r="CM577" s="39" t="str">
        <f t="shared" si="322"/>
        <v/>
      </c>
      <c r="CN577" s="39" t="str">
        <f t="shared" si="323"/>
        <v/>
      </c>
      <c r="CO577" s="42" t="str">
        <f t="shared" si="324"/>
        <v/>
      </c>
      <c r="CP577" s="42" t="str">
        <f t="shared" si="325"/>
        <v/>
      </c>
      <c r="CQ577" s="42" t="str">
        <f t="shared" si="326"/>
        <v/>
      </c>
      <c r="CR577" s="42" t="str">
        <f t="shared" si="327"/>
        <v/>
      </c>
      <c r="CS577" s="42" t="str">
        <f t="shared" si="328"/>
        <v/>
      </c>
      <c r="CT577" s="42" t="str">
        <f t="shared" si="329"/>
        <v/>
      </c>
      <c r="CU577" s="43" t="str">
        <f t="shared" si="330"/>
        <v/>
      </c>
      <c r="CV577" s="43" t="str">
        <f t="shared" si="331"/>
        <v/>
      </c>
      <c r="CW577" s="43" t="str">
        <f t="shared" si="332"/>
        <v/>
      </c>
      <c r="CX577" s="13"/>
    </row>
    <row r="578" spans="1:102" x14ac:dyDescent="0.25">
      <c r="A578" s="31"/>
      <c r="B578" s="13"/>
      <c r="C578" s="13"/>
      <c r="D578" s="13"/>
      <c r="E578" s="32"/>
      <c r="F578" s="32"/>
      <c r="G578" s="32"/>
      <c r="H578" s="32"/>
      <c r="I578" s="32"/>
      <c r="J578" s="13"/>
      <c r="K578" s="33"/>
      <c r="L578" s="34" t="str">
        <f>IFERROR(INDEX('Pokemon Data'!A:A,MATCH($A578,'Pokemon Data'!$B:$B,0)),"")</f>
        <v/>
      </c>
      <c r="M578" s="34" t="str">
        <f>IFERROR(INDEX('Pokemon Data'!I:I,MATCH($A578,'Pokemon Data'!$B:$B,0)),"")</f>
        <v/>
      </c>
      <c r="N578" s="34" t="str">
        <f>IFERROR(INDEX('Pokemon Data'!J:J,MATCH($A578,'Pokemon Data'!$B:$B,0)),"")</f>
        <v/>
      </c>
      <c r="O578" s="34" t="str">
        <f>IFERROR(INDEX('Pokemon Data'!K:K,MATCH($A578,'Pokemon Data'!$B:$B,0)),"")</f>
        <v/>
      </c>
      <c r="P578" s="35" t="str">
        <f>IFERROR(INDEX('Level Multipliers'!$A:$A,MATCH($D578,'Level Multipliers'!$B:$B,0)),"")</f>
        <v/>
      </c>
      <c r="Q578" s="36" t="str">
        <f>IFERROR(INDEX('Level Multipliers'!$D:$D,MATCH(P578,'Level Multipliers'!$A:$A,0)),"")</f>
        <v/>
      </c>
      <c r="R578" s="37" t="str">
        <f t="shared" si="296"/>
        <v/>
      </c>
      <c r="S578" s="37" t="str">
        <f t="shared" si="297"/>
        <v/>
      </c>
      <c r="T578" s="38" t="str">
        <f t="shared" si="298"/>
        <v/>
      </c>
      <c r="U578" s="38" t="str">
        <f t="shared" si="299"/>
        <v/>
      </c>
      <c r="V578" s="38" t="b">
        <f t="shared" si="300"/>
        <v>1</v>
      </c>
      <c r="W578" s="37" t="str">
        <f t="array" ref="W578:AG578">IF(V578,"",IVSolution($M578,$N578,$O578,R578,S578,T578,U578,$E578,$F578,$G578,$H578,$I578))</f>
        <v/>
      </c>
      <c r="X578" s="37" t="str">
        <v/>
      </c>
      <c r="Y578" s="37" t="str">
        <v/>
      </c>
      <c r="Z578" s="39" t="str">
        <v/>
      </c>
      <c r="AA578" s="39" t="str">
        <v/>
      </c>
      <c r="AB578" s="37" t="str">
        <v/>
      </c>
      <c r="AC578" s="37" t="str">
        <v/>
      </c>
      <c r="AD578" s="37" t="str">
        <v/>
      </c>
      <c r="AE578" s="37" t="str">
        <v/>
      </c>
      <c r="AF578" s="37" t="str">
        <v/>
      </c>
      <c r="AG578" s="37" t="str">
        <v/>
      </c>
      <c r="AH578" s="40" t="str">
        <f t="shared" si="301"/>
        <v/>
      </c>
      <c r="AI578" s="36" t="str">
        <f>IFERROR(INDEX('Level Multipliers'!$D:$D,MATCH(AH578,'Level Multipliers'!$A:$A,0)),"")</f>
        <v/>
      </c>
      <c r="AJ578" s="37" t="str">
        <f t="shared" si="302"/>
        <v/>
      </c>
      <c r="AK578" s="37" t="str">
        <f t="shared" si="303"/>
        <v/>
      </c>
      <c r="AL578" s="38" t="str">
        <f t="shared" si="304"/>
        <v/>
      </c>
      <c r="AM578" s="38" t="str">
        <f t="shared" si="305"/>
        <v/>
      </c>
      <c r="AN578" s="38" t="b">
        <f t="shared" si="306"/>
        <v>1</v>
      </c>
      <c r="AO578" s="37" t="str">
        <f t="array" ref="AO578:AY578">IF(AN578,"",IVSolution($M578,$N578,$O578,AJ578,AK578,AL578,AM578,$E578,$F578,$G578,$H578,$I578))</f>
        <v/>
      </c>
      <c r="AP578" s="37" t="str">
        <v/>
      </c>
      <c r="AQ578" s="37" t="str">
        <v/>
      </c>
      <c r="AR578" s="39" t="str">
        <v/>
      </c>
      <c r="AS578" s="39" t="str">
        <v/>
      </c>
      <c r="AT578" s="37" t="str">
        <v/>
      </c>
      <c r="AU578" s="37" t="str">
        <v/>
      </c>
      <c r="AV578" s="37" t="str">
        <v/>
      </c>
      <c r="AW578" s="37" t="str">
        <v/>
      </c>
      <c r="AX578" s="37" t="str">
        <v/>
      </c>
      <c r="AY578" s="37" t="str">
        <v/>
      </c>
      <c r="AZ578" s="40" t="str">
        <f t="shared" si="307"/>
        <v/>
      </c>
      <c r="BA578" s="36" t="str">
        <f>IFERROR(INDEX('Level Multipliers'!$D:$D,MATCH(AZ578,'Level Multipliers'!$A:$A,0)),"")</f>
        <v/>
      </c>
      <c r="BB578" s="37" t="str">
        <f t="shared" si="308"/>
        <v/>
      </c>
      <c r="BC578" s="37" t="str">
        <f t="shared" si="309"/>
        <v/>
      </c>
      <c r="BD578" s="38" t="str">
        <f t="shared" si="310"/>
        <v/>
      </c>
      <c r="BE578" s="38" t="str">
        <f t="shared" si="311"/>
        <v/>
      </c>
      <c r="BF578" s="38" t="b">
        <f t="shared" si="312"/>
        <v>1</v>
      </c>
      <c r="BG578" s="37" t="str">
        <f t="array" ref="BG578:BQ578">IF(BF578,"",IVSolution($M578,$N578,$O578,BB578,BC578,BD578,BE578,$E578,$F578,$G578,$H578,$I578))</f>
        <v/>
      </c>
      <c r="BH578" s="37" t="str">
        <v/>
      </c>
      <c r="BI578" s="37" t="str">
        <v/>
      </c>
      <c r="BJ578" s="39" t="str">
        <v/>
      </c>
      <c r="BK578" s="39" t="str">
        <v/>
      </c>
      <c r="BL578" s="37" t="str">
        <v/>
      </c>
      <c r="BM578" s="37" t="str">
        <v/>
      </c>
      <c r="BN578" s="37" t="str">
        <v/>
      </c>
      <c r="BO578" s="37" t="str">
        <v/>
      </c>
      <c r="BP578" s="37" t="str">
        <v/>
      </c>
      <c r="BQ578" s="37" t="str">
        <v/>
      </c>
      <c r="BR578" s="40" t="str">
        <f t="shared" si="313"/>
        <v/>
      </c>
      <c r="BS578" s="36" t="str">
        <f>IFERROR(INDEX('Level Multipliers'!$D:$D,MATCH(BR578,'Level Multipliers'!$A:$A,0)),"")</f>
        <v/>
      </c>
      <c r="BT578" s="37" t="str">
        <f t="shared" si="314"/>
        <v/>
      </c>
      <c r="BU578" s="37" t="str">
        <f t="shared" si="315"/>
        <v/>
      </c>
      <c r="BV578" s="38" t="str">
        <f t="shared" si="316"/>
        <v/>
      </c>
      <c r="BW578" s="38" t="str">
        <f t="shared" si="317"/>
        <v/>
      </c>
      <c r="BX578" s="38" t="b">
        <f t="shared" si="318"/>
        <v>1</v>
      </c>
      <c r="BY578" s="37" t="str">
        <f t="array" ref="BY578:CI578">IF(BX578,"",IVSolution($M578,$N578,$O578,BT578,BU578,BV578,BW578,$E578,$F578,$G578,$H578,$I578))</f>
        <v/>
      </c>
      <c r="BZ578" s="37" t="str">
        <v/>
      </c>
      <c r="CA578" s="37" t="str">
        <v/>
      </c>
      <c r="CB578" s="39" t="str">
        <v/>
      </c>
      <c r="CC578" s="39" t="str">
        <v/>
      </c>
      <c r="CD578" s="37" t="str">
        <v/>
      </c>
      <c r="CE578" s="37" t="str">
        <v/>
      </c>
      <c r="CF578" s="37" t="str">
        <v/>
      </c>
      <c r="CG578" s="37" t="str">
        <v/>
      </c>
      <c r="CH578" s="37" t="str">
        <v/>
      </c>
      <c r="CI578" s="37" t="str">
        <v/>
      </c>
      <c r="CJ578" s="41" t="str">
        <f t="shared" si="319"/>
        <v/>
      </c>
      <c r="CK578" s="41" t="str">
        <f t="shared" si="320"/>
        <v/>
      </c>
      <c r="CL578" s="61" t="str">
        <f t="shared" si="321"/>
        <v/>
      </c>
      <c r="CM578" s="39" t="str">
        <f t="shared" si="322"/>
        <v/>
      </c>
      <c r="CN578" s="39" t="str">
        <f t="shared" si="323"/>
        <v/>
      </c>
      <c r="CO578" s="42" t="str">
        <f t="shared" si="324"/>
        <v/>
      </c>
      <c r="CP578" s="42" t="str">
        <f t="shared" si="325"/>
        <v/>
      </c>
      <c r="CQ578" s="42" t="str">
        <f t="shared" si="326"/>
        <v/>
      </c>
      <c r="CR578" s="42" t="str">
        <f t="shared" si="327"/>
        <v/>
      </c>
      <c r="CS578" s="42" t="str">
        <f t="shared" si="328"/>
        <v/>
      </c>
      <c r="CT578" s="42" t="str">
        <f t="shared" si="329"/>
        <v/>
      </c>
      <c r="CU578" s="43" t="str">
        <f t="shared" si="330"/>
        <v/>
      </c>
      <c r="CV578" s="43" t="str">
        <f t="shared" si="331"/>
        <v/>
      </c>
      <c r="CW578" s="43" t="str">
        <f t="shared" si="332"/>
        <v/>
      </c>
      <c r="CX578" s="13"/>
    </row>
    <row r="579" spans="1:102" x14ac:dyDescent="0.25">
      <c r="A579" s="31"/>
      <c r="B579" s="13"/>
      <c r="C579" s="13"/>
      <c r="D579" s="13"/>
      <c r="E579" s="32"/>
      <c r="F579" s="32"/>
      <c r="G579" s="32"/>
      <c r="H579" s="32"/>
      <c r="I579" s="32"/>
      <c r="J579" s="13"/>
      <c r="K579" s="33"/>
      <c r="L579" s="34" t="str">
        <f>IFERROR(INDEX('Pokemon Data'!A:A,MATCH($A579,'Pokemon Data'!$B:$B,0)),"")</f>
        <v/>
      </c>
      <c r="M579" s="34" t="str">
        <f>IFERROR(INDEX('Pokemon Data'!I:I,MATCH($A579,'Pokemon Data'!$B:$B,0)),"")</f>
        <v/>
      </c>
      <c r="N579" s="34" t="str">
        <f>IFERROR(INDEX('Pokemon Data'!J:J,MATCH($A579,'Pokemon Data'!$B:$B,0)),"")</f>
        <v/>
      </c>
      <c r="O579" s="34" t="str">
        <f>IFERROR(INDEX('Pokemon Data'!K:K,MATCH($A579,'Pokemon Data'!$B:$B,0)),"")</f>
        <v/>
      </c>
      <c r="P579" s="35" t="str">
        <f>IFERROR(INDEX('Level Multipliers'!$A:$A,MATCH($D579,'Level Multipliers'!$B:$B,0)),"")</f>
        <v/>
      </c>
      <c r="Q579" s="36" t="str">
        <f>IFERROR(INDEX('Level Multipliers'!$D:$D,MATCH(P579,'Level Multipliers'!$A:$A,0)),"")</f>
        <v/>
      </c>
      <c r="R579" s="37" t="str">
        <f t="shared" ref="R579:R642" si="333">IF(P579="","",IF($C579&gt;10,MAX(0,ROUNDUP(Q579*$C579-$M579+1000,0)-1000),0))</f>
        <v/>
      </c>
      <c r="S579" s="37" t="str">
        <f t="shared" ref="S579:S642" si="334">IF(P579="","",MIN(15,ROUNDDOWN(Q579*($C579+1)-$M579+1000,0)-1000))</f>
        <v/>
      </c>
      <c r="T579" s="38" t="str">
        <f t="shared" ref="T579:T642" si="335">IFERROR(IF($B579&gt;10,100*Q579^4*$B579^2,$N579^2*$O579*($M579+R579)),"")</f>
        <v/>
      </c>
      <c r="U579" s="38" t="str">
        <f t="shared" ref="U579:U642" si="336">IFERROR(100*Q579^4*($B579+1)^2,"")</f>
        <v/>
      </c>
      <c r="V579" s="38" t="b">
        <f t="shared" ref="V579:V642" si="337">IFERROR(OR(AND($J579=0,INT(P579)&lt;&gt;P579),AND($K579&lt;&gt;"",P579&lt;&gt;$K579),R579&gt;15,S579&lt;0,T579&gt;(($N579+15)^2*($O579+15)*($M579+S579)),U579&lt;($N579^2*$O579*($M579+R579))),TRUE())</f>
        <v>1</v>
      </c>
      <c r="W579" s="37" t="str">
        <f t="array" ref="W579:AG579">IF(V579,"",IVSolution($M579,$N579,$O579,R579,S579,T579,U579,$E579,$F579,$G579,$H579,$I579))</f>
        <v/>
      </c>
      <c r="X579" s="37" t="str">
        <v/>
      </c>
      <c r="Y579" s="37" t="str">
        <v/>
      </c>
      <c r="Z579" s="39" t="str">
        <v/>
      </c>
      <c r="AA579" s="39" t="str">
        <v/>
      </c>
      <c r="AB579" s="37" t="str">
        <v/>
      </c>
      <c r="AC579" s="37" t="str">
        <v/>
      </c>
      <c r="AD579" s="37" t="str">
        <v/>
      </c>
      <c r="AE579" s="37" t="str">
        <v/>
      </c>
      <c r="AF579" s="37" t="str">
        <v/>
      </c>
      <c r="AG579" s="37" t="str">
        <v/>
      </c>
      <c r="AH579" s="40" t="str">
        <f t="shared" ref="AH579:AH642" si="338">IFERROR(P579+0.5,"")</f>
        <v/>
      </c>
      <c r="AI579" s="36" t="str">
        <f>IFERROR(INDEX('Level Multipliers'!$D:$D,MATCH(AH579,'Level Multipliers'!$A:$A,0)),"")</f>
        <v/>
      </c>
      <c r="AJ579" s="37" t="str">
        <f t="shared" ref="AJ579:AJ642" si="339">IF(AH579="","",IF($C579&gt;10,MAX(0,ROUNDUP(AI579*$C579-$M579+1000,0)-1000),0))</f>
        <v/>
      </c>
      <c r="AK579" s="37" t="str">
        <f t="shared" ref="AK579:AK642" si="340">IF(AH579="","",MIN(15,ROUNDDOWN(AI579*($C579+1)-$M579+1000,0)-1000))</f>
        <v/>
      </c>
      <c r="AL579" s="38" t="str">
        <f t="shared" ref="AL579:AL642" si="341">IFERROR(IF($B579&gt;10,100*AI579^4*$B579^2,$N579^2*$O579*($M579+AJ579)),"")</f>
        <v/>
      </c>
      <c r="AM579" s="38" t="str">
        <f t="shared" ref="AM579:AM642" si="342">IFERROR(100*AI579^4*($B579+1)^2,"")</f>
        <v/>
      </c>
      <c r="AN579" s="38" t="b">
        <f t="shared" ref="AN579:AN642" si="343">IFERROR(OR(AND($J579=0,INT(AH579)&lt;&gt;AH579),AND($K579&lt;&gt;"",AH579&lt;&gt;$K579),AJ579&gt;15,AK579&lt;0,AL579&gt;(($N579+15)^2*($O579+15)*($M579+AK579)),AM579&lt;($N579^2*$O579*($M579+AJ579))),TRUE())</f>
        <v>1</v>
      </c>
      <c r="AO579" s="37" t="str">
        <f t="array" ref="AO579:AY579">IF(AN579,"",IVSolution($M579,$N579,$O579,AJ579,AK579,AL579,AM579,$E579,$F579,$G579,$H579,$I579))</f>
        <v/>
      </c>
      <c r="AP579" s="37" t="str">
        <v/>
      </c>
      <c r="AQ579" s="37" t="str">
        <v/>
      </c>
      <c r="AR579" s="39" t="str">
        <v/>
      </c>
      <c r="AS579" s="39" t="str">
        <v/>
      </c>
      <c r="AT579" s="37" t="str">
        <v/>
      </c>
      <c r="AU579" s="37" t="str">
        <v/>
      </c>
      <c r="AV579" s="37" t="str">
        <v/>
      </c>
      <c r="AW579" s="37" t="str">
        <v/>
      </c>
      <c r="AX579" s="37" t="str">
        <v/>
      </c>
      <c r="AY579" s="37" t="str">
        <v/>
      </c>
      <c r="AZ579" s="40" t="str">
        <f t="shared" ref="AZ579:AZ642" si="344">IFERROR(AH579+0.5,"")</f>
        <v/>
      </c>
      <c r="BA579" s="36" t="str">
        <f>IFERROR(INDEX('Level Multipliers'!$D:$D,MATCH(AZ579,'Level Multipliers'!$A:$A,0)),"")</f>
        <v/>
      </c>
      <c r="BB579" s="37" t="str">
        <f t="shared" ref="BB579:BB642" si="345">IF(AZ579="","",IF($C579&gt;10,MAX(0,ROUNDUP(BA579*$C579-$M579+1000,0)-1000),0))</f>
        <v/>
      </c>
      <c r="BC579" s="37" t="str">
        <f t="shared" ref="BC579:BC642" si="346">IF(AZ579="","",MIN(15,ROUNDDOWN(BA579*($C579+1)-$M579+1000,0)-1000))</f>
        <v/>
      </c>
      <c r="BD579" s="38" t="str">
        <f t="shared" ref="BD579:BD642" si="347">IFERROR(IF($B579&gt;10,100*BA579^4*$B579^2,$N579^2*$O579*($M579+BB579)),"")</f>
        <v/>
      </c>
      <c r="BE579" s="38" t="str">
        <f t="shared" ref="BE579:BE642" si="348">IFERROR(100*BA579^4*($B579+1)^2,"")</f>
        <v/>
      </c>
      <c r="BF579" s="38" t="b">
        <f t="shared" ref="BF579:BF642" si="349">IFERROR(OR(AND($J579=0,INT(AZ579)&lt;&gt;AZ579),AND($K579&lt;&gt;"",AZ579&lt;&gt;$K579),BB579&gt;15,BC579&lt;0,BD579&gt;(($N579+15)^2*($O579+15)*($M579+BC579)),BE579&lt;($N579^2*$O579*($M579+BB579))),TRUE())</f>
        <v>1</v>
      </c>
      <c r="BG579" s="37" t="str">
        <f t="array" ref="BG579:BQ579">IF(BF579,"",IVSolution($M579,$N579,$O579,BB579,BC579,BD579,BE579,$E579,$F579,$G579,$H579,$I579))</f>
        <v/>
      </c>
      <c r="BH579" s="37" t="str">
        <v/>
      </c>
      <c r="BI579" s="37" t="str">
        <v/>
      </c>
      <c r="BJ579" s="39" t="str">
        <v/>
      </c>
      <c r="BK579" s="39" t="str">
        <v/>
      </c>
      <c r="BL579" s="37" t="str">
        <v/>
      </c>
      <c r="BM579" s="37" t="str">
        <v/>
      </c>
      <c r="BN579" s="37" t="str">
        <v/>
      </c>
      <c r="BO579" s="37" t="str">
        <v/>
      </c>
      <c r="BP579" s="37" t="str">
        <v/>
      </c>
      <c r="BQ579" s="37" t="str">
        <v/>
      </c>
      <c r="BR579" s="40" t="str">
        <f t="shared" ref="BR579:BR642" si="350">IFERROR(AZ579+0.5,"")</f>
        <v/>
      </c>
      <c r="BS579" s="36" t="str">
        <f>IFERROR(INDEX('Level Multipliers'!$D:$D,MATCH(BR579,'Level Multipliers'!$A:$A,0)),"")</f>
        <v/>
      </c>
      <c r="BT579" s="37" t="str">
        <f t="shared" ref="BT579:BT642" si="351">IF(BR579="","",IF($C579&gt;10,MAX(0,ROUNDUP(BS579*$C579-$M579+1000,0)-1000),0))</f>
        <v/>
      </c>
      <c r="BU579" s="37" t="str">
        <f t="shared" ref="BU579:BU642" si="352">IF(BR579="","",MIN(15,ROUNDDOWN(BS579*($C579+1)-$M579+1000,0)-1000))</f>
        <v/>
      </c>
      <c r="BV579" s="38" t="str">
        <f t="shared" ref="BV579:BV642" si="353">IFERROR(IF($B579&gt;10,100*BS579^4*$B579^2,$N579^2*$O579*($M579+BT579)),"")</f>
        <v/>
      </c>
      <c r="BW579" s="38" t="str">
        <f t="shared" ref="BW579:BW642" si="354">IFERROR(100*BS579^4*($B579+1)^2,"")</f>
        <v/>
      </c>
      <c r="BX579" s="38" t="b">
        <f t="shared" ref="BX579:BX642" si="355">IFERROR(OR(AND($J579=0,INT(BR579)&lt;&gt;BR579),AND($K579&lt;&gt;"",BR579&lt;&gt;$K579),BT579&gt;15,BU579&lt;0,BV579&gt;(($N579+15)^2*($O579+15)*($M579+BU579)),BW579&lt;($N579^2*$O579*($M579+BT579))),TRUE())</f>
        <v>1</v>
      </c>
      <c r="BY579" s="37" t="str">
        <f t="array" ref="BY579:CI579">IF(BX579,"",IVSolution($M579,$N579,$O579,BT579,BU579,BV579,BW579,$E579,$F579,$G579,$H579,$I579))</f>
        <v/>
      </c>
      <c r="BZ579" s="37" t="str">
        <v/>
      </c>
      <c r="CA579" s="37" t="str">
        <v/>
      </c>
      <c r="CB579" s="39" t="str">
        <v/>
      </c>
      <c r="CC579" s="39" t="str">
        <v/>
      </c>
      <c r="CD579" s="37" t="str">
        <v/>
      </c>
      <c r="CE579" s="37" t="str">
        <v/>
      </c>
      <c r="CF579" s="37" t="str">
        <v/>
      </c>
      <c r="CG579" s="37" t="str">
        <v/>
      </c>
      <c r="CH579" s="37" t="str">
        <v/>
      </c>
      <c r="CI579" s="37" t="str">
        <v/>
      </c>
      <c r="CJ579" s="41" t="str">
        <f t="shared" ref="CJ579:CJ642" si="356">IF(IFERROR(W579*1,0)&gt;0,P579,IF(IFERROR(AO579*1,0)&gt;0,AH579,IF(IFERROR(BG579*1,0)&gt;0,AZ579,IF(IFERROR(BY579*1,0)&gt;0,BR579,""))))</f>
        <v/>
      </c>
      <c r="CK579" s="41" t="str">
        <f t="shared" ref="CK579:CK642" si="357">IF(IFERROR(BY579*1,0)&gt;0,BR579,IF(IFERROR(BG579*1,0)&gt;0,AZ579,IF(IFERROR(AO579*1,0)&gt;0,AH579,IF(IFERROR(W579*1,0)&gt;0,P579,""))))</f>
        <v/>
      </c>
      <c r="CL579" s="61" t="str">
        <f t="shared" ref="CL579:CL642" si="358">IF(OR(CJ579="",CK579=""),"",(CM579+CN579)/2)</f>
        <v/>
      </c>
      <c r="CM579" s="39" t="str">
        <f t="shared" ref="CM579:CM642" si="359">IF(OR(CJ579="",CK579=""),"",MIN(Z579,AR579,BJ579,CB579))</f>
        <v/>
      </c>
      <c r="CN579" s="39" t="str">
        <f t="shared" ref="CN579:CN642" si="360">IF(OR(CJ579="",CK579=""),"",MAX(AA579,AS579,BK579,CC579))</f>
        <v/>
      </c>
      <c r="CO579" s="42" t="str">
        <f t="shared" ref="CO579:CO642" si="361">IF(OR(CJ579="",CK579=""),"",MIN(AB579,AT579,BL579,CD579))</f>
        <v/>
      </c>
      <c r="CP579" s="42" t="str">
        <f t="shared" ref="CP579:CP642" si="362">IF(OR(CJ579="",CK579=""),"",MAX(AC579,AU579,BM579,CE579))</f>
        <v/>
      </c>
      <c r="CQ579" s="42" t="str">
        <f t="shared" ref="CQ579:CQ642" si="363">IF(OR(CJ579="",CK579=""),"",MIN(AD579,AV579,BN579,CF579))</f>
        <v/>
      </c>
      <c r="CR579" s="42" t="str">
        <f t="shared" ref="CR579:CR642" si="364">IF(OR(CJ579="",CK579=""),"",MAX(AE579,AW579,BO579,CG579))</f>
        <v/>
      </c>
      <c r="CS579" s="42" t="str">
        <f t="shared" ref="CS579:CS642" si="365">IF(OR(CJ579="",CK579=""),"",MIN(AF579,AX579,BP579,CH579))</f>
        <v/>
      </c>
      <c r="CT579" s="42" t="str">
        <f t="shared" ref="CT579:CT642" si="366">IF(OR(CJ579="",CK579=""),"",MAX(AG579,AY579,BQ579,CI579))</f>
        <v/>
      </c>
      <c r="CU579" s="43" t="str">
        <f t="shared" ref="CU579:CU642" si="367">IF(CO579=CP579,CP579,CO579&amp;"-"&amp;CP579)</f>
        <v/>
      </c>
      <c r="CV579" s="43" t="str">
        <f t="shared" ref="CV579:CV642" si="368">IF(CQ579=CR579,CR579,CQ579&amp;"-"&amp;CR579)</f>
        <v/>
      </c>
      <c r="CW579" s="43" t="str">
        <f t="shared" ref="CW579:CW642" si="369">IF(CS579=CT579,CT579,CS579&amp;"-"&amp;CT579)</f>
        <v/>
      </c>
      <c r="CX579" s="13"/>
    </row>
    <row r="580" spans="1:102" x14ac:dyDescent="0.25">
      <c r="A580" s="31"/>
      <c r="B580" s="13"/>
      <c r="C580" s="13"/>
      <c r="D580" s="13"/>
      <c r="E580" s="32"/>
      <c r="F580" s="32"/>
      <c r="G580" s="32"/>
      <c r="H580" s="32"/>
      <c r="I580" s="32"/>
      <c r="J580" s="13"/>
      <c r="K580" s="33"/>
      <c r="L580" s="34" t="str">
        <f>IFERROR(INDEX('Pokemon Data'!A:A,MATCH($A580,'Pokemon Data'!$B:$B,0)),"")</f>
        <v/>
      </c>
      <c r="M580" s="34" t="str">
        <f>IFERROR(INDEX('Pokemon Data'!I:I,MATCH($A580,'Pokemon Data'!$B:$B,0)),"")</f>
        <v/>
      </c>
      <c r="N580" s="34" t="str">
        <f>IFERROR(INDEX('Pokemon Data'!J:J,MATCH($A580,'Pokemon Data'!$B:$B,0)),"")</f>
        <v/>
      </c>
      <c r="O580" s="34" t="str">
        <f>IFERROR(INDEX('Pokemon Data'!K:K,MATCH($A580,'Pokemon Data'!$B:$B,0)),"")</f>
        <v/>
      </c>
      <c r="P580" s="35" t="str">
        <f>IFERROR(INDEX('Level Multipliers'!$A:$A,MATCH($D580,'Level Multipliers'!$B:$B,0)),"")</f>
        <v/>
      </c>
      <c r="Q580" s="36" t="str">
        <f>IFERROR(INDEX('Level Multipliers'!$D:$D,MATCH(P580,'Level Multipliers'!$A:$A,0)),"")</f>
        <v/>
      </c>
      <c r="R580" s="37" t="str">
        <f t="shared" si="333"/>
        <v/>
      </c>
      <c r="S580" s="37" t="str">
        <f t="shared" si="334"/>
        <v/>
      </c>
      <c r="T580" s="38" t="str">
        <f t="shared" si="335"/>
        <v/>
      </c>
      <c r="U580" s="38" t="str">
        <f t="shared" si="336"/>
        <v/>
      </c>
      <c r="V580" s="38" t="b">
        <f t="shared" si="337"/>
        <v>1</v>
      </c>
      <c r="W580" s="37" t="str">
        <f t="array" ref="W580:AG580">IF(V580,"",IVSolution($M580,$N580,$O580,R580,S580,T580,U580,$E580,$F580,$G580,$H580,$I580))</f>
        <v/>
      </c>
      <c r="X580" s="37" t="str">
        <v/>
      </c>
      <c r="Y580" s="37" t="str">
        <v/>
      </c>
      <c r="Z580" s="39" t="str">
        <v/>
      </c>
      <c r="AA580" s="39" t="str">
        <v/>
      </c>
      <c r="AB580" s="37" t="str">
        <v/>
      </c>
      <c r="AC580" s="37" t="str">
        <v/>
      </c>
      <c r="AD580" s="37" t="str">
        <v/>
      </c>
      <c r="AE580" s="37" t="str">
        <v/>
      </c>
      <c r="AF580" s="37" t="str">
        <v/>
      </c>
      <c r="AG580" s="37" t="str">
        <v/>
      </c>
      <c r="AH580" s="40" t="str">
        <f t="shared" si="338"/>
        <v/>
      </c>
      <c r="AI580" s="36" t="str">
        <f>IFERROR(INDEX('Level Multipliers'!$D:$D,MATCH(AH580,'Level Multipliers'!$A:$A,0)),"")</f>
        <v/>
      </c>
      <c r="AJ580" s="37" t="str">
        <f t="shared" si="339"/>
        <v/>
      </c>
      <c r="AK580" s="37" t="str">
        <f t="shared" si="340"/>
        <v/>
      </c>
      <c r="AL580" s="38" t="str">
        <f t="shared" si="341"/>
        <v/>
      </c>
      <c r="AM580" s="38" t="str">
        <f t="shared" si="342"/>
        <v/>
      </c>
      <c r="AN580" s="38" t="b">
        <f t="shared" si="343"/>
        <v>1</v>
      </c>
      <c r="AO580" s="37" t="str">
        <f t="array" ref="AO580:AY580">IF(AN580,"",IVSolution($M580,$N580,$O580,AJ580,AK580,AL580,AM580,$E580,$F580,$G580,$H580,$I580))</f>
        <v/>
      </c>
      <c r="AP580" s="37" t="str">
        <v/>
      </c>
      <c r="AQ580" s="37" t="str">
        <v/>
      </c>
      <c r="AR580" s="39" t="str">
        <v/>
      </c>
      <c r="AS580" s="39" t="str">
        <v/>
      </c>
      <c r="AT580" s="37" t="str">
        <v/>
      </c>
      <c r="AU580" s="37" t="str">
        <v/>
      </c>
      <c r="AV580" s="37" t="str">
        <v/>
      </c>
      <c r="AW580" s="37" t="str">
        <v/>
      </c>
      <c r="AX580" s="37" t="str">
        <v/>
      </c>
      <c r="AY580" s="37" t="str">
        <v/>
      </c>
      <c r="AZ580" s="40" t="str">
        <f t="shared" si="344"/>
        <v/>
      </c>
      <c r="BA580" s="36" t="str">
        <f>IFERROR(INDEX('Level Multipliers'!$D:$D,MATCH(AZ580,'Level Multipliers'!$A:$A,0)),"")</f>
        <v/>
      </c>
      <c r="BB580" s="37" t="str">
        <f t="shared" si="345"/>
        <v/>
      </c>
      <c r="BC580" s="37" t="str">
        <f t="shared" si="346"/>
        <v/>
      </c>
      <c r="BD580" s="38" t="str">
        <f t="shared" si="347"/>
        <v/>
      </c>
      <c r="BE580" s="38" t="str">
        <f t="shared" si="348"/>
        <v/>
      </c>
      <c r="BF580" s="38" t="b">
        <f t="shared" si="349"/>
        <v>1</v>
      </c>
      <c r="BG580" s="37" t="str">
        <f t="array" ref="BG580:BQ580">IF(BF580,"",IVSolution($M580,$N580,$O580,BB580,BC580,BD580,BE580,$E580,$F580,$G580,$H580,$I580))</f>
        <v/>
      </c>
      <c r="BH580" s="37" t="str">
        <v/>
      </c>
      <c r="BI580" s="37" t="str">
        <v/>
      </c>
      <c r="BJ580" s="39" t="str">
        <v/>
      </c>
      <c r="BK580" s="39" t="str">
        <v/>
      </c>
      <c r="BL580" s="37" t="str">
        <v/>
      </c>
      <c r="BM580" s="37" t="str">
        <v/>
      </c>
      <c r="BN580" s="37" t="str">
        <v/>
      </c>
      <c r="BO580" s="37" t="str">
        <v/>
      </c>
      <c r="BP580" s="37" t="str">
        <v/>
      </c>
      <c r="BQ580" s="37" t="str">
        <v/>
      </c>
      <c r="BR580" s="40" t="str">
        <f t="shared" si="350"/>
        <v/>
      </c>
      <c r="BS580" s="36" t="str">
        <f>IFERROR(INDEX('Level Multipliers'!$D:$D,MATCH(BR580,'Level Multipliers'!$A:$A,0)),"")</f>
        <v/>
      </c>
      <c r="BT580" s="37" t="str">
        <f t="shared" si="351"/>
        <v/>
      </c>
      <c r="BU580" s="37" t="str">
        <f t="shared" si="352"/>
        <v/>
      </c>
      <c r="BV580" s="38" t="str">
        <f t="shared" si="353"/>
        <v/>
      </c>
      <c r="BW580" s="38" t="str">
        <f t="shared" si="354"/>
        <v/>
      </c>
      <c r="BX580" s="38" t="b">
        <f t="shared" si="355"/>
        <v>1</v>
      </c>
      <c r="BY580" s="37" t="str">
        <f t="array" ref="BY580:CI580">IF(BX580,"",IVSolution($M580,$N580,$O580,BT580,BU580,BV580,BW580,$E580,$F580,$G580,$H580,$I580))</f>
        <v/>
      </c>
      <c r="BZ580" s="37" t="str">
        <v/>
      </c>
      <c r="CA580" s="37" t="str">
        <v/>
      </c>
      <c r="CB580" s="39" t="str">
        <v/>
      </c>
      <c r="CC580" s="39" t="str">
        <v/>
      </c>
      <c r="CD580" s="37" t="str">
        <v/>
      </c>
      <c r="CE580" s="37" t="str">
        <v/>
      </c>
      <c r="CF580" s="37" t="str">
        <v/>
      </c>
      <c r="CG580" s="37" t="str">
        <v/>
      </c>
      <c r="CH580" s="37" t="str">
        <v/>
      </c>
      <c r="CI580" s="37" t="str">
        <v/>
      </c>
      <c r="CJ580" s="41" t="str">
        <f t="shared" si="356"/>
        <v/>
      </c>
      <c r="CK580" s="41" t="str">
        <f t="shared" si="357"/>
        <v/>
      </c>
      <c r="CL580" s="61" t="str">
        <f t="shared" si="358"/>
        <v/>
      </c>
      <c r="CM580" s="39" t="str">
        <f t="shared" si="359"/>
        <v/>
      </c>
      <c r="CN580" s="39" t="str">
        <f t="shared" si="360"/>
        <v/>
      </c>
      <c r="CO580" s="42" t="str">
        <f t="shared" si="361"/>
        <v/>
      </c>
      <c r="CP580" s="42" t="str">
        <f t="shared" si="362"/>
        <v/>
      </c>
      <c r="CQ580" s="42" t="str">
        <f t="shared" si="363"/>
        <v/>
      </c>
      <c r="CR580" s="42" t="str">
        <f t="shared" si="364"/>
        <v/>
      </c>
      <c r="CS580" s="42" t="str">
        <f t="shared" si="365"/>
        <v/>
      </c>
      <c r="CT580" s="42" t="str">
        <f t="shared" si="366"/>
        <v/>
      </c>
      <c r="CU580" s="43" t="str">
        <f t="shared" si="367"/>
        <v/>
      </c>
      <c r="CV580" s="43" t="str">
        <f t="shared" si="368"/>
        <v/>
      </c>
      <c r="CW580" s="43" t="str">
        <f t="shared" si="369"/>
        <v/>
      </c>
      <c r="CX580" s="13"/>
    </row>
    <row r="581" spans="1:102" x14ac:dyDescent="0.25">
      <c r="A581" s="31"/>
      <c r="B581" s="13"/>
      <c r="C581" s="13"/>
      <c r="D581" s="13"/>
      <c r="E581" s="32"/>
      <c r="F581" s="32"/>
      <c r="G581" s="32"/>
      <c r="H581" s="32"/>
      <c r="I581" s="32"/>
      <c r="J581" s="13"/>
      <c r="K581" s="33"/>
      <c r="L581" s="34" t="str">
        <f>IFERROR(INDEX('Pokemon Data'!A:A,MATCH($A581,'Pokemon Data'!$B:$B,0)),"")</f>
        <v/>
      </c>
      <c r="M581" s="34" t="str">
        <f>IFERROR(INDEX('Pokemon Data'!I:I,MATCH($A581,'Pokemon Data'!$B:$B,0)),"")</f>
        <v/>
      </c>
      <c r="N581" s="34" t="str">
        <f>IFERROR(INDEX('Pokemon Data'!J:J,MATCH($A581,'Pokemon Data'!$B:$B,0)),"")</f>
        <v/>
      </c>
      <c r="O581" s="34" t="str">
        <f>IFERROR(INDEX('Pokemon Data'!K:K,MATCH($A581,'Pokemon Data'!$B:$B,0)),"")</f>
        <v/>
      </c>
      <c r="P581" s="35" t="str">
        <f>IFERROR(INDEX('Level Multipliers'!$A:$A,MATCH($D581,'Level Multipliers'!$B:$B,0)),"")</f>
        <v/>
      </c>
      <c r="Q581" s="36" t="str">
        <f>IFERROR(INDEX('Level Multipliers'!$D:$D,MATCH(P581,'Level Multipliers'!$A:$A,0)),"")</f>
        <v/>
      </c>
      <c r="R581" s="37" t="str">
        <f t="shared" si="333"/>
        <v/>
      </c>
      <c r="S581" s="37" t="str">
        <f t="shared" si="334"/>
        <v/>
      </c>
      <c r="T581" s="38" t="str">
        <f t="shared" si="335"/>
        <v/>
      </c>
      <c r="U581" s="38" t="str">
        <f t="shared" si="336"/>
        <v/>
      </c>
      <c r="V581" s="38" t="b">
        <f t="shared" si="337"/>
        <v>1</v>
      </c>
      <c r="W581" s="37" t="str">
        <f t="array" ref="W581:AG581">IF(V581,"",IVSolution($M581,$N581,$O581,R581,S581,T581,U581,$E581,$F581,$G581,$H581,$I581))</f>
        <v/>
      </c>
      <c r="X581" s="37" t="str">
        <v/>
      </c>
      <c r="Y581" s="37" t="str">
        <v/>
      </c>
      <c r="Z581" s="39" t="str">
        <v/>
      </c>
      <c r="AA581" s="39" t="str">
        <v/>
      </c>
      <c r="AB581" s="37" t="str">
        <v/>
      </c>
      <c r="AC581" s="37" t="str">
        <v/>
      </c>
      <c r="AD581" s="37" t="str">
        <v/>
      </c>
      <c r="AE581" s="37" t="str">
        <v/>
      </c>
      <c r="AF581" s="37" t="str">
        <v/>
      </c>
      <c r="AG581" s="37" t="str">
        <v/>
      </c>
      <c r="AH581" s="40" t="str">
        <f t="shared" si="338"/>
        <v/>
      </c>
      <c r="AI581" s="36" t="str">
        <f>IFERROR(INDEX('Level Multipliers'!$D:$D,MATCH(AH581,'Level Multipliers'!$A:$A,0)),"")</f>
        <v/>
      </c>
      <c r="AJ581" s="37" t="str">
        <f t="shared" si="339"/>
        <v/>
      </c>
      <c r="AK581" s="37" t="str">
        <f t="shared" si="340"/>
        <v/>
      </c>
      <c r="AL581" s="38" t="str">
        <f t="shared" si="341"/>
        <v/>
      </c>
      <c r="AM581" s="38" t="str">
        <f t="shared" si="342"/>
        <v/>
      </c>
      <c r="AN581" s="38" t="b">
        <f t="shared" si="343"/>
        <v>1</v>
      </c>
      <c r="AO581" s="37" t="str">
        <f t="array" ref="AO581:AY581">IF(AN581,"",IVSolution($M581,$N581,$O581,AJ581,AK581,AL581,AM581,$E581,$F581,$G581,$H581,$I581))</f>
        <v/>
      </c>
      <c r="AP581" s="37" t="str">
        <v/>
      </c>
      <c r="AQ581" s="37" t="str">
        <v/>
      </c>
      <c r="AR581" s="39" t="str">
        <v/>
      </c>
      <c r="AS581" s="39" t="str">
        <v/>
      </c>
      <c r="AT581" s="37" t="str">
        <v/>
      </c>
      <c r="AU581" s="37" t="str">
        <v/>
      </c>
      <c r="AV581" s="37" t="str">
        <v/>
      </c>
      <c r="AW581" s="37" t="str">
        <v/>
      </c>
      <c r="AX581" s="37" t="str">
        <v/>
      </c>
      <c r="AY581" s="37" t="str">
        <v/>
      </c>
      <c r="AZ581" s="40" t="str">
        <f t="shared" si="344"/>
        <v/>
      </c>
      <c r="BA581" s="36" t="str">
        <f>IFERROR(INDEX('Level Multipliers'!$D:$D,MATCH(AZ581,'Level Multipliers'!$A:$A,0)),"")</f>
        <v/>
      </c>
      <c r="BB581" s="37" t="str">
        <f t="shared" si="345"/>
        <v/>
      </c>
      <c r="BC581" s="37" t="str">
        <f t="shared" si="346"/>
        <v/>
      </c>
      <c r="BD581" s="38" t="str">
        <f t="shared" si="347"/>
        <v/>
      </c>
      <c r="BE581" s="38" t="str">
        <f t="shared" si="348"/>
        <v/>
      </c>
      <c r="BF581" s="38" t="b">
        <f t="shared" si="349"/>
        <v>1</v>
      </c>
      <c r="BG581" s="37" t="str">
        <f t="array" ref="BG581:BQ581">IF(BF581,"",IVSolution($M581,$N581,$O581,BB581,BC581,BD581,BE581,$E581,$F581,$G581,$H581,$I581))</f>
        <v/>
      </c>
      <c r="BH581" s="37" t="str">
        <v/>
      </c>
      <c r="BI581" s="37" t="str">
        <v/>
      </c>
      <c r="BJ581" s="39" t="str">
        <v/>
      </c>
      <c r="BK581" s="39" t="str">
        <v/>
      </c>
      <c r="BL581" s="37" t="str">
        <v/>
      </c>
      <c r="BM581" s="37" t="str">
        <v/>
      </c>
      <c r="BN581" s="37" t="str">
        <v/>
      </c>
      <c r="BO581" s="37" t="str">
        <v/>
      </c>
      <c r="BP581" s="37" t="str">
        <v/>
      </c>
      <c r="BQ581" s="37" t="str">
        <v/>
      </c>
      <c r="BR581" s="40" t="str">
        <f t="shared" si="350"/>
        <v/>
      </c>
      <c r="BS581" s="36" t="str">
        <f>IFERROR(INDEX('Level Multipliers'!$D:$D,MATCH(BR581,'Level Multipliers'!$A:$A,0)),"")</f>
        <v/>
      </c>
      <c r="BT581" s="37" t="str">
        <f t="shared" si="351"/>
        <v/>
      </c>
      <c r="BU581" s="37" t="str">
        <f t="shared" si="352"/>
        <v/>
      </c>
      <c r="BV581" s="38" t="str">
        <f t="shared" si="353"/>
        <v/>
      </c>
      <c r="BW581" s="38" t="str">
        <f t="shared" si="354"/>
        <v/>
      </c>
      <c r="BX581" s="38" t="b">
        <f t="shared" si="355"/>
        <v>1</v>
      </c>
      <c r="BY581" s="37" t="str">
        <f t="array" ref="BY581:CI581">IF(BX581,"",IVSolution($M581,$N581,$O581,BT581,BU581,BV581,BW581,$E581,$F581,$G581,$H581,$I581))</f>
        <v/>
      </c>
      <c r="BZ581" s="37" t="str">
        <v/>
      </c>
      <c r="CA581" s="37" t="str">
        <v/>
      </c>
      <c r="CB581" s="39" t="str">
        <v/>
      </c>
      <c r="CC581" s="39" t="str">
        <v/>
      </c>
      <c r="CD581" s="37" t="str">
        <v/>
      </c>
      <c r="CE581" s="37" t="str">
        <v/>
      </c>
      <c r="CF581" s="37" t="str">
        <v/>
      </c>
      <c r="CG581" s="37" t="str">
        <v/>
      </c>
      <c r="CH581" s="37" t="str">
        <v/>
      </c>
      <c r="CI581" s="37" t="str">
        <v/>
      </c>
      <c r="CJ581" s="41" t="str">
        <f t="shared" si="356"/>
        <v/>
      </c>
      <c r="CK581" s="41" t="str">
        <f t="shared" si="357"/>
        <v/>
      </c>
      <c r="CL581" s="61" t="str">
        <f t="shared" si="358"/>
        <v/>
      </c>
      <c r="CM581" s="39" t="str">
        <f t="shared" si="359"/>
        <v/>
      </c>
      <c r="CN581" s="39" t="str">
        <f t="shared" si="360"/>
        <v/>
      </c>
      <c r="CO581" s="42" t="str">
        <f t="shared" si="361"/>
        <v/>
      </c>
      <c r="CP581" s="42" t="str">
        <f t="shared" si="362"/>
        <v/>
      </c>
      <c r="CQ581" s="42" t="str">
        <f t="shared" si="363"/>
        <v/>
      </c>
      <c r="CR581" s="42" t="str">
        <f t="shared" si="364"/>
        <v/>
      </c>
      <c r="CS581" s="42" t="str">
        <f t="shared" si="365"/>
        <v/>
      </c>
      <c r="CT581" s="42" t="str">
        <f t="shared" si="366"/>
        <v/>
      </c>
      <c r="CU581" s="43" t="str">
        <f t="shared" si="367"/>
        <v/>
      </c>
      <c r="CV581" s="43" t="str">
        <f t="shared" si="368"/>
        <v/>
      </c>
      <c r="CW581" s="43" t="str">
        <f t="shared" si="369"/>
        <v/>
      </c>
      <c r="CX581" s="13"/>
    </row>
    <row r="582" spans="1:102" x14ac:dyDescent="0.25">
      <c r="A582" s="31"/>
      <c r="B582" s="13"/>
      <c r="C582" s="13"/>
      <c r="D582" s="13"/>
      <c r="E582" s="32"/>
      <c r="F582" s="32"/>
      <c r="G582" s="32"/>
      <c r="H582" s="32"/>
      <c r="I582" s="32"/>
      <c r="J582" s="13"/>
      <c r="K582" s="33"/>
      <c r="L582" s="34" t="str">
        <f>IFERROR(INDEX('Pokemon Data'!A:A,MATCH($A582,'Pokemon Data'!$B:$B,0)),"")</f>
        <v/>
      </c>
      <c r="M582" s="34" t="str">
        <f>IFERROR(INDEX('Pokemon Data'!I:I,MATCH($A582,'Pokemon Data'!$B:$B,0)),"")</f>
        <v/>
      </c>
      <c r="N582" s="34" t="str">
        <f>IFERROR(INDEX('Pokemon Data'!J:J,MATCH($A582,'Pokemon Data'!$B:$B,0)),"")</f>
        <v/>
      </c>
      <c r="O582" s="34" t="str">
        <f>IFERROR(INDEX('Pokemon Data'!K:K,MATCH($A582,'Pokemon Data'!$B:$B,0)),"")</f>
        <v/>
      </c>
      <c r="P582" s="35" t="str">
        <f>IFERROR(INDEX('Level Multipliers'!$A:$A,MATCH($D582,'Level Multipliers'!$B:$B,0)),"")</f>
        <v/>
      </c>
      <c r="Q582" s="36" t="str">
        <f>IFERROR(INDEX('Level Multipliers'!$D:$D,MATCH(P582,'Level Multipliers'!$A:$A,0)),"")</f>
        <v/>
      </c>
      <c r="R582" s="37" t="str">
        <f t="shared" si="333"/>
        <v/>
      </c>
      <c r="S582" s="37" t="str">
        <f t="shared" si="334"/>
        <v/>
      </c>
      <c r="T582" s="38" t="str">
        <f t="shared" si="335"/>
        <v/>
      </c>
      <c r="U582" s="38" t="str">
        <f t="shared" si="336"/>
        <v/>
      </c>
      <c r="V582" s="38" t="b">
        <f t="shared" si="337"/>
        <v>1</v>
      </c>
      <c r="W582" s="37" t="str">
        <f t="array" ref="W582:AG582">IF(V582,"",IVSolution($M582,$N582,$O582,R582,S582,T582,U582,$E582,$F582,$G582,$H582,$I582))</f>
        <v/>
      </c>
      <c r="X582" s="37" t="str">
        <v/>
      </c>
      <c r="Y582" s="37" t="str">
        <v/>
      </c>
      <c r="Z582" s="39" t="str">
        <v/>
      </c>
      <c r="AA582" s="39" t="str">
        <v/>
      </c>
      <c r="AB582" s="37" t="str">
        <v/>
      </c>
      <c r="AC582" s="37" t="str">
        <v/>
      </c>
      <c r="AD582" s="37" t="str">
        <v/>
      </c>
      <c r="AE582" s="37" t="str">
        <v/>
      </c>
      <c r="AF582" s="37" t="str">
        <v/>
      </c>
      <c r="AG582" s="37" t="str">
        <v/>
      </c>
      <c r="AH582" s="40" t="str">
        <f t="shared" si="338"/>
        <v/>
      </c>
      <c r="AI582" s="36" t="str">
        <f>IFERROR(INDEX('Level Multipliers'!$D:$D,MATCH(AH582,'Level Multipliers'!$A:$A,0)),"")</f>
        <v/>
      </c>
      <c r="AJ582" s="37" t="str">
        <f t="shared" si="339"/>
        <v/>
      </c>
      <c r="AK582" s="37" t="str">
        <f t="shared" si="340"/>
        <v/>
      </c>
      <c r="AL582" s="38" t="str">
        <f t="shared" si="341"/>
        <v/>
      </c>
      <c r="AM582" s="38" t="str">
        <f t="shared" si="342"/>
        <v/>
      </c>
      <c r="AN582" s="38" t="b">
        <f t="shared" si="343"/>
        <v>1</v>
      </c>
      <c r="AO582" s="37" t="str">
        <f t="array" ref="AO582:AY582">IF(AN582,"",IVSolution($M582,$N582,$O582,AJ582,AK582,AL582,AM582,$E582,$F582,$G582,$H582,$I582))</f>
        <v/>
      </c>
      <c r="AP582" s="37" t="str">
        <v/>
      </c>
      <c r="AQ582" s="37" t="str">
        <v/>
      </c>
      <c r="AR582" s="39" t="str">
        <v/>
      </c>
      <c r="AS582" s="39" t="str">
        <v/>
      </c>
      <c r="AT582" s="37" t="str">
        <v/>
      </c>
      <c r="AU582" s="37" t="str">
        <v/>
      </c>
      <c r="AV582" s="37" t="str">
        <v/>
      </c>
      <c r="AW582" s="37" t="str">
        <v/>
      </c>
      <c r="AX582" s="37" t="str">
        <v/>
      </c>
      <c r="AY582" s="37" t="str">
        <v/>
      </c>
      <c r="AZ582" s="40" t="str">
        <f t="shared" si="344"/>
        <v/>
      </c>
      <c r="BA582" s="36" t="str">
        <f>IFERROR(INDEX('Level Multipliers'!$D:$D,MATCH(AZ582,'Level Multipliers'!$A:$A,0)),"")</f>
        <v/>
      </c>
      <c r="BB582" s="37" t="str">
        <f t="shared" si="345"/>
        <v/>
      </c>
      <c r="BC582" s="37" t="str">
        <f t="shared" si="346"/>
        <v/>
      </c>
      <c r="BD582" s="38" t="str">
        <f t="shared" si="347"/>
        <v/>
      </c>
      <c r="BE582" s="38" t="str">
        <f t="shared" si="348"/>
        <v/>
      </c>
      <c r="BF582" s="38" t="b">
        <f t="shared" si="349"/>
        <v>1</v>
      </c>
      <c r="BG582" s="37" t="str">
        <f t="array" ref="BG582:BQ582">IF(BF582,"",IVSolution($M582,$N582,$O582,BB582,BC582,BD582,BE582,$E582,$F582,$G582,$H582,$I582))</f>
        <v/>
      </c>
      <c r="BH582" s="37" t="str">
        <v/>
      </c>
      <c r="BI582" s="37" t="str">
        <v/>
      </c>
      <c r="BJ582" s="39" t="str">
        <v/>
      </c>
      <c r="BK582" s="39" t="str">
        <v/>
      </c>
      <c r="BL582" s="37" t="str">
        <v/>
      </c>
      <c r="BM582" s="37" t="str">
        <v/>
      </c>
      <c r="BN582" s="37" t="str">
        <v/>
      </c>
      <c r="BO582" s="37" t="str">
        <v/>
      </c>
      <c r="BP582" s="37" t="str">
        <v/>
      </c>
      <c r="BQ582" s="37" t="str">
        <v/>
      </c>
      <c r="BR582" s="40" t="str">
        <f t="shared" si="350"/>
        <v/>
      </c>
      <c r="BS582" s="36" t="str">
        <f>IFERROR(INDEX('Level Multipliers'!$D:$D,MATCH(BR582,'Level Multipliers'!$A:$A,0)),"")</f>
        <v/>
      </c>
      <c r="BT582" s="37" t="str">
        <f t="shared" si="351"/>
        <v/>
      </c>
      <c r="BU582" s="37" t="str">
        <f t="shared" si="352"/>
        <v/>
      </c>
      <c r="BV582" s="38" t="str">
        <f t="shared" si="353"/>
        <v/>
      </c>
      <c r="BW582" s="38" t="str">
        <f t="shared" si="354"/>
        <v/>
      </c>
      <c r="BX582" s="38" t="b">
        <f t="shared" si="355"/>
        <v>1</v>
      </c>
      <c r="BY582" s="37" t="str">
        <f t="array" ref="BY582:CI582">IF(BX582,"",IVSolution($M582,$N582,$O582,BT582,BU582,BV582,BW582,$E582,$F582,$G582,$H582,$I582))</f>
        <v/>
      </c>
      <c r="BZ582" s="37" t="str">
        <v/>
      </c>
      <c r="CA582" s="37" t="str">
        <v/>
      </c>
      <c r="CB582" s="39" t="str">
        <v/>
      </c>
      <c r="CC582" s="39" t="str">
        <v/>
      </c>
      <c r="CD582" s="37" t="str">
        <v/>
      </c>
      <c r="CE582" s="37" t="str">
        <v/>
      </c>
      <c r="CF582" s="37" t="str">
        <v/>
      </c>
      <c r="CG582" s="37" t="str">
        <v/>
      </c>
      <c r="CH582" s="37" t="str">
        <v/>
      </c>
      <c r="CI582" s="37" t="str">
        <v/>
      </c>
      <c r="CJ582" s="41" t="str">
        <f t="shared" si="356"/>
        <v/>
      </c>
      <c r="CK582" s="41" t="str">
        <f t="shared" si="357"/>
        <v/>
      </c>
      <c r="CL582" s="61" t="str">
        <f t="shared" si="358"/>
        <v/>
      </c>
      <c r="CM582" s="39" t="str">
        <f t="shared" si="359"/>
        <v/>
      </c>
      <c r="CN582" s="39" t="str">
        <f t="shared" si="360"/>
        <v/>
      </c>
      <c r="CO582" s="42" t="str">
        <f t="shared" si="361"/>
        <v/>
      </c>
      <c r="CP582" s="42" t="str">
        <f t="shared" si="362"/>
        <v/>
      </c>
      <c r="CQ582" s="42" t="str">
        <f t="shared" si="363"/>
        <v/>
      </c>
      <c r="CR582" s="42" t="str">
        <f t="shared" si="364"/>
        <v/>
      </c>
      <c r="CS582" s="42" t="str">
        <f t="shared" si="365"/>
        <v/>
      </c>
      <c r="CT582" s="42" t="str">
        <f t="shared" si="366"/>
        <v/>
      </c>
      <c r="CU582" s="43" t="str">
        <f t="shared" si="367"/>
        <v/>
      </c>
      <c r="CV582" s="43" t="str">
        <f t="shared" si="368"/>
        <v/>
      </c>
      <c r="CW582" s="43" t="str">
        <f t="shared" si="369"/>
        <v/>
      </c>
      <c r="CX582" s="13"/>
    </row>
    <row r="583" spans="1:102" x14ac:dyDescent="0.25">
      <c r="A583" s="31"/>
      <c r="B583" s="13"/>
      <c r="C583" s="13"/>
      <c r="D583" s="13"/>
      <c r="E583" s="32"/>
      <c r="F583" s="32"/>
      <c r="G583" s="32"/>
      <c r="H583" s="32"/>
      <c r="I583" s="32"/>
      <c r="J583" s="13"/>
      <c r="K583" s="33"/>
      <c r="L583" s="34" t="str">
        <f>IFERROR(INDEX('Pokemon Data'!A:A,MATCH($A583,'Pokemon Data'!$B:$B,0)),"")</f>
        <v/>
      </c>
      <c r="M583" s="34" t="str">
        <f>IFERROR(INDEX('Pokemon Data'!I:I,MATCH($A583,'Pokemon Data'!$B:$B,0)),"")</f>
        <v/>
      </c>
      <c r="N583" s="34" t="str">
        <f>IFERROR(INDEX('Pokemon Data'!J:J,MATCH($A583,'Pokemon Data'!$B:$B,0)),"")</f>
        <v/>
      </c>
      <c r="O583" s="34" t="str">
        <f>IFERROR(INDEX('Pokemon Data'!K:K,MATCH($A583,'Pokemon Data'!$B:$B,0)),"")</f>
        <v/>
      </c>
      <c r="P583" s="35" t="str">
        <f>IFERROR(INDEX('Level Multipliers'!$A:$A,MATCH($D583,'Level Multipliers'!$B:$B,0)),"")</f>
        <v/>
      </c>
      <c r="Q583" s="36" t="str">
        <f>IFERROR(INDEX('Level Multipliers'!$D:$D,MATCH(P583,'Level Multipliers'!$A:$A,0)),"")</f>
        <v/>
      </c>
      <c r="R583" s="37" t="str">
        <f t="shared" si="333"/>
        <v/>
      </c>
      <c r="S583" s="37" t="str">
        <f t="shared" si="334"/>
        <v/>
      </c>
      <c r="T583" s="38" t="str">
        <f t="shared" si="335"/>
        <v/>
      </c>
      <c r="U583" s="38" t="str">
        <f t="shared" si="336"/>
        <v/>
      </c>
      <c r="V583" s="38" t="b">
        <f t="shared" si="337"/>
        <v>1</v>
      </c>
      <c r="W583" s="37" t="str">
        <f t="array" ref="W583:AG583">IF(V583,"",IVSolution($M583,$N583,$O583,R583,S583,T583,U583,$E583,$F583,$G583,$H583,$I583))</f>
        <v/>
      </c>
      <c r="X583" s="37" t="str">
        <v/>
      </c>
      <c r="Y583" s="37" t="str">
        <v/>
      </c>
      <c r="Z583" s="39" t="str">
        <v/>
      </c>
      <c r="AA583" s="39" t="str">
        <v/>
      </c>
      <c r="AB583" s="37" t="str">
        <v/>
      </c>
      <c r="AC583" s="37" t="str">
        <v/>
      </c>
      <c r="AD583" s="37" t="str">
        <v/>
      </c>
      <c r="AE583" s="37" t="str">
        <v/>
      </c>
      <c r="AF583" s="37" t="str">
        <v/>
      </c>
      <c r="AG583" s="37" t="str">
        <v/>
      </c>
      <c r="AH583" s="40" t="str">
        <f t="shared" si="338"/>
        <v/>
      </c>
      <c r="AI583" s="36" t="str">
        <f>IFERROR(INDEX('Level Multipliers'!$D:$D,MATCH(AH583,'Level Multipliers'!$A:$A,0)),"")</f>
        <v/>
      </c>
      <c r="AJ583" s="37" t="str">
        <f t="shared" si="339"/>
        <v/>
      </c>
      <c r="AK583" s="37" t="str">
        <f t="shared" si="340"/>
        <v/>
      </c>
      <c r="AL583" s="38" t="str">
        <f t="shared" si="341"/>
        <v/>
      </c>
      <c r="AM583" s="38" t="str">
        <f t="shared" si="342"/>
        <v/>
      </c>
      <c r="AN583" s="38" t="b">
        <f t="shared" si="343"/>
        <v>1</v>
      </c>
      <c r="AO583" s="37" t="str">
        <f t="array" ref="AO583:AY583">IF(AN583,"",IVSolution($M583,$N583,$O583,AJ583,AK583,AL583,AM583,$E583,$F583,$G583,$H583,$I583))</f>
        <v/>
      </c>
      <c r="AP583" s="37" t="str">
        <v/>
      </c>
      <c r="AQ583" s="37" t="str">
        <v/>
      </c>
      <c r="AR583" s="39" t="str">
        <v/>
      </c>
      <c r="AS583" s="39" t="str">
        <v/>
      </c>
      <c r="AT583" s="37" t="str">
        <v/>
      </c>
      <c r="AU583" s="37" t="str">
        <v/>
      </c>
      <c r="AV583" s="37" t="str">
        <v/>
      </c>
      <c r="AW583" s="37" t="str">
        <v/>
      </c>
      <c r="AX583" s="37" t="str">
        <v/>
      </c>
      <c r="AY583" s="37" t="str">
        <v/>
      </c>
      <c r="AZ583" s="40" t="str">
        <f t="shared" si="344"/>
        <v/>
      </c>
      <c r="BA583" s="36" t="str">
        <f>IFERROR(INDEX('Level Multipliers'!$D:$D,MATCH(AZ583,'Level Multipliers'!$A:$A,0)),"")</f>
        <v/>
      </c>
      <c r="BB583" s="37" t="str">
        <f t="shared" si="345"/>
        <v/>
      </c>
      <c r="BC583" s="37" t="str">
        <f t="shared" si="346"/>
        <v/>
      </c>
      <c r="BD583" s="38" t="str">
        <f t="shared" si="347"/>
        <v/>
      </c>
      <c r="BE583" s="38" t="str">
        <f t="shared" si="348"/>
        <v/>
      </c>
      <c r="BF583" s="38" t="b">
        <f t="shared" si="349"/>
        <v>1</v>
      </c>
      <c r="BG583" s="37" t="str">
        <f t="array" ref="BG583:BQ583">IF(BF583,"",IVSolution($M583,$N583,$O583,BB583,BC583,BD583,BE583,$E583,$F583,$G583,$H583,$I583))</f>
        <v/>
      </c>
      <c r="BH583" s="37" t="str">
        <v/>
      </c>
      <c r="BI583" s="37" t="str">
        <v/>
      </c>
      <c r="BJ583" s="39" t="str">
        <v/>
      </c>
      <c r="BK583" s="39" t="str">
        <v/>
      </c>
      <c r="BL583" s="37" t="str">
        <v/>
      </c>
      <c r="BM583" s="37" t="str">
        <v/>
      </c>
      <c r="BN583" s="37" t="str">
        <v/>
      </c>
      <c r="BO583" s="37" t="str">
        <v/>
      </c>
      <c r="BP583" s="37" t="str">
        <v/>
      </c>
      <c r="BQ583" s="37" t="str">
        <v/>
      </c>
      <c r="BR583" s="40" t="str">
        <f t="shared" si="350"/>
        <v/>
      </c>
      <c r="BS583" s="36" t="str">
        <f>IFERROR(INDEX('Level Multipliers'!$D:$D,MATCH(BR583,'Level Multipliers'!$A:$A,0)),"")</f>
        <v/>
      </c>
      <c r="BT583" s="37" t="str">
        <f t="shared" si="351"/>
        <v/>
      </c>
      <c r="BU583" s="37" t="str">
        <f t="shared" si="352"/>
        <v/>
      </c>
      <c r="BV583" s="38" t="str">
        <f t="shared" si="353"/>
        <v/>
      </c>
      <c r="BW583" s="38" t="str">
        <f t="shared" si="354"/>
        <v/>
      </c>
      <c r="BX583" s="38" t="b">
        <f t="shared" si="355"/>
        <v>1</v>
      </c>
      <c r="BY583" s="37" t="str">
        <f t="array" ref="BY583:CI583">IF(BX583,"",IVSolution($M583,$N583,$O583,BT583,BU583,BV583,BW583,$E583,$F583,$G583,$H583,$I583))</f>
        <v/>
      </c>
      <c r="BZ583" s="37" t="str">
        <v/>
      </c>
      <c r="CA583" s="37" t="str">
        <v/>
      </c>
      <c r="CB583" s="39" t="str">
        <v/>
      </c>
      <c r="CC583" s="39" t="str">
        <v/>
      </c>
      <c r="CD583" s="37" t="str">
        <v/>
      </c>
      <c r="CE583" s="37" t="str">
        <v/>
      </c>
      <c r="CF583" s="37" t="str">
        <v/>
      </c>
      <c r="CG583" s="37" t="str">
        <v/>
      </c>
      <c r="CH583" s="37" t="str">
        <v/>
      </c>
      <c r="CI583" s="37" t="str">
        <v/>
      </c>
      <c r="CJ583" s="41" t="str">
        <f t="shared" si="356"/>
        <v/>
      </c>
      <c r="CK583" s="41" t="str">
        <f t="shared" si="357"/>
        <v/>
      </c>
      <c r="CL583" s="61" t="str">
        <f t="shared" si="358"/>
        <v/>
      </c>
      <c r="CM583" s="39" t="str">
        <f t="shared" si="359"/>
        <v/>
      </c>
      <c r="CN583" s="39" t="str">
        <f t="shared" si="360"/>
        <v/>
      </c>
      <c r="CO583" s="42" t="str">
        <f t="shared" si="361"/>
        <v/>
      </c>
      <c r="CP583" s="42" t="str">
        <f t="shared" si="362"/>
        <v/>
      </c>
      <c r="CQ583" s="42" t="str">
        <f t="shared" si="363"/>
        <v/>
      </c>
      <c r="CR583" s="42" t="str">
        <f t="shared" si="364"/>
        <v/>
      </c>
      <c r="CS583" s="42" t="str">
        <f t="shared" si="365"/>
        <v/>
      </c>
      <c r="CT583" s="42" t="str">
        <f t="shared" si="366"/>
        <v/>
      </c>
      <c r="CU583" s="43" t="str">
        <f t="shared" si="367"/>
        <v/>
      </c>
      <c r="CV583" s="43" t="str">
        <f t="shared" si="368"/>
        <v/>
      </c>
      <c r="CW583" s="43" t="str">
        <f t="shared" si="369"/>
        <v/>
      </c>
      <c r="CX583" s="13"/>
    </row>
    <row r="584" spans="1:102" x14ac:dyDescent="0.25">
      <c r="A584" s="31"/>
      <c r="B584" s="13"/>
      <c r="C584" s="13"/>
      <c r="D584" s="13"/>
      <c r="E584" s="32"/>
      <c r="F584" s="32"/>
      <c r="G584" s="32"/>
      <c r="H584" s="32"/>
      <c r="I584" s="32"/>
      <c r="J584" s="13"/>
      <c r="K584" s="33"/>
      <c r="L584" s="34" t="str">
        <f>IFERROR(INDEX('Pokemon Data'!A:A,MATCH($A584,'Pokemon Data'!$B:$B,0)),"")</f>
        <v/>
      </c>
      <c r="M584" s="34" t="str">
        <f>IFERROR(INDEX('Pokemon Data'!I:I,MATCH($A584,'Pokemon Data'!$B:$B,0)),"")</f>
        <v/>
      </c>
      <c r="N584" s="34" t="str">
        <f>IFERROR(INDEX('Pokemon Data'!J:J,MATCH($A584,'Pokemon Data'!$B:$B,0)),"")</f>
        <v/>
      </c>
      <c r="O584" s="34" t="str">
        <f>IFERROR(INDEX('Pokemon Data'!K:K,MATCH($A584,'Pokemon Data'!$B:$B,0)),"")</f>
        <v/>
      </c>
      <c r="P584" s="35" t="str">
        <f>IFERROR(INDEX('Level Multipliers'!$A:$A,MATCH($D584,'Level Multipliers'!$B:$B,0)),"")</f>
        <v/>
      </c>
      <c r="Q584" s="36" t="str">
        <f>IFERROR(INDEX('Level Multipliers'!$D:$D,MATCH(P584,'Level Multipliers'!$A:$A,0)),"")</f>
        <v/>
      </c>
      <c r="R584" s="37" t="str">
        <f t="shared" si="333"/>
        <v/>
      </c>
      <c r="S584" s="37" t="str">
        <f t="shared" si="334"/>
        <v/>
      </c>
      <c r="T584" s="38" t="str">
        <f t="shared" si="335"/>
        <v/>
      </c>
      <c r="U584" s="38" t="str">
        <f t="shared" si="336"/>
        <v/>
      </c>
      <c r="V584" s="38" t="b">
        <f t="shared" si="337"/>
        <v>1</v>
      </c>
      <c r="W584" s="37" t="str">
        <f t="array" ref="W584:AG584">IF(V584,"",IVSolution($M584,$N584,$O584,R584,S584,T584,U584,$E584,$F584,$G584,$H584,$I584))</f>
        <v/>
      </c>
      <c r="X584" s="37" t="str">
        <v/>
      </c>
      <c r="Y584" s="37" t="str">
        <v/>
      </c>
      <c r="Z584" s="39" t="str">
        <v/>
      </c>
      <c r="AA584" s="39" t="str">
        <v/>
      </c>
      <c r="AB584" s="37" t="str">
        <v/>
      </c>
      <c r="AC584" s="37" t="str">
        <v/>
      </c>
      <c r="AD584" s="37" t="str">
        <v/>
      </c>
      <c r="AE584" s="37" t="str">
        <v/>
      </c>
      <c r="AF584" s="37" t="str">
        <v/>
      </c>
      <c r="AG584" s="37" t="str">
        <v/>
      </c>
      <c r="AH584" s="40" t="str">
        <f t="shared" si="338"/>
        <v/>
      </c>
      <c r="AI584" s="36" t="str">
        <f>IFERROR(INDEX('Level Multipliers'!$D:$D,MATCH(AH584,'Level Multipliers'!$A:$A,0)),"")</f>
        <v/>
      </c>
      <c r="AJ584" s="37" t="str">
        <f t="shared" si="339"/>
        <v/>
      </c>
      <c r="AK584" s="37" t="str">
        <f t="shared" si="340"/>
        <v/>
      </c>
      <c r="AL584" s="38" t="str">
        <f t="shared" si="341"/>
        <v/>
      </c>
      <c r="AM584" s="38" t="str">
        <f t="shared" si="342"/>
        <v/>
      </c>
      <c r="AN584" s="38" t="b">
        <f t="shared" si="343"/>
        <v>1</v>
      </c>
      <c r="AO584" s="37" t="str">
        <f t="array" ref="AO584:AY584">IF(AN584,"",IVSolution($M584,$N584,$O584,AJ584,AK584,AL584,AM584,$E584,$F584,$G584,$H584,$I584))</f>
        <v/>
      </c>
      <c r="AP584" s="37" t="str">
        <v/>
      </c>
      <c r="AQ584" s="37" t="str">
        <v/>
      </c>
      <c r="AR584" s="39" t="str">
        <v/>
      </c>
      <c r="AS584" s="39" t="str">
        <v/>
      </c>
      <c r="AT584" s="37" t="str">
        <v/>
      </c>
      <c r="AU584" s="37" t="str">
        <v/>
      </c>
      <c r="AV584" s="37" t="str">
        <v/>
      </c>
      <c r="AW584" s="37" t="str">
        <v/>
      </c>
      <c r="AX584" s="37" t="str">
        <v/>
      </c>
      <c r="AY584" s="37" t="str">
        <v/>
      </c>
      <c r="AZ584" s="40" t="str">
        <f t="shared" si="344"/>
        <v/>
      </c>
      <c r="BA584" s="36" t="str">
        <f>IFERROR(INDEX('Level Multipliers'!$D:$D,MATCH(AZ584,'Level Multipliers'!$A:$A,0)),"")</f>
        <v/>
      </c>
      <c r="BB584" s="37" t="str">
        <f t="shared" si="345"/>
        <v/>
      </c>
      <c r="BC584" s="37" t="str">
        <f t="shared" si="346"/>
        <v/>
      </c>
      <c r="BD584" s="38" t="str">
        <f t="shared" si="347"/>
        <v/>
      </c>
      <c r="BE584" s="38" t="str">
        <f t="shared" si="348"/>
        <v/>
      </c>
      <c r="BF584" s="38" t="b">
        <f t="shared" si="349"/>
        <v>1</v>
      </c>
      <c r="BG584" s="37" t="str">
        <f t="array" ref="BG584:BQ584">IF(BF584,"",IVSolution($M584,$N584,$O584,BB584,BC584,BD584,BE584,$E584,$F584,$G584,$H584,$I584))</f>
        <v/>
      </c>
      <c r="BH584" s="37" t="str">
        <v/>
      </c>
      <c r="BI584" s="37" t="str">
        <v/>
      </c>
      <c r="BJ584" s="39" t="str">
        <v/>
      </c>
      <c r="BK584" s="39" t="str">
        <v/>
      </c>
      <c r="BL584" s="37" t="str">
        <v/>
      </c>
      <c r="BM584" s="37" t="str">
        <v/>
      </c>
      <c r="BN584" s="37" t="str">
        <v/>
      </c>
      <c r="BO584" s="37" t="str">
        <v/>
      </c>
      <c r="BP584" s="37" t="str">
        <v/>
      </c>
      <c r="BQ584" s="37" t="str">
        <v/>
      </c>
      <c r="BR584" s="40" t="str">
        <f t="shared" si="350"/>
        <v/>
      </c>
      <c r="BS584" s="36" t="str">
        <f>IFERROR(INDEX('Level Multipliers'!$D:$D,MATCH(BR584,'Level Multipliers'!$A:$A,0)),"")</f>
        <v/>
      </c>
      <c r="BT584" s="37" t="str">
        <f t="shared" si="351"/>
        <v/>
      </c>
      <c r="BU584" s="37" t="str">
        <f t="shared" si="352"/>
        <v/>
      </c>
      <c r="BV584" s="38" t="str">
        <f t="shared" si="353"/>
        <v/>
      </c>
      <c r="BW584" s="38" t="str">
        <f t="shared" si="354"/>
        <v/>
      </c>
      <c r="BX584" s="38" t="b">
        <f t="shared" si="355"/>
        <v>1</v>
      </c>
      <c r="BY584" s="37" t="str">
        <f t="array" ref="BY584:CI584">IF(BX584,"",IVSolution($M584,$N584,$O584,BT584,BU584,BV584,BW584,$E584,$F584,$G584,$H584,$I584))</f>
        <v/>
      </c>
      <c r="BZ584" s="37" t="str">
        <v/>
      </c>
      <c r="CA584" s="37" t="str">
        <v/>
      </c>
      <c r="CB584" s="39" t="str">
        <v/>
      </c>
      <c r="CC584" s="39" t="str">
        <v/>
      </c>
      <c r="CD584" s="37" t="str">
        <v/>
      </c>
      <c r="CE584" s="37" t="str">
        <v/>
      </c>
      <c r="CF584" s="37" t="str">
        <v/>
      </c>
      <c r="CG584" s="37" t="str">
        <v/>
      </c>
      <c r="CH584" s="37" t="str">
        <v/>
      </c>
      <c r="CI584" s="37" t="str">
        <v/>
      </c>
      <c r="CJ584" s="41" t="str">
        <f t="shared" si="356"/>
        <v/>
      </c>
      <c r="CK584" s="41" t="str">
        <f t="shared" si="357"/>
        <v/>
      </c>
      <c r="CL584" s="61" t="str">
        <f t="shared" si="358"/>
        <v/>
      </c>
      <c r="CM584" s="39" t="str">
        <f t="shared" si="359"/>
        <v/>
      </c>
      <c r="CN584" s="39" t="str">
        <f t="shared" si="360"/>
        <v/>
      </c>
      <c r="CO584" s="42" t="str">
        <f t="shared" si="361"/>
        <v/>
      </c>
      <c r="CP584" s="42" t="str">
        <f t="shared" si="362"/>
        <v/>
      </c>
      <c r="CQ584" s="42" t="str">
        <f t="shared" si="363"/>
        <v/>
      </c>
      <c r="CR584" s="42" t="str">
        <f t="shared" si="364"/>
        <v/>
      </c>
      <c r="CS584" s="42" t="str">
        <f t="shared" si="365"/>
        <v/>
      </c>
      <c r="CT584" s="42" t="str">
        <f t="shared" si="366"/>
        <v/>
      </c>
      <c r="CU584" s="43" t="str">
        <f t="shared" si="367"/>
        <v/>
      </c>
      <c r="CV584" s="43" t="str">
        <f t="shared" si="368"/>
        <v/>
      </c>
      <c r="CW584" s="43" t="str">
        <f t="shared" si="369"/>
        <v/>
      </c>
      <c r="CX584" s="13"/>
    </row>
    <row r="585" spans="1:102" x14ac:dyDescent="0.25">
      <c r="A585" s="31"/>
      <c r="B585" s="13"/>
      <c r="C585" s="13"/>
      <c r="D585" s="13"/>
      <c r="E585" s="32"/>
      <c r="F585" s="32"/>
      <c r="G585" s="32"/>
      <c r="H585" s="32"/>
      <c r="I585" s="32"/>
      <c r="J585" s="13"/>
      <c r="K585" s="33"/>
      <c r="L585" s="34" t="str">
        <f>IFERROR(INDEX('Pokemon Data'!A:A,MATCH($A585,'Pokemon Data'!$B:$B,0)),"")</f>
        <v/>
      </c>
      <c r="M585" s="34" t="str">
        <f>IFERROR(INDEX('Pokemon Data'!I:I,MATCH($A585,'Pokemon Data'!$B:$B,0)),"")</f>
        <v/>
      </c>
      <c r="N585" s="34" t="str">
        <f>IFERROR(INDEX('Pokemon Data'!J:J,MATCH($A585,'Pokemon Data'!$B:$B,0)),"")</f>
        <v/>
      </c>
      <c r="O585" s="34" t="str">
        <f>IFERROR(INDEX('Pokemon Data'!K:K,MATCH($A585,'Pokemon Data'!$B:$B,0)),"")</f>
        <v/>
      </c>
      <c r="P585" s="35" t="str">
        <f>IFERROR(INDEX('Level Multipliers'!$A:$A,MATCH($D585,'Level Multipliers'!$B:$B,0)),"")</f>
        <v/>
      </c>
      <c r="Q585" s="36" t="str">
        <f>IFERROR(INDEX('Level Multipliers'!$D:$D,MATCH(P585,'Level Multipliers'!$A:$A,0)),"")</f>
        <v/>
      </c>
      <c r="R585" s="37" t="str">
        <f t="shared" si="333"/>
        <v/>
      </c>
      <c r="S585" s="37" t="str">
        <f t="shared" si="334"/>
        <v/>
      </c>
      <c r="T585" s="38" t="str">
        <f t="shared" si="335"/>
        <v/>
      </c>
      <c r="U585" s="38" t="str">
        <f t="shared" si="336"/>
        <v/>
      </c>
      <c r="V585" s="38" t="b">
        <f t="shared" si="337"/>
        <v>1</v>
      </c>
      <c r="W585" s="37" t="str">
        <f t="array" ref="W585:AG585">IF(V585,"",IVSolution($M585,$N585,$O585,R585,S585,T585,U585,$E585,$F585,$G585,$H585,$I585))</f>
        <v/>
      </c>
      <c r="X585" s="37" t="str">
        <v/>
      </c>
      <c r="Y585" s="37" t="str">
        <v/>
      </c>
      <c r="Z585" s="39" t="str">
        <v/>
      </c>
      <c r="AA585" s="39" t="str">
        <v/>
      </c>
      <c r="AB585" s="37" t="str">
        <v/>
      </c>
      <c r="AC585" s="37" t="str">
        <v/>
      </c>
      <c r="AD585" s="37" t="str">
        <v/>
      </c>
      <c r="AE585" s="37" t="str">
        <v/>
      </c>
      <c r="AF585" s="37" t="str">
        <v/>
      </c>
      <c r="AG585" s="37" t="str">
        <v/>
      </c>
      <c r="AH585" s="40" t="str">
        <f t="shared" si="338"/>
        <v/>
      </c>
      <c r="AI585" s="36" t="str">
        <f>IFERROR(INDEX('Level Multipliers'!$D:$D,MATCH(AH585,'Level Multipliers'!$A:$A,0)),"")</f>
        <v/>
      </c>
      <c r="AJ585" s="37" t="str">
        <f t="shared" si="339"/>
        <v/>
      </c>
      <c r="AK585" s="37" t="str">
        <f t="shared" si="340"/>
        <v/>
      </c>
      <c r="AL585" s="38" t="str">
        <f t="shared" si="341"/>
        <v/>
      </c>
      <c r="AM585" s="38" t="str">
        <f t="shared" si="342"/>
        <v/>
      </c>
      <c r="AN585" s="38" t="b">
        <f t="shared" si="343"/>
        <v>1</v>
      </c>
      <c r="AO585" s="37" t="str">
        <f t="array" ref="AO585:AY585">IF(AN585,"",IVSolution($M585,$N585,$O585,AJ585,AK585,AL585,AM585,$E585,$F585,$G585,$H585,$I585))</f>
        <v/>
      </c>
      <c r="AP585" s="37" t="str">
        <v/>
      </c>
      <c r="AQ585" s="37" t="str">
        <v/>
      </c>
      <c r="AR585" s="39" t="str">
        <v/>
      </c>
      <c r="AS585" s="39" t="str">
        <v/>
      </c>
      <c r="AT585" s="37" t="str">
        <v/>
      </c>
      <c r="AU585" s="37" t="str">
        <v/>
      </c>
      <c r="AV585" s="37" t="str">
        <v/>
      </c>
      <c r="AW585" s="37" t="str">
        <v/>
      </c>
      <c r="AX585" s="37" t="str">
        <v/>
      </c>
      <c r="AY585" s="37" t="str">
        <v/>
      </c>
      <c r="AZ585" s="40" t="str">
        <f t="shared" si="344"/>
        <v/>
      </c>
      <c r="BA585" s="36" t="str">
        <f>IFERROR(INDEX('Level Multipliers'!$D:$D,MATCH(AZ585,'Level Multipliers'!$A:$A,0)),"")</f>
        <v/>
      </c>
      <c r="BB585" s="37" t="str">
        <f t="shared" si="345"/>
        <v/>
      </c>
      <c r="BC585" s="37" t="str">
        <f t="shared" si="346"/>
        <v/>
      </c>
      <c r="BD585" s="38" t="str">
        <f t="shared" si="347"/>
        <v/>
      </c>
      <c r="BE585" s="38" t="str">
        <f t="shared" si="348"/>
        <v/>
      </c>
      <c r="BF585" s="38" t="b">
        <f t="shared" si="349"/>
        <v>1</v>
      </c>
      <c r="BG585" s="37" t="str">
        <f t="array" ref="BG585:BQ585">IF(BF585,"",IVSolution($M585,$N585,$O585,BB585,BC585,BD585,BE585,$E585,$F585,$G585,$H585,$I585))</f>
        <v/>
      </c>
      <c r="BH585" s="37" t="str">
        <v/>
      </c>
      <c r="BI585" s="37" t="str">
        <v/>
      </c>
      <c r="BJ585" s="39" t="str">
        <v/>
      </c>
      <c r="BK585" s="39" t="str">
        <v/>
      </c>
      <c r="BL585" s="37" t="str">
        <v/>
      </c>
      <c r="BM585" s="37" t="str">
        <v/>
      </c>
      <c r="BN585" s="37" t="str">
        <v/>
      </c>
      <c r="BO585" s="37" t="str">
        <v/>
      </c>
      <c r="BP585" s="37" t="str">
        <v/>
      </c>
      <c r="BQ585" s="37" t="str">
        <v/>
      </c>
      <c r="BR585" s="40" t="str">
        <f t="shared" si="350"/>
        <v/>
      </c>
      <c r="BS585" s="36" t="str">
        <f>IFERROR(INDEX('Level Multipliers'!$D:$D,MATCH(BR585,'Level Multipliers'!$A:$A,0)),"")</f>
        <v/>
      </c>
      <c r="BT585" s="37" t="str">
        <f t="shared" si="351"/>
        <v/>
      </c>
      <c r="BU585" s="37" t="str">
        <f t="shared" si="352"/>
        <v/>
      </c>
      <c r="BV585" s="38" t="str">
        <f t="shared" si="353"/>
        <v/>
      </c>
      <c r="BW585" s="38" t="str">
        <f t="shared" si="354"/>
        <v/>
      </c>
      <c r="BX585" s="38" t="b">
        <f t="shared" si="355"/>
        <v>1</v>
      </c>
      <c r="BY585" s="37" t="str">
        <f t="array" ref="BY585:CI585">IF(BX585,"",IVSolution($M585,$N585,$O585,BT585,BU585,BV585,BW585,$E585,$F585,$G585,$H585,$I585))</f>
        <v/>
      </c>
      <c r="BZ585" s="37" t="str">
        <v/>
      </c>
      <c r="CA585" s="37" t="str">
        <v/>
      </c>
      <c r="CB585" s="39" t="str">
        <v/>
      </c>
      <c r="CC585" s="39" t="str">
        <v/>
      </c>
      <c r="CD585" s="37" t="str">
        <v/>
      </c>
      <c r="CE585" s="37" t="str">
        <v/>
      </c>
      <c r="CF585" s="37" t="str">
        <v/>
      </c>
      <c r="CG585" s="37" t="str">
        <v/>
      </c>
      <c r="CH585" s="37" t="str">
        <v/>
      </c>
      <c r="CI585" s="37" t="str">
        <v/>
      </c>
      <c r="CJ585" s="41" t="str">
        <f t="shared" si="356"/>
        <v/>
      </c>
      <c r="CK585" s="41" t="str">
        <f t="shared" si="357"/>
        <v/>
      </c>
      <c r="CL585" s="61" t="str">
        <f t="shared" si="358"/>
        <v/>
      </c>
      <c r="CM585" s="39" t="str">
        <f t="shared" si="359"/>
        <v/>
      </c>
      <c r="CN585" s="39" t="str">
        <f t="shared" si="360"/>
        <v/>
      </c>
      <c r="CO585" s="42" t="str">
        <f t="shared" si="361"/>
        <v/>
      </c>
      <c r="CP585" s="42" t="str">
        <f t="shared" si="362"/>
        <v/>
      </c>
      <c r="CQ585" s="42" t="str">
        <f t="shared" si="363"/>
        <v/>
      </c>
      <c r="CR585" s="42" t="str">
        <f t="shared" si="364"/>
        <v/>
      </c>
      <c r="CS585" s="42" t="str">
        <f t="shared" si="365"/>
        <v/>
      </c>
      <c r="CT585" s="42" t="str">
        <f t="shared" si="366"/>
        <v/>
      </c>
      <c r="CU585" s="43" t="str">
        <f t="shared" si="367"/>
        <v/>
      </c>
      <c r="CV585" s="43" t="str">
        <f t="shared" si="368"/>
        <v/>
      </c>
      <c r="CW585" s="43" t="str">
        <f t="shared" si="369"/>
        <v/>
      </c>
      <c r="CX585" s="13"/>
    </row>
    <row r="586" spans="1:102" x14ac:dyDescent="0.25">
      <c r="A586" s="31"/>
      <c r="B586" s="13"/>
      <c r="C586" s="13"/>
      <c r="D586" s="13"/>
      <c r="E586" s="32"/>
      <c r="F586" s="32"/>
      <c r="G586" s="32"/>
      <c r="H586" s="32"/>
      <c r="I586" s="32"/>
      <c r="J586" s="13"/>
      <c r="K586" s="33"/>
      <c r="L586" s="34" t="str">
        <f>IFERROR(INDEX('Pokemon Data'!A:A,MATCH($A586,'Pokemon Data'!$B:$B,0)),"")</f>
        <v/>
      </c>
      <c r="M586" s="34" t="str">
        <f>IFERROR(INDEX('Pokemon Data'!I:I,MATCH($A586,'Pokemon Data'!$B:$B,0)),"")</f>
        <v/>
      </c>
      <c r="N586" s="34" t="str">
        <f>IFERROR(INDEX('Pokemon Data'!J:J,MATCH($A586,'Pokemon Data'!$B:$B,0)),"")</f>
        <v/>
      </c>
      <c r="O586" s="34" t="str">
        <f>IFERROR(INDEX('Pokemon Data'!K:K,MATCH($A586,'Pokemon Data'!$B:$B,0)),"")</f>
        <v/>
      </c>
      <c r="P586" s="35" t="str">
        <f>IFERROR(INDEX('Level Multipliers'!$A:$A,MATCH($D586,'Level Multipliers'!$B:$B,0)),"")</f>
        <v/>
      </c>
      <c r="Q586" s="36" t="str">
        <f>IFERROR(INDEX('Level Multipliers'!$D:$D,MATCH(P586,'Level Multipliers'!$A:$A,0)),"")</f>
        <v/>
      </c>
      <c r="R586" s="37" t="str">
        <f t="shared" si="333"/>
        <v/>
      </c>
      <c r="S586" s="37" t="str">
        <f t="shared" si="334"/>
        <v/>
      </c>
      <c r="T586" s="38" t="str">
        <f t="shared" si="335"/>
        <v/>
      </c>
      <c r="U586" s="38" t="str">
        <f t="shared" si="336"/>
        <v/>
      </c>
      <c r="V586" s="38" t="b">
        <f t="shared" si="337"/>
        <v>1</v>
      </c>
      <c r="W586" s="37" t="str">
        <f t="array" ref="W586:AG586">IF(V586,"",IVSolution($M586,$N586,$O586,R586,S586,T586,U586,$E586,$F586,$G586,$H586,$I586))</f>
        <v/>
      </c>
      <c r="X586" s="37" t="str">
        <v/>
      </c>
      <c r="Y586" s="37" t="str">
        <v/>
      </c>
      <c r="Z586" s="39" t="str">
        <v/>
      </c>
      <c r="AA586" s="39" t="str">
        <v/>
      </c>
      <c r="AB586" s="37" t="str">
        <v/>
      </c>
      <c r="AC586" s="37" t="str">
        <v/>
      </c>
      <c r="AD586" s="37" t="str">
        <v/>
      </c>
      <c r="AE586" s="37" t="str">
        <v/>
      </c>
      <c r="AF586" s="37" t="str">
        <v/>
      </c>
      <c r="AG586" s="37" t="str">
        <v/>
      </c>
      <c r="AH586" s="40" t="str">
        <f t="shared" si="338"/>
        <v/>
      </c>
      <c r="AI586" s="36" t="str">
        <f>IFERROR(INDEX('Level Multipliers'!$D:$D,MATCH(AH586,'Level Multipliers'!$A:$A,0)),"")</f>
        <v/>
      </c>
      <c r="AJ586" s="37" t="str">
        <f t="shared" si="339"/>
        <v/>
      </c>
      <c r="AK586" s="37" t="str">
        <f t="shared" si="340"/>
        <v/>
      </c>
      <c r="AL586" s="38" t="str">
        <f t="shared" si="341"/>
        <v/>
      </c>
      <c r="AM586" s="38" t="str">
        <f t="shared" si="342"/>
        <v/>
      </c>
      <c r="AN586" s="38" t="b">
        <f t="shared" si="343"/>
        <v>1</v>
      </c>
      <c r="AO586" s="37" t="str">
        <f t="array" ref="AO586:AY586">IF(AN586,"",IVSolution($M586,$N586,$O586,AJ586,AK586,AL586,AM586,$E586,$F586,$G586,$H586,$I586))</f>
        <v/>
      </c>
      <c r="AP586" s="37" t="str">
        <v/>
      </c>
      <c r="AQ586" s="37" t="str">
        <v/>
      </c>
      <c r="AR586" s="39" t="str">
        <v/>
      </c>
      <c r="AS586" s="39" t="str">
        <v/>
      </c>
      <c r="AT586" s="37" t="str">
        <v/>
      </c>
      <c r="AU586" s="37" t="str">
        <v/>
      </c>
      <c r="AV586" s="37" t="str">
        <v/>
      </c>
      <c r="AW586" s="37" t="str">
        <v/>
      </c>
      <c r="AX586" s="37" t="str">
        <v/>
      </c>
      <c r="AY586" s="37" t="str">
        <v/>
      </c>
      <c r="AZ586" s="40" t="str">
        <f t="shared" si="344"/>
        <v/>
      </c>
      <c r="BA586" s="36" t="str">
        <f>IFERROR(INDEX('Level Multipliers'!$D:$D,MATCH(AZ586,'Level Multipliers'!$A:$A,0)),"")</f>
        <v/>
      </c>
      <c r="BB586" s="37" t="str">
        <f t="shared" si="345"/>
        <v/>
      </c>
      <c r="BC586" s="37" t="str">
        <f t="shared" si="346"/>
        <v/>
      </c>
      <c r="BD586" s="38" t="str">
        <f t="shared" si="347"/>
        <v/>
      </c>
      <c r="BE586" s="38" t="str">
        <f t="shared" si="348"/>
        <v/>
      </c>
      <c r="BF586" s="38" t="b">
        <f t="shared" si="349"/>
        <v>1</v>
      </c>
      <c r="BG586" s="37" t="str">
        <f t="array" ref="BG586:BQ586">IF(BF586,"",IVSolution($M586,$N586,$O586,BB586,BC586,BD586,BE586,$E586,$F586,$G586,$H586,$I586))</f>
        <v/>
      </c>
      <c r="BH586" s="37" t="str">
        <v/>
      </c>
      <c r="BI586" s="37" t="str">
        <v/>
      </c>
      <c r="BJ586" s="39" t="str">
        <v/>
      </c>
      <c r="BK586" s="39" t="str">
        <v/>
      </c>
      <c r="BL586" s="37" t="str">
        <v/>
      </c>
      <c r="BM586" s="37" t="str">
        <v/>
      </c>
      <c r="BN586" s="37" t="str">
        <v/>
      </c>
      <c r="BO586" s="37" t="str">
        <v/>
      </c>
      <c r="BP586" s="37" t="str">
        <v/>
      </c>
      <c r="BQ586" s="37" t="str">
        <v/>
      </c>
      <c r="BR586" s="40" t="str">
        <f t="shared" si="350"/>
        <v/>
      </c>
      <c r="BS586" s="36" t="str">
        <f>IFERROR(INDEX('Level Multipliers'!$D:$D,MATCH(BR586,'Level Multipliers'!$A:$A,0)),"")</f>
        <v/>
      </c>
      <c r="BT586" s="37" t="str">
        <f t="shared" si="351"/>
        <v/>
      </c>
      <c r="BU586" s="37" t="str">
        <f t="shared" si="352"/>
        <v/>
      </c>
      <c r="BV586" s="38" t="str">
        <f t="shared" si="353"/>
        <v/>
      </c>
      <c r="BW586" s="38" t="str">
        <f t="shared" si="354"/>
        <v/>
      </c>
      <c r="BX586" s="38" t="b">
        <f t="shared" si="355"/>
        <v>1</v>
      </c>
      <c r="BY586" s="37" t="str">
        <f t="array" ref="BY586:CI586">IF(BX586,"",IVSolution($M586,$N586,$O586,BT586,BU586,BV586,BW586,$E586,$F586,$G586,$H586,$I586))</f>
        <v/>
      </c>
      <c r="BZ586" s="37" t="str">
        <v/>
      </c>
      <c r="CA586" s="37" t="str">
        <v/>
      </c>
      <c r="CB586" s="39" t="str">
        <v/>
      </c>
      <c r="CC586" s="39" t="str">
        <v/>
      </c>
      <c r="CD586" s="37" t="str">
        <v/>
      </c>
      <c r="CE586" s="37" t="str">
        <v/>
      </c>
      <c r="CF586" s="37" t="str">
        <v/>
      </c>
      <c r="CG586" s="37" t="str">
        <v/>
      </c>
      <c r="CH586" s="37" t="str">
        <v/>
      </c>
      <c r="CI586" s="37" t="str">
        <v/>
      </c>
      <c r="CJ586" s="41" t="str">
        <f t="shared" si="356"/>
        <v/>
      </c>
      <c r="CK586" s="41" t="str">
        <f t="shared" si="357"/>
        <v/>
      </c>
      <c r="CL586" s="61" t="str">
        <f t="shared" si="358"/>
        <v/>
      </c>
      <c r="CM586" s="39" t="str">
        <f t="shared" si="359"/>
        <v/>
      </c>
      <c r="CN586" s="39" t="str">
        <f t="shared" si="360"/>
        <v/>
      </c>
      <c r="CO586" s="42" t="str">
        <f t="shared" si="361"/>
        <v/>
      </c>
      <c r="CP586" s="42" t="str">
        <f t="shared" si="362"/>
        <v/>
      </c>
      <c r="CQ586" s="42" t="str">
        <f t="shared" si="363"/>
        <v/>
      </c>
      <c r="CR586" s="42" t="str">
        <f t="shared" si="364"/>
        <v/>
      </c>
      <c r="CS586" s="42" t="str">
        <f t="shared" si="365"/>
        <v/>
      </c>
      <c r="CT586" s="42" t="str">
        <f t="shared" si="366"/>
        <v/>
      </c>
      <c r="CU586" s="43" t="str">
        <f t="shared" si="367"/>
        <v/>
      </c>
      <c r="CV586" s="43" t="str">
        <f t="shared" si="368"/>
        <v/>
      </c>
      <c r="CW586" s="43" t="str">
        <f t="shared" si="369"/>
        <v/>
      </c>
      <c r="CX586" s="13"/>
    </row>
    <row r="587" spans="1:102" x14ac:dyDescent="0.25">
      <c r="A587" s="31"/>
      <c r="B587" s="13"/>
      <c r="C587" s="13"/>
      <c r="D587" s="13"/>
      <c r="E587" s="32"/>
      <c r="F587" s="32"/>
      <c r="G587" s="32"/>
      <c r="H587" s="32"/>
      <c r="I587" s="32"/>
      <c r="J587" s="13"/>
      <c r="K587" s="33"/>
      <c r="L587" s="34" t="str">
        <f>IFERROR(INDEX('Pokemon Data'!A:A,MATCH($A587,'Pokemon Data'!$B:$B,0)),"")</f>
        <v/>
      </c>
      <c r="M587" s="34" t="str">
        <f>IFERROR(INDEX('Pokemon Data'!I:I,MATCH($A587,'Pokemon Data'!$B:$B,0)),"")</f>
        <v/>
      </c>
      <c r="N587" s="34" t="str">
        <f>IFERROR(INDEX('Pokemon Data'!J:J,MATCH($A587,'Pokemon Data'!$B:$B,0)),"")</f>
        <v/>
      </c>
      <c r="O587" s="34" t="str">
        <f>IFERROR(INDEX('Pokemon Data'!K:K,MATCH($A587,'Pokemon Data'!$B:$B,0)),"")</f>
        <v/>
      </c>
      <c r="P587" s="35" t="str">
        <f>IFERROR(INDEX('Level Multipliers'!$A:$A,MATCH($D587,'Level Multipliers'!$B:$B,0)),"")</f>
        <v/>
      </c>
      <c r="Q587" s="36" t="str">
        <f>IFERROR(INDEX('Level Multipliers'!$D:$D,MATCH(P587,'Level Multipliers'!$A:$A,0)),"")</f>
        <v/>
      </c>
      <c r="R587" s="37" t="str">
        <f t="shared" si="333"/>
        <v/>
      </c>
      <c r="S587" s="37" t="str">
        <f t="shared" si="334"/>
        <v/>
      </c>
      <c r="T587" s="38" t="str">
        <f t="shared" si="335"/>
        <v/>
      </c>
      <c r="U587" s="38" t="str">
        <f t="shared" si="336"/>
        <v/>
      </c>
      <c r="V587" s="38" t="b">
        <f t="shared" si="337"/>
        <v>1</v>
      </c>
      <c r="W587" s="37" t="str">
        <f t="array" ref="W587:AG587">IF(V587,"",IVSolution($M587,$N587,$O587,R587,S587,T587,U587,$E587,$F587,$G587,$H587,$I587))</f>
        <v/>
      </c>
      <c r="X587" s="37" t="str">
        <v/>
      </c>
      <c r="Y587" s="37" t="str">
        <v/>
      </c>
      <c r="Z587" s="39" t="str">
        <v/>
      </c>
      <c r="AA587" s="39" t="str">
        <v/>
      </c>
      <c r="AB587" s="37" t="str">
        <v/>
      </c>
      <c r="AC587" s="37" t="str">
        <v/>
      </c>
      <c r="AD587" s="37" t="str">
        <v/>
      </c>
      <c r="AE587" s="37" t="str">
        <v/>
      </c>
      <c r="AF587" s="37" t="str">
        <v/>
      </c>
      <c r="AG587" s="37" t="str">
        <v/>
      </c>
      <c r="AH587" s="40" t="str">
        <f t="shared" si="338"/>
        <v/>
      </c>
      <c r="AI587" s="36" t="str">
        <f>IFERROR(INDEX('Level Multipliers'!$D:$D,MATCH(AH587,'Level Multipliers'!$A:$A,0)),"")</f>
        <v/>
      </c>
      <c r="AJ587" s="37" t="str">
        <f t="shared" si="339"/>
        <v/>
      </c>
      <c r="AK587" s="37" t="str">
        <f t="shared" si="340"/>
        <v/>
      </c>
      <c r="AL587" s="38" t="str">
        <f t="shared" si="341"/>
        <v/>
      </c>
      <c r="AM587" s="38" t="str">
        <f t="shared" si="342"/>
        <v/>
      </c>
      <c r="AN587" s="38" t="b">
        <f t="shared" si="343"/>
        <v>1</v>
      </c>
      <c r="AO587" s="37" t="str">
        <f t="array" ref="AO587:AY587">IF(AN587,"",IVSolution($M587,$N587,$O587,AJ587,AK587,AL587,AM587,$E587,$F587,$G587,$H587,$I587))</f>
        <v/>
      </c>
      <c r="AP587" s="37" t="str">
        <v/>
      </c>
      <c r="AQ587" s="37" t="str">
        <v/>
      </c>
      <c r="AR587" s="39" t="str">
        <v/>
      </c>
      <c r="AS587" s="39" t="str">
        <v/>
      </c>
      <c r="AT587" s="37" t="str">
        <v/>
      </c>
      <c r="AU587" s="37" t="str">
        <v/>
      </c>
      <c r="AV587" s="37" t="str">
        <v/>
      </c>
      <c r="AW587" s="37" t="str">
        <v/>
      </c>
      <c r="AX587" s="37" t="str">
        <v/>
      </c>
      <c r="AY587" s="37" t="str">
        <v/>
      </c>
      <c r="AZ587" s="40" t="str">
        <f t="shared" si="344"/>
        <v/>
      </c>
      <c r="BA587" s="36" t="str">
        <f>IFERROR(INDEX('Level Multipliers'!$D:$D,MATCH(AZ587,'Level Multipliers'!$A:$A,0)),"")</f>
        <v/>
      </c>
      <c r="BB587" s="37" t="str">
        <f t="shared" si="345"/>
        <v/>
      </c>
      <c r="BC587" s="37" t="str">
        <f t="shared" si="346"/>
        <v/>
      </c>
      <c r="BD587" s="38" t="str">
        <f t="shared" si="347"/>
        <v/>
      </c>
      <c r="BE587" s="38" t="str">
        <f t="shared" si="348"/>
        <v/>
      </c>
      <c r="BF587" s="38" t="b">
        <f t="shared" si="349"/>
        <v>1</v>
      </c>
      <c r="BG587" s="37" t="str">
        <f t="array" ref="BG587:BQ587">IF(BF587,"",IVSolution($M587,$N587,$O587,BB587,BC587,BD587,BE587,$E587,$F587,$G587,$H587,$I587))</f>
        <v/>
      </c>
      <c r="BH587" s="37" t="str">
        <v/>
      </c>
      <c r="BI587" s="37" t="str">
        <v/>
      </c>
      <c r="BJ587" s="39" t="str">
        <v/>
      </c>
      <c r="BK587" s="39" t="str">
        <v/>
      </c>
      <c r="BL587" s="37" t="str">
        <v/>
      </c>
      <c r="BM587" s="37" t="str">
        <v/>
      </c>
      <c r="BN587" s="37" t="str">
        <v/>
      </c>
      <c r="BO587" s="37" t="str">
        <v/>
      </c>
      <c r="BP587" s="37" t="str">
        <v/>
      </c>
      <c r="BQ587" s="37" t="str">
        <v/>
      </c>
      <c r="BR587" s="40" t="str">
        <f t="shared" si="350"/>
        <v/>
      </c>
      <c r="BS587" s="36" t="str">
        <f>IFERROR(INDEX('Level Multipliers'!$D:$D,MATCH(BR587,'Level Multipliers'!$A:$A,0)),"")</f>
        <v/>
      </c>
      <c r="BT587" s="37" t="str">
        <f t="shared" si="351"/>
        <v/>
      </c>
      <c r="BU587" s="37" t="str">
        <f t="shared" si="352"/>
        <v/>
      </c>
      <c r="BV587" s="38" t="str">
        <f t="shared" si="353"/>
        <v/>
      </c>
      <c r="BW587" s="38" t="str">
        <f t="shared" si="354"/>
        <v/>
      </c>
      <c r="BX587" s="38" t="b">
        <f t="shared" si="355"/>
        <v>1</v>
      </c>
      <c r="BY587" s="37" t="str">
        <f t="array" ref="BY587:CI587">IF(BX587,"",IVSolution($M587,$N587,$O587,BT587,BU587,BV587,BW587,$E587,$F587,$G587,$H587,$I587))</f>
        <v/>
      </c>
      <c r="BZ587" s="37" t="str">
        <v/>
      </c>
      <c r="CA587" s="37" t="str">
        <v/>
      </c>
      <c r="CB587" s="39" t="str">
        <v/>
      </c>
      <c r="CC587" s="39" t="str">
        <v/>
      </c>
      <c r="CD587" s="37" t="str">
        <v/>
      </c>
      <c r="CE587" s="37" t="str">
        <v/>
      </c>
      <c r="CF587" s="37" t="str">
        <v/>
      </c>
      <c r="CG587" s="37" t="str">
        <v/>
      </c>
      <c r="CH587" s="37" t="str">
        <v/>
      </c>
      <c r="CI587" s="37" t="str">
        <v/>
      </c>
      <c r="CJ587" s="41" t="str">
        <f t="shared" si="356"/>
        <v/>
      </c>
      <c r="CK587" s="41" t="str">
        <f t="shared" si="357"/>
        <v/>
      </c>
      <c r="CL587" s="61" t="str">
        <f t="shared" si="358"/>
        <v/>
      </c>
      <c r="CM587" s="39" t="str">
        <f t="shared" si="359"/>
        <v/>
      </c>
      <c r="CN587" s="39" t="str">
        <f t="shared" si="360"/>
        <v/>
      </c>
      <c r="CO587" s="42" t="str">
        <f t="shared" si="361"/>
        <v/>
      </c>
      <c r="CP587" s="42" t="str">
        <f t="shared" si="362"/>
        <v/>
      </c>
      <c r="CQ587" s="42" t="str">
        <f t="shared" si="363"/>
        <v/>
      </c>
      <c r="CR587" s="42" t="str">
        <f t="shared" si="364"/>
        <v/>
      </c>
      <c r="CS587" s="42" t="str">
        <f t="shared" si="365"/>
        <v/>
      </c>
      <c r="CT587" s="42" t="str">
        <f t="shared" si="366"/>
        <v/>
      </c>
      <c r="CU587" s="43" t="str">
        <f t="shared" si="367"/>
        <v/>
      </c>
      <c r="CV587" s="43" t="str">
        <f t="shared" si="368"/>
        <v/>
      </c>
      <c r="CW587" s="43" t="str">
        <f t="shared" si="369"/>
        <v/>
      </c>
      <c r="CX587" s="13"/>
    </row>
    <row r="588" spans="1:102" x14ac:dyDescent="0.25">
      <c r="A588" s="31"/>
      <c r="B588" s="13"/>
      <c r="C588" s="13"/>
      <c r="D588" s="13"/>
      <c r="E588" s="32"/>
      <c r="F588" s="32"/>
      <c r="G588" s="32"/>
      <c r="H588" s="32"/>
      <c r="I588" s="32"/>
      <c r="J588" s="13"/>
      <c r="K588" s="33"/>
      <c r="L588" s="34" t="str">
        <f>IFERROR(INDEX('Pokemon Data'!A:A,MATCH($A588,'Pokemon Data'!$B:$B,0)),"")</f>
        <v/>
      </c>
      <c r="M588" s="34" t="str">
        <f>IFERROR(INDEX('Pokemon Data'!I:I,MATCH($A588,'Pokemon Data'!$B:$B,0)),"")</f>
        <v/>
      </c>
      <c r="N588" s="34" t="str">
        <f>IFERROR(INDEX('Pokemon Data'!J:J,MATCH($A588,'Pokemon Data'!$B:$B,0)),"")</f>
        <v/>
      </c>
      <c r="O588" s="34" t="str">
        <f>IFERROR(INDEX('Pokemon Data'!K:K,MATCH($A588,'Pokemon Data'!$B:$B,0)),"")</f>
        <v/>
      </c>
      <c r="P588" s="35" t="str">
        <f>IFERROR(INDEX('Level Multipliers'!$A:$A,MATCH($D588,'Level Multipliers'!$B:$B,0)),"")</f>
        <v/>
      </c>
      <c r="Q588" s="36" t="str">
        <f>IFERROR(INDEX('Level Multipliers'!$D:$D,MATCH(P588,'Level Multipliers'!$A:$A,0)),"")</f>
        <v/>
      </c>
      <c r="R588" s="37" t="str">
        <f t="shared" si="333"/>
        <v/>
      </c>
      <c r="S588" s="37" t="str">
        <f t="shared" si="334"/>
        <v/>
      </c>
      <c r="T588" s="38" t="str">
        <f t="shared" si="335"/>
        <v/>
      </c>
      <c r="U588" s="38" t="str">
        <f t="shared" si="336"/>
        <v/>
      </c>
      <c r="V588" s="38" t="b">
        <f t="shared" si="337"/>
        <v>1</v>
      </c>
      <c r="W588" s="37" t="str">
        <f t="array" ref="W588:AG588">IF(V588,"",IVSolution($M588,$N588,$O588,R588,S588,T588,U588,$E588,$F588,$G588,$H588,$I588))</f>
        <v/>
      </c>
      <c r="X588" s="37" t="str">
        <v/>
      </c>
      <c r="Y588" s="37" t="str">
        <v/>
      </c>
      <c r="Z588" s="39" t="str">
        <v/>
      </c>
      <c r="AA588" s="39" t="str">
        <v/>
      </c>
      <c r="AB588" s="37" t="str">
        <v/>
      </c>
      <c r="AC588" s="37" t="str">
        <v/>
      </c>
      <c r="AD588" s="37" t="str">
        <v/>
      </c>
      <c r="AE588" s="37" t="str">
        <v/>
      </c>
      <c r="AF588" s="37" t="str">
        <v/>
      </c>
      <c r="AG588" s="37" t="str">
        <v/>
      </c>
      <c r="AH588" s="40" t="str">
        <f t="shared" si="338"/>
        <v/>
      </c>
      <c r="AI588" s="36" t="str">
        <f>IFERROR(INDEX('Level Multipliers'!$D:$D,MATCH(AH588,'Level Multipliers'!$A:$A,0)),"")</f>
        <v/>
      </c>
      <c r="AJ588" s="37" t="str">
        <f t="shared" si="339"/>
        <v/>
      </c>
      <c r="AK588" s="37" t="str">
        <f t="shared" si="340"/>
        <v/>
      </c>
      <c r="AL588" s="38" t="str">
        <f t="shared" si="341"/>
        <v/>
      </c>
      <c r="AM588" s="38" t="str">
        <f t="shared" si="342"/>
        <v/>
      </c>
      <c r="AN588" s="38" t="b">
        <f t="shared" si="343"/>
        <v>1</v>
      </c>
      <c r="AO588" s="37" t="str">
        <f t="array" ref="AO588:AY588">IF(AN588,"",IVSolution($M588,$N588,$O588,AJ588,AK588,AL588,AM588,$E588,$F588,$G588,$H588,$I588))</f>
        <v/>
      </c>
      <c r="AP588" s="37" t="str">
        <v/>
      </c>
      <c r="AQ588" s="37" t="str">
        <v/>
      </c>
      <c r="AR588" s="39" t="str">
        <v/>
      </c>
      <c r="AS588" s="39" t="str">
        <v/>
      </c>
      <c r="AT588" s="37" t="str">
        <v/>
      </c>
      <c r="AU588" s="37" t="str">
        <v/>
      </c>
      <c r="AV588" s="37" t="str">
        <v/>
      </c>
      <c r="AW588" s="37" t="str">
        <v/>
      </c>
      <c r="AX588" s="37" t="str">
        <v/>
      </c>
      <c r="AY588" s="37" t="str">
        <v/>
      </c>
      <c r="AZ588" s="40" t="str">
        <f t="shared" si="344"/>
        <v/>
      </c>
      <c r="BA588" s="36" t="str">
        <f>IFERROR(INDEX('Level Multipliers'!$D:$D,MATCH(AZ588,'Level Multipliers'!$A:$A,0)),"")</f>
        <v/>
      </c>
      <c r="BB588" s="37" t="str">
        <f t="shared" si="345"/>
        <v/>
      </c>
      <c r="BC588" s="37" t="str">
        <f t="shared" si="346"/>
        <v/>
      </c>
      <c r="BD588" s="38" t="str">
        <f t="shared" si="347"/>
        <v/>
      </c>
      <c r="BE588" s="38" t="str">
        <f t="shared" si="348"/>
        <v/>
      </c>
      <c r="BF588" s="38" t="b">
        <f t="shared" si="349"/>
        <v>1</v>
      </c>
      <c r="BG588" s="37" t="str">
        <f t="array" ref="BG588:BQ588">IF(BF588,"",IVSolution($M588,$N588,$O588,BB588,BC588,BD588,BE588,$E588,$F588,$G588,$H588,$I588))</f>
        <v/>
      </c>
      <c r="BH588" s="37" t="str">
        <v/>
      </c>
      <c r="BI588" s="37" t="str">
        <v/>
      </c>
      <c r="BJ588" s="39" t="str">
        <v/>
      </c>
      <c r="BK588" s="39" t="str">
        <v/>
      </c>
      <c r="BL588" s="37" t="str">
        <v/>
      </c>
      <c r="BM588" s="37" t="str">
        <v/>
      </c>
      <c r="BN588" s="37" t="str">
        <v/>
      </c>
      <c r="BO588" s="37" t="str">
        <v/>
      </c>
      <c r="BP588" s="37" t="str">
        <v/>
      </c>
      <c r="BQ588" s="37" t="str">
        <v/>
      </c>
      <c r="BR588" s="40" t="str">
        <f t="shared" si="350"/>
        <v/>
      </c>
      <c r="BS588" s="36" t="str">
        <f>IFERROR(INDEX('Level Multipliers'!$D:$D,MATCH(BR588,'Level Multipliers'!$A:$A,0)),"")</f>
        <v/>
      </c>
      <c r="BT588" s="37" t="str">
        <f t="shared" si="351"/>
        <v/>
      </c>
      <c r="BU588" s="37" t="str">
        <f t="shared" si="352"/>
        <v/>
      </c>
      <c r="BV588" s="38" t="str">
        <f t="shared" si="353"/>
        <v/>
      </c>
      <c r="BW588" s="38" t="str">
        <f t="shared" si="354"/>
        <v/>
      </c>
      <c r="BX588" s="38" t="b">
        <f t="shared" si="355"/>
        <v>1</v>
      </c>
      <c r="BY588" s="37" t="str">
        <f t="array" ref="BY588:CI588">IF(BX588,"",IVSolution($M588,$N588,$O588,BT588,BU588,BV588,BW588,$E588,$F588,$G588,$H588,$I588))</f>
        <v/>
      </c>
      <c r="BZ588" s="37" t="str">
        <v/>
      </c>
      <c r="CA588" s="37" t="str">
        <v/>
      </c>
      <c r="CB588" s="39" t="str">
        <v/>
      </c>
      <c r="CC588" s="39" t="str">
        <v/>
      </c>
      <c r="CD588" s="37" t="str">
        <v/>
      </c>
      <c r="CE588" s="37" t="str">
        <v/>
      </c>
      <c r="CF588" s="37" t="str">
        <v/>
      </c>
      <c r="CG588" s="37" t="str">
        <v/>
      </c>
      <c r="CH588" s="37" t="str">
        <v/>
      </c>
      <c r="CI588" s="37" t="str">
        <v/>
      </c>
      <c r="CJ588" s="41" t="str">
        <f t="shared" si="356"/>
        <v/>
      </c>
      <c r="CK588" s="41" t="str">
        <f t="shared" si="357"/>
        <v/>
      </c>
      <c r="CL588" s="61" t="str">
        <f t="shared" si="358"/>
        <v/>
      </c>
      <c r="CM588" s="39" t="str">
        <f t="shared" si="359"/>
        <v/>
      </c>
      <c r="CN588" s="39" t="str">
        <f t="shared" si="360"/>
        <v/>
      </c>
      <c r="CO588" s="42" t="str">
        <f t="shared" si="361"/>
        <v/>
      </c>
      <c r="CP588" s="42" t="str">
        <f t="shared" si="362"/>
        <v/>
      </c>
      <c r="CQ588" s="42" t="str">
        <f t="shared" si="363"/>
        <v/>
      </c>
      <c r="CR588" s="42" t="str">
        <f t="shared" si="364"/>
        <v/>
      </c>
      <c r="CS588" s="42" t="str">
        <f t="shared" si="365"/>
        <v/>
      </c>
      <c r="CT588" s="42" t="str">
        <f t="shared" si="366"/>
        <v/>
      </c>
      <c r="CU588" s="43" t="str">
        <f t="shared" si="367"/>
        <v/>
      </c>
      <c r="CV588" s="43" t="str">
        <f t="shared" si="368"/>
        <v/>
      </c>
      <c r="CW588" s="43" t="str">
        <f t="shared" si="369"/>
        <v/>
      </c>
      <c r="CX588" s="13"/>
    </row>
    <row r="589" spans="1:102" x14ac:dyDescent="0.25">
      <c r="A589" s="31"/>
      <c r="B589" s="13"/>
      <c r="C589" s="13"/>
      <c r="D589" s="13"/>
      <c r="E589" s="32"/>
      <c r="F589" s="32"/>
      <c r="G589" s="32"/>
      <c r="H589" s="32"/>
      <c r="I589" s="32"/>
      <c r="J589" s="13"/>
      <c r="K589" s="33"/>
      <c r="L589" s="34" t="str">
        <f>IFERROR(INDEX('Pokemon Data'!A:A,MATCH($A589,'Pokemon Data'!$B:$B,0)),"")</f>
        <v/>
      </c>
      <c r="M589" s="34" t="str">
        <f>IFERROR(INDEX('Pokemon Data'!I:I,MATCH($A589,'Pokemon Data'!$B:$B,0)),"")</f>
        <v/>
      </c>
      <c r="N589" s="34" t="str">
        <f>IFERROR(INDEX('Pokemon Data'!J:J,MATCH($A589,'Pokemon Data'!$B:$B,0)),"")</f>
        <v/>
      </c>
      <c r="O589" s="34" t="str">
        <f>IFERROR(INDEX('Pokemon Data'!K:K,MATCH($A589,'Pokemon Data'!$B:$B,0)),"")</f>
        <v/>
      </c>
      <c r="P589" s="35" t="str">
        <f>IFERROR(INDEX('Level Multipliers'!$A:$A,MATCH($D589,'Level Multipliers'!$B:$B,0)),"")</f>
        <v/>
      </c>
      <c r="Q589" s="36" t="str">
        <f>IFERROR(INDEX('Level Multipliers'!$D:$D,MATCH(P589,'Level Multipliers'!$A:$A,0)),"")</f>
        <v/>
      </c>
      <c r="R589" s="37" t="str">
        <f t="shared" si="333"/>
        <v/>
      </c>
      <c r="S589" s="37" t="str">
        <f t="shared" si="334"/>
        <v/>
      </c>
      <c r="T589" s="38" t="str">
        <f t="shared" si="335"/>
        <v/>
      </c>
      <c r="U589" s="38" t="str">
        <f t="shared" si="336"/>
        <v/>
      </c>
      <c r="V589" s="38" t="b">
        <f t="shared" si="337"/>
        <v>1</v>
      </c>
      <c r="W589" s="37" t="str">
        <f t="array" ref="W589:AG589">IF(V589,"",IVSolution($M589,$N589,$O589,R589,S589,T589,U589,$E589,$F589,$G589,$H589,$I589))</f>
        <v/>
      </c>
      <c r="X589" s="37" t="str">
        <v/>
      </c>
      <c r="Y589" s="37" t="str">
        <v/>
      </c>
      <c r="Z589" s="39" t="str">
        <v/>
      </c>
      <c r="AA589" s="39" t="str">
        <v/>
      </c>
      <c r="AB589" s="37" t="str">
        <v/>
      </c>
      <c r="AC589" s="37" t="str">
        <v/>
      </c>
      <c r="AD589" s="37" t="str">
        <v/>
      </c>
      <c r="AE589" s="37" t="str">
        <v/>
      </c>
      <c r="AF589" s="37" t="str">
        <v/>
      </c>
      <c r="AG589" s="37" t="str">
        <v/>
      </c>
      <c r="AH589" s="40" t="str">
        <f t="shared" si="338"/>
        <v/>
      </c>
      <c r="AI589" s="36" t="str">
        <f>IFERROR(INDEX('Level Multipliers'!$D:$D,MATCH(AH589,'Level Multipliers'!$A:$A,0)),"")</f>
        <v/>
      </c>
      <c r="AJ589" s="37" t="str">
        <f t="shared" si="339"/>
        <v/>
      </c>
      <c r="AK589" s="37" t="str">
        <f t="shared" si="340"/>
        <v/>
      </c>
      <c r="AL589" s="38" t="str">
        <f t="shared" si="341"/>
        <v/>
      </c>
      <c r="AM589" s="38" t="str">
        <f t="shared" si="342"/>
        <v/>
      </c>
      <c r="AN589" s="38" t="b">
        <f t="shared" si="343"/>
        <v>1</v>
      </c>
      <c r="AO589" s="37" t="str">
        <f t="array" ref="AO589:AY589">IF(AN589,"",IVSolution($M589,$N589,$O589,AJ589,AK589,AL589,AM589,$E589,$F589,$G589,$H589,$I589))</f>
        <v/>
      </c>
      <c r="AP589" s="37" t="str">
        <v/>
      </c>
      <c r="AQ589" s="37" t="str">
        <v/>
      </c>
      <c r="AR589" s="39" t="str">
        <v/>
      </c>
      <c r="AS589" s="39" t="str">
        <v/>
      </c>
      <c r="AT589" s="37" t="str">
        <v/>
      </c>
      <c r="AU589" s="37" t="str">
        <v/>
      </c>
      <c r="AV589" s="37" t="str">
        <v/>
      </c>
      <c r="AW589" s="37" t="str">
        <v/>
      </c>
      <c r="AX589" s="37" t="str">
        <v/>
      </c>
      <c r="AY589" s="37" t="str">
        <v/>
      </c>
      <c r="AZ589" s="40" t="str">
        <f t="shared" si="344"/>
        <v/>
      </c>
      <c r="BA589" s="36" t="str">
        <f>IFERROR(INDEX('Level Multipliers'!$D:$D,MATCH(AZ589,'Level Multipliers'!$A:$A,0)),"")</f>
        <v/>
      </c>
      <c r="BB589" s="37" t="str">
        <f t="shared" si="345"/>
        <v/>
      </c>
      <c r="BC589" s="37" t="str">
        <f t="shared" si="346"/>
        <v/>
      </c>
      <c r="BD589" s="38" t="str">
        <f t="shared" si="347"/>
        <v/>
      </c>
      <c r="BE589" s="38" t="str">
        <f t="shared" si="348"/>
        <v/>
      </c>
      <c r="BF589" s="38" t="b">
        <f t="shared" si="349"/>
        <v>1</v>
      </c>
      <c r="BG589" s="37" t="str">
        <f t="array" ref="BG589:BQ589">IF(BF589,"",IVSolution($M589,$N589,$O589,BB589,BC589,BD589,BE589,$E589,$F589,$G589,$H589,$I589))</f>
        <v/>
      </c>
      <c r="BH589" s="37" t="str">
        <v/>
      </c>
      <c r="BI589" s="37" t="str">
        <v/>
      </c>
      <c r="BJ589" s="39" t="str">
        <v/>
      </c>
      <c r="BK589" s="39" t="str">
        <v/>
      </c>
      <c r="BL589" s="37" t="str">
        <v/>
      </c>
      <c r="BM589" s="37" t="str">
        <v/>
      </c>
      <c r="BN589" s="37" t="str">
        <v/>
      </c>
      <c r="BO589" s="37" t="str">
        <v/>
      </c>
      <c r="BP589" s="37" t="str">
        <v/>
      </c>
      <c r="BQ589" s="37" t="str">
        <v/>
      </c>
      <c r="BR589" s="40" t="str">
        <f t="shared" si="350"/>
        <v/>
      </c>
      <c r="BS589" s="36" t="str">
        <f>IFERROR(INDEX('Level Multipliers'!$D:$D,MATCH(BR589,'Level Multipliers'!$A:$A,0)),"")</f>
        <v/>
      </c>
      <c r="BT589" s="37" t="str">
        <f t="shared" si="351"/>
        <v/>
      </c>
      <c r="BU589" s="37" t="str">
        <f t="shared" si="352"/>
        <v/>
      </c>
      <c r="BV589" s="38" t="str">
        <f t="shared" si="353"/>
        <v/>
      </c>
      <c r="BW589" s="38" t="str">
        <f t="shared" si="354"/>
        <v/>
      </c>
      <c r="BX589" s="38" t="b">
        <f t="shared" si="355"/>
        <v>1</v>
      </c>
      <c r="BY589" s="37" t="str">
        <f t="array" ref="BY589:CI589">IF(BX589,"",IVSolution($M589,$N589,$O589,BT589,BU589,BV589,BW589,$E589,$F589,$G589,$H589,$I589))</f>
        <v/>
      </c>
      <c r="BZ589" s="37" t="str">
        <v/>
      </c>
      <c r="CA589" s="37" t="str">
        <v/>
      </c>
      <c r="CB589" s="39" t="str">
        <v/>
      </c>
      <c r="CC589" s="39" t="str">
        <v/>
      </c>
      <c r="CD589" s="37" t="str">
        <v/>
      </c>
      <c r="CE589" s="37" t="str">
        <v/>
      </c>
      <c r="CF589" s="37" t="str">
        <v/>
      </c>
      <c r="CG589" s="37" t="str">
        <v/>
      </c>
      <c r="CH589" s="37" t="str">
        <v/>
      </c>
      <c r="CI589" s="37" t="str">
        <v/>
      </c>
      <c r="CJ589" s="41" t="str">
        <f t="shared" si="356"/>
        <v/>
      </c>
      <c r="CK589" s="41" t="str">
        <f t="shared" si="357"/>
        <v/>
      </c>
      <c r="CL589" s="61" t="str">
        <f t="shared" si="358"/>
        <v/>
      </c>
      <c r="CM589" s="39" t="str">
        <f t="shared" si="359"/>
        <v/>
      </c>
      <c r="CN589" s="39" t="str">
        <f t="shared" si="360"/>
        <v/>
      </c>
      <c r="CO589" s="42" t="str">
        <f t="shared" si="361"/>
        <v/>
      </c>
      <c r="CP589" s="42" t="str">
        <f t="shared" si="362"/>
        <v/>
      </c>
      <c r="CQ589" s="42" t="str">
        <f t="shared" si="363"/>
        <v/>
      </c>
      <c r="CR589" s="42" t="str">
        <f t="shared" si="364"/>
        <v/>
      </c>
      <c r="CS589" s="42" t="str">
        <f t="shared" si="365"/>
        <v/>
      </c>
      <c r="CT589" s="42" t="str">
        <f t="shared" si="366"/>
        <v/>
      </c>
      <c r="CU589" s="43" t="str">
        <f t="shared" si="367"/>
        <v/>
      </c>
      <c r="CV589" s="43" t="str">
        <f t="shared" si="368"/>
        <v/>
      </c>
      <c r="CW589" s="43" t="str">
        <f t="shared" si="369"/>
        <v/>
      </c>
      <c r="CX589" s="13"/>
    </row>
    <row r="590" spans="1:102" x14ac:dyDescent="0.25">
      <c r="A590" s="31"/>
      <c r="B590" s="13"/>
      <c r="C590" s="13"/>
      <c r="D590" s="13"/>
      <c r="E590" s="32"/>
      <c r="F590" s="32"/>
      <c r="G590" s="32"/>
      <c r="H590" s="32"/>
      <c r="I590" s="32"/>
      <c r="J590" s="13"/>
      <c r="K590" s="33"/>
      <c r="L590" s="34" t="str">
        <f>IFERROR(INDEX('Pokemon Data'!A:A,MATCH($A590,'Pokemon Data'!$B:$B,0)),"")</f>
        <v/>
      </c>
      <c r="M590" s="34" t="str">
        <f>IFERROR(INDEX('Pokemon Data'!I:I,MATCH($A590,'Pokemon Data'!$B:$B,0)),"")</f>
        <v/>
      </c>
      <c r="N590" s="34" t="str">
        <f>IFERROR(INDEX('Pokemon Data'!J:J,MATCH($A590,'Pokemon Data'!$B:$B,0)),"")</f>
        <v/>
      </c>
      <c r="O590" s="34" t="str">
        <f>IFERROR(INDEX('Pokemon Data'!K:K,MATCH($A590,'Pokemon Data'!$B:$B,0)),"")</f>
        <v/>
      </c>
      <c r="P590" s="35" t="str">
        <f>IFERROR(INDEX('Level Multipliers'!$A:$A,MATCH($D590,'Level Multipliers'!$B:$B,0)),"")</f>
        <v/>
      </c>
      <c r="Q590" s="36" t="str">
        <f>IFERROR(INDEX('Level Multipliers'!$D:$D,MATCH(P590,'Level Multipliers'!$A:$A,0)),"")</f>
        <v/>
      </c>
      <c r="R590" s="37" t="str">
        <f t="shared" si="333"/>
        <v/>
      </c>
      <c r="S590" s="37" t="str">
        <f t="shared" si="334"/>
        <v/>
      </c>
      <c r="T590" s="38" t="str">
        <f t="shared" si="335"/>
        <v/>
      </c>
      <c r="U590" s="38" t="str">
        <f t="shared" si="336"/>
        <v/>
      </c>
      <c r="V590" s="38" t="b">
        <f t="shared" si="337"/>
        <v>1</v>
      </c>
      <c r="W590" s="37" t="str">
        <f t="array" ref="W590:AG590">IF(V590,"",IVSolution($M590,$N590,$O590,R590,S590,T590,U590,$E590,$F590,$G590,$H590,$I590))</f>
        <v/>
      </c>
      <c r="X590" s="37" t="str">
        <v/>
      </c>
      <c r="Y590" s="37" t="str">
        <v/>
      </c>
      <c r="Z590" s="39" t="str">
        <v/>
      </c>
      <c r="AA590" s="39" t="str">
        <v/>
      </c>
      <c r="AB590" s="37" t="str">
        <v/>
      </c>
      <c r="AC590" s="37" t="str">
        <v/>
      </c>
      <c r="AD590" s="37" t="str">
        <v/>
      </c>
      <c r="AE590" s="37" t="str">
        <v/>
      </c>
      <c r="AF590" s="37" t="str">
        <v/>
      </c>
      <c r="AG590" s="37" t="str">
        <v/>
      </c>
      <c r="AH590" s="40" t="str">
        <f t="shared" si="338"/>
        <v/>
      </c>
      <c r="AI590" s="36" t="str">
        <f>IFERROR(INDEX('Level Multipliers'!$D:$D,MATCH(AH590,'Level Multipliers'!$A:$A,0)),"")</f>
        <v/>
      </c>
      <c r="AJ590" s="37" t="str">
        <f t="shared" si="339"/>
        <v/>
      </c>
      <c r="AK590" s="37" t="str">
        <f t="shared" si="340"/>
        <v/>
      </c>
      <c r="AL590" s="38" t="str">
        <f t="shared" si="341"/>
        <v/>
      </c>
      <c r="AM590" s="38" t="str">
        <f t="shared" si="342"/>
        <v/>
      </c>
      <c r="AN590" s="38" t="b">
        <f t="shared" si="343"/>
        <v>1</v>
      </c>
      <c r="AO590" s="37" t="str">
        <f t="array" ref="AO590:AY590">IF(AN590,"",IVSolution($M590,$N590,$O590,AJ590,AK590,AL590,AM590,$E590,$F590,$G590,$H590,$I590))</f>
        <v/>
      </c>
      <c r="AP590" s="37" t="str">
        <v/>
      </c>
      <c r="AQ590" s="37" t="str">
        <v/>
      </c>
      <c r="AR590" s="39" t="str">
        <v/>
      </c>
      <c r="AS590" s="39" t="str">
        <v/>
      </c>
      <c r="AT590" s="37" t="str">
        <v/>
      </c>
      <c r="AU590" s="37" t="str">
        <v/>
      </c>
      <c r="AV590" s="37" t="str">
        <v/>
      </c>
      <c r="AW590" s="37" t="str">
        <v/>
      </c>
      <c r="AX590" s="37" t="str">
        <v/>
      </c>
      <c r="AY590" s="37" t="str">
        <v/>
      </c>
      <c r="AZ590" s="40" t="str">
        <f t="shared" si="344"/>
        <v/>
      </c>
      <c r="BA590" s="36" t="str">
        <f>IFERROR(INDEX('Level Multipliers'!$D:$D,MATCH(AZ590,'Level Multipliers'!$A:$A,0)),"")</f>
        <v/>
      </c>
      <c r="BB590" s="37" t="str">
        <f t="shared" si="345"/>
        <v/>
      </c>
      <c r="BC590" s="37" t="str">
        <f t="shared" si="346"/>
        <v/>
      </c>
      <c r="BD590" s="38" t="str">
        <f t="shared" si="347"/>
        <v/>
      </c>
      <c r="BE590" s="38" t="str">
        <f t="shared" si="348"/>
        <v/>
      </c>
      <c r="BF590" s="38" t="b">
        <f t="shared" si="349"/>
        <v>1</v>
      </c>
      <c r="BG590" s="37" t="str">
        <f t="array" ref="BG590:BQ590">IF(BF590,"",IVSolution($M590,$N590,$O590,BB590,BC590,BD590,BE590,$E590,$F590,$G590,$H590,$I590))</f>
        <v/>
      </c>
      <c r="BH590" s="37" t="str">
        <v/>
      </c>
      <c r="BI590" s="37" t="str">
        <v/>
      </c>
      <c r="BJ590" s="39" t="str">
        <v/>
      </c>
      <c r="BK590" s="39" t="str">
        <v/>
      </c>
      <c r="BL590" s="37" t="str">
        <v/>
      </c>
      <c r="BM590" s="37" t="str">
        <v/>
      </c>
      <c r="BN590" s="37" t="str">
        <v/>
      </c>
      <c r="BO590" s="37" t="str">
        <v/>
      </c>
      <c r="BP590" s="37" t="str">
        <v/>
      </c>
      <c r="BQ590" s="37" t="str">
        <v/>
      </c>
      <c r="BR590" s="40" t="str">
        <f t="shared" si="350"/>
        <v/>
      </c>
      <c r="BS590" s="36" t="str">
        <f>IFERROR(INDEX('Level Multipliers'!$D:$D,MATCH(BR590,'Level Multipliers'!$A:$A,0)),"")</f>
        <v/>
      </c>
      <c r="BT590" s="37" t="str">
        <f t="shared" si="351"/>
        <v/>
      </c>
      <c r="BU590" s="37" t="str">
        <f t="shared" si="352"/>
        <v/>
      </c>
      <c r="BV590" s="38" t="str">
        <f t="shared" si="353"/>
        <v/>
      </c>
      <c r="BW590" s="38" t="str">
        <f t="shared" si="354"/>
        <v/>
      </c>
      <c r="BX590" s="38" t="b">
        <f t="shared" si="355"/>
        <v>1</v>
      </c>
      <c r="BY590" s="37" t="str">
        <f t="array" ref="BY590:CI590">IF(BX590,"",IVSolution($M590,$N590,$O590,BT590,BU590,BV590,BW590,$E590,$F590,$G590,$H590,$I590))</f>
        <v/>
      </c>
      <c r="BZ590" s="37" t="str">
        <v/>
      </c>
      <c r="CA590" s="37" t="str">
        <v/>
      </c>
      <c r="CB590" s="39" t="str">
        <v/>
      </c>
      <c r="CC590" s="39" t="str">
        <v/>
      </c>
      <c r="CD590" s="37" t="str">
        <v/>
      </c>
      <c r="CE590" s="37" t="str">
        <v/>
      </c>
      <c r="CF590" s="37" t="str">
        <v/>
      </c>
      <c r="CG590" s="37" t="str">
        <v/>
      </c>
      <c r="CH590" s="37" t="str">
        <v/>
      </c>
      <c r="CI590" s="37" t="str">
        <v/>
      </c>
      <c r="CJ590" s="41" t="str">
        <f t="shared" si="356"/>
        <v/>
      </c>
      <c r="CK590" s="41" t="str">
        <f t="shared" si="357"/>
        <v/>
      </c>
      <c r="CL590" s="61" t="str">
        <f t="shared" si="358"/>
        <v/>
      </c>
      <c r="CM590" s="39" t="str">
        <f t="shared" si="359"/>
        <v/>
      </c>
      <c r="CN590" s="39" t="str">
        <f t="shared" si="360"/>
        <v/>
      </c>
      <c r="CO590" s="42" t="str">
        <f t="shared" si="361"/>
        <v/>
      </c>
      <c r="CP590" s="42" t="str">
        <f t="shared" si="362"/>
        <v/>
      </c>
      <c r="CQ590" s="42" t="str">
        <f t="shared" si="363"/>
        <v/>
      </c>
      <c r="CR590" s="42" t="str">
        <f t="shared" si="364"/>
        <v/>
      </c>
      <c r="CS590" s="42" t="str">
        <f t="shared" si="365"/>
        <v/>
      </c>
      <c r="CT590" s="42" t="str">
        <f t="shared" si="366"/>
        <v/>
      </c>
      <c r="CU590" s="43" t="str">
        <f t="shared" si="367"/>
        <v/>
      </c>
      <c r="CV590" s="43" t="str">
        <f t="shared" si="368"/>
        <v/>
      </c>
      <c r="CW590" s="43" t="str">
        <f t="shared" si="369"/>
        <v/>
      </c>
      <c r="CX590" s="13"/>
    </row>
    <row r="591" spans="1:102" x14ac:dyDescent="0.25">
      <c r="A591" s="31"/>
      <c r="B591" s="13"/>
      <c r="C591" s="13"/>
      <c r="D591" s="13"/>
      <c r="E591" s="32"/>
      <c r="F591" s="32"/>
      <c r="G591" s="32"/>
      <c r="H591" s="32"/>
      <c r="I591" s="32"/>
      <c r="J591" s="13"/>
      <c r="K591" s="33"/>
      <c r="L591" s="34" t="str">
        <f>IFERROR(INDEX('Pokemon Data'!A:A,MATCH($A591,'Pokemon Data'!$B:$B,0)),"")</f>
        <v/>
      </c>
      <c r="M591" s="34" t="str">
        <f>IFERROR(INDEX('Pokemon Data'!I:I,MATCH($A591,'Pokemon Data'!$B:$B,0)),"")</f>
        <v/>
      </c>
      <c r="N591" s="34" t="str">
        <f>IFERROR(INDEX('Pokemon Data'!J:J,MATCH($A591,'Pokemon Data'!$B:$B,0)),"")</f>
        <v/>
      </c>
      <c r="O591" s="34" t="str">
        <f>IFERROR(INDEX('Pokemon Data'!K:K,MATCH($A591,'Pokemon Data'!$B:$B,0)),"")</f>
        <v/>
      </c>
      <c r="P591" s="35" t="str">
        <f>IFERROR(INDEX('Level Multipliers'!$A:$A,MATCH($D591,'Level Multipliers'!$B:$B,0)),"")</f>
        <v/>
      </c>
      <c r="Q591" s="36" t="str">
        <f>IFERROR(INDEX('Level Multipliers'!$D:$D,MATCH(P591,'Level Multipliers'!$A:$A,0)),"")</f>
        <v/>
      </c>
      <c r="R591" s="37" t="str">
        <f t="shared" si="333"/>
        <v/>
      </c>
      <c r="S591" s="37" t="str">
        <f t="shared" si="334"/>
        <v/>
      </c>
      <c r="T591" s="38" t="str">
        <f t="shared" si="335"/>
        <v/>
      </c>
      <c r="U591" s="38" t="str">
        <f t="shared" si="336"/>
        <v/>
      </c>
      <c r="V591" s="38" t="b">
        <f t="shared" si="337"/>
        <v>1</v>
      </c>
      <c r="W591" s="37" t="str">
        <f t="array" ref="W591:AG591">IF(V591,"",IVSolution($M591,$N591,$O591,R591,S591,T591,U591,$E591,$F591,$G591,$H591,$I591))</f>
        <v/>
      </c>
      <c r="X591" s="37" t="str">
        <v/>
      </c>
      <c r="Y591" s="37" t="str">
        <v/>
      </c>
      <c r="Z591" s="39" t="str">
        <v/>
      </c>
      <c r="AA591" s="39" t="str">
        <v/>
      </c>
      <c r="AB591" s="37" t="str">
        <v/>
      </c>
      <c r="AC591" s="37" t="str">
        <v/>
      </c>
      <c r="AD591" s="37" t="str">
        <v/>
      </c>
      <c r="AE591" s="37" t="str">
        <v/>
      </c>
      <c r="AF591" s="37" t="str">
        <v/>
      </c>
      <c r="AG591" s="37" t="str">
        <v/>
      </c>
      <c r="AH591" s="40" t="str">
        <f t="shared" si="338"/>
        <v/>
      </c>
      <c r="AI591" s="36" t="str">
        <f>IFERROR(INDEX('Level Multipliers'!$D:$D,MATCH(AH591,'Level Multipliers'!$A:$A,0)),"")</f>
        <v/>
      </c>
      <c r="AJ591" s="37" t="str">
        <f t="shared" si="339"/>
        <v/>
      </c>
      <c r="AK591" s="37" t="str">
        <f t="shared" si="340"/>
        <v/>
      </c>
      <c r="AL591" s="38" t="str">
        <f t="shared" si="341"/>
        <v/>
      </c>
      <c r="AM591" s="38" t="str">
        <f t="shared" si="342"/>
        <v/>
      </c>
      <c r="AN591" s="38" t="b">
        <f t="shared" si="343"/>
        <v>1</v>
      </c>
      <c r="AO591" s="37" t="str">
        <f t="array" ref="AO591:AY591">IF(AN591,"",IVSolution($M591,$N591,$O591,AJ591,AK591,AL591,AM591,$E591,$F591,$G591,$H591,$I591))</f>
        <v/>
      </c>
      <c r="AP591" s="37" t="str">
        <v/>
      </c>
      <c r="AQ591" s="37" t="str">
        <v/>
      </c>
      <c r="AR591" s="39" t="str">
        <v/>
      </c>
      <c r="AS591" s="39" t="str">
        <v/>
      </c>
      <c r="AT591" s="37" t="str">
        <v/>
      </c>
      <c r="AU591" s="37" t="str">
        <v/>
      </c>
      <c r="AV591" s="37" t="str">
        <v/>
      </c>
      <c r="AW591" s="37" t="str">
        <v/>
      </c>
      <c r="AX591" s="37" t="str">
        <v/>
      </c>
      <c r="AY591" s="37" t="str">
        <v/>
      </c>
      <c r="AZ591" s="40" t="str">
        <f t="shared" si="344"/>
        <v/>
      </c>
      <c r="BA591" s="36" t="str">
        <f>IFERROR(INDEX('Level Multipliers'!$D:$D,MATCH(AZ591,'Level Multipliers'!$A:$A,0)),"")</f>
        <v/>
      </c>
      <c r="BB591" s="37" t="str">
        <f t="shared" si="345"/>
        <v/>
      </c>
      <c r="BC591" s="37" t="str">
        <f t="shared" si="346"/>
        <v/>
      </c>
      <c r="BD591" s="38" t="str">
        <f t="shared" si="347"/>
        <v/>
      </c>
      <c r="BE591" s="38" t="str">
        <f t="shared" si="348"/>
        <v/>
      </c>
      <c r="BF591" s="38" t="b">
        <f t="shared" si="349"/>
        <v>1</v>
      </c>
      <c r="BG591" s="37" t="str">
        <f t="array" ref="BG591:BQ591">IF(BF591,"",IVSolution($M591,$N591,$O591,BB591,BC591,BD591,BE591,$E591,$F591,$G591,$H591,$I591))</f>
        <v/>
      </c>
      <c r="BH591" s="37" t="str">
        <v/>
      </c>
      <c r="BI591" s="37" t="str">
        <v/>
      </c>
      <c r="BJ591" s="39" t="str">
        <v/>
      </c>
      <c r="BK591" s="39" t="str">
        <v/>
      </c>
      <c r="BL591" s="37" t="str">
        <v/>
      </c>
      <c r="BM591" s="37" t="str">
        <v/>
      </c>
      <c r="BN591" s="37" t="str">
        <v/>
      </c>
      <c r="BO591" s="37" t="str">
        <v/>
      </c>
      <c r="BP591" s="37" t="str">
        <v/>
      </c>
      <c r="BQ591" s="37" t="str">
        <v/>
      </c>
      <c r="BR591" s="40" t="str">
        <f t="shared" si="350"/>
        <v/>
      </c>
      <c r="BS591" s="36" t="str">
        <f>IFERROR(INDEX('Level Multipliers'!$D:$D,MATCH(BR591,'Level Multipliers'!$A:$A,0)),"")</f>
        <v/>
      </c>
      <c r="BT591" s="37" t="str">
        <f t="shared" si="351"/>
        <v/>
      </c>
      <c r="BU591" s="37" t="str">
        <f t="shared" si="352"/>
        <v/>
      </c>
      <c r="BV591" s="38" t="str">
        <f t="shared" si="353"/>
        <v/>
      </c>
      <c r="BW591" s="38" t="str">
        <f t="shared" si="354"/>
        <v/>
      </c>
      <c r="BX591" s="38" t="b">
        <f t="shared" si="355"/>
        <v>1</v>
      </c>
      <c r="BY591" s="37" t="str">
        <f t="array" ref="BY591:CI591">IF(BX591,"",IVSolution($M591,$N591,$O591,BT591,BU591,BV591,BW591,$E591,$F591,$G591,$H591,$I591))</f>
        <v/>
      </c>
      <c r="BZ591" s="37" t="str">
        <v/>
      </c>
      <c r="CA591" s="37" t="str">
        <v/>
      </c>
      <c r="CB591" s="39" t="str">
        <v/>
      </c>
      <c r="CC591" s="39" t="str">
        <v/>
      </c>
      <c r="CD591" s="37" t="str">
        <v/>
      </c>
      <c r="CE591" s="37" t="str">
        <v/>
      </c>
      <c r="CF591" s="37" t="str">
        <v/>
      </c>
      <c r="CG591" s="37" t="str">
        <v/>
      </c>
      <c r="CH591" s="37" t="str">
        <v/>
      </c>
      <c r="CI591" s="37" t="str">
        <v/>
      </c>
      <c r="CJ591" s="41" t="str">
        <f t="shared" si="356"/>
        <v/>
      </c>
      <c r="CK591" s="41" t="str">
        <f t="shared" si="357"/>
        <v/>
      </c>
      <c r="CL591" s="61" t="str">
        <f t="shared" si="358"/>
        <v/>
      </c>
      <c r="CM591" s="39" t="str">
        <f t="shared" si="359"/>
        <v/>
      </c>
      <c r="CN591" s="39" t="str">
        <f t="shared" si="360"/>
        <v/>
      </c>
      <c r="CO591" s="42" t="str">
        <f t="shared" si="361"/>
        <v/>
      </c>
      <c r="CP591" s="42" t="str">
        <f t="shared" si="362"/>
        <v/>
      </c>
      <c r="CQ591" s="42" t="str">
        <f t="shared" si="363"/>
        <v/>
      </c>
      <c r="CR591" s="42" t="str">
        <f t="shared" si="364"/>
        <v/>
      </c>
      <c r="CS591" s="42" t="str">
        <f t="shared" si="365"/>
        <v/>
      </c>
      <c r="CT591" s="42" t="str">
        <f t="shared" si="366"/>
        <v/>
      </c>
      <c r="CU591" s="43" t="str">
        <f t="shared" si="367"/>
        <v/>
      </c>
      <c r="CV591" s="43" t="str">
        <f t="shared" si="368"/>
        <v/>
      </c>
      <c r="CW591" s="43" t="str">
        <f t="shared" si="369"/>
        <v/>
      </c>
      <c r="CX591" s="13"/>
    </row>
    <row r="592" spans="1:102" x14ac:dyDescent="0.25">
      <c r="A592" s="31"/>
      <c r="B592" s="13"/>
      <c r="C592" s="13"/>
      <c r="D592" s="13"/>
      <c r="E592" s="32"/>
      <c r="F592" s="32"/>
      <c r="G592" s="32"/>
      <c r="H592" s="32"/>
      <c r="I592" s="32"/>
      <c r="J592" s="13"/>
      <c r="K592" s="33"/>
      <c r="L592" s="34" t="str">
        <f>IFERROR(INDEX('Pokemon Data'!A:A,MATCH($A592,'Pokemon Data'!$B:$B,0)),"")</f>
        <v/>
      </c>
      <c r="M592" s="34" t="str">
        <f>IFERROR(INDEX('Pokemon Data'!I:I,MATCH($A592,'Pokemon Data'!$B:$B,0)),"")</f>
        <v/>
      </c>
      <c r="N592" s="34" t="str">
        <f>IFERROR(INDEX('Pokemon Data'!J:J,MATCH($A592,'Pokemon Data'!$B:$B,0)),"")</f>
        <v/>
      </c>
      <c r="O592" s="34" t="str">
        <f>IFERROR(INDEX('Pokemon Data'!K:K,MATCH($A592,'Pokemon Data'!$B:$B,0)),"")</f>
        <v/>
      </c>
      <c r="P592" s="35" t="str">
        <f>IFERROR(INDEX('Level Multipliers'!$A:$A,MATCH($D592,'Level Multipliers'!$B:$B,0)),"")</f>
        <v/>
      </c>
      <c r="Q592" s="36" t="str">
        <f>IFERROR(INDEX('Level Multipliers'!$D:$D,MATCH(P592,'Level Multipliers'!$A:$A,0)),"")</f>
        <v/>
      </c>
      <c r="R592" s="37" t="str">
        <f t="shared" si="333"/>
        <v/>
      </c>
      <c r="S592" s="37" t="str">
        <f t="shared" si="334"/>
        <v/>
      </c>
      <c r="T592" s="38" t="str">
        <f t="shared" si="335"/>
        <v/>
      </c>
      <c r="U592" s="38" t="str">
        <f t="shared" si="336"/>
        <v/>
      </c>
      <c r="V592" s="38" t="b">
        <f t="shared" si="337"/>
        <v>1</v>
      </c>
      <c r="W592" s="37" t="str">
        <f t="array" ref="W592:AG592">IF(V592,"",IVSolution($M592,$N592,$O592,R592,S592,T592,U592,$E592,$F592,$G592,$H592,$I592))</f>
        <v/>
      </c>
      <c r="X592" s="37" t="str">
        <v/>
      </c>
      <c r="Y592" s="37" t="str">
        <v/>
      </c>
      <c r="Z592" s="39" t="str">
        <v/>
      </c>
      <c r="AA592" s="39" t="str">
        <v/>
      </c>
      <c r="AB592" s="37" t="str">
        <v/>
      </c>
      <c r="AC592" s="37" t="str">
        <v/>
      </c>
      <c r="AD592" s="37" t="str">
        <v/>
      </c>
      <c r="AE592" s="37" t="str">
        <v/>
      </c>
      <c r="AF592" s="37" t="str">
        <v/>
      </c>
      <c r="AG592" s="37" t="str">
        <v/>
      </c>
      <c r="AH592" s="40" t="str">
        <f t="shared" si="338"/>
        <v/>
      </c>
      <c r="AI592" s="36" t="str">
        <f>IFERROR(INDEX('Level Multipliers'!$D:$D,MATCH(AH592,'Level Multipliers'!$A:$A,0)),"")</f>
        <v/>
      </c>
      <c r="AJ592" s="37" t="str">
        <f t="shared" si="339"/>
        <v/>
      </c>
      <c r="AK592" s="37" t="str">
        <f t="shared" si="340"/>
        <v/>
      </c>
      <c r="AL592" s="38" t="str">
        <f t="shared" si="341"/>
        <v/>
      </c>
      <c r="AM592" s="38" t="str">
        <f t="shared" si="342"/>
        <v/>
      </c>
      <c r="AN592" s="38" t="b">
        <f t="shared" si="343"/>
        <v>1</v>
      </c>
      <c r="AO592" s="37" t="str">
        <f t="array" ref="AO592:AY592">IF(AN592,"",IVSolution($M592,$N592,$O592,AJ592,AK592,AL592,AM592,$E592,$F592,$G592,$H592,$I592))</f>
        <v/>
      </c>
      <c r="AP592" s="37" t="str">
        <v/>
      </c>
      <c r="AQ592" s="37" t="str">
        <v/>
      </c>
      <c r="AR592" s="39" t="str">
        <v/>
      </c>
      <c r="AS592" s="39" t="str">
        <v/>
      </c>
      <c r="AT592" s="37" t="str">
        <v/>
      </c>
      <c r="AU592" s="37" t="str">
        <v/>
      </c>
      <c r="AV592" s="37" t="str">
        <v/>
      </c>
      <c r="AW592" s="37" t="str">
        <v/>
      </c>
      <c r="AX592" s="37" t="str">
        <v/>
      </c>
      <c r="AY592" s="37" t="str">
        <v/>
      </c>
      <c r="AZ592" s="40" t="str">
        <f t="shared" si="344"/>
        <v/>
      </c>
      <c r="BA592" s="36" t="str">
        <f>IFERROR(INDEX('Level Multipliers'!$D:$D,MATCH(AZ592,'Level Multipliers'!$A:$A,0)),"")</f>
        <v/>
      </c>
      <c r="BB592" s="37" t="str">
        <f t="shared" si="345"/>
        <v/>
      </c>
      <c r="BC592" s="37" t="str">
        <f t="shared" si="346"/>
        <v/>
      </c>
      <c r="BD592" s="38" t="str">
        <f t="shared" si="347"/>
        <v/>
      </c>
      <c r="BE592" s="38" t="str">
        <f t="shared" si="348"/>
        <v/>
      </c>
      <c r="BF592" s="38" t="b">
        <f t="shared" si="349"/>
        <v>1</v>
      </c>
      <c r="BG592" s="37" t="str">
        <f t="array" ref="BG592:BQ592">IF(BF592,"",IVSolution($M592,$N592,$O592,BB592,BC592,BD592,BE592,$E592,$F592,$G592,$H592,$I592))</f>
        <v/>
      </c>
      <c r="BH592" s="37" t="str">
        <v/>
      </c>
      <c r="BI592" s="37" t="str">
        <v/>
      </c>
      <c r="BJ592" s="39" t="str">
        <v/>
      </c>
      <c r="BK592" s="39" t="str">
        <v/>
      </c>
      <c r="BL592" s="37" t="str">
        <v/>
      </c>
      <c r="BM592" s="37" t="str">
        <v/>
      </c>
      <c r="BN592" s="37" t="str">
        <v/>
      </c>
      <c r="BO592" s="37" t="str">
        <v/>
      </c>
      <c r="BP592" s="37" t="str">
        <v/>
      </c>
      <c r="BQ592" s="37" t="str">
        <v/>
      </c>
      <c r="BR592" s="40" t="str">
        <f t="shared" si="350"/>
        <v/>
      </c>
      <c r="BS592" s="36" t="str">
        <f>IFERROR(INDEX('Level Multipliers'!$D:$D,MATCH(BR592,'Level Multipliers'!$A:$A,0)),"")</f>
        <v/>
      </c>
      <c r="BT592" s="37" t="str">
        <f t="shared" si="351"/>
        <v/>
      </c>
      <c r="BU592" s="37" t="str">
        <f t="shared" si="352"/>
        <v/>
      </c>
      <c r="BV592" s="38" t="str">
        <f t="shared" si="353"/>
        <v/>
      </c>
      <c r="BW592" s="38" t="str">
        <f t="shared" si="354"/>
        <v/>
      </c>
      <c r="BX592" s="38" t="b">
        <f t="shared" si="355"/>
        <v>1</v>
      </c>
      <c r="BY592" s="37" t="str">
        <f t="array" ref="BY592:CI592">IF(BX592,"",IVSolution($M592,$N592,$O592,BT592,BU592,BV592,BW592,$E592,$F592,$G592,$H592,$I592))</f>
        <v/>
      </c>
      <c r="BZ592" s="37" t="str">
        <v/>
      </c>
      <c r="CA592" s="37" t="str">
        <v/>
      </c>
      <c r="CB592" s="39" t="str">
        <v/>
      </c>
      <c r="CC592" s="39" t="str">
        <v/>
      </c>
      <c r="CD592" s="37" t="str">
        <v/>
      </c>
      <c r="CE592" s="37" t="str">
        <v/>
      </c>
      <c r="CF592" s="37" t="str">
        <v/>
      </c>
      <c r="CG592" s="37" t="str">
        <v/>
      </c>
      <c r="CH592" s="37" t="str">
        <v/>
      </c>
      <c r="CI592" s="37" t="str">
        <v/>
      </c>
      <c r="CJ592" s="41" t="str">
        <f t="shared" si="356"/>
        <v/>
      </c>
      <c r="CK592" s="41" t="str">
        <f t="shared" si="357"/>
        <v/>
      </c>
      <c r="CL592" s="61" t="str">
        <f t="shared" si="358"/>
        <v/>
      </c>
      <c r="CM592" s="39" t="str">
        <f t="shared" si="359"/>
        <v/>
      </c>
      <c r="CN592" s="39" t="str">
        <f t="shared" si="360"/>
        <v/>
      </c>
      <c r="CO592" s="42" t="str">
        <f t="shared" si="361"/>
        <v/>
      </c>
      <c r="CP592" s="42" t="str">
        <f t="shared" si="362"/>
        <v/>
      </c>
      <c r="CQ592" s="42" t="str">
        <f t="shared" si="363"/>
        <v/>
      </c>
      <c r="CR592" s="42" t="str">
        <f t="shared" si="364"/>
        <v/>
      </c>
      <c r="CS592" s="42" t="str">
        <f t="shared" si="365"/>
        <v/>
      </c>
      <c r="CT592" s="42" t="str">
        <f t="shared" si="366"/>
        <v/>
      </c>
      <c r="CU592" s="43" t="str">
        <f t="shared" si="367"/>
        <v/>
      </c>
      <c r="CV592" s="43" t="str">
        <f t="shared" si="368"/>
        <v/>
      </c>
      <c r="CW592" s="43" t="str">
        <f t="shared" si="369"/>
        <v/>
      </c>
      <c r="CX592" s="13"/>
    </row>
    <row r="593" spans="1:102" x14ac:dyDescent="0.25">
      <c r="A593" s="31"/>
      <c r="B593" s="13"/>
      <c r="C593" s="13"/>
      <c r="D593" s="13"/>
      <c r="E593" s="32"/>
      <c r="F593" s="32"/>
      <c r="G593" s="32"/>
      <c r="H593" s="32"/>
      <c r="I593" s="32"/>
      <c r="J593" s="13"/>
      <c r="K593" s="33"/>
      <c r="L593" s="34" t="str">
        <f>IFERROR(INDEX('Pokemon Data'!A:A,MATCH($A593,'Pokemon Data'!$B:$B,0)),"")</f>
        <v/>
      </c>
      <c r="M593" s="34" t="str">
        <f>IFERROR(INDEX('Pokemon Data'!I:I,MATCH($A593,'Pokemon Data'!$B:$B,0)),"")</f>
        <v/>
      </c>
      <c r="N593" s="34" t="str">
        <f>IFERROR(INDEX('Pokemon Data'!J:J,MATCH($A593,'Pokemon Data'!$B:$B,0)),"")</f>
        <v/>
      </c>
      <c r="O593" s="34" t="str">
        <f>IFERROR(INDEX('Pokemon Data'!K:K,MATCH($A593,'Pokemon Data'!$B:$B,0)),"")</f>
        <v/>
      </c>
      <c r="P593" s="35" t="str">
        <f>IFERROR(INDEX('Level Multipliers'!$A:$A,MATCH($D593,'Level Multipliers'!$B:$B,0)),"")</f>
        <v/>
      </c>
      <c r="Q593" s="36" t="str">
        <f>IFERROR(INDEX('Level Multipliers'!$D:$D,MATCH(P593,'Level Multipliers'!$A:$A,0)),"")</f>
        <v/>
      </c>
      <c r="R593" s="37" t="str">
        <f t="shared" si="333"/>
        <v/>
      </c>
      <c r="S593" s="37" t="str">
        <f t="shared" si="334"/>
        <v/>
      </c>
      <c r="T593" s="38" t="str">
        <f t="shared" si="335"/>
        <v/>
      </c>
      <c r="U593" s="38" t="str">
        <f t="shared" si="336"/>
        <v/>
      </c>
      <c r="V593" s="38" t="b">
        <f t="shared" si="337"/>
        <v>1</v>
      </c>
      <c r="W593" s="37" t="str">
        <f t="array" ref="W593:AG593">IF(V593,"",IVSolution($M593,$N593,$O593,R593,S593,T593,U593,$E593,$F593,$G593,$H593,$I593))</f>
        <v/>
      </c>
      <c r="X593" s="37" t="str">
        <v/>
      </c>
      <c r="Y593" s="37" t="str">
        <v/>
      </c>
      <c r="Z593" s="39" t="str">
        <v/>
      </c>
      <c r="AA593" s="39" t="str">
        <v/>
      </c>
      <c r="AB593" s="37" t="str">
        <v/>
      </c>
      <c r="AC593" s="37" t="str">
        <v/>
      </c>
      <c r="AD593" s="37" t="str">
        <v/>
      </c>
      <c r="AE593" s="37" t="str">
        <v/>
      </c>
      <c r="AF593" s="37" t="str">
        <v/>
      </c>
      <c r="AG593" s="37" t="str">
        <v/>
      </c>
      <c r="AH593" s="40" t="str">
        <f t="shared" si="338"/>
        <v/>
      </c>
      <c r="AI593" s="36" t="str">
        <f>IFERROR(INDEX('Level Multipliers'!$D:$D,MATCH(AH593,'Level Multipliers'!$A:$A,0)),"")</f>
        <v/>
      </c>
      <c r="AJ593" s="37" t="str">
        <f t="shared" si="339"/>
        <v/>
      </c>
      <c r="AK593" s="37" t="str">
        <f t="shared" si="340"/>
        <v/>
      </c>
      <c r="AL593" s="38" t="str">
        <f t="shared" si="341"/>
        <v/>
      </c>
      <c r="AM593" s="38" t="str">
        <f t="shared" si="342"/>
        <v/>
      </c>
      <c r="AN593" s="38" t="b">
        <f t="shared" si="343"/>
        <v>1</v>
      </c>
      <c r="AO593" s="37" t="str">
        <f t="array" ref="AO593:AY593">IF(AN593,"",IVSolution($M593,$N593,$O593,AJ593,AK593,AL593,AM593,$E593,$F593,$G593,$H593,$I593))</f>
        <v/>
      </c>
      <c r="AP593" s="37" t="str">
        <v/>
      </c>
      <c r="AQ593" s="37" t="str">
        <v/>
      </c>
      <c r="AR593" s="39" t="str">
        <v/>
      </c>
      <c r="AS593" s="39" t="str">
        <v/>
      </c>
      <c r="AT593" s="37" t="str">
        <v/>
      </c>
      <c r="AU593" s="37" t="str">
        <v/>
      </c>
      <c r="AV593" s="37" t="str">
        <v/>
      </c>
      <c r="AW593" s="37" t="str">
        <v/>
      </c>
      <c r="AX593" s="37" t="str">
        <v/>
      </c>
      <c r="AY593" s="37" t="str">
        <v/>
      </c>
      <c r="AZ593" s="40" t="str">
        <f t="shared" si="344"/>
        <v/>
      </c>
      <c r="BA593" s="36" t="str">
        <f>IFERROR(INDEX('Level Multipliers'!$D:$D,MATCH(AZ593,'Level Multipliers'!$A:$A,0)),"")</f>
        <v/>
      </c>
      <c r="BB593" s="37" t="str">
        <f t="shared" si="345"/>
        <v/>
      </c>
      <c r="BC593" s="37" t="str">
        <f t="shared" si="346"/>
        <v/>
      </c>
      <c r="BD593" s="38" t="str">
        <f t="shared" si="347"/>
        <v/>
      </c>
      <c r="BE593" s="38" t="str">
        <f t="shared" si="348"/>
        <v/>
      </c>
      <c r="BF593" s="38" t="b">
        <f t="shared" si="349"/>
        <v>1</v>
      </c>
      <c r="BG593" s="37" t="str">
        <f t="array" ref="BG593:BQ593">IF(BF593,"",IVSolution($M593,$N593,$O593,BB593,BC593,BD593,BE593,$E593,$F593,$G593,$H593,$I593))</f>
        <v/>
      </c>
      <c r="BH593" s="37" t="str">
        <v/>
      </c>
      <c r="BI593" s="37" t="str">
        <v/>
      </c>
      <c r="BJ593" s="39" t="str">
        <v/>
      </c>
      <c r="BK593" s="39" t="str">
        <v/>
      </c>
      <c r="BL593" s="37" t="str">
        <v/>
      </c>
      <c r="BM593" s="37" t="str">
        <v/>
      </c>
      <c r="BN593" s="37" t="str">
        <v/>
      </c>
      <c r="BO593" s="37" t="str">
        <v/>
      </c>
      <c r="BP593" s="37" t="str">
        <v/>
      </c>
      <c r="BQ593" s="37" t="str">
        <v/>
      </c>
      <c r="BR593" s="40" t="str">
        <f t="shared" si="350"/>
        <v/>
      </c>
      <c r="BS593" s="36" t="str">
        <f>IFERROR(INDEX('Level Multipliers'!$D:$D,MATCH(BR593,'Level Multipliers'!$A:$A,0)),"")</f>
        <v/>
      </c>
      <c r="BT593" s="37" t="str">
        <f t="shared" si="351"/>
        <v/>
      </c>
      <c r="BU593" s="37" t="str">
        <f t="shared" si="352"/>
        <v/>
      </c>
      <c r="BV593" s="38" t="str">
        <f t="shared" si="353"/>
        <v/>
      </c>
      <c r="BW593" s="38" t="str">
        <f t="shared" si="354"/>
        <v/>
      </c>
      <c r="BX593" s="38" t="b">
        <f t="shared" si="355"/>
        <v>1</v>
      </c>
      <c r="BY593" s="37" t="str">
        <f t="array" ref="BY593:CI593">IF(BX593,"",IVSolution($M593,$N593,$O593,BT593,BU593,BV593,BW593,$E593,$F593,$G593,$H593,$I593))</f>
        <v/>
      </c>
      <c r="BZ593" s="37" t="str">
        <v/>
      </c>
      <c r="CA593" s="37" t="str">
        <v/>
      </c>
      <c r="CB593" s="39" t="str">
        <v/>
      </c>
      <c r="CC593" s="39" t="str">
        <v/>
      </c>
      <c r="CD593" s="37" t="str">
        <v/>
      </c>
      <c r="CE593" s="37" t="str">
        <v/>
      </c>
      <c r="CF593" s="37" t="str">
        <v/>
      </c>
      <c r="CG593" s="37" t="str">
        <v/>
      </c>
      <c r="CH593" s="37" t="str">
        <v/>
      </c>
      <c r="CI593" s="37" t="str">
        <v/>
      </c>
      <c r="CJ593" s="41" t="str">
        <f t="shared" si="356"/>
        <v/>
      </c>
      <c r="CK593" s="41" t="str">
        <f t="shared" si="357"/>
        <v/>
      </c>
      <c r="CL593" s="61" t="str">
        <f t="shared" si="358"/>
        <v/>
      </c>
      <c r="CM593" s="39" t="str">
        <f t="shared" si="359"/>
        <v/>
      </c>
      <c r="CN593" s="39" t="str">
        <f t="shared" si="360"/>
        <v/>
      </c>
      <c r="CO593" s="42" t="str">
        <f t="shared" si="361"/>
        <v/>
      </c>
      <c r="CP593" s="42" t="str">
        <f t="shared" si="362"/>
        <v/>
      </c>
      <c r="CQ593" s="42" t="str">
        <f t="shared" si="363"/>
        <v/>
      </c>
      <c r="CR593" s="42" t="str">
        <f t="shared" si="364"/>
        <v/>
      </c>
      <c r="CS593" s="42" t="str">
        <f t="shared" si="365"/>
        <v/>
      </c>
      <c r="CT593" s="42" t="str">
        <f t="shared" si="366"/>
        <v/>
      </c>
      <c r="CU593" s="43" t="str">
        <f t="shared" si="367"/>
        <v/>
      </c>
      <c r="CV593" s="43" t="str">
        <f t="shared" si="368"/>
        <v/>
      </c>
      <c r="CW593" s="43" t="str">
        <f t="shared" si="369"/>
        <v/>
      </c>
      <c r="CX593" s="13"/>
    </row>
    <row r="594" spans="1:102" x14ac:dyDescent="0.25">
      <c r="A594" s="31"/>
      <c r="B594" s="13"/>
      <c r="C594" s="13"/>
      <c r="D594" s="13"/>
      <c r="E594" s="32"/>
      <c r="F594" s="32"/>
      <c r="G594" s="32"/>
      <c r="H594" s="32"/>
      <c r="I594" s="32"/>
      <c r="J594" s="13"/>
      <c r="K594" s="33"/>
      <c r="L594" s="34" t="str">
        <f>IFERROR(INDEX('Pokemon Data'!A:A,MATCH($A594,'Pokemon Data'!$B:$B,0)),"")</f>
        <v/>
      </c>
      <c r="M594" s="34" t="str">
        <f>IFERROR(INDEX('Pokemon Data'!I:I,MATCH($A594,'Pokemon Data'!$B:$B,0)),"")</f>
        <v/>
      </c>
      <c r="N594" s="34" t="str">
        <f>IFERROR(INDEX('Pokemon Data'!J:J,MATCH($A594,'Pokemon Data'!$B:$B,0)),"")</f>
        <v/>
      </c>
      <c r="O594" s="34" t="str">
        <f>IFERROR(INDEX('Pokemon Data'!K:K,MATCH($A594,'Pokemon Data'!$B:$B,0)),"")</f>
        <v/>
      </c>
      <c r="P594" s="35" t="str">
        <f>IFERROR(INDEX('Level Multipliers'!$A:$A,MATCH($D594,'Level Multipliers'!$B:$B,0)),"")</f>
        <v/>
      </c>
      <c r="Q594" s="36" t="str">
        <f>IFERROR(INDEX('Level Multipliers'!$D:$D,MATCH(P594,'Level Multipliers'!$A:$A,0)),"")</f>
        <v/>
      </c>
      <c r="R594" s="37" t="str">
        <f t="shared" si="333"/>
        <v/>
      </c>
      <c r="S594" s="37" t="str">
        <f t="shared" si="334"/>
        <v/>
      </c>
      <c r="T594" s="38" t="str">
        <f t="shared" si="335"/>
        <v/>
      </c>
      <c r="U594" s="38" t="str">
        <f t="shared" si="336"/>
        <v/>
      </c>
      <c r="V594" s="38" t="b">
        <f t="shared" si="337"/>
        <v>1</v>
      </c>
      <c r="W594" s="37" t="str">
        <f t="array" ref="W594:AG594">IF(V594,"",IVSolution($M594,$N594,$O594,R594,S594,T594,U594,$E594,$F594,$G594,$H594,$I594))</f>
        <v/>
      </c>
      <c r="X594" s="37" t="str">
        <v/>
      </c>
      <c r="Y594" s="37" t="str">
        <v/>
      </c>
      <c r="Z594" s="39" t="str">
        <v/>
      </c>
      <c r="AA594" s="39" t="str">
        <v/>
      </c>
      <c r="AB594" s="37" t="str">
        <v/>
      </c>
      <c r="AC594" s="37" t="str">
        <v/>
      </c>
      <c r="AD594" s="37" t="str">
        <v/>
      </c>
      <c r="AE594" s="37" t="str">
        <v/>
      </c>
      <c r="AF594" s="37" t="str">
        <v/>
      </c>
      <c r="AG594" s="37" t="str">
        <v/>
      </c>
      <c r="AH594" s="40" t="str">
        <f t="shared" si="338"/>
        <v/>
      </c>
      <c r="AI594" s="36" t="str">
        <f>IFERROR(INDEX('Level Multipliers'!$D:$D,MATCH(AH594,'Level Multipliers'!$A:$A,0)),"")</f>
        <v/>
      </c>
      <c r="AJ594" s="37" t="str">
        <f t="shared" si="339"/>
        <v/>
      </c>
      <c r="AK594" s="37" t="str">
        <f t="shared" si="340"/>
        <v/>
      </c>
      <c r="AL594" s="38" t="str">
        <f t="shared" si="341"/>
        <v/>
      </c>
      <c r="AM594" s="38" t="str">
        <f t="shared" si="342"/>
        <v/>
      </c>
      <c r="AN594" s="38" t="b">
        <f t="shared" si="343"/>
        <v>1</v>
      </c>
      <c r="AO594" s="37" t="str">
        <f t="array" ref="AO594:AY594">IF(AN594,"",IVSolution($M594,$N594,$O594,AJ594,AK594,AL594,AM594,$E594,$F594,$G594,$H594,$I594))</f>
        <v/>
      </c>
      <c r="AP594" s="37" t="str">
        <v/>
      </c>
      <c r="AQ594" s="37" t="str">
        <v/>
      </c>
      <c r="AR594" s="39" t="str">
        <v/>
      </c>
      <c r="AS594" s="39" t="str">
        <v/>
      </c>
      <c r="AT594" s="37" t="str">
        <v/>
      </c>
      <c r="AU594" s="37" t="str">
        <v/>
      </c>
      <c r="AV594" s="37" t="str">
        <v/>
      </c>
      <c r="AW594" s="37" t="str">
        <v/>
      </c>
      <c r="AX594" s="37" t="str">
        <v/>
      </c>
      <c r="AY594" s="37" t="str">
        <v/>
      </c>
      <c r="AZ594" s="40" t="str">
        <f t="shared" si="344"/>
        <v/>
      </c>
      <c r="BA594" s="36" t="str">
        <f>IFERROR(INDEX('Level Multipliers'!$D:$D,MATCH(AZ594,'Level Multipliers'!$A:$A,0)),"")</f>
        <v/>
      </c>
      <c r="BB594" s="37" t="str">
        <f t="shared" si="345"/>
        <v/>
      </c>
      <c r="BC594" s="37" t="str">
        <f t="shared" si="346"/>
        <v/>
      </c>
      <c r="BD594" s="38" t="str">
        <f t="shared" si="347"/>
        <v/>
      </c>
      <c r="BE594" s="38" t="str">
        <f t="shared" si="348"/>
        <v/>
      </c>
      <c r="BF594" s="38" t="b">
        <f t="shared" si="349"/>
        <v>1</v>
      </c>
      <c r="BG594" s="37" t="str">
        <f t="array" ref="BG594:BQ594">IF(BF594,"",IVSolution($M594,$N594,$O594,BB594,BC594,BD594,BE594,$E594,$F594,$G594,$H594,$I594))</f>
        <v/>
      </c>
      <c r="BH594" s="37" t="str">
        <v/>
      </c>
      <c r="BI594" s="37" t="str">
        <v/>
      </c>
      <c r="BJ594" s="39" t="str">
        <v/>
      </c>
      <c r="BK594" s="39" t="str">
        <v/>
      </c>
      <c r="BL594" s="37" t="str">
        <v/>
      </c>
      <c r="BM594" s="37" t="str">
        <v/>
      </c>
      <c r="BN594" s="37" t="str">
        <v/>
      </c>
      <c r="BO594" s="37" t="str">
        <v/>
      </c>
      <c r="BP594" s="37" t="str">
        <v/>
      </c>
      <c r="BQ594" s="37" t="str">
        <v/>
      </c>
      <c r="BR594" s="40" t="str">
        <f t="shared" si="350"/>
        <v/>
      </c>
      <c r="BS594" s="36" t="str">
        <f>IFERROR(INDEX('Level Multipliers'!$D:$D,MATCH(BR594,'Level Multipliers'!$A:$A,0)),"")</f>
        <v/>
      </c>
      <c r="BT594" s="37" t="str">
        <f t="shared" si="351"/>
        <v/>
      </c>
      <c r="BU594" s="37" t="str">
        <f t="shared" si="352"/>
        <v/>
      </c>
      <c r="BV594" s="38" t="str">
        <f t="shared" si="353"/>
        <v/>
      </c>
      <c r="BW594" s="38" t="str">
        <f t="shared" si="354"/>
        <v/>
      </c>
      <c r="BX594" s="38" t="b">
        <f t="shared" si="355"/>
        <v>1</v>
      </c>
      <c r="BY594" s="37" t="str">
        <f t="array" ref="BY594:CI594">IF(BX594,"",IVSolution($M594,$N594,$O594,BT594,BU594,BV594,BW594,$E594,$F594,$G594,$H594,$I594))</f>
        <v/>
      </c>
      <c r="BZ594" s="37" t="str">
        <v/>
      </c>
      <c r="CA594" s="37" t="str">
        <v/>
      </c>
      <c r="CB594" s="39" t="str">
        <v/>
      </c>
      <c r="CC594" s="39" t="str">
        <v/>
      </c>
      <c r="CD594" s="37" t="str">
        <v/>
      </c>
      <c r="CE594" s="37" t="str">
        <v/>
      </c>
      <c r="CF594" s="37" t="str">
        <v/>
      </c>
      <c r="CG594" s="37" t="str">
        <v/>
      </c>
      <c r="CH594" s="37" t="str">
        <v/>
      </c>
      <c r="CI594" s="37" t="str">
        <v/>
      </c>
      <c r="CJ594" s="41" t="str">
        <f t="shared" si="356"/>
        <v/>
      </c>
      <c r="CK594" s="41" t="str">
        <f t="shared" si="357"/>
        <v/>
      </c>
      <c r="CL594" s="61" t="str">
        <f t="shared" si="358"/>
        <v/>
      </c>
      <c r="CM594" s="39" t="str">
        <f t="shared" si="359"/>
        <v/>
      </c>
      <c r="CN594" s="39" t="str">
        <f t="shared" si="360"/>
        <v/>
      </c>
      <c r="CO594" s="42" t="str">
        <f t="shared" si="361"/>
        <v/>
      </c>
      <c r="CP594" s="42" t="str">
        <f t="shared" si="362"/>
        <v/>
      </c>
      <c r="CQ594" s="42" t="str">
        <f t="shared" si="363"/>
        <v/>
      </c>
      <c r="CR594" s="42" t="str">
        <f t="shared" si="364"/>
        <v/>
      </c>
      <c r="CS594" s="42" t="str">
        <f t="shared" si="365"/>
        <v/>
      </c>
      <c r="CT594" s="42" t="str">
        <f t="shared" si="366"/>
        <v/>
      </c>
      <c r="CU594" s="43" t="str">
        <f t="shared" si="367"/>
        <v/>
      </c>
      <c r="CV594" s="43" t="str">
        <f t="shared" si="368"/>
        <v/>
      </c>
      <c r="CW594" s="43" t="str">
        <f t="shared" si="369"/>
        <v/>
      </c>
      <c r="CX594" s="13"/>
    </row>
    <row r="595" spans="1:102" x14ac:dyDescent="0.25">
      <c r="A595" s="31"/>
      <c r="B595" s="13"/>
      <c r="C595" s="13"/>
      <c r="D595" s="13"/>
      <c r="E595" s="32"/>
      <c r="F595" s="32"/>
      <c r="G595" s="32"/>
      <c r="H595" s="32"/>
      <c r="I595" s="32"/>
      <c r="J595" s="13"/>
      <c r="K595" s="33"/>
      <c r="L595" s="34" t="str">
        <f>IFERROR(INDEX('Pokemon Data'!A:A,MATCH($A595,'Pokemon Data'!$B:$B,0)),"")</f>
        <v/>
      </c>
      <c r="M595" s="34" t="str">
        <f>IFERROR(INDEX('Pokemon Data'!I:I,MATCH($A595,'Pokemon Data'!$B:$B,0)),"")</f>
        <v/>
      </c>
      <c r="N595" s="34" t="str">
        <f>IFERROR(INDEX('Pokemon Data'!J:J,MATCH($A595,'Pokemon Data'!$B:$B,0)),"")</f>
        <v/>
      </c>
      <c r="O595" s="34" t="str">
        <f>IFERROR(INDEX('Pokemon Data'!K:K,MATCH($A595,'Pokemon Data'!$B:$B,0)),"")</f>
        <v/>
      </c>
      <c r="P595" s="35" t="str">
        <f>IFERROR(INDEX('Level Multipliers'!$A:$A,MATCH($D595,'Level Multipliers'!$B:$B,0)),"")</f>
        <v/>
      </c>
      <c r="Q595" s="36" t="str">
        <f>IFERROR(INDEX('Level Multipliers'!$D:$D,MATCH(P595,'Level Multipliers'!$A:$A,0)),"")</f>
        <v/>
      </c>
      <c r="R595" s="37" t="str">
        <f t="shared" si="333"/>
        <v/>
      </c>
      <c r="S595" s="37" t="str">
        <f t="shared" si="334"/>
        <v/>
      </c>
      <c r="T595" s="38" t="str">
        <f t="shared" si="335"/>
        <v/>
      </c>
      <c r="U595" s="38" t="str">
        <f t="shared" si="336"/>
        <v/>
      </c>
      <c r="V595" s="38" t="b">
        <f t="shared" si="337"/>
        <v>1</v>
      </c>
      <c r="W595" s="37" t="str">
        <f t="array" ref="W595:AG595">IF(V595,"",IVSolution($M595,$N595,$O595,R595,S595,T595,U595,$E595,$F595,$G595,$H595,$I595))</f>
        <v/>
      </c>
      <c r="X595" s="37" t="str">
        <v/>
      </c>
      <c r="Y595" s="37" t="str">
        <v/>
      </c>
      <c r="Z595" s="39" t="str">
        <v/>
      </c>
      <c r="AA595" s="39" t="str">
        <v/>
      </c>
      <c r="AB595" s="37" t="str">
        <v/>
      </c>
      <c r="AC595" s="37" t="str">
        <v/>
      </c>
      <c r="AD595" s="37" t="str">
        <v/>
      </c>
      <c r="AE595" s="37" t="str">
        <v/>
      </c>
      <c r="AF595" s="37" t="str">
        <v/>
      </c>
      <c r="AG595" s="37" t="str">
        <v/>
      </c>
      <c r="AH595" s="40" t="str">
        <f t="shared" si="338"/>
        <v/>
      </c>
      <c r="AI595" s="36" t="str">
        <f>IFERROR(INDEX('Level Multipliers'!$D:$D,MATCH(AH595,'Level Multipliers'!$A:$A,0)),"")</f>
        <v/>
      </c>
      <c r="AJ595" s="37" t="str">
        <f t="shared" si="339"/>
        <v/>
      </c>
      <c r="AK595" s="37" t="str">
        <f t="shared" si="340"/>
        <v/>
      </c>
      <c r="AL595" s="38" t="str">
        <f t="shared" si="341"/>
        <v/>
      </c>
      <c r="AM595" s="38" t="str">
        <f t="shared" si="342"/>
        <v/>
      </c>
      <c r="AN595" s="38" t="b">
        <f t="shared" si="343"/>
        <v>1</v>
      </c>
      <c r="AO595" s="37" t="str">
        <f t="array" ref="AO595:AY595">IF(AN595,"",IVSolution($M595,$N595,$O595,AJ595,AK595,AL595,AM595,$E595,$F595,$G595,$H595,$I595))</f>
        <v/>
      </c>
      <c r="AP595" s="37" t="str">
        <v/>
      </c>
      <c r="AQ595" s="37" t="str">
        <v/>
      </c>
      <c r="AR595" s="39" t="str">
        <v/>
      </c>
      <c r="AS595" s="39" t="str">
        <v/>
      </c>
      <c r="AT595" s="37" t="str">
        <v/>
      </c>
      <c r="AU595" s="37" t="str">
        <v/>
      </c>
      <c r="AV595" s="37" t="str">
        <v/>
      </c>
      <c r="AW595" s="37" t="str">
        <v/>
      </c>
      <c r="AX595" s="37" t="str">
        <v/>
      </c>
      <c r="AY595" s="37" t="str">
        <v/>
      </c>
      <c r="AZ595" s="40" t="str">
        <f t="shared" si="344"/>
        <v/>
      </c>
      <c r="BA595" s="36" t="str">
        <f>IFERROR(INDEX('Level Multipliers'!$D:$D,MATCH(AZ595,'Level Multipliers'!$A:$A,0)),"")</f>
        <v/>
      </c>
      <c r="BB595" s="37" t="str">
        <f t="shared" si="345"/>
        <v/>
      </c>
      <c r="BC595" s="37" t="str">
        <f t="shared" si="346"/>
        <v/>
      </c>
      <c r="BD595" s="38" t="str">
        <f t="shared" si="347"/>
        <v/>
      </c>
      <c r="BE595" s="38" t="str">
        <f t="shared" si="348"/>
        <v/>
      </c>
      <c r="BF595" s="38" t="b">
        <f t="shared" si="349"/>
        <v>1</v>
      </c>
      <c r="BG595" s="37" t="str">
        <f t="array" ref="BG595:BQ595">IF(BF595,"",IVSolution($M595,$N595,$O595,BB595,BC595,BD595,BE595,$E595,$F595,$G595,$H595,$I595))</f>
        <v/>
      </c>
      <c r="BH595" s="37" t="str">
        <v/>
      </c>
      <c r="BI595" s="37" t="str">
        <v/>
      </c>
      <c r="BJ595" s="39" t="str">
        <v/>
      </c>
      <c r="BK595" s="39" t="str">
        <v/>
      </c>
      <c r="BL595" s="37" t="str">
        <v/>
      </c>
      <c r="BM595" s="37" t="str">
        <v/>
      </c>
      <c r="BN595" s="37" t="str">
        <v/>
      </c>
      <c r="BO595" s="37" t="str">
        <v/>
      </c>
      <c r="BP595" s="37" t="str">
        <v/>
      </c>
      <c r="BQ595" s="37" t="str">
        <v/>
      </c>
      <c r="BR595" s="40" t="str">
        <f t="shared" si="350"/>
        <v/>
      </c>
      <c r="BS595" s="36" t="str">
        <f>IFERROR(INDEX('Level Multipliers'!$D:$D,MATCH(BR595,'Level Multipliers'!$A:$A,0)),"")</f>
        <v/>
      </c>
      <c r="BT595" s="37" t="str">
        <f t="shared" si="351"/>
        <v/>
      </c>
      <c r="BU595" s="37" t="str">
        <f t="shared" si="352"/>
        <v/>
      </c>
      <c r="BV595" s="38" t="str">
        <f t="shared" si="353"/>
        <v/>
      </c>
      <c r="BW595" s="38" t="str">
        <f t="shared" si="354"/>
        <v/>
      </c>
      <c r="BX595" s="38" t="b">
        <f t="shared" si="355"/>
        <v>1</v>
      </c>
      <c r="BY595" s="37" t="str">
        <f t="array" ref="BY595:CI595">IF(BX595,"",IVSolution($M595,$N595,$O595,BT595,BU595,BV595,BW595,$E595,$F595,$G595,$H595,$I595))</f>
        <v/>
      </c>
      <c r="BZ595" s="37" t="str">
        <v/>
      </c>
      <c r="CA595" s="37" t="str">
        <v/>
      </c>
      <c r="CB595" s="39" t="str">
        <v/>
      </c>
      <c r="CC595" s="39" t="str">
        <v/>
      </c>
      <c r="CD595" s="37" t="str">
        <v/>
      </c>
      <c r="CE595" s="37" t="str">
        <v/>
      </c>
      <c r="CF595" s="37" t="str">
        <v/>
      </c>
      <c r="CG595" s="37" t="str">
        <v/>
      </c>
      <c r="CH595" s="37" t="str">
        <v/>
      </c>
      <c r="CI595" s="37" t="str">
        <v/>
      </c>
      <c r="CJ595" s="41" t="str">
        <f t="shared" si="356"/>
        <v/>
      </c>
      <c r="CK595" s="41" t="str">
        <f t="shared" si="357"/>
        <v/>
      </c>
      <c r="CL595" s="61" t="str">
        <f t="shared" si="358"/>
        <v/>
      </c>
      <c r="CM595" s="39" t="str">
        <f t="shared" si="359"/>
        <v/>
      </c>
      <c r="CN595" s="39" t="str">
        <f t="shared" si="360"/>
        <v/>
      </c>
      <c r="CO595" s="42" t="str">
        <f t="shared" si="361"/>
        <v/>
      </c>
      <c r="CP595" s="42" t="str">
        <f t="shared" si="362"/>
        <v/>
      </c>
      <c r="CQ595" s="42" t="str">
        <f t="shared" si="363"/>
        <v/>
      </c>
      <c r="CR595" s="42" t="str">
        <f t="shared" si="364"/>
        <v/>
      </c>
      <c r="CS595" s="42" t="str">
        <f t="shared" si="365"/>
        <v/>
      </c>
      <c r="CT595" s="42" t="str">
        <f t="shared" si="366"/>
        <v/>
      </c>
      <c r="CU595" s="43" t="str">
        <f t="shared" si="367"/>
        <v/>
      </c>
      <c r="CV595" s="43" t="str">
        <f t="shared" si="368"/>
        <v/>
      </c>
      <c r="CW595" s="43" t="str">
        <f t="shared" si="369"/>
        <v/>
      </c>
      <c r="CX595" s="13"/>
    </row>
    <row r="596" spans="1:102" x14ac:dyDescent="0.25">
      <c r="A596" s="31"/>
      <c r="B596" s="13"/>
      <c r="C596" s="13"/>
      <c r="D596" s="13"/>
      <c r="E596" s="32"/>
      <c r="F596" s="32"/>
      <c r="G596" s="32"/>
      <c r="H596" s="32"/>
      <c r="I596" s="32"/>
      <c r="J596" s="13"/>
      <c r="K596" s="33"/>
      <c r="L596" s="34" t="str">
        <f>IFERROR(INDEX('Pokemon Data'!A:A,MATCH($A596,'Pokemon Data'!$B:$B,0)),"")</f>
        <v/>
      </c>
      <c r="M596" s="34" t="str">
        <f>IFERROR(INDEX('Pokemon Data'!I:I,MATCH($A596,'Pokemon Data'!$B:$B,0)),"")</f>
        <v/>
      </c>
      <c r="N596" s="34" t="str">
        <f>IFERROR(INDEX('Pokemon Data'!J:J,MATCH($A596,'Pokemon Data'!$B:$B,0)),"")</f>
        <v/>
      </c>
      <c r="O596" s="34" t="str">
        <f>IFERROR(INDEX('Pokemon Data'!K:K,MATCH($A596,'Pokemon Data'!$B:$B,0)),"")</f>
        <v/>
      </c>
      <c r="P596" s="35" t="str">
        <f>IFERROR(INDEX('Level Multipliers'!$A:$A,MATCH($D596,'Level Multipliers'!$B:$B,0)),"")</f>
        <v/>
      </c>
      <c r="Q596" s="36" t="str">
        <f>IFERROR(INDEX('Level Multipliers'!$D:$D,MATCH(P596,'Level Multipliers'!$A:$A,0)),"")</f>
        <v/>
      </c>
      <c r="R596" s="37" t="str">
        <f t="shared" si="333"/>
        <v/>
      </c>
      <c r="S596" s="37" t="str">
        <f t="shared" si="334"/>
        <v/>
      </c>
      <c r="T596" s="38" t="str">
        <f t="shared" si="335"/>
        <v/>
      </c>
      <c r="U596" s="38" t="str">
        <f t="shared" si="336"/>
        <v/>
      </c>
      <c r="V596" s="38" t="b">
        <f t="shared" si="337"/>
        <v>1</v>
      </c>
      <c r="W596" s="37" t="str">
        <f t="array" ref="W596:AG596">IF(V596,"",IVSolution($M596,$N596,$O596,R596,S596,T596,U596,$E596,$F596,$G596,$H596,$I596))</f>
        <v/>
      </c>
      <c r="X596" s="37" t="str">
        <v/>
      </c>
      <c r="Y596" s="37" t="str">
        <v/>
      </c>
      <c r="Z596" s="39" t="str">
        <v/>
      </c>
      <c r="AA596" s="39" t="str">
        <v/>
      </c>
      <c r="AB596" s="37" t="str">
        <v/>
      </c>
      <c r="AC596" s="37" t="str">
        <v/>
      </c>
      <c r="AD596" s="37" t="str">
        <v/>
      </c>
      <c r="AE596" s="37" t="str">
        <v/>
      </c>
      <c r="AF596" s="37" t="str">
        <v/>
      </c>
      <c r="AG596" s="37" t="str">
        <v/>
      </c>
      <c r="AH596" s="40" t="str">
        <f t="shared" si="338"/>
        <v/>
      </c>
      <c r="AI596" s="36" t="str">
        <f>IFERROR(INDEX('Level Multipliers'!$D:$D,MATCH(AH596,'Level Multipliers'!$A:$A,0)),"")</f>
        <v/>
      </c>
      <c r="AJ596" s="37" t="str">
        <f t="shared" si="339"/>
        <v/>
      </c>
      <c r="AK596" s="37" t="str">
        <f t="shared" si="340"/>
        <v/>
      </c>
      <c r="AL596" s="38" t="str">
        <f t="shared" si="341"/>
        <v/>
      </c>
      <c r="AM596" s="38" t="str">
        <f t="shared" si="342"/>
        <v/>
      </c>
      <c r="AN596" s="38" t="b">
        <f t="shared" si="343"/>
        <v>1</v>
      </c>
      <c r="AO596" s="37" t="str">
        <f t="array" ref="AO596:AY596">IF(AN596,"",IVSolution($M596,$N596,$O596,AJ596,AK596,AL596,AM596,$E596,$F596,$G596,$H596,$I596))</f>
        <v/>
      </c>
      <c r="AP596" s="37" t="str">
        <v/>
      </c>
      <c r="AQ596" s="37" t="str">
        <v/>
      </c>
      <c r="AR596" s="39" t="str">
        <v/>
      </c>
      <c r="AS596" s="39" t="str">
        <v/>
      </c>
      <c r="AT596" s="37" t="str">
        <v/>
      </c>
      <c r="AU596" s="37" t="str">
        <v/>
      </c>
      <c r="AV596" s="37" t="str">
        <v/>
      </c>
      <c r="AW596" s="37" t="str">
        <v/>
      </c>
      <c r="AX596" s="37" t="str">
        <v/>
      </c>
      <c r="AY596" s="37" t="str">
        <v/>
      </c>
      <c r="AZ596" s="40" t="str">
        <f t="shared" si="344"/>
        <v/>
      </c>
      <c r="BA596" s="36" t="str">
        <f>IFERROR(INDEX('Level Multipliers'!$D:$D,MATCH(AZ596,'Level Multipliers'!$A:$A,0)),"")</f>
        <v/>
      </c>
      <c r="BB596" s="37" t="str">
        <f t="shared" si="345"/>
        <v/>
      </c>
      <c r="BC596" s="37" t="str">
        <f t="shared" si="346"/>
        <v/>
      </c>
      <c r="BD596" s="38" t="str">
        <f t="shared" si="347"/>
        <v/>
      </c>
      <c r="BE596" s="38" t="str">
        <f t="shared" si="348"/>
        <v/>
      </c>
      <c r="BF596" s="38" t="b">
        <f t="shared" si="349"/>
        <v>1</v>
      </c>
      <c r="BG596" s="37" t="str">
        <f t="array" ref="BG596:BQ596">IF(BF596,"",IVSolution($M596,$N596,$O596,BB596,BC596,BD596,BE596,$E596,$F596,$G596,$H596,$I596))</f>
        <v/>
      </c>
      <c r="BH596" s="37" t="str">
        <v/>
      </c>
      <c r="BI596" s="37" t="str">
        <v/>
      </c>
      <c r="BJ596" s="39" t="str">
        <v/>
      </c>
      <c r="BK596" s="39" t="str">
        <v/>
      </c>
      <c r="BL596" s="37" t="str">
        <v/>
      </c>
      <c r="BM596" s="37" t="str">
        <v/>
      </c>
      <c r="BN596" s="37" t="str">
        <v/>
      </c>
      <c r="BO596" s="37" t="str">
        <v/>
      </c>
      <c r="BP596" s="37" t="str">
        <v/>
      </c>
      <c r="BQ596" s="37" t="str">
        <v/>
      </c>
      <c r="BR596" s="40" t="str">
        <f t="shared" si="350"/>
        <v/>
      </c>
      <c r="BS596" s="36" t="str">
        <f>IFERROR(INDEX('Level Multipliers'!$D:$D,MATCH(BR596,'Level Multipliers'!$A:$A,0)),"")</f>
        <v/>
      </c>
      <c r="BT596" s="37" t="str">
        <f t="shared" si="351"/>
        <v/>
      </c>
      <c r="BU596" s="37" t="str">
        <f t="shared" si="352"/>
        <v/>
      </c>
      <c r="BV596" s="38" t="str">
        <f t="shared" si="353"/>
        <v/>
      </c>
      <c r="BW596" s="38" t="str">
        <f t="shared" si="354"/>
        <v/>
      </c>
      <c r="BX596" s="38" t="b">
        <f t="shared" si="355"/>
        <v>1</v>
      </c>
      <c r="BY596" s="37" t="str">
        <f t="array" ref="BY596:CI596">IF(BX596,"",IVSolution($M596,$N596,$O596,BT596,BU596,BV596,BW596,$E596,$F596,$G596,$H596,$I596))</f>
        <v/>
      </c>
      <c r="BZ596" s="37" t="str">
        <v/>
      </c>
      <c r="CA596" s="37" t="str">
        <v/>
      </c>
      <c r="CB596" s="39" t="str">
        <v/>
      </c>
      <c r="CC596" s="39" t="str">
        <v/>
      </c>
      <c r="CD596" s="37" t="str">
        <v/>
      </c>
      <c r="CE596" s="37" t="str">
        <v/>
      </c>
      <c r="CF596" s="37" t="str">
        <v/>
      </c>
      <c r="CG596" s="37" t="str">
        <v/>
      </c>
      <c r="CH596" s="37" t="str">
        <v/>
      </c>
      <c r="CI596" s="37" t="str">
        <v/>
      </c>
      <c r="CJ596" s="41" t="str">
        <f t="shared" si="356"/>
        <v/>
      </c>
      <c r="CK596" s="41" t="str">
        <f t="shared" si="357"/>
        <v/>
      </c>
      <c r="CL596" s="61" t="str">
        <f t="shared" si="358"/>
        <v/>
      </c>
      <c r="CM596" s="39" t="str">
        <f t="shared" si="359"/>
        <v/>
      </c>
      <c r="CN596" s="39" t="str">
        <f t="shared" si="360"/>
        <v/>
      </c>
      <c r="CO596" s="42" t="str">
        <f t="shared" si="361"/>
        <v/>
      </c>
      <c r="CP596" s="42" t="str">
        <f t="shared" si="362"/>
        <v/>
      </c>
      <c r="CQ596" s="42" t="str">
        <f t="shared" si="363"/>
        <v/>
      </c>
      <c r="CR596" s="42" t="str">
        <f t="shared" si="364"/>
        <v/>
      </c>
      <c r="CS596" s="42" t="str">
        <f t="shared" si="365"/>
        <v/>
      </c>
      <c r="CT596" s="42" t="str">
        <f t="shared" si="366"/>
        <v/>
      </c>
      <c r="CU596" s="43" t="str">
        <f t="shared" si="367"/>
        <v/>
      </c>
      <c r="CV596" s="43" t="str">
        <f t="shared" si="368"/>
        <v/>
      </c>
      <c r="CW596" s="43" t="str">
        <f t="shared" si="369"/>
        <v/>
      </c>
      <c r="CX596" s="13"/>
    </row>
    <row r="597" spans="1:102" x14ac:dyDescent="0.25">
      <c r="A597" s="31"/>
      <c r="B597" s="13"/>
      <c r="C597" s="13"/>
      <c r="D597" s="13"/>
      <c r="E597" s="32"/>
      <c r="F597" s="32"/>
      <c r="G597" s="32"/>
      <c r="H597" s="32"/>
      <c r="I597" s="32"/>
      <c r="J597" s="13"/>
      <c r="K597" s="33"/>
      <c r="L597" s="34" t="str">
        <f>IFERROR(INDEX('Pokemon Data'!A:A,MATCH($A597,'Pokemon Data'!$B:$B,0)),"")</f>
        <v/>
      </c>
      <c r="M597" s="34" t="str">
        <f>IFERROR(INDEX('Pokemon Data'!I:I,MATCH($A597,'Pokemon Data'!$B:$B,0)),"")</f>
        <v/>
      </c>
      <c r="N597" s="34" t="str">
        <f>IFERROR(INDEX('Pokemon Data'!J:J,MATCH($A597,'Pokemon Data'!$B:$B,0)),"")</f>
        <v/>
      </c>
      <c r="O597" s="34" t="str">
        <f>IFERROR(INDEX('Pokemon Data'!K:K,MATCH($A597,'Pokemon Data'!$B:$B,0)),"")</f>
        <v/>
      </c>
      <c r="P597" s="35" t="str">
        <f>IFERROR(INDEX('Level Multipliers'!$A:$A,MATCH($D597,'Level Multipliers'!$B:$B,0)),"")</f>
        <v/>
      </c>
      <c r="Q597" s="36" t="str">
        <f>IFERROR(INDEX('Level Multipliers'!$D:$D,MATCH(P597,'Level Multipliers'!$A:$A,0)),"")</f>
        <v/>
      </c>
      <c r="R597" s="37" t="str">
        <f t="shared" si="333"/>
        <v/>
      </c>
      <c r="S597" s="37" t="str">
        <f t="shared" si="334"/>
        <v/>
      </c>
      <c r="T597" s="38" t="str">
        <f t="shared" si="335"/>
        <v/>
      </c>
      <c r="U597" s="38" t="str">
        <f t="shared" si="336"/>
        <v/>
      </c>
      <c r="V597" s="38" t="b">
        <f t="shared" si="337"/>
        <v>1</v>
      </c>
      <c r="W597" s="37" t="str">
        <f t="array" ref="W597:AG597">IF(V597,"",IVSolution($M597,$N597,$O597,R597,S597,T597,U597,$E597,$F597,$G597,$H597,$I597))</f>
        <v/>
      </c>
      <c r="X597" s="37" t="str">
        <v/>
      </c>
      <c r="Y597" s="37" t="str">
        <v/>
      </c>
      <c r="Z597" s="39" t="str">
        <v/>
      </c>
      <c r="AA597" s="39" t="str">
        <v/>
      </c>
      <c r="AB597" s="37" t="str">
        <v/>
      </c>
      <c r="AC597" s="37" t="str">
        <v/>
      </c>
      <c r="AD597" s="37" t="str">
        <v/>
      </c>
      <c r="AE597" s="37" t="str">
        <v/>
      </c>
      <c r="AF597" s="37" t="str">
        <v/>
      </c>
      <c r="AG597" s="37" t="str">
        <v/>
      </c>
      <c r="AH597" s="40" t="str">
        <f t="shared" si="338"/>
        <v/>
      </c>
      <c r="AI597" s="36" t="str">
        <f>IFERROR(INDEX('Level Multipliers'!$D:$D,MATCH(AH597,'Level Multipliers'!$A:$A,0)),"")</f>
        <v/>
      </c>
      <c r="AJ597" s="37" t="str">
        <f t="shared" si="339"/>
        <v/>
      </c>
      <c r="AK597" s="37" t="str">
        <f t="shared" si="340"/>
        <v/>
      </c>
      <c r="AL597" s="38" t="str">
        <f t="shared" si="341"/>
        <v/>
      </c>
      <c r="AM597" s="38" t="str">
        <f t="shared" si="342"/>
        <v/>
      </c>
      <c r="AN597" s="38" t="b">
        <f t="shared" si="343"/>
        <v>1</v>
      </c>
      <c r="AO597" s="37" t="str">
        <f t="array" ref="AO597:AY597">IF(AN597,"",IVSolution($M597,$N597,$O597,AJ597,AK597,AL597,AM597,$E597,$F597,$G597,$H597,$I597))</f>
        <v/>
      </c>
      <c r="AP597" s="37" t="str">
        <v/>
      </c>
      <c r="AQ597" s="37" t="str">
        <v/>
      </c>
      <c r="AR597" s="39" t="str">
        <v/>
      </c>
      <c r="AS597" s="39" t="str">
        <v/>
      </c>
      <c r="AT597" s="37" t="str">
        <v/>
      </c>
      <c r="AU597" s="37" t="str">
        <v/>
      </c>
      <c r="AV597" s="37" t="str">
        <v/>
      </c>
      <c r="AW597" s="37" t="str">
        <v/>
      </c>
      <c r="AX597" s="37" t="str">
        <v/>
      </c>
      <c r="AY597" s="37" t="str">
        <v/>
      </c>
      <c r="AZ597" s="40" t="str">
        <f t="shared" si="344"/>
        <v/>
      </c>
      <c r="BA597" s="36" t="str">
        <f>IFERROR(INDEX('Level Multipliers'!$D:$D,MATCH(AZ597,'Level Multipliers'!$A:$A,0)),"")</f>
        <v/>
      </c>
      <c r="BB597" s="37" t="str">
        <f t="shared" si="345"/>
        <v/>
      </c>
      <c r="BC597" s="37" t="str">
        <f t="shared" si="346"/>
        <v/>
      </c>
      <c r="BD597" s="38" t="str">
        <f t="shared" si="347"/>
        <v/>
      </c>
      <c r="BE597" s="38" t="str">
        <f t="shared" si="348"/>
        <v/>
      </c>
      <c r="BF597" s="38" t="b">
        <f t="shared" si="349"/>
        <v>1</v>
      </c>
      <c r="BG597" s="37" t="str">
        <f t="array" ref="BG597:BQ597">IF(BF597,"",IVSolution($M597,$N597,$O597,BB597,BC597,BD597,BE597,$E597,$F597,$G597,$H597,$I597))</f>
        <v/>
      </c>
      <c r="BH597" s="37" t="str">
        <v/>
      </c>
      <c r="BI597" s="37" t="str">
        <v/>
      </c>
      <c r="BJ597" s="39" t="str">
        <v/>
      </c>
      <c r="BK597" s="39" t="str">
        <v/>
      </c>
      <c r="BL597" s="37" t="str">
        <v/>
      </c>
      <c r="BM597" s="37" t="str">
        <v/>
      </c>
      <c r="BN597" s="37" t="str">
        <v/>
      </c>
      <c r="BO597" s="37" t="str">
        <v/>
      </c>
      <c r="BP597" s="37" t="str">
        <v/>
      </c>
      <c r="BQ597" s="37" t="str">
        <v/>
      </c>
      <c r="BR597" s="40" t="str">
        <f t="shared" si="350"/>
        <v/>
      </c>
      <c r="BS597" s="36" t="str">
        <f>IFERROR(INDEX('Level Multipliers'!$D:$D,MATCH(BR597,'Level Multipliers'!$A:$A,0)),"")</f>
        <v/>
      </c>
      <c r="BT597" s="37" t="str">
        <f t="shared" si="351"/>
        <v/>
      </c>
      <c r="BU597" s="37" t="str">
        <f t="shared" si="352"/>
        <v/>
      </c>
      <c r="BV597" s="38" t="str">
        <f t="shared" si="353"/>
        <v/>
      </c>
      <c r="BW597" s="38" t="str">
        <f t="shared" si="354"/>
        <v/>
      </c>
      <c r="BX597" s="38" t="b">
        <f t="shared" si="355"/>
        <v>1</v>
      </c>
      <c r="BY597" s="37" t="str">
        <f t="array" ref="BY597:CI597">IF(BX597,"",IVSolution($M597,$N597,$O597,BT597,BU597,BV597,BW597,$E597,$F597,$G597,$H597,$I597))</f>
        <v/>
      </c>
      <c r="BZ597" s="37" t="str">
        <v/>
      </c>
      <c r="CA597" s="37" t="str">
        <v/>
      </c>
      <c r="CB597" s="39" t="str">
        <v/>
      </c>
      <c r="CC597" s="39" t="str">
        <v/>
      </c>
      <c r="CD597" s="37" t="str">
        <v/>
      </c>
      <c r="CE597" s="37" t="str">
        <v/>
      </c>
      <c r="CF597" s="37" t="str">
        <v/>
      </c>
      <c r="CG597" s="37" t="str">
        <v/>
      </c>
      <c r="CH597" s="37" t="str">
        <v/>
      </c>
      <c r="CI597" s="37" t="str">
        <v/>
      </c>
      <c r="CJ597" s="41" t="str">
        <f t="shared" si="356"/>
        <v/>
      </c>
      <c r="CK597" s="41" t="str">
        <f t="shared" si="357"/>
        <v/>
      </c>
      <c r="CL597" s="61" t="str">
        <f t="shared" si="358"/>
        <v/>
      </c>
      <c r="CM597" s="39" t="str">
        <f t="shared" si="359"/>
        <v/>
      </c>
      <c r="CN597" s="39" t="str">
        <f t="shared" si="360"/>
        <v/>
      </c>
      <c r="CO597" s="42" t="str">
        <f t="shared" si="361"/>
        <v/>
      </c>
      <c r="CP597" s="42" t="str">
        <f t="shared" si="362"/>
        <v/>
      </c>
      <c r="CQ597" s="42" t="str">
        <f t="shared" si="363"/>
        <v/>
      </c>
      <c r="CR597" s="42" t="str">
        <f t="shared" si="364"/>
        <v/>
      </c>
      <c r="CS597" s="42" t="str">
        <f t="shared" si="365"/>
        <v/>
      </c>
      <c r="CT597" s="42" t="str">
        <f t="shared" si="366"/>
        <v/>
      </c>
      <c r="CU597" s="43" t="str">
        <f t="shared" si="367"/>
        <v/>
      </c>
      <c r="CV597" s="43" t="str">
        <f t="shared" si="368"/>
        <v/>
      </c>
      <c r="CW597" s="43" t="str">
        <f t="shared" si="369"/>
        <v/>
      </c>
      <c r="CX597" s="13"/>
    </row>
    <row r="598" spans="1:102" x14ac:dyDescent="0.25">
      <c r="A598" s="31"/>
      <c r="B598" s="13"/>
      <c r="C598" s="13"/>
      <c r="D598" s="13"/>
      <c r="E598" s="32"/>
      <c r="F598" s="32"/>
      <c r="G598" s="32"/>
      <c r="H598" s="32"/>
      <c r="I598" s="32"/>
      <c r="J598" s="13"/>
      <c r="K598" s="33"/>
      <c r="L598" s="34" t="str">
        <f>IFERROR(INDEX('Pokemon Data'!A:A,MATCH($A598,'Pokemon Data'!$B:$B,0)),"")</f>
        <v/>
      </c>
      <c r="M598" s="34" t="str">
        <f>IFERROR(INDEX('Pokemon Data'!I:I,MATCH($A598,'Pokemon Data'!$B:$B,0)),"")</f>
        <v/>
      </c>
      <c r="N598" s="34" t="str">
        <f>IFERROR(INDEX('Pokemon Data'!J:J,MATCH($A598,'Pokemon Data'!$B:$B,0)),"")</f>
        <v/>
      </c>
      <c r="O598" s="34" t="str">
        <f>IFERROR(INDEX('Pokemon Data'!K:K,MATCH($A598,'Pokemon Data'!$B:$B,0)),"")</f>
        <v/>
      </c>
      <c r="P598" s="35" t="str">
        <f>IFERROR(INDEX('Level Multipliers'!$A:$A,MATCH($D598,'Level Multipliers'!$B:$B,0)),"")</f>
        <v/>
      </c>
      <c r="Q598" s="36" t="str">
        <f>IFERROR(INDEX('Level Multipliers'!$D:$D,MATCH(P598,'Level Multipliers'!$A:$A,0)),"")</f>
        <v/>
      </c>
      <c r="R598" s="37" t="str">
        <f t="shared" si="333"/>
        <v/>
      </c>
      <c r="S598" s="37" t="str">
        <f t="shared" si="334"/>
        <v/>
      </c>
      <c r="T598" s="38" t="str">
        <f t="shared" si="335"/>
        <v/>
      </c>
      <c r="U598" s="38" t="str">
        <f t="shared" si="336"/>
        <v/>
      </c>
      <c r="V598" s="38" t="b">
        <f t="shared" si="337"/>
        <v>1</v>
      </c>
      <c r="W598" s="37" t="str">
        <f t="array" ref="W598:AG598">IF(V598,"",IVSolution($M598,$N598,$O598,R598,S598,T598,U598,$E598,$F598,$G598,$H598,$I598))</f>
        <v/>
      </c>
      <c r="X598" s="37" t="str">
        <v/>
      </c>
      <c r="Y598" s="37" t="str">
        <v/>
      </c>
      <c r="Z598" s="39" t="str">
        <v/>
      </c>
      <c r="AA598" s="39" t="str">
        <v/>
      </c>
      <c r="AB598" s="37" t="str">
        <v/>
      </c>
      <c r="AC598" s="37" t="str">
        <v/>
      </c>
      <c r="AD598" s="37" t="str">
        <v/>
      </c>
      <c r="AE598" s="37" t="str">
        <v/>
      </c>
      <c r="AF598" s="37" t="str">
        <v/>
      </c>
      <c r="AG598" s="37" t="str">
        <v/>
      </c>
      <c r="AH598" s="40" t="str">
        <f t="shared" si="338"/>
        <v/>
      </c>
      <c r="AI598" s="36" t="str">
        <f>IFERROR(INDEX('Level Multipliers'!$D:$D,MATCH(AH598,'Level Multipliers'!$A:$A,0)),"")</f>
        <v/>
      </c>
      <c r="AJ598" s="37" t="str">
        <f t="shared" si="339"/>
        <v/>
      </c>
      <c r="AK598" s="37" t="str">
        <f t="shared" si="340"/>
        <v/>
      </c>
      <c r="AL598" s="38" t="str">
        <f t="shared" si="341"/>
        <v/>
      </c>
      <c r="AM598" s="38" t="str">
        <f t="shared" si="342"/>
        <v/>
      </c>
      <c r="AN598" s="38" t="b">
        <f t="shared" si="343"/>
        <v>1</v>
      </c>
      <c r="AO598" s="37" t="str">
        <f t="array" ref="AO598:AY598">IF(AN598,"",IVSolution($M598,$N598,$O598,AJ598,AK598,AL598,AM598,$E598,$F598,$G598,$H598,$I598))</f>
        <v/>
      </c>
      <c r="AP598" s="37" t="str">
        <v/>
      </c>
      <c r="AQ598" s="37" t="str">
        <v/>
      </c>
      <c r="AR598" s="39" t="str">
        <v/>
      </c>
      <c r="AS598" s="39" t="str">
        <v/>
      </c>
      <c r="AT598" s="37" t="str">
        <v/>
      </c>
      <c r="AU598" s="37" t="str">
        <v/>
      </c>
      <c r="AV598" s="37" t="str">
        <v/>
      </c>
      <c r="AW598" s="37" t="str">
        <v/>
      </c>
      <c r="AX598" s="37" t="str">
        <v/>
      </c>
      <c r="AY598" s="37" t="str">
        <v/>
      </c>
      <c r="AZ598" s="40" t="str">
        <f t="shared" si="344"/>
        <v/>
      </c>
      <c r="BA598" s="36" t="str">
        <f>IFERROR(INDEX('Level Multipliers'!$D:$D,MATCH(AZ598,'Level Multipliers'!$A:$A,0)),"")</f>
        <v/>
      </c>
      <c r="BB598" s="37" t="str">
        <f t="shared" si="345"/>
        <v/>
      </c>
      <c r="BC598" s="37" t="str">
        <f t="shared" si="346"/>
        <v/>
      </c>
      <c r="BD598" s="38" t="str">
        <f t="shared" si="347"/>
        <v/>
      </c>
      <c r="BE598" s="38" t="str">
        <f t="shared" si="348"/>
        <v/>
      </c>
      <c r="BF598" s="38" t="b">
        <f t="shared" si="349"/>
        <v>1</v>
      </c>
      <c r="BG598" s="37" t="str">
        <f t="array" ref="BG598:BQ598">IF(BF598,"",IVSolution($M598,$N598,$O598,BB598,BC598,BD598,BE598,$E598,$F598,$G598,$H598,$I598))</f>
        <v/>
      </c>
      <c r="BH598" s="37" t="str">
        <v/>
      </c>
      <c r="BI598" s="37" t="str">
        <v/>
      </c>
      <c r="BJ598" s="39" t="str">
        <v/>
      </c>
      <c r="BK598" s="39" t="str">
        <v/>
      </c>
      <c r="BL598" s="37" t="str">
        <v/>
      </c>
      <c r="BM598" s="37" t="str">
        <v/>
      </c>
      <c r="BN598" s="37" t="str">
        <v/>
      </c>
      <c r="BO598" s="37" t="str">
        <v/>
      </c>
      <c r="BP598" s="37" t="str">
        <v/>
      </c>
      <c r="BQ598" s="37" t="str">
        <v/>
      </c>
      <c r="BR598" s="40" t="str">
        <f t="shared" si="350"/>
        <v/>
      </c>
      <c r="BS598" s="36" t="str">
        <f>IFERROR(INDEX('Level Multipliers'!$D:$D,MATCH(BR598,'Level Multipliers'!$A:$A,0)),"")</f>
        <v/>
      </c>
      <c r="BT598" s="37" t="str">
        <f t="shared" si="351"/>
        <v/>
      </c>
      <c r="BU598" s="37" t="str">
        <f t="shared" si="352"/>
        <v/>
      </c>
      <c r="BV598" s="38" t="str">
        <f t="shared" si="353"/>
        <v/>
      </c>
      <c r="BW598" s="38" t="str">
        <f t="shared" si="354"/>
        <v/>
      </c>
      <c r="BX598" s="38" t="b">
        <f t="shared" si="355"/>
        <v>1</v>
      </c>
      <c r="BY598" s="37" t="str">
        <f t="array" ref="BY598:CI598">IF(BX598,"",IVSolution($M598,$N598,$O598,BT598,BU598,BV598,BW598,$E598,$F598,$G598,$H598,$I598))</f>
        <v/>
      </c>
      <c r="BZ598" s="37" t="str">
        <v/>
      </c>
      <c r="CA598" s="37" t="str">
        <v/>
      </c>
      <c r="CB598" s="39" t="str">
        <v/>
      </c>
      <c r="CC598" s="39" t="str">
        <v/>
      </c>
      <c r="CD598" s="37" t="str">
        <v/>
      </c>
      <c r="CE598" s="37" t="str">
        <v/>
      </c>
      <c r="CF598" s="37" t="str">
        <v/>
      </c>
      <c r="CG598" s="37" t="str">
        <v/>
      </c>
      <c r="CH598" s="37" t="str">
        <v/>
      </c>
      <c r="CI598" s="37" t="str">
        <v/>
      </c>
      <c r="CJ598" s="41" t="str">
        <f t="shared" si="356"/>
        <v/>
      </c>
      <c r="CK598" s="41" t="str">
        <f t="shared" si="357"/>
        <v/>
      </c>
      <c r="CL598" s="61" t="str">
        <f t="shared" si="358"/>
        <v/>
      </c>
      <c r="CM598" s="39" t="str">
        <f t="shared" si="359"/>
        <v/>
      </c>
      <c r="CN598" s="39" t="str">
        <f t="shared" si="360"/>
        <v/>
      </c>
      <c r="CO598" s="42" t="str">
        <f t="shared" si="361"/>
        <v/>
      </c>
      <c r="CP598" s="42" t="str">
        <f t="shared" si="362"/>
        <v/>
      </c>
      <c r="CQ598" s="42" t="str">
        <f t="shared" si="363"/>
        <v/>
      </c>
      <c r="CR598" s="42" t="str">
        <f t="shared" si="364"/>
        <v/>
      </c>
      <c r="CS598" s="42" t="str">
        <f t="shared" si="365"/>
        <v/>
      </c>
      <c r="CT598" s="42" t="str">
        <f t="shared" si="366"/>
        <v/>
      </c>
      <c r="CU598" s="43" t="str">
        <f t="shared" si="367"/>
        <v/>
      </c>
      <c r="CV598" s="43" t="str">
        <f t="shared" si="368"/>
        <v/>
      </c>
      <c r="CW598" s="43" t="str">
        <f t="shared" si="369"/>
        <v/>
      </c>
      <c r="CX598" s="13"/>
    </row>
    <row r="599" spans="1:102" x14ac:dyDescent="0.25">
      <c r="A599" s="31"/>
      <c r="B599" s="13"/>
      <c r="C599" s="13"/>
      <c r="D599" s="13"/>
      <c r="E599" s="32"/>
      <c r="F599" s="32"/>
      <c r="G599" s="32"/>
      <c r="H599" s="32"/>
      <c r="I599" s="32"/>
      <c r="J599" s="13"/>
      <c r="K599" s="33"/>
      <c r="L599" s="34" t="str">
        <f>IFERROR(INDEX('Pokemon Data'!A:A,MATCH($A599,'Pokemon Data'!$B:$B,0)),"")</f>
        <v/>
      </c>
      <c r="M599" s="34" t="str">
        <f>IFERROR(INDEX('Pokemon Data'!I:I,MATCH($A599,'Pokemon Data'!$B:$B,0)),"")</f>
        <v/>
      </c>
      <c r="N599" s="34" t="str">
        <f>IFERROR(INDEX('Pokemon Data'!J:J,MATCH($A599,'Pokemon Data'!$B:$B,0)),"")</f>
        <v/>
      </c>
      <c r="O599" s="34" t="str">
        <f>IFERROR(INDEX('Pokemon Data'!K:K,MATCH($A599,'Pokemon Data'!$B:$B,0)),"")</f>
        <v/>
      </c>
      <c r="P599" s="35" t="str">
        <f>IFERROR(INDEX('Level Multipliers'!$A:$A,MATCH($D599,'Level Multipliers'!$B:$B,0)),"")</f>
        <v/>
      </c>
      <c r="Q599" s="36" t="str">
        <f>IFERROR(INDEX('Level Multipliers'!$D:$D,MATCH(P599,'Level Multipliers'!$A:$A,0)),"")</f>
        <v/>
      </c>
      <c r="R599" s="37" t="str">
        <f t="shared" si="333"/>
        <v/>
      </c>
      <c r="S599" s="37" t="str">
        <f t="shared" si="334"/>
        <v/>
      </c>
      <c r="T599" s="38" t="str">
        <f t="shared" si="335"/>
        <v/>
      </c>
      <c r="U599" s="38" t="str">
        <f t="shared" si="336"/>
        <v/>
      </c>
      <c r="V599" s="38" t="b">
        <f t="shared" si="337"/>
        <v>1</v>
      </c>
      <c r="W599" s="37" t="str">
        <f t="array" ref="W599:AG599">IF(V599,"",IVSolution($M599,$N599,$O599,R599,S599,T599,U599,$E599,$F599,$G599,$H599,$I599))</f>
        <v/>
      </c>
      <c r="X599" s="37" t="str">
        <v/>
      </c>
      <c r="Y599" s="37" t="str">
        <v/>
      </c>
      <c r="Z599" s="39" t="str">
        <v/>
      </c>
      <c r="AA599" s="39" t="str">
        <v/>
      </c>
      <c r="AB599" s="37" t="str">
        <v/>
      </c>
      <c r="AC599" s="37" t="str">
        <v/>
      </c>
      <c r="AD599" s="37" t="str">
        <v/>
      </c>
      <c r="AE599" s="37" t="str">
        <v/>
      </c>
      <c r="AF599" s="37" t="str">
        <v/>
      </c>
      <c r="AG599" s="37" t="str">
        <v/>
      </c>
      <c r="AH599" s="40" t="str">
        <f t="shared" si="338"/>
        <v/>
      </c>
      <c r="AI599" s="36" t="str">
        <f>IFERROR(INDEX('Level Multipliers'!$D:$D,MATCH(AH599,'Level Multipliers'!$A:$A,0)),"")</f>
        <v/>
      </c>
      <c r="AJ599" s="37" t="str">
        <f t="shared" si="339"/>
        <v/>
      </c>
      <c r="AK599" s="37" t="str">
        <f t="shared" si="340"/>
        <v/>
      </c>
      <c r="AL599" s="38" t="str">
        <f t="shared" si="341"/>
        <v/>
      </c>
      <c r="AM599" s="38" t="str">
        <f t="shared" si="342"/>
        <v/>
      </c>
      <c r="AN599" s="38" t="b">
        <f t="shared" si="343"/>
        <v>1</v>
      </c>
      <c r="AO599" s="37" t="str">
        <f t="array" ref="AO599:AY599">IF(AN599,"",IVSolution($M599,$N599,$O599,AJ599,AK599,AL599,AM599,$E599,$F599,$G599,$H599,$I599))</f>
        <v/>
      </c>
      <c r="AP599" s="37" t="str">
        <v/>
      </c>
      <c r="AQ599" s="37" t="str">
        <v/>
      </c>
      <c r="AR599" s="39" t="str">
        <v/>
      </c>
      <c r="AS599" s="39" t="str">
        <v/>
      </c>
      <c r="AT599" s="37" t="str">
        <v/>
      </c>
      <c r="AU599" s="37" t="str">
        <v/>
      </c>
      <c r="AV599" s="37" t="str">
        <v/>
      </c>
      <c r="AW599" s="37" t="str">
        <v/>
      </c>
      <c r="AX599" s="37" t="str">
        <v/>
      </c>
      <c r="AY599" s="37" t="str">
        <v/>
      </c>
      <c r="AZ599" s="40" t="str">
        <f t="shared" si="344"/>
        <v/>
      </c>
      <c r="BA599" s="36" t="str">
        <f>IFERROR(INDEX('Level Multipliers'!$D:$D,MATCH(AZ599,'Level Multipliers'!$A:$A,0)),"")</f>
        <v/>
      </c>
      <c r="BB599" s="37" t="str">
        <f t="shared" si="345"/>
        <v/>
      </c>
      <c r="BC599" s="37" t="str">
        <f t="shared" si="346"/>
        <v/>
      </c>
      <c r="BD599" s="38" t="str">
        <f t="shared" si="347"/>
        <v/>
      </c>
      <c r="BE599" s="38" t="str">
        <f t="shared" si="348"/>
        <v/>
      </c>
      <c r="BF599" s="38" t="b">
        <f t="shared" si="349"/>
        <v>1</v>
      </c>
      <c r="BG599" s="37" t="str">
        <f t="array" ref="BG599:BQ599">IF(BF599,"",IVSolution($M599,$N599,$O599,BB599,BC599,BD599,BE599,$E599,$F599,$G599,$H599,$I599))</f>
        <v/>
      </c>
      <c r="BH599" s="37" t="str">
        <v/>
      </c>
      <c r="BI599" s="37" t="str">
        <v/>
      </c>
      <c r="BJ599" s="39" t="str">
        <v/>
      </c>
      <c r="BK599" s="39" t="str">
        <v/>
      </c>
      <c r="BL599" s="37" t="str">
        <v/>
      </c>
      <c r="BM599" s="37" t="str">
        <v/>
      </c>
      <c r="BN599" s="37" t="str">
        <v/>
      </c>
      <c r="BO599" s="37" t="str">
        <v/>
      </c>
      <c r="BP599" s="37" t="str">
        <v/>
      </c>
      <c r="BQ599" s="37" t="str">
        <v/>
      </c>
      <c r="BR599" s="40" t="str">
        <f t="shared" si="350"/>
        <v/>
      </c>
      <c r="BS599" s="36" t="str">
        <f>IFERROR(INDEX('Level Multipliers'!$D:$D,MATCH(BR599,'Level Multipliers'!$A:$A,0)),"")</f>
        <v/>
      </c>
      <c r="BT599" s="37" t="str">
        <f t="shared" si="351"/>
        <v/>
      </c>
      <c r="BU599" s="37" t="str">
        <f t="shared" si="352"/>
        <v/>
      </c>
      <c r="BV599" s="38" t="str">
        <f t="shared" si="353"/>
        <v/>
      </c>
      <c r="BW599" s="38" t="str">
        <f t="shared" si="354"/>
        <v/>
      </c>
      <c r="BX599" s="38" t="b">
        <f t="shared" si="355"/>
        <v>1</v>
      </c>
      <c r="BY599" s="37" t="str">
        <f t="array" ref="BY599:CI599">IF(BX599,"",IVSolution($M599,$N599,$O599,BT599,BU599,BV599,BW599,$E599,$F599,$G599,$H599,$I599))</f>
        <v/>
      </c>
      <c r="BZ599" s="37" t="str">
        <v/>
      </c>
      <c r="CA599" s="37" t="str">
        <v/>
      </c>
      <c r="CB599" s="39" t="str">
        <v/>
      </c>
      <c r="CC599" s="39" t="str">
        <v/>
      </c>
      <c r="CD599" s="37" t="str">
        <v/>
      </c>
      <c r="CE599" s="37" t="str">
        <v/>
      </c>
      <c r="CF599" s="37" t="str">
        <v/>
      </c>
      <c r="CG599" s="37" t="str">
        <v/>
      </c>
      <c r="CH599" s="37" t="str">
        <v/>
      </c>
      <c r="CI599" s="37" t="str">
        <v/>
      </c>
      <c r="CJ599" s="41" t="str">
        <f t="shared" si="356"/>
        <v/>
      </c>
      <c r="CK599" s="41" t="str">
        <f t="shared" si="357"/>
        <v/>
      </c>
      <c r="CL599" s="61" t="str">
        <f t="shared" si="358"/>
        <v/>
      </c>
      <c r="CM599" s="39" t="str">
        <f t="shared" si="359"/>
        <v/>
      </c>
      <c r="CN599" s="39" t="str">
        <f t="shared" si="360"/>
        <v/>
      </c>
      <c r="CO599" s="42" t="str">
        <f t="shared" si="361"/>
        <v/>
      </c>
      <c r="CP599" s="42" t="str">
        <f t="shared" si="362"/>
        <v/>
      </c>
      <c r="CQ599" s="42" t="str">
        <f t="shared" si="363"/>
        <v/>
      </c>
      <c r="CR599" s="42" t="str">
        <f t="shared" si="364"/>
        <v/>
      </c>
      <c r="CS599" s="42" t="str">
        <f t="shared" si="365"/>
        <v/>
      </c>
      <c r="CT599" s="42" t="str">
        <f t="shared" si="366"/>
        <v/>
      </c>
      <c r="CU599" s="43" t="str">
        <f t="shared" si="367"/>
        <v/>
      </c>
      <c r="CV599" s="43" t="str">
        <f t="shared" si="368"/>
        <v/>
      </c>
      <c r="CW599" s="43" t="str">
        <f t="shared" si="369"/>
        <v/>
      </c>
      <c r="CX599" s="13"/>
    </row>
    <row r="600" spans="1:102" x14ac:dyDescent="0.25">
      <c r="A600" s="31"/>
      <c r="B600" s="13"/>
      <c r="C600" s="13"/>
      <c r="D600" s="13"/>
      <c r="E600" s="32"/>
      <c r="F600" s="32"/>
      <c r="G600" s="32"/>
      <c r="H600" s="32"/>
      <c r="I600" s="32"/>
      <c r="J600" s="13"/>
      <c r="K600" s="33"/>
      <c r="L600" s="34" t="str">
        <f>IFERROR(INDEX('Pokemon Data'!A:A,MATCH($A600,'Pokemon Data'!$B:$B,0)),"")</f>
        <v/>
      </c>
      <c r="M600" s="34" t="str">
        <f>IFERROR(INDEX('Pokemon Data'!I:I,MATCH($A600,'Pokemon Data'!$B:$B,0)),"")</f>
        <v/>
      </c>
      <c r="N600" s="34" t="str">
        <f>IFERROR(INDEX('Pokemon Data'!J:J,MATCH($A600,'Pokemon Data'!$B:$B,0)),"")</f>
        <v/>
      </c>
      <c r="O600" s="34" t="str">
        <f>IFERROR(INDEX('Pokemon Data'!K:K,MATCH($A600,'Pokemon Data'!$B:$B,0)),"")</f>
        <v/>
      </c>
      <c r="P600" s="35" t="str">
        <f>IFERROR(INDEX('Level Multipliers'!$A:$A,MATCH($D600,'Level Multipliers'!$B:$B,0)),"")</f>
        <v/>
      </c>
      <c r="Q600" s="36" t="str">
        <f>IFERROR(INDEX('Level Multipliers'!$D:$D,MATCH(P600,'Level Multipliers'!$A:$A,0)),"")</f>
        <v/>
      </c>
      <c r="R600" s="37" t="str">
        <f t="shared" si="333"/>
        <v/>
      </c>
      <c r="S600" s="37" t="str">
        <f t="shared" si="334"/>
        <v/>
      </c>
      <c r="T600" s="38" t="str">
        <f t="shared" si="335"/>
        <v/>
      </c>
      <c r="U600" s="38" t="str">
        <f t="shared" si="336"/>
        <v/>
      </c>
      <c r="V600" s="38" t="b">
        <f t="shared" si="337"/>
        <v>1</v>
      </c>
      <c r="W600" s="37" t="str">
        <f t="array" ref="W600:AG600">IF(V600,"",IVSolution($M600,$N600,$O600,R600,S600,T600,U600,$E600,$F600,$G600,$H600,$I600))</f>
        <v/>
      </c>
      <c r="X600" s="37" t="str">
        <v/>
      </c>
      <c r="Y600" s="37" t="str">
        <v/>
      </c>
      <c r="Z600" s="39" t="str">
        <v/>
      </c>
      <c r="AA600" s="39" t="str">
        <v/>
      </c>
      <c r="AB600" s="37" t="str">
        <v/>
      </c>
      <c r="AC600" s="37" t="str">
        <v/>
      </c>
      <c r="AD600" s="37" t="str">
        <v/>
      </c>
      <c r="AE600" s="37" t="str">
        <v/>
      </c>
      <c r="AF600" s="37" t="str">
        <v/>
      </c>
      <c r="AG600" s="37" t="str">
        <v/>
      </c>
      <c r="AH600" s="40" t="str">
        <f t="shared" si="338"/>
        <v/>
      </c>
      <c r="AI600" s="36" t="str">
        <f>IFERROR(INDEX('Level Multipliers'!$D:$D,MATCH(AH600,'Level Multipliers'!$A:$A,0)),"")</f>
        <v/>
      </c>
      <c r="AJ600" s="37" t="str">
        <f t="shared" si="339"/>
        <v/>
      </c>
      <c r="AK600" s="37" t="str">
        <f t="shared" si="340"/>
        <v/>
      </c>
      <c r="AL600" s="38" t="str">
        <f t="shared" si="341"/>
        <v/>
      </c>
      <c r="AM600" s="38" t="str">
        <f t="shared" si="342"/>
        <v/>
      </c>
      <c r="AN600" s="38" t="b">
        <f t="shared" si="343"/>
        <v>1</v>
      </c>
      <c r="AO600" s="37" t="str">
        <f t="array" ref="AO600:AY600">IF(AN600,"",IVSolution($M600,$N600,$O600,AJ600,AK600,AL600,AM600,$E600,$F600,$G600,$H600,$I600))</f>
        <v/>
      </c>
      <c r="AP600" s="37" t="str">
        <v/>
      </c>
      <c r="AQ600" s="37" t="str">
        <v/>
      </c>
      <c r="AR600" s="39" t="str">
        <v/>
      </c>
      <c r="AS600" s="39" t="str">
        <v/>
      </c>
      <c r="AT600" s="37" t="str">
        <v/>
      </c>
      <c r="AU600" s="37" t="str">
        <v/>
      </c>
      <c r="AV600" s="37" t="str">
        <v/>
      </c>
      <c r="AW600" s="37" t="str">
        <v/>
      </c>
      <c r="AX600" s="37" t="str">
        <v/>
      </c>
      <c r="AY600" s="37" t="str">
        <v/>
      </c>
      <c r="AZ600" s="40" t="str">
        <f t="shared" si="344"/>
        <v/>
      </c>
      <c r="BA600" s="36" t="str">
        <f>IFERROR(INDEX('Level Multipliers'!$D:$D,MATCH(AZ600,'Level Multipliers'!$A:$A,0)),"")</f>
        <v/>
      </c>
      <c r="BB600" s="37" t="str">
        <f t="shared" si="345"/>
        <v/>
      </c>
      <c r="BC600" s="37" t="str">
        <f t="shared" si="346"/>
        <v/>
      </c>
      <c r="BD600" s="38" t="str">
        <f t="shared" si="347"/>
        <v/>
      </c>
      <c r="BE600" s="38" t="str">
        <f t="shared" si="348"/>
        <v/>
      </c>
      <c r="BF600" s="38" t="b">
        <f t="shared" si="349"/>
        <v>1</v>
      </c>
      <c r="BG600" s="37" t="str">
        <f t="array" ref="BG600:BQ600">IF(BF600,"",IVSolution($M600,$N600,$O600,BB600,BC600,BD600,BE600,$E600,$F600,$G600,$H600,$I600))</f>
        <v/>
      </c>
      <c r="BH600" s="37" t="str">
        <v/>
      </c>
      <c r="BI600" s="37" t="str">
        <v/>
      </c>
      <c r="BJ600" s="39" t="str">
        <v/>
      </c>
      <c r="BK600" s="39" t="str">
        <v/>
      </c>
      <c r="BL600" s="37" t="str">
        <v/>
      </c>
      <c r="BM600" s="37" t="str">
        <v/>
      </c>
      <c r="BN600" s="37" t="str">
        <v/>
      </c>
      <c r="BO600" s="37" t="str">
        <v/>
      </c>
      <c r="BP600" s="37" t="str">
        <v/>
      </c>
      <c r="BQ600" s="37" t="str">
        <v/>
      </c>
      <c r="BR600" s="40" t="str">
        <f t="shared" si="350"/>
        <v/>
      </c>
      <c r="BS600" s="36" t="str">
        <f>IFERROR(INDEX('Level Multipliers'!$D:$D,MATCH(BR600,'Level Multipliers'!$A:$A,0)),"")</f>
        <v/>
      </c>
      <c r="BT600" s="37" t="str">
        <f t="shared" si="351"/>
        <v/>
      </c>
      <c r="BU600" s="37" t="str">
        <f t="shared" si="352"/>
        <v/>
      </c>
      <c r="BV600" s="38" t="str">
        <f t="shared" si="353"/>
        <v/>
      </c>
      <c r="BW600" s="38" t="str">
        <f t="shared" si="354"/>
        <v/>
      </c>
      <c r="BX600" s="38" t="b">
        <f t="shared" si="355"/>
        <v>1</v>
      </c>
      <c r="BY600" s="37" t="str">
        <f t="array" ref="BY600:CI600">IF(BX600,"",IVSolution($M600,$N600,$O600,BT600,BU600,BV600,BW600,$E600,$F600,$G600,$H600,$I600))</f>
        <v/>
      </c>
      <c r="BZ600" s="37" t="str">
        <v/>
      </c>
      <c r="CA600" s="37" t="str">
        <v/>
      </c>
      <c r="CB600" s="39" t="str">
        <v/>
      </c>
      <c r="CC600" s="39" t="str">
        <v/>
      </c>
      <c r="CD600" s="37" t="str">
        <v/>
      </c>
      <c r="CE600" s="37" t="str">
        <v/>
      </c>
      <c r="CF600" s="37" t="str">
        <v/>
      </c>
      <c r="CG600" s="37" t="str">
        <v/>
      </c>
      <c r="CH600" s="37" t="str">
        <v/>
      </c>
      <c r="CI600" s="37" t="str">
        <v/>
      </c>
      <c r="CJ600" s="41" t="str">
        <f t="shared" si="356"/>
        <v/>
      </c>
      <c r="CK600" s="41" t="str">
        <f t="shared" si="357"/>
        <v/>
      </c>
      <c r="CL600" s="61" t="str">
        <f t="shared" si="358"/>
        <v/>
      </c>
      <c r="CM600" s="39" t="str">
        <f t="shared" si="359"/>
        <v/>
      </c>
      <c r="CN600" s="39" t="str">
        <f t="shared" si="360"/>
        <v/>
      </c>
      <c r="CO600" s="42" t="str">
        <f t="shared" si="361"/>
        <v/>
      </c>
      <c r="CP600" s="42" t="str">
        <f t="shared" si="362"/>
        <v/>
      </c>
      <c r="CQ600" s="42" t="str">
        <f t="shared" si="363"/>
        <v/>
      </c>
      <c r="CR600" s="42" t="str">
        <f t="shared" si="364"/>
        <v/>
      </c>
      <c r="CS600" s="42" t="str">
        <f t="shared" si="365"/>
        <v/>
      </c>
      <c r="CT600" s="42" t="str">
        <f t="shared" si="366"/>
        <v/>
      </c>
      <c r="CU600" s="43" t="str">
        <f t="shared" si="367"/>
        <v/>
      </c>
      <c r="CV600" s="43" t="str">
        <f t="shared" si="368"/>
        <v/>
      </c>
      <c r="CW600" s="43" t="str">
        <f t="shared" si="369"/>
        <v/>
      </c>
      <c r="CX600" s="13"/>
    </row>
    <row r="601" spans="1:102" x14ac:dyDescent="0.25">
      <c r="A601" s="31"/>
      <c r="B601" s="13"/>
      <c r="C601" s="13"/>
      <c r="D601" s="13"/>
      <c r="E601" s="32"/>
      <c r="F601" s="32"/>
      <c r="G601" s="32"/>
      <c r="H601" s="32"/>
      <c r="I601" s="32"/>
      <c r="J601" s="13"/>
      <c r="K601" s="33"/>
      <c r="L601" s="34" t="str">
        <f>IFERROR(INDEX('Pokemon Data'!A:A,MATCH($A601,'Pokemon Data'!$B:$B,0)),"")</f>
        <v/>
      </c>
      <c r="M601" s="34" t="str">
        <f>IFERROR(INDEX('Pokemon Data'!I:I,MATCH($A601,'Pokemon Data'!$B:$B,0)),"")</f>
        <v/>
      </c>
      <c r="N601" s="34" t="str">
        <f>IFERROR(INDEX('Pokemon Data'!J:J,MATCH($A601,'Pokemon Data'!$B:$B,0)),"")</f>
        <v/>
      </c>
      <c r="O601" s="34" t="str">
        <f>IFERROR(INDEX('Pokemon Data'!K:K,MATCH($A601,'Pokemon Data'!$B:$B,0)),"")</f>
        <v/>
      </c>
      <c r="P601" s="35" t="str">
        <f>IFERROR(INDEX('Level Multipliers'!$A:$A,MATCH($D601,'Level Multipliers'!$B:$B,0)),"")</f>
        <v/>
      </c>
      <c r="Q601" s="36" t="str">
        <f>IFERROR(INDEX('Level Multipliers'!$D:$D,MATCH(P601,'Level Multipliers'!$A:$A,0)),"")</f>
        <v/>
      </c>
      <c r="R601" s="37" t="str">
        <f t="shared" si="333"/>
        <v/>
      </c>
      <c r="S601" s="37" t="str">
        <f t="shared" si="334"/>
        <v/>
      </c>
      <c r="T601" s="38" t="str">
        <f t="shared" si="335"/>
        <v/>
      </c>
      <c r="U601" s="38" t="str">
        <f t="shared" si="336"/>
        <v/>
      </c>
      <c r="V601" s="38" t="b">
        <f t="shared" si="337"/>
        <v>1</v>
      </c>
      <c r="W601" s="37" t="str">
        <f t="array" ref="W601:AG601">IF(V601,"",IVSolution($M601,$N601,$O601,R601,S601,T601,U601,$E601,$F601,$G601,$H601,$I601))</f>
        <v/>
      </c>
      <c r="X601" s="37" t="str">
        <v/>
      </c>
      <c r="Y601" s="37" t="str">
        <v/>
      </c>
      <c r="Z601" s="39" t="str">
        <v/>
      </c>
      <c r="AA601" s="39" t="str">
        <v/>
      </c>
      <c r="AB601" s="37" t="str">
        <v/>
      </c>
      <c r="AC601" s="37" t="str">
        <v/>
      </c>
      <c r="AD601" s="37" t="str">
        <v/>
      </c>
      <c r="AE601" s="37" t="str">
        <v/>
      </c>
      <c r="AF601" s="37" t="str">
        <v/>
      </c>
      <c r="AG601" s="37" t="str">
        <v/>
      </c>
      <c r="AH601" s="40" t="str">
        <f t="shared" si="338"/>
        <v/>
      </c>
      <c r="AI601" s="36" t="str">
        <f>IFERROR(INDEX('Level Multipliers'!$D:$D,MATCH(AH601,'Level Multipliers'!$A:$A,0)),"")</f>
        <v/>
      </c>
      <c r="AJ601" s="37" t="str">
        <f t="shared" si="339"/>
        <v/>
      </c>
      <c r="AK601" s="37" t="str">
        <f t="shared" si="340"/>
        <v/>
      </c>
      <c r="AL601" s="38" t="str">
        <f t="shared" si="341"/>
        <v/>
      </c>
      <c r="AM601" s="38" t="str">
        <f t="shared" si="342"/>
        <v/>
      </c>
      <c r="AN601" s="38" t="b">
        <f t="shared" si="343"/>
        <v>1</v>
      </c>
      <c r="AO601" s="37" t="str">
        <f t="array" ref="AO601:AY601">IF(AN601,"",IVSolution($M601,$N601,$O601,AJ601,AK601,AL601,AM601,$E601,$F601,$G601,$H601,$I601))</f>
        <v/>
      </c>
      <c r="AP601" s="37" t="str">
        <v/>
      </c>
      <c r="AQ601" s="37" t="str">
        <v/>
      </c>
      <c r="AR601" s="39" t="str">
        <v/>
      </c>
      <c r="AS601" s="39" t="str">
        <v/>
      </c>
      <c r="AT601" s="37" t="str">
        <v/>
      </c>
      <c r="AU601" s="37" t="str">
        <v/>
      </c>
      <c r="AV601" s="37" t="str">
        <v/>
      </c>
      <c r="AW601" s="37" t="str">
        <v/>
      </c>
      <c r="AX601" s="37" t="str">
        <v/>
      </c>
      <c r="AY601" s="37" t="str">
        <v/>
      </c>
      <c r="AZ601" s="40" t="str">
        <f t="shared" si="344"/>
        <v/>
      </c>
      <c r="BA601" s="36" t="str">
        <f>IFERROR(INDEX('Level Multipliers'!$D:$D,MATCH(AZ601,'Level Multipliers'!$A:$A,0)),"")</f>
        <v/>
      </c>
      <c r="BB601" s="37" t="str">
        <f t="shared" si="345"/>
        <v/>
      </c>
      <c r="BC601" s="37" t="str">
        <f t="shared" si="346"/>
        <v/>
      </c>
      <c r="BD601" s="38" t="str">
        <f t="shared" si="347"/>
        <v/>
      </c>
      <c r="BE601" s="38" t="str">
        <f t="shared" si="348"/>
        <v/>
      </c>
      <c r="BF601" s="38" t="b">
        <f t="shared" si="349"/>
        <v>1</v>
      </c>
      <c r="BG601" s="37" t="str">
        <f t="array" ref="BG601:BQ601">IF(BF601,"",IVSolution($M601,$N601,$O601,BB601,BC601,BD601,BE601,$E601,$F601,$G601,$H601,$I601))</f>
        <v/>
      </c>
      <c r="BH601" s="37" t="str">
        <v/>
      </c>
      <c r="BI601" s="37" t="str">
        <v/>
      </c>
      <c r="BJ601" s="39" t="str">
        <v/>
      </c>
      <c r="BK601" s="39" t="str">
        <v/>
      </c>
      <c r="BL601" s="37" t="str">
        <v/>
      </c>
      <c r="BM601" s="37" t="str">
        <v/>
      </c>
      <c r="BN601" s="37" t="str">
        <v/>
      </c>
      <c r="BO601" s="37" t="str">
        <v/>
      </c>
      <c r="BP601" s="37" t="str">
        <v/>
      </c>
      <c r="BQ601" s="37" t="str">
        <v/>
      </c>
      <c r="BR601" s="40" t="str">
        <f t="shared" si="350"/>
        <v/>
      </c>
      <c r="BS601" s="36" t="str">
        <f>IFERROR(INDEX('Level Multipliers'!$D:$D,MATCH(BR601,'Level Multipliers'!$A:$A,0)),"")</f>
        <v/>
      </c>
      <c r="BT601" s="37" t="str">
        <f t="shared" si="351"/>
        <v/>
      </c>
      <c r="BU601" s="37" t="str">
        <f t="shared" si="352"/>
        <v/>
      </c>
      <c r="BV601" s="38" t="str">
        <f t="shared" si="353"/>
        <v/>
      </c>
      <c r="BW601" s="38" t="str">
        <f t="shared" si="354"/>
        <v/>
      </c>
      <c r="BX601" s="38" t="b">
        <f t="shared" si="355"/>
        <v>1</v>
      </c>
      <c r="BY601" s="37" t="str">
        <f t="array" ref="BY601:CI601">IF(BX601,"",IVSolution($M601,$N601,$O601,BT601,BU601,BV601,BW601,$E601,$F601,$G601,$H601,$I601))</f>
        <v/>
      </c>
      <c r="BZ601" s="37" t="str">
        <v/>
      </c>
      <c r="CA601" s="37" t="str">
        <v/>
      </c>
      <c r="CB601" s="39" t="str">
        <v/>
      </c>
      <c r="CC601" s="39" t="str">
        <v/>
      </c>
      <c r="CD601" s="37" t="str">
        <v/>
      </c>
      <c r="CE601" s="37" t="str">
        <v/>
      </c>
      <c r="CF601" s="37" t="str">
        <v/>
      </c>
      <c r="CG601" s="37" t="str">
        <v/>
      </c>
      <c r="CH601" s="37" t="str">
        <v/>
      </c>
      <c r="CI601" s="37" t="str">
        <v/>
      </c>
      <c r="CJ601" s="41" t="str">
        <f t="shared" si="356"/>
        <v/>
      </c>
      <c r="CK601" s="41" t="str">
        <f t="shared" si="357"/>
        <v/>
      </c>
      <c r="CL601" s="61" t="str">
        <f t="shared" si="358"/>
        <v/>
      </c>
      <c r="CM601" s="39" t="str">
        <f t="shared" si="359"/>
        <v/>
      </c>
      <c r="CN601" s="39" t="str">
        <f t="shared" si="360"/>
        <v/>
      </c>
      <c r="CO601" s="42" t="str">
        <f t="shared" si="361"/>
        <v/>
      </c>
      <c r="CP601" s="42" t="str">
        <f t="shared" si="362"/>
        <v/>
      </c>
      <c r="CQ601" s="42" t="str">
        <f t="shared" si="363"/>
        <v/>
      </c>
      <c r="CR601" s="42" t="str">
        <f t="shared" si="364"/>
        <v/>
      </c>
      <c r="CS601" s="42" t="str">
        <f t="shared" si="365"/>
        <v/>
      </c>
      <c r="CT601" s="42" t="str">
        <f t="shared" si="366"/>
        <v/>
      </c>
      <c r="CU601" s="43" t="str">
        <f t="shared" si="367"/>
        <v/>
      </c>
      <c r="CV601" s="43" t="str">
        <f t="shared" si="368"/>
        <v/>
      </c>
      <c r="CW601" s="43" t="str">
        <f t="shared" si="369"/>
        <v/>
      </c>
      <c r="CX601" s="13"/>
    </row>
    <row r="602" spans="1:102" x14ac:dyDescent="0.25">
      <c r="A602" s="31"/>
      <c r="B602" s="13"/>
      <c r="C602" s="13"/>
      <c r="D602" s="13"/>
      <c r="E602" s="32"/>
      <c r="F602" s="32"/>
      <c r="G602" s="32"/>
      <c r="H602" s="32"/>
      <c r="I602" s="32"/>
      <c r="J602" s="13"/>
      <c r="K602" s="33"/>
      <c r="L602" s="34" t="str">
        <f>IFERROR(INDEX('Pokemon Data'!A:A,MATCH($A602,'Pokemon Data'!$B:$B,0)),"")</f>
        <v/>
      </c>
      <c r="M602" s="34" t="str">
        <f>IFERROR(INDEX('Pokemon Data'!I:I,MATCH($A602,'Pokemon Data'!$B:$B,0)),"")</f>
        <v/>
      </c>
      <c r="N602" s="34" t="str">
        <f>IFERROR(INDEX('Pokemon Data'!J:J,MATCH($A602,'Pokemon Data'!$B:$B,0)),"")</f>
        <v/>
      </c>
      <c r="O602" s="34" t="str">
        <f>IFERROR(INDEX('Pokemon Data'!K:K,MATCH($A602,'Pokemon Data'!$B:$B,0)),"")</f>
        <v/>
      </c>
      <c r="P602" s="35" t="str">
        <f>IFERROR(INDEX('Level Multipliers'!$A:$A,MATCH($D602,'Level Multipliers'!$B:$B,0)),"")</f>
        <v/>
      </c>
      <c r="Q602" s="36" t="str">
        <f>IFERROR(INDEX('Level Multipliers'!$D:$D,MATCH(P602,'Level Multipliers'!$A:$A,0)),"")</f>
        <v/>
      </c>
      <c r="R602" s="37" t="str">
        <f t="shared" si="333"/>
        <v/>
      </c>
      <c r="S602" s="37" t="str">
        <f t="shared" si="334"/>
        <v/>
      </c>
      <c r="T602" s="38" t="str">
        <f t="shared" si="335"/>
        <v/>
      </c>
      <c r="U602" s="38" t="str">
        <f t="shared" si="336"/>
        <v/>
      </c>
      <c r="V602" s="38" t="b">
        <f t="shared" si="337"/>
        <v>1</v>
      </c>
      <c r="W602" s="37" t="str">
        <f t="array" ref="W602:AG602">IF(V602,"",IVSolution($M602,$N602,$O602,R602,S602,T602,U602,$E602,$F602,$G602,$H602,$I602))</f>
        <v/>
      </c>
      <c r="X602" s="37" t="str">
        <v/>
      </c>
      <c r="Y602" s="37" t="str">
        <v/>
      </c>
      <c r="Z602" s="39" t="str">
        <v/>
      </c>
      <c r="AA602" s="39" t="str">
        <v/>
      </c>
      <c r="AB602" s="37" t="str">
        <v/>
      </c>
      <c r="AC602" s="37" t="str">
        <v/>
      </c>
      <c r="AD602" s="37" t="str">
        <v/>
      </c>
      <c r="AE602" s="37" t="str">
        <v/>
      </c>
      <c r="AF602" s="37" t="str">
        <v/>
      </c>
      <c r="AG602" s="37" t="str">
        <v/>
      </c>
      <c r="AH602" s="40" t="str">
        <f t="shared" si="338"/>
        <v/>
      </c>
      <c r="AI602" s="36" t="str">
        <f>IFERROR(INDEX('Level Multipliers'!$D:$D,MATCH(AH602,'Level Multipliers'!$A:$A,0)),"")</f>
        <v/>
      </c>
      <c r="AJ602" s="37" t="str">
        <f t="shared" si="339"/>
        <v/>
      </c>
      <c r="AK602" s="37" t="str">
        <f t="shared" si="340"/>
        <v/>
      </c>
      <c r="AL602" s="38" t="str">
        <f t="shared" si="341"/>
        <v/>
      </c>
      <c r="AM602" s="38" t="str">
        <f t="shared" si="342"/>
        <v/>
      </c>
      <c r="AN602" s="38" t="b">
        <f t="shared" si="343"/>
        <v>1</v>
      </c>
      <c r="AO602" s="37" t="str">
        <f t="array" ref="AO602:AY602">IF(AN602,"",IVSolution($M602,$N602,$O602,AJ602,AK602,AL602,AM602,$E602,$F602,$G602,$H602,$I602))</f>
        <v/>
      </c>
      <c r="AP602" s="37" t="str">
        <v/>
      </c>
      <c r="AQ602" s="37" t="str">
        <v/>
      </c>
      <c r="AR602" s="39" t="str">
        <v/>
      </c>
      <c r="AS602" s="39" t="str">
        <v/>
      </c>
      <c r="AT602" s="37" t="str">
        <v/>
      </c>
      <c r="AU602" s="37" t="str">
        <v/>
      </c>
      <c r="AV602" s="37" t="str">
        <v/>
      </c>
      <c r="AW602" s="37" t="str">
        <v/>
      </c>
      <c r="AX602" s="37" t="str">
        <v/>
      </c>
      <c r="AY602" s="37" t="str">
        <v/>
      </c>
      <c r="AZ602" s="40" t="str">
        <f t="shared" si="344"/>
        <v/>
      </c>
      <c r="BA602" s="36" t="str">
        <f>IFERROR(INDEX('Level Multipliers'!$D:$D,MATCH(AZ602,'Level Multipliers'!$A:$A,0)),"")</f>
        <v/>
      </c>
      <c r="BB602" s="37" t="str">
        <f t="shared" si="345"/>
        <v/>
      </c>
      <c r="BC602" s="37" t="str">
        <f t="shared" si="346"/>
        <v/>
      </c>
      <c r="BD602" s="38" t="str">
        <f t="shared" si="347"/>
        <v/>
      </c>
      <c r="BE602" s="38" t="str">
        <f t="shared" si="348"/>
        <v/>
      </c>
      <c r="BF602" s="38" t="b">
        <f t="shared" si="349"/>
        <v>1</v>
      </c>
      <c r="BG602" s="37" t="str">
        <f t="array" ref="BG602:BQ602">IF(BF602,"",IVSolution($M602,$N602,$O602,BB602,BC602,BD602,BE602,$E602,$F602,$G602,$H602,$I602))</f>
        <v/>
      </c>
      <c r="BH602" s="37" t="str">
        <v/>
      </c>
      <c r="BI602" s="37" t="str">
        <v/>
      </c>
      <c r="BJ602" s="39" t="str">
        <v/>
      </c>
      <c r="BK602" s="39" t="str">
        <v/>
      </c>
      <c r="BL602" s="37" t="str">
        <v/>
      </c>
      <c r="BM602" s="37" t="str">
        <v/>
      </c>
      <c r="BN602" s="37" t="str">
        <v/>
      </c>
      <c r="BO602" s="37" t="str">
        <v/>
      </c>
      <c r="BP602" s="37" t="str">
        <v/>
      </c>
      <c r="BQ602" s="37" t="str">
        <v/>
      </c>
      <c r="BR602" s="40" t="str">
        <f t="shared" si="350"/>
        <v/>
      </c>
      <c r="BS602" s="36" t="str">
        <f>IFERROR(INDEX('Level Multipliers'!$D:$D,MATCH(BR602,'Level Multipliers'!$A:$A,0)),"")</f>
        <v/>
      </c>
      <c r="BT602" s="37" t="str">
        <f t="shared" si="351"/>
        <v/>
      </c>
      <c r="BU602" s="37" t="str">
        <f t="shared" si="352"/>
        <v/>
      </c>
      <c r="BV602" s="38" t="str">
        <f t="shared" si="353"/>
        <v/>
      </c>
      <c r="BW602" s="38" t="str">
        <f t="shared" si="354"/>
        <v/>
      </c>
      <c r="BX602" s="38" t="b">
        <f t="shared" si="355"/>
        <v>1</v>
      </c>
      <c r="BY602" s="37" t="str">
        <f t="array" ref="BY602:CI602">IF(BX602,"",IVSolution($M602,$N602,$O602,BT602,BU602,BV602,BW602,$E602,$F602,$G602,$H602,$I602))</f>
        <v/>
      </c>
      <c r="BZ602" s="37" t="str">
        <v/>
      </c>
      <c r="CA602" s="37" t="str">
        <v/>
      </c>
      <c r="CB602" s="39" t="str">
        <v/>
      </c>
      <c r="CC602" s="39" t="str">
        <v/>
      </c>
      <c r="CD602" s="37" t="str">
        <v/>
      </c>
      <c r="CE602" s="37" t="str">
        <v/>
      </c>
      <c r="CF602" s="37" t="str">
        <v/>
      </c>
      <c r="CG602" s="37" t="str">
        <v/>
      </c>
      <c r="CH602" s="37" t="str">
        <v/>
      </c>
      <c r="CI602" s="37" t="str">
        <v/>
      </c>
      <c r="CJ602" s="41" t="str">
        <f t="shared" si="356"/>
        <v/>
      </c>
      <c r="CK602" s="41" t="str">
        <f t="shared" si="357"/>
        <v/>
      </c>
      <c r="CL602" s="61" t="str">
        <f t="shared" si="358"/>
        <v/>
      </c>
      <c r="CM602" s="39" t="str">
        <f t="shared" si="359"/>
        <v/>
      </c>
      <c r="CN602" s="39" t="str">
        <f t="shared" si="360"/>
        <v/>
      </c>
      <c r="CO602" s="42" t="str">
        <f t="shared" si="361"/>
        <v/>
      </c>
      <c r="CP602" s="42" t="str">
        <f t="shared" si="362"/>
        <v/>
      </c>
      <c r="CQ602" s="42" t="str">
        <f t="shared" si="363"/>
        <v/>
      </c>
      <c r="CR602" s="42" t="str">
        <f t="shared" si="364"/>
        <v/>
      </c>
      <c r="CS602" s="42" t="str">
        <f t="shared" si="365"/>
        <v/>
      </c>
      <c r="CT602" s="42" t="str">
        <f t="shared" si="366"/>
        <v/>
      </c>
      <c r="CU602" s="43" t="str">
        <f t="shared" si="367"/>
        <v/>
      </c>
      <c r="CV602" s="43" t="str">
        <f t="shared" si="368"/>
        <v/>
      </c>
      <c r="CW602" s="43" t="str">
        <f t="shared" si="369"/>
        <v/>
      </c>
      <c r="CX602" s="13"/>
    </row>
    <row r="603" spans="1:102" x14ac:dyDescent="0.25">
      <c r="A603" s="31"/>
      <c r="B603" s="13"/>
      <c r="C603" s="13"/>
      <c r="D603" s="13"/>
      <c r="E603" s="32"/>
      <c r="F603" s="32"/>
      <c r="G603" s="32"/>
      <c r="H603" s="32"/>
      <c r="I603" s="32"/>
      <c r="J603" s="13"/>
      <c r="K603" s="33"/>
      <c r="L603" s="34" t="str">
        <f>IFERROR(INDEX('Pokemon Data'!A:A,MATCH($A603,'Pokemon Data'!$B:$B,0)),"")</f>
        <v/>
      </c>
      <c r="M603" s="34" t="str">
        <f>IFERROR(INDEX('Pokemon Data'!I:I,MATCH($A603,'Pokemon Data'!$B:$B,0)),"")</f>
        <v/>
      </c>
      <c r="N603" s="34" t="str">
        <f>IFERROR(INDEX('Pokemon Data'!J:J,MATCH($A603,'Pokemon Data'!$B:$B,0)),"")</f>
        <v/>
      </c>
      <c r="O603" s="34" t="str">
        <f>IFERROR(INDEX('Pokemon Data'!K:K,MATCH($A603,'Pokemon Data'!$B:$B,0)),"")</f>
        <v/>
      </c>
      <c r="P603" s="35" t="str">
        <f>IFERROR(INDEX('Level Multipliers'!$A:$A,MATCH($D603,'Level Multipliers'!$B:$B,0)),"")</f>
        <v/>
      </c>
      <c r="Q603" s="36" t="str">
        <f>IFERROR(INDEX('Level Multipliers'!$D:$D,MATCH(P603,'Level Multipliers'!$A:$A,0)),"")</f>
        <v/>
      </c>
      <c r="R603" s="37" t="str">
        <f t="shared" si="333"/>
        <v/>
      </c>
      <c r="S603" s="37" t="str">
        <f t="shared" si="334"/>
        <v/>
      </c>
      <c r="T603" s="38" t="str">
        <f t="shared" si="335"/>
        <v/>
      </c>
      <c r="U603" s="38" t="str">
        <f t="shared" si="336"/>
        <v/>
      </c>
      <c r="V603" s="38" t="b">
        <f t="shared" si="337"/>
        <v>1</v>
      </c>
      <c r="W603" s="37" t="str">
        <f t="array" ref="W603:AG603">IF(V603,"",IVSolution($M603,$N603,$O603,R603,S603,T603,U603,$E603,$F603,$G603,$H603,$I603))</f>
        <v/>
      </c>
      <c r="X603" s="37" t="str">
        <v/>
      </c>
      <c r="Y603" s="37" t="str">
        <v/>
      </c>
      <c r="Z603" s="39" t="str">
        <v/>
      </c>
      <c r="AA603" s="39" t="str">
        <v/>
      </c>
      <c r="AB603" s="37" t="str">
        <v/>
      </c>
      <c r="AC603" s="37" t="str">
        <v/>
      </c>
      <c r="AD603" s="37" t="str">
        <v/>
      </c>
      <c r="AE603" s="37" t="str">
        <v/>
      </c>
      <c r="AF603" s="37" t="str">
        <v/>
      </c>
      <c r="AG603" s="37" t="str">
        <v/>
      </c>
      <c r="AH603" s="40" t="str">
        <f t="shared" si="338"/>
        <v/>
      </c>
      <c r="AI603" s="36" t="str">
        <f>IFERROR(INDEX('Level Multipliers'!$D:$D,MATCH(AH603,'Level Multipliers'!$A:$A,0)),"")</f>
        <v/>
      </c>
      <c r="AJ603" s="37" t="str">
        <f t="shared" si="339"/>
        <v/>
      </c>
      <c r="AK603" s="37" t="str">
        <f t="shared" si="340"/>
        <v/>
      </c>
      <c r="AL603" s="38" t="str">
        <f t="shared" si="341"/>
        <v/>
      </c>
      <c r="AM603" s="38" t="str">
        <f t="shared" si="342"/>
        <v/>
      </c>
      <c r="AN603" s="38" t="b">
        <f t="shared" si="343"/>
        <v>1</v>
      </c>
      <c r="AO603" s="37" t="str">
        <f t="array" ref="AO603:AY603">IF(AN603,"",IVSolution($M603,$N603,$O603,AJ603,AK603,AL603,AM603,$E603,$F603,$G603,$H603,$I603))</f>
        <v/>
      </c>
      <c r="AP603" s="37" t="str">
        <v/>
      </c>
      <c r="AQ603" s="37" t="str">
        <v/>
      </c>
      <c r="AR603" s="39" t="str">
        <v/>
      </c>
      <c r="AS603" s="39" t="str">
        <v/>
      </c>
      <c r="AT603" s="37" t="str">
        <v/>
      </c>
      <c r="AU603" s="37" t="str">
        <v/>
      </c>
      <c r="AV603" s="37" t="str">
        <v/>
      </c>
      <c r="AW603" s="37" t="str">
        <v/>
      </c>
      <c r="AX603" s="37" t="str">
        <v/>
      </c>
      <c r="AY603" s="37" t="str">
        <v/>
      </c>
      <c r="AZ603" s="40" t="str">
        <f t="shared" si="344"/>
        <v/>
      </c>
      <c r="BA603" s="36" t="str">
        <f>IFERROR(INDEX('Level Multipliers'!$D:$D,MATCH(AZ603,'Level Multipliers'!$A:$A,0)),"")</f>
        <v/>
      </c>
      <c r="BB603" s="37" t="str">
        <f t="shared" si="345"/>
        <v/>
      </c>
      <c r="BC603" s="37" t="str">
        <f t="shared" si="346"/>
        <v/>
      </c>
      <c r="BD603" s="38" t="str">
        <f t="shared" si="347"/>
        <v/>
      </c>
      <c r="BE603" s="38" t="str">
        <f t="shared" si="348"/>
        <v/>
      </c>
      <c r="BF603" s="38" t="b">
        <f t="shared" si="349"/>
        <v>1</v>
      </c>
      <c r="BG603" s="37" t="str">
        <f t="array" ref="BG603:BQ603">IF(BF603,"",IVSolution($M603,$N603,$O603,BB603,BC603,BD603,BE603,$E603,$F603,$G603,$H603,$I603))</f>
        <v/>
      </c>
      <c r="BH603" s="37" t="str">
        <v/>
      </c>
      <c r="BI603" s="37" t="str">
        <v/>
      </c>
      <c r="BJ603" s="39" t="str">
        <v/>
      </c>
      <c r="BK603" s="39" t="str">
        <v/>
      </c>
      <c r="BL603" s="37" t="str">
        <v/>
      </c>
      <c r="BM603" s="37" t="str">
        <v/>
      </c>
      <c r="BN603" s="37" t="str">
        <v/>
      </c>
      <c r="BO603" s="37" t="str">
        <v/>
      </c>
      <c r="BP603" s="37" t="str">
        <v/>
      </c>
      <c r="BQ603" s="37" t="str">
        <v/>
      </c>
      <c r="BR603" s="40" t="str">
        <f t="shared" si="350"/>
        <v/>
      </c>
      <c r="BS603" s="36" t="str">
        <f>IFERROR(INDEX('Level Multipliers'!$D:$D,MATCH(BR603,'Level Multipliers'!$A:$A,0)),"")</f>
        <v/>
      </c>
      <c r="BT603" s="37" t="str">
        <f t="shared" si="351"/>
        <v/>
      </c>
      <c r="BU603" s="37" t="str">
        <f t="shared" si="352"/>
        <v/>
      </c>
      <c r="BV603" s="38" t="str">
        <f t="shared" si="353"/>
        <v/>
      </c>
      <c r="BW603" s="38" t="str">
        <f t="shared" si="354"/>
        <v/>
      </c>
      <c r="BX603" s="38" t="b">
        <f t="shared" si="355"/>
        <v>1</v>
      </c>
      <c r="BY603" s="37" t="str">
        <f t="array" ref="BY603:CI603">IF(BX603,"",IVSolution($M603,$N603,$O603,BT603,BU603,BV603,BW603,$E603,$F603,$G603,$H603,$I603))</f>
        <v/>
      </c>
      <c r="BZ603" s="37" t="str">
        <v/>
      </c>
      <c r="CA603" s="37" t="str">
        <v/>
      </c>
      <c r="CB603" s="39" t="str">
        <v/>
      </c>
      <c r="CC603" s="39" t="str">
        <v/>
      </c>
      <c r="CD603" s="37" t="str">
        <v/>
      </c>
      <c r="CE603" s="37" t="str">
        <v/>
      </c>
      <c r="CF603" s="37" t="str">
        <v/>
      </c>
      <c r="CG603" s="37" t="str">
        <v/>
      </c>
      <c r="CH603" s="37" t="str">
        <v/>
      </c>
      <c r="CI603" s="37" t="str">
        <v/>
      </c>
      <c r="CJ603" s="41" t="str">
        <f t="shared" si="356"/>
        <v/>
      </c>
      <c r="CK603" s="41" t="str">
        <f t="shared" si="357"/>
        <v/>
      </c>
      <c r="CL603" s="61" t="str">
        <f t="shared" si="358"/>
        <v/>
      </c>
      <c r="CM603" s="39" t="str">
        <f t="shared" si="359"/>
        <v/>
      </c>
      <c r="CN603" s="39" t="str">
        <f t="shared" si="360"/>
        <v/>
      </c>
      <c r="CO603" s="42" t="str">
        <f t="shared" si="361"/>
        <v/>
      </c>
      <c r="CP603" s="42" t="str">
        <f t="shared" si="362"/>
        <v/>
      </c>
      <c r="CQ603" s="42" t="str">
        <f t="shared" si="363"/>
        <v/>
      </c>
      <c r="CR603" s="42" t="str">
        <f t="shared" si="364"/>
        <v/>
      </c>
      <c r="CS603" s="42" t="str">
        <f t="shared" si="365"/>
        <v/>
      </c>
      <c r="CT603" s="42" t="str">
        <f t="shared" si="366"/>
        <v/>
      </c>
      <c r="CU603" s="43" t="str">
        <f t="shared" si="367"/>
        <v/>
      </c>
      <c r="CV603" s="43" t="str">
        <f t="shared" si="368"/>
        <v/>
      </c>
      <c r="CW603" s="43" t="str">
        <f t="shared" si="369"/>
        <v/>
      </c>
      <c r="CX603" s="13"/>
    </row>
    <row r="604" spans="1:102" x14ac:dyDescent="0.25">
      <c r="A604" s="31"/>
      <c r="B604" s="13"/>
      <c r="C604" s="13"/>
      <c r="D604" s="13"/>
      <c r="E604" s="32"/>
      <c r="F604" s="32"/>
      <c r="G604" s="32"/>
      <c r="H604" s="32"/>
      <c r="I604" s="32"/>
      <c r="J604" s="13"/>
      <c r="K604" s="33"/>
      <c r="L604" s="34" t="str">
        <f>IFERROR(INDEX('Pokemon Data'!A:A,MATCH($A604,'Pokemon Data'!$B:$B,0)),"")</f>
        <v/>
      </c>
      <c r="M604" s="34" t="str">
        <f>IFERROR(INDEX('Pokemon Data'!I:I,MATCH($A604,'Pokemon Data'!$B:$B,0)),"")</f>
        <v/>
      </c>
      <c r="N604" s="34" t="str">
        <f>IFERROR(INDEX('Pokemon Data'!J:J,MATCH($A604,'Pokemon Data'!$B:$B,0)),"")</f>
        <v/>
      </c>
      <c r="O604" s="34" t="str">
        <f>IFERROR(INDEX('Pokemon Data'!K:K,MATCH($A604,'Pokemon Data'!$B:$B,0)),"")</f>
        <v/>
      </c>
      <c r="P604" s="35" t="str">
        <f>IFERROR(INDEX('Level Multipliers'!$A:$A,MATCH($D604,'Level Multipliers'!$B:$B,0)),"")</f>
        <v/>
      </c>
      <c r="Q604" s="36" t="str">
        <f>IFERROR(INDEX('Level Multipliers'!$D:$D,MATCH(P604,'Level Multipliers'!$A:$A,0)),"")</f>
        <v/>
      </c>
      <c r="R604" s="37" t="str">
        <f t="shared" si="333"/>
        <v/>
      </c>
      <c r="S604" s="37" t="str">
        <f t="shared" si="334"/>
        <v/>
      </c>
      <c r="T604" s="38" t="str">
        <f t="shared" si="335"/>
        <v/>
      </c>
      <c r="U604" s="38" t="str">
        <f t="shared" si="336"/>
        <v/>
      </c>
      <c r="V604" s="38" t="b">
        <f t="shared" si="337"/>
        <v>1</v>
      </c>
      <c r="W604" s="37" t="str">
        <f t="array" ref="W604:AG604">IF(V604,"",IVSolution($M604,$N604,$O604,R604,S604,T604,U604,$E604,$F604,$G604,$H604,$I604))</f>
        <v/>
      </c>
      <c r="X604" s="37" t="str">
        <v/>
      </c>
      <c r="Y604" s="37" t="str">
        <v/>
      </c>
      <c r="Z604" s="39" t="str">
        <v/>
      </c>
      <c r="AA604" s="39" t="str">
        <v/>
      </c>
      <c r="AB604" s="37" t="str">
        <v/>
      </c>
      <c r="AC604" s="37" t="str">
        <v/>
      </c>
      <c r="AD604" s="37" t="str">
        <v/>
      </c>
      <c r="AE604" s="37" t="str">
        <v/>
      </c>
      <c r="AF604" s="37" t="str">
        <v/>
      </c>
      <c r="AG604" s="37" t="str">
        <v/>
      </c>
      <c r="AH604" s="40" t="str">
        <f t="shared" si="338"/>
        <v/>
      </c>
      <c r="AI604" s="36" t="str">
        <f>IFERROR(INDEX('Level Multipliers'!$D:$D,MATCH(AH604,'Level Multipliers'!$A:$A,0)),"")</f>
        <v/>
      </c>
      <c r="AJ604" s="37" t="str">
        <f t="shared" si="339"/>
        <v/>
      </c>
      <c r="AK604" s="37" t="str">
        <f t="shared" si="340"/>
        <v/>
      </c>
      <c r="AL604" s="38" t="str">
        <f t="shared" si="341"/>
        <v/>
      </c>
      <c r="AM604" s="38" t="str">
        <f t="shared" si="342"/>
        <v/>
      </c>
      <c r="AN604" s="38" t="b">
        <f t="shared" si="343"/>
        <v>1</v>
      </c>
      <c r="AO604" s="37" t="str">
        <f t="array" ref="AO604:AY604">IF(AN604,"",IVSolution($M604,$N604,$O604,AJ604,AK604,AL604,AM604,$E604,$F604,$G604,$H604,$I604))</f>
        <v/>
      </c>
      <c r="AP604" s="37" t="str">
        <v/>
      </c>
      <c r="AQ604" s="37" t="str">
        <v/>
      </c>
      <c r="AR604" s="39" t="str">
        <v/>
      </c>
      <c r="AS604" s="39" t="str">
        <v/>
      </c>
      <c r="AT604" s="37" t="str">
        <v/>
      </c>
      <c r="AU604" s="37" t="str">
        <v/>
      </c>
      <c r="AV604" s="37" t="str">
        <v/>
      </c>
      <c r="AW604" s="37" t="str">
        <v/>
      </c>
      <c r="AX604" s="37" t="str">
        <v/>
      </c>
      <c r="AY604" s="37" t="str">
        <v/>
      </c>
      <c r="AZ604" s="40" t="str">
        <f t="shared" si="344"/>
        <v/>
      </c>
      <c r="BA604" s="36" t="str">
        <f>IFERROR(INDEX('Level Multipliers'!$D:$D,MATCH(AZ604,'Level Multipliers'!$A:$A,0)),"")</f>
        <v/>
      </c>
      <c r="BB604" s="37" t="str">
        <f t="shared" si="345"/>
        <v/>
      </c>
      <c r="BC604" s="37" t="str">
        <f t="shared" si="346"/>
        <v/>
      </c>
      <c r="BD604" s="38" t="str">
        <f t="shared" si="347"/>
        <v/>
      </c>
      <c r="BE604" s="38" t="str">
        <f t="shared" si="348"/>
        <v/>
      </c>
      <c r="BF604" s="38" t="b">
        <f t="shared" si="349"/>
        <v>1</v>
      </c>
      <c r="BG604" s="37" t="str">
        <f t="array" ref="BG604:BQ604">IF(BF604,"",IVSolution($M604,$N604,$O604,BB604,BC604,BD604,BE604,$E604,$F604,$G604,$H604,$I604))</f>
        <v/>
      </c>
      <c r="BH604" s="37" t="str">
        <v/>
      </c>
      <c r="BI604" s="37" t="str">
        <v/>
      </c>
      <c r="BJ604" s="39" t="str">
        <v/>
      </c>
      <c r="BK604" s="39" t="str">
        <v/>
      </c>
      <c r="BL604" s="37" t="str">
        <v/>
      </c>
      <c r="BM604" s="37" t="str">
        <v/>
      </c>
      <c r="BN604" s="37" t="str">
        <v/>
      </c>
      <c r="BO604" s="37" t="str">
        <v/>
      </c>
      <c r="BP604" s="37" t="str">
        <v/>
      </c>
      <c r="BQ604" s="37" t="str">
        <v/>
      </c>
      <c r="BR604" s="40" t="str">
        <f t="shared" si="350"/>
        <v/>
      </c>
      <c r="BS604" s="36" t="str">
        <f>IFERROR(INDEX('Level Multipliers'!$D:$D,MATCH(BR604,'Level Multipliers'!$A:$A,0)),"")</f>
        <v/>
      </c>
      <c r="BT604" s="37" t="str">
        <f t="shared" si="351"/>
        <v/>
      </c>
      <c r="BU604" s="37" t="str">
        <f t="shared" si="352"/>
        <v/>
      </c>
      <c r="BV604" s="38" t="str">
        <f t="shared" si="353"/>
        <v/>
      </c>
      <c r="BW604" s="38" t="str">
        <f t="shared" si="354"/>
        <v/>
      </c>
      <c r="BX604" s="38" t="b">
        <f t="shared" si="355"/>
        <v>1</v>
      </c>
      <c r="BY604" s="37" t="str">
        <f t="array" ref="BY604:CI604">IF(BX604,"",IVSolution($M604,$N604,$O604,BT604,BU604,BV604,BW604,$E604,$F604,$G604,$H604,$I604))</f>
        <v/>
      </c>
      <c r="BZ604" s="37" t="str">
        <v/>
      </c>
      <c r="CA604" s="37" t="str">
        <v/>
      </c>
      <c r="CB604" s="39" t="str">
        <v/>
      </c>
      <c r="CC604" s="39" t="str">
        <v/>
      </c>
      <c r="CD604" s="37" t="str">
        <v/>
      </c>
      <c r="CE604" s="37" t="str">
        <v/>
      </c>
      <c r="CF604" s="37" t="str">
        <v/>
      </c>
      <c r="CG604" s="37" t="str">
        <v/>
      </c>
      <c r="CH604" s="37" t="str">
        <v/>
      </c>
      <c r="CI604" s="37" t="str">
        <v/>
      </c>
      <c r="CJ604" s="41" t="str">
        <f t="shared" si="356"/>
        <v/>
      </c>
      <c r="CK604" s="41" t="str">
        <f t="shared" si="357"/>
        <v/>
      </c>
      <c r="CL604" s="61" t="str">
        <f t="shared" si="358"/>
        <v/>
      </c>
      <c r="CM604" s="39" t="str">
        <f t="shared" si="359"/>
        <v/>
      </c>
      <c r="CN604" s="39" t="str">
        <f t="shared" si="360"/>
        <v/>
      </c>
      <c r="CO604" s="42" t="str">
        <f t="shared" si="361"/>
        <v/>
      </c>
      <c r="CP604" s="42" t="str">
        <f t="shared" si="362"/>
        <v/>
      </c>
      <c r="CQ604" s="42" t="str">
        <f t="shared" si="363"/>
        <v/>
      </c>
      <c r="CR604" s="42" t="str">
        <f t="shared" si="364"/>
        <v/>
      </c>
      <c r="CS604" s="42" t="str">
        <f t="shared" si="365"/>
        <v/>
      </c>
      <c r="CT604" s="42" t="str">
        <f t="shared" si="366"/>
        <v/>
      </c>
      <c r="CU604" s="43" t="str">
        <f t="shared" si="367"/>
        <v/>
      </c>
      <c r="CV604" s="43" t="str">
        <f t="shared" si="368"/>
        <v/>
      </c>
      <c r="CW604" s="43" t="str">
        <f t="shared" si="369"/>
        <v/>
      </c>
      <c r="CX604" s="13"/>
    </row>
    <row r="605" spans="1:102" x14ac:dyDescent="0.25">
      <c r="A605" s="31"/>
      <c r="B605" s="13"/>
      <c r="C605" s="13"/>
      <c r="D605" s="13"/>
      <c r="E605" s="32"/>
      <c r="F605" s="32"/>
      <c r="G605" s="32"/>
      <c r="H605" s="32"/>
      <c r="I605" s="32"/>
      <c r="J605" s="13"/>
      <c r="K605" s="33"/>
      <c r="L605" s="34" t="str">
        <f>IFERROR(INDEX('Pokemon Data'!A:A,MATCH($A605,'Pokemon Data'!$B:$B,0)),"")</f>
        <v/>
      </c>
      <c r="M605" s="34" t="str">
        <f>IFERROR(INDEX('Pokemon Data'!I:I,MATCH($A605,'Pokemon Data'!$B:$B,0)),"")</f>
        <v/>
      </c>
      <c r="N605" s="34" t="str">
        <f>IFERROR(INDEX('Pokemon Data'!J:J,MATCH($A605,'Pokemon Data'!$B:$B,0)),"")</f>
        <v/>
      </c>
      <c r="O605" s="34" t="str">
        <f>IFERROR(INDEX('Pokemon Data'!K:K,MATCH($A605,'Pokemon Data'!$B:$B,0)),"")</f>
        <v/>
      </c>
      <c r="P605" s="35" t="str">
        <f>IFERROR(INDEX('Level Multipliers'!$A:$A,MATCH($D605,'Level Multipliers'!$B:$B,0)),"")</f>
        <v/>
      </c>
      <c r="Q605" s="36" t="str">
        <f>IFERROR(INDEX('Level Multipliers'!$D:$D,MATCH(P605,'Level Multipliers'!$A:$A,0)),"")</f>
        <v/>
      </c>
      <c r="R605" s="37" t="str">
        <f t="shared" si="333"/>
        <v/>
      </c>
      <c r="S605" s="37" t="str">
        <f t="shared" si="334"/>
        <v/>
      </c>
      <c r="T605" s="38" t="str">
        <f t="shared" si="335"/>
        <v/>
      </c>
      <c r="U605" s="38" t="str">
        <f t="shared" si="336"/>
        <v/>
      </c>
      <c r="V605" s="38" t="b">
        <f t="shared" si="337"/>
        <v>1</v>
      </c>
      <c r="W605" s="37" t="str">
        <f t="array" ref="W605:AG605">IF(V605,"",IVSolution($M605,$N605,$O605,R605,S605,T605,U605,$E605,$F605,$G605,$H605,$I605))</f>
        <v/>
      </c>
      <c r="X605" s="37" t="str">
        <v/>
      </c>
      <c r="Y605" s="37" t="str">
        <v/>
      </c>
      <c r="Z605" s="39" t="str">
        <v/>
      </c>
      <c r="AA605" s="39" t="str">
        <v/>
      </c>
      <c r="AB605" s="37" t="str">
        <v/>
      </c>
      <c r="AC605" s="37" t="str">
        <v/>
      </c>
      <c r="AD605" s="37" t="str">
        <v/>
      </c>
      <c r="AE605" s="37" t="str">
        <v/>
      </c>
      <c r="AF605" s="37" t="str">
        <v/>
      </c>
      <c r="AG605" s="37" t="str">
        <v/>
      </c>
      <c r="AH605" s="40" t="str">
        <f t="shared" si="338"/>
        <v/>
      </c>
      <c r="AI605" s="36" t="str">
        <f>IFERROR(INDEX('Level Multipliers'!$D:$D,MATCH(AH605,'Level Multipliers'!$A:$A,0)),"")</f>
        <v/>
      </c>
      <c r="AJ605" s="37" t="str">
        <f t="shared" si="339"/>
        <v/>
      </c>
      <c r="AK605" s="37" t="str">
        <f t="shared" si="340"/>
        <v/>
      </c>
      <c r="AL605" s="38" t="str">
        <f t="shared" si="341"/>
        <v/>
      </c>
      <c r="AM605" s="38" t="str">
        <f t="shared" si="342"/>
        <v/>
      </c>
      <c r="AN605" s="38" t="b">
        <f t="shared" si="343"/>
        <v>1</v>
      </c>
      <c r="AO605" s="37" t="str">
        <f t="array" ref="AO605:AY605">IF(AN605,"",IVSolution($M605,$N605,$O605,AJ605,AK605,AL605,AM605,$E605,$F605,$G605,$H605,$I605))</f>
        <v/>
      </c>
      <c r="AP605" s="37" t="str">
        <v/>
      </c>
      <c r="AQ605" s="37" t="str">
        <v/>
      </c>
      <c r="AR605" s="39" t="str">
        <v/>
      </c>
      <c r="AS605" s="39" t="str">
        <v/>
      </c>
      <c r="AT605" s="37" t="str">
        <v/>
      </c>
      <c r="AU605" s="37" t="str">
        <v/>
      </c>
      <c r="AV605" s="37" t="str">
        <v/>
      </c>
      <c r="AW605" s="37" t="str">
        <v/>
      </c>
      <c r="AX605" s="37" t="str">
        <v/>
      </c>
      <c r="AY605" s="37" t="str">
        <v/>
      </c>
      <c r="AZ605" s="40" t="str">
        <f t="shared" si="344"/>
        <v/>
      </c>
      <c r="BA605" s="36" t="str">
        <f>IFERROR(INDEX('Level Multipliers'!$D:$D,MATCH(AZ605,'Level Multipliers'!$A:$A,0)),"")</f>
        <v/>
      </c>
      <c r="BB605" s="37" t="str">
        <f t="shared" si="345"/>
        <v/>
      </c>
      <c r="BC605" s="37" t="str">
        <f t="shared" si="346"/>
        <v/>
      </c>
      <c r="BD605" s="38" t="str">
        <f t="shared" si="347"/>
        <v/>
      </c>
      <c r="BE605" s="38" t="str">
        <f t="shared" si="348"/>
        <v/>
      </c>
      <c r="BF605" s="38" t="b">
        <f t="shared" si="349"/>
        <v>1</v>
      </c>
      <c r="BG605" s="37" t="str">
        <f t="array" ref="BG605:BQ605">IF(BF605,"",IVSolution($M605,$N605,$O605,BB605,BC605,BD605,BE605,$E605,$F605,$G605,$H605,$I605))</f>
        <v/>
      </c>
      <c r="BH605" s="37" t="str">
        <v/>
      </c>
      <c r="BI605" s="37" t="str">
        <v/>
      </c>
      <c r="BJ605" s="39" t="str">
        <v/>
      </c>
      <c r="BK605" s="39" t="str">
        <v/>
      </c>
      <c r="BL605" s="37" t="str">
        <v/>
      </c>
      <c r="BM605" s="37" t="str">
        <v/>
      </c>
      <c r="BN605" s="37" t="str">
        <v/>
      </c>
      <c r="BO605" s="37" t="str">
        <v/>
      </c>
      <c r="BP605" s="37" t="str">
        <v/>
      </c>
      <c r="BQ605" s="37" t="str">
        <v/>
      </c>
      <c r="BR605" s="40" t="str">
        <f t="shared" si="350"/>
        <v/>
      </c>
      <c r="BS605" s="36" t="str">
        <f>IFERROR(INDEX('Level Multipliers'!$D:$D,MATCH(BR605,'Level Multipliers'!$A:$A,0)),"")</f>
        <v/>
      </c>
      <c r="BT605" s="37" t="str">
        <f t="shared" si="351"/>
        <v/>
      </c>
      <c r="BU605" s="37" t="str">
        <f t="shared" si="352"/>
        <v/>
      </c>
      <c r="BV605" s="38" t="str">
        <f t="shared" si="353"/>
        <v/>
      </c>
      <c r="BW605" s="38" t="str">
        <f t="shared" si="354"/>
        <v/>
      </c>
      <c r="BX605" s="38" t="b">
        <f t="shared" si="355"/>
        <v>1</v>
      </c>
      <c r="BY605" s="37" t="str">
        <f t="array" ref="BY605:CI605">IF(BX605,"",IVSolution($M605,$N605,$O605,BT605,BU605,BV605,BW605,$E605,$F605,$G605,$H605,$I605))</f>
        <v/>
      </c>
      <c r="BZ605" s="37" t="str">
        <v/>
      </c>
      <c r="CA605" s="37" t="str">
        <v/>
      </c>
      <c r="CB605" s="39" t="str">
        <v/>
      </c>
      <c r="CC605" s="39" t="str">
        <v/>
      </c>
      <c r="CD605" s="37" t="str">
        <v/>
      </c>
      <c r="CE605" s="37" t="str">
        <v/>
      </c>
      <c r="CF605" s="37" t="str">
        <v/>
      </c>
      <c r="CG605" s="37" t="str">
        <v/>
      </c>
      <c r="CH605" s="37" t="str">
        <v/>
      </c>
      <c r="CI605" s="37" t="str">
        <v/>
      </c>
      <c r="CJ605" s="41" t="str">
        <f t="shared" si="356"/>
        <v/>
      </c>
      <c r="CK605" s="41" t="str">
        <f t="shared" si="357"/>
        <v/>
      </c>
      <c r="CL605" s="61" t="str">
        <f t="shared" si="358"/>
        <v/>
      </c>
      <c r="CM605" s="39" t="str">
        <f t="shared" si="359"/>
        <v/>
      </c>
      <c r="CN605" s="39" t="str">
        <f t="shared" si="360"/>
        <v/>
      </c>
      <c r="CO605" s="42" t="str">
        <f t="shared" si="361"/>
        <v/>
      </c>
      <c r="CP605" s="42" t="str">
        <f t="shared" si="362"/>
        <v/>
      </c>
      <c r="CQ605" s="42" t="str">
        <f t="shared" si="363"/>
        <v/>
      </c>
      <c r="CR605" s="42" t="str">
        <f t="shared" si="364"/>
        <v/>
      </c>
      <c r="CS605" s="42" t="str">
        <f t="shared" si="365"/>
        <v/>
      </c>
      <c r="CT605" s="42" t="str">
        <f t="shared" si="366"/>
        <v/>
      </c>
      <c r="CU605" s="43" t="str">
        <f t="shared" si="367"/>
        <v/>
      </c>
      <c r="CV605" s="43" t="str">
        <f t="shared" si="368"/>
        <v/>
      </c>
      <c r="CW605" s="43" t="str">
        <f t="shared" si="369"/>
        <v/>
      </c>
      <c r="CX605" s="13"/>
    </row>
    <row r="606" spans="1:102" x14ac:dyDescent="0.25">
      <c r="A606" s="31"/>
      <c r="B606" s="13"/>
      <c r="C606" s="13"/>
      <c r="D606" s="13"/>
      <c r="E606" s="32"/>
      <c r="F606" s="32"/>
      <c r="G606" s="32"/>
      <c r="H606" s="32"/>
      <c r="I606" s="32"/>
      <c r="J606" s="13"/>
      <c r="K606" s="33"/>
      <c r="L606" s="34" t="str">
        <f>IFERROR(INDEX('Pokemon Data'!A:A,MATCH($A606,'Pokemon Data'!$B:$B,0)),"")</f>
        <v/>
      </c>
      <c r="M606" s="34" t="str">
        <f>IFERROR(INDEX('Pokemon Data'!I:I,MATCH($A606,'Pokemon Data'!$B:$B,0)),"")</f>
        <v/>
      </c>
      <c r="N606" s="34" t="str">
        <f>IFERROR(INDEX('Pokemon Data'!J:J,MATCH($A606,'Pokemon Data'!$B:$B,0)),"")</f>
        <v/>
      </c>
      <c r="O606" s="34" t="str">
        <f>IFERROR(INDEX('Pokemon Data'!K:K,MATCH($A606,'Pokemon Data'!$B:$B,0)),"")</f>
        <v/>
      </c>
      <c r="P606" s="35" t="str">
        <f>IFERROR(INDEX('Level Multipliers'!$A:$A,MATCH($D606,'Level Multipliers'!$B:$B,0)),"")</f>
        <v/>
      </c>
      <c r="Q606" s="36" t="str">
        <f>IFERROR(INDEX('Level Multipliers'!$D:$D,MATCH(P606,'Level Multipliers'!$A:$A,0)),"")</f>
        <v/>
      </c>
      <c r="R606" s="37" t="str">
        <f t="shared" si="333"/>
        <v/>
      </c>
      <c r="S606" s="37" t="str">
        <f t="shared" si="334"/>
        <v/>
      </c>
      <c r="T606" s="38" t="str">
        <f t="shared" si="335"/>
        <v/>
      </c>
      <c r="U606" s="38" t="str">
        <f t="shared" si="336"/>
        <v/>
      </c>
      <c r="V606" s="38" t="b">
        <f t="shared" si="337"/>
        <v>1</v>
      </c>
      <c r="W606" s="37" t="str">
        <f t="array" ref="W606:AG606">IF(V606,"",IVSolution($M606,$N606,$O606,R606,S606,T606,U606,$E606,$F606,$G606,$H606,$I606))</f>
        <v/>
      </c>
      <c r="X606" s="37" t="str">
        <v/>
      </c>
      <c r="Y606" s="37" t="str">
        <v/>
      </c>
      <c r="Z606" s="39" t="str">
        <v/>
      </c>
      <c r="AA606" s="39" t="str">
        <v/>
      </c>
      <c r="AB606" s="37" t="str">
        <v/>
      </c>
      <c r="AC606" s="37" t="str">
        <v/>
      </c>
      <c r="AD606" s="37" t="str">
        <v/>
      </c>
      <c r="AE606" s="37" t="str">
        <v/>
      </c>
      <c r="AF606" s="37" t="str">
        <v/>
      </c>
      <c r="AG606" s="37" t="str">
        <v/>
      </c>
      <c r="AH606" s="40" t="str">
        <f t="shared" si="338"/>
        <v/>
      </c>
      <c r="AI606" s="36" t="str">
        <f>IFERROR(INDEX('Level Multipliers'!$D:$D,MATCH(AH606,'Level Multipliers'!$A:$A,0)),"")</f>
        <v/>
      </c>
      <c r="AJ606" s="37" t="str">
        <f t="shared" si="339"/>
        <v/>
      </c>
      <c r="AK606" s="37" t="str">
        <f t="shared" si="340"/>
        <v/>
      </c>
      <c r="AL606" s="38" t="str">
        <f t="shared" si="341"/>
        <v/>
      </c>
      <c r="AM606" s="38" t="str">
        <f t="shared" si="342"/>
        <v/>
      </c>
      <c r="AN606" s="38" t="b">
        <f t="shared" si="343"/>
        <v>1</v>
      </c>
      <c r="AO606" s="37" t="str">
        <f t="array" ref="AO606:AY606">IF(AN606,"",IVSolution($M606,$N606,$O606,AJ606,AK606,AL606,AM606,$E606,$F606,$G606,$H606,$I606))</f>
        <v/>
      </c>
      <c r="AP606" s="37" t="str">
        <v/>
      </c>
      <c r="AQ606" s="37" t="str">
        <v/>
      </c>
      <c r="AR606" s="39" t="str">
        <v/>
      </c>
      <c r="AS606" s="39" t="str">
        <v/>
      </c>
      <c r="AT606" s="37" t="str">
        <v/>
      </c>
      <c r="AU606" s="37" t="str">
        <v/>
      </c>
      <c r="AV606" s="37" t="str">
        <v/>
      </c>
      <c r="AW606" s="37" t="str">
        <v/>
      </c>
      <c r="AX606" s="37" t="str">
        <v/>
      </c>
      <c r="AY606" s="37" t="str">
        <v/>
      </c>
      <c r="AZ606" s="40" t="str">
        <f t="shared" si="344"/>
        <v/>
      </c>
      <c r="BA606" s="36" t="str">
        <f>IFERROR(INDEX('Level Multipliers'!$D:$D,MATCH(AZ606,'Level Multipliers'!$A:$A,0)),"")</f>
        <v/>
      </c>
      <c r="BB606" s="37" t="str">
        <f t="shared" si="345"/>
        <v/>
      </c>
      <c r="BC606" s="37" t="str">
        <f t="shared" si="346"/>
        <v/>
      </c>
      <c r="BD606" s="38" t="str">
        <f t="shared" si="347"/>
        <v/>
      </c>
      <c r="BE606" s="38" t="str">
        <f t="shared" si="348"/>
        <v/>
      </c>
      <c r="BF606" s="38" t="b">
        <f t="shared" si="349"/>
        <v>1</v>
      </c>
      <c r="BG606" s="37" t="str">
        <f t="array" ref="BG606:BQ606">IF(BF606,"",IVSolution($M606,$N606,$O606,BB606,BC606,BD606,BE606,$E606,$F606,$G606,$H606,$I606))</f>
        <v/>
      </c>
      <c r="BH606" s="37" t="str">
        <v/>
      </c>
      <c r="BI606" s="37" t="str">
        <v/>
      </c>
      <c r="BJ606" s="39" t="str">
        <v/>
      </c>
      <c r="BK606" s="39" t="str">
        <v/>
      </c>
      <c r="BL606" s="37" t="str">
        <v/>
      </c>
      <c r="BM606" s="37" t="str">
        <v/>
      </c>
      <c r="BN606" s="37" t="str">
        <v/>
      </c>
      <c r="BO606" s="37" t="str">
        <v/>
      </c>
      <c r="BP606" s="37" t="str">
        <v/>
      </c>
      <c r="BQ606" s="37" t="str">
        <v/>
      </c>
      <c r="BR606" s="40" t="str">
        <f t="shared" si="350"/>
        <v/>
      </c>
      <c r="BS606" s="36" t="str">
        <f>IFERROR(INDEX('Level Multipliers'!$D:$D,MATCH(BR606,'Level Multipliers'!$A:$A,0)),"")</f>
        <v/>
      </c>
      <c r="BT606" s="37" t="str">
        <f t="shared" si="351"/>
        <v/>
      </c>
      <c r="BU606" s="37" t="str">
        <f t="shared" si="352"/>
        <v/>
      </c>
      <c r="BV606" s="38" t="str">
        <f t="shared" si="353"/>
        <v/>
      </c>
      <c r="BW606" s="38" t="str">
        <f t="shared" si="354"/>
        <v/>
      </c>
      <c r="BX606" s="38" t="b">
        <f t="shared" si="355"/>
        <v>1</v>
      </c>
      <c r="BY606" s="37" t="str">
        <f t="array" ref="BY606:CI606">IF(BX606,"",IVSolution($M606,$N606,$O606,BT606,BU606,BV606,BW606,$E606,$F606,$G606,$H606,$I606))</f>
        <v/>
      </c>
      <c r="BZ606" s="37" t="str">
        <v/>
      </c>
      <c r="CA606" s="37" t="str">
        <v/>
      </c>
      <c r="CB606" s="39" t="str">
        <v/>
      </c>
      <c r="CC606" s="39" t="str">
        <v/>
      </c>
      <c r="CD606" s="37" t="str">
        <v/>
      </c>
      <c r="CE606" s="37" t="str">
        <v/>
      </c>
      <c r="CF606" s="37" t="str">
        <v/>
      </c>
      <c r="CG606" s="37" t="str">
        <v/>
      </c>
      <c r="CH606" s="37" t="str">
        <v/>
      </c>
      <c r="CI606" s="37" t="str">
        <v/>
      </c>
      <c r="CJ606" s="41" t="str">
        <f t="shared" si="356"/>
        <v/>
      </c>
      <c r="CK606" s="41" t="str">
        <f t="shared" si="357"/>
        <v/>
      </c>
      <c r="CL606" s="61" t="str">
        <f t="shared" si="358"/>
        <v/>
      </c>
      <c r="CM606" s="39" t="str">
        <f t="shared" si="359"/>
        <v/>
      </c>
      <c r="CN606" s="39" t="str">
        <f t="shared" si="360"/>
        <v/>
      </c>
      <c r="CO606" s="42" t="str">
        <f t="shared" si="361"/>
        <v/>
      </c>
      <c r="CP606" s="42" t="str">
        <f t="shared" si="362"/>
        <v/>
      </c>
      <c r="CQ606" s="42" t="str">
        <f t="shared" si="363"/>
        <v/>
      </c>
      <c r="CR606" s="42" t="str">
        <f t="shared" si="364"/>
        <v/>
      </c>
      <c r="CS606" s="42" t="str">
        <f t="shared" si="365"/>
        <v/>
      </c>
      <c r="CT606" s="42" t="str">
        <f t="shared" si="366"/>
        <v/>
      </c>
      <c r="CU606" s="43" t="str">
        <f t="shared" si="367"/>
        <v/>
      </c>
      <c r="CV606" s="43" t="str">
        <f t="shared" si="368"/>
        <v/>
      </c>
      <c r="CW606" s="43" t="str">
        <f t="shared" si="369"/>
        <v/>
      </c>
      <c r="CX606" s="13"/>
    </row>
    <row r="607" spans="1:102" x14ac:dyDescent="0.25">
      <c r="A607" s="31"/>
      <c r="B607" s="13"/>
      <c r="C607" s="13"/>
      <c r="D607" s="13"/>
      <c r="E607" s="32"/>
      <c r="F607" s="32"/>
      <c r="G607" s="32"/>
      <c r="H607" s="32"/>
      <c r="I607" s="32"/>
      <c r="J607" s="13"/>
      <c r="K607" s="33"/>
      <c r="L607" s="34" t="str">
        <f>IFERROR(INDEX('Pokemon Data'!A:A,MATCH($A607,'Pokemon Data'!$B:$B,0)),"")</f>
        <v/>
      </c>
      <c r="M607" s="34" t="str">
        <f>IFERROR(INDEX('Pokemon Data'!I:I,MATCH($A607,'Pokemon Data'!$B:$B,0)),"")</f>
        <v/>
      </c>
      <c r="N607" s="34" t="str">
        <f>IFERROR(INDEX('Pokemon Data'!J:J,MATCH($A607,'Pokemon Data'!$B:$B,0)),"")</f>
        <v/>
      </c>
      <c r="O607" s="34" t="str">
        <f>IFERROR(INDEX('Pokemon Data'!K:K,MATCH($A607,'Pokemon Data'!$B:$B,0)),"")</f>
        <v/>
      </c>
      <c r="P607" s="35" t="str">
        <f>IFERROR(INDEX('Level Multipliers'!$A:$A,MATCH($D607,'Level Multipliers'!$B:$B,0)),"")</f>
        <v/>
      </c>
      <c r="Q607" s="36" t="str">
        <f>IFERROR(INDEX('Level Multipliers'!$D:$D,MATCH(P607,'Level Multipliers'!$A:$A,0)),"")</f>
        <v/>
      </c>
      <c r="R607" s="37" t="str">
        <f t="shared" si="333"/>
        <v/>
      </c>
      <c r="S607" s="37" t="str">
        <f t="shared" si="334"/>
        <v/>
      </c>
      <c r="T607" s="38" t="str">
        <f t="shared" si="335"/>
        <v/>
      </c>
      <c r="U607" s="38" t="str">
        <f t="shared" si="336"/>
        <v/>
      </c>
      <c r="V607" s="38" t="b">
        <f t="shared" si="337"/>
        <v>1</v>
      </c>
      <c r="W607" s="37" t="str">
        <f t="array" ref="W607:AG607">IF(V607,"",IVSolution($M607,$N607,$O607,R607,S607,T607,U607,$E607,$F607,$G607,$H607,$I607))</f>
        <v/>
      </c>
      <c r="X607" s="37" t="str">
        <v/>
      </c>
      <c r="Y607" s="37" t="str">
        <v/>
      </c>
      <c r="Z607" s="39" t="str">
        <v/>
      </c>
      <c r="AA607" s="39" t="str">
        <v/>
      </c>
      <c r="AB607" s="37" t="str">
        <v/>
      </c>
      <c r="AC607" s="37" t="str">
        <v/>
      </c>
      <c r="AD607" s="37" t="str">
        <v/>
      </c>
      <c r="AE607" s="37" t="str">
        <v/>
      </c>
      <c r="AF607" s="37" t="str">
        <v/>
      </c>
      <c r="AG607" s="37" t="str">
        <v/>
      </c>
      <c r="AH607" s="40" t="str">
        <f t="shared" si="338"/>
        <v/>
      </c>
      <c r="AI607" s="36" t="str">
        <f>IFERROR(INDEX('Level Multipliers'!$D:$D,MATCH(AH607,'Level Multipliers'!$A:$A,0)),"")</f>
        <v/>
      </c>
      <c r="AJ607" s="37" t="str">
        <f t="shared" si="339"/>
        <v/>
      </c>
      <c r="AK607" s="37" t="str">
        <f t="shared" si="340"/>
        <v/>
      </c>
      <c r="AL607" s="38" t="str">
        <f t="shared" si="341"/>
        <v/>
      </c>
      <c r="AM607" s="38" t="str">
        <f t="shared" si="342"/>
        <v/>
      </c>
      <c r="AN607" s="38" t="b">
        <f t="shared" si="343"/>
        <v>1</v>
      </c>
      <c r="AO607" s="37" t="str">
        <f t="array" ref="AO607:AY607">IF(AN607,"",IVSolution($M607,$N607,$O607,AJ607,AK607,AL607,AM607,$E607,$F607,$G607,$H607,$I607))</f>
        <v/>
      </c>
      <c r="AP607" s="37" t="str">
        <v/>
      </c>
      <c r="AQ607" s="37" t="str">
        <v/>
      </c>
      <c r="AR607" s="39" t="str">
        <v/>
      </c>
      <c r="AS607" s="39" t="str">
        <v/>
      </c>
      <c r="AT607" s="37" t="str">
        <v/>
      </c>
      <c r="AU607" s="37" t="str">
        <v/>
      </c>
      <c r="AV607" s="37" t="str">
        <v/>
      </c>
      <c r="AW607" s="37" t="str">
        <v/>
      </c>
      <c r="AX607" s="37" t="str">
        <v/>
      </c>
      <c r="AY607" s="37" t="str">
        <v/>
      </c>
      <c r="AZ607" s="40" t="str">
        <f t="shared" si="344"/>
        <v/>
      </c>
      <c r="BA607" s="36" t="str">
        <f>IFERROR(INDEX('Level Multipliers'!$D:$D,MATCH(AZ607,'Level Multipliers'!$A:$A,0)),"")</f>
        <v/>
      </c>
      <c r="BB607" s="37" t="str">
        <f t="shared" si="345"/>
        <v/>
      </c>
      <c r="BC607" s="37" t="str">
        <f t="shared" si="346"/>
        <v/>
      </c>
      <c r="BD607" s="38" t="str">
        <f t="shared" si="347"/>
        <v/>
      </c>
      <c r="BE607" s="38" t="str">
        <f t="shared" si="348"/>
        <v/>
      </c>
      <c r="BF607" s="38" t="b">
        <f t="shared" si="349"/>
        <v>1</v>
      </c>
      <c r="BG607" s="37" t="str">
        <f t="array" ref="BG607:BQ607">IF(BF607,"",IVSolution($M607,$N607,$O607,BB607,BC607,BD607,BE607,$E607,$F607,$G607,$H607,$I607))</f>
        <v/>
      </c>
      <c r="BH607" s="37" t="str">
        <v/>
      </c>
      <c r="BI607" s="37" t="str">
        <v/>
      </c>
      <c r="BJ607" s="39" t="str">
        <v/>
      </c>
      <c r="BK607" s="39" t="str">
        <v/>
      </c>
      <c r="BL607" s="37" t="str">
        <v/>
      </c>
      <c r="BM607" s="37" t="str">
        <v/>
      </c>
      <c r="BN607" s="37" t="str">
        <v/>
      </c>
      <c r="BO607" s="37" t="str">
        <v/>
      </c>
      <c r="BP607" s="37" t="str">
        <v/>
      </c>
      <c r="BQ607" s="37" t="str">
        <v/>
      </c>
      <c r="BR607" s="40" t="str">
        <f t="shared" si="350"/>
        <v/>
      </c>
      <c r="BS607" s="36" t="str">
        <f>IFERROR(INDEX('Level Multipliers'!$D:$D,MATCH(BR607,'Level Multipliers'!$A:$A,0)),"")</f>
        <v/>
      </c>
      <c r="BT607" s="37" t="str">
        <f t="shared" si="351"/>
        <v/>
      </c>
      <c r="BU607" s="37" t="str">
        <f t="shared" si="352"/>
        <v/>
      </c>
      <c r="BV607" s="38" t="str">
        <f t="shared" si="353"/>
        <v/>
      </c>
      <c r="BW607" s="38" t="str">
        <f t="shared" si="354"/>
        <v/>
      </c>
      <c r="BX607" s="38" t="b">
        <f t="shared" si="355"/>
        <v>1</v>
      </c>
      <c r="BY607" s="37" t="str">
        <f t="array" ref="BY607:CI607">IF(BX607,"",IVSolution($M607,$N607,$O607,BT607,BU607,BV607,BW607,$E607,$F607,$G607,$H607,$I607))</f>
        <v/>
      </c>
      <c r="BZ607" s="37" t="str">
        <v/>
      </c>
      <c r="CA607" s="37" t="str">
        <v/>
      </c>
      <c r="CB607" s="39" t="str">
        <v/>
      </c>
      <c r="CC607" s="39" t="str">
        <v/>
      </c>
      <c r="CD607" s="37" t="str">
        <v/>
      </c>
      <c r="CE607" s="37" t="str">
        <v/>
      </c>
      <c r="CF607" s="37" t="str">
        <v/>
      </c>
      <c r="CG607" s="37" t="str">
        <v/>
      </c>
      <c r="CH607" s="37" t="str">
        <v/>
      </c>
      <c r="CI607" s="37" t="str">
        <v/>
      </c>
      <c r="CJ607" s="41" t="str">
        <f t="shared" si="356"/>
        <v/>
      </c>
      <c r="CK607" s="41" t="str">
        <f t="shared" si="357"/>
        <v/>
      </c>
      <c r="CL607" s="61" t="str">
        <f t="shared" si="358"/>
        <v/>
      </c>
      <c r="CM607" s="39" t="str">
        <f t="shared" si="359"/>
        <v/>
      </c>
      <c r="CN607" s="39" t="str">
        <f t="shared" si="360"/>
        <v/>
      </c>
      <c r="CO607" s="42" t="str">
        <f t="shared" si="361"/>
        <v/>
      </c>
      <c r="CP607" s="42" t="str">
        <f t="shared" si="362"/>
        <v/>
      </c>
      <c r="CQ607" s="42" t="str">
        <f t="shared" si="363"/>
        <v/>
      </c>
      <c r="CR607" s="42" t="str">
        <f t="shared" si="364"/>
        <v/>
      </c>
      <c r="CS607" s="42" t="str">
        <f t="shared" si="365"/>
        <v/>
      </c>
      <c r="CT607" s="42" t="str">
        <f t="shared" si="366"/>
        <v/>
      </c>
      <c r="CU607" s="43" t="str">
        <f t="shared" si="367"/>
        <v/>
      </c>
      <c r="CV607" s="43" t="str">
        <f t="shared" si="368"/>
        <v/>
      </c>
      <c r="CW607" s="43" t="str">
        <f t="shared" si="369"/>
        <v/>
      </c>
      <c r="CX607" s="13"/>
    </row>
    <row r="608" spans="1:102" x14ac:dyDescent="0.25">
      <c r="A608" s="31"/>
      <c r="B608" s="13"/>
      <c r="C608" s="13"/>
      <c r="D608" s="13"/>
      <c r="E608" s="32"/>
      <c r="F608" s="32"/>
      <c r="G608" s="32"/>
      <c r="H608" s="32"/>
      <c r="I608" s="32"/>
      <c r="J608" s="13"/>
      <c r="K608" s="33"/>
      <c r="L608" s="34" t="str">
        <f>IFERROR(INDEX('Pokemon Data'!A:A,MATCH($A608,'Pokemon Data'!$B:$B,0)),"")</f>
        <v/>
      </c>
      <c r="M608" s="34" t="str">
        <f>IFERROR(INDEX('Pokemon Data'!I:I,MATCH($A608,'Pokemon Data'!$B:$B,0)),"")</f>
        <v/>
      </c>
      <c r="N608" s="34" t="str">
        <f>IFERROR(INDEX('Pokemon Data'!J:J,MATCH($A608,'Pokemon Data'!$B:$B,0)),"")</f>
        <v/>
      </c>
      <c r="O608" s="34" t="str">
        <f>IFERROR(INDEX('Pokemon Data'!K:K,MATCH($A608,'Pokemon Data'!$B:$B,0)),"")</f>
        <v/>
      </c>
      <c r="P608" s="35" t="str">
        <f>IFERROR(INDEX('Level Multipliers'!$A:$A,MATCH($D608,'Level Multipliers'!$B:$B,0)),"")</f>
        <v/>
      </c>
      <c r="Q608" s="36" t="str">
        <f>IFERROR(INDEX('Level Multipliers'!$D:$D,MATCH(P608,'Level Multipliers'!$A:$A,0)),"")</f>
        <v/>
      </c>
      <c r="R608" s="37" t="str">
        <f t="shared" si="333"/>
        <v/>
      </c>
      <c r="S608" s="37" t="str">
        <f t="shared" si="334"/>
        <v/>
      </c>
      <c r="T608" s="38" t="str">
        <f t="shared" si="335"/>
        <v/>
      </c>
      <c r="U608" s="38" t="str">
        <f t="shared" si="336"/>
        <v/>
      </c>
      <c r="V608" s="38" t="b">
        <f t="shared" si="337"/>
        <v>1</v>
      </c>
      <c r="W608" s="37" t="str">
        <f t="array" ref="W608:AG608">IF(V608,"",IVSolution($M608,$N608,$O608,R608,S608,T608,U608,$E608,$F608,$G608,$H608,$I608))</f>
        <v/>
      </c>
      <c r="X608" s="37" t="str">
        <v/>
      </c>
      <c r="Y608" s="37" t="str">
        <v/>
      </c>
      <c r="Z608" s="39" t="str">
        <v/>
      </c>
      <c r="AA608" s="39" t="str">
        <v/>
      </c>
      <c r="AB608" s="37" t="str">
        <v/>
      </c>
      <c r="AC608" s="37" t="str">
        <v/>
      </c>
      <c r="AD608" s="37" t="str">
        <v/>
      </c>
      <c r="AE608" s="37" t="str">
        <v/>
      </c>
      <c r="AF608" s="37" t="str">
        <v/>
      </c>
      <c r="AG608" s="37" t="str">
        <v/>
      </c>
      <c r="AH608" s="40" t="str">
        <f t="shared" si="338"/>
        <v/>
      </c>
      <c r="AI608" s="36" t="str">
        <f>IFERROR(INDEX('Level Multipliers'!$D:$D,MATCH(AH608,'Level Multipliers'!$A:$A,0)),"")</f>
        <v/>
      </c>
      <c r="AJ608" s="37" t="str">
        <f t="shared" si="339"/>
        <v/>
      </c>
      <c r="AK608" s="37" t="str">
        <f t="shared" si="340"/>
        <v/>
      </c>
      <c r="AL608" s="38" t="str">
        <f t="shared" si="341"/>
        <v/>
      </c>
      <c r="AM608" s="38" t="str">
        <f t="shared" si="342"/>
        <v/>
      </c>
      <c r="AN608" s="38" t="b">
        <f t="shared" si="343"/>
        <v>1</v>
      </c>
      <c r="AO608" s="37" t="str">
        <f t="array" ref="AO608:AY608">IF(AN608,"",IVSolution($M608,$N608,$O608,AJ608,AK608,AL608,AM608,$E608,$F608,$G608,$H608,$I608))</f>
        <v/>
      </c>
      <c r="AP608" s="37" t="str">
        <v/>
      </c>
      <c r="AQ608" s="37" t="str">
        <v/>
      </c>
      <c r="AR608" s="39" t="str">
        <v/>
      </c>
      <c r="AS608" s="39" t="str">
        <v/>
      </c>
      <c r="AT608" s="37" t="str">
        <v/>
      </c>
      <c r="AU608" s="37" t="str">
        <v/>
      </c>
      <c r="AV608" s="37" t="str">
        <v/>
      </c>
      <c r="AW608" s="37" t="str">
        <v/>
      </c>
      <c r="AX608" s="37" t="str">
        <v/>
      </c>
      <c r="AY608" s="37" t="str">
        <v/>
      </c>
      <c r="AZ608" s="40" t="str">
        <f t="shared" si="344"/>
        <v/>
      </c>
      <c r="BA608" s="36" t="str">
        <f>IFERROR(INDEX('Level Multipliers'!$D:$D,MATCH(AZ608,'Level Multipliers'!$A:$A,0)),"")</f>
        <v/>
      </c>
      <c r="BB608" s="37" t="str">
        <f t="shared" si="345"/>
        <v/>
      </c>
      <c r="BC608" s="37" t="str">
        <f t="shared" si="346"/>
        <v/>
      </c>
      <c r="BD608" s="38" t="str">
        <f t="shared" si="347"/>
        <v/>
      </c>
      <c r="BE608" s="38" t="str">
        <f t="shared" si="348"/>
        <v/>
      </c>
      <c r="BF608" s="38" t="b">
        <f t="shared" si="349"/>
        <v>1</v>
      </c>
      <c r="BG608" s="37" t="str">
        <f t="array" ref="BG608:BQ608">IF(BF608,"",IVSolution($M608,$N608,$O608,BB608,BC608,BD608,BE608,$E608,$F608,$G608,$H608,$I608))</f>
        <v/>
      </c>
      <c r="BH608" s="37" t="str">
        <v/>
      </c>
      <c r="BI608" s="37" t="str">
        <v/>
      </c>
      <c r="BJ608" s="39" t="str">
        <v/>
      </c>
      <c r="BK608" s="39" t="str">
        <v/>
      </c>
      <c r="BL608" s="37" t="str">
        <v/>
      </c>
      <c r="BM608" s="37" t="str">
        <v/>
      </c>
      <c r="BN608" s="37" t="str">
        <v/>
      </c>
      <c r="BO608" s="37" t="str">
        <v/>
      </c>
      <c r="BP608" s="37" t="str">
        <v/>
      </c>
      <c r="BQ608" s="37" t="str">
        <v/>
      </c>
      <c r="BR608" s="40" t="str">
        <f t="shared" si="350"/>
        <v/>
      </c>
      <c r="BS608" s="36" t="str">
        <f>IFERROR(INDEX('Level Multipliers'!$D:$D,MATCH(BR608,'Level Multipliers'!$A:$A,0)),"")</f>
        <v/>
      </c>
      <c r="BT608" s="37" t="str">
        <f t="shared" si="351"/>
        <v/>
      </c>
      <c r="BU608" s="37" t="str">
        <f t="shared" si="352"/>
        <v/>
      </c>
      <c r="BV608" s="38" t="str">
        <f t="shared" si="353"/>
        <v/>
      </c>
      <c r="BW608" s="38" t="str">
        <f t="shared" si="354"/>
        <v/>
      </c>
      <c r="BX608" s="38" t="b">
        <f t="shared" si="355"/>
        <v>1</v>
      </c>
      <c r="BY608" s="37" t="str">
        <f t="array" ref="BY608:CI608">IF(BX608,"",IVSolution($M608,$N608,$O608,BT608,BU608,BV608,BW608,$E608,$F608,$G608,$H608,$I608))</f>
        <v/>
      </c>
      <c r="BZ608" s="37" t="str">
        <v/>
      </c>
      <c r="CA608" s="37" t="str">
        <v/>
      </c>
      <c r="CB608" s="39" t="str">
        <v/>
      </c>
      <c r="CC608" s="39" t="str">
        <v/>
      </c>
      <c r="CD608" s="37" t="str">
        <v/>
      </c>
      <c r="CE608" s="37" t="str">
        <v/>
      </c>
      <c r="CF608" s="37" t="str">
        <v/>
      </c>
      <c r="CG608" s="37" t="str">
        <v/>
      </c>
      <c r="CH608" s="37" t="str">
        <v/>
      </c>
      <c r="CI608" s="37" t="str">
        <v/>
      </c>
      <c r="CJ608" s="41" t="str">
        <f t="shared" si="356"/>
        <v/>
      </c>
      <c r="CK608" s="41" t="str">
        <f t="shared" si="357"/>
        <v/>
      </c>
      <c r="CL608" s="61" t="str">
        <f t="shared" si="358"/>
        <v/>
      </c>
      <c r="CM608" s="39" t="str">
        <f t="shared" si="359"/>
        <v/>
      </c>
      <c r="CN608" s="39" t="str">
        <f t="shared" si="360"/>
        <v/>
      </c>
      <c r="CO608" s="42" t="str">
        <f t="shared" si="361"/>
        <v/>
      </c>
      <c r="CP608" s="42" t="str">
        <f t="shared" si="362"/>
        <v/>
      </c>
      <c r="CQ608" s="42" t="str">
        <f t="shared" si="363"/>
        <v/>
      </c>
      <c r="CR608" s="42" t="str">
        <f t="shared" si="364"/>
        <v/>
      </c>
      <c r="CS608" s="42" t="str">
        <f t="shared" si="365"/>
        <v/>
      </c>
      <c r="CT608" s="42" t="str">
        <f t="shared" si="366"/>
        <v/>
      </c>
      <c r="CU608" s="43" t="str">
        <f t="shared" si="367"/>
        <v/>
      </c>
      <c r="CV608" s="43" t="str">
        <f t="shared" si="368"/>
        <v/>
      </c>
      <c r="CW608" s="43" t="str">
        <f t="shared" si="369"/>
        <v/>
      </c>
      <c r="CX608" s="13"/>
    </row>
    <row r="609" spans="1:102" x14ac:dyDescent="0.25">
      <c r="A609" s="31"/>
      <c r="B609" s="13"/>
      <c r="C609" s="13"/>
      <c r="D609" s="13"/>
      <c r="E609" s="32"/>
      <c r="F609" s="32"/>
      <c r="G609" s="32"/>
      <c r="H609" s="32"/>
      <c r="I609" s="32"/>
      <c r="J609" s="13"/>
      <c r="K609" s="33"/>
      <c r="L609" s="34" t="str">
        <f>IFERROR(INDEX('Pokemon Data'!A:A,MATCH($A609,'Pokemon Data'!$B:$B,0)),"")</f>
        <v/>
      </c>
      <c r="M609" s="34" t="str">
        <f>IFERROR(INDEX('Pokemon Data'!I:I,MATCH($A609,'Pokemon Data'!$B:$B,0)),"")</f>
        <v/>
      </c>
      <c r="N609" s="34" t="str">
        <f>IFERROR(INDEX('Pokemon Data'!J:J,MATCH($A609,'Pokemon Data'!$B:$B,0)),"")</f>
        <v/>
      </c>
      <c r="O609" s="34" t="str">
        <f>IFERROR(INDEX('Pokemon Data'!K:K,MATCH($A609,'Pokemon Data'!$B:$B,0)),"")</f>
        <v/>
      </c>
      <c r="P609" s="35" t="str">
        <f>IFERROR(INDEX('Level Multipliers'!$A:$A,MATCH($D609,'Level Multipliers'!$B:$B,0)),"")</f>
        <v/>
      </c>
      <c r="Q609" s="36" t="str">
        <f>IFERROR(INDEX('Level Multipliers'!$D:$D,MATCH(P609,'Level Multipliers'!$A:$A,0)),"")</f>
        <v/>
      </c>
      <c r="R609" s="37" t="str">
        <f t="shared" si="333"/>
        <v/>
      </c>
      <c r="S609" s="37" t="str">
        <f t="shared" si="334"/>
        <v/>
      </c>
      <c r="T609" s="38" t="str">
        <f t="shared" si="335"/>
        <v/>
      </c>
      <c r="U609" s="38" t="str">
        <f t="shared" si="336"/>
        <v/>
      </c>
      <c r="V609" s="38" t="b">
        <f t="shared" si="337"/>
        <v>1</v>
      </c>
      <c r="W609" s="37" t="str">
        <f t="array" ref="W609:AG609">IF(V609,"",IVSolution($M609,$N609,$O609,R609,S609,T609,U609,$E609,$F609,$G609,$H609,$I609))</f>
        <v/>
      </c>
      <c r="X609" s="37" t="str">
        <v/>
      </c>
      <c r="Y609" s="37" t="str">
        <v/>
      </c>
      <c r="Z609" s="39" t="str">
        <v/>
      </c>
      <c r="AA609" s="39" t="str">
        <v/>
      </c>
      <c r="AB609" s="37" t="str">
        <v/>
      </c>
      <c r="AC609" s="37" t="str">
        <v/>
      </c>
      <c r="AD609" s="37" t="str">
        <v/>
      </c>
      <c r="AE609" s="37" t="str">
        <v/>
      </c>
      <c r="AF609" s="37" t="str">
        <v/>
      </c>
      <c r="AG609" s="37" t="str">
        <v/>
      </c>
      <c r="AH609" s="40" t="str">
        <f t="shared" si="338"/>
        <v/>
      </c>
      <c r="AI609" s="36" t="str">
        <f>IFERROR(INDEX('Level Multipliers'!$D:$D,MATCH(AH609,'Level Multipliers'!$A:$A,0)),"")</f>
        <v/>
      </c>
      <c r="AJ609" s="37" t="str">
        <f t="shared" si="339"/>
        <v/>
      </c>
      <c r="AK609" s="37" t="str">
        <f t="shared" si="340"/>
        <v/>
      </c>
      <c r="AL609" s="38" t="str">
        <f t="shared" si="341"/>
        <v/>
      </c>
      <c r="AM609" s="38" t="str">
        <f t="shared" si="342"/>
        <v/>
      </c>
      <c r="AN609" s="38" t="b">
        <f t="shared" si="343"/>
        <v>1</v>
      </c>
      <c r="AO609" s="37" t="str">
        <f t="array" ref="AO609:AY609">IF(AN609,"",IVSolution($M609,$N609,$O609,AJ609,AK609,AL609,AM609,$E609,$F609,$G609,$H609,$I609))</f>
        <v/>
      </c>
      <c r="AP609" s="37" t="str">
        <v/>
      </c>
      <c r="AQ609" s="37" t="str">
        <v/>
      </c>
      <c r="AR609" s="39" t="str">
        <v/>
      </c>
      <c r="AS609" s="39" t="str">
        <v/>
      </c>
      <c r="AT609" s="37" t="str">
        <v/>
      </c>
      <c r="AU609" s="37" t="str">
        <v/>
      </c>
      <c r="AV609" s="37" t="str">
        <v/>
      </c>
      <c r="AW609" s="37" t="str">
        <v/>
      </c>
      <c r="AX609" s="37" t="str">
        <v/>
      </c>
      <c r="AY609" s="37" t="str">
        <v/>
      </c>
      <c r="AZ609" s="40" t="str">
        <f t="shared" si="344"/>
        <v/>
      </c>
      <c r="BA609" s="36" t="str">
        <f>IFERROR(INDEX('Level Multipliers'!$D:$D,MATCH(AZ609,'Level Multipliers'!$A:$A,0)),"")</f>
        <v/>
      </c>
      <c r="BB609" s="37" t="str">
        <f t="shared" si="345"/>
        <v/>
      </c>
      <c r="BC609" s="37" t="str">
        <f t="shared" si="346"/>
        <v/>
      </c>
      <c r="BD609" s="38" t="str">
        <f t="shared" si="347"/>
        <v/>
      </c>
      <c r="BE609" s="38" t="str">
        <f t="shared" si="348"/>
        <v/>
      </c>
      <c r="BF609" s="38" t="b">
        <f t="shared" si="349"/>
        <v>1</v>
      </c>
      <c r="BG609" s="37" t="str">
        <f t="array" ref="BG609:BQ609">IF(BF609,"",IVSolution($M609,$N609,$O609,BB609,BC609,BD609,BE609,$E609,$F609,$G609,$H609,$I609))</f>
        <v/>
      </c>
      <c r="BH609" s="37" t="str">
        <v/>
      </c>
      <c r="BI609" s="37" t="str">
        <v/>
      </c>
      <c r="BJ609" s="39" t="str">
        <v/>
      </c>
      <c r="BK609" s="39" t="str">
        <v/>
      </c>
      <c r="BL609" s="37" t="str">
        <v/>
      </c>
      <c r="BM609" s="37" t="str">
        <v/>
      </c>
      <c r="BN609" s="37" t="str">
        <v/>
      </c>
      <c r="BO609" s="37" t="str">
        <v/>
      </c>
      <c r="BP609" s="37" t="str">
        <v/>
      </c>
      <c r="BQ609" s="37" t="str">
        <v/>
      </c>
      <c r="BR609" s="40" t="str">
        <f t="shared" si="350"/>
        <v/>
      </c>
      <c r="BS609" s="36" t="str">
        <f>IFERROR(INDEX('Level Multipliers'!$D:$D,MATCH(BR609,'Level Multipliers'!$A:$A,0)),"")</f>
        <v/>
      </c>
      <c r="BT609" s="37" t="str">
        <f t="shared" si="351"/>
        <v/>
      </c>
      <c r="BU609" s="37" t="str">
        <f t="shared" si="352"/>
        <v/>
      </c>
      <c r="BV609" s="38" t="str">
        <f t="shared" si="353"/>
        <v/>
      </c>
      <c r="BW609" s="38" t="str">
        <f t="shared" si="354"/>
        <v/>
      </c>
      <c r="BX609" s="38" t="b">
        <f t="shared" si="355"/>
        <v>1</v>
      </c>
      <c r="BY609" s="37" t="str">
        <f t="array" ref="BY609:CI609">IF(BX609,"",IVSolution($M609,$N609,$O609,BT609,BU609,BV609,BW609,$E609,$F609,$G609,$H609,$I609))</f>
        <v/>
      </c>
      <c r="BZ609" s="37" t="str">
        <v/>
      </c>
      <c r="CA609" s="37" t="str">
        <v/>
      </c>
      <c r="CB609" s="39" t="str">
        <v/>
      </c>
      <c r="CC609" s="39" t="str">
        <v/>
      </c>
      <c r="CD609" s="37" t="str">
        <v/>
      </c>
      <c r="CE609" s="37" t="str">
        <v/>
      </c>
      <c r="CF609" s="37" t="str">
        <v/>
      </c>
      <c r="CG609" s="37" t="str">
        <v/>
      </c>
      <c r="CH609" s="37" t="str">
        <v/>
      </c>
      <c r="CI609" s="37" t="str">
        <v/>
      </c>
      <c r="CJ609" s="41" t="str">
        <f t="shared" si="356"/>
        <v/>
      </c>
      <c r="CK609" s="41" t="str">
        <f t="shared" si="357"/>
        <v/>
      </c>
      <c r="CL609" s="61" t="str">
        <f t="shared" si="358"/>
        <v/>
      </c>
      <c r="CM609" s="39" t="str">
        <f t="shared" si="359"/>
        <v/>
      </c>
      <c r="CN609" s="39" t="str">
        <f t="shared" si="360"/>
        <v/>
      </c>
      <c r="CO609" s="42" t="str">
        <f t="shared" si="361"/>
        <v/>
      </c>
      <c r="CP609" s="42" t="str">
        <f t="shared" si="362"/>
        <v/>
      </c>
      <c r="CQ609" s="42" t="str">
        <f t="shared" si="363"/>
        <v/>
      </c>
      <c r="CR609" s="42" t="str">
        <f t="shared" si="364"/>
        <v/>
      </c>
      <c r="CS609" s="42" t="str">
        <f t="shared" si="365"/>
        <v/>
      </c>
      <c r="CT609" s="42" t="str">
        <f t="shared" si="366"/>
        <v/>
      </c>
      <c r="CU609" s="43" t="str">
        <f t="shared" si="367"/>
        <v/>
      </c>
      <c r="CV609" s="43" t="str">
        <f t="shared" si="368"/>
        <v/>
      </c>
      <c r="CW609" s="43" t="str">
        <f t="shared" si="369"/>
        <v/>
      </c>
      <c r="CX609" s="13"/>
    </row>
    <row r="610" spans="1:102" x14ac:dyDescent="0.25">
      <c r="A610" s="31"/>
      <c r="B610" s="13"/>
      <c r="C610" s="13"/>
      <c r="D610" s="13"/>
      <c r="E610" s="32"/>
      <c r="F610" s="32"/>
      <c r="G610" s="32"/>
      <c r="H610" s="32"/>
      <c r="I610" s="32"/>
      <c r="J610" s="13"/>
      <c r="K610" s="33"/>
      <c r="L610" s="34" t="str">
        <f>IFERROR(INDEX('Pokemon Data'!A:A,MATCH($A610,'Pokemon Data'!$B:$B,0)),"")</f>
        <v/>
      </c>
      <c r="M610" s="34" t="str">
        <f>IFERROR(INDEX('Pokemon Data'!I:I,MATCH($A610,'Pokemon Data'!$B:$B,0)),"")</f>
        <v/>
      </c>
      <c r="N610" s="34" t="str">
        <f>IFERROR(INDEX('Pokemon Data'!J:J,MATCH($A610,'Pokemon Data'!$B:$B,0)),"")</f>
        <v/>
      </c>
      <c r="O610" s="34" t="str">
        <f>IFERROR(INDEX('Pokemon Data'!K:K,MATCH($A610,'Pokemon Data'!$B:$B,0)),"")</f>
        <v/>
      </c>
      <c r="P610" s="35" t="str">
        <f>IFERROR(INDEX('Level Multipliers'!$A:$A,MATCH($D610,'Level Multipliers'!$B:$B,0)),"")</f>
        <v/>
      </c>
      <c r="Q610" s="36" t="str">
        <f>IFERROR(INDEX('Level Multipliers'!$D:$D,MATCH(P610,'Level Multipliers'!$A:$A,0)),"")</f>
        <v/>
      </c>
      <c r="R610" s="37" t="str">
        <f t="shared" si="333"/>
        <v/>
      </c>
      <c r="S610" s="37" t="str">
        <f t="shared" si="334"/>
        <v/>
      </c>
      <c r="T610" s="38" t="str">
        <f t="shared" si="335"/>
        <v/>
      </c>
      <c r="U610" s="38" t="str">
        <f t="shared" si="336"/>
        <v/>
      </c>
      <c r="V610" s="38" t="b">
        <f t="shared" si="337"/>
        <v>1</v>
      </c>
      <c r="W610" s="37" t="str">
        <f t="array" ref="W610:AG610">IF(V610,"",IVSolution($M610,$N610,$O610,R610,S610,T610,U610,$E610,$F610,$G610,$H610,$I610))</f>
        <v/>
      </c>
      <c r="X610" s="37" t="str">
        <v/>
      </c>
      <c r="Y610" s="37" t="str">
        <v/>
      </c>
      <c r="Z610" s="39" t="str">
        <v/>
      </c>
      <c r="AA610" s="39" t="str">
        <v/>
      </c>
      <c r="AB610" s="37" t="str">
        <v/>
      </c>
      <c r="AC610" s="37" t="str">
        <v/>
      </c>
      <c r="AD610" s="37" t="str">
        <v/>
      </c>
      <c r="AE610" s="37" t="str">
        <v/>
      </c>
      <c r="AF610" s="37" t="str">
        <v/>
      </c>
      <c r="AG610" s="37" t="str">
        <v/>
      </c>
      <c r="AH610" s="40" t="str">
        <f t="shared" si="338"/>
        <v/>
      </c>
      <c r="AI610" s="36" t="str">
        <f>IFERROR(INDEX('Level Multipliers'!$D:$D,MATCH(AH610,'Level Multipliers'!$A:$A,0)),"")</f>
        <v/>
      </c>
      <c r="AJ610" s="37" t="str">
        <f t="shared" si="339"/>
        <v/>
      </c>
      <c r="AK610" s="37" t="str">
        <f t="shared" si="340"/>
        <v/>
      </c>
      <c r="AL610" s="38" t="str">
        <f t="shared" si="341"/>
        <v/>
      </c>
      <c r="AM610" s="38" t="str">
        <f t="shared" si="342"/>
        <v/>
      </c>
      <c r="AN610" s="38" t="b">
        <f t="shared" si="343"/>
        <v>1</v>
      </c>
      <c r="AO610" s="37" t="str">
        <f t="array" ref="AO610:AY610">IF(AN610,"",IVSolution($M610,$N610,$O610,AJ610,AK610,AL610,AM610,$E610,$F610,$G610,$H610,$I610))</f>
        <v/>
      </c>
      <c r="AP610" s="37" t="str">
        <v/>
      </c>
      <c r="AQ610" s="37" t="str">
        <v/>
      </c>
      <c r="AR610" s="39" t="str">
        <v/>
      </c>
      <c r="AS610" s="39" t="str">
        <v/>
      </c>
      <c r="AT610" s="37" t="str">
        <v/>
      </c>
      <c r="AU610" s="37" t="str">
        <v/>
      </c>
      <c r="AV610" s="37" t="str">
        <v/>
      </c>
      <c r="AW610" s="37" t="str">
        <v/>
      </c>
      <c r="AX610" s="37" t="str">
        <v/>
      </c>
      <c r="AY610" s="37" t="str">
        <v/>
      </c>
      <c r="AZ610" s="40" t="str">
        <f t="shared" si="344"/>
        <v/>
      </c>
      <c r="BA610" s="36" t="str">
        <f>IFERROR(INDEX('Level Multipliers'!$D:$D,MATCH(AZ610,'Level Multipliers'!$A:$A,0)),"")</f>
        <v/>
      </c>
      <c r="BB610" s="37" t="str">
        <f t="shared" si="345"/>
        <v/>
      </c>
      <c r="BC610" s="37" t="str">
        <f t="shared" si="346"/>
        <v/>
      </c>
      <c r="BD610" s="38" t="str">
        <f t="shared" si="347"/>
        <v/>
      </c>
      <c r="BE610" s="38" t="str">
        <f t="shared" si="348"/>
        <v/>
      </c>
      <c r="BF610" s="38" t="b">
        <f t="shared" si="349"/>
        <v>1</v>
      </c>
      <c r="BG610" s="37" t="str">
        <f t="array" ref="BG610:BQ610">IF(BF610,"",IVSolution($M610,$N610,$O610,BB610,BC610,BD610,BE610,$E610,$F610,$G610,$H610,$I610))</f>
        <v/>
      </c>
      <c r="BH610" s="37" t="str">
        <v/>
      </c>
      <c r="BI610" s="37" t="str">
        <v/>
      </c>
      <c r="BJ610" s="39" t="str">
        <v/>
      </c>
      <c r="BK610" s="39" t="str">
        <v/>
      </c>
      <c r="BL610" s="37" t="str">
        <v/>
      </c>
      <c r="BM610" s="37" t="str">
        <v/>
      </c>
      <c r="BN610" s="37" t="str">
        <v/>
      </c>
      <c r="BO610" s="37" t="str">
        <v/>
      </c>
      <c r="BP610" s="37" t="str">
        <v/>
      </c>
      <c r="BQ610" s="37" t="str">
        <v/>
      </c>
      <c r="BR610" s="40" t="str">
        <f t="shared" si="350"/>
        <v/>
      </c>
      <c r="BS610" s="36" t="str">
        <f>IFERROR(INDEX('Level Multipliers'!$D:$D,MATCH(BR610,'Level Multipliers'!$A:$A,0)),"")</f>
        <v/>
      </c>
      <c r="BT610" s="37" t="str">
        <f t="shared" si="351"/>
        <v/>
      </c>
      <c r="BU610" s="37" t="str">
        <f t="shared" si="352"/>
        <v/>
      </c>
      <c r="BV610" s="38" t="str">
        <f t="shared" si="353"/>
        <v/>
      </c>
      <c r="BW610" s="38" t="str">
        <f t="shared" si="354"/>
        <v/>
      </c>
      <c r="BX610" s="38" t="b">
        <f t="shared" si="355"/>
        <v>1</v>
      </c>
      <c r="BY610" s="37" t="str">
        <f t="array" ref="BY610:CI610">IF(BX610,"",IVSolution($M610,$N610,$O610,BT610,BU610,BV610,BW610,$E610,$F610,$G610,$H610,$I610))</f>
        <v/>
      </c>
      <c r="BZ610" s="37" t="str">
        <v/>
      </c>
      <c r="CA610" s="37" t="str">
        <v/>
      </c>
      <c r="CB610" s="39" t="str">
        <v/>
      </c>
      <c r="CC610" s="39" t="str">
        <v/>
      </c>
      <c r="CD610" s="37" t="str">
        <v/>
      </c>
      <c r="CE610" s="37" t="str">
        <v/>
      </c>
      <c r="CF610" s="37" t="str">
        <v/>
      </c>
      <c r="CG610" s="37" t="str">
        <v/>
      </c>
      <c r="CH610" s="37" t="str">
        <v/>
      </c>
      <c r="CI610" s="37" t="str">
        <v/>
      </c>
      <c r="CJ610" s="41" t="str">
        <f t="shared" si="356"/>
        <v/>
      </c>
      <c r="CK610" s="41" t="str">
        <f t="shared" si="357"/>
        <v/>
      </c>
      <c r="CL610" s="61" t="str">
        <f t="shared" si="358"/>
        <v/>
      </c>
      <c r="CM610" s="39" t="str">
        <f t="shared" si="359"/>
        <v/>
      </c>
      <c r="CN610" s="39" t="str">
        <f t="shared" si="360"/>
        <v/>
      </c>
      <c r="CO610" s="42" t="str">
        <f t="shared" si="361"/>
        <v/>
      </c>
      <c r="CP610" s="42" t="str">
        <f t="shared" si="362"/>
        <v/>
      </c>
      <c r="CQ610" s="42" t="str">
        <f t="shared" si="363"/>
        <v/>
      </c>
      <c r="CR610" s="42" t="str">
        <f t="shared" si="364"/>
        <v/>
      </c>
      <c r="CS610" s="42" t="str">
        <f t="shared" si="365"/>
        <v/>
      </c>
      <c r="CT610" s="42" t="str">
        <f t="shared" si="366"/>
        <v/>
      </c>
      <c r="CU610" s="43" t="str">
        <f t="shared" si="367"/>
        <v/>
      </c>
      <c r="CV610" s="43" t="str">
        <f t="shared" si="368"/>
        <v/>
      </c>
      <c r="CW610" s="43" t="str">
        <f t="shared" si="369"/>
        <v/>
      </c>
      <c r="CX610" s="13"/>
    </row>
    <row r="611" spans="1:102" x14ac:dyDescent="0.25">
      <c r="A611" s="31"/>
      <c r="B611" s="13"/>
      <c r="C611" s="13"/>
      <c r="D611" s="13"/>
      <c r="E611" s="32"/>
      <c r="F611" s="32"/>
      <c r="G611" s="32"/>
      <c r="H611" s="32"/>
      <c r="I611" s="32"/>
      <c r="J611" s="13"/>
      <c r="K611" s="33"/>
      <c r="L611" s="34" t="str">
        <f>IFERROR(INDEX('Pokemon Data'!A:A,MATCH($A611,'Pokemon Data'!$B:$B,0)),"")</f>
        <v/>
      </c>
      <c r="M611" s="34" t="str">
        <f>IFERROR(INDEX('Pokemon Data'!I:I,MATCH($A611,'Pokemon Data'!$B:$B,0)),"")</f>
        <v/>
      </c>
      <c r="N611" s="34" t="str">
        <f>IFERROR(INDEX('Pokemon Data'!J:J,MATCH($A611,'Pokemon Data'!$B:$B,0)),"")</f>
        <v/>
      </c>
      <c r="O611" s="34" t="str">
        <f>IFERROR(INDEX('Pokemon Data'!K:K,MATCH($A611,'Pokemon Data'!$B:$B,0)),"")</f>
        <v/>
      </c>
      <c r="P611" s="35" t="str">
        <f>IFERROR(INDEX('Level Multipliers'!$A:$A,MATCH($D611,'Level Multipliers'!$B:$B,0)),"")</f>
        <v/>
      </c>
      <c r="Q611" s="36" t="str">
        <f>IFERROR(INDEX('Level Multipliers'!$D:$D,MATCH(P611,'Level Multipliers'!$A:$A,0)),"")</f>
        <v/>
      </c>
      <c r="R611" s="37" t="str">
        <f t="shared" si="333"/>
        <v/>
      </c>
      <c r="S611" s="37" t="str">
        <f t="shared" si="334"/>
        <v/>
      </c>
      <c r="T611" s="38" t="str">
        <f t="shared" si="335"/>
        <v/>
      </c>
      <c r="U611" s="38" t="str">
        <f t="shared" si="336"/>
        <v/>
      </c>
      <c r="V611" s="38" t="b">
        <f t="shared" si="337"/>
        <v>1</v>
      </c>
      <c r="W611" s="37" t="str">
        <f t="array" ref="W611:AG611">IF(V611,"",IVSolution($M611,$N611,$O611,R611,S611,T611,U611,$E611,$F611,$G611,$H611,$I611))</f>
        <v/>
      </c>
      <c r="X611" s="37" t="str">
        <v/>
      </c>
      <c r="Y611" s="37" t="str">
        <v/>
      </c>
      <c r="Z611" s="39" t="str">
        <v/>
      </c>
      <c r="AA611" s="39" t="str">
        <v/>
      </c>
      <c r="AB611" s="37" t="str">
        <v/>
      </c>
      <c r="AC611" s="37" t="str">
        <v/>
      </c>
      <c r="AD611" s="37" t="str">
        <v/>
      </c>
      <c r="AE611" s="37" t="str">
        <v/>
      </c>
      <c r="AF611" s="37" t="str">
        <v/>
      </c>
      <c r="AG611" s="37" t="str">
        <v/>
      </c>
      <c r="AH611" s="40" t="str">
        <f t="shared" si="338"/>
        <v/>
      </c>
      <c r="AI611" s="36" t="str">
        <f>IFERROR(INDEX('Level Multipliers'!$D:$D,MATCH(AH611,'Level Multipliers'!$A:$A,0)),"")</f>
        <v/>
      </c>
      <c r="AJ611" s="37" t="str">
        <f t="shared" si="339"/>
        <v/>
      </c>
      <c r="AK611" s="37" t="str">
        <f t="shared" si="340"/>
        <v/>
      </c>
      <c r="AL611" s="38" t="str">
        <f t="shared" si="341"/>
        <v/>
      </c>
      <c r="AM611" s="38" t="str">
        <f t="shared" si="342"/>
        <v/>
      </c>
      <c r="AN611" s="38" t="b">
        <f t="shared" si="343"/>
        <v>1</v>
      </c>
      <c r="AO611" s="37" t="str">
        <f t="array" ref="AO611:AY611">IF(AN611,"",IVSolution($M611,$N611,$O611,AJ611,AK611,AL611,AM611,$E611,$F611,$G611,$H611,$I611))</f>
        <v/>
      </c>
      <c r="AP611" s="37" t="str">
        <v/>
      </c>
      <c r="AQ611" s="37" t="str">
        <v/>
      </c>
      <c r="AR611" s="39" t="str">
        <v/>
      </c>
      <c r="AS611" s="39" t="str">
        <v/>
      </c>
      <c r="AT611" s="37" t="str">
        <v/>
      </c>
      <c r="AU611" s="37" t="str">
        <v/>
      </c>
      <c r="AV611" s="37" t="str">
        <v/>
      </c>
      <c r="AW611" s="37" t="str">
        <v/>
      </c>
      <c r="AX611" s="37" t="str">
        <v/>
      </c>
      <c r="AY611" s="37" t="str">
        <v/>
      </c>
      <c r="AZ611" s="40" t="str">
        <f t="shared" si="344"/>
        <v/>
      </c>
      <c r="BA611" s="36" t="str">
        <f>IFERROR(INDEX('Level Multipliers'!$D:$D,MATCH(AZ611,'Level Multipliers'!$A:$A,0)),"")</f>
        <v/>
      </c>
      <c r="BB611" s="37" t="str">
        <f t="shared" si="345"/>
        <v/>
      </c>
      <c r="BC611" s="37" t="str">
        <f t="shared" si="346"/>
        <v/>
      </c>
      <c r="BD611" s="38" t="str">
        <f t="shared" si="347"/>
        <v/>
      </c>
      <c r="BE611" s="38" t="str">
        <f t="shared" si="348"/>
        <v/>
      </c>
      <c r="BF611" s="38" t="b">
        <f t="shared" si="349"/>
        <v>1</v>
      </c>
      <c r="BG611" s="37" t="str">
        <f t="array" ref="BG611:BQ611">IF(BF611,"",IVSolution($M611,$N611,$O611,BB611,BC611,BD611,BE611,$E611,$F611,$G611,$H611,$I611))</f>
        <v/>
      </c>
      <c r="BH611" s="37" t="str">
        <v/>
      </c>
      <c r="BI611" s="37" t="str">
        <v/>
      </c>
      <c r="BJ611" s="39" t="str">
        <v/>
      </c>
      <c r="BK611" s="39" t="str">
        <v/>
      </c>
      <c r="BL611" s="37" t="str">
        <v/>
      </c>
      <c r="BM611" s="37" t="str">
        <v/>
      </c>
      <c r="BN611" s="37" t="str">
        <v/>
      </c>
      <c r="BO611" s="37" t="str">
        <v/>
      </c>
      <c r="BP611" s="37" t="str">
        <v/>
      </c>
      <c r="BQ611" s="37" t="str">
        <v/>
      </c>
      <c r="BR611" s="40" t="str">
        <f t="shared" si="350"/>
        <v/>
      </c>
      <c r="BS611" s="36" t="str">
        <f>IFERROR(INDEX('Level Multipliers'!$D:$D,MATCH(BR611,'Level Multipliers'!$A:$A,0)),"")</f>
        <v/>
      </c>
      <c r="BT611" s="37" t="str">
        <f t="shared" si="351"/>
        <v/>
      </c>
      <c r="BU611" s="37" t="str">
        <f t="shared" si="352"/>
        <v/>
      </c>
      <c r="BV611" s="38" t="str">
        <f t="shared" si="353"/>
        <v/>
      </c>
      <c r="BW611" s="38" t="str">
        <f t="shared" si="354"/>
        <v/>
      </c>
      <c r="BX611" s="38" t="b">
        <f t="shared" si="355"/>
        <v>1</v>
      </c>
      <c r="BY611" s="37" t="str">
        <f t="array" ref="BY611:CI611">IF(BX611,"",IVSolution($M611,$N611,$O611,BT611,BU611,BV611,BW611,$E611,$F611,$G611,$H611,$I611))</f>
        <v/>
      </c>
      <c r="BZ611" s="37" t="str">
        <v/>
      </c>
      <c r="CA611" s="37" t="str">
        <v/>
      </c>
      <c r="CB611" s="39" t="str">
        <v/>
      </c>
      <c r="CC611" s="39" t="str">
        <v/>
      </c>
      <c r="CD611" s="37" t="str">
        <v/>
      </c>
      <c r="CE611" s="37" t="str">
        <v/>
      </c>
      <c r="CF611" s="37" t="str">
        <v/>
      </c>
      <c r="CG611" s="37" t="str">
        <v/>
      </c>
      <c r="CH611" s="37" t="str">
        <v/>
      </c>
      <c r="CI611" s="37" t="str">
        <v/>
      </c>
      <c r="CJ611" s="41" t="str">
        <f t="shared" si="356"/>
        <v/>
      </c>
      <c r="CK611" s="41" t="str">
        <f t="shared" si="357"/>
        <v/>
      </c>
      <c r="CL611" s="61" t="str">
        <f t="shared" si="358"/>
        <v/>
      </c>
      <c r="CM611" s="39" t="str">
        <f t="shared" si="359"/>
        <v/>
      </c>
      <c r="CN611" s="39" t="str">
        <f t="shared" si="360"/>
        <v/>
      </c>
      <c r="CO611" s="42" t="str">
        <f t="shared" si="361"/>
        <v/>
      </c>
      <c r="CP611" s="42" t="str">
        <f t="shared" si="362"/>
        <v/>
      </c>
      <c r="CQ611" s="42" t="str">
        <f t="shared" si="363"/>
        <v/>
      </c>
      <c r="CR611" s="42" t="str">
        <f t="shared" si="364"/>
        <v/>
      </c>
      <c r="CS611" s="42" t="str">
        <f t="shared" si="365"/>
        <v/>
      </c>
      <c r="CT611" s="42" t="str">
        <f t="shared" si="366"/>
        <v/>
      </c>
      <c r="CU611" s="43" t="str">
        <f t="shared" si="367"/>
        <v/>
      </c>
      <c r="CV611" s="43" t="str">
        <f t="shared" si="368"/>
        <v/>
      </c>
      <c r="CW611" s="43" t="str">
        <f t="shared" si="369"/>
        <v/>
      </c>
      <c r="CX611" s="13"/>
    </row>
    <row r="612" spans="1:102" x14ac:dyDescent="0.25">
      <c r="A612" s="31"/>
      <c r="B612" s="13"/>
      <c r="C612" s="13"/>
      <c r="D612" s="13"/>
      <c r="E612" s="32"/>
      <c r="F612" s="32"/>
      <c r="G612" s="32"/>
      <c r="H612" s="32"/>
      <c r="I612" s="32"/>
      <c r="J612" s="13"/>
      <c r="K612" s="33"/>
      <c r="L612" s="34" t="str">
        <f>IFERROR(INDEX('Pokemon Data'!A:A,MATCH($A612,'Pokemon Data'!$B:$B,0)),"")</f>
        <v/>
      </c>
      <c r="M612" s="34" t="str">
        <f>IFERROR(INDEX('Pokemon Data'!I:I,MATCH($A612,'Pokemon Data'!$B:$B,0)),"")</f>
        <v/>
      </c>
      <c r="N612" s="34" t="str">
        <f>IFERROR(INDEX('Pokemon Data'!J:J,MATCH($A612,'Pokemon Data'!$B:$B,0)),"")</f>
        <v/>
      </c>
      <c r="O612" s="34" t="str">
        <f>IFERROR(INDEX('Pokemon Data'!K:K,MATCH($A612,'Pokemon Data'!$B:$B,0)),"")</f>
        <v/>
      </c>
      <c r="P612" s="35" t="str">
        <f>IFERROR(INDEX('Level Multipliers'!$A:$A,MATCH($D612,'Level Multipliers'!$B:$B,0)),"")</f>
        <v/>
      </c>
      <c r="Q612" s="36" t="str">
        <f>IFERROR(INDEX('Level Multipliers'!$D:$D,MATCH(P612,'Level Multipliers'!$A:$A,0)),"")</f>
        <v/>
      </c>
      <c r="R612" s="37" t="str">
        <f t="shared" si="333"/>
        <v/>
      </c>
      <c r="S612" s="37" t="str">
        <f t="shared" si="334"/>
        <v/>
      </c>
      <c r="T612" s="38" t="str">
        <f t="shared" si="335"/>
        <v/>
      </c>
      <c r="U612" s="38" t="str">
        <f t="shared" si="336"/>
        <v/>
      </c>
      <c r="V612" s="38" t="b">
        <f t="shared" si="337"/>
        <v>1</v>
      </c>
      <c r="W612" s="37" t="str">
        <f t="array" ref="W612:AG612">IF(V612,"",IVSolution($M612,$N612,$O612,R612,S612,T612,U612,$E612,$F612,$G612,$H612,$I612))</f>
        <v/>
      </c>
      <c r="X612" s="37" t="str">
        <v/>
      </c>
      <c r="Y612" s="37" t="str">
        <v/>
      </c>
      <c r="Z612" s="39" t="str">
        <v/>
      </c>
      <c r="AA612" s="39" t="str">
        <v/>
      </c>
      <c r="AB612" s="37" t="str">
        <v/>
      </c>
      <c r="AC612" s="37" t="str">
        <v/>
      </c>
      <c r="AD612" s="37" t="str">
        <v/>
      </c>
      <c r="AE612" s="37" t="str">
        <v/>
      </c>
      <c r="AF612" s="37" t="str">
        <v/>
      </c>
      <c r="AG612" s="37" t="str">
        <v/>
      </c>
      <c r="AH612" s="40" t="str">
        <f t="shared" si="338"/>
        <v/>
      </c>
      <c r="AI612" s="36" t="str">
        <f>IFERROR(INDEX('Level Multipliers'!$D:$D,MATCH(AH612,'Level Multipliers'!$A:$A,0)),"")</f>
        <v/>
      </c>
      <c r="AJ612" s="37" t="str">
        <f t="shared" si="339"/>
        <v/>
      </c>
      <c r="AK612" s="37" t="str">
        <f t="shared" si="340"/>
        <v/>
      </c>
      <c r="AL612" s="38" t="str">
        <f t="shared" si="341"/>
        <v/>
      </c>
      <c r="AM612" s="38" t="str">
        <f t="shared" si="342"/>
        <v/>
      </c>
      <c r="AN612" s="38" t="b">
        <f t="shared" si="343"/>
        <v>1</v>
      </c>
      <c r="AO612" s="37" t="str">
        <f t="array" ref="AO612:AY612">IF(AN612,"",IVSolution($M612,$N612,$O612,AJ612,AK612,AL612,AM612,$E612,$F612,$G612,$H612,$I612))</f>
        <v/>
      </c>
      <c r="AP612" s="37" t="str">
        <v/>
      </c>
      <c r="AQ612" s="37" t="str">
        <v/>
      </c>
      <c r="AR612" s="39" t="str">
        <v/>
      </c>
      <c r="AS612" s="39" t="str">
        <v/>
      </c>
      <c r="AT612" s="37" t="str">
        <v/>
      </c>
      <c r="AU612" s="37" t="str">
        <v/>
      </c>
      <c r="AV612" s="37" t="str">
        <v/>
      </c>
      <c r="AW612" s="37" t="str">
        <v/>
      </c>
      <c r="AX612" s="37" t="str">
        <v/>
      </c>
      <c r="AY612" s="37" t="str">
        <v/>
      </c>
      <c r="AZ612" s="40" t="str">
        <f t="shared" si="344"/>
        <v/>
      </c>
      <c r="BA612" s="36" t="str">
        <f>IFERROR(INDEX('Level Multipliers'!$D:$D,MATCH(AZ612,'Level Multipliers'!$A:$A,0)),"")</f>
        <v/>
      </c>
      <c r="BB612" s="37" t="str">
        <f t="shared" si="345"/>
        <v/>
      </c>
      <c r="BC612" s="37" t="str">
        <f t="shared" si="346"/>
        <v/>
      </c>
      <c r="BD612" s="38" t="str">
        <f t="shared" si="347"/>
        <v/>
      </c>
      <c r="BE612" s="38" t="str">
        <f t="shared" si="348"/>
        <v/>
      </c>
      <c r="BF612" s="38" t="b">
        <f t="shared" si="349"/>
        <v>1</v>
      </c>
      <c r="BG612" s="37" t="str">
        <f t="array" ref="BG612:BQ612">IF(BF612,"",IVSolution($M612,$N612,$O612,BB612,BC612,BD612,BE612,$E612,$F612,$G612,$H612,$I612))</f>
        <v/>
      </c>
      <c r="BH612" s="37" t="str">
        <v/>
      </c>
      <c r="BI612" s="37" t="str">
        <v/>
      </c>
      <c r="BJ612" s="39" t="str">
        <v/>
      </c>
      <c r="BK612" s="39" t="str">
        <v/>
      </c>
      <c r="BL612" s="37" t="str">
        <v/>
      </c>
      <c r="BM612" s="37" t="str">
        <v/>
      </c>
      <c r="BN612" s="37" t="str">
        <v/>
      </c>
      <c r="BO612" s="37" t="str">
        <v/>
      </c>
      <c r="BP612" s="37" t="str">
        <v/>
      </c>
      <c r="BQ612" s="37" t="str">
        <v/>
      </c>
      <c r="BR612" s="40" t="str">
        <f t="shared" si="350"/>
        <v/>
      </c>
      <c r="BS612" s="36" t="str">
        <f>IFERROR(INDEX('Level Multipliers'!$D:$D,MATCH(BR612,'Level Multipliers'!$A:$A,0)),"")</f>
        <v/>
      </c>
      <c r="BT612" s="37" t="str">
        <f t="shared" si="351"/>
        <v/>
      </c>
      <c r="BU612" s="37" t="str">
        <f t="shared" si="352"/>
        <v/>
      </c>
      <c r="BV612" s="38" t="str">
        <f t="shared" si="353"/>
        <v/>
      </c>
      <c r="BW612" s="38" t="str">
        <f t="shared" si="354"/>
        <v/>
      </c>
      <c r="BX612" s="38" t="b">
        <f t="shared" si="355"/>
        <v>1</v>
      </c>
      <c r="BY612" s="37" t="str">
        <f t="array" ref="BY612:CI612">IF(BX612,"",IVSolution($M612,$N612,$O612,BT612,BU612,BV612,BW612,$E612,$F612,$G612,$H612,$I612))</f>
        <v/>
      </c>
      <c r="BZ612" s="37" t="str">
        <v/>
      </c>
      <c r="CA612" s="37" t="str">
        <v/>
      </c>
      <c r="CB612" s="39" t="str">
        <v/>
      </c>
      <c r="CC612" s="39" t="str">
        <v/>
      </c>
      <c r="CD612" s="37" t="str">
        <v/>
      </c>
      <c r="CE612" s="37" t="str">
        <v/>
      </c>
      <c r="CF612" s="37" t="str">
        <v/>
      </c>
      <c r="CG612" s="37" t="str">
        <v/>
      </c>
      <c r="CH612" s="37" t="str">
        <v/>
      </c>
      <c r="CI612" s="37" t="str">
        <v/>
      </c>
      <c r="CJ612" s="41" t="str">
        <f t="shared" si="356"/>
        <v/>
      </c>
      <c r="CK612" s="41" t="str">
        <f t="shared" si="357"/>
        <v/>
      </c>
      <c r="CL612" s="61" t="str">
        <f t="shared" si="358"/>
        <v/>
      </c>
      <c r="CM612" s="39" t="str">
        <f t="shared" si="359"/>
        <v/>
      </c>
      <c r="CN612" s="39" t="str">
        <f t="shared" si="360"/>
        <v/>
      </c>
      <c r="CO612" s="42" t="str">
        <f t="shared" si="361"/>
        <v/>
      </c>
      <c r="CP612" s="42" t="str">
        <f t="shared" si="362"/>
        <v/>
      </c>
      <c r="CQ612" s="42" t="str">
        <f t="shared" si="363"/>
        <v/>
      </c>
      <c r="CR612" s="42" t="str">
        <f t="shared" si="364"/>
        <v/>
      </c>
      <c r="CS612" s="42" t="str">
        <f t="shared" si="365"/>
        <v/>
      </c>
      <c r="CT612" s="42" t="str">
        <f t="shared" si="366"/>
        <v/>
      </c>
      <c r="CU612" s="43" t="str">
        <f t="shared" si="367"/>
        <v/>
      </c>
      <c r="CV612" s="43" t="str">
        <f t="shared" si="368"/>
        <v/>
      </c>
      <c r="CW612" s="43" t="str">
        <f t="shared" si="369"/>
        <v/>
      </c>
      <c r="CX612" s="13"/>
    </row>
    <row r="613" spans="1:102" x14ac:dyDescent="0.25">
      <c r="A613" s="31"/>
      <c r="B613" s="13"/>
      <c r="C613" s="13"/>
      <c r="D613" s="13"/>
      <c r="E613" s="32"/>
      <c r="F613" s="32"/>
      <c r="G613" s="32"/>
      <c r="H613" s="32"/>
      <c r="I613" s="32"/>
      <c r="J613" s="13"/>
      <c r="K613" s="33"/>
      <c r="L613" s="34" t="str">
        <f>IFERROR(INDEX('Pokemon Data'!A:A,MATCH($A613,'Pokemon Data'!$B:$B,0)),"")</f>
        <v/>
      </c>
      <c r="M613" s="34" t="str">
        <f>IFERROR(INDEX('Pokemon Data'!I:I,MATCH($A613,'Pokemon Data'!$B:$B,0)),"")</f>
        <v/>
      </c>
      <c r="N613" s="34" t="str">
        <f>IFERROR(INDEX('Pokemon Data'!J:J,MATCH($A613,'Pokemon Data'!$B:$B,0)),"")</f>
        <v/>
      </c>
      <c r="O613" s="34" t="str">
        <f>IFERROR(INDEX('Pokemon Data'!K:K,MATCH($A613,'Pokemon Data'!$B:$B,0)),"")</f>
        <v/>
      </c>
      <c r="P613" s="35" t="str">
        <f>IFERROR(INDEX('Level Multipliers'!$A:$A,MATCH($D613,'Level Multipliers'!$B:$B,0)),"")</f>
        <v/>
      </c>
      <c r="Q613" s="36" t="str">
        <f>IFERROR(INDEX('Level Multipliers'!$D:$D,MATCH(P613,'Level Multipliers'!$A:$A,0)),"")</f>
        <v/>
      </c>
      <c r="R613" s="37" t="str">
        <f t="shared" si="333"/>
        <v/>
      </c>
      <c r="S613" s="37" t="str">
        <f t="shared" si="334"/>
        <v/>
      </c>
      <c r="T613" s="38" t="str">
        <f t="shared" si="335"/>
        <v/>
      </c>
      <c r="U613" s="38" t="str">
        <f t="shared" si="336"/>
        <v/>
      </c>
      <c r="V613" s="38" t="b">
        <f t="shared" si="337"/>
        <v>1</v>
      </c>
      <c r="W613" s="37" t="str">
        <f t="array" ref="W613:AG613">IF(V613,"",IVSolution($M613,$N613,$O613,R613,S613,T613,U613,$E613,$F613,$G613,$H613,$I613))</f>
        <v/>
      </c>
      <c r="X613" s="37" t="str">
        <v/>
      </c>
      <c r="Y613" s="37" t="str">
        <v/>
      </c>
      <c r="Z613" s="39" t="str">
        <v/>
      </c>
      <c r="AA613" s="39" t="str">
        <v/>
      </c>
      <c r="AB613" s="37" t="str">
        <v/>
      </c>
      <c r="AC613" s="37" t="str">
        <v/>
      </c>
      <c r="AD613" s="37" t="str">
        <v/>
      </c>
      <c r="AE613" s="37" t="str">
        <v/>
      </c>
      <c r="AF613" s="37" t="str">
        <v/>
      </c>
      <c r="AG613" s="37" t="str">
        <v/>
      </c>
      <c r="AH613" s="40" t="str">
        <f t="shared" si="338"/>
        <v/>
      </c>
      <c r="AI613" s="36" t="str">
        <f>IFERROR(INDEX('Level Multipliers'!$D:$D,MATCH(AH613,'Level Multipliers'!$A:$A,0)),"")</f>
        <v/>
      </c>
      <c r="AJ613" s="37" t="str">
        <f t="shared" si="339"/>
        <v/>
      </c>
      <c r="AK613" s="37" t="str">
        <f t="shared" si="340"/>
        <v/>
      </c>
      <c r="AL613" s="38" t="str">
        <f t="shared" si="341"/>
        <v/>
      </c>
      <c r="AM613" s="38" t="str">
        <f t="shared" si="342"/>
        <v/>
      </c>
      <c r="AN613" s="38" t="b">
        <f t="shared" si="343"/>
        <v>1</v>
      </c>
      <c r="AO613" s="37" t="str">
        <f t="array" ref="AO613:AY613">IF(AN613,"",IVSolution($M613,$N613,$O613,AJ613,AK613,AL613,AM613,$E613,$F613,$G613,$H613,$I613))</f>
        <v/>
      </c>
      <c r="AP613" s="37" t="str">
        <v/>
      </c>
      <c r="AQ613" s="37" t="str">
        <v/>
      </c>
      <c r="AR613" s="39" t="str">
        <v/>
      </c>
      <c r="AS613" s="39" t="str">
        <v/>
      </c>
      <c r="AT613" s="37" t="str">
        <v/>
      </c>
      <c r="AU613" s="37" t="str">
        <v/>
      </c>
      <c r="AV613" s="37" t="str">
        <v/>
      </c>
      <c r="AW613" s="37" t="str">
        <v/>
      </c>
      <c r="AX613" s="37" t="str">
        <v/>
      </c>
      <c r="AY613" s="37" t="str">
        <v/>
      </c>
      <c r="AZ613" s="40" t="str">
        <f t="shared" si="344"/>
        <v/>
      </c>
      <c r="BA613" s="36" t="str">
        <f>IFERROR(INDEX('Level Multipliers'!$D:$D,MATCH(AZ613,'Level Multipliers'!$A:$A,0)),"")</f>
        <v/>
      </c>
      <c r="BB613" s="37" t="str">
        <f t="shared" si="345"/>
        <v/>
      </c>
      <c r="BC613" s="37" t="str">
        <f t="shared" si="346"/>
        <v/>
      </c>
      <c r="BD613" s="38" t="str">
        <f t="shared" si="347"/>
        <v/>
      </c>
      <c r="BE613" s="38" t="str">
        <f t="shared" si="348"/>
        <v/>
      </c>
      <c r="BF613" s="38" t="b">
        <f t="shared" si="349"/>
        <v>1</v>
      </c>
      <c r="BG613" s="37" t="str">
        <f t="array" ref="BG613:BQ613">IF(BF613,"",IVSolution($M613,$N613,$O613,BB613,BC613,BD613,BE613,$E613,$F613,$G613,$H613,$I613))</f>
        <v/>
      </c>
      <c r="BH613" s="37" t="str">
        <v/>
      </c>
      <c r="BI613" s="37" t="str">
        <v/>
      </c>
      <c r="BJ613" s="39" t="str">
        <v/>
      </c>
      <c r="BK613" s="39" t="str">
        <v/>
      </c>
      <c r="BL613" s="37" t="str">
        <v/>
      </c>
      <c r="BM613" s="37" t="str">
        <v/>
      </c>
      <c r="BN613" s="37" t="str">
        <v/>
      </c>
      <c r="BO613" s="37" t="str">
        <v/>
      </c>
      <c r="BP613" s="37" t="str">
        <v/>
      </c>
      <c r="BQ613" s="37" t="str">
        <v/>
      </c>
      <c r="BR613" s="40" t="str">
        <f t="shared" si="350"/>
        <v/>
      </c>
      <c r="BS613" s="36" t="str">
        <f>IFERROR(INDEX('Level Multipliers'!$D:$D,MATCH(BR613,'Level Multipliers'!$A:$A,0)),"")</f>
        <v/>
      </c>
      <c r="BT613" s="37" t="str">
        <f t="shared" si="351"/>
        <v/>
      </c>
      <c r="BU613" s="37" t="str">
        <f t="shared" si="352"/>
        <v/>
      </c>
      <c r="BV613" s="38" t="str">
        <f t="shared" si="353"/>
        <v/>
      </c>
      <c r="BW613" s="38" t="str">
        <f t="shared" si="354"/>
        <v/>
      </c>
      <c r="BX613" s="38" t="b">
        <f t="shared" si="355"/>
        <v>1</v>
      </c>
      <c r="BY613" s="37" t="str">
        <f t="array" ref="BY613:CI613">IF(BX613,"",IVSolution($M613,$N613,$O613,BT613,BU613,BV613,BW613,$E613,$F613,$G613,$H613,$I613))</f>
        <v/>
      </c>
      <c r="BZ613" s="37" t="str">
        <v/>
      </c>
      <c r="CA613" s="37" t="str">
        <v/>
      </c>
      <c r="CB613" s="39" t="str">
        <v/>
      </c>
      <c r="CC613" s="39" t="str">
        <v/>
      </c>
      <c r="CD613" s="37" t="str">
        <v/>
      </c>
      <c r="CE613" s="37" t="str">
        <v/>
      </c>
      <c r="CF613" s="37" t="str">
        <v/>
      </c>
      <c r="CG613" s="37" t="str">
        <v/>
      </c>
      <c r="CH613" s="37" t="str">
        <v/>
      </c>
      <c r="CI613" s="37" t="str">
        <v/>
      </c>
      <c r="CJ613" s="41" t="str">
        <f t="shared" si="356"/>
        <v/>
      </c>
      <c r="CK613" s="41" t="str">
        <f t="shared" si="357"/>
        <v/>
      </c>
      <c r="CL613" s="61" t="str">
        <f t="shared" si="358"/>
        <v/>
      </c>
      <c r="CM613" s="39" t="str">
        <f t="shared" si="359"/>
        <v/>
      </c>
      <c r="CN613" s="39" t="str">
        <f t="shared" si="360"/>
        <v/>
      </c>
      <c r="CO613" s="42" t="str">
        <f t="shared" si="361"/>
        <v/>
      </c>
      <c r="CP613" s="42" t="str">
        <f t="shared" si="362"/>
        <v/>
      </c>
      <c r="CQ613" s="42" t="str">
        <f t="shared" si="363"/>
        <v/>
      </c>
      <c r="CR613" s="42" t="str">
        <f t="shared" si="364"/>
        <v/>
      </c>
      <c r="CS613" s="42" t="str">
        <f t="shared" si="365"/>
        <v/>
      </c>
      <c r="CT613" s="42" t="str">
        <f t="shared" si="366"/>
        <v/>
      </c>
      <c r="CU613" s="43" t="str">
        <f t="shared" si="367"/>
        <v/>
      </c>
      <c r="CV613" s="43" t="str">
        <f t="shared" si="368"/>
        <v/>
      </c>
      <c r="CW613" s="43" t="str">
        <f t="shared" si="369"/>
        <v/>
      </c>
      <c r="CX613" s="13"/>
    </row>
    <row r="614" spans="1:102" x14ac:dyDescent="0.25">
      <c r="A614" s="31"/>
      <c r="B614" s="13"/>
      <c r="C614" s="13"/>
      <c r="D614" s="13"/>
      <c r="E614" s="32"/>
      <c r="F614" s="32"/>
      <c r="G614" s="32"/>
      <c r="H614" s="32"/>
      <c r="I614" s="32"/>
      <c r="J614" s="13"/>
      <c r="K614" s="33"/>
      <c r="L614" s="34" t="str">
        <f>IFERROR(INDEX('Pokemon Data'!A:A,MATCH($A614,'Pokemon Data'!$B:$B,0)),"")</f>
        <v/>
      </c>
      <c r="M614" s="34" t="str">
        <f>IFERROR(INDEX('Pokemon Data'!I:I,MATCH($A614,'Pokemon Data'!$B:$B,0)),"")</f>
        <v/>
      </c>
      <c r="N614" s="34" t="str">
        <f>IFERROR(INDEX('Pokemon Data'!J:J,MATCH($A614,'Pokemon Data'!$B:$B,0)),"")</f>
        <v/>
      </c>
      <c r="O614" s="34" t="str">
        <f>IFERROR(INDEX('Pokemon Data'!K:K,MATCH($A614,'Pokemon Data'!$B:$B,0)),"")</f>
        <v/>
      </c>
      <c r="P614" s="35" t="str">
        <f>IFERROR(INDEX('Level Multipliers'!$A:$A,MATCH($D614,'Level Multipliers'!$B:$B,0)),"")</f>
        <v/>
      </c>
      <c r="Q614" s="36" t="str">
        <f>IFERROR(INDEX('Level Multipliers'!$D:$D,MATCH(P614,'Level Multipliers'!$A:$A,0)),"")</f>
        <v/>
      </c>
      <c r="R614" s="37" t="str">
        <f t="shared" si="333"/>
        <v/>
      </c>
      <c r="S614" s="37" t="str">
        <f t="shared" si="334"/>
        <v/>
      </c>
      <c r="T614" s="38" t="str">
        <f t="shared" si="335"/>
        <v/>
      </c>
      <c r="U614" s="38" t="str">
        <f t="shared" si="336"/>
        <v/>
      </c>
      <c r="V614" s="38" t="b">
        <f t="shared" si="337"/>
        <v>1</v>
      </c>
      <c r="W614" s="37" t="str">
        <f t="array" ref="W614:AG614">IF(V614,"",IVSolution($M614,$N614,$O614,R614,S614,T614,U614,$E614,$F614,$G614,$H614,$I614))</f>
        <v/>
      </c>
      <c r="X614" s="37" t="str">
        <v/>
      </c>
      <c r="Y614" s="37" t="str">
        <v/>
      </c>
      <c r="Z614" s="39" t="str">
        <v/>
      </c>
      <c r="AA614" s="39" t="str">
        <v/>
      </c>
      <c r="AB614" s="37" t="str">
        <v/>
      </c>
      <c r="AC614" s="37" t="str">
        <v/>
      </c>
      <c r="AD614" s="37" t="str">
        <v/>
      </c>
      <c r="AE614" s="37" t="str">
        <v/>
      </c>
      <c r="AF614" s="37" t="str">
        <v/>
      </c>
      <c r="AG614" s="37" t="str">
        <v/>
      </c>
      <c r="AH614" s="40" t="str">
        <f t="shared" si="338"/>
        <v/>
      </c>
      <c r="AI614" s="36" t="str">
        <f>IFERROR(INDEX('Level Multipliers'!$D:$D,MATCH(AH614,'Level Multipliers'!$A:$A,0)),"")</f>
        <v/>
      </c>
      <c r="AJ614" s="37" t="str">
        <f t="shared" si="339"/>
        <v/>
      </c>
      <c r="AK614" s="37" t="str">
        <f t="shared" si="340"/>
        <v/>
      </c>
      <c r="AL614" s="38" t="str">
        <f t="shared" si="341"/>
        <v/>
      </c>
      <c r="AM614" s="38" t="str">
        <f t="shared" si="342"/>
        <v/>
      </c>
      <c r="AN614" s="38" t="b">
        <f t="shared" si="343"/>
        <v>1</v>
      </c>
      <c r="AO614" s="37" t="str">
        <f t="array" ref="AO614:AY614">IF(AN614,"",IVSolution($M614,$N614,$O614,AJ614,AK614,AL614,AM614,$E614,$F614,$G614,$H614,$I614))</f>
        <v/>
      </c>
      <c r="AP614" s="37" t="str">
        <v/>
      </c>
      <c r="AQ614" s="37" t="str">
        <v/>
      </c>
      <c r="AR614" s="39" t="str">
        <v/>
      </c>
      <c r="AS614" s="39" t="str">
        <v/>
      </c>
      <c r="AT614" s="37" t="str">
        <v/>
      </c>
      <c r="AU614" s="37" t="str">
        <v/>
      </c>
      <c r="AV614" s="37" t="str">
        <v/>
      </c>
      <c r="AW614" s="37" t="str">
        <v/>
      </c>
      <c r="AX614" s="37" t="str">
        <v/>
      </c>
      <c r="AY614" s="37" t="str">
        <v/>
      </c>
      <c r="AZ614" s="40" t="str">
        <f t="shared" si="344"/>
        <v/>
      </c>
      <c r="BA614" s="36" t="str">
        <f>IFERROR(INDEX('Level Multipliers'!$D:$D,MATCH(AZ614,'Level Multipliers'!$A:$A,0)),"")</f>
        <v/>
      </c>
      <c r="BB614" s="37" t="str">
        <f t="shared" si="345"/>
        <v/>
      </c>
      <c r="BC614" s="37" t="str">
        <f t="shared" si="346"/>
        <v/>
      </c>
      <c r="BD614" s="38" t="str">
        <f t="shared" si="347"/>
        <v/>
      </c>
      <c r="BE614" s="38" t="str">
        <f t="shared" si="348"/>
        <v/>
      </c>
      <c r="BF614" s="38" t="b">
        <f t="shared" si="349"/>
        <v>1</v>
      </c>
      <c r="BG614" s="37" t="str">
        <f t="array" ref="BG614:BQ614">IF(BF614,"",IVSolution($M614,$N614,$O614,BB614,BC614,BD614,BE614,$E614,$F614,$G614,$H614,$I614))</f>
        <v/>
      </c>
      <c r="BH614" s="37" t="str">
        <v/>
      </c>
      <c r="BI614" s="37" t="str">
        <v/>
      </c>
      <c r="BJ614" s="39" t="str">
        <v/>
      </c>
      <c r="BK614" s="39" t="str">
        <v/>
      </c>
      <c r="BL614" s="37" t="str">
        <v/>
      </c>
      <c r="BM614" s="37" t="str">
        <v/>
      </c>
      <c r="BN614" s="37" t="str">
        <v/>
      </c>
      <c r="BO614" s="37" t="str">
        <v/>
      </c>
      <c r="BP614" s="37" t="str">
        <v/>
      </c>
      <c r="BQ614" s="37" t="str">
        <v/>
      </c>
      <c r="BR614" s="40" t="str">
        <f t="shared" si="350"/>
        <v/>
      </c>
      <c r="BS614" s="36" t="str">
        <f>IFERROR(INDEX('Level Multipliers'!$D:$D,MATCH(BR614,'Level Multipliers'!$A:$A,0)),"")</f>
        <v/>
      </c>
      <c r="BT614" s="37" t="str">
        <f t="shared" si="351"/>
        <v/>
      </c>
      <c r="BU614" s="37" t="str">
        <f t="shared" si="352"/>
        <v/>
      </c>
      <c r="BV614" s="38" t="str">
        <f t="shared" si="353"/>
        <v/>
      </c>
      <c r="BW614" s="38" t="str">
        <f t="shared" si="354"/>
        <v/>
      </c>
      <c r="BX614" s="38" t="b">
        <f t="shared" si="355"/>
        <v>1</v>
      </c>
      <c r="BY614" s="37" t="str">
        <f t="array" ref="BY614:CI614">IF(BX614,"",IVSolution($M614,$N614,$O614,BT614,BU614,BV614,BW614,$E614,$F614,$G614,$H614,$I614))</f>
        <v/>
      </c>
      <c r="BZ614" s="37" t="str">
        <v/>
      </c>
      <c r="CA614" s="37" t="str">
        <v/>
      </c>
      <c r="CB614" s="39" t="str">
        <v/>
      </c>
      <c r="CC614" s="39" t="str">
        <v/>
      </c>
      <c r="CD614" s="37" t="str">
        <v/>
      </c>
      <c r="CE614" s="37" t="str">
        <v/>
      </c>
      <c r="CF614" s="37" t="str">
        <v/>
      </c>
      <c r="CG614" s="37" t="str">
        <v/>
      </c>
      <c r="CH614" s="37" t="str">
        <v/>
      </c>
      <c r="CI614" s="37" t="str">
        <v/>
      </c>
      <c r="CJ614" s="41" t="str">
        <f t="shared" si="356"/>
        <v/>
      </c>
      <c r="CK614" s="41" t="str">
        <f t="shared" si="357"/>
        <v/>
      </c>
      <c r="CL614" s="61" t="str">
        <f t="shared" si="358"/>
        <v/>
      </c>
      <c r="CM614" s="39" t="str">
        <f t="shared" si="359"/>
        <v/>
      </c>
      <c r="CN614" s="39" t="str">
        <f t="shared" si="360"/>
        <v/>
      </c>
      <c r="CO614" s="42" t="str">
        <f t="shared" si="361"/>
        <v/>
      </c>
      <c r="CP614" s="42" t="str">
        <f t="shared" si="362"/>
        <v/>
      </c>
      <c r="CQ614" s="42" t="str">
        <f t="shared" si="363"/>
        <v/>
      </c>
      <c r="CR614" s="42" t="str">
        <f t="shared" si="364"/>
        <v/>
      </c>
      <c r="CS614" s="42" t="str">
        <f t="shared" si="365"/>
        <v/>
      </c>
      <c r="CT614" s="42" t="str">
        <f t="shared" si="366"/>
        <v/>
      </c>
      <c r="CU614" s="43" t="str">
        <f t="shared" si="367"/>
        <v/>
      </c>
      <c r="CV614" s="43" t="str">
        <f t="shared" si="368"/>
        <v/>
      </c>
      <c r="CW614" s="43" t="str">
        <f t="shared" si="369"/>
        <v/>
      </c>
      <c r="CX614" s="13"/>
    </row>
    <row r="615" spans="1:102" x14ac:dyDescent="0.25">
      <c r="A615" s="31"/>
      <c r="B615" s="13"/>
      <c r="C615" s="13"/>
      <c r="D615" s="13"/>
      <c r="E615" s="32"/>
      <c r="F615" s="32"/>
      <c r="G615" s="32"/>
      <c r="H615" s="32"/>
      <c r="I615" s="32"/>
      <c r="J615" s="13"/>
      <c r="K615" s="33"/>
      <c r="L615" s="34" t="str">
        <f>IFERROR(INDEX('Pokemon Data'!A:A,MATCH($A615,'Pokemon Data'!$B:$B,0)),"")</f>
        <v/>
      </c>
      <c r="M615" s="34" t="str">
        <f>IFERROR(INDEX('Pokemon Data'!I:I,MATCH($A615,'Pokemon Data'!$B:$B,0)),"")</f>
        <v/>
      </c>
      <c r="N615" s="34" t="str">
        <f>IFERROR(INDEX('Pokemon Data'!J:J,MATCH($A615,'Pokemon Data'!$B:$B,0)),"")</f>
        <v/>
      </c>
      <c r="O615" s="34" t="str">
        <f>IFERROR(INDEX('Pokemon Data'!K:K,MATCH($A615,'Pokemon Data'!$B:$B,0)),"")</f>
        <v/>
      </c>
      <c r="P615" s="35" t="str">
        <f>IFERROR(INDEX('Level Multipliers'!$A:$A,MATCH($D615,'Level Multipliers'!$B:$B,0)),"")</f>
        <v/>
      </c>
      <c r="Q615" s="36" t="str">
        <f>IFERROR(INDEX('Level Multipliers'!$D:$D,MATCH(P615,'Level Multipliers'!$A:$A,0)),"")</f>
        <v/>
      </c>
      <c r="R615" s="37" t="str">
        <f t="shared" si="333"/>
        <v/>
      </c>
      <c r="S615" s="37" t="str">
        <f t="shared" si="334"/>
        <v/>
      </c>
      <c r="T615" s="38" t="str">
        <f t="shared" si="335"/>
        <v/>
      </c>
      <c r="U615" s="38" t="str">
        <f t="shared" si="336"/>
        <v/>
      </c>
      <c r="V615" s="38" t="b">
        <f t="shared" si="337"/>
        <v>1</v>
      </c>
      <c r="W615" s="37" t="str">
        <f t="array" ref="W615:AG615">IF(V615,"",IVSolution($M615,$N615,$O615,R615,S615,T615,U615,$E615,$F615,$G615,$H615,$I615))</f>
        <v/>
      </c>
      <c r="X615" s="37" t="str">
        <v/>
      </c>
      <c r="Y615" s="37" t="str">
        <v/>
      </c>
      <c r="Z615" s="39" t="str">
        <v/>
      </c>
      <c r="AA615" s="39" t="str">
        <v/>
      </c>
      <c r="AB615" s="37" t="str">
        <v/>
      </c>
      <c r="AC615" s="37" t="str">
        <v/>
      </c>
      <c r="AD615" s="37" t="str">
        <v/>
      </c>
      <c r="AE615" s="37" t="str">
        <v/>
      </c>
      <c r="AF615" s="37" t="str">
        <v/>
      </c>
      <c r="AG615" s="37" t="str">
        <v/>
      </c>
      <c r="AH615" s="40" t="str">
        <f t="shared" si="338"/>
        <v/>
      </c>
      <c r="AI615" s="36" t="str">
        <f>IFERROR(INDEX('Level Multipliers'!$D:$D,MATCH(AH615,'Level Multipliers'!$A:$A,0)),"")</f>
        <v/>
      </c>
      <c r="AJ615" s="37" t="str">
        <f t="shared" si="339"/>
        <v/>
      </c>
      <c r="AK615" s="37" t="str">
        <f t="shared" si="340"/>
        <v/>
      </c>
      <c r="AL615" s="38" t="str">
        <f t="shared" si="341"/>
        <v/>
      </c>
      <c r="AM615" s="38" t="str">
        <f t="shared" si="342"/>
        <v/>
      </c>
      <c r="AN615" s="38" t="b">
        <f t="shared" si="343"/>
        <v>1</v>
      </c>
      <c r="AO615" s="37" t="str">
        <f t="array" ref="AO615:AY615">IF(AN615,"",IVSolution($M615,$N615,$O615,AJ615,AK615,AL615,AM615,$E615,$F615,$G615,$H615,$I615))</f>
        <v/>
      </c>
      <c r="AP615" s="37" t="str">
        <v/>
      </c>
      <c r="AQ615" s="37" t="str">
        <v/>
      </c>
      <c r="AR615" s="39" t="str">
        <v/>
      </c>
      <c r="AS615" s="39" t="str">
        <v/>
      </c>
      <c r="AT615" s="37" t="str">
        <v/>
      </c>
      <c r="AU615" s="37" t="str">
        <v/>
      </c>
      <c r="AV615" s="37" t="str">
        <v/>
      </c>
      <c r="AW615" s="37" t="str">
        <v/>
      </c>
      <c r="AX615" s="37" t="str">
        <v/>
      </c>
      <c r="AY615" s="37" t="str">
        <v/>
      </c>
      <c r="AZ615" s="40" t="str">
        <f t="shared" si="344"/>
        <v/>
      </c>
      <c r="BA615" s="36" t="str">
        <f>IFERROR(INDEX('Level Multipliers'!$D:$D,MATCH(AZ615,'Level Multipliers'!$A:$A,0)),"")</f>
        <v/>
      </c>
      <c r="BB615" s="37" t="str">
        <f t="shared" si="345"/>
        <v/>
      </c>
      <c r="BC615" s="37" t="str">
        <f t="shared" si="346"/>
        <v/>
      </c>
      <c r="BD615" s="38" t="str">
        <f t="shared" si="347"/>
        <v/>
      </c>
      <c r="BE615" s="38" t="str">
        <f t="shared" si="348"/>
        <v/>
      </c>
      <c r="BF615" s="38" t="b">
        <f t="shared" si="349"/>
        <v>1</v>
      </c>
      <c r="BG615" s="37" t="str">
        <f t="array" ref="BG615:BQ615">IF(BF615,"",IVSolution($M615,$N615,$O615,BB615,BC615,BD615,BE615,$E615,$F615,$G615,$H615,$I615))</f>
        <v/>
      </c>
      <c r="BH615" s="37" t="str">
        <v/>
      </c>
      <c r="BI615" s="37" t="str">
        <v/>
      </c>
      <c r="BJ615" s="39" t="str">
        <v/>
      </c>
      <c r="BK615" s="39" t="str">
        <v/>
      </c>
      <c r="BL615" s="37" t="str">
        <v/>
      </c>
      <c r="BM615" s="37" t="str">
        <v/>
      </c>
      <c r="BN615" s="37" t="str">
        <v/>
      </c>
      <c r="BO615" s="37" t="str">
        <v/>
      </c>
      <c r="BP615" s="37" t="str">
        <v/>
      </c>
      <c r="BQ615" s="37" t="str">
        <v/>
      </c>
      <c r="BR615" s="40" t="str">
        <f t="shared" si="350"/>
        <v/>
      </c>
      <c r="BS615" s="36" t="str">
        <f>IFERROR(INDEX('Level Multipliers'!$D:$D,MATCH(BR615,'Level Multipliers'!$A:$A,0)),"")</f>
        <v/>
      </c>
      <c r="BT615" s="37" t="str">
        <f t="shared" si="351"/>
        <v/>
      </c>
      <c r="BU615" s="37" t="str">
        <f t="shared" si="352"/>
        <v/>
      </c>
      <c r="BV615" s="38" t="str">
        <f t="shared" si="353"/>
        <v/>
      </c>
      <c r="BW615" s="38" t="str">
        <f t="shared" si="354"/>
        <v/>
      </c>
      <c r="BX615" s="38" t="b">
        <f t="shared" si="355"/>
        <v>1</v>
      </c>
      <c r="BY615" s="37" t="str">
        <f t="array" ref="BY615:CI615">IF(BX615,"",IVSolution($M615,$N615,$O615,BT615,BU615,BV615,BW615,$E615,$F615,$G615,$H615,$I615))</f>
        <v/>
      </c>
      <c r="BZ615" s="37" t="str">
        <v/>
      </c>
      <c r="CA615" s="37" t="str">
        <v/>
      </c>
      <c r="CB615" s="39" t="str">
        <v/>
      </c>
      <c r="CC615" s="39" t="str">
        <v/>
      </c>
      <c r="CD615" s="37" t="str">
        <v/>
      </c>
      <c r="CE615" s="37" t="str">
        <v/>
      </c>
      <c r="CF615" s="37" t="str">
        <v/>
      </c>
      <c r="CG615" s="37" t="str">
        <v/>
      </c>
      <c r="CH615" s="37" t="str">
        <v/>
      </c>
      <c r="CI615" s="37" t="str">
        <v/>
      </c>
      <c r="CJ615" s="41" t="str">
        <f t="shared" si="356"/>
        <v/>
      </c>
      <c r="CK615" s="41" t="str">
        <f t="shared" si="357"/>
        <v/>
      </c>
      <c r="CL615" s="61" t="str">
        <f t="shared" si="358"/>
        <v/>
      </c>
      <c r="CM615" s="39" t="str">
        <f t="shared" si="359"/>
        <v/>
      </c>
      <c r="CN615" s="39" t="str">
        <f t="shared" si="360"/>
        <v/>
      </c>
      <c r="CO615" s="42" t="str">
        <f t="shared" si="361"/>
        <v/>
      </c>
      <c r="CP615" s="42" t="str">
        <f t="shared" si="362"/>
        <v/>
      </c>
      <c r="CQ615" s="42" t="str">
        <f t="shared" si="363"/>
        <v/>
      </c>
      <c r="CR615" s="42" t="str">
        <f t="shared" si="364"/>
        <v/>
      </c>
      <c r="CS615" s="42" t="str">
        <f t="shared" si="365"/>
        <v/>
      </c>
      <c r="CT615" s="42" t="str">
        <f t="shared" si="366"/>
        <v/>
      </c>
      <c r="CU615" s="43" t="str">
        <f t="shared" si="367"/>
        <v/>
      </c>
      <c r="CV615" s="43" t="str">
        <f t="shared" si="368"/>
        <v/>
      </c>
      <c r="CW615" s="43" t="str">
        <f t="shared" si="369"/>
        <v/>
      </c>
      <c r="CX615" s="13"/>
    </row>
    <row r="616" spans="1:102" x14ac:dyDescent="0.25">
      <c r="A616" s="31"/>
      <c r="B616" s="13"/>
      <c r="C616" s="13"/>
      <c r="D616" s="13"/>
      <c r="E616" s="32"/>
      <c r="F616" s="32"/>
      <c r="G616" s="32"/>
      <c r="H616" s="32"/>
      <c r="I616" s="32"/>
      <c r="J616" s="13"/>
      <c r="K616" s="33"/>
      <c r="L616" s="34" t="str">
        <f>IFERROR(INDEX('Pokemon Data'!A:A,MATCH($A616,'Pokemon Data'!$B:$B,0)),"")</f>
        <v/>
      </c>
      <c r="M616" s="34" t="str">
        <f>IFERROR(INDEX('Pokemon Data'!I:I,MATCH($A616,'Pokemon Data'!$B:$B,0)),"")</f>
        <v/>
      </c>
      <c r="N616" s="34" t="str">
        <f>IFERROR(INDEX('Pokemon Data'!J:J,MATCH($A616,'Pokemon Data'!$B:$B,0)),"")</f>
        <v/>
      </c>
      <c r="O616" s="34" t="str">
        <f>IFERROR(INDEX('Pokemon Data'!K:K,MATCH($A616,'Pokemon Data'!$B:$B,0)),"")</f>
        <v/>
      </c>
      <c r="P616" s="35" t="str">
        <f>IFERROR(INDEX('Level Multipliers'!$A:$A,MATCH($D616,'Level Multipliers'!$B:$B,0)),"")</f>
        <v/>
      </c>
      <c r="Q616" s="36" t="str">
        <f>IFERROR(INDEX('Level Multipliers'!$D:$D,MATCH(P616,'Level Multipliers'!$A:$A,0)),"")</f>
        <v/>
      </c>
      <c r="R616" s="37" t="str">
        <f t="shared" si="333"/>
        <v/>
      </c>
      <c r="S616" s="37" t="str">
        <f t="shared" si="334"/>
        <v/>
      </c>
      <c r="T616" s="38" t="str">
        <f t="shared" si="335"/>
        <v/>
      </c>
      <c r="U616" s="38" t="str">
        <f t="shared" si="336"/>
        <v/>
      </c>
      <c r="V616" s="38" t="b">
        <f t="shared" si="337"/>
        <v>1</v>
      </c>
      <c r="W616" s="37" t="str">
        <f t="array" ref="W616:AG616">IF(V616,"",IVSolution($M616,$N616,$O616,R616,S616,T616,U616,$E616,$F616,$G616,$H616,$I616))</f>
        <v/>
      </c>
      <c r="X616" s="37" t="str">
        <v/>
      </c>
      <c r="Y616" s="37" t="str">
        <v/>
      </c>
      <c r="Z616" s="39" t="str">
        <v/>
      </c>
      <c r="AA616" s="39" t="str">
        <v/>
      </c>
      <c r="AB616" s="37" t="str">
        <v/>
      </c>
      <c r="AC616" s="37" t="str">
        <v/>
      </c>
      <c r="AD616" s="37" t="str">
        <v/>
      </c>
      <c r="AE616" s="37" t="str">
        <v/>
      </c>
      <c r="AF616" s="37" t="str">
        <v/>
      </c>
      <c r="AG616" s="37" t="str">
        <v/>
      </c>
      <c r="AH616" s="40" t="str">
        <f t="shared" si="338"/>
        <v/>
      </c>
      <c r="AI616" s="36" t="str">
        <f>IFERROR(INDEX('Level Multipliers'!$D:$D,MATCH(AH616,'Level Multipliers'!$A:$A,0)),"")</f>
        <v/>
      </c>
      <c r="AJ616" s="37" t="str">
        <f t="shared" si="339"/>
        <v/>
      </c>
      <c r="AK616" s="37" t="str">
        <f t="shared" si="340"/>
        <v/>
      </c>
      <c r="AL616" s="38" t="str">
        <f t="shared" si="341"/>
        <v/>
      </c>
      <c r="AM616" s="38" t="str">
        <f t="shared" si="342"/>
        <v/>
      </c>
      <c r="AN616" s="38" t="b">
        <f t="shared" si="343"/>
        <v>1</v>
      </c>
      <c r="AO616" s="37" t="str">
        <f t="array" ref="AO616:AY616">IF(AN616,"",IVSolution($M616,$N616,$O616,AJ616,AK616,AL616,AM616,$E616,$F616,$G616,$H616,$I616))</f>
        <v/>
      </c>
      <c r="AP616" s="37" t="str">
        <v/>
      </c>
      <c r="AQ616" s="37" t="str">
        <v/>
      </c>
      <c r="AR616" s="39" t="str">
        <v/>
      </c>
      <c r="AS616" s="39" t="str">
        <v/>
      </c>
      <c r="AT616" s="37" t="str">
        <v/>
      </c>
      <c r="AU616" s="37" t="str">
        <v/>
      </c>
      <c r="AV616" s="37" t="str">
        <v/>
      </c>
      <c r="AW616" s="37" t="str">
        <v/>
      </c>
      <c r="AX616" s="37" t="str">
        <v/>
      </c>
      <c r="AY616" s="37" t="str">
        <v/>
      </c>
      <c r="AZ616" s="40" t="str">
        <f t="shared" si="344"/>
        <v/>
      </c>
      <c r="BA616" s="36" t="str">
        <f>IFERROR(INDEX('Level Multipliers'!$D:$D,MATCH(AZ616,'Level Multipliers'!$A:$A,0)),"")</f>
        <v/>
      </c>
      <c r="BB616" s="37" t="str">
        <f t="shared" si="345"/>
        <v/>
      </c>
      <c r="BC616" s="37" t="str">
        <f t="shared" si="346"/>
        <v/>
      </c>
      <c r="BD616" s="38" t="str">
        <f t="shared" si="347"/>
        <v/>
      </c>
      <c r="BE616" s="38" t="str">
        <f t="shared" si="348"/>
        <v/>
      </c>
      <c r="BF616" s="38" t="b">
        <f t="shared" si="349"/>
        <v>1</v>
      </c>
      <c r="BG616" s="37" t="str">
        <f t="array" ref="BG616:BQ616">IF(BF616,"",IVSolution($M616,$N616,$O616,BB616,BC616,BD616,BE616,$E616,$F616,$G616,$H616,$I616))</f>
        <v/>
      </c>
      <c r="BH616" s="37" t="str">
        <v/>
      </c>
      <c r="BI616" s="37" t="str">
        <v/>
      </c>
      <c r="BJ616" s="39" t="str">
        <v/>
      </c>
      <c r="BK616" s="39" t="str">
        <v/>
      </c>
      <c r="BL616" s="37" t="str">
        <v/>
      </c>
      <c r="BM616" s="37" t="str">
        <v/>
      </c>
      <c r="BN616" s="37" t="str">
        <v/>
      </c>
      <c r="BO616" s="37" t="str">
        <v/>
      </c>
      <c r="BP616" s="37" t="str">
        <v/>
      </c>
      <c r="BQ616" s="37" t="str">
        <v/>
      </c>
      <c r="BR616" s="40" t="str">
        <f t="shared" si="350"/>
        <v/>
      </c>
      <c r="BS616" s="36" t="str">
        <f>IFERROR(INDEX('Level Multipliers'!$D:$D,MATCH(BR616,'Level Multipliers'!$A:$A,0)),"")</f>
        <v/>
      </c>
      <c r="BT616" s="37" t="str">
        <f t="shared" si="351"/>
        <v/>
      </c>
      <c r="BU616" s="37" t="str">
        <f t="shared" si="352"/>
        <v/>
      </c>
      <c r="BV616" s="38" t="str">
        <f t="shared" si="353"/>
        <v/>
      </c>
      <c r="BW616" s="38" t="str">
        <f t="shared" si="354"/>
        <v/>
      </c>
      <c r="BX616" s="38" t="b">
        <f t="shared" si="355"/>
        <v>1</v>
      </c>
      <c r="BY616" s="37" t="str">
        <f t="array" ref="BY616:CI616">IF(BX616,"",IVSolution($M616,$N616,$O616,BT616,BU616,BV616,BW616,$E616,$F616,$G616,$H616,$I616))</f>
        <v/>
      </c>
      <c r="BZ616" s="37" t="str">
        <v/>
      </c>
      <c r="CA616" s="37" t="str">
        <v/>
      </c>
      <c r="CB616" s="39" t="str">
        <v/>
      </c>
      <c r="CC616" s="39" t="str">
        <v/>
      </c>
      <c r="CD616" s="37" t="str">
        <v/>
      </c>
      <c r="CE616" s="37" t="str">
        <v/>
      </c>
      <c r="CF616" s="37" t="str">
        <v/>
      </c>
      <c r="CG616" s="37" t="str">
        <v/>
      </c>
      <c r="CH616" s="37" t="str">
        <v/>
      </c>
      <c r="CI616" s="37" t="str">
        <v/>
      </c>
      <c r="CJ616" s="41" t="str">
        <f t="shared" si="356"/>
        <v/>
      </c>
      <c r="CK616" s="41" t="str">
        <f t="shared" si="357"/>
        <v/>
      </c>
      <c r="CL616" s="61" t="str">
        <f t="shared" si="358"/>
        <v/>
      </c>
      <c r="CM616" s="39" t="str">
        <f t="shared" si="359"/>
        <v/>
      </c>
      <c r="CN616" s="39" t="str">
        <f t="shared" si="360"/>
        <v/>
      </c>
      <c r="CO616" s="42" t="str">
        <f t="shared" si="361"/>
        <v/>
      </c>
      <c r="CP616" s="42" t="str">
        <f t="shared" si="362"/>
        <v/>
      </c>
      <c r="CQ616" s="42" t="str">
        <f t="shared" si="363"/>
        <v/>
      </c>
      <c r="CR616" s="42" t="str">
        <f t="shared" si="364"/>
        <v/>
      </c>
      <c r="CS616" s="42" t="str">
        <f t="shared" si="365"/>
        <v/>
      </c>
      <c r="CT616" s="42" t="str">
        <f t="shared" si="366"/>
        <v/>
      </c>
      <c r="CU616" s="43" t="str">
        <f t="shared" si="367"/>
        <v/>
      </c>
      <c r="CV616" s="43" t="str">
        <f t="shared" si="368"/>
        <v/>
      </c>
      <c r="CW616" s="43" t="str">
        <f t="shared" si="369"/>
        <v/>
      </c>
      <c r="CX616" s="13"/>
    </row>
    <row r="617" spans="1:102" x14ac:dyDescent="0.25">
      <c r="A617" s="31"/>
      <c r="B617" s="13"/>
      <c r="C617" s="13"/>
      <c r="D617" s="13"/>
      <c r="E617" s="32"/>
      <c r="F617" s="32"/>
      <c r="G617" s="32"/>
      <c r="H617" s="32"/>
      <c r="I617" s="32"/>
      <c r="J617" s="13"/>
      <c r="K617" s="33"/>
      <c r="L617" s="34" t="str">
        <f>IFERROR(INDEX('Pokemon Data'!A:A,MATCH($A617,'Pokemon Data'!$B:$B,0)),"")</f>
        <v/>
      </c>
      <c r="M617" s="34" t="str">
        <f>IFERROR(INDEX('Pokemon Data'!I:I,MATCH($A617,'Pokemon Data'!$B:$B,0)),"")</f>
        <v/>
      </c>
      <c r="N617" s="34" t="str">
        <f>IFERROR(INDEX('Pokemon Data'!J:J,MATCH($A617,'Pokemon Data'!$B:$B,0)),"")</f>
        <v/>
      </c>
      <c r="O617" s="34" t="str">
        <f>IFERROR(INDEX('Pokemon Data'!K:K,MATCH($A617,'Pokemon Data'!$B:$B,0)),"")</f>
        <v/>
      </c>
      <c r="P617" s="35" t="str">
        <f>IFERROR(INDEX('Level Multipliers'!$A:$A,MATCH($D617,'Level Multipliers'!$B:$B,0)),"")</f>
        <v/>
      </c>
      <c r="Q617" s="36" t="str">
        <f>IFERROR(INDEX('Level Multipliers'!$D:$D,MATCH(P617,'Level Multipliers'!$A:$A,0)),"")</f>
        <v/>
      </c>
      <c r="R617" s="37" t="str">
        <f t="shared" si="333"/>
        <v/>
      </c>
      <c r="S617" s="37" t="str">
        <f t="shared" si="334"/>
        <v/>
      </c>
      <c r="T617" s="38" t="str">
        <f t="shared" si="335"/>
        <v/>
      </c>
      <c r="U617" s="38" t="str">
        <f t="shared" si="336"/>
        <v/>
      </c>
      <c r="V617" s="38" t="b">
        <f t="shared" si="337"/>
        <v>1</v>
      </c>
      <c r="W617" s="37" t="str">
        <f t="array" ref="W617:AG617">IF(V617,"",IVSolution($M617,$N617,$O617,R617,S617,T617,U617,$E617,$F617,$G617,$H617,$I617))</f>
        <v/>
      </c>
      <c r="X617" s="37" t="str">
        <v/>
      </c>
      <c r="Y617" s="37" t="str">
        <v/>
      </c>
      <c r="Z617" s="39" t="str">
        <v/>
      </c>
      <c r="AA617" s="39" t="str">
        <v/>
      </c>
      <c r="AB617" s="37" t="str">
        <v/>
      </c>
      <c r="AC617" s="37" t="str">
        <v/>
      </c>
      <c r="AD617" s="37" t="str">
        <v/>
      </c>
      <c r="AE617" s="37" t="str">
        <v/>
      </c>
      <c r="AF617" s="37" t="str">
        <v/>
      </c>
      <c r="AG617" s="37" t="str">
        <v/>
      </c>
      <c r="AH617" s="40" t="str">
        <f t="shared" si="338"/>
        <v/>
      </c>
      <c r="AI617" s="36" t="str">
        <f>IFERROR(INDEX('Level Multipliers'!$D:$D,MATCH(AH617,'Level Multipliers'!$A:$A,0)),"")</f>
        <v/>
      </c>
      <c r="AJ617" s="37" t="str">
        <f t="shared" si="339"/>
        <v/>
      </c>
      <c r="AK617" s="37" t="str">
        <f t="shared" si="340"/>
        <v/>
      </c>
      <c r="AL617" s="38" t="str">
        <f t="shared" si="341"/>
        <v/>
      </c>
      <c r="AM617" s="38" t="str">
        <f t="shared" si="342"/>
        <v/>
      </c>
      <c r="AN617" s="38" t="b">
        <f t="shared" si="343"/>
        <v>1</v>
      </c>
      <c r="AO617" s="37" t="str">
        <f t="array" ref="AO617:AY617">IF(AN617,"",IVSolution($M617,$N617,$O617,AJ617,AK617,AL617,AM617,$E617,$F617,$G617,$H617,$I617))</f>
        <v/>
      </c>
      <c r="AP617" s="37" t="str">
        <v/>
      </c>
      <c r="AQ617" s="37" t="str">
        <v/>
      </c>
      <c r="AR617" s="39" t="str">
        <v/>
      </c>
      <c r="AS617" s="39" t="str">
        <v/>
      </c>
      <c r="AT617" s="37" t="str">
        <v/>
      </c>
      <c r="AU617" s="37" t="str">
        <v/>
      </c>
      <c r="AV617" s="37" t="str">
        <v/>
      </c>
      <c r="AW617" s="37" t="str">
        <v/>
      </c>
      <c r="AX617" s="37" t="str">
        <v/>
      </c>
      <c r="AY617" s="37" t="str">
        <v/>
      </c>
      <c r="AZ617" s="40" t="str">
        <f t="shared" si="344"/>
        <v/>
      </c>
      <c r="BA617" s="36" t="str">
        <f>IFERROR(INDEX('Level Multipliers'!$D:$D,MATCH(AZ617,'Level Multipliers'!$A:$A,0)),"")</f>
        <v/>
      </c>
      <c r="BB617" s="37" t="str">
        <f t="shared" si="345"/>
        <v/>
      </c>
      <c r="BC617" s="37" t="str">
        <f t="shared" si="346"/>
        <v/>
      </c>
      <c r="BD617" s="38" t="str">
        <f t="shared" si="347"/>
        <v/>
      </c>
      <c r="BE617" s="38" t="str">
        <f t="shared" si="348"/>
        <v/>
      </c>
      <c r="BF617" s="38" t="b">
        <f t="shared" si="349"/>
        <v>1</v>
      </c>
      <c r="BG617" s="37" t="str">
        <f t="array" ref="BG617:BQ617">IF(BF617,"",IVSolution($M617,$N617,$O617,BB617,BC617,BD617,BE617,$E617,$F617,$G617,$H617,$I617))</f>
        <v/>
      </c>
      <c r="BH617" s="37" t="str">
        <v/>
      </c>
      <c r="BI617" s="37" t="str">
        <v/>
      </c>
      <c r="BJ617" s="39" t="str">
        <v/>
      </c>
      <c r="BK617" s="39" t="str">
        <v/>
      </c>
      <c r="BL617" s="37" t="str">
        <v/>
      </c>
      <c r="BM617" s="37" t="str">
        <v/>
      </c>
      <c r="BN617" s="37" t="str">
        <v/>
      </c>
      <c r="BO617" s="37" t="str">
        <v/>
      </c>
      <c r="BP617" s="37" t="str">
        <v/>
      </c>
      <c r="BQ617" s="37" t="str">
        <v/>
      </c>
      <c r="BR617" s="40" t="str">
        <f t="shared" si="350"/>
        <v/>
      </c>
      <c r="BS617" s="36" t="str">
        <f>IFERROR(INDEX('Level Multipliers'!$D:$D,MATCH(BR617,'Level Multipliers'!$A:$A,0)),"")</f>
        <v/>
      </c>
      <c r="BT617" s="37" t="str">
        <f t="shared" si="351"/>
        <v/>
      </c>
      <c r="BU617" s="37" t="str">
        <f t="shared" si="352"/>
        <v/>
      </c>
      <c r="BV617" s="38" t="str">
        <f t="shared" si="353"/>
        <v/>
      </c>
      <c r="BW617" s="38" t="str">
        <f t="shared" si="354"/>
        <v/>
      </c>
      <c r="BX617" s="38" t="b">
        <f t="shared" si="355"/>
        <v>1</v>
      </c>
      <c r="BY617" s="37" t="str">
        <f t="array" ref="BY617:CI617">IF(BX617,"",IVSolution($M617,$N617,$O617,BT617,BU617,BV617,BW617,$E617,$F617,$G617,$H617,$I617))</f>
        <v/>
      </c>
      <c r="BZ617" s="37" t="str">
        <v/>
      </c>
      <c r="CA617" s="37" t="str">
        <v/>
      </c>
      <c r="CB617" s="39" t="str">
        <v/>
      </c>
      <c r="CC617" s="39" t="str">
        <v/>
      </c>
      <c r="CD617" s="37" t="str">
        <v/>
      </c>
      <c r="CE617" s="37" t="str">
        <v/>
      </c>
      <c r="CF617" s="37" t="str">
        <v/>
      </c>
      <c r="CG617" s="37" t="str">
        <v/>
      </c>
      <c r="CH617" s="37" t="str">
        <v/>
      </c>
      <c r="CI617" s="37" t="str">
        <v/>
      </c>
      <c r="CJ617" s="41" t="str">
        <f t="shared" si="356"/>
        <v/>
      </c>
      <c r="CK617" s="41" t="str">
        <f t="shared" si="357"/>
        <v/>
      </c>
      <c r="CL617" s="61" t="str">
        <f t="shared" si="358"/>
        <v/>
      </c>
      <c r="CM617" s="39" t="str">
        <f t="shared" si="359"/>
        <v/>
      </c>
      <c r="CN617" s="39" t="str">
        <f t="shared" si="360"/>
        <v/>
      </c>
      <c r="CO617" s="42" t="str">
        <f t="shared" si="361"/>
        <v/>
      </c>
      <c r="CP617" s="42" t="str">
        <f t="shared" si="362"/>
        <v/>
      </c>
      <c r="CQ617" s="42" t="str">
        <f t="shared" si="363"/>
        <v/>
      </c>
      <c r="CR617" s="42" t="str">
        <f t="shared" si="364"/>
        <v/>
      </c>
      <c r="CS617" s="42" t="str">
        <f t="shared" si="365"/>
        <v/>
      </c>
      <c r="CT617" s="42" t="str">
        <f t="shared" si="366"/>
        <v/>
      </c>
      <c r="CU617" s="43" t="str">
        <f t="shared" si="367"/>
        <v/>
      </c>
      <c r="CV617" s="43" t="str">
        <f t="shared" si="368"/>
        <v/>
      </c>
      <c r="CW617" s="43" t="str">
        <f t="shared" si="369"/>
        <v/>
      </c>
      <c r="CX617" s="13"/>
    </row>
    <row r="618" spans="1:102" x14ac:dyDescent="0.25">
      <c r="A618" s="31"/>
      <c r="B618" s="13"/>
      <c r="C618" s="13"/>
      <c r="D618" s="13"/>
      <c r="E618" s="32"/>
      <c r="F618" s="32"/>
      <c r="G618" s="32"/>
      <c r="H618" s="32"/>
      <c r="I618" s="32"/>
      <c r="J618" s="13"/>
      <c r="K618" s="33"/>
      <c r="L618" s="34" t="str">
        <f>IFERROR(INDEX('Pokemon Data'!A:A,MATCH($A618,'Pokemon Data'!$B:$B,0)),"")</f>
        <v/>
      </c>
      <c r="M618" s="34" t="str">
        <f>IFERROR(INDEX('Pokemon Data'!I:I,MATCH($A618,'Pokemon Data'!$B:$B,0)),"")</f>
        <v/>
      </c>
      <c r="N618" s="34" t="str">
        <f>IFERROR(INDEX('Pokemon Data'!J:J,MATCH($A618,'Pokemon Data'!$B:$B,0)),"")</f>
        <v/>
      </c>
      <c r="O618" s="34" t="str">
        <f>IFERROR(INDEX('Pokemon Data'!K:K,MATCH($A618,'Pokemon Data'!$B:$B,0)),"")</f>
        <v/>
      </c>
      <c r="P618" s="35" t="str">
        <f>IFERROR(INDEX('Level Multipliers'!$A:$A,MATCH($D618,'Level Multipliers'!$B:$B,0)),"")</f>
        <v/>
      </c>
      <c r="Q618" s="36" t="str">
        <f>IFERROR(INDEX('Level Multipliers'!$D:$D,MATCH(P618,'Level Multipliers'!$A:$A,0)),"")</f>
        <v/>
      </c>
      <c r="R618" s="37" t="str">
        <f t="shared" si="333"/>
        <v/>
      </c>
      <c r="S618" s="37" t="str">
        <f t="shared" si="334"/>
        <v/>
      </c>
      <c r="T618" s="38" t="str">
        <f t="shared" si="335"/>
        <v/>
      </c>
      <c r="U618" s="38" t="str">
        <f t="shared" si="336"/>
        <v/>
      </c>
      <c r="V618" s="38" t="b">
        <f t="shared" si="337"/>
        <v>1</v>
      </c>
      <c r="W618" s="37" t="str">
        <f t="array" ref="W618:AG618">IF(V618,"",IVSolution($M618,$N618,$O618,R618,S618,T618,U618,$E618,$F618,$G618,$H618,$I618))</f>
        <v/>
      </c>
      <c r="X618" s="37" t="str">
        <v/>
      </c>
      <c r="Y618" s="37" t="str">
        <v/>
      </c>
      <c r="Z618" s="39" t="str">
        <v/>
      </c>
      <c r="AA618" s="39" t="str">
        <v/>
      </c>
      <c r="AB618" s="37" t="str">
        <v/>
      </c>
      <c r="AC618" s="37" t="str">
        <v/>
      </c>
      <c r="AD618" s="37" t="str">
        <v/>
      </c>
      <c r="AE618" s="37" t="str">
        <v/>
      </c>
      <c r="AF618" s="37" t="str">
        <v/>
      </c>
      <c r="AG618" s="37" t="str">
        <v/>
      </c>
      <c r="AH618" s="40" t="str">
        <f t="shared" si="338"/>
        <v/>
      </c>
      <c r="AI618" s="36" t="str">
        <f>IFERROR(INDEX('Level Multipliers'!$D:$D,MATCH(AH618,'Level Multipliers'!$A:$A,0)),"")</f>
        <v/>
      </c>
      <c r="AJ618" s="37" t="str">
        <f t="shared" si="339"/>
        <v/>
      </c>
      <c r="AK618" s="37" t="str">
        <f t="shared" si="340"/>
        <v/>
      </c>
      <c r="AL618" s="38" t="str">
        <f t="shared" si="341"/>
        <v/>
      </c>
      <c r="AM618" s="38" t="str">
        <f t="shared" si="342"/>
        <v/>
      </c>
      <c r="AN618" s="38" t="b">
        <f t="shared" si="343"/>
        <v>1</v>
      </c>
      <c r="AO618" s="37" t="str">
        <f t="array" ref="AO618:AY618">IF(AN618,"",IVSolution($M618,$N618,$O618,AJ618,AK618,AL618,AM618,$E618,$F618,$G618,$H618,$I618))</f>
        <v/>
      </c>
      <c r="AP618" s="37" t="str">
        <v/>
      </c>
      <c r="AQ618" s="37" t="str">
        <v/>
      </c>
      <c r="AR618" s="39" t="str">
        <v/>
      </c>
      <c r="AS618" s="39" t="str">
        <v/>
      </c>
      <c r="AT618" s="37" t="str">
        <v/>
      </c>
      <c r="AU618" s="37" t="str">
        <v/>
      </c>
      <c r="AV618" s="37" t="str">
        <v/>
      </c>
      <c r="AW618" s="37" t="str">
        <v/>
      </c>
      <c r="AX618" s="37" t="str">
        <v/>
      </c>
      <c r="AY618" s="37" t="str">
        <v/>
      </c>
      <c r="AZ618" s="40" t="str">
        <f t="shared" si="344"/>
        <v/>
      </c>
      <c r="BA618" s="36" t="str">
        <f>IFERROR(INDEX('Level Multipliers'!$D:$D,MATCH(AZ618,'Level Multipliers'!$A:$A,0)),"")</f>
        <v/>
      </c>
      <c r="BB618" s="37" t="str">
        <f t="shared" si="345"/>
        <v/>
      </c>
      <c r="BC618" s="37" t="str">
        <f t="shared" si="346"/>
        <v/>
      </c>
      <c r="BD618" s="38" t="str">
        <f t="shared" si="347"/>
        <v/>
      </c>
      <c r="BE618" s="38" t="str">
        <f t="shared" si="348"/>
        <v/>
      </c>
      <c r="BF618" s="38" t="b">
        <f t="shared" si="349"/>
        <v>1</v>
      </c>
      <c r="BG618" s="37" t="str">
        <f t="array" ref="BG618:BQ618">IF(BF618,"",IVSolution($M618,$N618,$O618,BB618,BC618,BD618,BE618,$E618,$F618,$G618,$H618,$I618))</f>
        <v/>
      </c>
      <c r="BH618" s="37" t="str">
        <v/>
      </c>
      <c r="BI618" s="37" t="str">
        <v/>
      </c>
      <c r="BJ618" s="39" t="str">
        <v/>
      </c>
      <c r="BK618" s="39" t="str">
        <v/>
      </c>
      <c r="BL618" s="37" t="str">
        <v/>
      </c>
      <c r="BM618" s="37" t="str">
        <v/>
      </c>
      <c r="BN618" s="37" t="str">
        <v/>
      </c>
      <c r="BO618" s="37" t="str">
        <v/>
      </c>
      <c r="BP618" s="37" t="str">
        <v/>
      </c>
      <c r="BQ618" s="37" t="str">
        <v/>
      </c>
      <c r="BR618" s="40" t="str">
        <f t="shared" si="350"/>
        <v/>
      </c>
      <c r="BS618" s="36" t="str">
        <f>IFERROR(INDEX('Level Multipliers'!$D:$D,MATCH(BR618,'Level Multipliers'!$A:$A,0)),"")</f>
        <v/>
      </c>
      <c r="BT618" s="37" t="str">
        <f t="shared" si="351"/>
        <v/>
      </c>
      <c r="BU618" s="37" t="str">
        <f t="shared" si="352"/>
        <v/>
      </c>
      <c r="BV618" s="38" t="str">
        <f t="shared" si="353"/>
        <v/>
      </c>
      <c r="BW618" s="38" t="str">
        <f t="shared" si="354"/>
        <v/>
      </c>
      <c r="BX618" s="38" t="b">
        <f t="shared" si="355"/>
        <v>1</v>
      </c>
      <c r="BY618" s="37" t="str">
        <f t="array" ref="BY618:CI618">IF(BX618,"",IVSolution($M618,$N618,$O618,BT618,BU618,BV618,BW618,$E618,$F618,$G618,$H618,$I618))</f>
        <v/>
      </c>
      <c r="BZ618" s="37" t="str">
        <v/>
      </c>
      <c r="CA618" s="37" t="str">
        <v/>
      </c>
      <c r="CB618" s="39" t="str">
        <v/>
      </c>
      <c r="CC618" s="39" t="str">
        <v/>
      </c>
      <c r="CD618" s="37" t="str">
        <v/>
      </c>
      <c r="CE618" s="37" t="str">
        <v/>
      </c>
      <c r="CF618" s="37" t="str">
        <v/>
      </c>
      <c r="CG618" s="37" t="str">
        <v/>
      </c>
      <c r="CH618" s="37" t="str">
        <v/>
      </c>
      <c r="CI618" s="37" t="str">
        <v/>
      </c>
      <c r="CJ618" s="41" t="str">
        <f t="shared" si="356"/>
        <v/>
      </c>
      <c r="CK618" s="41" t="str">
        <f t="shared" si="357"/>
        <v/>
      </c>
      <c r="CL618" s="61" t="str">
        <f t="shared" si="358"/>
        <v/>
      </c>
      <c r="CM618" s="39" t="str">
        <f t="shared" si="359"/>
        <v/>
      </c>
      <c r="CN618" s="39" t="str">
        <f t="shared" si="360"/>
        <v/>
      </c>
      <c r="CO618" s="42" t="str">
        <f t="shared" si="361"/>
        <v/>
      </c>
      <c r="CP618" s="42" t="str">
        <f t="shared" si="362"/>
        <v/>
      </c>
      <c r="CQ618" s="42" t="str">
        <f t="shared" si="363"/>
        <v/>
      </c>
      <c r="CR618" s="42" t="str">
        <f t="shared" si="364"/>
        <v/>
      </c>
      <c r="CS618" s="42" t="str">
        <f t="shared" si="365"/>
        <v/>
      </c>
      <c r="CT618" s="42" t="str">
        <f t="shared" si="366"/>
        <v/>
      </c>
      <c r="CU618" s="43" t="str">
        <f t="shared" si="367"/>
        <v/>
      </c>
      <c r="CV618" s="43" t="str">
        <f t="shared" si="368"/>
        <v/>
      </c>
      <c r="CW618" s="43" t="str">
        <f t="shared" si="369"/>
        <v/>
      </c>
      <c r="CX618" s="13"/>
    </row>
    <row r="619" spans="1:102" x14ac:dyDescent="0.25">
      <c r="A619" s="31"/>
      <c r="B619" s="13"/>
      <c r="C619" s="13"/>
      <c r="D619" s="13"/>
      <c r="E619" s="32"/>
      <c r="F619" s="32"/>
      <c r="G619" s="32"/>
      <c r="H619" s="32"/>
      <c r="I619" s="32"/>
      <c r="J619" s="13"/>
      <c r="K619" s="33"/>
      <c r="L619" s="34" t="str">
        <f>IFERROR(INDEX('Pokemon Data'!A:A,MATCH($A619,'Pokemon Data'!$B:$B,0)),"")</f>
        <v/>
      </c>
      <c r="M619" s="34" t="str">
        <f>IFERROR(INDEX('Pokemon Data'!I:I,MATCH($A619,'Pokemon Data'!$B:$B,0)),"")</f>
        <v/>
      </c>
      <c r="N619" s="34" t="str">
        <f>IFERROR(INDEX('Pokemon Data'!J:J,MATCH($A619,'Pokemon Data'!$B:$B,0)),"")</f>
        <v/>
      </c>
      <c r="O619" s="34" t="str">
        <f>IFERROR(INDEX('Pokemon Data'!K:K,MATCH($A619,'Pokemon Data'!$B:$B,0)),"")</f>
        <v/>
      </c>
      <c r="P619" s="35" t="str">
        <f>IFERROR(INDEX('Level Multipliers'!$A:$A,MATCH($D619,'Level Multipliers'!$B:$B,0)),"")</f>
        <v/>
      </c>
      <c r="Q619" s="36" t="str">
        <f>IFERROR(INDEX('Level Multipliers'!$D:$D,MATCH(P619,'Level Multipliers'!$A:$A,0)),"")</f>
        <v/>
      </c>
      <c r="R619" s="37" t="str">
        <f t="shared" si="333"/>
        <v/>
      </c>
      <c r="S619" s="37" t="str">
        <f t="shared" si="334"/>
        <v/>
      </c>
      <c r="T619" s="38" t="str">
        <f t="shared" si="335"/>
        <v/>
      </c>
      <c r="U619" s="38" t="str">
        <f t="shared" si="336"/>
        <v/>
      </c>
      <c r="V619" s="38" t="b">
        <f t="shared" si="337"/>
        <v>1</v>
      </c>
      <c r="W619" s="37" t="str">
        <f t="array" ref="W619:AG619">IF(V619,"",IVSolution($M619,$N619,$O619,R619,S619,T619,U619,$E619,$F619,$G619,$H619,$I619))</f>
        <v/>
      </c>
      <c r="X619" s="37" t="str">
        <v/>
      </c>
      <c r="Y619" s="37" t="str">
        <v/>
      </c>
      <c r="Z619" s="39" t="str">
        <v/>
      </c>
      <c r="AA619" s="39" t="str">
        <v/>
      </c>
      <c r="AB619" s="37" t="str">
        <v/>
      </c>
      <c r="AC619" s="37" t="str">
        <v/>
      </c>
      <c r="AD619" s="37" t="str">
        <v/>
      </c>
      <c r="AE619" s="37" t="str">
        <v/>
      </c>
      <c r="AF619" s="37" t="str">
        <v/>
      </c>
      <c r="AG619" s="37" t="str">
        <v/>
      </c>
      <c r="AH619" s="40" t="str">
        <f t="shared" si="338"/>
        <v/>
      </c>
      <c r="AI619" s="36" t="str">
        <f>IFERROR(INDEX('Level Multipliers'!$D:$D,MATCH(AH619,'Level Multipliers'!$A:$A,0)),"")</f>
        <v/>
      </c>
      <c r="AJ619" s="37" t="str">
        <f t="shared" si="339"/>
        <v/>
      </c>
      <c r="AK619" s="37" t="str">
        <f t="shared" si="340"/>
        <v/>
      </c>
      <c r="AL619" s="38" t="str">
        <f t="shared" si="341"/>
        <v/>
      </c>
      <c r="AM619" s="38" t="str">
        <f t="shared" si="342"/>
        <v/>
      </c>
      <c r="AN619" s="38" t="b">
        <f t="shared" si="343"/>
        <v>1</v>
      </c>
      <c r="AO619" s="37" t="str">
        <f t="array" ref="AO619:AY619">IF(AN619,"",IVSolution($M619,$N619,$O619,AJ619,AK619,AL619,AM619,$E619,$F619,$G619,$H619,$I619))</f>
        <v/>
      </c>
      <c r="AP619" s="37" t="str">
        <v/>
      </c>
      <c r="AQ619" s="37" t="str">
        <v/>
      </c>
      <c r="AR619" s="39" t="str">
        <v/>
      </c>
      <c r="AS619" s="39" t="str">
        <v/>
      </c>
      <c r="AT619" s="37" t="str">
        <v/>
      </c>
      <c r="AU619" s="37" t="str">
        <v/>
      </c>
      <c r="AV619" s="37" t="str">
        <v/>
      </c>
      <c r="AW619" s="37" t="str">
        <v/>
      </c>
      <c r="AX619" s="37" t="str">
        <v/>
      </c>
      <c r="AY619" s="37" t="str">
        <v/>
      </c>
      <c r="AZ619" s="40" t="str">
        <f t="shared" si="344"/>
        <v/>
      </c>
      <c r="BA619" s="36" t="str">
        <f>IFERROR(INDEX('Level Multipliers'!$D:$D,MATCH(AZ619,'Level Multipliers'!$A:$A,0)),"")</f>
        <v/>
      </c>
      <c r="BB619" s="37" t="str">
        <f t="shared" si="345"/>
        <v/>
      </c>
      <c r="BC619" s="37" t="str">
        <f t="shared" si="346"/>
        <v/>
      </c>
      <c r="BD619" s="38" t="str">
        <f t="shared" si="347"/>
        <v/>
      </c>
      <c r="BE619" s="38" t="str">
        <f t="shared" si="348"/>
        <v/>
      </c>
      <c r="BF619" s="38" t="b">
        <f t="shared" si="349"/>
        <v>1</v>
      </c>
      <c r="BG619" s="37" t="str">
        <f t="array" ref="BG619:BQ619">IF(BF619,"",IVSolution($M619,$N619,$O619,BB619,BC619,BD619,BE619,$E619,$F619,$G619,$H619,$I619))</f>
        <v/>
      </c>
      <c r="BH619" s="37" t="str">
        <v/>
      </c>
      <c r="BI619" s="37" t="str">
        <v/>
      </c>
      <c r="BJ619" s="39" t="str">
        <v/>
      </c>
      <c r="BK619" s="39" t="str">
        <v/>
      </c>
      <c r="BL619" s="37" t="str">
        <v/>
      </c>
      <c r="BM619" s="37" t="str">
        <v/>
      </c>
      <c r="BN619" s="37" t="str">
        <v/>
      </c>
      <c r="BO619" s="37" t="str">
        <v/>
      </c>
      <c r="BP619" s="37" t="str">
        <v/>
      </c>
      <c r="BQ619" s="37" t="str">
        <v/>
      </c>
      <c r="BR619" s="40" t="str">
        <f t="shared" si="350"/>
        <v/>
      </c>
      <c r="BS619" s="36" t="str">
        <f>IFERROR(INDEX('Level Multipliers'!$D:$D,MATCH(BR619,'Level Multipliers'!$A:$A,0)),"")</f>
        <v/>
      </c>
      <c r="BT619" s="37" t="str">
        <f t="shared" si="351"/>
        <v/>
      </c>
      <c r="BU619" s="37" t="str">
        <f t="shared" si="352"/>
        <v/>
      </c>
      <c r="BV619" s="38" t="str">
        <f t="shared" si="353"/>
        <v/>
      </c>
      <c r="BW619" s="38" t="str">
        <f t="shared" si="354"/>
        <v/>
      </c>
      <c r="BX619" s="38" t="b">
        <f t="shared" si="355"/>
        <v>1</v>
      </c>
      <c r="BY619" s="37" t="str">
        <f t="array" ref="BY619:CI619">IF(BX619,"",IVSolution($M619,$N619,$O619,BT619,BU619,BV619,BW619,$E619,$F619,$G619,$H619,$I619))</f>
        <v/>
      </c>
      <c r="BZ619" s="37" t="str">
        <v/>
      </c>
      <c r="CA619" s="37" t="str">
        <v/>
      </c>
      <c r="CB619" s="39" t="str">
        <v/>
      </c>
      <c r="CC619" s="39" t="str">
        <v/>
      </c>
      <c r="CD619" s="37" t="str">
        <v/>
      </c>
      <c r="CE619" s="37" t="str">
        <v/>
      </c>
      <c r="CF619" s="37" t="str">
        <v/>
      </c>
      <c r="CG619" s="37" t="str">
        <v/>
      </c>
      <c r="CH619" s="37" t="str">
        <v/>
      </c>
      <c r="CI619" s="37" t="str">
        <v/>
      </c>
      <c r="CJ619" s="41" t="str">
        <f t="shared" si="356"/>
        <v/>
      </c>
      <c r="CK619" s="41" t="str">
        <f t="shared" si="357"/>
        <v/>
      </c>
      <c r="CL619" s="61" t="str">
        <f t="shared" si="358"/>
        <v/>
      </c>
      <c r="CM619" s="39" t="str">
        <f t="shared" si="359"/>
        <v/>
      </c>
      <c r="CN619" s="39" t="str">
        <f t="shared" si="360"/>
        <v/>
      </c>
      <c r="CO619" s="42" t="str">
        <f t="shared" si="361"/>
        <v/>
      </c>
      <c r="CP619" s="42" t="str">
        <f t="shared" si="362"/>
        <v/>
      </c>
      <c r="CQ619" s="42" t="str">
        <f t="shared" si="363"/>
        <v/>
      </c>
      <c r="CR619" s="42" t="str">
        <f t="shared" si="364"/>
        <v/>
      </c>
      <c r="CS619" s="42" t="str">
        <f t="shared" si="365"/>
        <v/>
      </c>
      <c r="CT619" s="42" t="str">
        <f t="shared" si="366"/>
        <v/>
      </c>
      <c r="CU619" s="43" t="str">
        <f t="shared" si="367"/>
        <v/>
      </c>
      <c r="CV619" s="43" t="str">
        <f t="shared" si="368"/>
        <v/>
      </c>
      <c r="CW619" s="43" t="str">
        <f t="shared" si="369"/>
        <v/>
      </c>
      <c r="CX619" s="13"/>
    </row>
    <row r="620" spans="1:102" x14ac:dyDescent="0.25">
      <c r="A620" s="31"/>
      <c r="B620" s="13"/>
      <c r="C620" s="13"/>
      <c r="D620" s="13"/>
      <c r="E620" s="32"/>
      <c r="F620" s="32"/>
      <c r="G620" s="32"/>
      <c r="H620" s="32"/>
      <c r="I620" s="32"/>
      <c r="J620" s="13"/>
      <c r="K620" s="33"/>
      <c r="L620" s="34" t="str">
        <f>IFERROR(INDEX('Pokemon Data'!A:A,MATCH($A620,'Pokemon Data'!$B:$B,0)),"")</f>
        <v/>
      </c>
      <c r="M620" s="34" t="str">
        <f>IFERROR(INDEX('Pokemon Data'!I:I,MATCH($A620,'Pokemon Data'!$B:$B,0)),"")</f>
        <v/>
      </c>
      <c r="N620" s="34" t="str">
        <f>IFERROR(INDEX('Pokemon Data'!J:J,MATCH($A620,'Pokemon Data'!$B:$B,0)),"")</f>
        <v/>
      </c>
      <c r="O620" s="34" t="str">
        <f>IFERROR(INDEX('Pokemon Data'!K:K,MATCH($A620,'Pokemon Data'!$B:$B,0)),"")</f>
        <v/>
      </c>
      <c r="P620" s="35" t="str">
        <f>IFERROR(INDEX('Level Multipliers'!$A:$A,MATCH($D620,'Level Multipliers'!$B:$B,0)),"")</f>
        <v/>
      </c>
      <c r="Q620" s="36" t="str">
        <f>IFERROR(INDEX('Level Multipliers'!$D:$D,MATCH(P620,'Level Multipliers'!$A:$A,0)),"")</f>
        <v/>
      </c>
      <c r="R620" s="37" t="str">
        <f t="shared" si="333"/>
        <v/>
      </c>
      <c r="S620" s="37" t="str">
        <f t="shared" si="334"/>
        <v/>
      </c>
      <c r="T620" s="38" t="str">
        <f t="shared" si="335"/>
        <v/>
      </c>
      <c r="U620" s="38" t="str">
        <f t="shared" si="336"/>
        <v/>
      </c>
      <c r="V620" s="38" t="b">
        <f t="shared" si="337"/>
        <v>1</v>
      </c>
      <c r="W620" s="37" t="str">
        <f t="array" ref="W620:AG620">IF(V620,"",IVSolution($M620,$N620,$O620,R620,S620,T620,U620,$E620,$F620,$G620,$H620,$I620))</f>
        <v/>
      </c>
      <c r="X620" s="37" t="str">
        <v/>
      </c>
      <c r="Y620" s="37" t="str">
        <v/>
      </c>
      <c r="Z620" s="39" t="str">
        <v/>
      </c>
      <c r="AA620" s="39" t="str">
        <v/>
      </c>
      <c r="AB620" s="37" t="str">
        <v/>
      </c>
      <c r="AC620" s="37" t="str">
        <v/>
      </c>
      <c r="AD620" s="37" t="str">
        <v/>
      </c>
      <c r="AE620" s="37" t="str">
        <v/>
      </c>
      <c r="AF620" s="37" t="str">
        <v/>
      </c>
      <c r="AG620" s="37" t="str">
        <v/>
      </c>
      <c r="AH620" s="40" t="str">
        <f t="shared" si="338"/>
        <v/>
      </c>
      <c r="AI620" s="36" t="str">
        <f>IFERROR(INDEX('Level Multipliers'!$D:$D,MATCH(AH620,'Level Multipliers'!$A:$A,0)),"")</f>
        <v/>
      </c>
      <c r="AJ620" s="37" t="str">
        <f t="shared" si="339"/>
        <v/>
      </c>
      <c r="AK620" s="37" t="str">
        <f t="shared" si="340"/>
        <v/>
      </c>
      <c r="AL620" s="38" t="str">
        <f t="shared" si="341"/>
        <v/>
      </c>
      <c r="AM620" s="38" t="str">
        <f t="shared" si="342"/>
        <v/>
      </c>
      <c r="AN620" s="38" t="b">
        <f t="shared" si="343"/>
        <v>1</v>
      </c>
      <c r="AO620" s="37" t="str">
        <f t="array" ref="AO620:AY620">IF(AN620,"",IVSolution($M620,$N620,$O620,AJ620,AK620,AL620,AM620,$E620,$F620,$G620,$H620,$I620))</f>
        <v/>
      </c>
      <c r="AP620" s="37" t="str">
        <v/>
      </c>
      <c r="AQ620" s="37" t="str">
        <v/>
      </c>
      <c r="AR620" s="39" t="str">
        <v/>
      </c>
      <c r="AS620" s="39" t="str">
        <v/>
      </c>
      <c r="AT620" s="37" t="str">
        <v/>
      </c>
      <c r="AU620" s="37" t="str">
        <v/>
      </c>
      <c r="AV620" s="37" t="str">
        <v/>
      </c>
      <c r="AW620" s="37" t="str">
        <v/>
      </c>
      <c r="AX620" s="37" t="str">
        <v/>
      </c>
      <c r="AY620" s="37" t="str">
        <v/>
      </c>
      <c r="AZ620" s="40" t="str">
        <f t="shared" si="344"/>
        <v/>
      </c>
      <c r="BA620" s="36" t="str">
        <f>IFERROR(INDEX('Level Multipliers'!$D:$D,MATCH(AZ620,'Level Multipliers'!$A:$A,0)),"")</f>
        <v/>
      </c>
      <c r="BB620" s="37" t="str">
        <f t="shared" si="345"/>
        <v/>
      </c>
      <c r="BC620" s="37" t="str">
        <f t="shared" si="346"/>
        <v/>
      </c>
      <c r="BD620" s="38" t="str">
        <f t="shared" si="347"/>
        <v/>
      </c>
      <c r="BE620" s="38" t="str">
        <f t="shared" si="348"/>
        <v/>
      </c>
      <c r="BF620" s="38" t="b">
        <f t="shared" si="349"/>
        <v>1</v>
      </c>
      <c r="BG620" s="37" t="str">
        <f t="array" ref="BG620:BQ620">IF(BF620,"",IVSolution($M620,$N620,$O620,BB620,BC620,BD620,BE620,$E620,$F620,$G620,$H620,$I620))</f>
        <v/>
      </c>
      <c r="BH620" s="37" t="str">
        <v/>
      </c>
      <c r="BI620" s="37" t="str">
        <v/>
      </c>
      <c r="BJ620" s="39" t="str">
        <v/>
      </c>
      <c r="BK620" s="39" t="str">
        <v/>
      </c>
      <c r="BL620" s="37" t="str">
        <v/>
      </c>
      <c r="BM620" s="37" t="str">
        <v/>
      </c>
      <c r="BN620" s="37" t="str">
        <v/>
      </c>
      <c r="BO620" s="37" t="str">
        <v/>
      </c>
      <c r="BP620" s="37" t="str">
        <v/>
      </c>
      <c r="BQ620" s="37" t="str">
        <v/>
      </c>
      <c r="BR620" s="40" t="str">
        <f t="shared" si="350"/>
        <v/>
      </c>
      <c r="BS620" s="36" t="str">
        <f>IFERROR(INDEX('Level Multipliers'!$D:$D,MATCH(BR620,'Level Multipliers'!$A:$A,0)),"")</f>
        <v/>
      </c>
      <c r="BT620" s="37" t="str">
        <f t="shared" si="351"/>
        <v/>
      </c>
      <c r="BU620" s="37" t="str">
        <f t="shared" si="352"/>
        <v/>
      </c>
      <c r="BV620" s="38" t="str">
        <f t="shared" si="353"/>
        <v/>
      </c>
      <c r="BW620" s="38" t="str">
        <f t="shared" si="354"/>
        <v/>
      </c>
      <c r="BX620" s="38" t="b">
        <f t="shared" si="355"/>
        <v>1</v>
      </c>
      <c r="BY620" s="37" t="str">
        <f t="array" ref="BY620:CI620">IF(BX620,"",IVSolution($M620,$N620,$O620,BT620,BU620,BV620,BW620,$E620,$F620,$G620,$H620,$I620))</f>
        <v/>
      </c>
      <c r="BZ620" s="37" t="str">
        <v/>
      </c>
      <c r="CA620" s="37" t="str">
        <v/>
      </c>
      <c r="CB620" s="39" t="str">
        <v/>
      </c>
      <c r="CC620" s="39" t="str">
        <v/>
      </c>
      <c r="CD620" s="37" t="str">
        <v/>
      </c>
      <c r="CE620" s="37" t="str">
        <v/>
      </c>
      <c r="CF620" s="37" t="str">
        <v/>
      </c>
      <c r="CG620" s="37" t="str">
        <v/>
      </c>
      <c r="CH620" s="37" t="str">
        <v/>
      </c>
      <c r="CI620" s="37" t="str">
        <v/>
      </c>
      <c r="CJ620" s="41" t="str">
        <f t="shared" si="356"/>
        <v/>
      </c>
      <c r="CK620" s="41" t="str">
        <f t="shared" si="357"/>
        <v/>
      </c>
      <c r="CL620" s="61" t="str">
        <f t="shared" si="358"/>
        <v/>
      </c>
      <c r="CM620" s="39" t="str">
        <f t="shared" si="359"/>
        <v/>
      </c>
      <c r="CN620" s="39" t="str">
        <f t="shared" si="360"/>
        <v/>
      </c>
      <c r="CO620" s="42" t="str">
        <f t="shared" si="361"/>
        <v/>
      </c>
      <c r="CP620" s="42" t="str">
        <f t="shared" si="362"/>
        <v/>
      </c>
      <c r="CQ620" s="42" t="str">
        <f t="shared" si="363"/>
        <v/>
      </c>
      <c r="CR620" s="42" t="str">
        <f t="shared" si="364"/>
        <v/>
      </c>
      <c r="CS620" s="42" t="str">
        <f t="shared" si="365"/>
        <v/>
      </c>
      <c r="CT620" s="42" t="str">
        <f t="shared" si="366"/>
        <v/>
      </c>
      <c r="CU620" s="43" t="str">
        <f t="shared" si="367"/>
        <v/>
      </c>
      <c r="CV620" s="43" t="str">
        <f t="shared" si="368"/>
        <v/>
      </c>
      <c r="CW620" s="43" t="str">
        <f t="shared" si="369"/>
        <v/>
      </c>
      <c r="CX620" s="13"/>
    </row>
    <row r="621" spans="1:102" x14ac:dyDescent="0.25">
      <c r="A621" s="31"/>
      <c r="B621" s="13"/>
      <c r="C621" s="13"/>
      <c r="D621" s="13"/>
      <c r="E621" s="32"/>
      <c r="F621" s="32"/>
      <c r="G621" s="32"/>
      <c r="H621" s="32"/>
      <c r="I621" s="32"/>
      <c r="J621" s="13"/>
      <c r="K621" s="33"/>
      <c r="L621" s="34" t="str">
        <f>IFERROR(INDEX('Pokemon Data'!A:A,MATCH($A621,'Pokemon Data'!$B:$B,0)),"")</f>
        <v/>
      </c>
      <c r="M621" s="34" t="str">
        <f>IFERROR(INDEX('Pokemon Data'!I:I,MATCH($A621,'Pokemon Data'!$B:$B,0)),"")</f>
        <v/>
      </c>
      <c r="N621" s="34" t="str">
        <f>IFERROR(INDEX('Pokemon Data'!J:J,MATCH($A621,'Pokemon Data'!$B:$B,0)),"")</f>
        <v/>
      </c>
      <c r="O621" s="34" t="str">
        <f>IFERROR(INDEX('Pokemon Data'!K:K,MATCH($A621,'Pokemon Data'!$B:$B,0)),"")</f>
        <v/>
      </c>
      <c r="P621" s="35" t="str">
        <f>IFERROR(INDEX('Level Multipliers'!$A:$A,MATCH($D621,'Level Multipliers'!$B:$B,0)),"")</f>
        <v/>
      </c>
      <c r="Q621" s="36" t="str">
        <f>IFERROR(INDEX('Level Multipliers'!$D:$D,MATCH(P621,'Level Multipliers'!$A:$A,0)),"")</f>
        <v/>
      </c>
      <c r="R621" s="37" t="str">
        <f t="shared" si="333"/>
        <v/>
      </c>
      <c r="S621" s="37" t="str">
        <f t="shared" si="334"/>
        <v/>
      </c>
      <c r="T621" s="38" t="str">
        <f t="shared" si="335"/>
        <v/>
      </c>
      <c r="U621" s="38" t="str">
        <f t="shared" si="336"/>
        <v/>
      </c>
      <c r="V621" s="38" t="b">
        <f t="shared" si="337"/>
        <v>1</v>
      </c>
      <c r="W621" s="37" t="str">
        <f t="array" ref="W621:AG621">IF(V621,"",IVSolution($M621,$N621,$O621,R621,S621,T621,U621,$E621,$F621,$G621,$H621,$I621))</f>
        <v/>
      </c>
      <c r="X621" s="37" t="str">
        <v/>
      </c>
      <c r="Y621" s="37" t="str">
        <v/>
      </c>
      <c r="Z621" s="39" t="str">
        <v/>
      </c>
      <c r="AA621" s="39" t="str">
        <v/>
      </c>
      <c r="AB621" s="37" t="str">
        <v/>
      </c>
      <c r="AC621" s="37" t="str">
        <v/>
      </c>
      <c r="AD621" s="37" t="str">
        <v/>
      </c>
      <c r="AE621" s="37" t="str">
        <v/>
      </c>
      <c r="AF621" s="37" t="str">
        <v/>
      </c>
      <c r="AG621" s="37" t="str">
        <v/>
      </c>
      <c r="AH621" s="40" t="str">
        <f t="shared" si="338"/>
        <v/>
      </c>
      <c r="AI621" s="36" t="str">
        <f>IFERROR(INDEX('Level Multipliers'!$D:$D,MATCH(AH621,'Level Multipliers'!$A:$A,0)),"")</f>
        <v/>
      </c>
      <c r="AJ621" s="37" t="str">
        <f t="shared" si="339"/>
        <v/>
      </c>
      <c r="AK621" s="37" t="str">
        <f t="shared" si="340"/>
        <v/>
      </c>
      <c r="AL621" s="38" t="str">
        <f t="shared" si="341"/>
        <v/>
      </c>
      <c r="AM621" s="38" t="str">
        <f t="shared" si="342"/>
        <v/>
      </c>
      <c r="AN621" s="38" t="b">
        <f t="shared" si="343"/>
        <v>1</v>
      </c>
      <c r="AO621" s="37" t="str">
        <f t="array" ref="AO621:AY621">IF(AN621,"",IVSolution($M621,$N621,$O621,AJ621,AK621,AL621,AM621,$E621,$F621,$G621,$H621,$I621))</f>
        <v/>
      </c>
      <c r="AP621" s="37" t="str">
        <v/>
      </c>
      <c r="AQ621" s="37" t="str">
        <v/>
      </c>
      <c r="AR621" s="39" t="str">
        <v/>
      </c>
      <c r="AS621" s="39" t="str">
        <v/>
      </c>
      <c r="AT621" s="37" t="str">
        <v/>
      </c>
      <c r="AU621" s="37" t="str">
        <v/>
      </c>
      <c r="AV621" s="37" t="str">
        <v/>
      </c>
      <c r="AW621" s="37" t="str">
        <v/>
      </c>
      <c r="AX621" s="37" t="str">
        <v/>
      </c>
      <c r="AY621" s="37" t="str">
        <v/>
      </c>
      <c r="AZ621" s="40" t="str">
        <f t="shared" si="344"/>
        <v/>
      </c>
      <c r="BA621" s="36" t="str">
        <f>IFERROR(INDEX('Level Multipliers'!$D:$D,MATCH(AZ621,'Level Multipliers'!$A:$A,0)),"")</f>
        <v/>
      </c>
      <c r="BB621" s="37" t="str">
        <f t="shared" si="345"/>
        <v/>
      </c>
      <c r="BC621" s="37" t="str">
        <f t="shared" si="346"/>
        <v/>
      </c>
      <c r="BD621" s="38" t="str">
        <f t="shared" si="347"/>
        <v/>
      </c>
      <c r="BE621" s="38" t="str">
        <f t="shared" si="348"/>
        <v/>
      </c>
      <c r="BF621" s="38" t="b">
        <f t="shared" si="349"/>
        <v>1</v>
      </c>
      <c r="BG621" s="37" t="str">
        <f t="array" ref="BG621:BQ621">IF(BF621,"",IVSolution($M621,$N621,$O621,BB621,BC621,BD621,BE621,$E621,$F621,$G621,$H621,$I621))</f>
        <v/>
      </c>
      <c r="BH621" s="37" t="str">
        <v/>
      </c>
      <c r="BI621" s="37" t="str">
        <v/>
      </c>
      <c r="BJ621" s="39" t="str">
        <v/>
      </c>
      <c r="BK621" s="39" t="str">
        <v/>
      </c>
      <c r="BL621" s="37" t="str">
        <v/>
      </c>
      <c r="BM621" s="37" t="str">
        <v/>
      </c>
      <c r="BN621" s="37" t="str">
        <v/>
      </c>
      <c r="BO621" s="37" t="str">
        <v/>
      </c>
      <c r="BP621" s="37" t="str">
        <v/>
      </c>
      <c r="BQ621" s="37" t="str">
        <v/>
      </c>
      <c r="BR621" s="40" t="str">
        <f t="shared" si="350"/>
        <v/>
      </c>
      <c r="BS621" s="36" t="str">
        <f>IFERROR(INDEX('Level Multipliers'!$D:$D,MATCH(BR621,'Level Multipliers'!$A:$A,0)),"")</f>
        <v/>
      </c>
      <c r="BT621" s="37" t="str">
        <f t="shared" si="351"/>
        <v/>
      </c>
      <c r="BU621" s="37" t="str">
        <f t="shared" si="352"/>
        <v/>
      </c>
      <c r="BV621" s="38" t="str">
        <f t="shared" si="353"/>
        <v/>
      </c>
      <c r="BW621" s="38" t="str">
        <f t="shared" si="354"/>
        <v/>
      </c>
      <c r="BX621" s="38" t="b">
        <f t="shared" si="355"/>
        <v>1</v>
      </c>
      <c r="BY621" s="37" t="str">
        <f t="array" ref="BY621:CI621">IF(BX621,"",IVSolution($M621,$N621,$O621,BT621,BU621,BV621,BW621,$E621,$F621,$G621,$H621,$I621))</f>
        <v/>
      </c>
      <c r="BZ621" s="37" t="str">
        <v/>
      </c>
      <c r="CA621" s="37" t="str">
        <v/>
      </c>
      <c r="CB621" s="39" t="str">
        <v/>
      </c>
      <c r="CC621" s="39" t="str">
        <v/>
      </c>
      <c r="CD621" s="37" t="str">
        <v/>
      </c>
      <c r="CE621" s="37" t="str">
        <v/>
      </c>
      <c r="CF621" s="37" t="str">
        <v/>
      </c>
      <c r="CG621" s="37" t="str">
        <v/>
      </c>
      <c r="CH621" s="37" t="str">
        <v/>
      </c>
      <c r="CI621" s="37" t="str">
        <v/>
      </c>
      <c r="CJ621" s="41" t="str">
        <f t="shared" si="356"/>
        <v/>
      </c>
      <c r="CK621" s="41" t="str">
        <f t="shared" si="357"/>
        <v/>
      </c>
      <c r="CL621" s="61" t="str">
        <f t="shared" si="358"/>
        <v/>
      </c>
      <c r="CM621" s="39" t="str">
        <f t="shared" si="359"/>
        <v/>
      </c>
      <c r="CN621" s="39" t="str">
        <f t="shared" si="360"/>
        <v/>
      </c>
      <c r="CO621" s="42" t="str">
        <f t="shared" si="361"/>
        <v/>
      </c>
      <c r="CP621" s="42" t="str">
        <f t="shared" si="362"/>
        <v/>
      </c>
      <c r="CQ621" s="42" t="str">
        <f t="shared" si="363"/>
        <v/>
      </c>
      <c r="CR621" s="42" t="str">
        <f t="shared" si="364"/>
        <v/>
      </c>
      <c r="CS621" s="42" t="str">
        <f t="shared" si="365"/>
        <v/>
      </c>
      <c r="CT621" s="42" t="str">
        <f t="shared" si="366"/>
        <v/>
      </c>
      <c r="CU621" s="43" t="str">
        <f t="shared" si="367"/>
        <v/>
      </c>
      <c r="CV621" s="43" t="str">
        <f t="shared" si="368"/>
        <v/>
      </c>
      <c r="CW621" s="43" t="str">
        <f t="shared" si="369"/>
        <v/>
      </c>
      <c r="CX621" s="13"/>
    </row>
    <row r="622" spans="1:102" x14ac:dyDescent="0.25">
      <c r="A622" s="31"/>
      <c r="B622" s="13"/>
      <c r="C622" s="13"/>
      <c r="D622" s="13"/>
      <c r="E622" s="32"/>
      <c r="F622" s="32"/>
      <c r="G622" s="32"/>
      <c r="H622" s="32"/>
      <c r="I622" s="32"/>
      <c r="J622" s="13"/>
      <c r="K622" s="33"/>
      <c r="L622" s="34" t="str">
        <f>IFERROR(INDEX('Pokemon Data'!A:A,MATCH($A622,'Pokemon Data'!$B:$B,0)),"")</f>
        <v/>
      </c>
      <c r="M622" s="34" t="str">
        <f>IFERROR(INDEX('Pokemon Data'!I:I,MATCH($A622,'Pokemon Data'!$B:$B,0)),"")</f>
        <v/>
      </c>
      <c r="N622" s="34" t="str">
        <f>IFERROR(INDEX('Pokemon Data'!J:J,MATCH($A622,'Pokemon Data'!$B:$B,0)),"")</f>
        <v/>
      </c>
      <c r="O622" s="34" t="str">
        <f>IFERROR(INDEX('Pokemon Data'!K:K,MATCH($A622,'Pokemon Data'!$B:$B,0)),"")</f>
        <v/>
      </c>
      <c r="P622" s="35" t="str">
        <f>IFERROR(INDEX('Level Multipliers'!$A:$A,MATCH($D622,'Level Multipliers'!$B:$B,0)),"")</f>
        <v/>
      </c>
      <c r="Q622" s="36" t="str">
        <f>IFERROR(INDEX('Level Multipliers'!$D:$D,MATCH(P622,'Level Multipliers'!$A:$A,0)),"")</f>
        <v/>
      </c>
      <c r="R622" s="37" t="str">
        <f t="shared" si="333"/>
        <v/>
      </c>
      <c r="S622" s="37" t="str">
        <f t="shared" si="334"/>
        <v/>
      </c>
      <c r="T622" s="38" t="str">
        <f t="shared" si="335"/>
        <v/>
      </c>
      <c r="U622" s="38" t="str">
        <f t="shared" si="336"/>
        <v/>
      </c>
      <c r="V622" s="38" t="b">
        <f t="shared" si="337"/>
        <v>1</v>
      </c>
      <c r="W622" s="37" t="str">
        <f t="array" ref="W622:AG622">IF(V622,"",IVSolution($M622,$N622,$O622,R622,S622,T622,U622,$E622,$F622,$G622,$H622,$I622))</f>
        <v/>
      </c>
      <c r="X622" s="37" t="str">
        <v/>
      </c>
      <c r="Y622" s="37" t="str">
        <v/>
      </c>
      <c r="Z622" s="39" t="str">
        <v/>
      </c>
      <c r="AA622" s="39" t="str">
        <v/>
      </c>
      <c r="AB622" s="37" t="str">
        <v/>
      </c>
      <c r="AC622" s="37" t="str">
        <v/>
      </c>
      <c r="AD622" s="37" t="str">
        <v/>
      </c>
      <c r="AE622" s="37" t="str">
        <v/>
      </c>
      <c r="AF622" s="37" t="str">
        <v/>
      </c>
      <c r="AG622" s="37" t="str">
        <v/>
      </c>
      <c r="AH622" s="40" t="str">
        <f t="shared" si="338"/>
        <v/>
      </c>
      <c r="AI622" s="36" t="str">
        <f>IFERROR(INDEX('Level Multipliers'!$D:$D,MATCH(AH622,'Level Multipliers'!$A:$A,0)),"")</f>
        <v/>
      </c>
      <c r="AJ622" s="37" t="str">
        <f t="shared" si="339"/>
        <v/>
      </c>
      <c r="AK622" s="37" t="str">
        <f t="shared" si="340"/>
        <v/>
      </c>
      <c r="AL622" s="38" t="str">
        <f t="shared" si="341"/>
        <v/>
      </c>
      <c r="AM622" s="38" t="str">
        <f t="shared" si="342"/>
        <v/>
      </c>
      <c r="AN622" s="38" t="b">
        <f t="shared" si="343"/>
        <v>1</v>
      </c>
      <c r="AO622" s="37" t="str">
        <f t="array" ref="AO622:AY622">IF(AN622,"",IVSolution($M622,$N622,$O622,AJ622,AK622,AL622,AM622,$E622,$F622,$G622,$H622,$I622))</f>
        <v/>
      </c>
      <c r="AP622" s="37" t="str">
        <v/>
      </c>
      <c r="AQ622" s="37" t="str">
        <v/>
      </c>
      <c r="AR622" s="39" t="str">
        <v/>
      </c>
      <c r="AS622" s="39" t="str">
        <v/>
      </c>
      <c r="AT622" s="37" t="str">
        <v/>
      </c>
      <c r="AU622" s="37" t="str">
        <v/>
      </c>
      <c r="AV622" s="37" t="str">
        <v/>
      </c>
      <c r="AW622" s="37" t="str">
        <v/>
      </c>
      <c r="AX622" s="37" t="str">
        <v/>
      </c>
      <c r="AY622" s="37" t="str">
        <v/>
      </c>
      <c r="AZ622" s="40" t="str">
        <f t="shared" si="344"/>
        <v/>
      </c>
      <c r="BA622" s="36" t="str">
        <f>IFERROR(INDEX('Level Multipliers'!$D:$D,MATCH(AZ622,'Level Multipliers'!$A:$A,0)),"")</f>
        <v/>
      </c>
      <c r="BB622" s="37" t="str">
        <f t="shared" si="345"/>
        <v/>
      </c>
      <c r="BC622" s="37" t="str">
        <f t="shared" si="346"/>
        <v/>
      </c>
      <c r="BD622" s="38" t="str">
        <f t="shared" si="347"/>
        <v/>
      </c>
      <c r="BE622" s="38" t="str">
        <f t="shared" si="348"/>
        <v/>
      </c>
      <c r="BF622" s="38" t="b">
        <f t="shared" si="349"/>
        <v>1</v>
      </c>
      <c r="BG622" s="37" t="str">
        <f t="array" ref="BG622:BQ622">IF(BF622,"",IVSolution($M622,$N622,$O622,BB622,BC622,BD622,BE622,$E622,$F622,$G622,$H622,$I622))</f>
        <v/>
      </c>
      <c r="BH622" s="37" t="str">
        <v/>
      </c>
      <c r="BI622" s="37" t="str">
        <v/>
      </c>
      <c r="BJ622" s="39" t="str">
        <v/>
      </c>
      <c r="BK622" s="39" t="str">
        <v/>
      </c>
      <c r="BL622" s="37" t="str">
        <v/>
      </c>
      <c r="BM622" s="37" t="str">
        <v/>
      </c>
      <c r="BN622" s="37" t="str">
        <v/>
      </c>
      <c r="BO622" s="37" t="str">
        <v/>
      </c>
      <c r="BP622" s="37" t="str">
        <v/>
      </c>
      <c r="BQ622" s="37" t="str">
        <v/>
      </c>
      <c r="BR622" s="40" t="str">
        <f t="shared" si="350"/>
        <v/>
      </c>
      <c r="BS622" s="36" t="str">
        <f>IFERROR(INDEX('Level Multipliers'!$D:$D,MATCH(BR622,'Level Multipliers'!$A:$A,0)),"")</f>
        <v/>
      </c>
      <c r="BT622" s="37" t="str">
        <f t="shared" si="351"/>
        <v/>
      </c>
      <c r="BU622" s="37" t="str">
        <f t="shared" si="352"/>
        <v/>
      </c>
      <c r="BV622" s="38" t="str">
        <f t="shared" si="353"/>
        <v/>
      </c>
      <c r="BW622" s="38" t="str">
        <f t="shared" si="354"/>
        <v/>
      </c>
      <c r="BX622" s="38" t="b">
        <f t="shared" si="355"/>
        <v>1</v>
      </c>
      <c r="BY622" s="37" t="str">
        <f t="array" ref="BY622:CI622">IF(BX622,"",IVSolution($M622,$N622,$O622,BT622,BU622,BV622,BW622,$E622,$F622,$G622,$H622,$I622))</f>
        <v/>
      </c>
      <c r="BZ622" s="37" t="str">
        <v/>
      </c>
      <c r="CA622" s="37" t="str">
        <v/>
      </c>
      <c r="CB622" s="39" t="str">
        <v/>
      </c>
      <c r="CC622" s="39" t="str">
        <v/>
      </c>
      <c r="CD622" s="37" t="str">
        <v/>
      </c>
      <c r="CE622" s="37" t="str">
        <v/>
      </c>
      <c r="CF622" s="37" t="str">
        <v/>
      </c>
      <c r="CG622" s="37" t="str">
        <v/>
      </c>
      <c r="CH622" s="37" t="str">
        <v/>
      </c>
      <c r="CI622" s="37" t="str">
        <v/>
      </c>
      <c r="CJ622" s="41" t="str">
        <f t="shared" si="356"/>
        <v/>
      </c>
      <c r="CK622" s="41" t="str">
        <f t="shared" si="357"/>
        <v/>
      </c>
      <c r="CL622" s="61" t="str">
        <f t="shared" si="358"/>
        <v/>
      </c>
      <c r="CM622" s="39" t="str">
        <f t="shared" si="359"/>
        <v/>
      </c>
      <c r="CN622" s="39" t="str">
        <f t="shared" si="360"/>
        <v/>
      </c>
      <c r="CO622" s="42" t="str">
        <f t="shared" si="361"/>
        <v/>
      </c>
      <c r="CP622" s="42" t="str">
        <f t="shared" si="362"/>
        <v/>
      </c>
      <c r="CQ622" s="42" t="str">
        <f t="shared" si="363"/>
        <v/>
      </c>
      <c r="CR622" s="42" t="str">
        <f t="shared" si="364"/>
        <v/>
      </c>
      <c r="CS622" s="42" t="str">
        <f t="shared" si="365"/>
        <v/>
      </c>
      <c r="CT622" s="42" t="str">
        <f t="shared" si="366"/>
        <v/>
      </c>
      <c r="CU622" s="43" t="str">
        <f t="shared" si="367"/>
        <v/>
      </c>
      <c r="CV622" s="43" t="str">
        <f t="shared" si="368"/>
        <v/>
      </c>
      <c r="CW622" s="43" t="str">
        <f t="shared" si="369"/>
        <v/>
      </c>
      <c r="CX622" s="13"/>
    </row>
    <row r="623" spans="1:102" x14ac:dyDescent="0.25">
      <c r="A623" s="31"/>
      <c r="B623" s="13"/>
      <c r="C623" s="13"/>
      <c r="D623" s="13"/>
      <c r="E623" s="32"/>
      <c r="F623" s="32"/>
      <c r="G623" s="32"/>
      <c r="H623" s="32"/>
      <c r="I623" s="32"/>
      <c r="J623" s="13"/>
      <c r="K623" s="33"/>
      <c r="L623" s="34" t="str">
        <f>IFERROR(INDEX('Pokemon Data'!A:A,MATCH($A623,'Pokemon Data'!$B:$B,0)),"")</f>
        <v/>
      </c>
      <c r="M623" s="34" t="str">
        <f>IFERROR(INDEX('Pokemon Data'!I:I,MATCH($A623,'Pokemon Data'!$B:$B,0)),"")</f>
        <v/>
      </c>
      <c r="N623" s="34" t="str">
        <f>IFERROR(INDEX('Pokemon Data'!J:J,MATCH($A623,'Pokemon Data'!$B:$B,0)),"")</f>
        <v/>
      </c>
      <c r="O623" s="34" t="str">
        <f>IFERROR(INDEX('Pokemon Data'!K:K,MATCH($A623,'Pokemon Data'!$B:$B,0)),"")</f>
        <v/>
      </c>
      <c r="P623" s="35" t="str">
        <f>IFERROR(INDEX('Level Multipliers'!$A:$A,MATCH($D623,'Level Multipliers'!$B:$B,0)),"")</f>
        <v/>
      </c>
      <c r="Q623" s="36" t="str">
        <f>IFERROR(INDEX('Level Multipliers'!$D:$D,MATCH(P623,'Level Multipliers'!$A:$A,0)),"")</f>
        <v/>
      </c>
      <c r="R623" s="37" t="str">
        <f t="shared" si="333"/>
        <v/>
      </c>
      <c r="S623" s="37" t="str">
        <f t="shared" si="334"/>
        <v/>
      </c>
      <c r="T623" s="38" t="str">
        <f t="shared" si="335"/>
        <v/>
      </c>
      <c r="U623" s="38" t="str">
        <f t="shared" si="336"/>
        <v/>
      </c>
      <c r="V623" s="38" t="b">
        <f t="shared" si="337"/>
        <v>1</v>
      </c>
      <c r="W623" s="37" t="str">
        <f t="array" ref="W623:AG623">IF(V623,"",IVSolution($M623,$N623,$O623,R623,S623,T623,U623,$E623,$F623,$G623,$H623,$I623))</f>
        <v/>
      </c>
      <c r="X623" s="37" t="str">
        <v/>
      </c>
      <c r="Y623" s="37" t="str">
        <v/>
      </c>
      <c r="Z623" s="39" t="str">
        <v/>
      </c>
      <c r="AA623" s="39" t="str">
        <v/>
      </c>
      <c r="AB623" s="37" t="str">
        <v/>
      </c>
      <c r="AC623" s="37" t="str">
        <v/>
      </c>
      <c r="AD623" s="37" t="str">
        <v/>
      </c>
      <c r="AE623" s="37" t="str">
        <v/>
      </c>
      <c r="AF623" s="37" t="str">
        <v/>
      </c>
      <c r="AG623" s="37" t="str">
        <v/>
      </c>
      <c r="AH623" s="40" t="str">
        <f t="shared" si="338"/>
        <v/>
      </c>
      <c r="AI623" s="36" t="str">
        <f>IFERROR(INDEX('Level Multipliers'!$D:$D,MATCH(AH623,'Level Multipliers'!$A:$A,0)),"")</f>
        <v/>
      </c>
      <c r="AJ623" s="37" t="str">
        <f t="shared" si="339"/>
        <v/>
      </c>
      <c r="AK623" s="37" t="str">
        <f t="shared" si="340"/>
        <v/>
      </c>
      <c r="AL623" s="38" t="str">
        <f t="shared" si="341"/>
        <v/>
      </c>
      <c r="AM623" s="38" t="str">
        <f t="shared" si="342"/>
        <v/>
      </c>
      <c r="AN623" s="38" t="b">
        <f t="shared" si="343"/>
        <v>1</v>
      </c>
      <c r="AO623" s="37" t="str">
        <f t="array" ref="AO623:AY623">IF(AN623,"",IVSolution($M623,$N623,$O623,AJ623,AK623,AL623,AM623,$E623,$F623,$G623,$H623,$I623))</f>
        <v/>
      </c>
      <c r="AP623" s="37" t="str">
        <v/>
      </c>
      <c r="AQ623" s="37" t="str">
        <v/>
      </c>
      <c r="AR623" s="39" t="str">
        <v/>
      </c>
      <c r="AS623" s="39" t="str">
        <v/>
      </c>
      <c r="AT623" s="37" t="str">
        <v/>
      </c>
      <c r="AU623" s="37" t="str">
        <v/>
      </c>
      <c r="AV623" s="37" t="str">
        <v/>
      </c>
      <c r="AW623" s="37" t="str">
        <v/>
      </c>
      <c r="AX623" s="37" t="str">
        <v/>
      </c>
      <c r="AY623" s="37" t="str">
        <v/>
      </c>
      <c r="AZ623" s="40" t="str">
        <f t="shared" si="344"/>
        <v/>
      </c>
      <c r="BA623" s="36" t="str">
        <f>IFERROR(INDEX('Level Multipliers'!$D:$D,MATCH(AZ623,'Level Multipliers'!$A:$A,0)),"")</f>
        <v/>
      </c>
      <c r="BB623" s="37" t="str">
        <f t="shared" si="345"/>
        <v/>
      </c>
      <c r="BC623" s="37" t="str">
        <f t="shared" si="346"/>
        <v/>
      </c>
      <c r="BD623" s="38" t="str">
        <f t="shared" si="347"/>
        <v/>
      </c>
      <c r="BE623" s="38" t="str">
        <f t="shared" si="348"/>
        <v/>
      </c>
      <c r="BF623" s="38" t="b">
        <f t="shared" si="349"/>
        <v>1</v>
      </c>
      <c r="BG623" s="37" t="str">
        <f t="array" ref="BG623:BQ623">IF(BF623,"",IVSolution($M623,$N623,$O623,BB623,BC623,BD623,BE623,$E623,$F623,$G623,$H623,$I623))</f>
        <v/>
      </c>
      <c r="BH623" s="37" t="str">
        <v/>
      </c>
      <c r="BI623" s="37" t="str">
        <v/>
      </c>
      <c r="BJ623" s="39" t="str">
        <v/>
      </c>
      <c r="BK623" s="39" t="str">
        <v/>
      </c>
      <c r="BL623" s="37" t="str">
        <v/>
      </c>
      <c r="BM623" s="37" t="str">
        <v/>
      </c>
      <c r="BN623" s="37" t="str">
        <v/>
      </c>
      <c r="BO623" s="37" t="str">
        <v/>
      </c>
      <c r="BP623" s="37" t="str">
        <v/>
      </c>
      <c r="BQ623" s="37" t="str">
        <v/>
      </c>
      <c r="BR623" s="40" t="str">
        <f t="shared" si="350"/>
        <v/>
      </c>
      <c r="BS623" s="36" t="str">
        <f>IFERROR(INDEX('Level Multipliers'!$D:$D,MATCH(BR623,'Level Multipliers'!$A:$A,0)),"")</f>
        <v/>
      </c>
      <c r="BT623" s="37" t="str">
        <f t="shared" si="351"/>
        <v/>
      </c>
      <c r="BU623" s="37" t="str">
        <f t="shared" si="352"/>
        <v/>
      </c>
      <c r="BV623" s="38" t="str">
        <f t="shared" si="353"/>
        <v/>
      </c>
      <c r="BW623" s="38" t="str">
        <f t="shared" si="354"/>
        <v/>
      </c>
      <c r="BX623" s="38" t="b">
        <f t="shared" si="355"/>
        <v>1</v>
      </c>
      <c r="BY623" s="37" t="str">
        <f t="array" ref="BY623:CI623">IF(BX623,"",IVSolution($M623,$N623,$O623,BT623,BU623,BV623,BW623,$E623,$F623,$G623,$H623,$I623))</f>
        <v/>
      </c>
      <c r="BZ623" s="37" t="str">
        <v/>
      </c>
      <c r="CA623" s="37" t="str">
        <v/>
      </c>
      <c r="CB623" s="39" t="str">
        <v/>
      </c>
      <c r="CC623" s="39" t="str">
        <v/>
      </c>
      <c r="CD623" s="37" t="str">
        <v/>
      </c>
      <c r="CE623" s="37" t="str">
        <v/>
      </c>
      <c r="CF623" s="37" t="str">
        <v/>
      </c>
      <c r="CG623" s="37" t="str">
        <v/>
      </c>
      <c r="CH623" s="37" t="str">
        <v/>
      </c>
      <c r="CI623" s="37" t="str">
        <v/>
      </c>
      <c r="CJ623" s="41" t="str">
        <f t="shared" si="356"/>
        <v/>
      </c>
      <c r="CK623" s="41" t="str">
        <f t="shared" si="357"/>
        <v/>
      </c>
      <c r="CL623" s="61" t="str">
        <f t="shared" si="358"/>
        <v/>
      </c>
      <c r="CM623" s="39" t="str">
        <f t="shared" si="359"/>
        <v/>
      </c>
      <c r="CN623" s="39" t="str">
        <f t="shared" si="360"/>
        <v/>
      </c>
      <c r="CO623" s="42" t="str">
        <f t="shared" si="361"/>
        <v/>
      </c>
      <c r="CP623" s="42" t="str">
        <f t="shared" si="362"/>
        <v/>
      </c>
      <c r="CQ623" s="42" t="str">
        <f t="shared" si="363"/>
        <v/>
      </c>
      <c r="CR623" s="42" t="str">
        <f t="shared" si="364"/>
        <v/>
      </c>
      <c r="CS623" s="42" t="str">
        <f t="shared" si="365"/>
        <v/>
      </c>
      <c r="CT623" s="42" t="str">
        <f t="shared" si="366"/>
        <v/>
      </c>
      <c r="CU623" s="43" t="str">
        <f t="shared" si="367"/>
        <v/>
      </c>
      <c r="CV623" s="43" t="str">
        <f t="shared" si="368"/>
        <v/>
      </c>
      <c r="CW623" s="43" t="str">
        <f t="shared" si="369"/>
        <v/>
      </c>
      <c r="CX623" s="13"/>
    </row>
    <row r="624" spans="1:102" x14ac:dyDescent="0.25">
      <c r="A624" s="31"/>
      <c r="B624" s="13"/>
      <c r="C624" s="13"/>
      <c r="D624" s="13"/>
      <c r="E624" s="32"/>
      <c r="F624" s="32"/>
      <c r="G624" s="32"/>
      <c r="H624" s="32"/>
      <c r="I624" s="32"/>
      <c r="J624" s="13"/>
      <c r="K624" s="33"/>
      <c r="L624" s="34" t="str">
        <f>IFERROR(INDEX('Pokemon Data'!A:A,MATCH($A624,'Pokemon Data'!$B:$B,0)),"")</f>
        <v/>
      </c>
      <c r="M624" s="34" t="str">
        <f>IFERROR(INDEX('Pokemon Data'!I:I,MATCH($A624,'Pokemon Data'!$B:$B,0)),"")</f>
        <v/>
      </c>
      <c r="N624" s="34" t="str">
        <f>IFERROR(INDEX('Pokemon Data'!J:J,MATCH($A624,'Pokemon Data'!$B:$B,0)),"")</f>
        <v/>
      </c>
      <c r="O624" s="34" t="str">
        <f>IFERROR(INDEX('Pokemon Data'!K:K,MATCH($A624,'Pokemon Data'!$B:$B,0)),"")</f>
        <v/>
      </c>
      <c r="P624" s="35" t="str">
        <f>IFERROR(INDEX('Level Multipliers'!$A:$A,MATCH($D624,'Level Multipliers'!$B:$B,0)),"")</f>
        <v/>
      </c>
      <c r="Q624" s="36" t="str">
        <f>IFERROR(INDEX('Level Multipliers'!$D:$D,MATCH(P624,'Level Multipliers'!$A:$A,0)),"")</f>
        <v/>
      </c>
      <c r="R624" s="37" t="str">
        <f t="shared" si="333"/>
        <v/>
      </c>
      <c r="S624" s="37" t="str">
        <f t="shared" si="334"/>
        <v/>
      </c>
      <c r="T624" s="38" t="str">
        <f t="shared" si="335"/>
        <v/>
      </c>
      <c r="U624" s="38" t="str">
        <f t="shared" si="336"/>
        <v/>
      </c>
      <c r="V624" s="38" t="b">
        <f t="shared" si="337"/>
        <v>1</v>
      </c>
      <c r="W624" s="37" t="str">
        <f t="array" ref="W624:AG624">IF(V624,"",IVSolution($M624,$N624,$O624,R624,S624,T624,U624,$E624,$F624,$G624,$H624,$I624))</f>
        <v/>
      </c>
      <c r="X624" s="37" t="str">
        <v/>
      </c>
      <c r="Y624" s="37" t="str">
        <v/>
      </c>
      <c r="Z624" s="39" t="str">
        <v/>
      </c>
      <c r="AA624" s="39" t="str">
        <v/>
      </c>
      <c r="AB624" s="37" t="str">
        <v/>
      </c>
      <c r="AC624" s="37" t="str">
        <v/>
      </c>
      <c r="AD624" s="37" t="str">
        <v/>
      </c>
      <c r="AE624" s="37" t="str">
        <v/>
      </c>
      <c r="AF624" s="37" t="str">
        <v/>
      </c>
      <c r="AG624" s="37" t="str">
        <v/>
      </c>
      <c r="AH624" s="40" t="str">
        <f t="shared" si="338"/>
        <v/>
      </c>
      <c r="AI624" s="36" t="str">
        <f>IFERROR(INDEX('Level Multipliers'!$D:$D,MATCH(AH624,'Level Multipliers'!$A:$A,0)),"")</f>
        <v/>
      </c>
      <c r="AJ624" s="37" t="str">
        <f t="shared" si="339"/>
        <v/>
      </c>
      <c r="AK624" s="37" t="str">
        <f t="shared" si="340"/>
        <v/>
      </c>
      <c r="AL624" s="38" t="str">
        <f t="shared" si="341"/>
        <v/>
      </c>
      <c r="AM624" s="38" t="str">
        <f t="shared" si="342"/>
        <v/>
      </c>
      <c r="AN624" s="38" t="b">
        <f t="shared" si="343"/>
        <v>1</v>
      </c>
      <c r="AO624" s="37" t="str">
        <f t="array" ref="AO624:AY624">IF(AN624,"",IVSolution($M624,$N624,$O624,AJ624,AK624,AL624,AM624,$E624,$F624,$G624,$H624,$I624))</f>
        <v/>
      </c>
      <c r="AP624" s="37" t="str">
        <v/>
      </c>
      <c r="AQ624" s="37" t="str">
        <v/>
      </c>
      <c r="AR624" s="39" t="str">
        <v/>
      </c>
      <c r="AS624" s="39" t="str">
        <v/>
      </c>
      <c r="AT624" s="37" t="str">
        <v/>
      </c>
      <c r="AU624" s="37" t="str">
        <v/>
      </c>
      <c r="AV624" s="37" t="str">
        <v/>
      </c>
      <c r="AW624" s="37" t="str">
        <v/>
      </c>
      <c r="AX624" s="37" t="str">
        <v/>
      </c>
      <c r="AY624" s="37" t="str">
        <v/>
      </c>
      <c r="AZ624" s="40" t="str">
        <f t="shared" si="344"/>
        <v/>
      </c>
      <c r="BA624" s="36" t="str">
        <f>IFERROR(INDEX('Level Multipliers'!$D:$D,MATCH(AZ624,'Level Multipliers'!$A:$A,0)),"")</f>
        <v/>
      </c>
      <c r="BB624" s="37" t="str">
        <f t="shared" si="345"/>
        <v/>
      </c>
      <c r="BC624" s="37" t="str">
        <f t="shared" si="346"/>
        <v/>
      </c>
      <c r="BD624" s="38" t="str">
        <f t="shared" si="347"/>
        <v/>
      </c>
      <c r="BE624" s="38" t="str">
        <f t="shared" si="348"/>
        <v/>
      </c>
      <c r="BF624" s="38" t="b">
        <f t="shared" si="349"/>
        <v>1</v>
      </c>
      <c r="BG624" s="37" t="str">
        <f t="array" ref="BG624:BQ624">IF(BF624,"",IVSolution($M624,$N624,$O624,BB624,BC624,BD624,BE624,$E624,$F624,$G624,$H624,$I624))</f>
        <v/>
      </c>
      <c r="BH624" s="37" t="str">
        <v/>
      </c>
      <c r="BI624" s="37" t="str">
        <v/>
      </c>
      <c r="BJ624" s="39" t="str">
        <v/>
      </c>
      <c r="BK624" s="39" t="str">
        <v/>
      </c>
      <c r="BL624" s="37" t="str">
        <v/>
      </c>
      <c r="BM624" s="37" t="str">
        <v/>
      </c>
      <c r="BN624" s="37" t="str">
        <v/>
      </c>
      <c r="BO624" s="37" t="str">
        <v/>
      </c>
      <c r="BP624" s="37" t="str">
        <v/>
      </c>
      <c r="BQ624" s="37" t="str">
        <v/>
      </c>
      <c r="BR624" s="40" t="str">
        <f t="shared" si="350"/>
        <v/>
      </c>
      <c r="BS624" s="36" t="str">
        <f>IFERROR(INDEX('Level Multipliers'!$D:$D,MATCH(BR624,'Level Multipliers'!$A:$A,0)),"")</f>
        <v/>
      </c>
      <c r="BT624" s="37" t="str">
        <f t="shared" si="351"/>
        <v/>
      </c>
      <c r="BU624" s="37" t="str">
        <f t="shared" si="352"/>
        <v/>
      </c>
      <c r="BV624" s="38" t="str">
        <f t="shared" si="353"/>
        <v/>
      </c>
      <c r="BW624" s="38" t="str">
        <f t="shared" si="354"/>
        <v/>
      </c>
      <c r="BX624" s="38" t="b">
        <f t="shared" si="355"/>
        <v>1</v>
      </c>
      <c r="BY624" s="37" t="str">
        <f t="array" ref="BY624:CI624">IF(BX624,"",IVSolution($M624,$N624,$O624,BT624,BU624,BV624,BW624,$E624,$F624,$G624,$H624,$I624))</f>
        <v/>
      </c>
      <c r="BZ624" s="37" t="str">
        <v/>
      </c>
      <c r="CA624" s="37" t="str">
        <v/>
      </c>
      <c r="CB624" s="39" t="str">
        <v/>
      </c>
      <c r="CC624" s="39" t="str">
        <v/>
      </c>
      <c r="CD624" s="37" t="str">
        <v/>
      </c>
      <c r="CE624" s="37" t="str">
        <v/>
      </c>
      <c r="CF624" s="37" t="str">
        <v/>
      </c>
      <c r="CG624" s="37" t="str">
        <v/>
      </c>
      <c r="CH624" s="37" t="str">
        <v/>
      </c>
      <c r="CI624" s="37" t="str">
        <v/>
      </c>
      <c r="CJ624" s="41" t="str">
        <f t="shared" si="356"/>
        <v/>
      </c>
      <c r="CK624" s="41" t="str">
        <f t="shared" si="357"/>
        <v/>
      </c>
      <c r="CL624" s="61" t="str">
        <f t="shared" si="358"/>
        <v/>
      </c>
      <c r="CM624" s="39" t="str">
        <f t="shared" si="359"/>
        <v/>
      </c>
      <c r="CN624" s="39" t="str">
        <f t="shared" si="360"/>
        <v/>
      </c>
      <c r="CO624" s="42" t="str">
        <f t="shared" si="361"/>
        <v/>
      </c>
      <c r="CP624" s="42" t="str">
        <f t="shared" si="362"/>
        <v/>
      </c>
      <c r="CQ624" s="42" t="str">
        <f t="shared" si="363"/>
        <v/>
      </c>
      <c r="CR624" s="42" t="str">
        <f t="shared" si="364"/>
        <v/>
      </c>
      <c r="CS624" s="42" t="str">
        <f t="shared" si="365"/>
        <v/>
      </c>
      <c r="CT624" s="42" t="str">
        <f t="shared" si="366"/>
        <v/>
      </c>
      <c r="CU624" s="43" t="str">
        <f t="shared" si="367"/>
        <v/>
      </c>
      <c r="CV624" s="43" t="str">
        <f t="shared" si="368"/>
        <v/>
      </c>
      <c r="CW624" s="43" t="str">
        <f t="shared" si="369"/>
        <v/>
      </c>
      <c r="CX624" s="13"/>
    </row>
    <row r="625" spans="1:102" x14ac:dyDescent="0.25">
      <c r="A625" s="31"/>
      <c r="B625" s="13"/>
      <c r="C625" s="13"/>
      <c r="D625" s="13"/>
      <c r="E625" s="32"/>
      <c r="F625" s="32"/>
      <c r="G625" s="32"/>
      <c r="H625" s="32"/>
      <c r="I625" s="32"/>
      <c r="J625" s="13"/>
      <c r="K625" s="33"/>
      <c r="L625" s="34" t="str">
        <f>IFERROR(INDEX('Pokemon Data'!A:A,MATCH($A625,'Pokemon Data'!$B:$B,0)),"")</f>
        <v/>
      </c>
      <c r="M625" s="34" t="str">
        <f>IFERROR(INDEX('Pokemon Data'!I:I,MATCH($A625,'Pokemon Data'!$B:$B,0)),"")</f>
        <v/>
      </c>
      <c r="N625" s="34" t="str">
        <f>IFERROR(INDEX('Pokemon Data'!J:J,MATCH($A625,'Pokemon Data'!$B:$B,0)),"")</f>
        <v/>
      </c>
      <c r="O625" s="34" t="str">
        <f>IFERROR(INDEX('Pokemon Data'!K:K,MATCH($A625,'Pokemon Data'!$B:$B,0)),"")</f>
        <v/>
      </c>
      <c r="P625" s="35" t="str">
        <f>IFERROR(INDEX('Level Multipliers'!$A:$A,MATCH($D625,'Level Multipliers'!$B:$B,0)),"")</f>
        <v/>
      </c>
      <c r="Q625" s="36" t="str">
        <f>IFERROR(INDEX('Level Multipliers'!$D:$D,MATCH(P625,'Level Multipliers'!$A:$A,0)),"")</f>
        <v/>
      </c>
      <c r="R625" s="37" t="str">
        <f t="shared" si="333"/>
        <v/>
      </c>
      <c r="S625" s="37" t="str">
        <f t="shared" si="334"/>
        <v/>
      </c>
      <c r="T625" s="38" t="str">
        <f t="shared" si="335"/>
        <v/>
      </c>
      <c r="U625" s="38" t="str">
        <f t="shared" si="336"/>
        <v/>
      </c>
      <c r="V625" s="38" t="b">
        <f t="shared" si="337"/>
        <v>1</v>
      </c>
      <c r="W625" s="37" t="str">
        <f t="array" ref="W625:AG625">IF(V625,"",IVSolution($M625,$N625,$O625,R625,S625,T625,U625,$E625,$F625,$G625,$H625,$I625))</f>
        <v/>
      </c>
      <c r="X625" s="37" t="str">
        <v/>
      </c>
      <c r="Y625" s="37" t="str">
        <v/>
      </c>
      <c r="Z625" s="39" t="str">
        <v/>
      </c>
      <c r="AA625" s="39" t="str">
        <v/>
      </c>
      <c r="AB625" s="37" t="str">
        <v/>
      </c>
      <c r="AC625" s="37" t="str">
        <v/>
      </c>
      <c r="AD625" s="37" t="str">
        <v/>
      </c>
      <c r="AE625" s="37" t="str">
        <v/>
      </c>
      <c r="AF625" s="37" t="str">
        <v/>
      </c>
      <c r="AG625" s="37" t="str">
        <v/>
      </c>
      <c r="AH625" s="40" t="str">
        <f t="shared" si="338"/>
        <v/>
      </c>
      <c r="AI625" s="36" t="str">
        <f>IFERROR(INDEX('Level Multipliers'!$D:$D,MATCH(AH625,'Level Multipliers'!$A:$A,0)),"")</f>
        <v/>
      </c>
      <c r="AJ625" s="37" t="str">
        <f t="shared" si="339"/>
        <v/>
      </c>
      <c r="AK625" s="37" t="str">
        <f t="shared" si="340"/>
        <v/>
      </c>
      <c r="AL625" s="38" t="str">
        <f t="shared" si="341"/>
        <v/>
      </c>
      <c r="AM625" s="38" t="str">
        <f t="shared" si="342"/>
        <v/>
      </c>
      <c r="AN625" s="38" t="b">
        <f t="shared" si="343"/>
        <v>1</v>
      </c>
      <c r="AO625" s="37" t="str">
        <f t="array" ref="AO625:AY625">IF(AN625,"",IVSolution($M625,$N625,$O625,AJ625,AK625,AL625,AM625,$E625,$F625,$G625,$H625,$I625))</f>
        <v/>
      </c>
      <c r="AP625" s="37" t="str">
        <v/>
      </c>
      <c r="AQ625" s="37" t="str">
        <v/>
      </c>
      <c r="AR625" s="39" t="str">
        <v/>
      </c>
      <c r="AS625" s="39" t="str">
        <v/>
      </c>
      <c r="AT625" s="37" t="str">
        <v/>
      </c>
      <c r="AU625" s="37" t="str">
        <v/>
      </c>
      <c r="AV625" s="37" t="str">
        <v/>
      </c>
      <c r="AW625" s="37" t="str">
        <v/>
      </c>
      <c r="AX625" s="37" t="str">
        <v/>
      </c>
      <c r="AY625" s="37" t="str">
        <v/>
      </c>
      <c r="AZ625" s="40" t="str">
        <f t="shared" si="344"/>
        <v/>
      </c>
      <c r="BA625" s="36" t="str">
        <f>IFERROR(INDEX('Level Multipliers'!$D:$D,MATCH(AZ625,'Level Multipliers'!$A:$A,0)),"")</f>
        <v/>
      </c>
      <c r="BB625" s="37" t="str">
        <f t="shared" si="345"/>
        <v/>
      </c>
      <c r="BC625" s="37" t="str">
        <f t="shared" si="346"/>
        <v/>
      </c>
      <c r="BD625" s="38" t="str">
        <f t="shared" si="347"/>
        <v/>
      </c>
      <c r="BE625" s="38" t="str">
        <f t="shared" si="348"/>
        <v/>
      </c>
      <c r="BF625" s="38" t="b">
        <f t="shared" si="349"/>
        <v>1</v>
      </c>
      <c r="BG625" s="37" t="str">
        <f t="array" ref="BG625:BQ625">IF(BF625,"",IVSolution($M625,$N625,$O625,BB625,BC625,BD625,BE625,$E625,$F625,$G625,$H625,$I625))</f>
        <v/>
      </c>
      <c r="BH625" s="37" t="str">
        <v/>
      </c>
      <c r="BI625" s="37" t="str">
        <v/>
      </c>
      <c r="BJ625" s="39" t="str">
        <v/>
      </c>
      <c r="BK625" s="39" t="str">
        <v/>
      </c>
      <c r="BL625" s="37" t="str">
        <v/>
      </c>
      <c r="BM625" s="37" t="str">
        <v/>
      </c>
      <c r="BN625" s="37" t="str">
        <v/>
      </c>
      <c r="BO625" s="37" t="str">
        <v/>
      </c>
      <c r="BP625" s="37" t="str">
        <v/>
      </c>
      <c r="BQ625" s="37" t="str">
        <v/>
      </c>
      <c r="BR625" s="40" t="str">
        <f t="shared" si="350"/>
        <v/>
      </c>
      <c r="BS625" s="36" t="str">
        <f>IFERROR(INDEX('Level Multipliers'!$D:$D,MATCH(BR625,'Level Multipliers'!$A:$A,0)),"")</f>
        <v/>
      </c>
      <c r="BT625" s="37" t="str">
        <f t="shared" si="351"/>
        <v/>
      </c>
      <c r="BU625" s="37" t="str">
        <f t="shared" si="352"/>
        <v/>
      </c>
      <c r="BV625" s="38" t="str">
        <f t="shared" si="353"/>
        <v/>
      </c>
      <c r="BW625" s="38" t="str">
        <f t="shared" si="354"/>
        <v/>
      </c>
      <c r="BX625" s="38" t="b">
        <f t="shared" si="355"/>
        <v>1</v>
      </c>
      <c r="BY625" s="37" t="str">
        <f t="array" ref="BY625:CI625">IF(BX625,"",IVSolution($M625,$N625,$O625,BT625,BU625,BV625,BW625,$E625,$F625,$G625,$H625,$I625))</f>
        <v/>
      </c>
      <c r="BZ625" s="37" t="str">
        <v/>
      </c>
      <c r="CA625" s="37" t="str">
        <v/>
      </c>
      <c r="CB625" s="39" t="str">
        <v/>
      </c>
      <c r="CC625" s="39" t="str">
        <v/>
      </c>
      <c r="CD625" s="37" t="str">
        <v/>
      </c>
      <c r="CE625" s="37" t="str">
        <v/>
      </c>
      <c r="CF625" s="37" t="str">
        <v/>
      </c>
      <c r="CG625" s="37" t="str">
        <v/>
      </c>
      <c r="CH625" s="37" t="str">
        <v/>
      </c>
      <c r="CI625" s="37" t="str">
        <v/>
      </c>
      <c r="CJ625" s="41" t="str">
        <f t="shared" si="356"/>
        <v/>
      </c>
      <c r="CK625" s="41" t="str">
        <f t="shared" si="357"/>
        <v/>
      </c>
      <c r="CL625" s="61" t="str">
        <f t="shared" si="358"/>
        <v/>
      </c>
      <c r="CM625" s="39" t="str">
        <f t="shared" si="359"/>
        <v/>
      </c>
      <c r="CN625" s="39" t="str">
        <f t="shared" si="360"/>
        <v/>
      </c>
      <c r="CO625" s="42" t="str">
        <f t="shared" si="361"/>
        <v/>
      </c>
      <c r="CP625" s="42" t="str">
        <f t="shared" si="362"/>
        <v/>
      </c>
      <c r="CQ625" s="42" t="str">
        <f t="shared" si="363"/>
        <v/>
      </c>
      <c r="CR625" s="42" t="str">
        <f t="shared" si="364"/>
        <v/>
      </c>
      <c r="CS625" s="42" t="str">
        <f t="shared" si="365"/>
        <v/>
      </c>
      <c r="CT625" s="42" t="str">
        <f t="shared" si="366"/>
        <v/>
      </c>
      <c r="CU625" s="43" t="str">
        <f t="shared" si="367"/>
        <v/>
      </c>
      <c r="CV625" s="43" t="str">
        <f t="shared" si="368"/>
        <v/>
      </c>
      <c r="CW625" s="43" t="str">
        <f t="shared" si="369"/>
        <v/>
      </c>
      <c r="CX625" s="13"/>
    </row>
    <row r="626" spans="1:102" x14ac:dyDescent="0.25">
      <c r="A626" s="31"/>
      <c r="B626" s="13"/>
      <c r="C626" s="13"/>
      <c r="D626" s="13"/>
      <c r="E626" s="32"/>
      <c r="F626" s="32"/>
      <c r="G626" s="32"/>
      <c r="H626" s="32"/>
      <c r="I626" s="32"/>
      <c r="J626" s="13"/>
      <c r="K626" s="33"/>
      <c r="L626" s="34" t="str">
        <f>IFERROR(INDEX('Pokemon Data'!A:A,MATCH($A626,'Pokemon Data'!$B:$B,0)),"")</f>
        <v/>
      </c>
      <c r="M626" s="34" t="str">
        <f>IFERROR(INDEX('Pokemon Data'!I:I,MATCH($A626,'Pokemon Data'!$B:$B,0)),"")</f>
        <v/>
      </c>
      <c r="N626" s="34" t="str">
        <f>IFERROR(INDEX('Pokemon Data'!J:J,MATCH($A626,'Pokemon Data'!$B:$B,0)),"")</f>
        <v/>
      </c>
      <c r="O626" s="34" t="str">
        <f>IFERROR(INDEX('Pokemon Data'!K:K,MATCH($A626,'Pokemon Data'!$B:$B,0)),"")</f>
        <v/>
      </c>
      <c r="P626" s="35" t="str">
        <f>IFERROR(INDEX('Level Multipliers'!$A:$A,MATCH($D626,'Level Multipliers'!$B:$B,0)),"")</f>
        <v/>
      </c>
      <c r="Q626" s="36" t="str">
        <f>IFERROR(INDEX('Level Multipliers'!$D:$D,MATCH(P626,'Level Multipliers'!$A:$A,0)),"")</f>
        <v/>
      </c>
      <c r="R626" s="37" t="str">
        <f t="shared" si="333"/>
        <v/>
      </c>
      <c r="S626" s="37" t="str">
        <f t="shared" si="334"/>
        <v/>
      </c>
      <c r="T626" s="38" t="str">
        <f t="shared" si="335"/>
        <v/>
      </c>
      <c r="U626" s="38" t="str">
        <f t="shared" si="336"/>
        <v/>
      </c>
      <c r="V626" s="38" t="b">
        <f t="shared" si="337"/>
        <v>1</v>
      </c>
      <c r="W626" s="37" t="str">
        <f t="array" ref="W626:AG626">IF(V626,"",IVSolution($M626,$N626,$O626,R626,S626,T626,U626,$E626,$F626,$G626,$H626,$I626))</f>
        <v/>
      </c>
      <c r="X626" s="37" t="str">
        <v/>
      </c>
      <c r="Y626" s="37" t="str">
        <v/>
      </c>
      <c r="Z626" s="39" t="str">
        <v/>
      </c>
      <c r="AA626" s="39" t="str">
        <v/>
      </c>
      <c r="AB626" s="37" t="str">
        <v/>
      </c>
      <c r="AC626" s="37" t="str">
        <v/>
      </c>
      <c r="AD626" s="37" t="str">
        <v/>
      </c>
      <c r="AE626" s="37" t="str">
        <v/>
      </c>
      <c r="AF626" s="37" t="str">
        <v/>
      </c>
      <c r="AG626" s="37" t="str">
        <v/>
      </c>
      <c r="AH626" s="40" t="str">
        <f t="shared" si="338"/>
        <v/>
      </c>
      <c r="AI626" s="36" t="str">
        <f>IFERROR(INDEX('Level Multipliers'!$D:$D,MATCH(AH626,'Level Multipliers'!$A:$A,0)),"")</f>
        <v/>
      </c>
      <c r="AJ626" s="37" t="str">
        <f t="shared" si="339"/>
        <v/>
      </c>
      <c r="AK626" s="37" t="str">
        <f t="shared" si="340"/>
        <v/>
      </c>
      <c r="AL626" s="38" t="str">
        <f t="shared" si="341"/>
        <v/>
      </c>
      <c r="AM626" s="38" t="str">
        <f t="shared" si="342"/>
        <v/>
      </c>
      <c r="AN626" s="38" t="b">
        <f t="shared" si="343"/>
        <v>1</v>
      </c>
      <c r="AO626" s="37" t="str">
        <f t="array" ref="AO626:AY626">IF(AN626,"",IVSolution($M626,$N626,$O626,AJ626,AK626,AL626,AM626,$E626,$F626,$G626,$H626,$I626))</f>
        <v/>
      </c>
      <c r="AP626" s="37" t="str">
        <v/>
      </c>
      <c r="AQ626" s="37" t="str">
        <v/>
      </c>
      <c r="AR626" s="39" t="str">
        <v/>
      </c>
      <c r="AS626" s="39" t="str">
        <v/>
      </c>
      <c r="AT626" s="37" t="str">
        <v/>
      </c>
      <c r="AU626" s="37" t="str">
        <v/>
      </c>
      <c r="AV626" s="37" t="str">
        <v/>
      </c>
      <c r="AW626" s="37" t="str">
        <v/>
      </c>
      <c r="AX626" s="37" t="str">
        <v/>
      </c>
      <c r="AY626" s="37" t="str">
        <v/>
      </c>
      <c r="AZ626" s="40" t="str">
        <f t="shared" si="344"/>
        <v/>
      </c>
      <c r="BA626" s="36" t="str">
        <f>IFERROR(INDEX('Level Multipliers'!$D:$D,MATCH(AZ626,'Level Multipliers'!$A:$A,0)),"")</f>
        <v/>
      </c>
      <c r="BB626" s="37" t="str">
        <f t="shared" si="345"/>
        <v/>
      </c>
      <c r="BC626" s="37" t="str">
        <f t="shared" si="346"/>
        <v/>
      </c>
      <c r="BD626" s="38" t="str">
        <f t="shared" si="347"/>
        <v/>
      </c>
      <c r="BE626" s="38" t="str">
        <f t="shared" si="348"/>
        <v/>
      </c>
      <c r="BF626" s="38" t="b">
        <f t="shared" si="349"/>
        <v>1</v>
      </c>
      <c r="BG626" s="37" t="str">
        <f t="array" ref="BG626:BQ626">IF(BF626,"",IVSolution($M626,$N626,$O626,BB626,BC626,BD626,BE626,$E626,$F626,$G626,$H626,$I626))</f>
        <v/>
      </c>
      <c r="BH626" s="37" t="str">
        <v/>
      </c>
      <c r="BI626" s="37" t="str">
        <v/>
      </c>
      <c r="BJ626" s="39" t="str">
        <v/>
      </c>
      <c r="BK626" s="39" t="str">
        <v/>
      </c>
      <c r="BL626" s="37" t="str">
        <v/>
      </c>
      <c r="BM626" s="37" t="str">
        <v/>
      </c>
      <c r="BN626" s="37" t="str">
        <v/>
      </c>
      <c r="BO626" s="37" t="str">
        <v/>
      </c>
      <c r="BP626" s="37" t="str">
        <v/>
      </c>
      <c r="BQ626" s="37" t="str">
        <v/>
      </c>
      <c r="BR626" s="40" t="str">
        <f t="shared" si="350"/>
        <v/>
      </c>
      <c r="BS626" s="36" t="str">
        <f>IFERROR(INDEX('Level Multipliers'!$D:$D,MATCH(BR626,'Level Multipliers'!$A:$A,0)),"")</f>
        <v/>
      </c>
      <c r="BT626" s="37" t="str">
        <f t="shared" si="351"/>
        <v/>
      </c>
      <c r="BU626" s="37" t="str">
        <f t="shared" si="352"/>
        <v/>
      </c>
      <c r="BV626" s="38" t="str">
        <f t="shared" si="353"/>
        <v/>
      </c>
      <c r="BW626" s="38" t="str">
        <f t="shared" si="354"/>
        <v/>
      </c>
      <c r="BX626" s="38" t="b">
        <f t="shared" si="355"/>
        <v>1</v>
      </c>
      <c r="BY626" s="37" t="str">
        <f t="array" ref="BY626:CI626">IF(BX626,"",IVSolution($M626,$N626,$O626,BT626,BU626,BV626,BW626,$E626,$F626,$G626,$H626,$I626))</f>
        <v/>
      </c>
      <c r="BZ626" s="37" t="str">
        <v/>
      </c>
      <c r="CA626" s="37" t="str">
        <v/>
      </c>
      <c r="CB626" s="39" t="str">
        <v/>
      </c>
      <c r="CC626" s="39" t="str">
        <v/>
      </c>
      <c r="CD626" s="37" t="str">
        <v/>
      </c>
      <c r="CE626" s="37" t="str">
        <v/>
      </c>
      <c r="CF626" s="37" t="str">
        <v/>
      </c>
      <c r="CG626" s="37" t="str">
        <v/>
      </c>
      <c r="CH626" s="37" t="str">
        <v/>
      </c>
      <c r="CI626" s="37" t="str">
        <v/>
      </c>
      <c r="CJ626" s="41" t="str">
        <f t="shared" si="356"/>
        <v/>
      </c>
      <c r="CK626" s="41" t="str">
        <f t="shared" si="357"/>
        <v/>
      </c>
      <c r="CL626" s="61" t="str">
        <f t="shared" si="358"/>
        <v/>
      </c>
      <c r="CM626" s="39" t="str">
        <f t="shared" si="359"/>
        <v/>
      </c>
      <c r="CN626" s="39" t="str">
        <f t="shared" si="360"/>
        <v/>
      </c>
      <c r="CO626" s="42" t="str">
        <f t="shared" si="361"/>
        <v/>
      </c>
      <c r="CP626" s="42" t="str">
        <f t="shared" si="362"/>
        <v/>
      </c>
      <c r="CQ626" s="42" t="str">
        <f t="shared" si="363"/>
        <v/>
      </c>
      <c r="CR626" s="42" t="str">
        <f t="shared" si="364"/>
        <v/>
      </c>
      <c r="CS626" s="42" t="str">
        <f t="shared" si="365"/>
        <v/>
      </c>
      <c r="CT626" s="42" t="str">
        <f t="shared" si="366"/>
        <v/>
      </c>
      <c r="CU626" s="43" t="str">
        <f t="shared" si="367"/>
        <v/>
      </c>
      <c r="CV626" s="43" t="str">
        <f t="shared" si="368"/>
        <v/>
      </c>
      <c r="CW626" s="43" t="str">
        <f t="shared" si="369"/>
        <v/>
      </c>
      <c r="CX626" s="13"/>
    </row>
    <row r="627" spans="1:102" x14ac:dyDescent="0.25">
      <c r="A627" s="31"/>
      <c r="B627" s="13"/>
      <c r="C627" s="13"/>
      <c r="D627" s="13"/>
      <c r="E627" s="32"/>
      <c r="F627" s="32"/>
      <c r="G627" s="32"/>
      <c r="H627" s="32"/>
      <c r="I627" s="32"/>
      <c r="J627" s="13"/>
      <c r="K627" s="33"/>
      <c r="L627" s="34" t="str">
        <f>IFERROR(INDEX('Pokemon Data'!A:A,MATCH($A627,'Pokemon Data'!$B:$B,0)),"")</f>
        <v/>
      </c>
      <c r="M627" s="34" t="str">
        <f>IFERROR(INDEX('Pokemon Data'!I:I,MATCH($A627,'Pokemon Data'!$B:$B,0)),"")</f>
        <v/>
      </c>
      <c r="N627" s="34" t="str">
        <f>IFERROR(INDEX('Pokemon Data'!J:J,MATCH($A627,'Pokemon Data'!$B:$B,0)),"")</f>
        <v/>
      </c>
      <c r="O627" s="34" t="str">
        <f>IFERROR(INDEX('Pokemon Data'!K:K,MATCH($A627,'Pokemon Data'!$B:$B,0)),"")</f>
        <v/>
      </c>
      <c r="P627" s="35" t="str">
        <f>IFERROR(INDEX('Level Multipliers'!$A:$A,MATCH($D627,'Level Multipliers'!$B:$B,0)),"")</f>
        <v/>
      </c>
      <c r="Q627" s="36" t="str">
        <f>IFERROR(INDEX('Level Multipliers'!$D:$D,MATCH(P627,'Level Multipliers'!$A:$A,0)),"")</f>
        <v/>
      </c>
      <c r="R627" s="37" t="str">
        <f t="shared" si="333"/>
        <v/>
      </c>
      <c r="S627" s="37" t="str">
        <f t="shared" si="334"/>
        <v/>
      </c>
      <c r="T627" s="38" t="str">
        <f t="shared" si="335"/>
        <v/>
      </c>
      <c r="U627" s="38" t="str">
        <f t="shared" si="336"/>
        <v/>
      </c>
      <c r="V627" s="38" t="b">
        <f t="shared" si="337"/>
        <v>1</v>
      </c>
      <c r="W627" s="37" t="str">
        <f t="array" ref="W627:AG627">IF(V627,"",IVSolution($M627,$N627,$O627,R627,S627,T627,U627,$E627,$F627,$G627,$H627,$I627))</f>
        <v/>
      </c>
      <c r="X627" s="37" t="str">
        <v/>
      </c>
      <c r="Y627" s="37" t="str">
        <v/>
      </c>
      <c r="Z627" s="39" t="str">
        <v/>
      </c>
      <c r="AA627" s="39" t="str">
        <v/>
      </c>
      <c r="AB627" s="37" t="str">
        <v/>
      </c>
      <c r="AC627" s="37" t="str">
        <v/>
      </c>
      <c r="AD627" s="37" t="str">
        <v/>
      </c>
      <c r="AE627" s="37" t="str">
        <v/>
      </c>
      <c r="AF627" s="37" t="str">
        <v/>
      </c>
      <c r="AG627" s="37" t="str">
        <v/>
      </c>
      <c r="AH627" s="40" t="str">
        <f t="shared" si="338"/>
        <v/>
      </c>
      <c r="AI627" s="36" t="str">
        <f>IFERROR(INDEX('Level Multipliers'!$D:$D,MATCH(AH627,'Level Multipliers'!$A:$A,0)),"")</f>
        <v/>
      </c>
      <c r="AJ627" s="37" t="str">
        <f t="shared" si="339"/>
        <v/>
      </c>
      <c r="AK627" s="37" t="str">
        <f t="shared" si="340"/>
        <v/>
      </c>
      <c r="AL627" s="38" t="str">
        <f t="shared" si="341"/>
        <v/>
      </c>
      <c r="AM627" s="38" t="str">
        <f t="shared" si="342"/>
        <v/>
      </c>
      <c r="AN627" s="38" t="b">
        <f t="shared" si="343"/>
        <v>1</v>
      </c>
      <c r="AO627" s="37" t="str">
        <f t="array" ref="AO627:AY627">IF(AN627,"",IVSolution($M627,$N627,$O627,AJ627,AK627,AL627,AM627,$E627,$F627,$G627,$H627,$I627))</f>
        <v/>
      </c>
      <c r="AP627" s="37" t="str">
        <v/>
      </c>
      <c r="AQ627" s="37" t="str">
        <v/>
      </c>
      <c r="AR627" s="39" t="str">
        <v/>
      </c>
      <c r="AS627" s="39" t="str">
        <v/>
      </c>
      <c r="AT627" s="37" t="str">
        <v/>
      </c>
      <c r="AU627" s="37" t="str">
        <v/>
      </c>
      <c r="AV627" s="37" t="str">
        <v/>
      </c>
      <c r="AW627" s="37" t="str">
        <v/>
      </c>
      <c r="AX627" s="37" t="str">
        <v/>
      </c>
      <c r="AY627" s="37" t="str">
        <v/>
      </c>
      <c r="AZ627" s="40" t="str">
        <f t="shared" si="344"/>
        <v/>
      </c>
      <c r="BA627" s="36" t="str">
        <f>IFERROR(INDEX('Level Multipliers'!$D:$D,MATCH(AZ627,'Level Multipliers'!$A:$A,0)),"")</f>
        <v/>
      </c>
      <c r="BB627" s="37" t="str">
        <f t="shared" si="345"/>
        <v/>
      </c>
      <c r="BC627" s="37" t="str">
        <f t="shared" si="346"/>
        <v/>
      </c>
      <c r="BD627" s="38" t="str">
        <f t="shared" si="347"/>
        <v/>
      </c>
      <c r="BE627" s="38" t="str">
        <f t="shared" si="348"/>
        <v/>
      </c>
      <c r="BF627" s="38" t="b">
        <f t="shared" si="349"/>
        <v>1</v>
      </c>
      <c r="BG627" s="37" t="str">
        <f t="array" ref="BG627:BQ627">IF(BF627,"",IVSolution($M627,$N627,$O627,BB627,BC627,BD627,BE627,$E627,$F627,$G627,$H627,$I627))</f>
        <v/>
      </c>
      <c r="BH627" s="37" t="str">
        <v/>
      </c>
      <c r="BI627" s="37" t="str">
        <v/>
      </c>
      <c r="BJ627" s="39" t="str">
        <v/>
      </c>
      <c r="BK627" s="39" t="str">
        <v/>
      </c>
      <c r="BL627" s="37" t="str">
        <v/>
      </c>
      <c r="BM627" s="37" t="str">
        <v/>
      </c>
      <c r="BN627" s="37" t="str">
        <v/>
      </c>
      <c r="BO627" s="37" t="str">
        <v/>
      </c>
      <c r="BP627" s="37" t="str">
        <v/>
      </c>
      <c r="BQ627" s="37" t="str">
        <v/>
      </c>
      <c r="BR627" s="40" t="str">
        <f t="shared" si="350"/>
        <v/>
      </c>
      <c r="BS627" s="36" t="str">
        <f>IFERROR(INDEX('Level Multipliers'!$D:$D,MATCH(BR627,'Level Multipliers'!$A:$A,0)),"")</f>
        <v/>
      </c>
      <c r="BT627" s="37" t="str">
        <f t="shared" si="351"/>
        <v/>
      </c>
      <c r="BU627" s="37" t="str">
        <f t="shared" si="352"/>
        <v/>
      </c>
      <c r="BV627" s="38" t="str">
        <f t="shared" si="353"/>
        <v/>
      </c>
      <c r="BW627" s="38" t="str">
        <f t="shared" si="354"/>
        <v/>
      </c>
      <c r="BX627" s="38" t="b">
        <f t="shared" si="355"/>
        <v>1</v>
      </c>
      <c r="BY627" s="37" t="str">
        <f t="array" ref="BY627:CI627">IF(BX627,"",IVSolution($M627,$N627,$O627,BT627,BU627,BV627,BW627,$E627,$F627,$G627,$H627,$I627))</f>
        <v/>
      </c>
      <c r="BZ627" s="37" t="str">
        <v/>
      </c>
      <c r="CA627" s="37" t="str">
        <v/>
      </c>
      <c r="CB627" s="39" t="str">
        <v/>
      </c>
      <c r="CC627" s="39" t="str">
        <v/>
      </c>
      <c r="CD627" s="37" t="str">
        <v/>
      </c>
      <c r="CE627" s="37" t="str">
        <v/>
      </c>
      <c r="CF627" s="37" t="str">
        <v/>
      </c>
      <c r="CG627" s="37" t="str">
        <v/>
      </c>
      <c r="CH627" s="37" t="str">
        <v/>
      </c>
      <c r="CI627" s="37" t="str">
        <v/>
      </c>
      <c r="CJ627" s="41" t="str">
        <f t="shared" si="356"/>
        <v/>
      </c>
      <c r="CK627" s="41" t="str">
        <f t="shared" si="357"/>
        <v/>
      </c>
      <c r="CL627" s="61" t="str">
        <f t="shared" si="358"/>
        <v/>
      </c>
      <c r="CM627" s="39" t="str">
        <f t="shared" si="359"/>
        <v/>
      </c>
      <c r="CN627" s="39" t="str">
        <f t="shared" si="360"/>
        <v/>
      </c>
      <c r="CO627" s="42" t="str">
        <f t="shared" si="361"/>
        <v/>
      </c>
      <c r="CP627" s="42" t="str">
        <f t="shared" si="362"/>
        <v/>
      </c>
      <c r="CQ627" s="42" t="str">
        <f t="shared" si="363"/>
        <v/>
      </c>
      <c r="CR627" s="42" t="str">
        <f t="shared" si="364"/>
        <v/>
      </c>
      <c r="CS627" s="42" t="str">
        <f t="shared" si="365"/>
        <v/>
      </c>
      <c r="CT627" s="42" t="str">
        <f t="shared" si="366"/>
        <v/>
      </c>
      <c r="CU627" s="43" t="str">
        <f t="shared" si="367"/>
        <v/>
      </c>
      <c r="CV627" s="43" t="str">
        <f t="shared" si="368"/>
        <v/>
      </c>
      <c r="CW627" s="43" t="str">
        <f t="shared" si="369"/>
        <v/>
      </c>
      <c r="CX627" s="13"/>
    </row>
    <row r="628" spans="1:102" x14ac:dyDescent="0.25">
      <c r="A628" s="31"/>
      <c r="B628" s="13"/>
      <c r="C628" s="13"/>
      <c r="D628" s="13"/>
      <c r="E628" s="32"/>
      <c r="F628" s="32"/>
      <c r="G628" s="32"/>
      <c r="H628" s="32"/>
      <c r="I628" s="32"/>
      <c r="J628" s="13"/>
      <c r="K628" s="33"/>
      <c r="L628" s="34" t="str">
        <f>IFERROR(INDEX('Pokemon Data'!A:A,MATCH($A628,'Pokemon Data'!$B:$B,0)),"")</f>
        <v/>
      </c>
      <c r="M628" s="34" t="str">
        <f>IFERROR(INDEX('Pokemon Data'!I:I,MATCH($A628,'Pokemon Data'!$B:$B,0)),"")</f>
        <v/>
      </c>
      <c r="N628" s="34" t="str">
        <f>IFERROR(INDEX('Pokemon Data'!J:J,MATCH($A628,'Pokemon Data'!$B:$B,0)),"")</f>
        <v/>
      </c>
      <c r="O628" s="34" t="str">
        <f>IFERROR(INDEX('Pokemon Data'!K:K,MATCH($A628,'Pokemon Data'!$B:$B,0)),"")</f>
        <v/>
      </c>
      <c r="P628" s="35" t="str">
        <f>IFERROR(INDEX('Level Multipliers'!$A:$A,MATCH($D628,'Level Multipliers'!$B:$B,0)),"")</f>
        <v/>
      </c>
      <c r="Q628" s="36" t="str">
        <f>IFERROR(INDEX('Level Multipliers'!$D:$D,MATCH(P628,'Level Multipliers'!$A:$A,0)),"")</f>
        <v/>
      </c>
      <c r="R628" s="37" t="str">
        <f t="shared" si="333"/>
        <v/>
      </c>
      <c r="S628" s="37" t="str">
        <f t="shared" si="334"/>
        <v/>
      </c>
      <c r="T628" s="38" t="str">
        <f t="shared" si="335"/>
        <v/>
      </c>
      <c r="U628" s="38" t="str">
        <f t="shared" si="336"/>
        <v/>
      </c>
      <c r="V628" s="38" t="b">
        <f t="shared" si="337"/>
        <v>1</v>
      </c>
      <c r="W628" s="37" t="str">
        <f t="array" ref="W628:AG628">IF(V628,"",IVSolution($M628,$N628,$O628,R628,S628,T628,U628,$E628,$F628,$G628,$H628,$I628))</f>
        <v/>
      </c>
      <c r="X628" s="37" t="str">
        <v/>
      </c>
      <c r="Y628" s="37" t="str">
        <v/>
      </c>
      <c r="Z628" s="39" t="str">
        <v/>
      </c>
      <c r="AA628" s="39" t="str">
        <v/>
      </c>
      <c r="AB628" s="37" t="str">
        <v/>
      </c>
      <c r="AC628" s="37" t="str">
        <v/>
      </c>
      <c r="AD628" s="37" t="str">
        <v/>
      </c>
      <c r="AE628" s="37" t="str">
        <v/>
      </c>
      <c r="AF628" s="37" t="str">
        <v/>
      </c>
      <c r="AG628" s="37" t="str">
        <v/>
      </c>
      <c r="AH628" s="40" t="str">
        <f t="shared" si="338"/>
        <v/>
      </c>
      <c r="AI628" s="36" t="str">
        <f>IFERROR(INDEX('Level Multipliers'!$D:$D,MATCH(AH628,'Level Multipliers'!$A:$A,0)),"")</f>
        <v/>
      </c>
      <c r="AJ628" s="37" t="str">
        <f t="shared" si="339"/>
        <v/>
      </c>
      <c r="AK628" s="37" t="str">
        <f t="shared" si="340"/>
        <v/>
      </c>
      <c r="AL628" s="38" t="str">
        <f t="shared" si="341"/>
        <v/>
      </c>
      <c r="AM628" s="38" t="str">
        <f t="shared" si="342"/>
        <v/>
      </c>
      <c r="AN628" s="38" t="b">
        <f t="shared" si="343"/>
        <v>1</v>
      </c>
      <c r="AO628" s="37" t="str">
        <f t="array" ref="AO628:AY628">IF(AN628,"",IVSolution($M628,$N628,$O628,AJ628,AK628,AL628,AM628,$E628,$F628,$G628,$H628,$I628))</f>
        <v/>
      </c>
      <c r="AP628" s="37" t="str">
        <v/>
      </c>
      <c r="AQ628" s="37" t="str">
        <v/>
      </c>
      <c r="AR628" s="39" t="str">
        <v/>
      </c>
      <c r="AS628" s="39" t="str">
        <v/>
      </c>
      <c r="AT628" s="37" t="str">
        <v/>
      </c>
      <c r="AU628" s="37" t="str">
        <v/>
      </c>
      <c r="AV628" s="37" t="str">
        <v/>
      </c>
      <c r="AW628" s="37" t="str">
        <v/>
      </c>
      <c r="AX628" s="37" t="str">
        <v/>
      </c>
      <c r="AY628" s="37" t="str">
        <v/>
      </c>
      <c r="AZ628" s="40" t="str">
        <f t="shared" si="344"/>
        <v/>
      </c>
      <c r="BA628" s="36" t="str">
        <f>IFERROR(INDEX('Level Multipliers'!$D:$D,MATCH(AZ628,'Level Multipliers'!$A:$A,0)),"")</f>
        <v/>
      </c>
      <c r="BB628" s="37" t="str">
        <f t="shared" si="345"/>
        <v/>
      </c>
      <c r="BC628" s="37" t="str">
        <f t="shared" si="346"/>
        <v/>
      </c>
      <c r="BD628" s="38" t="str">
        <f t="shared" si="347"/>
        <v/>
      </c>
      <c r="BE628" s="38" t="str">
        <f t="shared" si="348"/>
        <v/>
      </c>
      <c r="BF628" s="38" t="b">
        <f t="shared" si="349"/>
        <v>1</v>
      </c>
      <c r="BG628" s="37" t="str">
        <f t="array" ref="BG628:BQ628">IF(BF628,"",IVSolution($M628,$N628,$O628,BB628,BC628,BD628,BE628,$E628,$F628,$G628,$H628,$I628))</f>
        <v/>
      </c>
      <c r="BH628" s="37" t="str">
        <v/>
      </c>
      <c r="BI628" s="37" t="str">
        <v/>
      </c>
      <c r="BJ628" s="39" t="str">
        <v/>
      </c>
      <c r="BK628" s="39" t="str">
        <v/>
      </c>
      <c r="BL628" s="37" t="str">
        <v/>
      </c>
      <c r="BM628" s="37" t="str">
        <v/>
      </c>
      <c r="BN628" s="37" t="str">
        <v/>
      </c>
      <c r="BO628" s="37" t="str">
        <v/>
      </c>
      <c r="BP628" s="37" t="str">
        <v/>
      </c>
      <c r="BQ628" s="37" t="str">
        <v/>
      </c>
      <c r="BR628" s="40" t="str">
        <f t="shared" si="350"/>
        <v/>
      </c>
      <c r="BS628" s="36" t="str">
        <f>IFERROR(INDEX('Level Multipliers'!$D:$D,MATCH(BR628,'Level Multipliers'!$A:$A,0)),"")</f>
        <v/>
      </c>
      <c r="BT628" s="37" t="str">
        <f t="shared" si="351"/>
        <v/>
      </c>
      <c r="BU628" s="37" t="str">
        <f t="shared" si="352"/>
        <v/>
      </c>
      <c r="BV628" s="38" t="str">
        <f t="shared" si="353"/>
        <v/>
      </c>
      <c r="BW628" s="38" t="str">
        <f t="shared" si="354"/>
        <v/>
      </c>
      <c r="BX628" s="38" t="b">
        <f t="shared" si="355"/>
        <v>1</v>
      </c>
      <c r="BY628" s="37" t="str">
        <f t="array" ref="BY628:CI628">IF(BX628,"",IVSolution($M628,$N628,$O628,BT628,BU628,BV628,BW628,$E628,$F628,$G628,$H628,$I628))</f>
        <v/>
      </c>
      <c r="BZ628" s="37" t="str">
        <v/>
      </c>
      <c r="CA628" s="37" t="str">
        <v/>
      </c>
      <c r="CB628" s="39" t="str">
        <v/>
      </c>
      <c r="CC628" s="39" t="str">
        <v/>
      </c>
      <c r="CD628" s="37" t="str">
        <v/>
      </c>
      <c r="CE628" s="37" t="str">
        <v/>
      </c>
      <c r="CF628" s="37" t="str">
        <v/>
      </c>
      <c r="CG628" s="37" t="str">
        <v/>
      </c>
      <c r="CH628" s="37" t="str">
        <v/>
      </c>
      <c r="CI628" s="37" t="str">
        <v/>
      </c>
      <c r="CJ628" s="41" t="str">
        <f t="shared" si="356"/>
        <v/>
      </c>
      <c r="CK628" s="41" t="str">
        <f t="shared" si="357"/>
        <v/>
      </c>
      <c r="CL628" s="61" t="str">
        <f t="shared" si="358"/>
        <v/>
      </c>
      <c r="CM628" s="39" t="str">
        <f t="shared" si="359"/>
        <v/>
      </c>
      <c r="CN628" s="39" t="str">
        <f t="shared" si="360"/>
        <v/>
      </c>
      <c r="CO628" s="42" t="str">
        <f t="shared" si="361"/>
        <v/>
      </c>
      <c r="CP628" s="42" t="str">
        <f t="shared" si="362"/>
        <v/>
      </c>
      <c r="CQ628" s="42" t="str">
        <f t="shared" si="363"/>
        <v/>
      </c>
      <c r="CR628" s="42" t="str">
        <f t="shared" si="364"/>
        <v/>
      </c>
      <c r="CS628" s="42" t="str">
        <f t="shared" si="365"/>
        <v/>
      </c>
      <c r="CT628" s="42" t="str">
        <f t="shared" si="366"/>
        <v/>
      </c>
      <c r="CU628" s="43" t="str">
        <f t="shared" si="367"/>
        <v/>
      </c>
      <c r="CV628" s="43" t="str">
        <f t="shared" si="368"/>
        <v/>
      </c>
      <c r="CW628" s="43" t="str">
        <f t="shared" si="369"/>
        <v/>
      </c>
      <c r="CX628" s="13"/>
    </row>
    <row r="629" spans="1:102" x14ac:dyDescent="0.25">
      <c r="A629" s="31"/>
      <c r="B629" s="13"/>
      <c r="C629" s="13"/>
      <c r="D629" s="13"/>
      <c r="E629" s="32"/>
      <c r="F629" s="32"/>
      <c r="G629" s="32"/>
      <c r="H629" s="32"/>
      <c r="I629" s="32"/>
      <c r="J629" s="13"/>
      <c r="K629" s="33"/>
      <c r="L629" s="34" t="str">
        <f>IFERROR(INDEX('Pokemon Data'!A:A,MATCH($A629,'Pokemon Data'!$B:$B,0)),"")</f>
        <v/>
      </c>
      <c r="M629" s="34" t="str">
        <f>IFERROR(INDEX('Pokemon Data'!I:I,MATCH($A629,'Pokemon Data'!$B:$B,0)),"")</f>
        <v/>
      </c>
      <c r="N629" s="34" t="str">
        <f>IFERROR(INDEX('Pokemon Data'!J:J,MATCH($A629,'Pokemon Data'!$B:$B,0)),"")</f>
        <v/>
      </c>
      <c r="O629" s="34" t="str">
        <f>IFERROR(INDEX('Pokemon Data'!K:K,MATCH($A629,'Pokemon Data'!$B:$B,0)),"")</f>
        <v/>
      </c>
      <c r="P629" s="35" t="str">
        <f>IFERROR(INDEX('Level Multipliers'!$A:$A,MATCH($D629,'Level Multipliers'!$B:$B,0)),"")</f>
        <v/>
      </c>
      <c r="Q629" s="36" t="str">
        <f>IFERROR(INDEX('Level Multipliers'!$D:$D,MATCH(P629,'Level Multipliers'!$A:$A,0)),"")</f>
        <v/>
      </c>
      <c r="R629" s="37" t="str">
        <f t="shared" si="333"/>
        <v/>
      </c>
      <c r="S629" s="37" t="str">
        <f t="shared" si="334"/>
        <v/>
      </c>
      <c r="T629" s="38" t="str">
        <f t="shared" si="335"/>
        <v/>
      </c>
      <c r="U629" s="38" t="str">
        <f t="shared" si="336"/>
        <v/>
      </c>
      <c r="V629" s="38" t="b">
        <f t="shared" si="337"/>
        <v>1</v>
      </c>
      <c r="W629" s="37" t="str">
        <f t="array" ref="W629:AG629">IF(V629,"",IVSolution($M629,$N629,$O629,R629,S629,T629,U629,$E629,$F629,$G629,$H629,$I629))</f>
        <v/>
      </c>
      <c r="X629" s="37" t="str">
        <v/>
      </c>
      <c r="Y629" s="37" t="str">
        <v/>
      </c>
      <c r="Z629" s="39" t="str">
        <v/>
      </c>
      <c r="AA629" s="39" t="str">
        <v/>
      </c>
      <c r="AB629" s="37" t="str">
        <v/>
      </c>
      <c r="AC629" s="37" t="str">
        <v/>
      </c>
      <c r="AD629" s="37" t="str">
        <v/>
      </c>
      <c r="AE629" s="37" t="str">
        <v/>
      </c>
      <c r="AF629" s="37" t="str">
        <v/>
      </c>
      <c r="AG629" s="37" t="str">
        <v/>
      </c>
      <c r="AH629" s="40" t="str">
        <f t="shared" si="338"/>
        <v/>
      </c>
      <c r="AI629" s="36" t="str">
        <f>IFERROR(INDEX('Level Multipliers'!$D:$D,MATCH(AH629,'Level Multipliers'!$A:$A,0)),"")</f>
        <v/>
      </c>
      <c r="AJ629" s="37" t="str">
        <f t="shared" si="339"/>
        <v/>
      </c>
      <c r="AK629" s="37" t="str">
        <f t="shared" si="340"/>
        <v/>
      </c>
      <c r="AL629" s="38" t="str">
        <f t="shared" si="341"/>
        <v/>
      </c>
      <c r="AM629" s="38" t="str">
        <f t="shared" si="342"/>
        <v/>
      </c>
      <c r="AN629" s="38" t="b">
        <f t="shared" si="343"/>
        <v>1</v>
      </c>
      <c r="AO629" s="37" t="str">
        <f t="array" ref="AO629:AY629">IF(AN629,"",IVSolution($M629,$N629,$O629,AJ629,AK629,AL629,AM629,$E629,$F629,$G629,$H629,$I629))</f>
        <v/>
      </c>
      <c r="AP629" s="37" t="str">
        <v/>
      </c>
      <c r="AQ629" s="37" t="str">
        <v/>
      </c>
      <c r="AR629" s="39" t="str">
        <v/>
      </c>
      <c r="AS629" s="39" t="str">
        <v/>
      </c>
      <c r="AT629" s="37" t="str">
        <v/>
      </c>
      <c r="AU629" s="37" t="str">
        <v/>
      </c>
      <c r="AV629" s="37" t="str">
        <v/>
      </c>
      <c r="AW629" s="37" t="str">
        <v/>
      </c>
      <c r="AX629" s="37" t="str">
        <v/>
      </c>
      <c r="AY629" s="37" t="str">
        <v/>
      </c>
      <c r="AZ629" s="40" t="str">
        <f t="shared" si="344"/>
        <v/>
      </c>
      <c r="BA629" s="36" t="str">
        <f>IFERROR(INDEX('Level Multipliers'!$D:$D,MATCH(AZ629,'Level Multipliers'!$A:$A,0)),"")</f>
        <v/>
      </c>
      <c r="BB629" s="37" t="str">
        <f t="shared" si="345"/>
        <v/>
      </c>
      <c r="BC629" s="37" t="str">
        <f t="shared" si="346"/>
        <v/>
      </c>
      <c r="BD629" s="38" t="str">
        <f t="shared" si="347"/>
        <v/>
      </c>
      <c r="BE629" s="38" t="str">
        <f t="shared" si="348"/>
        <v/>
      </c>
      <c r="BF629" s="38" t="b">
        <f t="shared" si="349"/>
        <v>1</v>
      </c>
      <c r="BG629" s="37" t="str">
        <f t="array" ref="BG629:BQ629">IF(BF629,"",IVSolution($M629,$N629,$O629,BB629,BC629,BD629,BE629,$E629,$F629,$G629,$H629,$I629))</f>
        <v/>
      </c>
      <c r="BH629" s="37" t="str">
        <v/>
      </c>
      <c r="BI629" s="37" t="str">
        <v/>
      </c>
      <c r="BJ629" s="39" t="str">
        <v/>
      </c>
      <c r="BK629" s="39" t="str">
        <v/>
      </c>
      <c r="BL629" s="37" t="str">
        <v/>
      </c>
      <c r="BM629" s="37" t="str">
        <v/>
      </c>
      <c r="BN629" s="37" t="str">
        <v/>
      </c>
      <c r="BO629" s="37" t="str">
        <v/>
      </c>
      <c r="BP629" s="37" t="str">
        <v/>
      </c>
      <c r="BQ629" s="37" t="str">
        <v/>
      </c>
      <c r="BR629" s="40" t="str">
        <f t="shared" si="350"/>
        <v/>
      </c>
      <c r="BS629" s="36" t="str">
        <f>IFERROR(INDEX('Level Multipliers'!$D:$D,MATCH(BR629,'Level Multipliers'!$A:$A,0)),"")</f>
        <v/>
      </c>
      <c r="BT629" s="37" t="str">
        <f t="shared" si="351"/>
        <v/>
      </c>
      <c r="BU629" s="37" t="str">
        <f t="shared" si="352"/>
        <v/>
      </c>
      <c r="BV629" s="38" t="str">
        <f t="shared" si="353"/>
        <v/>
      </c>
      <c r="BW629" s="38" t="str">
        <f t="shared" si="354"/>
        <v/>
      </c>
      <c r="BX629" s="38" t="b">
        <f t="shared" si="355"/>
        <v>1</v>
      </c>
      <c r="BY629" s="37" t="str">
        <f t="array" ref="BY629:CI629">IF(BX629,"",IVSolution($M629,$N629,$O629,BT629,BU629,BV629,BW629,$E629,$F629,$G629,$H629,$I629))</f>
        <v/>
      </c>
      <c r="BZ629" s="37" t="str">
        <v/>
      </c>
      <c r="CA629" s="37" t="str">
        <v/>
      </c>
      <c r="CB629" s="39" t="str">
        <v/>
      </c>
      <c r="CC629" s="39" t="str">
        <v/>
      </c>
      <c r="CD629" s="37" t="str">
        <v/>
      </c>
      <c r="CE629" s="37" t="str">
        <v/>
      </c>
      <c r="CF629" s="37" t="str">
        <v/>
      </c>
      <c r="CG629" s="37" t="str">
        <v/>
      </c>
      <c r="CH629" s="37" t="str">
        <v/>
      </c>
      <c r="CI629" s="37" t="str">
        <v/>
      </c>
      <c r="CJ629" s="41" t="str">
        <f t="shared" si="356"/>
        <v/>
      </c>
      <c r="CK629" s="41" t="str">
        <f t="shared" si="357"/>
        <v/>
      </c>
      <c r="CL629" s="61" t="str">
        <f t="shared" si="358"/>
        <v/>
      </c>
      <c r="CM629" s="39" t="str">
        <f t="shared" si="359"/>
        <v/>
      </c>
      <c r="CN629" s="39" t="str">
        <f t="shared" si="360"/>
        <v/>
      </c>
      <c r="CO629" s="42" t="str">
        <f t="shared" si="361"/>
        <v/>
      </c>
      <c r="CP629" s="42" t="str">
        <f t="shared" si="362"/>
        <v/>
      </c>
      <c r="CQ629" s="42" t="str">
        <f t="shared" si="363"/>
        <v/>
      </c>
      <c r="CR629" s="42" t="str">
        <f t="shared" si="364"/>
        <v/>
      </c>
      <c r="CS629" s="42" t="str">
        <f t="shared" si="365"/>
        <v/>
      </c>
      <c r="CT629" s="42" t="str">
        <f t="shared" si="366"/>
        <v/>
      </c>
      <c r="CU629" s="43" t="str">
        <f t="shared" si="367"/>
        <v/>
      </c>
      <c r="CV629" s="43" t="str">
        <f t="shared" si="368"/>
        <v/>
      </c>
      <c r="CW629" s="43" t="str">
        <f t="shared" si="369"/>
        <v/>
      </c>
      <c r="CX629" s="13"/>
    </row>
    <row r="630" spans="1:102" x14ac:dyDescent="0.25">
      <c r="A630" s="31"/>
      <c r="B630" s="13"/>
      <c r="C630" s="13"/>
      <c r="D630" s="13"/>
      <c r="E630" s="32"/>
      <c r="F630" s="32"/>
      <c r="G630" s="32"/>
      <c r="H630" s="32"/>
      <c r="I630" s="32"/>
      <c r="J630" s="13"/>
      <c r="K630" s="33"/>
      <c r="L630" s="34" t="str">
        <f>IFERROR(INDEX('Pokemon Data'!A:A,MATCH($A630,'Pokemon Data'!$B:$B,0)),"")</f>
        <v/>
      </c>
      <c r="M630" s="34" t="str">
        <f>IFERROR(INDEX('Pokemon Data'!I:I,MATCH($A630,'Pokemon Data'!$B:$B,0)),"")</f>
        <v/>
      </c>
      <c r="N630" s="34" t="str">
        <f>IFERROR(INDEX('Pokemon Data'!J:J,MATCH($A630,'Pokemon Data'!$B:$B,0)),"")</f>
        <v/>
      </c>
      <c r="O630" s="34" t="str">
        <f>IFERROR(INDEX('Pokemon Data'!K:K,MATCH($A630,'Pokemon Data'!$B:$B,0)),"")</f>
        <v/>
      </c>
      <c r="P630" s="35" t="str">
        <f>IFERROR(INDEX('Level Multipliers'!$A:$A,MATCH($D630,'Level Multipliers'!$B:$B,0)),"")</f>
        <v/>
      </c>
      <c r="Q630" s="36" t="str">
        <f>IFERROR(INDEX('Level Multipliers'!$D:$D,MATCH(P630,'Level Multipliers'!$A:$A,0)),"")</f>
        <v/>
      </c>
      <c r="R630" s="37" t="str">
        <f t="shared" si="333"/>
        <v/>
      </c>
      <c r="S630" s="37" t="str">
        <f t="shared" si="334"/>
        <v/>
      </c>
      <c r="T630" s="38" t="str">
        <f t="shared" si="335"/>
        <v/>
      </c>
      <c r="U630" s="38" t="str">
        <f t="shared" si="336"/>
        <v/>
      </c>
      <c r="V630" s="38" t="b">
        <f t="shared" si="337"/>
        <v>1</v>
      </c>
      <c r="W630" s="37" t="str">
        <f t="array" ref="W630:AG630">IF(V630,"",IVSolution($M630,$N630,$O630,R630,S630,T630,U630,$E630,$F630,$G630,$H630,$I630))</f>
        <v/>
      </c>
      <c r="X630" s="37" t="str">
        <v/>
      </c>
      <c r="Y630" s="37" t="str">
        <v/>
      </c>
      <c r="Z630" s="39" t="str">
        <v/>
      </c>
      <c r="AA630" s="39" t="str">
        <v/>
      </c>
      <c r="AB630" s="37" t="str">
        <v/>
      </c>
      <c r="AC630" s="37" t="str">
        <v/>
      </c>
      <c r="AD630" s="37" t="str">
        <v/>
      </c>
      <c r="AE630" s="37" t="str">
        <v/>
      </c>
      <c r="AF630" s="37" t="str">
        <v/>
      </c>
      <c r="AG630" s="37" t="str">
        <v/>
      </c>
      <c r="AH630" s="40" t="str">
        <f t="shared" si="338"/>
        <v/>
      </c>
      <c r="AI630" s="36" t="str">
        <f>IFERROR(INDEX('Level Multipliers'!$D:$D,MATCH(AH630,'Level Multipliers'!$A:$A,0)),"")</f>
        <v/>
      </c>
      <c r="AJ630" s="37" t="str">
        <f t="shared" si="339"/>
        <v/>
      </c>
      <c r="AK630" s="37" t="str">
        <f t="shared" si="340"/>
        <v/>
      </c>
      <c r="AL630" s="38" t="str">
        <f t="shared" si="341"/>
        <v/>
      </c>
      <c r="AM630" s="38" t="str">
        <f t="shared" si="342"/>
        <v/>
      </c>
      <c r="AN630" s="38" t="b">
        <f t="shared" si="343"/>
        <v>1</v>
      </c>
      <c r="AO630" s="37" t="str">
        <f t="array" ref="AO630:AY630">IF(AN630,"",IVSolution($M630,$N630,$O630,AJ630,AK630,AL630,AM630,$E630,$F630,$G630,$H630,$I630))</f>
        <v/>
      </c>
      <c r="AP630" s="37" t="str">
        <v/>
      </c>
      <c r="AQ630" s="37" t="str">
        <v/>
      </c>
      <c r="AR630" s="39" t="str">
        <v/>
      </c>
      <c r="AS630" s="39" t="str">
        <v/>
      </c>
      <c r="AT630" s="37" t="str">
        <v/>
      </c>
      <c r="AU630" s="37" t="str">
        <v/>
      </c>
      <c r="AV630" s="37" t="str">
        <v/>
      </c>
      <c r="AW630" s="37" t="str">
        <v/>
      </c>
      <c r="AX630" s="37" t="str">
        <v/>
      </c>
      <c r="AY630" s="37" t="str">
        <v/>
      </c>
      <c r="AZ630" s="40" t="str">
        <f t="shared" si="344"/>
        <v/>
      </c>
      <c r="BA630" s="36" t="str">
        <f>IFERROR(INDEX('Level Multipliers'!$D:$D,MATCH(AZ630,'Level Multipliers'!$A:$A,0)),"")</f>
        <v/>
      </c>
      <c r="BB630" s="37" t="str">
        <f t="shared" si="345"/>
        <v/>
      </c>
      <c r="BC630" s="37" t="str">
        <f t="shared" si="346"/>
        <v/>
      </c>
      <c r="BD630" s="38" t="str">
        <f t="shared" si="347"/>
        <v/>
      </c>
      <c r="BE630" s="38" t="str">
        <f t="shared" si="348"/>
        <v/>
      </c>
      <c r="BF630" s="38" t="b">
        <f t="shared" si="349"/>
        <v>1</v>
      </c>
      <c r="BG630" s="37" t="str">
        <f t="array" ref="BG630:BQ630">IF(BF630,"",IVSolution($M630,$N630,$O630,BB630,BC630,BD630,BE630,$E630,$F630,$G630,$H630,$I630))</f>
        <v/>
      </c>
      <c r="BH630" s="37" t="str">
        <v/>
      </c>
      <c r="BI630" s="37" t="str">
        <v/>
      </c>
      <c r="BJ630" s="39" t="str">
        <v/>
      </c>
      <c r="BK630" s="39" t="str">
        <v/>
      </c>
      <c r="BL630" s="37" t="str">
        <v/>
      </c>
      <c r="BM630" s="37" t="str">
        <v/>
      </c>
      <c r="BN630" s="37" t="str">
        <v/>
      </c>
      <c r="BO630" s="37" t="str">
        <v/>
      </c>
      <c r="BP630" s="37" t="str">
        <v/>
      </c>
      <c r="BQ630" s="37" t="str">
        <v/>
      </c>
      <c r="BR630" s="40" t="str">
        <f t="shared" si="350"/>
        <v/>
      </c>
      <c r="BS630" s="36" t="str">
        <f>IFERROR(INDEX('Level Multipliers'!$D:$D,MATCH(BR630,'Level Multipliers'!$A:$A,0)),"")</f>
        <v/>
      </c>
      <c r="BT630" s="37" t="str">
        <f t="shared" si="351"/>
        <v/>
      </c>
      <c r="BU630" s="37" t="str">
        <f t="shared" si="352"/>
        <v/>
      </c>
      <c r="BV630" s="38" t="str">
        <f t="shared" si="353"/>
        <v/>
      </c>
      <c r="BW630" s="38" t="str">
        <f t="shared" si="354"/>
        <v/>
      </c>
      <c r="BX630" s="38" t="b">
        <f t="shared" si="355"/>
        <v>1</v>
      </c>
      <c r="BY630" s="37" t="str">
        <f t="array" ref="BY630:CI630">IF(BX630,"",IVSolution($M630,$N630,$O630,BT630,BU630,BV630,BW630,$E630,$F630,$G630,$H630,$I630))</f>
        <v/>
      </c>
      <c r="BZ630" s="37" t="str">
        <v/>
      </c>
      <c r="CA630" s="37" t="str">
        <v/>
      </c>
      <c r="CB630" s="39" t="str">
        <v/>
      </c>
      <c r="CC630" s="39" t="str">
        <v/>
      </c>
      <c r="CD630" s="37" t="str">
        <v/>
      </c>
      <c r="CE630" s="37" t="str">
        <v/>
      </c>
      <c r="CF630" s="37" t="str">
        <v/>
      </c>
      <c r="CG630" s="37" t="str">
        <v/>
      </c>
      <c r="CH630" s="37" t="str">
        <v/>
      </c>
      <c r="CI630" s="37" t="str">
        <v/>
      </c>
      <c r="CJ630" s="41" t="str">
        <f t="shared" si="356"/>
        <v/>
      </c>
      <c r="CK630" s="41" t="str">
        <f t="shared" si="357"/>
        <v/>
      </c>
      <c r="CL630" s="61" t="str">
        <f t="shared" si="358"/>
        <v/>
      </c>
      <c r="CM630" s="39" t="str">
        <f t="shared" si="359"/>
        <v/>
      </c>
      <c r="CN630" s="39" t="str">
        <f t="shared" si="360"/>
        <v/>
      </c>
      <c r="CO630" s="42" t="str">
        <f t="shared" si="361"/>
        <v/>
      </c>
      <c r="CP630" s="42" t="str">
        <f t="shared" si="362"/>
        <v/>
      </c>
      <c r="CQ630" s="42" t="str">
        <f t="shared" si="363"/>
        <v/>
      </c>
      <c r="CR630" s="42" t="str">
        <f t="shared" si="364"/>
        <v/>
      </c>
      <c r="CS630" s="42" t="str">
        <f t="shared" si="365"/>
        <v/>
      </c>
      <c r="CT630" s="42" t="str">
        <f t="shared" si="366"/>
        <v/>
      </c>
      <c r="CU630" s="43" t="str">
        <f t="shared" si="367"/>
        <v/>
      </c>
      <c r="CV630" s="43" t="str">
        <f t="shared" si="368"/>
        <v/>
      </c>
      <c r="CW630" s="43" t="str">
        <f t="shared" si="369"/>
        <v/>
      </c>
      <c r="CX630" s="13"/>
    </row>
    <row r="631" spans="1:102" x14ac:dyDescent="0.25">
      <c r="A631" s="31"/>
      <c r="B631" s="13"/>
      <c r="C631" s="13"/>
      <c r="D631" s="13"/>
      <c r="E631" s="32"/>
      <c r="F631" s="32"/>
      <c r="G631" s="32"/>
      <c r="H631" s="32"/>
      <c r="I631" s="32"/>
      <c r="J631" s="13"/>
      <c r="K631" s="33"/>
      <c r="L631" s="34" t="str">
        <f>IFERROR(INDEX('Pokemon Data'!A:A,MATCH($A631,'Pokemon Data'!$B:$B,0)),"")</f>
        <v/>
      </c>
      <c r="M631" s="34" t="str">
        <f>IFERROR(INDEX('Pokemon Data'!I:I,MATCH($A631,'Pokemon Data'!$B:$B,0)),"")</f>
        <v/>
      </c>
      <c r="N631" s="34" t="str">
        <f>IFERROR(INDEX('Pokemon Data'!J:J,MATCH($A631,'Pokemon Data'!$B:$B,0)),"")</f>
        <v/>
      </c>
      <c r="O631" s="34" t="str">
        <f>IFERROR(INDEX('Pokemon Data'!K:K,MATCH($A631,'Pokemon Data'!$B:$B,0)),"")</f>
        <v/>
      </c>
      <c r="P631" s="35" t="str">
        <f>IFERROR(INDEX('Level Multipliers'!$A:$A,MATCH($D631,'Level Multipliers'!$B:$B,0)),"")</f>
        <v/>
      </c>
      <c r="Q631" s="36" t="str">
        <f>IFERROR(INDEX('Level Multipliers'!$D:$D,MATCH(P631,'Level Multipliers'!$A:$A,0)),"")</f>
        <v/>
      </c>
      <c r="R631" s="37" t="str">
        <f t="shared" si="333"/>
        <v/>
      </c>
      <c r="S631" s="37" t="str">
        <f t="shared" si="334"/>
        <v/>
      </c>
      <c r="T631" s="38" t="str">
        <f t="shared" si="335"/>
        <v/>
      </c>
      <c r="U631" s="38" t="str">
        <f t="shared" si="336"/>
        <v/>
      </c>
      <c r="V631" s="38" t="b">
        <f t="shared" si="337"/>
        <v>1</v>
      </c>
      <c r="W631" s="37" t="str">
        <f t="array" ref="W631:AG631">IF(V631,"",IVSolution($M631,$N631,$O631,R631,S631,T631,U631,$E631,$F631,$G631,$H631,$I631))</f>
        <v/>
      </c>
      <c r="X631" s="37" t="str">
        <v/>
      </c>
      <c r="Y631" s="37" t="str">
        <v/>
      </c>
      <c r="Z631" s="39" t="str">
        <v/>
      </c>
      <c r="AA631" s="39" t="str">
        <v/>
      </c>
      <c r="AB631" s="37" t="str">
        <v/>
      </c>
      <c r="AC631" s="37" t="str">
        <v/>
      </c>
      <c r="AD631" s="37" t="str">
        <v/>
      </c>
      <c r="AE631" s="37" t="str">
        <v/>
      </c>
      <c r="AF631" s="37" t="str">
        <v/>
      </c>
      <c r="AG631" s="37" t="str">
        <v/>
      </c>
      <c r="AH631" s="40" t="str">
        <f t="shared" si="338"/>
        <v/>
      </c>
      <c r="AI631" s="36" t="str">
        <f>IFERROR(INDEX('Level Multipliers'!$D:$D,MATCH(AH631,'Level Multipliers'!$A:$A,0)),"")</f>
        <v/>
      </c>
      <c r="AJ631" s="37" t="str">
        <f t="shared" si="339"/>
        <v/>
      </c>
      <c r="AK631" s="37" t="str">
        <f t="shared" si="340"/>
        <v/>
      </c>
      <c r="AL631" s="38" t="str">
        <f t="shared" si="341"/>
        <v/>
      </c>
      <c r="AM631" s="38" t="str">
        <f t="shared" si="342"/>
        <v/>
      </c>
      <c r="AN631" s="38" t="b">
        <f t="shared" si="343"/>
        <v>1</v>
      </c>
      <c r="AO631" s="37" t="str">
        <f t="array" ref="AO631:AY631">IF(AN631,"",IVSolution($M631,$N631,$O631,AJ631,AK631,AL631,AM631,$E631,$F631,$G631,$H631,$I631))</f>
        <v/>
      </c>
      <c r="AP631" s="37" t="str">
        <v/>
      </c>
      <c r="AQ631" s="37" t="str">
        <v/>
      </c>
      <c r="AR631" s="39" t="str">
        <v/>
      </c>
      <c r="AS631" s="39" t="str">
        <v/>
      </c>
      <c r="AT631" s="37" t="str">
        <v/>
      </c>
      <c r="AU631" s="37" t="str">
        <v/>
      </c>
      <c r="AV631" s="37" t="str">
        <v/>
      </c>
      <c r="AW631" s="37" t="str">
        <v/>
      </c>
      <c r="AX631" s="37" t="str">
        <v/>
      </c>
      <c r="AY631" s="37" t="str">
        <v/>
      </c>
      <c r="AZ631" s="40" t="str">
        <f t="shared" si="344"/>
        <v/>
      </c>
      <c r="BA631" s="36" t="str">
        <f>IFERROR(INDEX('Level Multipliers'!$D:$D,MATCH(AZ631,'Level Multipliers'!$A:$A,0)),"")</f>
        <v/>
      </c>
      <c r="BB631" s="37" t="str">
        <f t="shared" si="345"/>
        <v/>
      </c>
      <c r="BC631" s="37" t="str">
        <f t="shared" si="346"/>
        <v/>
      </c>
      <c r="BD631" s="38" t="str">
        <f t="shared" si="347"/>
        <v/>
      </c>
      <c r="BE631" s="38" t="str">
        <f t="shared" si="348"/>
        <v/>
      </c>
      <c r="BF631" s="38" t="b">
        <f t="shared" si="349"/>
        <v>1</v>
      </c>
      <c r="BG631" s="37" t="str">
        <f t="array" ref="BG631:BQ631">IF(BF631,"",IVSolution($M631,$N631,$O631,BB631,BC631,BD631,BE631,$E631,$F631,$G631,$H631,$I631))</f>
        <v/>
      </c>
      <c r="BH631" s="37" t="str">
        <v/>
      </c>
      <c r="BI631" s="37" t="str">
        <v/>
      </c>
      <c r="BJ631" s="39" t="str">
        <v/>
      </c>
      <c r="BK631" s="39" t="str">
        <v/>
      </c>
      <c r="BL631" s="37" t="str">
        <v/>
      </c>
      <c r="BM631" s="37" t="str">
        <v/>
      </c>
      <c r="BN631" s="37" t="str">
        <v/>
      </c>
      <c r="BO631" s="37" t="str">
        <v/>
      </c>
      <c r="BP631" s="37" t="str">
        <v/>
      </c>
      <c r="BQ631" s="37" t="str">
        <v/>
      </c>
      <c r="BR631" s="40" t="str">
        <f t="shared" si="350"/>
        <v/>
      </c>
      <c r="BS631" s="36" t="str">
        <f>IFERROR(INDEX('Level Multipliers'!$D:$D,MATCH(BR631,'Level Multipliers'!$A:$A,0)),"")</f>
        <v/>
      </c>
      <c r="BT631" s="37" t="str">
        <f t="shared" si="351"/>
        <v/>
      </c>
      <c r="BU631" s="37" t="str">
        <f t="shared" si="352"/>
        <v/>
      </c>
      <c r="BV631" s="38" t="str">
        <f t="shared" si="353"/>
        <v/>
      </c>
      <c r="BW631" s="38" t="str">
        <f t="shared" si="354"/>
        <v/>
      </c>
      <c r="BX631" s="38" t="b">
        <f t="shared" si="355"/>
        <v>1</v>
      </c>
      <c r="BY631" s="37" t="str">
        <f t="array" ref="BY631:CI631">IF(BX631,"",IVSolution($M631,$N631,$O631,BT631,BU631,BV631,BW631,$E631,$F631,$G631,$H631,$I631))</f>
        <v/>
      </c>
      <c r="BZ631" s="37" t="str">
        <v/>
      </c>
      <c r="CA631" s="37" t="str">
        <v/>
      </c>
      <c r="CB631" s="39" t="str">
        <v/>
      </c>
      <c r="CC631" s="39" t="str">
        <v/>
      </c>
      <c r="CD631" s="37" t="str">
        <v/>
      </c>
      <c r="CE631" s="37" t="str">
        <v/>
      </c>
      <c r="CF631" s="37" t="str">
        <v/>
      </c>
      <c r="CG631" s="37" t="str">
        <v/>
      </c>
      <c r="CH631" s="37" t="str">
        <v/>
      </c>
      <c r="CI631" s="37" t="str">
        <v/>
      </c>
      <c r="CJ631" s="41" t="str">
        <f t="shared" si="356"/>
        <v/>
      </c>
      <c r="CK631" s="41" t="str">
        <f t="shared" si="357"/>
        <v/>
      </c>
      <c r="CL631" s="61" t="str">
        <f t="shared" si="358"/>
        <v/>
      </c>
      <c r="CM631" s="39" t="str">
        <f t="shared" si="359"/>
        <v/>
      </c>
      <c r="CN631" s="39" t="str">
        <f t="shared" si="360"/>
        <v/>
      </c>
      <c r="CO631" s="42" t="str">
        <f t="shared" si="361"/>
        <v/>
      </c>
      <c r="CP631" s="42" t="str">
        <f t="shared" si="362"/>
        <v/>
      </c>
      <c r="CQ631" s="42" t="str">
        <f t="shared" si="363"/>
        <v/>
      </c>
      <c r="CR631" s="42" t="str">
        <f t="shared" si="364"/>
        <v/>
      </c>
      <c r="CS631" s="42" t="str">
        <f t="shared" si="365"/>
        <v/>
      </c>
      <c r="CT631" s="42" t="str">
        <f t="shared" si="366"/>
        <v/>
      </c>
      <c r="CU631" s="43" t="str">
        <f t="shared" si="367"/>
        <v/>
      </c>
      <c r="CV631" s="43" t="str">
        <f t="shared" si="368"/>
        <v/>
      </c>
      <c r="CW631" s="43" t="str">
        <f t="shared" si="369"/>
        <v/>
      </c>
      <c r="CX631" s="13"/>
    </row>
    <row r="632" spans="1:102" x14ac:dyDescent="0.25">
      <c r="A632" s="31"/>
      <c r="B632" s="13"/>
      <c r="C632" s="13"/>
      <c r="D632" s="13"/>
      <c r="E632" s="32"/>
      <c r="F632" s="32"/>
      <c r="G632" s="32"/>
      <c r="H632" s="32"/>
      <c r="I632" s="32"/>
      <c r="J632" s="13"/>
      <c r="K632" s="33"/>
      <c r="L632" s="34" t="str">
        <f>IFERROR(INDEX('Pokemon Data'!A:A,MATCH($A632,'Pokemon Data'!$B:$B,0)),"")</f>
        <v/>
      </c>
      <c r="M632" s="34" t="str">
        <f>IFERROR(INDEX('Pokemon Data'!I:I,MATCH($A632,'Pokemon Data'!$B:$B,0)),"")</f>
        <v/>
      </c>
      <c r="N632" s="34" t="str">
        <f>IFERROR(INDEX('Pokemon Data'!J:J,MATCH($A632,'Pokemon Data'!$B:$B,0)),"")</f>
        <v/>
      </c>
      <c r="O632" s="34" t="str">
        <f>IFERROR(INDEX('Pokemon Data'!K:K,MATCH($A632,'Pokemon Data'!$B:$B,0)),"")</f>
        <v/>
      </c>
      <c r="P632" s="35" t="str">
        <f>IFERROR(INDEX('Level Multipliers'!$A:$A,MATCH($D632,'Level Multipliers'!$B:$B,0)),"")</f>
        <v/>
      </c>
      <c r="Q632" s="36" t="str">
        <f>IFERROR(INDEX('Level Multipliers'!$D:$D,MATCH(P632,'Level Multipliers'!$A:$A,0)),"")</f>
        <v/>
      </c>
      <c r="R632" s="37" t="str">
        <f t="shared" si="333"/>
        <v/>
      </c>
      <c r="S632" s="37" t="str">
        <f t="shared" si="334"/>
        <v/>
      </c>
      <c r="T632" s="38" t="str">
        <f t="shared" si="335"/>
        <v/>
      </c>
      <c r="U632" s="38" t="str">
        <f t="shared" si="336"/>
        <v/>
      </c>
      <c r="V632" s="38" t="b">
        <f t="shared" si="337"/>
        <v>1</v>
      </c>
      <c r="W632" s="37" t="str">
        <f t="array" ref="W632:AG632">IF(V632,"",IVSolution($M632,$N632,$O632,R632,S632,T632,U632,$E632,$F632,$G632,$H632,$I632))</f>
        <v/>
      </c>
      <c r="X632" s="37" t="str">
        <v/>
      </c>
      <c r="Y632" s="37" t="str">
        <v/>
      </c>
      <c r="Z632" s="39" t="str">
        <v/>
      </c>
      <c r="AA632" s="39" t="str">
        <v/>
      </c>
      <c r="AB632" s="37" t="str">
        <v/>
      </c>
      <c r="AC632" s="37" t="str">
        <v/>
      </c>
      <c r="AD632" s="37" t="str">
        <v/>
      </c>
      <c r="AE632" s="37" t="str">
        <v/>
      </c>
      <c r="AF632" s="37" t="str">
        <v/>
      </c>
      <c r="AG632" s="37" t="str">
        <v/>
      </c>
      <c r="AH632" s="40" t="str">
        <f t="shared" si="338"/>
        <v/>
      </c>
      <c r="AI632" s="36" t="str">
        <f>IFERROR(INDEX('Level Multipliers'!$D:$D,MATCH(AH632,'Level Multipliers'!$A:$A,0)),"")</f>
        <v/>
      </c>
      <c r="AJ632" s="37" t="str">
        <f t="shared" si="339"/>
        <v/>
      </c>
      <c r="AK632" s="37" t="str">
        <f t="shared" si="340"/>
        <v/>
      </c>
      <c r="AL632" s="38" t="str">
        <f t="shared" si="341"/>
        <v/>
      </c>
      <c r="AM632" s="38" t="str">
        <f t="shared" si="342"/>
        <v/>
      </c>
      <c r="AN632" s="38" t="b">
        <f t="shared" si="343"/>
        <v>1</v>
      </c>
      <c r="AO632" s="37" t="str">
        <f t="array" ref="AO632:AY632">IF(AN632,"",IVSolution($M632,$N632,$O632,AJ632,AK632,AL632,AM632,$E632,$F632,$G632,$H632,$I632))</f>
        <v/>
      </c>
      <c r="AP632" s="37" t="str">
        <v/>
      </c>
      <c r="AQ632" s="37" t="str">
        <v/>
      </c>
      <c r="AR632" s="39" t="str">
        <v/>
      </c>
      <c r="AS632" s="39" t="str">
        <v/>
      </c>
      <c r="AT632" s="37" t="str">
        <v/>
      </c>
      <c r="AU632" s="37" t="str">
        <v/>
      </c>
      <c r="AV632" s="37" t="str">
        <v/>
      </c>
      <c r="AW632" s="37" t="str">
        <v/>
      </c>
      <c r="AX632" s="37" t="str">
        <v/>
      </c>
      <c r="AY632" s="37" t="str">
        <v/>
      </c>
      <c r="AZ632" s="40" t="str">
        <f t="shared" si="344"/>
        <v/>
      </c>
      <c r="BA632" s="36" t="str">
        <f>IFERROR(INDEX('Level Multipliers'!$D:$D,MATCH(AZ632,'Level Multipliers'!$A:$A,0)),"")</f>
        <v/>
      </c>
      <c r="BB632" s="37" t="str">
        <f t="shared" si="345"/>
        <v/>
      </c>
      <c r="BC632" s="37" t="str">
        <f t="shared" si="346"/>
        <v/>
      </c>
      <c r="BD632" s="38" t="str">
        <f t="shared" si="347"/>
        <v/>
      </c>
      <c r="BE632" s="38" t="str">
        <f t="shared" si="348"/>
        <v/>
      </c>
      <c r="BF632" s="38" t="b">
        <f t="shared" si="349"/>
        <v>1</v>
      </c>
      <c r="BG632" s="37" t="str">
        <f t="array" ref="BG632:BQ632">IF(BF632,"",IVSolution($M632,$N632,$O632,BB632,BC632,BD632,BE632,$E632,$F632,$G632,$H632,$I632))</f>
        <v/>
      </c>
      <c r="BH632" s="37" t="str">
        <v/>
      </c>
      <c r="BI632" s="37" t="str">
        <v/>
      </c>
      <c r="BJ632" s="39" t="str">
        <v/>
      </c>
      <c r="BK632" s="39" t="str">
        <v/>
      </c>
      <c r="BL632" s="37" t="str">
        <v/>
      </c>
      <c r="BM632" s="37" t="str">
        <v/>
      </c>
      <c r="BN632" s="37" t="str">
        <v/>
      </c>
      <c r="BO632" s="37" t="str">
        <v/>
      </c>
      <c r="BP632" s="37" t="str">
        <v/>
      </c>
      <c r="BQ632" s="37" t="str">
        <v/>
      </c>
      <c r="BR632" s="40" t="str">
        <f t="shared" si="350"/>
        <v/>
      </c>
      <c r="BS632" s="36" t="str">
        <f>IFERROR(INDEX('Level Multipliers'!$D:$D,MATCH(BR632,'Level Multipliers'!$A:$A,0)),"")</f>
        <v/>
      </c>
      <c r="BT632" s="37" t="str">
        <f t="shared" si="351"/>
        <v/>
      </c>
      <c r="BU632" s="37" t="str">
        <f t="shared" si="352"/>
        <v/>
      </c>
      <c r="BV632" s="38" t="str">
        <f t="shared" si="353"/>
        <v/>
      </c>
      <c r="BW632" s="38" t="str">
        <f t="shared" si="354"/>
        <v/>
      </c>
      <c r="BX632" s="38" t="b">
        <f t="shared" si="355"/>
        <v>1</v>
      </c>
      <c r="BY632" s="37" t="str">
        <f t="array" ref="BY632:CI632">IF(BX632,"",IVSolution($M632,$N632,$O632,BT632,BU632,BV632,BW632,$E632,$F632,$G632,$H632,$I632))</f>
        <v/>
      </c>
      <c r="BZ632" s="37" t="str">
        <v/>
      </c>
      <c r="CA632" s="37" t="str">
        <v/>
      </c>
      <c r="CB632" s="39" t="str">
        <v/>
      </c>
      <c r="CC632" s="39" t="str">
        <v/>
      </c>
      <c r="CD632" s="37" t="str">
        <v/>
      </c>
      <c r="CE632" s="37" t="str">
        <v/>
      </c>
      <c r="CF632" s="37" t="str">
        <v/>
      </c>
      <c r="CG632" s="37" t="str">
        <v/>
      </c>
      <c r="CH632" s="37" t="str">
        <v/>
      </c>
      <c r="CI632" s="37" t="str">
        <v/>
      </c>
      <c r="CJ632" s="41" t="str">
        <f t="shared" si="356"/>
        <v/>
      </c>
      <c r="CK632" s="41" t="str">
        <f t="shared" si="357"/>
        <v/>
      </c>
      <c r="CL632" s="61" t="str">
        <f t="shared" si="358"/>
        <v/>
      </c>
      <c r="CM632" s="39" t="str">
        <f t="shared" si="359"/>
        <v/>
      </c>
      <c r="CN632" s="39" t="str">
        <f t="shared" si="360"/>
        <v/>
      </c>
      <c r="CO632" s="42" t="str">
        <f t="shared" si="361"/>
        <v/>
      </c>
      <c r="CP632" s="42" t="str">
        <f t="shared" si="362"/>
        <v/>
      </c>
      <c r="CQ632" s="42" t="str">
        <f t="shared" si="363"/>
        <v/>
      </c>
      <c r="CR632" s="42" t="str">
        <f t="shared" si="364"/>
        <v/>
      </c>
      <c r="CS632" s="42" t="str">
        <f t="shared" si="365"/>
        <v/>
      </c>
      <c r="CT632" s="42" t="str">
        <f t="shared" si="366"/>
        <v/>
      </c>
      <c r="CU632" s="43" t="str">
        <f t="shared" si="367"/>
        <v/>
      </c>
      <c r="CV632" s="43" t="str">
        <f t="shared" si="368"/>
        <v/>
      </c>
      <c r="CW632" s="43" t="str">
        <f t="shared" si="369"/>
        <v/>
      </c>
      <c r="CX632" s="13"/>
    </row>
    <row r="633" spans="1:102" x14ac:dyDescent="0.25">
      <c r="A633" s="31"/>
      <c r="B633" s="13"/>
      <c r="C633" s="13"/>
      <c r="D633" s="13"/>
      <c r="E633" s="32"/>
      <c r="F633" s="32"/>
      <c r="G633" s="32"/>
      <c r="H633" s="32"/>
      <c r="I633" s="32"/>
      <c r="J633" s="13"/>
      <c r="K633" s="33"/>
      <c r="L633" s="34" t="str">
        <f>IFERROR(INDEX('Pokemon Data'!A:A,MATCH($A633,'Pokemon Data'!$B:$B,0)),"")</f>
        <v/>
      </c>
      <c r="M633" s="34" t="str">
        <f>IFERROR(INDEX('Pokemon Data'!I:I,MATCH($A633,'Pokemon Data'!$B:$B,0)),"")</f>
        <v/>
      </c>
      <c r="N633" s="34" t="str">
        <f>IFERROR(INDEX('Pokemon Data'!J:J,MATCH($A633,'Pokemon Data'!$B:$B,0)),"")</f>
        <v/>
      </c>
      <c r="O633" s="34" t="str">
        <f>IFERROR(INDEX('Pokemon Data'!K:K,MATCH($A633,'Pokemon Data'!$B:$B,0)),"")</f>
        <v/>
      </c>
      <c r="P633" s="35" t="str">
        <f>IFERROR(INDEX('Level Multipliers'!$A:$A,MATCH($D633,'Level Multipliers'!$B:$B,0)),"")</f>
        <v/>
      </c>
      <c r="Q633" s="36" t="str">
        <f>IFERROR(INDEX('Level Multipliers'!$D:$D,MATCH(P633,'Level Multipliers'!$A:$A,0)),"")</f>
        <v/>
      </c>
      <c r="R633" s="37" t="str">
        <f t="shared" si="333"/>
        <v/>
      </c>
      <c r="S633" s="37" t="str">
        <f t="shared" si="334"/>
        <v/>
      </c>
      <c r="T633" s="38" t="str">
        <f t="shared" si="335"/>
        <v/>
      </c>
      <c r="U633" s="38" t="str">
        <f t="shared" si="336"/>
        <v/>
      </c>
      <c r="V633" s="38" t="b">
        <f t="shared" si="337"/>
        <v>1</v>
      </c>
      <c r="W633" s="37" t="str">
        <f t="array" ref="W633:AG633">IF(V633,"",IVSolution($M633,$N633,$O633,R633,S633,T633,U633,$E633,$F633,$G633,$H633,$I633))</f>
        <v/>
      </c>
      <c r="X633" s="37" t="str">
        <v/>
      </c>
      <c r="Y633" s="37" t="str">
        <v/>
      </c>
      <c r="Z633" s="39" t="str">
        <v/>
      </c>
      <c r="AA633" s="39" t="str">
        <v/>
      </c>
      <c r="AB633" s="37" t="str">
        <v/>
      </c>
      <c r="AC633" s="37" t="str">
        <v/>
      </c>
      <c r="AD633" s="37" t="str">
        <v/>
      </c>
      <c r="AE633" s="37" t="str">
        <v/>
      </c>
      <c r="AF633" s="37" t="str">
        <v/>
      </c>
      <c r="AG633" s="37" t="str">
        <v/>
      </c>
      <c r="AH633" s="40" t="str">
        <f t="shared" si="338"/>
        <v/>
      </c>
      <c r="AI633" s="36" t="str">
        <f>IFERROR(INDEX('Level Multipliers'!$D:$D,MATCH(AH633,'Level Multipliers'!$A:$A,0)),"")</f>
        <v/>
      </c>
      <c r="AJ633" s="37" t="str">
        <f t="shared" si="339"/>
        <v/>
      </c>
      <c r="AK633" s="37" t="str">
        <f t="shared" si="340"/>
        <v/>
      </c>
      <c r="AL633" s="38" t="str">
        <f t="shared" si="341"/>
        <v/>
      </c>
      <c r="AM633" s="38" t="str">
        <f t="shared" si="342"/>
        <v/>
      </c>
      <c r="AN633" s="38" t="b">
        <f t="shared" si="343"/>
        <v>1</v>
      </c>
      <c r="AO633" s="37" t="str">
        <f t="array" ref="AO633:AY633">IF(AN633,"",IVSolution($M633,$N633,$O633,AJ633,AK633,AL633,AM633,$E633,$F633,$G633,$H633,$I633))</f>
        <v/>
      </c>
      <c r="AP633" s="37" t="str">
        <v/>
      </c>
      <c r="AQ633" s="37" t="str">
        <v/>
      </c>
      <c r="AR633" s="39" t="str">
        <v/>
      </c>
      <c r="AS633" s="39" t="str">
        <v/>
      </c>
      <c r="AT633" s="37" t="str">
        <v/>
      </c>
      <c r="AU633" s="37" t="str">
        <v/>
      </c>
      <c r="AV633" s="37" t="str">
        <v/>
      </c>
      <c r="AW633" s="37" t="str">
        <v/>
      </c>
      <c r="AX633" s="37" t="str">
        <v/>
      </c>
      <c r="AY633" s="37" t="str">
        <v/>
      </c>
      <c r="AZ633" s="40" t="str">
        <f t="shared" si="344"/>
        <v/>
      </c>
      <c r="BA633" s="36" t="str">
        <f>IFERROR(INDEX('Level Multipliers'!$D:$D,MATCH(AZ633,'Level Multipliers'!$A:$A,0)),"")</f>
        <v/>
      </c>
      <c r="BB633" s="37" t="str">
        <f t="shared" si="345"/>
        <v/>
      </c>
      <c r="BC633" s="37" t="str">
        <f t="shared" si="346"/>
        <v/>
      </c>
      <c r="BD633" s="38" t="str">
        <f t="shared" si="347"/>
        <v/>
      </c>
      <c r="BE633" s="38" t="str">
        <f t="shared" si="348"/>
        <v/>
      </c>
      <c r="BF633" s="38" t="b">
        <f t="shared" si="349"/>
        <v>1</v>
      </c>
      <c r="BG633" s="37" t="str">
        <f t="array" ref="BG633:BQ633">IF(BF633,"",IVSolution($M633,$N633,$O633,BB633,BC633,BD633,BE633,$E633,$F633,$G633,$H633,$I633))</f>
        <v/>
      </c>
      <c r="BH633" s="37" t="str">
        <v/>
      </c>
      <c r="BI633" s="37" t="str">
        <v/>
      </c>
      <c r="BJ633" s="39" t="str">
        <v/>
      </c>
      <c r="BK633" s="39" t="str">
        <v/>
      </c>
      <c r="BL633" s="37" t="str">
        <v/>
      </c>
      <c r="BM633" s="37" t="str">
        <v/>
      </c>
      <c r="BN633" s="37" t="str">
        <v/>
      </c>
      <c r="BO633" s="37" t="str">
        <v/>
      </c>
      <c r="BP633" s="37" t="str">
        <v/>
      </c>
      <c r="BQ633" s="37" t="str">
        <v/>
      </c>
      <c r="BR633" s="40" t="str">
        <f t="shared" si="350"/>
        <v/>
      </c>
      <c r="BS633" s="36" t="str">
        <f>IFERROR(INDEX('Level Multipliers'!$D:$D,MATCH(BR633,'Level Multipliers'!$A:$A,0)),"")</f>
        <v/>
      </c>
      <c r="BT633" s="37" t="str">
        <f t="shared" si="351"/>
        <v/>
      </c>
      <c r="BU633" s="37" t="str">
        <f t="shared" si="352"/>
        <v/>
      </c>
      <c r="BV633" s="38" t="str">
        <f t="shared" si="353"/>
        <v/>
      </c>
      <c r="BW633" s="38" t="str">
        <f t="shared" si="354"/>
        <v/>
      </c>
      <c r="BX633" s="38" t="b">
        <f t="shared" si="355"/>
        <v>1</v>
      </c>
      <c r="BY633" s="37" t="str">
        <f t="array" ref="BY633:CI633">IF(BX633,"",IVSolution($M633,$N633,$O633,BT633,BU633,BV633,BW633,$E633,$F633,$G633,$H633,$I633))</f>
        <v/>
      </c>
      <c r="BZ633" s="37" t="str">
        <v/>
      </c>
      <c r="CA633" s="37" t="str">
        <v/>
      </c>
      <c r="CB633" s="39" t="str">
        <v/>
      </c>
      <c r="CC633" s="39" t="str">
        <v/>
      </c>
      <c r="CD633" s="37" t="str">
        <v/>
      </c>
      <c r="CE633" s="37" t="str">
        <v/>
      </c>
      <c r="CF633" s="37" t="str">
        <v/>
      </c>
      <c r="CG633" s="37" t="str">
        <v/>
      </c>
      <c r="CH633" s="37" t="str">
        <v/>
      </c>
      <c r="CI633" s="37" t="str">
        <v/>
      </c>
      <c r="CJ633" s="41" t="str">
        <f t="shared" si="356"/>
        <v/>
      </c>
      <c r="CK633" s="41" t="str">
        <f t="shared" si="357"/>
        <v/>
      </c>
      <c r="CL633" s="61" t="str">
        <f t="shared" si="358"/>
        <v/>
      </c>
      <c r="CM633" s="39" t="str">
        <f t="shared" si="359"/>
        <v/>
      </c>
      <c r="CN633" s="39" t="str">
        <f t="shared" si="360"/>
        <v/>
      </c>
      <c r="CO633" s="42" t="str">
        <f t="shared" si="361"/>
        <v/>
      </c>
      <c r="CP633" s="42" t="str">
        <f t="shared" si="362"/>
        <v/>
      </c>
      <c r="CQ633" s="42" t="str">
        <f t="shared" si="363"/>
        <v/>
      </c>
      <c r="CR633" s="42" t="str">
        <f t="shared" si="364"/>
        <v/>
      </c>
      <c r="CS633" s="42" t="str">
        <f t="shared" si="365"/>
        <v/>
      </c>
      <c r="CT633" s="42" t="str">
        <f t="shared" si="366"/>
        <v/>
      </c>
      <c r="CU633" s="43" t="str">
        <f t="shared" si="367"/>
        <v/>
      </c>
      <c r="CV633" s="43" t="str">
        <f t="shared" si="368"/>
        <v/>
      </c>
      <c r="CW633" s="43" t="str">
        <f t="shared" si="369"/>
        <v/>
      </c>
      <c r="CX633" s="13"/>
    </row>
    <row r="634" spans="1:102" x14ac:dyDescent="0.25">
      <c r="A634" s="31"/>
      <c r="B634" s="13"/>
      <c r="C634" s="13"/>
      <c r="D634" s="13"/>
      <c r="E634" s="32"/>
      <c r="F634" s="32"/>
      <c r="G634" s="32"/>
      <c r="H634" s="32"/>
      <c r="I634" s="32"/>
      <c r="J634" s="13"/>
      <c r="K634" s="33"/>
      <c r="L634" s="34" t="str">
        <f>IFERROR(INDEX('Pokemon Data'!A:A,MATCH($A634,'Pokemon Data'!$B:$B,0)),"")</f>
        <v/>
      </c>
      <c r="M634" s="34" t="str">
        <f>IFERROR(INDEX('Pokemon Data'!I:I,MATCH($A634,'Pokemon Data'!$B:$B,0)),"")</f>
        <v/>
      </c>
      <c r="N634" s="34" t="str">
        <f>IFERROR(INDEX('Pokemon Data'!J:J,MATCH($A634,'Pokemon Data'!$B:$B,0)),"")</f>
        <v/>
      </c>
      <c r="O634" s="34" t="str">
        <f>IFERROR(INDEX('Pokemon Data'!K:K,MATCH($A634,'Pokemon Data'!$B:$B,0)),"")</f>
        <v/>
      </c>
      <c r="P634" s="35" t="str">
        <f>IFERROR(INDEX('Level Multipliers'!$A:$A,MATCH($D634,'Level Multipliers'!$B:$B,0)),"")</f>
        <v/>
      </c>
      <c r="Q634" s="36" t="str">
        <f>IFERROR(INDEX('Level Multipliers'!$D:$D,MATCH(P634,'Level Multipliers'!$A:$A,0)),"")</f>
        <v/>
      </c>
      <c r="R634" s="37" t="str">
        <f t="shared" si="333"/>
        <v/>
      </c>
      <c r="S634" s="37" t="str">
        <f t="shared" si="334"/>
        <v/>
      </c>
      <c r="T634" s="38" t="str">
        <f t="shared" si="335"/>
        <v/>
      </c>
      <c r="U634" s="38" t="str">
        <f t="shared" si="336"/>
        <v/>
      </c>
      <c r="V634" s="38" t="b">
        <f t="shared" si="337"/>
        <v>1</v>
      </c>
      <c r="W634" s="37" t="str">
        <f t="array" ref="W634:AG634">IF(V634,"",IVSolution($M634,$N634,$O634,R634,S634,T634,U634,$E634,$F634,$G634,$H634,$I634))</f>
        <v/>
      </c>
      <c r="X634" s="37" t="str">
        <v/>
      </c>
      <c r="Y634" s="37" t="str">
        <v/>
      </c>
      <c r="Z634" s="39" t="str">
        <v/>
      </c>
      <c r="AA634" s="39" t="str">
        <v/>
      </c>
      <c r="AB634" s="37" t="str">
        <v/>
      </c>
      <c r="AC634" s="37" t="str">
        <v/>
      </c>
      <c r="AD634" s="37" t="str">
        <v/>
      </c>
      <c r="AE634" s="37" t="str">
        <v/>
      </c>
      <c r="AF634" s="37" t="str">
        <v/>
      </c>
      <c r="AG634" s="37" t="str">
        <v/>
      </c>
      <c r="AH634" s="40" t="str">
        <f t="shared" si="338"/>
        <v/>
      </c>
      <c r="AI634" s="36" t="str">
        <f>IFERROR(INDEX('Level Multipliers'!$D:$D,MATCH(AH634,'Level Multipliers'!$A:$A,0)),"")</f>
        <v/>
      </c>
      <c r="AJ634" s="37" t="str">
        <f t="shared" si="339"/>
        <v/>
      </c>
      <c r="AK634" s="37" t="str">
        <f t="shared" si="340"/>
        <v/>
      </c>
      <c r="AL634" s="38" t="str">
        <f t="shared" si="341"/>
        <v/>
      </c>
      <c r="AM634" s="38" t="str">
        <f t="shared" si="342"/>
        <v/>
      </c>
      <c r="AN634" s="38" t="b">
        <f t="shared" si="343"/>
        <v>1</v>
      </c>
      <c r="AO634" s="37" t="str">
        <f t="array" ref="AO634:AY634">IF(AN634,"",IVSolution($M634,$N634,$O634,AJ634,AK634,AL634,AM634,$E634,$F634,$G634,$H634,$I634))</f>
        <v/>
      </c>
      <c r="AP634" s="37" t="str">
        <v/>
      </c>
      <c r="AQ634" s="37" t="str">
        <v/>
      </c>
      <c r="AR634" s="39" t="str">
        <v/>
      </c>
      <c r="AS634" s="39" t="str">
        <v/>
      </c>
      <c r="AT634" s="37" t="str">
        <v/>
      </c>
      <c r="AU634" s="37" t="str">
        <v/>
      </c>
      <c r="AV634" s="37" t="str">
        <v/>
      </c>
      <c r="AW634" s="37" t="str">
        <v/>
      </c>
      <c r="AX634" s="37" t="str">
        <v/>
      </c>
      <c r="AY634" s="37" t="str">
        <v/>
      </c>
      <c r="AZ634" s="40" t="str">
        <f t="shared" si="344"/>
        <v/>
      </c>
      <c r="BA634" s="36" t="str">
        <f>IFERROR(INDEX('Level Multipliers'!$D:$D,MATCH(AZ634,'Level Multipliers'!$A:$A,0)),"")</f>
        <v/>
      </c>
      <c r="BB634" s="37" t="str">
        <f t="shared" si="345"/>
        <v/>
      </c>
      <c r="BC634" s="37" t="str">
        <f t="shared" si="346"/>
        <v/>
      </c>
      <c r="BD634" s="38" t="str">
        <f t="shared" si="347"/>
        <v/>
      </c>
      <c r="BE634" s="38" t="str">
        <f t="shared" si="348"/>
        <v/>
      </c>
      <c r="BF634" s="38" t="b">
        <f t="shared" si="349"/>
        <v>1</v>
      </c>
      <c r="BG634" s="37" t="str">
        <f t="array" ref="BG634:BQ634">IF(BF634,"",IVSolution($M634,$N634,$O634,BB634,BC634,BD634,BE634,$E634,$F634,$G634,$H634,$I634))</f>
        <v/>
      </c>
      <c r="BH634" s="37" t="str">
        <v/>
      </c>
      <c r="BI634" s="37" t="str">
        <v/>
      </c>
      <c r="BJ634" s="39" t="str">
        <v/>
      </c>
      <c r="BK634" s="39" t="str">
        <v/>
      </c>
      <c r="BL634" s="37" t="str">
        <v/>
      </c>
      <c r="BM634" s="37" t="str">
        <v/>
      </c>
      <c r="BN634" s="37" t="str">
        <v/>
      </c>
      <c r="BO634" s="37" t="str">
        <v/>
      </c>
      <c r="BP634" s="37" t="str">
        <v/>
      </c>
      <c r="BQ634" s="37" t="str">
        <v/>
      </c>
      <c r="BR634" s="40" t="str">
        <f t="shared" si="350"/>
        <v/>
      </c>
      <c r="BS634" s="36" t="str">
        <f>IFERROR(INDEX('Level Multipliers'!$D:$D,MATCH(BR634,'Level Multipliers'!$A:$A,0)),"")</f>
        <v/>
      </c>
      <c r="BT634" s="37" t="str">
        <f t="shared" si="351"/>
        <v/>
      </c>
      <c r="BU634" s="37" t="str">
        <f t="shared" si="352"/>
        <v/>
      </c>
      <c r="BV634" s="38" t="str">
        <f t="shared" si="353"/>
        <v/>
      </c>
      <c r="BW634" s="38" t="str">
        <f t="shared" si="354"/>
        <v/>
      </c>
      <c r="BX634" s="38" t="b">
        <f t="shared" si="355"/>
        <v>1</v>
      </c>
      <c r="BY634" s="37" t="str">
        <f t="array" ref="BY634:CI634">IF(BX634,"",IVSolution($M634,$N634,$O634,BT634,BU634,BV634,BW634,$E634,$F634,$G634,$H634,$I634))</f>
        <v/>
      </c>
      <c r="BZ634" s="37" t="str">
        <v/>
      </c>
      <c r="CA634" s="37" t="str">
        <v/>
      </c>
      <c r="CB634" s="39" t="str">
        <v/>
      </c>
      <c r="CC634" s="39" t="str">
        <v/>
      </c>
      <c r="CD634" s="37" t="str">
        <v/>
      </c>
      <c r="CE634" s="37" t="str">
        <v/>
      </c>
      <c r="CF634" s="37" t="str">
        <v/>
      </c>
      <c r="CG634" s="37" t="str">
        <v/>
      </c>
      <c r="CH634" s="37" t="str">
        <v/>
      </c>
      <c r="CI634" s="37" t="str">
        <v/>
      </c>
      <c r="CJ634" s="41" t="str">
        <f t="shared" si="356"/>
        <v/>
      </c>
      <c r="CK634" s="41" t="str">
        <f t="shared" si="357"/>
        <v/>
      </c>
      <c r="CL634" s="61" t="str">
        <f t="shared" si="358"/>
        <v/>
      </c>
      <c r="CM634" s="39" t="str">
        <f t="shared" si="359"/>
        <v/>
      </c>
      <c r="CN634" s="39" t="str">
        <f t="shared" si="360"/>
        <v/>
      </c>
      <c r="CO634" s="42" t="str">
        <f t="shared" si="361"/>
        <v/>
      </c>
      <c r="CP634" s="42" t="str">
        <f t="shared" si="362"/>
        <v/>
      </c>
      <c r="CQ634" s="42" t="str">
        <f t="shared" si="363"/>
        <v/>
      </c>
      <c r="CR634" s="42" t="str">
        <f t="shared" si="364"/>
        <v/>
      </c>
      <c r="CS634" s="42" t="str">
        <f t="shared" si="365"/>
        <v/>
      </c>
      <c r="CT634" s="42" t="str">
        <f t="shared" si="366"/>
        <v/>
      </c>
      <c r="CU634" s="43" t="str">
        <f t="shared" si="367"/>
        <v/>
      </c>
      <c r="CV634" s="43" t="str">
        <f t="shared" si="368"/>
        <v/>
      </c>
      <c r="CW634" s="43" t="str">
        <f t="shared" si="369"/>
        <v/>
      </c>
      <c r="CX634" s="13"/>
    </row>
    <row r="635" spans="1:102" x14ac:dyDescent="0.25">
      <c r="A635" s="31"/>
      <c r="B635" s="13"/>
      <c r="C635" s="13"/>
      <c r="D635" s="13"/>
      <c r="E635" s="32"/>
      <c r="F635" s="32"/>
      <c r="G635" s="32"/>
      <c r="H635" s="32"/>
      <c r="I635" s="32"/>
      <c r="J635" s="13"/>
      <c r="K635" s="33"/>
      <c r="L635" s="34" t="str">
        <f>IFERROR(INDEX('Pokemon Data'!A:A,MATCH($A635,'Pokemon Data'!$B:$B,0)),"")</f>
        <v/>
      </c>
      <c r="M635" s="34" t="str">
        <f>IFERROR(INDEX('Pokemon Data'!I:I,MATCH($A635,'Pokemon Data'!$B:$B,0)),"")</f>
        <v/>
      </c>
      <c r="N635" s="34" t="str">
        <f>IFERROR(INDEX('Pokemon Data'!J:J,MATCH($A635,'Pokemon Data'!$B:$B,0)),"")</f>
        <v/>
      </c>
      <c r="O635" s="34" t="str">
        <f>IFERROR(INDEX('Pokemon Data'!K:K,MATCH($A635,'Pokemon Data'!$B:$B,0)),"")</f>
        <v/>
      </c>
      <c r="P635" s="35" t="str">
        <f>IFERROR(INDEX('Level Multipliers'!$A:$A,MATCH($D635,'Level Multipliers'!$B:$B,0)),"")</f>
        <v/>
      </c>
      <c r="Q635" s="36" t="str">
        <f>IFERROR(INDEX('Level Multipliers'!$D:$D,MATCH(P635,'Level Multipliers'!$A:$A,0)),"")</f>
        <v/>
      </c>
      <c r="R635" s="37" t="str">
        <f t="shared" si="333"/>
        <v/>
      </c>
      <c r="S635" s="37" t="str">
        <f t="shared" si="334"/>
        <v/>
      </c>
      <c r="T635" s="38" t="str">
        <f t="shared" si="335"/>
        <v/>
      </c>
      <c r="U635" s="38" t="str">
        <f t="shared" si="336"/>
        <v/>
      </c>
      <c r="V635" s="38" t="b">
        <f t="shared" si="337"/>
        <v>1</v>
      </c>
      <c r="W635" s="37" t="str">
        <f t="array" ref="W635:AG635">IF(V635,"",IVSolution($M635,$N635,$O635,R635,S635,T635,U635,$E635,$F635,$G635,$H635,$I635))</f>
        <v/>
      </c>
      <c r="X635" s="37" t="str">
        <v/>
      </c>
      <c r="Y635" s="37" t="str">
        <v/>
      </c>
      <c r="Z635" s="39" t="str">
        <v/>
      </c>
      <c r="AA635" s="39" t="str">
        <v/>
      </c>
      <c r="AB635" s="37" t="str">
        <v/>
      </c>
      <c r="AC635" s="37" t="str">
        <v/>
      </c>
      <c r="AD635" s="37" t="str">
        <v/>
      </c>
      <c r="AE635" s="37" t="str">
        <v/>
      </c>
      <c r="AF635" s="37" t="str">
        <v/>
      </c>
      <c r="AG635" s="37" t="str">
        <v/>
      </c>
      <c r="AH635" s="40" t="str">
        <f t="shared" si="338"/>
        <v/>
      </c>
      <c r="AI635" s="36" t="str">
        <f>IFERROR(INDEX('Level Multipliers'!$D:$D,MATCH(AH635,'Level Multipliers'!$A:$A,0)),"")</f>
        <v/>
      </c>
      <c r="AJ635" s="37" t="str">
        <f t="shared" si="339"/>
        <v/>
      </c>
      <c r="AK635" s="37" t="str">
        <f t="shared" si="340"/>
        <v/>
      </c>
      <c r="AL635" s="38" t="str">
        <f t="shared" si="341"/>
        <v/>
      </c>
      <c r="AM635" s="38" t="str">
        <f t="shared" si="342"/>
        <v/>
      </c>
      <c r="AN635" s="38" t="b">
        <f t="shared" si="343"/>
        <v>1</v>
      </c>
      <c r="AO635" s="37" t="str">
        <f t="array" ref="AO635:AY635">IF(AN635,"",IVSolution($M635,$N635,$O635,AJ635,AK635,AL635,AM635,$E635,$F635,$G635,$H635,$I635))</f>
        <v/>
      </c>
      <c r="AP635" s="37" t="str">
        <v/>
      </c>
      <c r="AQ635" s="37" t="str">
        <v/>
      </c>
      <c r="AR635" s="39" t="str">
        <v/>
      </c>
      <c r="AS635" s="39" t="str">
        <v/>
      </c>
      <c r="AT635" s="37" t="str">
        <v/>
      </c>
      <c r="AU635" s="37" t="str">
        <v/>
      </c>
      <c r="AV635" s="37" t="str">
        <v/>
      </c>
      <c r="AW635" s="37" t="str">
        <v/>
      </c>
      <c r="AX635" s="37" t="str">
        <v/>
      </c>
      <c r="AY635" s="37" t="str">
        <v/>
      </c>
      <c r="AZ635" s="40" t="str">
        <f t="shared" si="344"/>
        <v/>
      </c>
      <c r="BA635" s="36" t="str">
        <f>IFERROR(INDEX('Level Multipliers'!$D:$D,MATCH(AZ635,'Level Multipliers'!$A:$A,0)),"")</f>
        <v/>
      </c>
      <c r="BB635" s="37" t="str">
        <f t="shared" si="345"/>
        <v/>
      </c>
      <c r="BC635" s="37" t="str">
        <f t="shared" si="346"/>
        <v/>
      </c>
      <c r="BD635" s="38" t="str">
        <f t="shared" si="347"/>
        <v/>
      </c>
      <c r="BE635" s="38" t="str">
        <f t="shared" si="348"/>
        <v/>
      </c>
      <c r="BF635" s="38" t="b">
        <f t="shared" si="349"/>
        <v>1</v>
      </c>
      <c r="BG635" s="37" t="str">
        <f t="array" ref="BG635:BQ635">IF(BF635,"",IVSolution($M635,$N635,$O635,BB635,BC635,BD635,BE635,$E635,$F635,$G635,$H635,$I635))</f>
        <v/>
      </c>
      <c r="BH635" s="37" t="str">
        <v/>
      </c>
      <c r="BI635" s="37" t="str">
        <v/>
      </c>
      <c r="BJ635" s="39" t="str">
        <v/>
      </c>
      <c r="BK635" s="39" t="str">
        <v/>
      </c>
      <c r="BL635" s="37" t="str">
        <v/>
      </c>
      <c r="BM635" s="37" t="str">
        <v/>
      </c>
      <c r="BN635" s="37" t="str">
        <v/>
      </c>
      <c r="BO635" s="37" t="str">
        <v/>
      </c>
      <c r="BP635" s="37" t="str">
        <v/>
      </c>
      <c r="BQ635" s="37" t="str">
        <v/>
      </c>
      <c r="BR635" s="40" t="str">
        <f t="shared" si="350"/>
        <v/>
      </c>
      <c r="BS635" s="36" t="str">
        <f>IFERROR(INDEX('Level Multipliers'!$D:$D,MATCH(BR635,'Level Multipliers'!$A:$A,0)),"")</f>
        <v/>
      </c>
      <c r="BT635" s="37" t="str">
        <f t="shared" si="351"/>
        <v/>
      </c>
      <c r="BU635" s="37" t="str">
        <f t="shared" si="352"/>
        <v/>
      </c>
      <c r="BV635" s="38" t="str">
        <f t="shared" si="353"/>
        <v/>
      </c>
      <c r="BW635" s="38" t="str">
        <f t="shared" si="354"/>
        <v/>
      </c>
      <c r="BX635" s="38" t="b">
        <f t="shared" si="355"/>
        <v>1</v>
      </c>
      <c r="BY635" s="37" t="str">
        <f t="array" ref="BY635:CI635">IF(BX635,"",IVSolution($M635,$N635,$O635,BT635,BU635,BV635,BW635,$E635,$F635,$G635,$H635,$I635))</f>
        <v/>
      </c>
      <c r="BZ635" s="37" t="str">
        <v/>
      </c>
      <c r="CA635" s="37" t="str">
        <v/>
      </c>
      <c r="CB635" s="39" t="str">
        <v/>
      </c>
      <c r="CC635" s="39" t="str">
        <v/>
      </c>
      <c r="CD635" s="37" t="str">
        <v/>
      </c>
      <c r="CE635" s="37" t="str">
        <v/>
      </c>
      <c r="CF635" s="37" t="str">
        <v/>
      </c>
      <c r="CG635" s="37" t="str">
        <v/>
      </c>
      <c r="CH635" s="37" t="str">
        <v/>
      </c>
      <c r="CI635" s="37" t="str">
        <v/>
      </c>
      <c r="CJ635" s="41" t="str">
        <f t="shared" si="356"/>
        <v/>
      </c>
      <c r="CK635" s="41" t="str">
        <f t="shared" si="357"/>
        <v/>
      </c>
      <c r="CL635" s="61" t="str">
        <f t="shared" si="358"/>
        <v/>
      </c>
      <c r="CM635" s="39" t="str">
        <f t="shared" si="359"/>
        <v/>
      </c>
      <c r="CN635" s="39" t="str">
        <f t="shared" si="360"/>
        <v/>
      </c>
      <c r="CO635" s="42" t="str">
        <f t="shared" si="361"/>
        <v/>
      </c>
      <c r="CP635" s="42" t="str">
        <f t="shared" si="362"/>
        <v/>
      </c>
      <c r="CQ635" s="42" t="str">
        <f t="shared" si="363"/>
        <v/>
      </c>
      <c r="CR635" s="42" t="str">
        <f t="shared" si="364"/>
        <v/>
      </c>
      <c r="CS635" s="42" t="str">
        <f t="shared" si="365"/>
        <v/>
      </c>
      <c r="CT635" s="42" t="str">
        <f t="shared" si="366"/>
        <v/>
      </c>
      <c r="CU635" s="43" t="str">
        <f t="shared" si="367"/>
        <v/>
      </c>
      <c r="CV635" s="43" t="str">
        <f t="shared" si="368"/>
        <v/>
      </c>
      <c r="CW635" s="43" t="str">
        <f t="shared" si="369"/>
        <v/>
      </c>
      <c r="CX635" s="13"/>
    </row>
    <row r="636" spans="1:102" x14ac:dyDescent="0.25">
      <c r="A636" s="31"/>
      <c r="B636" s="13"/>
      <c r="C636" s="13"/>
      <c r="D636" s="13"/>
      <c r="E636" s="32"/>
      <c r="F636" s="32"/>
      <c r="G636" s="32"/>
      <c r="H636" s="32"/>
      <c r="I636" s="32"/>
      <c r="J636" s="13"/>
      <c r="K636" s="33"/>
      <c r="L636" s="34" t="str">
        <f>IFERROR(INDEX('Pokemon Data'!A:A,MATCH($A636,'Pokemon Data'!$B:$B,0)),"")</f>
        <v/>
      </c>
      <c r="M636" s="34" t="str">
        <f>IFERROR(INDEX('Pokemon Data'!I:I,MATCH($A636,'Pokemon Data'!$B:$B,0)),"")</f>
        <v/>
      </c>
      <c r="N636" s="34" t="str">
        <f>IFERROR(INDEX('Pokemon Data'!J:J,MATCH($A636,'Pokemon Data'!$B:$B,0)),"")</f>
        <v/>
      </c>
      <c r="O636" s="34" t="str">
        <f>IFERROR(INDEX('Pokemon Data'!K:K,MATCH($A636,'Pokemon Data'!$B:$B,0)),"")</f>
        <v/>
      </c>
      <c r="P636" s="35" t="str">
        <f>IFERROR(INDEX('Level Multipliers'!$A:$A,MATCH($D636,'Level Multipliers'!$B:$B,0)),"")</f>
        <v/>
      </c>
      <c r="Q636" s="36" t="str">
        <f>IFERROR(INDEX('Level Multipliers'!$D:$D,MATCH(P636,'Level Multipliers'!$A:$A,0)),"")</f>
        <v/>
      </c>
      <c r="R636" s="37" t="str">
        <f t="shared" si="333"/>
        <v/>
      </c>
      <c r="S636" s="37" t="str">
        <f t="shared" si="334"/>
        <v/>
      </c>
      <c r="T636" s="38" t="str">
        <f t="shared" si="335"/>
        <v/>
      </c>
      <c r="U636" s="38" t="str">
        <f t="shared" si="336"/>
        <v/>
      </c>
      <c r="V636" s="38" t="b">
        <f t="shared" si="337"/>
        <v>1</v>
      </c>
      <c r="W636" s="37" t="str">
        <f t="array" ref="W636:AG636">IF(V636,"",IVSolution($M636,$N636,$O636,R636,S636,T636,U636,$E636,$F636,$G636,$H636,$I636))</f>
        <v/>
      </c>
      <c r="X636" s="37" t="str">
        <v/>
      </c>
      <c r="Y636" s="37" t="str">
        <v/>
      </c>
      <c r="Z636" s="39" t="str">
        <v/>
      </c>
      <c r="AA636" s="39" t="str">
        <v/>
      </c>
      <c r="AB636" s="37" t="str">
        <v/>
      </c>
      <c r="AC636" s="37" t="str">
        <v/>
      </c>
      <c r="AD636" s="37" t="str">
        <v/>
      </c>
      <c r="AE636" s="37" t="str">
        <v/>
      </c>
      <c r="AF636" s="37" t="str">
        <v/>
      </c>
      <c r="AG636" s="37" t="str">
        <v/>
      </c>
      <c r="AH636" s="40" t="str">
        <f t="shared" si="338"/>
        <v/>
      </c>
      <c r="AI636" s="36" t="str">
        <f>IFERROR(INDEX('Level Multipliers'!$D:$D,MATCH(AH636,'Level Multipliers'!$A:$A,0)),"")</f>
        <v/>
      </c>
      <c r="AJ636" s="37" t="str">
        <f t="shared" si="339"/>
        <v/>
      </c>
      <c r="AK636" s="37" t="str">
        <f t="shared" si="340"/>
        <v/>
      </c>
      <c r="AL636" s="38" t="str">
        <f t="shared" si="341"/>
        <v/>
      </c>
      <c r="AM636" s="38" t="str">
        <f t="shared" si="342"/>
        <v/>
      </c>
      <c r="AN636" s="38" t="b">
        <f t="shared" si="343"/>
        <v>1</v>
      </c>
      <c r="AO636" s="37" t="str">
        <f t="array" ref="AO636:AY636">IF(AN636,"",IVSolution($M636,$N636,$O636,AJ636,AK636,AL636,AM636,$E636,$F636,$G636,$H636,$I636))</f>
        <v/>
      </c>
      <c r="AP636" s="37" t="str">
        <v/>
      </c>
      <c r="AQ636" s="37" t="str">
        <v/>
      </c>
      <c r="AR636" s="39" t="str">
        <v/>
      </c>
      <c r="AS636" s="39" t="str">
        <v/>
      </c>
      <c r="AT636" s="37" t="str">
        <v/>
      </c>
      <c r="AU636" s="37" t="str">
        <v/>
      </c>
      <c r="AV636" s="37" t="str">
        <v/>
      </c>
      <c r="AW636" s="37" t="str">
        <v/>
      </c>
      <c r="AX636" s="37" t="str">
        <v/>
      </c>
      <c r="AY636" s="37" t="str">
        <v/>
      </c>
      <c r="AZ636" s="40" t="str">
        <f t="shared" si="344"/>
        <v/>
      </c>
      <c r="BA636" s="36" t="str">
        <f>IFERROR(INDEX('Level Multipliers'!$D:$D,MATCH(AZ636,'Level Multipliers'!$A:$A,0)),"")</f>
        <v/>
      </c>
      <c r="BB636" s="37" t="str">
        <f t="shared" si="345"/>
        <v/>
      </c>
      <c r="BC636" s="37" t="str">
        <f t="shared" si="346"/>
        <v/>
      </c>
      <c r="BD636" s="38" t="str">
        <f t="shared" si="347"/>
        <v/>
      </c>
      <c r="BE636" s="38" t="str">
        <f t="shared" si="348"/>
        <v/>
      </c>
      <c r="BF636" s="38" t="b">
        <f t="shared" si="349"/>
        <v>1</v>
      </c>
      <c r="BG636" s="37" t="str">
        <f t="array" ref="BG636:BQ636">IF(BF636,"",IVSolution($M636,$N636,$O636,BB636,BC636,BD636,BE636,$E636,$F636,$G636,$H636,$I636))</f>
        <v/>
      </c>
      <c r="BH636" s="37" t="str">
        <v/>
      </c>
      <c r="BI636" s="37" t="str">
        <v/>
      </c>
      <c r="BJ636" s="39" t="str">
        <v/>
      </c>
      <c r="BK636" s="39" t="str">
        <v/>
      </c>
      <c r="BL636" s="37" t="str">
        <v/>
      </c>
      <c r="BM636" s="37" t="str">
        <v/>
      </c>
      <c r="BN636" s="37" t="str">
        <v/>
      </c>
      <c r="BO636" s="37" t="str">
        <v/>
      </c>
      <c r="BP636" s="37" t="str">
        <v/>
      </c>
      <c r="BQ636" s="37" t="str">
        <v/>
      </c>
      <c r="BR636" s="40" t="str">
        <f t="shared" si="350"/>
        <v/>
      </c>
      <c r="BS636" s="36" t="str">
        <f>IFERROR(INDEX('Level Multipliers'!$D:$D,MATCH(BR636,'Level Multipliers'!$A:$A,0)),"")</f>
        <v/>
      </c>
      <c r="BT636" s="37" t="str">
        <f t="shared" si="351"/>
        <v/>
      </c>
      <c r="BU636" s="37" t="str">
        <f t="shared" si="352"/>
        <v/>
      </c>
      <c r="BV636" s="38" t="str">
        <f t="shared" si="353"/>
        <v/>
      </c>
      <c r="BW636" s="38" t="str">
        <f t="shared" si="354"/>
        <v/>
      </c>
      <c r="BX636" s="38" t="b">
        <f t="shared" si="355"/>
        <v>1</v>
      </c>
      <c r="BY636" s="37" t="str">
        <f t="array" ref="BY636:CI636">IF(BX636,"",IVSolution($M636,$N636,$O636,BT636,BU636,BV636,BW636,$E636,$F636,$G636,$H636,$I636))</f>
        <v/>
      </c>
      <c r="BZ636" s="37" t="str">
        <v/>
      </c>
      <c r="CA636" s="37" t="str">
        <v/>
      </c>
      <c r="CB636" s="39" t="str">
        <v/>
      </c>
      <c r="CC636" s="39" t="str">
        <v/>
      </c>
      <c r="CD636" s="37" t="str">
        <v/>
      </c>
      <c r="CE636" s="37" t="str">
        <v/>
      </c>
      <c r="CF636" s="37" t="str">
        <v/>
      </c>
      <c r="CG636" s="37" t="str">
        <v/>
      </c>
      <c r="CH636" s="37" t="str">
        <v/>
      </c>
      <c r="CI636" s="37" t="str">
        <v/>
      </c>
      <c r="CJ636" s="41" t="str">
        <f t="shared" si="356"/>
        <v/>
      </c>
      <c r="CK636" s="41" t="str">
        <f t="shared" si="357"/>
        <v/>
      </c>
      <c r="CL636" s="61" t="str">
        <f t="shared" si="358"/>
        <v/>
      </c>
      <c r="CM636" s="39" t="str">
        <f t="shared" si="359"/>
        <v/>
      </c>
      <c r="CN636" s="39" t="str">
        <f t="shared" si="360"/>
        <v/>
      </c>
      <c r="CO636" s="42" t="str">
        <f t="shared" si="361"/>
        <v/>
      </c>
      <c r="CP636" s="42" t="str">
        <f t="shared" si="362"/>
        <v/>
      </c>
      <c r="CQ636" s="42" t="str">
        <f t="shared" si="363"/>
        <v/>
      </c>
      <c r="CR636" s="42" t="str">
        <f t="shared" si="364"/>
        <v/>
      </c>
      <c r="CS636" s="42" t="str">
        <f t="shared" si="365"/>
        <v/>
      </c>
      <c r="CT636" s="42" t="str">
        <f t="shared" si="366"/>
        <v/>
      </c>
      <c r="CU636" s="43" t="str">
        <f t="shared" si="367"/>
        <v/>
      </c>
      <c r="CV636" s="43" t="str">
        <f t="shared" si="368"/>
        <v/>
      </c>
      <c r="CW636" s="43" t="str">
        <f t="shared" si="369"/>
        <v/>
      </c>
      <c r="CX636" s="13"/>
    </row>
    <row r="637" spans="1:102" x14ac:dyDescent="0.25">
      <c r="A637" s="31"/>
      <c r="B637" s="13"/>
      <c r="C637" s="13"/>
      <c r="D637" s="13"/>
      <c r="E637" s="32"/>
      <c r="F637" s="32"/>
      <c r="G637" s="32"/>
      <c r="H637" s="32"/>
      <c r="I637" s="32"/>
      <c r="J637" s="13"/>
      <c r="K637" s="33"/>
      <c r="L637" s="34" t="str">
        <f>IFERROR(INDEX('Pokemon Data'!A:A,MATCH($A637,'Pokemon Data'!$B:$B,0)),"")</f>
        <v/>
      </c>
      <c r="M637" s="34" t="str">
        <f>IFERROR(INDEX('Pokemon Data'!I:I,MATCH($A637,'Pokemon Data'!$B:$B,0)),"")</f>
        <v/>
      </c>
      <c r="N637" s="34" t="str">
        <f>IFERROR(INDEX('Pokemon Data'!J:J,MATCH($A637,'Pokemon Data'!$B:$B,0)),"")</f>
        <v/>
      </c>
      <c r="O637" s="34" t="str">
        <f>IFERROR(INDEX('Pokemon Data'!K:K,MATCH($A637,'Pokemon Data'!$B:$B,0)),"")</f>
        <v/>
      </c>
      <c r="P637" s="35" t="str">
        <f>IFERROR(INDEX('Level Multipliers'!$A:$A,MATCH($D637,'Level Multipliers'!$B:$B,0)),"")</f>
        <v/>
      </c>
      <c r="Q637" s="36" t="str">
        <f>IFERROR(INDEX('Level Multipliers'!$D:$D,MATCH(P637,'Level Multipliers'!$A:$A,0)),"")</f>
        <v/>
      </c>
      <c r="R637" s="37" t="str">
        <f t="shared" si="333"/>
        <v/>
      </c>
      <c r="S637" s="37" t="str">
        <f t="shared" si="334"/>
        <v/>
      </c>
      <c r="T637" s="38" t="str">
        <f t="shared" si="335"/>
        <v/>
      </c>
      <c r="U637" s="38" t="str">
        <f t="shared" si="336"/>
        <v/>
      </c>
      <c r="V637" s="38" t="b">
        <f t="shared" si="337"/>
        <v>1</v>
      </c>
      <c r="W637" s="37" t="str">
        <f t="array" ref="W637:AG637">IF(V637,"",IVSolution($M637,$N637,$O637,R637,S637,T637,U637,$E637,$F637,$G637,$H637,$I637))</f>
        <v/>
      </c>
      <c r="X637" s="37" t="str">
        <v/>
      </c>
      <c r="Y637" s="37" t="str">
        <v/>
      </c>
      <c r="Z637" s="39" t="str">
        <v/>
      </c>
      <c r="AA637" s="39" t="str">
        <v/>
      </c>
      <c r="AB637" s="37" t="str">
        <v/>
      </c>
      <c r="AC637" s="37" t="str">
        <v/>
      </c>
      <c r="AD637" s="37" t="str">
        <v/>
      </c>
      <c r="AE637" s="37" t="str">
        <v/>
      </c>
      <c r="AF637" s="37" t="str">
        <v/>
      </c>
      <c r="AG637" s="37" t="str">
        <v/>
      </c>
      <c r="AH637" s="40" t="str">
        <f t="shared" si="338"/>
        <v/>
      </c>
      <c r="AI637" s="36" t="str">
        <f>IFERROR(INDEX('Level Multipliers'!$D:$D,MATCH(AH637,'Level Multipliers'!$A:$A,0)),"")</f>
        <v/>
      </c>
      <c r="AJ637" s="37" t="str">
        <f t="shared" si="339"/>
        <v/>
      </c>
      <c r="AK637" s="37" t="str">
        <f t="shared" si="340"/>
        <v/>
      </c>
      <c r="AL637" s="38" t="str">
        <f t="shared" si="341"/>
        <v/>
      </c>
      <c r="AM637" s="38" t="str">
        <f t="shared" si="342"/>
        <v/>
      </c>
      <c r="AN637" s="38" t="b">
        <f t="shared" si="343"/>
        <v>1</v>
      </c>
      <c r="AO637" s="37" t="str">
        <f t="array" ref="AO637:AY637">IF(AN637,"",IVSolution($M637,$N637,$O637,AJ637,AK637,AL637,AM637,$E637,$F637,$G637,$H637,$I637))</f>
        <v/>
      </c>
      <c r="AP637" s="37" t="str">
        <v/>
      </c>
      <c r="AQ637" s="37" t="str">
        <v/>
      </c>
      <c r="AR637" s="39" t="str">
        <v/>
      </c>
      <c r="AS637" s="39" t="str">
        <v/>
      </c>
      <c r="AT637" s="37" t="str">
        <v/>
      </c>
      <c r="AU637" s="37" t="str">
        <v/>
      </c>
      <c r="AV637" s="37" t="str">
        <v/>
      </c>
      <c r="AW637" s="37" t="str">
        <v/>
      </c>
      <c r="AX637" s="37" t="str">
        <v/>
      </c>
      <c r="AY637" s="37" t="str">
        <v/>
      </c>
      <c r="AZ637" s="40" t="str">
        <f t="shared" si="344"/>
        <v/>
      </c>
      <c r="BA637" s="36" t="str">
        <f>IFERROR(INDEX('Level Multipliers'!$D:$D,MATCH(AZ637,'Level Multipliers'!$A:$A,0)),"")</f>
        <v/>
      </c>
      <c r="BB637" s="37" t="str">
        <f t="shared" si="345"/>
        <v/>
      </c>
      <c r="BC637" s="37" t="str">
        <f t="shared" si="346"/>
        <v/>
      </c>
      <c r="BD637" s="38" t="str">
        <f t="shared" si="347"/>
        <v/>
      </c>
      <c r="BE637" s="38" t="str">
        <f t="shared" si="348"/>
        <v/>
      </c>
      <c r="BF637" s="38" t="b">
        <f t="shared" si="349"/>
        <v>1</v>
      </c>
      <c r="BG637" s="37" t="str">
        <f t="array" ref="BG637:BQ637">IF(BF637,"",IVSolution($M637,$N637,$O637,BB637,BC637,BD637,BE637,$E637,$F637,$G637,$H637,$I637))</f>
        <v/>
      </c>
      <c r="BH637" s="37" t="str">
        <v/>
      </c>
      <c r="BI637" s="37" t="str">
        <v/>
      </c>
      <c r="BJ637" s="39" t="str">
        <v/>
      </c>
      <c r="BK637" s="39" t="str">
        <v/>
      </c>
      <c r="BL637" s="37" t="str">
        <v/>
      </c>
      <c r="BM637" s="37" t="str">
        <v/>
      </c>
      <c r="BN637" s="37" t="str">
        <v/>
      </c>
      <c r="BO637" s="37" t="str">
        <v/>
      </c>
      <c r="BP637" s="37" t="str">
        <v/>
      </c>
      <c r="BQ637" s="37" t="str">
        <v/>
      </c>
      <c r="BR637" s="40" t="str">
        <f t="shared" si="350"/>
        <v/>
      </c>
      <c r="BS637" s="36" t="str">
        <f>IFERROR(INDEX('Level Multipliers'!$D:$D,MATCH(BR637,'Level Multipliers'!$A:$A,0)),"")</f>
        <v/>
      </c>
      <c r="BT637" s="37" t="str">
        <f t="shared" si="351"/>
        <v/>
      </c>
      <c r="BU637" s="37" t="str">
        <f t="shared" si="352"/>
        <v/>
      </c>
      <c r="BV637" s="38" t="str">
        <f t="shared" si="353"/>
        <v/>
      </c>
      <c r="BW637" s="38" t="str">
        <f t="shared" si="354"/>
        <v/>
      </c>
      <c r="BX637" s="38" t="b">
        <f t="shared" si="355"/>
        <v>1</v>
      </c>
      <c r="BY637" s="37" t="str">
        <f t="array" ref="BY637:CI637">IF(BX637,"",IVSolution($M637,$N637,$O637,BT637,BU637,BV637,BW637,$E637,$F637,$G637,$H637,$I637))</f>
        <v/>
      </c>
      <c r="BZ637" s="37" t="str">
        <v/>
      </c>
      <c r="CA637" s="37" t="str">
        <v/>
      </c>
      <c r="CB637" s="39" t="str">
        <v/>
      </c>
      <c r="CC637" s="39" t="str">
        <v/>
      </c>
      <c r="CD637" s="37" t="str">
        <v/>
      </c>
      <c r="CE637" s="37" t="str">
        <v/>
      </c>
      <c r="CF637" s="37" t="str">
        <v/>
      </c>
      <c r="CG637" s="37" t="str">
        <v/>
      </c>
      <c r="CH637" s="37" t="str">
        <v/>
      </c>
      <c r="CI637" s="37" t="str">
        <v/>
      </c>
      <c r="CJ637" s="41" t="str">
        <f t="shared" si="356"/>
        <v/>
      </c>
      <c r="CK637" s="41" t="str">
        <f t="shared" si="357"/>
        <v/>
      </c>
      <c r="CL637" s="61" t="str">
        <f t="shared" si="358"/>
        <v/>
      </c>
      <c r="CM637" s="39" t="str">
        <f t="shared" si="359"/>
        <v/>
      </c>
      <c r="CN637" s="39" t="str">
        <f t="shared" si="360"/>
        <v/>
      </c>
      <c r="CO637" s="42" t="str">
        <f t="shared" si="361"/>
        <v/>
      </c>
      <c r="CP637" s="42" t="str">
        <f t="shared" si="362"/>
        <v/>
      </c>
      <c r="CQ637" s="42" t="str">
        <f t="shared" si="363"/>
        <v/>
      </c>
      <c r="CR637" s="42" t="str">
        <f t="shared" si="364"/>
        <v/>
      </c>
      <c r="CS637" s="42" t="str">
        <f t="shared" si="365"/>
        <v/>
      </c>
      <c r="CT637" s="42" t="str">
        <f t="shared" si="366"/>
        <v/>
      </c>
      <c r="CU637" s="43" t="str">
        <f t="shared" si="367"/>
        <v/>
      </c>
      <c r="CV637" s="43" t="str">
        <f t="shared" si="368"/>
        <v/>
      </c>
      <c r="CW637" s="43" t="str">
        <f t="shared" si="369"/>
        <v/>
      </c>
      <c r="CX637" s="13"/>
    </row>
    <row r="638" spans="1:102" x14ac:dyDescent="0.25">
      <c r="A638" s="31"/>
      <c r="B638" s="13"/>
      <c r="C638" s="13"/>
      <c r="D638" s="13"/>
      <c r="E638" s="32"/>
      <c r="F638" s="32"/>
      <c r="G638" s="32"/>
      <c r="H638" s="32"/>
      <c r="I638" s="32"/>
      <c r="J638" s="13"/>
      <c r="K638" s="33"/>
      <c r="L638" s="34" t="str">
        <f>IFERROR(INDEX('Pokemon Data'!A:A,MATCH($A638,'Pokemon Data'!$B:$B,0)),"")</f>
        <v/>
      </c>
      <c r="M638" s="34" t="str">
        <f>IFERROR(INDEX('Pokemon Data'!I:I,MATCH($A638,'Pokemon Data'!$B:$B,0)),"")</f>
        <v/>
      </c>
      <c r="N638" s="34" t="str">
        <f>IFERROR(INDEX('Pokemon Data'!J:J,MATCH($A638,'Pokemon Data'!$B:$B,0)),"")</f>
        <v/>
      </c>
      <c r="O638" s="34" t="str">
        <f>IFERROR(INDEX('Pokemon Data'!K:K,MATCH($A638,'Pokemon Data'!$B:$B,0)),"")</f>
        <v/>
      </c>
      <c r="P638" s="35" t="str">
        <f>IFERROR(INDEX('Level Multipliers'!$A:$A,MATCH($D638,'Level Multipliers'!$B:$B,0)),"")</f>
        <v/>
      </c>
      <c r="Q638" s="36" t="str">
        <f>IFERROR(INDEX('Level Multipliers'!$D:$D,MATCH(P638,'Level Multipliers'!$A:$A,0)),"")</f>
        <v/>
      </c>
      <c r="R638" s="37" t="str">
        <f t="shared" si="333"/>
        <v/>
      </c>
      <c r="S638" s="37" t="str">
        <f t="shared" si="334"/>
        <v/>
      </c>
      <c r="T638" s="38" t="str">
        <f t="shared" si="335"/>
        <v/>
      </c>
      <c r="U638" s="38" t="str">
        <f t="shared" si="336"/>
        <v/>
      </c>
      <c r="V638" s="38" t="b">
        <f t="shared" si="337"/>
        <v>1</v>
      </c>
      <c r="W638" s="37" t="str">
        <f t="array" ref="W638:AG638">IF(V638,"",IVSolution($M638,$N638,$O638,R638,S638,T638,U638,$E638,$F638,$G638,$H638,$I638))</f>
        <v/>
      </c>
      <c r="X638" s="37" t="str">
        <v/>
      </c>
      <c r="Y638" s="37" t="str">
        <v/>
      </c>
      <c r="Z638" s="39" t="str">
        <v/>
      </c>
      <c r="AA638" s="39" t="str">
        <v/>
      </c>
      <c r="AB638" s="37" t="str">
        <v/>
      </c>
      <c r="AC638" s="37" t="str">
        <v/>
      </c>
      <c r="AD638" s="37" t="str">
        <v/>
      </c>
      <c r="AE638" s="37" t="str">
        <v/>
      </c>
      <c r="AF638" s="37" t="str">
        <v/>
      </c>
      <c r="AG638" s="37" t="str">
        <v/>
      </c>
      <c r="AH638" s="40" t="str">
        <f t="shared" si="338"/>
        <v/>
      </c>
      <c r="AI638" s="36" t="str">
        <f>IFERROR(INDEX('Level Multipliers'!$D:$D,MATCH(AH638,'Level Multipliers'!$A:$A,0)),"")</f>
        <v/>
      </c>
      <c r="AJ638" s="37" t="str">
        <f t="shared" si="339"/>
        <v/>
      </c>
      <c r="AK638" s="37" t="str">
        <f t="shared" si="340"/>
        <v/>
      </c>
      <c r="AL638" s="38" t="str">
        <f t="shared" si="341"/>
        <v/>
      </c>
      <c r="AM638" s="38" t="str">
        <f t="shared" si="342"/>
        <v/>
      </c>
      <c r="AN638" s="38" t="b">
        <f t="shared" si="343"/>
        <v>1</v>
      </c>
      <c r="AO638" s="37" t="str">
        <f t="array" ref="AO638:AY638">IF(AN638,"",IVSolution($M638,$N638,$O638,AJ638,AK638,AL638,AM638,$E638,$F638,$G638,$H638,$I638))</f>
        <v/>
      </c>
      <c r="AP638" s="37" t="str">
        <v/>
      </c>
      <c r="AQ638" s="37" t="str">
        <v/>
      </c>
      <c r="AR638" s="39" t="str">
        <v/>
      </c>
      <c r="AS638" s="39" t="str">
        <v/>
      </c>
      <c r="AT638" s="37" t="str">
        <v/>
      </c>
      <c r="AU638" s="37" t="str">
        <v/>
      </c>
      <c r="AV638" s="37" t="str">
        <v/>
      </c>
      <c r="AW638" s="37" t="str">
        <v/>
      </c>
      <c r="AX638" s="37" t="str">
        <v/>
      </c>
      <c r="AY638" s="37" t="str">
        <v/>
      </c>
      <c r="AZ638" s="40" t="str">
        <f t="shared" si="344"/>
        <v/>
      </c>
      <c r="BA638" s="36" t="str">
        <f>IFERROR(INDEX('Level Multipliers'!$D:$D,MATCH(AZ638,'Level Multipliers'!$A:$A,0)),"")</f>
        <v/>
      </c>
      <c r="BB638" s="37" t="str">
        <f t="shared" si="345"/>
        <v/>
      </c>
      <c r="BC638" s="37" t="str">
        <f t="shared" si="346"/>
        <v/>
      </c>
      <c r="BD638" s="38" t="str">
        <f t="shared" si="347"/>
        <v/>
      </c>
      <c r="BE638" s="38" t="str">
        <f t="shared" si="348"/>
        <v/>
      </c>
      <c r="BF638" s="38" t="b">
        <f t="shared" si="349"/>
        <v>1</v>
      </c>
      <c r="BG638" s="37" t="str">
        <f t="array" ref="BG638:BQ638">IF(BF638,"",IVSolution($M638,$N638,$O638,BB638,BC638,BD638,BE638,$E638,$F638,$G638,$H638,$I638))</f>
        <v/>
      </c>
      <c r="BH638" s="37" t="str">
        <v/>
      </c>
      <c r="BI638" s="37" t="str">
        <v/>
      </c>
      <c r="BJ638" s="39" t="str">
        <v/>
      </c>
      <c r="BK638" s="39" t="str">
        <v/>
      </c>
      <c r="BL638" s="37" t="str">
        <v/>
      </c>
      <c r="BM638" s="37" t="str">
        <v/>
      </c>
      <c r="BN638" s="37" t="str">
        <v/>
      </c>
      <c r="BO638" s="37" t="str">
        <v/>
      </c>
      <c r="BP638" s="37" t="str">
        <v/>
      </c>
      <c r="BQ638" s="37" t="str">
        <v/>
      </c>
      <c r="BR638" s="40" t="str">
        <f t="shared" si="350"/>
        <v/>
      </c>
      <c r="BS638" s="36" t="str">
        <f>IFERROR(INDEX('Level Multipliers'!$D:$D,MATCH(BR638,'Level Multipliers'!$A:$A,0)),"")</f>
        <v/>
      </c>
      <c r="BT638" s="37" t="str">
        <f t="shared" si="351"/>
        <v/>
      </c>
      <c r="BU638" s="37" t="str">
        <f t="shared" si="352"/>
        <v/>
      </c>
      <c r="BV638" s="38" t="str">
        <f t="shared" si="353"/>
        <v/>
      </c>
      <c r="BW638" s="38" t="str">
        <f t="shared" si="354"/>
        <v/>
      </c>
      <c r="BX638" s="38" t="b">
        <f t="shared" si="355"/>
        <v>1</v>
      </c>
      <c r="BY638" s="37" t="str">
        <f t="array" ref="BY638:CI638">IF(BX638,"",IVSolution($M638,$N638,$O638,BT638,BU638,BV638,BW638,$E638,$F638,$G638,$H638,$I638))</f>
        <v/>
      </c>
      <c r="BZ638" s="37" t="str">
        <v/>
      </c>
      <c r="CA638" s="37" t="str">
        <v/>
      </c>
      <c r="CB638" s="39" t="str">
        <v/>
      </c>
      <c r="CC638" s="39" t="str">
        <v/>
      </c>
      <c r="CD638" s="37" t="str">
        <v/>
      </c>
      <c r="CE638" s="37" t="str">
        <v/>
      </c>
      <c r="CF638" s="37" t="str">
        <v/>
      </c>
      <c r="CG638" s="37" t="str">
        <v/>
      </c>
      <c r="CH638" s="37" t="str">
        <v/>
      </c>
      <c r="CI638" s="37" t="str">
        <v/>
      </c>
      <c r="CJ638" s="41" t="str">
        <f t="shared" si="356"/>
        <v/>
      </c>
      <c r="CK638" s="41" t="str">
        <f t="shared" si="357"/>
        <v/>
      </c>
      <c r="CL638" s="61" t="str">
        <f t="shared" si="358"/>
        <v/>
      </c>
      <c r="CM638" s="39" t="str">
        <f t="shared" si="359"/>
        <v/>
      </c>
      <c r="CN638" s="39" t="str">
        <f t="shared" si="360"/>
        <v/>
      </c>
      <c r="CO638" s="42" t="str">
        <f t="shared" si="361"/>
        <v/>
      </c>
      <c r="CP638" s="42" t="str">
        <f t="shared" si="362"/>
        <v/>
      </c>
      <c r="CQ638" s="42" t="str">
        <f t="shared" si="363"/>
        <v/>
      </c>
      <c r="CR638" s="42" t="str">
        <f t="shared" si="364"/>
        <v/>
      </c>
      <c r="CS638" s="42" t="str">
        <f t="shared" si="365"/>
        <v/>
      </c>
      <c r="CT638" s="42" t="str">
        <f t="shared" si="366"/>
        <v/>
      </c>
      <c r="CU638" s="43" t="str">
        <f t="shared" si="367"/>
        <v/>
      </c>
      <c r="CV638" s="43" t="str">
        <f t="shared" si="368"/>
        <v/>
      </c>
      <c r="CW638" s="43" t="str">
        <f t="shared" si="369"/>
        <v/>
      </c>
      <c r="CX638" s="13"/>
    </row>
    <row r="639" spans="1:102" x14ac:dyDescent="0.25">
      <c r="A639" s="31"/>
      <c r="B639" s="13"/>
      <c r="C639" s="13"/>
      <c r="D639" s="13"/>
      <c r="E639" s="32"/>
      <c r="F639" s="32"/>
      <c r="G639" s="32"/>
      <c r="H639" s="32"/>
      <c r="I639" s="32"/>
      <c r="J639" s="13"/>
      <c r="K639" s="33"/>
      <c r="L639" s="34" t="str">
        <f>IFERROR(INDEX('Pokemon Data'!A:A,MATCH($A639,'Pokemon Data'!$B:$B,0)),"")</f>
        <v/>
      </c>
      <c r="M639" s="34" t="str">
        <f>IFERROR(INDEX('Pokemon Data'!I:I,MATCH($A639,'Pokemon Data'!$B:$B,0)),"")</f>
        <v/>
      </c>
      <c r="N639" s="34" t="str">
        <f>IFERROR(INDEX('Pokemon Data'!J:J,MATCH($A639,'Pokemon Data'!$B:$B,0)),"")</f>
        <v/>
      </c>
      <c r="O639" s="34" t="str">
        <f>IFERROR(INDEX('Pokemon Data'!K:K,MATCH($A639,'Pokemon Data'!$B:$B,0)),"")</f>
        <v/>
      </c>
      <c r="P639" s="35" t="str">
        <f>IFERROR(INDEX('Level Multipliers'!$A:$A,MATCH($D639,'Level Multipliers'!$B:$B,0)),"")</f>
        <v/>
      </c>
      <c r="Q639" s="36" t="str">
        <f>IFERROR(INDEX('Level Multipliers'!$D:$D,MATCH(P639,'Level Multipliers'!$A:$A,0)),"")</f>
        <v/>
      </c>
      <c r="R639" s="37" t="str">
        <f t="shared" si="333"/>
        <v/>
      </c>
      <c r="S639" s="37" t="str">
        <f t="shared" si="334"/>
        <v/>
      </c>
      <c r="T639" s="38" t="str">
        <f t="shared" si="335"/>
        <v/>
      </c>
      <c r="U639" s="38" t="str">
        <f t="shared" si="336"/>
        <v/>
      </c>
      <c r="V639" s="38" t="b">
        <f t="shared" si="337"/>
        <v>1</v>
      </c>
      <c r="W639" s="37" t="str">
        <f t="array" ref="W639:AG639">IF(V639,"",IVSolution($M639,$N639,$O639,R639,S639,T639,U639,$E639,$F639,$G639,$H639,$I639))</f>
        <v/>
      </c>
      <c r="X639" s="37" t="str">
        <v/>
      </c>
      <c r="Y639" s="37" t="str">
        <v/>
      </c>
      <c r="Z639" s="39" t="str">
        <v/>
      </c>
      <c r="AA639" s="39" t="str">
        <v/>
      </c>
      <c r="AB639" s="37" t="str">
        <v/>
      </c>
      <c r="AC639" s="37" t="str">
        <v/>
      </c>
      <c r="AD639" s="37" t="str">
        <v/>
      </c>
      <c r="AE639" s="37" t="str">
        <v/>
      </c>
      <c r="AF639" s="37" t="str">
        <v/>
      </c>
      <c r="AG639" s="37" t="str">
        <v/>
      </c>
      <c r="AH639" s="40" t="str">
        <f t="shared" si="338"/>
        <v/>
      </c>
      <c r="AI639" s="36" t="str">
        <f>IFERROR(INDEX('Level Multipliers'!$D:$D,MATCH(AH639,'Level Multipliers'!$A:$A,0)),"")</f>
        <v/>
      </c>
      <c r="AJ639" s="37" t="str">
        <f t="shared" si="339"/>
        <v/>
      </c>
      <c r="AK639" s="37" t="str">
        <f t="shared" si="340"/>
        <v/>
      </c>
      <c r="AL639" s="38" t="str">
        <f t="shared" si="341"/>
        <v/>
      </c>
      <c r="AM639" s="38" t="str">
        <f t="shared" si="342"/>
        <v/>
      </c>
      <c r="AN639" s="38" t="b">
        <f t="shared" si="343"/>
        <v>1</v>
      </c>
      <c r="AO639" s="37" t="str">
        <f t="array" ref="AO639:AY639">IF(AN639,"",IVSolution($M639,$N639,$O639,AJ639,AK639,AL639,AM639,$E639,$F639,$G639,$H639,$I639))</f>
        <v/>
      </c>
      <c r="AP639" s="37" t="str">
        <v/>
      </c>
      <c r="AQ639" s="37" t="str">
        <v/>
      </c>
      <c r="AR639" s="39" t="str">
        <v/>
      </c>
      <c r="AS639" s="39" t="str">
        <v/>
      </c>
      <c r="AT639" s="37" t="str">
        <v/>
      </c>
      <c r="AU639" s="37" t="str">
        <v/>
      </c>
      <c r="AV639" s="37" t="str">
        <v/>
      </c>
      <c r="AW639" s="37" t="str">
        <v/>
      </c>
      <c r="AX639" s="37" t="str">
        <v/>
      </c>
      <c r="AY639" s="37" t="str">
        <v/>
      </c>
      <c r="AZ639" s="40" t="str">
        <f t="shared" si="344"/>
        <v/>
      </c>
      <c r="BA639" s="36" t="str">
        <f>IFERROR(INDEX('Level Multipliers'!$D:$D,MATCH(AZ639,'Level Multipliers'!$A:$A,0)),"")</f>
        <v/>
      </c>
      <c r="BB639" s="37" t="str">
        <f t="shared" si="345"/>
        <v/>
      </c>
      <c r="BC639" s="37" t="str">
        <f t="shared" si="346"/>
        <v/>
      </c>
      <c r="BD639" s="38" t="str">
        <f t="shared" si="347"/>
        <v/>
      </c>
      <c r="BE639" s="38" t="str">
        <f t="shared" si="348"/>
        <v/>
      </c>
      <c r="BF639" s="38" t="b">
        <f t="shared" si="349"/>
        <v>1</v>
      </c>
      <c r="BG639" s="37" t="str">
        <f t="array" ref="BG639:BQ639">IF(BF639,"",IVSolution($M639,$N639,$O639,BB639,BC639,BD639,BE639,$E639,$F639,$G639,$H639,$I639))</f>
        <v/>
      </c>
      <c r="BH639" s="37" t="str">
        <v/>
      </c>
      <c r="BI639" s="37" t="str">
        <v/>
      </c>
      <c r="BJ639" s="39" t="str">
        <v/>
      </c>
      <c r="BK639" s="39" t="str">
        <v/>
      </c>
      <c r="BL639" s="37" t="str">
        <v/>
      </c>
      <c r="BM639" s="37" t="str">
        <v/>
      </c>
      <c r="BN639" s="37" t="str">
        <v/>
      </c>
      <c r="BO639" s="37" t="str">
        <v/>
      </c>
      <c r="BP639" s="37" t="str">
        <v/>
      </c>
      <c r="BQ639" s="37" t="str">
        <v/>
      </c>
      <c r="BR639" s="40" t="str">
        <f t="shared" si="350"/>
        <v/>
      </c>
      <c r="BS639" s="36" t="str">
        <f>IFERROR(INDEX('Level Multipliers'!$D:$D,MATCH(BR639,'Level Multipliers'!$A:$A,0)),"")</f>
        <v/>
      </c>
      <c r="BT639" s="37" t="str">
        <f t="shared" si="351"/>
        <v/>
      </c>
      <c r="BU639" s="37" t="str">
        <f t="shared" si="352"/>
        <v/>
      </c>
      <c r="BV639" s="38" t="str">
        <f t="shared" si="353"/>
        <v/>
      </c>
      <c r="BW639" s="38" t="str">
        <f t="shared" si="354"/>
        <v/>
      </c>
      <c r="BX639" s="38" t="b">
        <f t="shared" si="355"/>
        <v>1</v>
      </c>
      <c r="BY639" s="37" t="str">
        <f t="array" ref="BY639:CI639">IF(BX639,"",IVSolution($M639,$N639,$O639,BT639,BU639,BV639,BW639,$E639,$F639,$G639,$H639,$I639))</f>
        <v/>
      </c>
      <c r="BZ639" s="37" t="str">
        <v/>
      </c>
      <c r="CA639" s="37" t="str">
        <v/>
      </c>
      <c r="CB639" s="39" t="str">
        <v/>
      </c>
      <c r="CC639" s="39" t="str">
        <v/>
      </c>
      <c r="CD639" s="37" t="str">
        <v/>
      </c>
      <c r="CE639" s="37" t="str">
        <v/>
      </c>
      <c r="CF639" s="37" t="str">
        <v/>
      </c>
      <c r="CG639" s="37" t="str">
        <v/>
      </c>
      <c r="CH639" s="37" t="str">
        <v/>
      </c>
      <c r="CI639" s="37" t="str">
        <v/>
      </c>
      <c r="CJ639" s="41" t="str">
        <f t="shared" si="356"/>
        <v/>
      </c>
      <c r="CK639" s="41" t="str">
        <f t="shared" si="357"/>
        <v/>
      </c>
      <c r="CL639" s="61" t="str">
        <f t="shared" si="358"/>
        <v/>
      </c>
      <c r="CM639" s="39" t="str">
        <f t="shared" si="359"/>
        <v/>
      </c>
      <c r="CN639" s="39" t="str">
        <f t="shared" si="360"/>
        <v/>
      </c>
      <c r="CO639" s="42" t="str">
        <f t="shared" si="361"/>
        <v/>
      </c>
      <c r="CP639" s="42" t="str">
        <f t="shared" si="362"/>
        <v/>
      </c>
      <c r="CQ639" s="42" t="str">
        <f t="shared" si="363"/>
        <v/>
      </c>
      <c r="CR639" s="42" t="str">
        <f t="shared" si="364"/>
        <v/>
      </c>
      <c r="CS639" s="42" t="str">
        <f t="shared" si="365"/>
        <v/>
      </c>
      <c r="CT639" s="42" t="str">
        <f t="shared" si="366"/>
        <v/>
      </c>
      <c r="CU639" s="43" t="str">
        <f t="shared" si="367"/>
        <v/>
      </c>
      <c r="CV639" s="43" t="str">
        <f t="shared" si="368"/>
        <v/>
      </c>
      <c r="CW639" s="43" t="str">
        <f t="shared" si="369"/>
        <v/>
      </c>
      <c r="CX639" s="13"/>
    </row>
    <row r="640" spans="1:102" x14ac:dyDescent="0.25">
      <c r="A640" s="31"/>
      <c r="B640" s="13"/>
      <c r="C640" s="13"/>
      <c r="D640" s="13"/>
      <c r="E640" s="32"/>
      <c r="F640" s="32"/>
      <c r="G640" s="32"/>
      <c r="H640" s="32"/>
      <c r="I640" s="32"/>
      <c r="J640" s="13"/>
      <c r="K640" s="33"/>
      <c r="L640" s="34" t="str">
        <f>IFERROR(INDEX('Pokemon Data'!A:A,MATCH($A640,'Pokemon Data'!$B:$B,0)),"")</f>
        <v/>
      </c>
      <c r="M640" s="34" t="str">
        <f>IFERROR(INDEX('Pokemon Data'!I:I,MATCH($A640,'Pokemon Data'!$B:$B,0)),"")</f>
        <v/>
      </c>
      <c r="N640" s="34" t="str">
        <f>IFERROR(INDEX('Pokemon Data'!J:J,MATCH($A640,'Pokemon Data'!$B:$B,0)),"")</f>
        <v/>
      </c>
      <c r="O640" s="34" t="str">
        <f>IFERROR(INDEX('Pokemon Data'!K:K,MATCH($A640,'Pokemon Data'!$B:$B,0)),"")</f>
        <v/>
      </c>
      <c r="P640" s="35" t="str">
        <f>IFERROR(INDEX('Level Multipliers'!$A:$A,MATCH($D640,'Level Multipliers'!$B:$B,0)),"")</f>
        <v/>
      </c>
      <c r="Q640" s="36" t="str">
        <f>IFERROR(INDEX('Level Multipliers'!$D:$D,MATCH(P640,'Level Multipliers'!$A:$A,0)),"")</f>
        <v/>
      </c>
      <c r="R640" s="37" t="str">
        <f t="shared" si="333"/>
        <v/>
      </c>
      <c r="S640" s="37" t="str">
        <f t="shared" si="334"/>
        <v/>
      </c>
      <c r="T640" s="38" t="str">
        <f t="shared" si="335"/>
        <v/>
      </c>
      <c r="U640" s="38" t="str">
        <f t="shared" si="336"/>
        <v/>
      </c>
      <c r="V640" s="38" t="b">
        <f t="shared" si="337"/>
        <v>1</v>
      </c>
      <c r="W640" s="37" t="str">
        <f t="array" ref="W640:AG640">IF(V640,"",IVSolution($M640,$N640,$O640,R640,S640,T640,U640,$E640,$F640,$G640,$H640,$I640))</f>
        <v/>
      </c>
      <c r="X640" s="37" t="str">
        <v/>
      </c>
      <c r="Y640" s="37" t="str">
        <v/>
      </c>
      <c r="Z640" s="39" t="str">
        <v/>
      </c>
      <c r="AA640" s="39" t="str">
        <v/>
      </c>
      <c r="AB640" s="37" t="str">
        <v/>
      </c>
      <c r="AC640" s="37" t="str">
        <v/>
      </c>
      <c r="AD640" s="37" t="str">
        <v/>
      </c>
      <c r="AE640" s="37" t="str">
        <v/>
      </c>
      <c r="AF640" s="37" t="str">
        <v/>
      </c>
      <c r="AG640" s="37" t="str">
        <v/>
      </c>
      <c r="AH640" s="40" t="str">
        <f t="shared" si="338"/>
        <v/>
      </c>
      <c r="AI640" s="36" t="str">
        <f>IFERROR(INDEX('Level Multipliers'!$D:$D,MATCH(AH640,'Level Multipliers'!$A:$A,0)),"")</f>
        <v/>
      </c>
      <c r="AJ640" s="37" t="str">
        <f t="shared" si="339"/>
        <v/>
      </c>
      <c r="AK640" s="37" t="str">
        <f t="shared" si="340"/>
        <v/>
      </c>
      <c r="AL640" s="38" t="str">
        <f t="shared" si="341"/>
        <v/>
      </c>
      <c r="AM640" s="38" t="str">
        <f t="shared" si="342"/>
        <v/>
      </c>
      <c r="AN640" s="38" t="b">
        <f t="shared" si="343"/>
        <v>1</v>
      </c>
      <c r="AO640" s="37" t="str">
        <f t="array" ref="AO640:AY640">IF(AN640,"",IVSolution($M640,$N640,$O640,AJ640,AK640,AL640,AM640,$E640,$F640,$G640,$H640,$I640))</f>
        <v/>
      </c>
      <c r="AP640" s="37" t="str">
        <v/>
      </c>
      <c r="AQ640" s="37" t="str">
        <v/>
      </c>
      <c r="AR640" s="39" t="str">
        <v/>
      </c>
      <c r="AS640" s="39" t="str">
        <v/>
      </c>
      <c r="AT640" s="37" t="str">
        <v/>
      </c>
      <c r="AU640" s="37" t="str">
        <v/>
      </c>
      <c r="AV640" s="37" t="str">
        <v/>
      </c>
      <c r="AW640" s="37" t="str">
        <v/>
      </c>
      <c r="AX640" s="37" t="str">
        <v/>
      </c>
      <c r="AY640" s="37" t="str">
        <v/>
      </c>
      <c r="AZ640" s="40" t="str">
        <f t="shared" si="344"/>
        <v/>
      </c>
      <c r="BA640" s="36" t="str">
        <f>IFERROR(INDEX('Level Multipliers'!$D:$D,MATCH(AZ640,'Level Multipliers'!$A:$A,0)),"")</f>
        <v/>
      </c>
      <c r="BB640" s="37" t="str">
        <f t="shared" si="345"/>
        <v/>
      </c>
      <c r="BC640" s="37" t="str">
        <f t="shared" si="346"/>
        <v/>
      </c>
      <c r="BD640" s="38" t="str">
        <f t="shared" si="347"/>
        <v/>
      </c>
      <c r="BE640" s="38" t="str">
        <f t="shared" si="348"/>
        <v/>
      </c>
      <c r="BF640" s="38" t="b">
        <f t="shared" si="349"/>
        <v>1</v>
      </c>
      <c r="BG640" s="37" t="str">
        <f t="array" ref="BG640:BQ640">IF(BF640,"",IVSolution($M640,$N640,$O640,BB640,BC640,BD640,BE640,$E640,$F640,$G640,$H640,$I640))</f>
        <v/>
      </c>
      <c r="BH640" s="37" t="str">
        <v/>
      </c>
      <c r="BI640" s="37" t="str">
        <v/>
      </c>
      <c r="BJ640" s="39" t="str">
        <v/>
      </c>
      <c r="BK640" s="39" t="str">
        <v/>
      </c>
      <c r="BL640" s="37" t="str">
        <v/>
      </c>
      <c r="BM640" s="37" t="str">
        <v/>
      </c>
      <c r="BN640" s="37" t="str">
        <v/>
      </c>
      <c r="BO640" s="37" t="str">
        <v/>
      </c>
      <c r="BP640" s="37" t="str">
        <v/>
      </c>
      <c r="BQ640" s="37" t="str">
        <v/>
      </c>
      <c r="BR640" s="40" t="str">
        <f t="shared" si="350"/>
        <v/>
      </c>
      <c r="BS640" s="36" t="str">
        <f>IFERROR(INDEX('Level Multipliers'!$D:$D,MATCH(BR640,'Level Multipliers'!$A:$A,0)),"")</f>
        <v/>
      </c>
      <c r="BT640" s="37" t="str">
        <f t="shared" si="351"/>
        <v/>
      </c>
      <c r="BU640" s="37" t="str">
        <f t="shared" si="352"/>
        <v/>
      </c>
      <c r="BV640" s="38" t="str">
        <f t="shared" si="353"/>
        <v/>
      </c>
      <c r="BW640" s="38" t="str">
        <f t="shared" si="354"/>
        <v/>
      </c>
      <c r="BX640" s="38" t="b">
        <f t="shared" si="355"/>
        <v>1</v>
      </c>
      <c r="BY640" s="37" t="str">
        <f t="array" ref="BY640:CI640">IF(BX640,"",IVSolution($M640,$N640,$O640,BT640,BU640,BV640,BW640,$E640,$F640,$G640,$H640,$I640))</f>
        <v/>
      </c>
      <c r="BZ640" s="37" t="str">
        <v/>
      </c>
      <c r="CA640" s="37" t="str">
        <v/>
      </c>
      <c r="CB640" s="39" t="str">
        <v/>
      </c>
      <c r="CC640" s="39" t="str">
        <v/>
      </c>
      <c r="CD640" s="37" t="str">
        <v/>
      </c>
      <c r="CE640" s="37" t="str">
        <v/>
      </c>
      <c r="CF640" s="37" t="str">
        <v/>
      </c>
      <c r="CG640" s="37" t="str">
        <v/>
      </c>
      <c r="CH640" s="37" t="str">
        <v/>
      </c>
      <c r="CI640" s="37" t="str">
        <v/>
      </c>
      <c r="CJ640" s="41" t="str">
        <f t="shared" si="356"/>
        <v/>
      </c>
      <c r="CK640" s="41" t="str">
        <f t="shared" si="357"/>
        <v/>
      </c>
      <c r="CL640" s="61" t="str">
        <f t="shared" si="358"/>
        <v/>
      </c>
      <c r="CM640" s="39" t="str">
        <f t="shared" si="359"/>
        <v/>
      </c>
      <c r="CN640" s="39" t="str">
        <f t="shared" si="360"/>
        <v/>
      </c>
      <c r="CO640" s="42" t="str">
        <f t="shared" si="361"/>
        <v/>
      </c>
      <c r="CP640" s="42" t="str">
        <f t="shared" si="362"/>
        <v/>
      </c>
      <c r="CQ640" s="42" t="str">
        <f t="shared" si="363"/>
        <v/>
      </c>
      <c r="CR640" s="42" t="str">
        <f t="shared" si="364"/>
        <v/>
      </c>
      <c r="CS640" s="42" t="str">
        <f t="shared" si="365"/>
        <v/>
      </c>
      <c r="CT640" s="42" t="str">
        <f t="shared" si="366"/>
        <v/>
      </c>
      <c r="CU640" s="43" t="str">
        <f t="shared" si="367"/>
        <v/>
      </c>
      <c r="CV640" s="43" t="str">
        <f t="shared" si="368"/>
        <v/>
      </c>
      <c r="CW640" s="43" t="str">
        <f t="shared" si="369"/>
        <v/>
      </c>
      <c r="CX640" s="13"/>
    </row>
    <row r="641" spans="1:102" x14ac:dyDescent="0.25">
      <c r="A641" s="31"/>
      <c r="B641" s="13"/>
      <c r="C641" s="13"/>
      <c r="D641" s="13"/>
      <c r="E641" s="32"/>
      <c r="F641" s="32"/>
      <c r="G641" s="32"/>
      <c r="H641" s="32"/>
      <c r="I641" s="32"/>
      <c r="J641" s="13"/>
      <c r="K641" s="33"/>
      <c r="L641" s="34" t="str">
        <f>IFERROR(INDEX('Pokemon Data'!A:A,MATCH($A641,'Pokemon Data'!$B:$B,0)),"")</f>
        <v/>
      </c>
      <c r="M641" s="34" t="str">
        <f>IFERROR(INDEX('Pokemon Data'!I:I,MATCH($A641,'Pokemon Data'!$B:$B,0)),"")</f>
        <v/>
      </c>
      <c r="N641" s="34" t="str">
        <f>IFERROR(INDEX('Pokemon Data'!J:J,MATCH($A641,'Pokemon Data'!$B:$B,0)),"")</f>
        <v/>
      </c>
      <c r="O641" s="34" t="str">
        <f>IFERROR(INDEX('Pokemon Data'!K:K,MATCH($A641,'Pokemon Data'!$B:$B,0)),"")</f>
        <v/>
      </c>
      <c r="P641" s="35" t="str">
        <f>IFERROR(INDEX('Level Multipliers'!$A:$A,MATCH($D641,'Level Multipliers'!$B:$B,0)),"")</f>
        <v/>
      </c>
      <c r="Q641" s="36" t="str">
        <f>IFERROR(INDEX('Level Multipliers'!$D:$D,MATCH(P641,'Level Multipliers'!$A:$A,0)),"")</f>
        <v/>
      </c>
      <c r="R641" s="37" t="str">
        <f t="shared" si="333"/>
        <v/>
      </c>
      <c r="S641" s="37" t="str">
        <f t="shared" si="334"/>
        <v/>
      </c>
      <c r="T641" s="38" t="str">
        <f t="shared" si="335"/>
        <v/>
      </c>
      <c r="U641" s="38" t="str">
        <f t="shared" si="336"/>
        <v/>
      </c>
      <c r="V641" s="38" t="b">
        <f t="shared" si="337"/>
        <v>1</v>
      </c>
      <c r="W641" s="37" t="str">
        <f t="array" ref="W641:AG641">IF(V641,"",IVSolution($M641,$N641,$O641,R641,S641,T641,U641,$E641,$F641,$G641,$H641,$I641))</f>
        <v/>
      </c>
      <c r="X641" s="37" t="str">
        <v/>
      </c>
      <c r="Y641" s="37" t="str">
        <v/>
      </c>
      <c r="Z641" s="39" t="str">
        <v/>
      </c>
      <c r="AA641" s="39" t="str">
        <v/>
      </c>
      <c r="AB641" s="37" t="str">
        <v/>
      </c>
      <c r="AC641" s="37" t="str">
        <v/>
      </c>
      <c r="AD641" s="37" t="str">
        <v/>
      </c>
      <c r="AE641" s="37" t="str">
        <v/>
      </c>
      <c r="AF641" s="37" t="str">
        <v/>
      </c>
      <c r="AG641" s="37" t="str">
        <v/>
      </c>
      <c r="AH641" s="40" t="str">
        <f t="shared" si="338"/>
        <v/>
      </c>
      <c r="AI641" s="36" t="str">
        <f>IFERROR(INDEX('Level Multipliers'!$D:$D,MATCH(AH641,'Level Multipliers'!$A:$A,0)),"")</f>
        <v/>
      </c>
      <c r="AJ641" s="37" t="str">
        <f t="shared" si="339"/>
        <v/>
      </c>
      <c r="AK641" s="37" t="str">
        <f t="shared" si="340"/>
        <v/>
      </c>
      <c r="AL641" s="38" t="str">
        <f t="shared" si="341"/>
        <v/>
      </c>
      <c r="AM641" s="38" t="str">
        <f t="shared" si="342"/>
        <v/>
      </c>
      <c r="AN641" s="38" t="b">
        <f t="shared" si="343"/>
        <v>1</v>
      </c>
      <c r="AO641" s="37" t="str">
        <f t="array" ref="AO641:AY641">IF(AN641,"",IVSolution($M641,$N641,$O641,AJ641,AK641,AL641,AM641,$E641,$F641,$G641,$H641,$I641))</f>
        <v/>
      </c>
      <c r="AP641" s="37" t="str">
        <v/>
      </c>
      <c r="AQ641" s="37" t="str">
        <v/>
      </c>
      <c r="AR641" s="39" t="str">
        <v/>
      </c>
      <c r="AS641" s="39" t="str">
        <v/>
      </c>
      <c r="AT641" s="37" t="str">
        <v/>
      </c>
      <c r="AU641" s="37" t="str">
        <v/>
      </c>
      <c r="AV641" s="37" t="str">
        <v/>
      </c>
      <c r="AW641" s="37" t="str">
        <v/>
      </c>
      <c r="AX641" s="37" t="str">
        <v/>
      </c>
      <c r="AY641" s="37" t="str">
        <v/>
      </c>
      <c r="AZ641" s="40" t="str">
        <f t="shared" si="344"/>
        <v/>
      </c>
      <c r="BA641" s="36" t="str">
        <f>IFERROR(INDEX('Level Multipliers'!$D:$D,MATCH(AZ641,'Level Multipliers'!$A:$A,0)),"")</f>
        <v/>
      </c>
      <c r="BB641" s="37" t="str">
        <f t="shared" si="345"/>
        <v/>
      </c>
      <c r="BC641" s="37" t="str">
        <f t="shared" si="346"/>
        <v/>
      </c>
      <c r="BD641" s="38" t="str">
        <f t="shared" si="347"/>
        <v/>
      </c>
      <c r="BE641" s="38" t="str">
        <f t="shared" si="348"/>
        <v/>
      </c>
      <c r="BF641" s="38" t="b">
        <f t="shared" si="349"/>
        <v>1</v>
      </c>
      <c r="BG641" s="37" t="str">
        <f t="array" ref="BG641:BQ641">IF(BF641,"",IVSolution($M641,$N641,$O641,BB641,BC641,BD641,BE641,$E641,$F641,$G641,$H641,$I641))</f>
        <v/>
      </c>
      <c r="BH641" s="37" t="str">
        <v/>
      </c>
      <c r="BI641" s="37" t="str">
        <v/>
      </c>
      <c r="BJ641" s="39" t="str">
        <v/>
      </c>
      <c r="BK641" s="39" t="str">
        <v/>
      </c>
      <c r="BL641" s="37" t="str">
        <v/>
      </c>
      <c r="BM641" s="37" t="str">
        <v/>
      </c>
      <c r="BN641" s="37" t="str">
        <v/>
      </c>
      <c r="BO641" s="37" t="str">
        <v/>
      </c>
      <c r="BP641" s="37" t="str">
        <v/>
      </c>
      <c r="BQ641" s="37" t="str">
        <v/>
      </c>
      <c r="BR641" s="40" t="str">
        <f t="shared" si="350"/>
        <v/>
      </c>
      <c r="BS641" s="36" t="str">
        <f>IFERROR(INDEX('Level Multipliers'!$D:$D,MATCH(BR641,'Level Multipliers'!$A:$A,0)),"")</f>
        <v/>
      </c>
      <c r="BT641" s="37" t="str">
        <f t="shared" si="351"/>
        <v/>
      </c>
      <c r="BU641" s="37" t="str">
        <f t="shared" si="352"/>
        <v/>
      </c>
      <c r="BV641" s="38" t="str">
        <f t="shared" si="353"/>
        <v/>
      </c>
      <c r="BW641" s="38" t="str">
        <f t="shared" si="354"/>
        <v/>
      </c>
      <c r="BX641" s="38" t="b">
        <f t="shared" si="355"/>
        <v>1</v>
      </c>
      <c r="BY641" s="37" t="str">
        <f t="array" ref="BY641:CI641">IF(BX641,"",IVSolution($M641,$N641,$O641,BT641,BU641,BV641,BW641,$E641,$F641,$G641,$H641,$I641))</f>
        <v/>
      </c>
      <c r="BZ641" s="37" t="str">
        <v/>
      </c>
      <c r="CA641" s="37" t="str">
        <v/>
      </c>
      <c r="CB641" s="39" t="str">
        <v/>
      </c>
      <c r="CC641" s="39" t="str">
        <v/>
      </c>
      <c r="CD641" s="37" t="str">
        <v/>
      </c>
      <c r="CE641" s="37" t="str">
        <v/>
      </c>
      <c r="CF641" s="37" t="str">
        <v/>
      </c>
      <c r="CG641" s="37" t="str">
        <v/>
      </c>
      <c r="CH641" s="37" t="str">
        <v/>
      </c>
      <c r="CI641" s="37" t="str">
        <v/>
      </c>
      <c r="CJ641" s="41" t="str">
        <f t="shared" si="356"/>
        <v/>
      </c>
      <c r="CK641" s="41" t="str">
        <f t="shared" si="357"/>
        <v/>
      </c>
      <c r="CL641" s="61" t="str">
        <f t="shared" si="358"/>
        <v/>
      </c>
      <c r="CM641" s="39" t="str">
        <f t="shared" si="359"/>
        <v/>
      </c>
      <c r="CN641" s="39" t="str">
        <f t="shared" si="360"/>
        <v/>
      </c>
      <c r="CO641" s="42" t="str">
        <f t="shared" si="361"/>
        <v/>
      </c>
      <c r="CP641" s="42" t="str">
        <f t="shared" si="362"/>
        <v/>
      </c>
      <c r="CQ641" s="42" t="str">
        <f t="shared" si="363"/>
        <v/>
      </c>
      <c r="CR641" s="42" t="str">
        <f t="shared" si="364"/>
        <v/>
      </c>
      <c r="CS641" s="42" t="str">
        <f t="shared" si="365"/>
        <v/>
      </c>
      <c r="CT641" s="42" t="str">
        <f t="shared" si="366"/>
        <v/>
      </c>
      <c r="CU641" s="43" t="str">
        <f t="shared" si="367"/>
        <v/>
      </c>
      <c r="CV641" s="43" t="str">
        <f t="shared" si="368"/>
        <v/>
      </c>
      <c r="CW641" s="43" t="str">
        <f t="shared" si="369"/>
        <v/>
      </c>
      <c r="CX641" s="13"/>
    </row>
    <row r="642" spans="1:102" x14ac:dyDescent="0.25">
      <c r="A642" s="31"/>
      <c r="B642" s="13"/>
      <c r="C642" s="13"/>
      <c r="D642" s="13"/>
      <c r="E642" s="32"/>
      <c r="F642" s="32"/>
      <c r="G642" s="32"/>
      <c r="H642" s="32"/>
      <c r="I642" s="32"/>
      <c r="J642" s="13"/>
      <c r="K642" s="33"/>
      <c r="L642" s="34" t="str">
        <f>IFERROR(INDEX('Pokemon Data'!A:A,MATCH($A642,'Pokemon Data'!$B:$B,0)),"")</f>
        <v/>
      </c>
      <c r="M642" s="34" t="str">
        <f>IFERROR(INDEX('Pokemon Data'!I:I,MATCH($A642,'Pokemon Data'!$B:$B,0)),"")</f>
        <v/>
      </c>
      <c r="N642" s="34" t="str">
        <f>IFERROR(INDEX('Pokemon Data'!J:J,MATCH($A642,'Pokemon Data'!$B:$B,0)),"")</f>
        <v/>
      </c>
      <c r="O642" s="34" t="str">
        <f>IFERROR(INDEX('Pokemon Data'!K:K,MATCH($A642,'Pokemon Data'!$B:$B,0)),"")</f>
        <v/>
      </c>
      <c r="P642" s="35" t="str">
        <f>IFERROR(INDEX('Level Multipliers'!$A:$A,MATCH($D642,'Level Multipliers'!$B:$B,0)),"")</f>
        <v/>
      </c>
      <c r="Q642" s="36" t="str">
        <f>IFERROR(INDEX('Level Multipliers'!$D:$D,MATCH(P642,'Level Multipliers'!$A:$A,0)),"")</f>
        <v/>
      </c>
      <c r="R642" s="37" t="str">
        <f t="shared" si="333"/>
        <v/>
      </c>
      <c r="S642" s="37" t="str">
        <f t="shared" si="334"/>
        <v/>
      </c>
      <c r="T642" s="38" t="str">
        <f t="shared" si="335"/>
        <v/>
      </c>
      <c r="U642" s="38" t="str">
        <f t="shared" si="336"/>
        <v/>
      </c>
      <c r="V642" s="38" t="b">
        <f t="shared" si="337"/>
        <v>1</v>
      </c>
      <c r="W642" s="37" t="str">
        <f t="array" ref="W642:AG642">IF(V642,"",IVSolution($M642,$N642,$O642,R642,S642,T642,U642,$E642,$F642,$G642,$H642,$I642))</f>
        <v/>
      </c>
      <c r="X642" s="37" t="str">
        <v/>
      </c>
      <c r="Y642" s="37" t="str">
        <v/>
      </c>
      <c r="Z642" s="39" t="str">
        <v/>
      </c>
      <c r="AA642" s="39" t="str">
        <v/>
      </c>
      <c r="AB642" s="37" t="str">
        <v/>
      </c>
      <c r="AC642" s="37" t="str">
        <v/>
      </c>
      <c r="AD642" s="37" t="str">
        <v/>
      </c>
      <c r="AE642" s="37" t="str">
        <v/>
      </c>
      <c r="AF642" s="37" t="str">
        <v/>
      </c>
      <c r="AG642" s="37" t="str">
        <v/>
      </c>
      <c r="AH642" s="40" t="str">
        <f t="shared" si="338"/>
        <v/>
      </c>
      <c r="AI642" s="36" t="str">
        <f>IFERROR(INDEX('Level Multipliers'!$D:$D,MATCH(AH642,'Level Multipliers'!$A:$A,0)),"")</f>
        <v/>
      </c>
      <c r="AJ642" s="37" t="str">
        <f t="shared" si="339"/>
        <v/>
      </c>
      <c r="AK642" s="37" t="str">
        <f t="shared" si="340"/>
        <v/>
      </c>
      <c r="AL642" s="38" t="str">
        <f t="shared" si="341"/>
        <v/>
      </c>
      <c r="AM642" s="38" t="str">
        <f t="shared" si="342"/>
        <v/>
      </c>
      <c r="AN642" s="38" t="b">
        <f t="shared" si="343"/>
        <v>1</v>
      </c>
      <c r="AO642" s="37" t="str">
        <f t="array" ref="AO642:AY642">IF(AN642,"",IVSolution($M642,$N642,$O642,AJ642,AK642,AL642,AM642,$E642,$F642,$G642,$H642,$I642))</f>
        <v/>
      </c>
      <c r="AP642" s="37" t="str">
        <v/>
      </c>
      <c r="AQ642" s="37" t="str">
        <v/>
      </c>
      <c r="AR642" s="39" t="str">
        <v/>
      </c>
      <c r="AS642" s="39" t="str">
        <v/>
      </c>
      <c r="AT642" s="37" t="str">
        <v/>
      </c>
      <c r="AU642" s="37" t="str">
        <v/>
      </c>
      <c r="AV642" s="37" t="str">
        <v/>
      </c>
      <c r="AW642" s="37" t="str">
        <v/>
      </c>
      <c r="AX642" s="37" t="str">
        <v/>
      </c>
      <c r="AY642" s="37" t="str">
        <v/>
      </c>
      <c r="AZ642" s="40" t="str">
        <f t="shared" si="344"/>
        <v/>
      </c>
      <c r="BA642" s="36" t="str">
        <f>IFERROR(INDEX('Level Multipliers'!$D:$D,MATCH(AZ642,'Level Multipliers'!$A:$A,0)),"")</f>
        <v/>
      </c>
      <c r="BB642" s="37" t="str">
        <f t="shared" si="345"/>
        <v/>
      </c>
      <c r="BC642" s="37" t="str">
        <f t="shared" si="346"/>
        <v/>
      </c>
      <c r="BD642" s="38" t="str">
        <f t="shared" si="347"/>
        <v/>
      </c>
      <c r="BE642" s="38" t="str">
        <f t="shared" si="348"/>
        <v/>
      </c>
      <c r="BF642" s="38" t="b">
        <f t="shared" si="349"/>
        <v>1</v>
      </c>
      <c r="BG642" s="37" t="str">
        <f t="array" ref="BG642:BQ642">IF(BF642,"",IVSolution($M642,$N642,$O642,BB642,BC642,BD642,BE642,$E642,$F642,$G642,$H642,$I642))</f>
        <v/>
      </c>
      <c r="BH642" s="37" t="str">
        <v/>
      </c>
      <c r="BI642" s="37" t="str">
        <v/>
      </c>
      <c r="BJ642" s="39" t="str">
        <v/>
      </c>
      <c r="BK642" s="39" t="str">
        <v/>
      </c>
      <c r="BL642" s="37" t="str">
        <v/>
      </c>
      <c r="BM642" s="37" t="str">
        <v/>
      </c>
      <c r="BN642" s="37" t="str">
        <v/>
      </c>
      <c r="BO642" s="37" t="str">
        <v/>
      </c>
      <c r="BP642" s="37" t="str">
        <v/>
      </c>
      <c r="BQ642" s="37" t="str">
        <v/>
      </c>
      <c r="BR642" s="40" t="str">
        <f t="shared" si="350"/>
        <v/>
      </c>
      <c r="BS642" s="36" t="str">
        <f>IFERROR(INDEX('Level Multipliers'!$D:$D,MATCH(BR642,'Level Multipliers'!$A:$A,0)),"")</f>
        <v/>
      </c>
      <c r="BT642" s="37" t="str">
        <f t="shared" si="351"/>
        <v/>
      </c>
      <c r="BU642" s="37" t="str">
        <f t="shared" si="352"/>
        <v/>
      </c>
      <c r="BV642" s="38" t="str">
        <f t="shared" si="353"/>
        <v/>
      </c>
      <c r="BW642" s="38" t="str">
        <f t="shared" si="354"/>
        <v/>
      </c>
      <c r="BX642" s="38" t="b">
        <f t="shared" si="355"/>
        <v>1</v>
      </c>
      <c r="BY642" s="37" t="str">
        <f t="array" ref="BY642:CI642">IF(BX642,"",IVSolution($M642,$N642,$O642,BT642,BU642,BV642,BW642,$E642,$F642,$G642,$H642,$I642))</f>
        <v/>
      </c>
      <c r="BZ642" s="37" t="str">
        <v/>
      </c>
      <c r="CA642" s="37" t="str">
        <v/>
      </c>
      <c r="CB642" s="39" t="str">
        <v/>
      </c>
      <c r="CC642" s="39" t="str">
        <v/>
      </c>
      <c r="CD642" s="37" t="str">
        <v/>
      </c>
      <c r="CE642" s="37" t="str">
        <v/>
      </c>
      <c r="CF642" s="37" t="str">
        <v/>
      </c>
      <c r="CG642" s="37" t="str">
        <v/>
      </c>
      <c r="CH642" s="37" t="str">
        <v/>
      </c>
      <c r="CI642" s="37" t="str">
        <v/>
      </c>
      <c r="CJ642" s="41" t="str">
        <f t="shared" si="356"/>
        <v/>
      </c>
      <c r="CK642" s="41" t="str">
        <f t="shared" si="357"/>
        <v/>
      </c>
      <c r="CL642" s="61" t="str">
        <f t="shared" si="358"/>
        <v/>
      </c>
      <c r="CM642" s="39" t="str">
        <f t="shared" si="359"/>
        <v/>
      </c>
      <c r="CN642" s="39" t="str">
        <f t="shared" si="360"/>
        <v/>
      </c>
      <c r="CO642" s="42" t="str">
        <f t="shared" si="361"/>
        <v/>
      </c>
      <c r="CP642" s="42" t="str">
        <f t="shared" si="362"/>
        <v/>
      </c>
      <c r="CQ642" s="42" t="str">
        <f t="shared" si="363"/>
        <v/>
      </c>
      <c r="CR642" s="42" t="str">
        <f t="shared" si="364"/>
        <v/>
      </c>
      <c r="CS642" s="42" t="str">
        <f t="shared" si="365"/>
        <v/>
      </c>
      <c r="CT642" s="42" t="str">
        <f t="shared" si="366"/>
        <v/>
      </c>
      <c r="CU642" s="43" t="str">
        <f t="shared" si="367"/>
        <v/>
      </c>
      <c r="CV642" s="43" t="str">
        <f t="shared" si="368"/>
        <v/>
      </c>
      <c r="CW642" s="43" t="str">
        <f t="shared" si="369"/>
        <v/>
      </c>
      <c r="CX642" s="13"/>
    </row>
    <row r="643" spans="1:102" x14ac:dyDescent="0.25">
      <c r="A643" s="31"/>
      <c r="B643" s="13"/>
      <c r="C643" s="13"/>
      <c r="D643" s="13"/>
      <c r="E643" s="32"/>
      <c r="F643" s="32"/>
      <c r="G643" s="32"/>
      <c r="H643" s="32"/>
      <c r="I643" s="32"/>
      <c r="J643" s="13"/>
      <c r="K643" s="33"/>
      <c r="L643" s="34" t="str">
        <f>IFERROR(INDEX('Pokemon Data'!A:A,MATCH($A643,'Pokemon Data'!$B:$B,0)),"")</f>
        <v/>
      </c>
      <c r="M643" s="34" t="str">
        <f>IFERROR(INDEX('Pokemon Data'!I:I,MATCH($A643,'Pokemon Data'!$B:$B,0)),"")</f>
        <v/>
      </c>
      <c r="N643" s="34" t="str">
        <f>IFERROR(INDEX('Pokemon Data'!J:J,MATCH($A643,'Pokemon Data'!$B:$B,0)),"")</f>
        <v/>
      </c>
      <c r="O643" s="34" t="str">
        <f>IFERROR(INDEX('Pokemon Data'!K:K,MATCH($A643,'Pokemon Data'!$B:$B,0)),"")</f>
        <v/>
      </c>
      <c r="P643" s="35" t="str">
        <f>IFERROR(INDEX('Level Multipliers'!$A:$A,MATCH($D643,'Level Multipliers'!$B:$B,0)),"")</f>
        <v/>
      </c>
      <c r="Q643" s="36" t="str">
        <f>IFERROR(INDEX('Level Multipliers'!$D:$D,MATCH(P643,'Level Multipliers'!$A:$A,0)),"")</f>
        <v/>
      </c>
      <c r="R643" s="37" t="str">
        <f t="shared" ref="R643:R706" si="370">IF(P643="","",IF($C643&gt;10,MAX(0,ROUNDUP(Q643*$C643-$M643+1000,0)-1000),0))</f>
        <v/>
      </c>
      <c r="S643" s="37" t="str">
        <f t="shared" ref="S643:S706" si="371">IF(P643="","",MIN(15,ROUNDDOWN(Q643*($C643+1)-$M643+1000,0)-1000))</f>
        <v/>
      </c>
      <c r="T643" s="38" t="str">
        <f t="shared" ref="T643:T706" si="372">IFERROR(IF($B643&gt;10,100*Q643^4*$B643^2,$N643^2*$O643*($M643+R643)),"")</f>
        <v/>
      </c>
      <c r="U643" s="38" t="str">
        <f t="shared" ref="U643:U706" si="373">IFERROR(100*Q643^4*($B643+1)^2,"")</f>
        <v/>
      </c>
      <c r="V643" s="38" t="b">
        <f t="shared" ref="V643:V706" si="374">IFERROR(OR(AND($J643=0,INT(P643)&lt;&gt;P643),AND($K643&lt;&gt;"",P643&lt;&gt;$K643),R643&gt;15,S643&lt;0,T643&gt;(($N643+15)^2*($O643+15)*($M643+S643)),U643&lt;($N643^2*$O643*($M643+R643))),TRUE())</f>
        <v>1</v>
      </c>
      <c r="W643" s="37" t="str">
        <f t="array" ref="W643:AG643">IF(V643,"",IVSolution($M643,$N643,$O643,R643,S643,T643,U643,$E643,$F643,$G643,$H643,$I643))</f>
        <v/>
      </c>
      <c r="X643" s="37" t="str">
        <v/>
      </c>
      <c r="Y643" s="37" t="str">
        <v/>
      </c>
      <c r="Z643" s="39" t="str">
        <v/>
      </c>
      <c r="AA643" s="39" t="str">
        <v/>
      </c>
      <c r="AB643" s="37" t="str">
        <v/>
      </c>
      <c r="AC643" s="37" t="str">
        <v/>
      </c>
      <c r="AD643" s="37" t="str">
        <v/>
      </c>
      <c r="AE643" s="37" t="str">
        <v/>
      </c>
      <c r="AF643" s="37" t="str">
        <v/>
      </c>
      <c r="AG643" s="37" t="str">
        <v/>
      </c>
      <c r="AH643" s="40" t="str">
        <f t="shared" ref="AH643:AH706" si="375">IFERROR(P643+0.5,"")</f>
        <v/>
      </c>
      <c r="AI643" s="36" t="str">
        <f>IFERROR(INDEX('Level Multipliers'!$D:$D,MATCH(AH643,'Level Multipliers'!$A:$A,0)),"")</f>
        <v/>
      </c>
      <c r="AJ643" s="37" t="str">
        <f t="shared" ref="AJ643:AJ706" si="376">IF(AH643="","",IF($C643&gt;10,MAX(0,ROUNDUP(AI643*$C643-$M643+1000,0)-1000),0))</f>
        <v/>
      </c>
      <c r="AK643" s="37" t="str">
        <f t="shared" ref="AK643:AK706" si="377">IF(AH643="","",MIN(15,ROUNDDOWN(AI643*($C643+1)-$M643+1000,0)-1000))</f>
        <v/>
      </c>
      <c r="AL643" s="38" t="str">
        <f t="shared" ref="AL643:AL706" si="378">IFERROR(IF($B643&gt;10,100*AI643^4*$B643^2,$N643^2*$O643*($M643+AJ643)),"")</f>
        <v/>
      </c>
      <c r="AM643" s="38" t="str">
        <f t="shared" ref="AM643:AM706" si="379">IFERROR(100*AI643^4*($B643+1)^2,"")</f>
        <v/>
      </c>
      <c r="AN643" s="38" t="b">
        <f t="shared" ref="AN643:AN706" si="380">IFERROR(OR(AND($J643=0,INT(AH643)&lt;&gt;AH643),AND($K643&lt;&gt;"",AH643&lt;&gt;$K643),AJ643&gt;15,AK643&lt;0,AL643&gt;(($N643+15)^2*($O643+15)*($M643+AK643)),AM643&lt;($N643^2*$O643*($M643+AJ643))),TRUE())</f>
        <v>1</v>
      </c>
      <c r="AO643" s="37" t="str">
        <f t="array" ref="AO643:AY643">IF(AN643,"",IVSolution($M643,$N643,$O643,AJ643,AK643,AL643,AM643,$E643,$F643,$G643,$H643,$I643))</f>
        <v/>
      </c>
      <c r="AP643" s="37" t="str">
        <v/>
      </c>
      <c r="AQ643" s="37" t="str">
        <v/>
      </c>
      <c r="AR643" s="39" t="str">
        <v/>
      </c>
      <c r="AS643" s="39" t="str">
        <v/>
      </c>
      <c r="AT643" s="37" t="str">
        <v/>
      </c>
      <c r="AU643" s="37" t="str">
        <v/>
      </c>
      <c r="AV643" s="37" t="str">
        <v/>
      </c>
      <c r="AW643" s="37" t="str">
        <v/>
      </c>
      <c r="AX643" s="37" t="str">
        <v/>
      </c>
      <c r="AY643" s="37" t="str">
        <v/>
      </c>
      <c r="AZ643" s="40" t="str">
        <f t="shared" ref="AZ643:AZ706" si="381">IFERROR(AH643+0.5,"")</f>
        <v/>
      </c>
      <c r="BA643" s="36" t="str">
        <f>IFERROR(INDEX('Level Multipliers'!$D:$D,MATCH(AZ643,'Level Multipliers'!$A:$A,0)),"")</f>
        <v/>
      </c>
      <c r="BB643" s="37" t="str">
        <f t="shared" ref="BB643:BB706" si="382">IF(AZ643="","",IF($C643&gt;10,MAX(0,ROUNDUP(BA643*$C643-$M643+1000,0)-1000),0))</f>
        <v/>
      </c>
      <c r="BC643" s="37" t="str">
        <f t="shared" ref="BC643:BC706" si="383">IF(AZ643="","",MIN(15,ROUNDDOWN(BA643*($C643+1)-$M643+1000,0)-1000))</f>
        <v/>
      </c>
      <c r="BD643" s="38" t="str">
        <f t="shared" ref="BD643:BD706" si="384">IFERROR(IF($B643&gt;10,100*BA643^4*$B643^2,$N643^2*$O643*($M643+BB643)),"")</f>
        <v/>
      </c>
      <c r="BE643" s="38" t="str">
        <f t="shared" ref="BE643:BE706" si="385">IFERROR(100*BA643^4*($B643+1)^2,"")</f>
        <v/>
      </c>
      <c r="BF643" s="38" t="b">
        <f t="shared" ref="BF643:BF706" si="386">IFERROR(OR(AND($J643=0,INT(AZ643)&lt;&gt;AZ643),AND($K643&lt;&gt;"",AZ643&lt;&gt;$K643),BB643&gt;15,BC643&lt;0,BD643&gt;(($N643+15)^2*($O643+15)*($M643+BC643)),BE643&lt;($N643^2*$O643*($M643+BB643))),TRUE())</f>
        <v>1</v>
      </c>
      <c r="BG643" s="37" t="str">
        <f t="array" ref="BG643:BQ643">IF(BF643,"",IVSolution($M643,$N643,$O643,BB643,BC643,BD643,BE643,$E643,$F643,$G643,$H643,$I643))</f>
        <v/>
      </c>
      <c r="BH643" s="37" t="str">
        <v/>
      </c>
      <c r="BI643" s="37" t="str">
        <v/>
      </c>
      <c r="BJ643" s="39" t="str">
        <v/>
      </c>
      <c r="BK643" s="39" t="str">
        <v/>
      </c>
      <c r="BL643" s="37" t="str">
        <v/>
      </c>
      <c r="BM643" s="37" t="str">
        <v/>
      </c>
      <c r="BN643" s="37" t="str">
        <v/>
      </c>
      <c r="BO643" s="37" t="str">
        <v/>
      </c>
      <c r="BP643" s="37" t="str">
        <v/>
      </c>
      <c r="BQ643" s="37" t="str">
        <v/>
      </c>
      <c r="BR643" s="40" t="str">
        <f t="shared" ref="BR643:BR706" si="387">IFERROR(AZ643+0.5,"")</f>
        <v/>
      </c>
      <c r="BS643" s="36" t="str">
        <f>IFERROR(INDEX('Level Multipliers'!$D:$D,MATCH(BR643,'Level Multipliers'!$A:$A,0)),"")</f>
        <v/>
      </c>
      <c r="BT643" s="37" t="str">
        <f t="shared" ref="BT643:BT706" si="388">IF(BR643="","",IF($C643&gt;10,MAX(0,ROUNDUP(BS643*$C643-$M643+1000,0)-1000),0))</f>
        <v/>
      </c>
      <c r="BU643" s="37" t="str">
        <f t="shared" ref="BU643:BU706" si="389">IF(BR643="","",MIN(15,ROUNDDOWN(BS643*($C643+1)-$M643+1000,0)-1000))</f>
        <v/>
      </c>
      <c r="BV643" s="38" t="str">
        <f t="shared" ref="BV643:BV706" si="390">IFERROR(IF($B643&gt;10,100*BS643^4*$B643^2,$N643^2*$O643*($M643+BT643)),"")</f>
        <v/>
      </c>
      <c r="BW643" s="38" t="str">
        <f t="shared" ref="BW643:BW706" si="391">IFERROR(100*BS643^4*($B643+1)^2,"")</f>
        <v/>
      </c>
      <c r="BX643" s="38" t="b">
        <f t="shared" ref="BX643:BX706" si="392">IFERROR(OR(AND($J643=0,INT(BR643)&lt;&gt;BR643),AND($K643&lt;&gt;"",BR643&lt;&gt;$K643),BT643&gt;15,BU643&lt;0,BV643&gt;(($N643+15)^2*($O643+15)*($M643+BU643)),BW643&lt;($N643^2*$O643*($M643+BT643))),TRUE())</f>
        <v>1</v>
      </c>
      <c r="BY643" s="37" t="str">
        <f t="array" ref="BY643:CI643">IF(BX643,"",IVSolution($M643,$N643,$O643,BT643,BU643,BV643,BW643,$E643,$F643,$G643,$H643,$I643))</f>
        <v/>
      </c>
      <c r="BZ643" s="37" t="str">
        <v/>
      </c>
      <c r="CA643" s="37" t="str">
        <v/>
      </c>
      <c r="CB643" s="39" t="str">
        <v/>
      </c>
      <c r="CC643" s="39" t="str">
        <v/>
      </c>
      <c r="CD643" s="37" t="str">
        <v/>
      </c>
      <c r="CE643" s="37" t="str">
        <v/>
      </c>
      <c r="CF643" s="37" t="str">
        <v/>
      </c>
      <c r="CG643" s="37" t="str">
        <v/>
      </c>
      <c r="CH643" s="37" t="str">
        <v/>
      </c>
      <c r="CI643" s="37" t="str">
        <v/>
      </c>
      <c r="CJ643" s="41" t="str">
        <f t="shared" ref="CJ643:CJ706" si="393">IF(IFERROR(W643*1,0)&gt;0,P643,IF(IFERROR(AO643*1,0)&gt;0,AH643,IF(IFERROR(BG643*1,0)&gt;0,AZ643,IF(IFERROR(BY643*1,0)&gt;0,BR643,""))))</f>
        <v/>
      </c>
      <c r="CK643" s="41" t="str">
        <f t="shared" ref="CK643:CK706" si="394">IF(IFERROR(BY643*1,0)&gt;0,BR643,IF(IFERROR(BG643*1,0)&gt;0,AZ643,IF(IFERROR(AO643*1,0)&gt;0,AH643,IF(IFERROR(W643*1,0)&gt;0,P643,""))))</f>
        <v/>
      </c>
      <c r="CL643" s="61" t="str">
        <f t="shared" ref="CL643:CL706" si="395">IF(OR(CJ643="",CK643=""),"",(CM643+CN643)/2)</f>
        <v/>
      </c>
      <c r="CM643" s="39" t="str">
        <f t="shared" ref="CM643:CM706" si="396">IF(OR(CJ643="",CK643=""),"",MIN(Z643,AR643,BJ643,CB643))</f>
        <v/>
      </c>
      <c r="CN643" s="39" t="str">
        <f t="shared" ref="CN643:CN706" si="397">IF(OR(CJ643="",CK643=""),"",MAX(AA643,AS643,BK643,CC643))</f>
        <v/>
      </c>
      <c r="CO643" s="42" t="str">
        <f t="shared" ref="CO643:CO706" si="398">IF(OR(CJ643="",CK643=""),"",MIN(AB643,AT643,BL643,CD643))</f>
        <v/>
      </c>
      <c r="CP643" s="42" t="str">
        <f t="shared" ref="CP643:CP706" si="399">IF(OR(CJ643="",CK643=""),"",MAX(AC643,AU643,BM643,CE643))</f>
        <v/>
      </c>
      <c r="CQ643" s="42" t="str">
        <f t="shared" ref="CQ643:CQ706" si="400">IF(OR(CJ643="",CK643=""),"",MIN(AD643,AV643,BN643,CF643))</f>
        <v/>
      </c>
      <c r="CR643" s="42" t="str">
        <f t="shared" ref="CR643:CR706" si="401">IF(OR(CJ643="",CK643=""),"",MAX(AE643,AW643,BO643,CG643))</f>
        <v/>
      </c>
      <c r="CS643" s="42" t="str">
        <f t="shared" ref="CS643:CS706" si="402">IF(OR(CJ643="",CK643=""),"",MIN(AF643,AX643,BP643,CH643))</f>
        <v/>
      </c>
      <c r="CT643" s="42" t="str">
        <f t="shared" ref="CT643:CT706" si="403">IF(OR(CJ643="",CK643=""),"",MAX(AG643,AY643,BQ643,CI643))</f>
        <v/>
      </c>
      <c r="CU643" s="43" t="str">
        <f t="shared" ref="CU643:CU706" si="404">IF(CO643=CP643,CP643,CO643&amp;"-"&amp;CP643)</f>
        <v/>
      </c>
      <c r="CV643" s="43" t="str">
        <f t="shared" ref="CV643:CV706" si="405">IF(CQ643=CR643,CR643,CQ643&amp;"-"&amp;CR643)</f>
        <v/>
      </c>
      <c r="CW643" s="43" t="str">
        <f t="shared" ref="CW643:CW706" si="406">IF(CS643=CT643,CT643,CS643&amp;"-"&amp;CT643)</f>
        <v/>
      </c>
      <c r="CX643" s="13"/>
    </row>
    <row r="644" spans="1:102" x14ac:dyDescent="0.25">
      <c r="A644" s="31"/>
      <c r="B644" s="13"/>
      <c r="C644" s="13"/>
      <c r="D644" s="13"/>
      <c r="E644" s="32"/>
      <c r="F644" s="32"/>
      <c r="G644" s="32"/>
      <c r="H644" s="32"/>
      <c r="I644" s="32"/>
      <c r="J644" s="13"/>
      <c r="K644" s="33"/>
      <c r="L644" s="34" t="str">
        <f>IFERROR(INDEX('Pokemon Data'!A:A,MATCH($A644,'Pokemon Data'!$B:$B,0)),"")</f>
        <v/>
      </c>
      <c r="M644" s="34" t="str">
        <f>IFERROR(INDEX('Pokemon Data'!I:I,MATCH($A644,'Pokemon Data'!$B:$B,0)),"")</f>
        <v/>
      </c>
      <c r="N644" s="34" t="str">
        <f>IFERROR(INDEX('Pokemon Data'!J:J,MATCH($A644,'Pokemon Data'!$B:$B,0)),"")</f>
        <v/>
      </c>
      <c r="O644" s="34" t="str">
        <f>IFERROR(INDEX('Pokemon Data'!K:K,MATCH($A644,'Pokemon Data'!$B:$B,0)),"")</f>
        <v/>
      </c>
      <c r="P644" s="35" t="str">
        <f>IFERROR(INDEX('Level Multipliers'!$A:$A,MATCH($D644,'Level Multipliers'!$B:$B,0)),"")</f>
        <v/>
      </c>
      <c r="Q644" s="36" t="str">
        <f>IFERROR(INDEX('Level Multipliers'!$D:$D,MATCH(P644,'Level Multipliers'!$A:$A,0)),"")</f>
        <v/>
      </c>
      <c r="R644" s="37" t="str">
        <f t="shared" si="370"/>
        <v/>
      </c>
      <c r="S644" s="37" t="str">
        <f t="shared" si="371"/>
        <v/>
      </c>
      <c r="T644" s="38" t="str">
        <f t="shared" si="372"/>
        <v/>
      </c>
      <c r="U644" s="38" t="str">
        <f t="shared" si="373"/>
        <v/>
      </c>
      <c r="V644" s="38" t="b">
        <f t="shared" si="374"/>
        <v>1</v>
      </c>
      <c r="W644" s="37" t="str">
        <f t="array" ref="W644:AG644">IF(V644,"",IVSolution($M644,$N644,$O644,R644,S644,T644,U644,$E644,$F644,$G644,$H644,$I644))</f>
        <v/>
      </c>
      <c r="X644" s="37" t="str">
        <v/>
      </c>
      <c r="Y644" s="37" t="str">
        <v/>
      </c>
      <c r="Z644" s="39" t="str">
        <v/>
      </c>
      <c r="AA644" s="39" t="str">
        <v/>
      </c>
      <c r="AB644" s="37" t="str">
        <v/>
      </c>
      <c r="AC644" s="37" t="str">
        <v/>
      </c>
      <c r="AD644" s="37" t="str">
        <v/>
      </c>
      <c r="AE644" s="37" t="str">
        <v/>
      </c>
      <c r="AF644" s="37" t="str">
        <v/>
      </c>
      <c r="AG644" s="37" t="str">
        <v/>
      </c>
      <c r="AH644" s="40" t="str">
        <f t="shared" si="375"/>
        <v/>
      </c>
      <c r="AI644" s="36" t="str">
        <f>IFERROR(INDEX('Level Multipliers'!$D:$D,MATCH(AH644,'Level Multipliers'!$A:$A,0)),"")</f>
        <v/>
      </c>
      <c r="AJ644" s="37" t="str">
        <f t="shared" si="376"/>
        <v/>
      </c>
      <c r="AK644" s="37" t="str">
        <f t="shared" si="377"/>
        <v/>
      </c>
      <c r="AL644" s="38" t="str">
        <f t="shared" si="378"/>
        <v/>
      </c>
      <c r="AM644" s="38" t="str">
        <f t="shared" si="379"/>
        <v/>
      </c>
      <c r="AN644" s="38" t="b">
        <f t="shared" si="380"/>
        <v>1</v>
      </c>
      <c r="AO644" s="37" t="str">
        <f t="array" ref="AO644:AY644">IF(AN644,"",IVSolution($M644,$N644,$O644,AJ644,AK644,AL644,AM644,$E644,$F644,$G644,$H644,$I644))</f>
        <v/>
      </c>
      <c r="AP644" s="37" t="str">
        <v/>
      </c>
      <c r="AQ644" s="37" t="str">
        <v/>
      </c>
      <c r="AR644" s="39" t="str">
        <v/>
      </c>
      <c r="AS644" s="39" t="str">
        <v/>
      </c>
      <c r="AT644" s="37" t="str">
        <v/>
      </c>
      <c r="AU644" s="37" t="str">
        <v/>
      </c>
      <c r="AV644" s="37" t="str">
        <v/>
      </c>
      <c r="AW644" s="37" t="str">
        <v/>
      </c>
      <c r="AX644" s="37" t="str">
        <v/>
      </c>
      <c r="AY644" s="37" t="str">
        <v/>
      </c>
      <c r="AZ644" s="40" t="str">
        <f t="shared" si="381"/>
        <v/>
      </c>
      <c r="BA644" s="36" t="str">
        <f>IFERROR(INDEX('Level Multipliers'!$D:$D,MATCH(AZ644,'Level Multipliers'!$A:$A,0)),"")</f>
        <v/>
      </c>
      <c r="BB644" s="37" t="str">
        <f t="shared" si="382"/>
        <v/>
      </c>
      <c r="BC644" s="37" t="str">
        <f t="shared" si="383"/>
        <v/>
      </c>
      <c r="BD644" s="38" t="str">
        <f t="shared" si="384"/>
        <v/>
      </c>
      <c r="BE644" s="38" t="str">
        <f t="shared" si="385"/>
        <v/>
      </c>
      <c r="BF644" s="38" t="b">
        <f t="shared" si="386"/>
        <v>1</v>
      </c>
      <c r="BG644" s="37" t="str">
        <f t="array" ref="BG644:BQ644">IF(BF644,"",IVSolution($M644,$N644,$O644,BB644,BC644,BD644,BE644,$E644,$F644,$G644,$H644,$I644))</f>
        <v/>
      </c>
      <c r="BH644" s="37" t="str">
        <v/>
      </c>
      <c r="BI644" s="37" t="str">
        <v/>
      </c>
      <c r="BJ644" s="39" t="str">
        <v/>
      </c>
      <c r="BK644" s="39" t="str">
        <v/>
      </c>
      <c r="BL644" s="37" t="str">
        <v/>
      </c>
      <c r="BM644" s="37" t="str">
        <v/>
      </c>
      <c r="BN644" s="37" t="str">
        <v/>
      </c>
      <c r="BO644" s="37" t="str">
        <v/>
      </c>
      <c r="BP644" s="37" t="str">
        <v/>
      </c>
      <c r="BQ644" s="37" t="str">
        <v/>
      </c>
      <c r="BR644" s="40" t="str">
        <f t="shared" si="387"/>
        <v/>
      </c>
      <c r="BS644" s="36" t="str">
        <f>IFERROR(INDEX('Level Multipliers'!$D:$D,MATCH(BR644,'Level Multipliers'!$A:$A,0)),"")</f>
        <v/>
      </c>
      <c r="BT644" s="37" t="str">
        <f t="shared" si="388"/>
        <v/>
      </c>
      <c r="BU644" s="37" t="str">
        <f t="shared" si="389"/>
        <v/>
      </c>
      <c r="BV644" s="38" t="str">
        <f t="shared" si="390"/>
        <v/>
      </c>
      <c r="BW644" s="38" t="str">
        <f t="shared" si="391"/>
        <v/>
      </c>
      <c r="BX644" s="38" t="b">
        <f t="shared" si="392"/>
        <v>1</v>
      </c>
      <c r="BY644" s="37" t="str">
        <f t="array" ref="BY644:CI644">IF(BX644,"",IVSolution($M644,$N644,$O644,BT644,BU644,BV644,BW644,$E644,$F644,$G644,$H644,$I644))</f>
        <v/>
      </c>
      <c r="BZ644" s="37" t="str">
        <v/>
      </c>
      <c r="CA644" s="37" t="str">
        <v/>
      </c>
      <c r="CB644" s="39" t="str">
        <v/>
      </c>
      <c r="CC644" s="39" t="str">
        <v/>
      </c>
      <c r="CD644" s="37" t="str">
        <v/>
      </c>
      <c r="CE644" s="37" t="str">
        <v/>
      </c>
      <c r="CF644" s="37" t="str">
        <v/>
      </c>
      <c r="CG644" s="37" t="str">
        <v/>
      </c>
      <c r="CH644" s="37" t="str">
        <v/>
      </c>
      <c r="CI644" s="37" t="str">
        <v/>
      </c>
      <c r="CJ644" s="41" t="str">
        <f t="shared" si="393"/>
        <v/>
      </c>
      <c r="CK644" s="41" t="str">
        <f t="shared" si="394"/>
        <v/>
      </c>
      <c r="CL644" s="61" t="str">
        <f t="shared" si="395"/>
        <v/>
      </c>
      <c r="CM644" s="39" t="str">
        <f t="shared" si="396"/>
        <v/>
      </c>
      <c r="CN644" s="39" t="str">
        <f t="shared" si="397"/>
        <v/>
      </c>
      <c r="CO644" s="42" t="str">
        <f t="shared" si="398"/>
        <v/>
      </c>
      <c r="CP644" s="42" t="str">
        <f t="shared" si="399"/>
        <v/>
      </c>
      <c r="CQ644" s="42" t="str">
        <f t="shared" si="400"/>
        <v/>
      </c>
      <c r="CR644" s="42" t="str">
        <f t="shared" si="401"/>
        <v/>
      </c>
      <c r="CS644" s="42" t="str">
        <f t="shared" si="402"/>
        <v/>
      </c>
      <c r="CT644" s="42" t="str">
        <f t="shared" si="403"/>
        <v/>
      </c>
      <c r="CU644" s="43" t="str">
        <f t="shared" si="404"/>
        <v/>
      </c>
      <c r="CV644" s="43" t="str">
        <f t="shared" si="405"/>
        <v/>
      </c>
      <c r="CW644" s="43" t="str">
        <f t="shared" si="406"/>
        <v/>
      </c>
      <c r="CX644" s="13"/>
    </row>
    <row r="645" spans="1:102" x14ac:dyDescent="0.25">
      <c r="A645" s="31"/>
      <c r="B645" s="13"/>
      <c r="C645" s="13"/>
      <c r="D645" s="13"/>
      <c r="E645" s="32"/>
      <c r="F645" s="32"/>
      <c r="G645" s="32"/>
      <c r="H645" s="32"/>
      <c r="I645" s="32"/>
      <c r="J645" s="13"/>
      <c r="K645" s="33"/>
      <c r="L645" s="34" t="str">
        <f>IFERROR(INDEX('Pokemon Data'!A:A,MATCH($A645,'Pokemon Data'!$B:$B,0)),"")</f>
        <v/>
      </c>
      <c r="M645" s="34" t="str">
        <f>IFERROR(INDEX('Pokemon Data'!I:I,MATCH($A645,'Pokemon Data'!$B:$B,0)),"")</f>
        <v/>
      </c>
      <c r="N645" s="34" t="str">
        <f>IFERROR(INDEX('Pokemon Data'!J:J,MATCH($A645,'Pokemon Data'!$B:$B,0)),"")</f>
        <v/>
      </c>
      <c r="O645" s="34" t="str">
        <f>IFERROR(INDEX('Pokemon Data'!K:K,MATCH($A645,'Pokemon Data'!$B:$B,0)),"")</f>
        <v/>
      </c>
      <c r="P645" s="35" t="str">
        <f>IFERROR(INDEX('Level Multipliers'!$A:$A,MATCH($D645,'Level Multipliers'!$B:$B,0)),"")</f>
        <v/>
      </c>
      <c r="Q645" s="36" t="str">
        <f>IFERROR(INDEX('Level Multipliers'!$D:$D,MATCH(P645,'Level Multipliers'!$A:$A,0)),"")</f>
        <v/>
      </c>
      <c r="R645" s="37" t="str">
        <f t="shared" si="370"/>
        <v/>
      </c>
      <c r="S645" s="37" t="str">
        <f t="shared" si="371"/>
        <v/>
      </c>
      <c r="T645" s="38" t="str">
        <f t="shared" si="372"/>
        <v/>
      </c>
      <c r="U645" s="38" t="str">
        <f t="shared" si="373"/>
        <v/>
      </c>
      <c r="V645" s="38" t="b">
        <f t="shared" si="374"/>
        <v>1</v>
      </c>
      <c r="W645" s="37" t="str">
        <f t="array" ref="W645:AG645">IF(V645,"",IVSolution($M645,$N645,$O645,R645,S645,T645,U645,$E645,$F645,$G645,$H645,$I645))</f>
        <v/>
      </c>
      <c r="X645" s="37" t="str">
        <v/>
      </c>
      <c r="Y645" s="37" t="str">
        <v/>
      </c>
      <c r="Z645" s="39" t="str">
        <v/>
      </c>
      <c r="AA645" s="39" t="str">
        <v/>
      </c>
      <c r="AB645" s="37" t="str">
        <v/>
      </c>
      <c r="AC645" s="37" t="str">
        <v/>
      </c>
      <c r="AD645" s="37" t="str">
        <v/>
      </c>
      <c r="AE645" s="37" t="str">
        <v/>
      </c>
      <c r="AF645" s="37" t="str">
        <v/>
      </c>
      <c r="AG645" s="37" t="str">
        <v/>
      </c>
      <c r="AH645" s="40" t="str">
        <f t="shared" si="375"/>
        <v/>
      </c>
      <c r="AI645" s="36" t="str">
        <f>IFERROR(INDEX('Level Multipliers'!$D:$D,MATCH(AH645,'Level Multipliers'!$A:$A,0)),"")</f>
        <v/>
      </c>
      <c r="AJ645" s="37" t="str">
        <f t="shared" si="376"/>
        <v/>
      </c>
      <c r="AK645" s="37" t="str">
        <f t="shared" si="377"/>
        <v/>
      </c>
      <c r="AL645" s="38" t="str">
        <f t="shared" si="378"/>
        <v/>
      </c>
      <c r="AM645" s="38" t="str">
        <f t="shared" si="379"/>
        <v/>
      </c>
      <c r="AN645" s="38" t="b">
        <f t="shared" si="380"/>
        <v>1</v>
      </c>
      <c r="AO645" s="37" t="str">
        <f t="array" ref="AO645:AY645">IF(AN645,"",IVSolution($M645,$N645,$O645,AJ645,AK645,AL645,AM645,$E645,$F645,$G645,$H645,$I645))</f>
        <v/>
      </c>
      <c r="AP645" s="37" t="str">
        <v/>
      </c>
      <c r="AQ645" s="37" t="str">
        <v/>
      </c>
      <c r="AR645" s="39" t="str">
        <v/>
      </c>
      <c r="AS645" s="39" t="str">
        <v/>
      </c>
      <c r="AT645" s="37" t="str">
        <v/>
      </c>
      <c r="AU645" s="37" t="str">
        <v/>
      </c>
      <c r="AV645" s="37" t="str">
        <v/>
      </c>
      <c r="AW645" s="37" t="str">
        <v/>
      </c>
      <c r="AX645" s="37" t="str">
        <v/>
      </c>
      <c r="AY645" s="37" t="str">
        <v/>
      </c>
      <c r="AZ645" s="40" t="str">
        <f t="shared" si="381"/>
        <v/>
      </c>
      <c r="BA645" s="36" t="str">
        <f>IFERROR(INDEX('Level Multipliers'!$D:$D,MATCH(AZ645,'Level Multipliers'!$A:$A,0)),"")</f>
        <v/>
      </c>
      <c r="BB645" s="37" t="str">
        <f t="shared" si="382"/>
        <v/>
      </c>
      <c r="BC645" s="37" t="str">
        <f t="shared" si="383"/>
        <v/>
      </c>
      <c r="BD645" s="38" t="str">
        <f t="shared" si="384"/>
        <v/>
      </c>
      <c r="BE645" s="38" t="str">
        <f t="shared" si="385"/>
        <v/>
      </c>
      <c r="BF645" s="38" t="b">
        <f t="shared" si="386"/>
        <v>1</v>
      </c>
      <c r="BG645" s="37" t="str">
        <f t="array" ref="BG645:BQ645">IF(BF645,"",IVSolution($M645,$N645,$O645,BB645,BC645,BD645,BE645,$E645,$F645,$G645,$H645,$I645))</f>
        <v/>
      </c>
      <c r="BH645" s="37" t="str">
        <v/>
      </c>
      <c r="BI645" s="37" t="str">
        <v/>
      </c>
      <c r="BJ645" s="39" t="str">
        <v/>
      </c>
      <c r="BK645" s="39" t="str">
        <v/>
      </c>
      <c r="BL645" s="37" t="str">
        <v/>
      </c>
      <c r="BM645" s="37" t="str">
        <v/>
      </c>
      <c r="BN645" s="37" t="str">
        <v/>
      </c>
      <c r="BO645" s="37" t="str">
        <v/>
      </c>
      <c r="BP645" s="37" t="str">
        <v/>
      </c>
      <c r="BQ645" s="37" t="str">
        <v/>
      </c>
      <c r="BR645" s="40" t="str">
        <f t="shared" si="387"/>
        <v/>
      </c>
      <c r="BS645" s="36" t="str">
        <f>IFERROR(INDEX('Level Multipliers'!$D:$D,MATCH(BR645,'Level Multipliers'!$A:$A,0)),"")</f>
        <v/>
      </c>
      <c r="BT645" s="37" t="str">
        <f t="shared" si="388"/>
        <v/>
      </c>
      <c r="BU645" s="37" t="str">
        <f t="shared" si="389"/>
        <v/>
      </c>
      <c r="BV645" s="38" t="str">
        <f t="shared" si="390"/>
        <v/>
      </c>
      <c r="BW645" s="38" t="str">
        <f t="shared" si="391"/>
        <v/>
      </c>
      <c r="BX645" s="38" t="b">
        <f t="shared" si="392"/>
        <v>1</v>
      </c>
      <c r="BY645" s="37" t="str">
        <f t="array" ref="BY645:CI645">IF(BX645,"",IVSolution($M645,$N645,$O645,BT645,BU645,BV645,BW645,$E645,$F645,$G645,$H645,$I645))</f>
        <v/>
      </c>
      <c r="BZ645" s="37" t="str">
        <v/>
      </c>
      <c r="CA645" s="37" t="str">
        <v/>
      </c>
      <c r="CB645" s="39" t="str">
        <v/>
      </c>
      <c r="CC645" s="39" t="str">
        <v/>
      </c>
      <c r="CD645" s="37" t="str">
        <v/>
      </c>
      <c r="CE645" s="37" t="str">
        <v/>
      </c>
      <c r="CF645" s="37" t="str">
        <v/>
      </c>
      <c r="CG645" s="37" t="str">
        <v/>
      </c>
      <c r="CH645" s="37" t="str">
        <v/>
      </c>
      <c r="CI645" s="37" t="str">
        <v/>
      </c>
      <c r="CJ645" s="41" t="str">
        <f t="shared" si="393"/>
        <v/>
      </c>
      <c r="CK645" s="41" t="str">
        <f t="shared" si="394"/>
        <v/>
      </c>
      <c r="CL645" s="61" t="str">
        <f t="shared" si="395"/>
        <v/>
      </c>
      <c r="CM645" s="39" t="str">
        <f t="shared" si="396"/>
        <v/>
      </c>
      <c r="CN645" s="39" t="str">
        <f t="shared" si="397"/>
        <v/>
      </c>
      <c r="CO645" s="42" t="str">
        <f t="shared" si="398"/>
        <v/>
      </c>
      <c r="CP645" s="42" t="str">
        <f t="shared" si="399"/>
        <v/>
      </c>
      <c r="CQ645" s="42" t="str">
        <f t="shared" si="400"/>
        <v/>
      </c>
      <c r="CR645" s="42" t="str">
        <f t="shared" si="401"/>
        <v/>
      </c>
      <c r="CS645" s="42" t="str">
        <f t="shared" si="402"/>
        <v/>
      </c>
      <c r="CT645" s="42" t="str">
        <f t="shared" si="403"/>
        <v/>
      </c>
      <c r="CU645" s="43" t="str">
        <f t="shared" si="404"/>
        <v/>
      </c>
      <c r="CV645" s="43" t="str">
        <f t="shared" si="405"/>
        <v/>
      </c>
      <c r="CW645" s="43" t="str">
        <f t="shared" si="406"/>
        <v/>
      </c>
      <c r="CX645" s="13"/>
    </row>
    <row r="646" spans="1:102" x14ac:dyDescent="0.25">
      <c r="A646" s="31"/>
      <c r="B646" s="13"/>
      <c r="C646" s="13"/>
      <c r="D646" s="13"/>
      <c r="E646" s="32"/>
      <c r="F646" s="32"/>
      <c r="G646" s="32"/>
      <c r="H646" s="32"/>
      <c r="I646" s="32"/>
      <c r="J646" s="13"/>
      <c r="K646" s="33"/>
      <c r="L646" s="34" t="str">
        <f>IFERROR(INDEX('Pokemon Data'!A:A,MATCH($A646,'Pokemon Data'!$B:$B,0)),"")</f>
        <v/>
      </c>
      <c r="M646" s="34" t="str">
        <f>IFERROR(INDEX('Pokemon Data'!I:I,MATCH($A646,'Pokemon Data'!$B:$B,0)),"")</f>
        <v/>
      </c>
      <c r="N646" s="34" t="str">
        <f>IFERROR(INDEX('Pokemon Data'!J:J,MATCH($A646,'Pokemon Data'!$B:$B,0)),"")</f>
        <v/>
      </c>
      <c r="O646" s="34" t="str">
        <f>IFERROR(INDEX('Pokemon Data'!K:K,MATCH($A646,'Pokemon Data'!$B:$B,0)),"")</f>
        <v/>
      </c>
      <c r="P646" s="35" t="str">
        <f>IFERROR(INDEX('Level Multipliers'!$A:$A,MATCH($D646,'Level Multipliers'!$B:$B,0)),"")</f>
        <v/>
      </c>
      <c r="Q646" s="36" t="str">
        <f>IFERROR(INDEX('Level Multipliers'!$D:$D,MATCH(P646,'Level Multipliers'!$A:$A,0)),"")</f>
        <v/>
      </c>
      <c r="R646" s="37" t="str">
        <f t="shared" si="370"/>
        <v/>
      </c>
      <c r="S646" s="37" t="str">
        <f t="shared" si="371"/>
        <v/>
      </c>
      <c r="T646" s="38" t="str">
        <f t="shared" si="372"/>
        <v/>
      </c>
      <c r="U646" s="38" t="str">
        <f t="shared" si="373"/>
        <v/>
      </c>
      <c r="V646" s="38" t="b">
        <f t="shared" si="374"/>
        <v>1</v>
      </c>
      <c r="W646" s="37" t="str">
        <f t="array" ref="W646:AG646">IF(V646,"",IVSolution($M646,$N646,$O646,R646,S646,T646,U646,$E646,$F646,$G646,$H646,$I646))</f>
        <v/>
      </c>
      <c r="X646" s="37" t="str">
        <v/>
      </c>
      <c r="Y646" s="37" t="str">
        <v/>
      </c>
      <c r="Z646" s="39" t="str">
        <v/>
      </c>
      <c r="AA646" s="39" t="str">
        <v/>
      </c>
      <c r="AB646" s="37" t="str">
        <v/>
      </c>
      <c r="AC646" s="37" t="str">
        <v/>
      </c>
      <c r="AD646" s="37" t="str">
        <v/>
      </c>
      <c r="AE646" s="37" t="str">
        <v/>
      </c>
      <c r="AF646" s="37" t="str">
        <v/>
      </c>
      <c r="AG646" s="37" t="str">
        <v/>
      </c>
      <c r="AH646" s="40" t="str">
        <f t="shared" si="375"/>
        <v/>
      </c>
      <c r="AI646" s="36" t="str">
        <f>IFERROR(INDEX('Level Multipliers'!$D:$D,MATCH(AH646,'Level Multipliers'!$A:$A,0)),"")</f>
        <v/>
      </c>
      <c r="AJ646" s="37" t="str">
        <f t="shared" si="376"/>
        <v/>
      </c>
      <c r="AK646" s="37" t="str">
        <f t="shared" si="377"/>
        <v/>
      </c>
      <c r="AL646" s="38" t="str">
        <f t="shared" si="378"/>
        <v/>
      </c>
      <c r="AM646" s="38" t="str">
        <f t="shared" si="379"/>
        <v/>
      </c>
      <c r="AN646" s="38" t="b">
        <f t="shared" si="380"/>
        <v>1</v>
      </c>
      <c r="AO646" s="37" t="str">
        <f t="array" ref="AO646:AY646">IF(AN646,"",IVSolution($M646,$N646,$O646,AJ646,AK646,AL646,AM646,$E646,$F646,$G646,$H646,$I646))</f>
        <v/>
      </c>
      <c r="AP646" s="37" t="str">
        <v/>
      </c>
      <c r="AQ646" s="37" t="str">
        <v/>
      </c>
      <c r="AR646" s="39" t="str">
        <v/>
      </c>
      <c r="AS646" s="39" t="str">
        <v/>
      </c>
      <c r="AT646" s="37" t="str">
        <v/>
      </c>
      <c r="AU646" s="37" t="str">
        <v/>
      </c>
      <c r="AV646" s="37" t="str">
        <v/>
      </c>
      <c r="AW646" s="37" t="str">
        <v/>
      </c>
      <c r="AX646" s="37" t="str">
        <v/>
      </c>
      <c r="AY646" s="37" t="str">
        <v/>
      </c>
      <c r="AZ646" s="40" t="str">
        <f t="shared" si="381"/>
        <v/>
      </c>
      <c r="BA646" s="36" t="str">
        <f>IFERROR(INDEX('Level Multipliers'!$D:$D,MATCH(AZ646,'Level Multipliers'!$A:$A,0)),"")</f>
        <v/>
      </c>
      <c r="BB646" s="37" t="str">
        <f t="shared" si="382"/>
        <v/>
      </c>
      <c r="BC646" s="37" t="str">
        <f t="shared" si="383"/>
        <v/>
      </c>
      <c r="BD646" s="38" t="str">
        <f t="shared" si="384"/>
        <v/>
      </c>
      <c r="BE646" s="38" t="str">
        <f t="shared" si="385"/>
        <v/>
      </c>
      <c r="BF646" s="38" t="b">
        <f t="shared" si="386"/>
        <v>1</v>
      </c>
      <c r="BG646" s="37" t="str">
        <f t="array" ref="BG646:BQ646">IF(BF646,"",IVSolution($M646,$N646,$O646,BB646,BC646,BD646,BE646,$E646,$F646,$G646,$H646,$I646))</f>
        <v/>
      </c>
      <c r="BH646" s="37" t="str">
        <v/>
      </c>
      <c r="BI646" s="37" t="str">
        <v/>
      </c>
      <c r="BJ646" s="39" t="str">
        <v/>
      </c>
      <c r="BK646" s="39" t="str">
        <v/>
      </c>
      <c r="BL646" s="37" t="str">
        <v/>
      </c>
      <c r="BM646" s="37" t="str">
        <v/>
      </c>
      <c r="BN646" s="37" t="str">
        <v/>
      </c>
      <c r="BO646" s="37" t="str">
        <v/>
      </c>
      <c r="BP646" s="37" t="str">
        <v/>
      </c>
      <c r="BQ646" s="37" t="str">
        <v/>
      </c>
      <c r="BR646" s="40" t="str">
        <f t="shared" si="387"/>
        <v/>
      </c>
      <c r="BS646" s="36" t="str">
        <f>IFERROR(INDEX('Level Multipliers'!$D:$D,MATCH(BR646,'Level Multipliers'!$A:$A,0)),"")</f>
        <v/>
      </c>
      <c r="BT646" s="37" t="str">
        <f t="shared" si="388"/>
        <v/>
      </c>
      <c r="BU646" s="37" t="str">
        <f t="shared" si="389"/>
        <v/>
      </c>
      <c r="BV646" s="38" t="str">
        <f t="shared" si="390"/>
        <v/>
      </c>
      <c r="BW646" s="38" t="str">
        <f t="shared" si="391"/>
        <v/>
      </c>
      <c r="BX646" s="38" t="b">
        <f t="shared" si="392"/>
        <v>1</v>
      </c>
      <c r="BY646" s="37" t="str">
        <f t="array" ref="BY646:CI646">IF(BX646,"",IVSolution($M646,$N646,$O646,BT646,BU646,BV646,BW646,$E646,$F646,$G646,$H646,$I646))</f>
        <v/>
      </c>
      <c r="BZ646" s="37" t="str">
        <v/>
      </c>
      <c r="CA646" s="37" t="str">
        <v/>
      </c>
      <c r="CB646" s="39" t="str">
        <v/>
      </c>
      <c r="CC646" s="39" t="str">
        <v/>
      </c>
      <c r="CD646" s="37" t="str">
        <v/>
      </c>
      <c r="CE646" s="37" t="str">
        <v/>
      </c>
      <c r="CF646" s="37" t="str">
        <v/>
      </c>
      <c r="CG646" s="37" t="str">
        <v/>
      </c>
      <c r="CH646" s="37" t="str">
        <v/>
      </c>
      <c r="CI646" s="37" t="str">
        <v/>
      </c>
      <c r="CJ646" s="41" t="str">
        <f t="shared" si="393"/>
        <v/>
      </c>
      <c r="CK646" s="41" t="str">
        <f t="shared" si="394"/>
        <v/>
      </c>
      <c r="CL646" s="61" t="str">
        <f t="shared" si="395"/>
        <v/>
      </c>
      <c r="CM646" s="39" t="str">
        <f t="shared" si="396"/>
        <v/>
      </c>
      <c r="CN646" s="39" t="str">
        <f t="shared" si="397"/>
        <v/>
      </c>
      <c r="CO646" s="42" t="str">
        <f t="shared" si="398"/>
        <v/>
      </c>
      <c r="CP646" s="42" t="str">
        <f t="shared" si="399"/>
        <v/>
      </c>
      <c r="CQ646" s="42" t="str">
        <f t="shared" si="400"/>
        <v/>
      </c>
      <c r="CR646" s="42" t="str">
        <f t="shared" si="401"/>
        <v/>
      </c>
      <c r="CS646" s="42" t="str">
        <f t="shared" si="402"/>
        <v/>
      </c>
      <c r="CT646" s="42" t="str">
        <f t="shared" si="403"/>
        <v/>
      </c>
      <c r="CU646" s="43" t="str">
        <f t="shared" si="404"/>
        <v/>
      </c>
      <c r="CV646" s="43" t="str">
        <f t="shared" si="405"/>
        <v/>
      </c>
      <c r="CW646" s="43" t="str">
        <f t="shared" si="406"/>
        <v/>
      </c>
      <c r="CX646" s="13"/>
    </row>
    <row r="647" spans="1:102" x14ac:dyDescent="0.25">
      <c r="A647" s="31"/>
      <c r="B647" s="13"/>
      <c r="C647" s="13"/>
      <c r="D647" s="13"/>
      <c r="E647" s="32"/>
      <c r="F647" s="32"/>
      <c r="G647" s="32"/>
      <c r="H647" s="32"/>
      <c r="I647" s="32"/>
      <c r="J647" s="13"/>
      <c r="K647" s="33"/>
      <c r="L647" s="34" t="str">
        <f>IFERROR(INDEX('Pokemon Data'!A:A,MATCH($A647,'Pokemon Data'!$B:$B,0)),"")</f>
        <v/>
      </c>
      <c r="M647" s="34" t="str">
        <f>IFERROR(INDEX('Pokemon Data'!I:I,MATCH($A647,'Pokemon Data'!$B:$B,0)),"")</f>
        <v/>
      </c>
      <c r="N647" s="34" t="str">
        <f>IFERROR(INDEX('Pokemon Data'!J:J,MATCH($A647,'Pokemon Data'!$B:$B,0)),"")</f>
        <v/>
      </c>
      <c r="O647" s="34" t="str">
        <f>IFERROR(INDEX('Pokemon Data'!K:K,MATCH($A647,'Pokemon Data'!$B:$B,0)),"")</f>
        <v/>
      </c>
      <c r="P647" s="35" t="str">
        <f>IFERROR(INDEX('Level Multipliers'!$A:$A,MATCH($D647,'Level Multipliers'!$B:$B,0)),"")</f>
        <v/>
      </c>
      <c r="Q647" s="36" t="str">
        <f>IFERROR(INDEX('Level Multipliers'!$D:$D,MATCH(P647,'Level Multipliers'!$A:$A,0)),"")</f>
        <v/>
      </c>
      <c r="R647" s="37" t="str">
        <f t="shared" si="370"/>
        <v/>
      </c>
      <c r="S647" s="37" t="str">
        <f t="shared" si="371"/>
        <v/>
      </c>
      <c r="T647" s="38" t="str">
        <f t="shared" si="372"/>
        <v/>
      </c>
      <c r="U647" s="38" t="str">
        <f t="shared" si="373"/>
        <v/>
      </c>
      <c r="V647" s="38" t="b">
        <f t="shared" si="374"/>
        <v>1</v>
      </c>
      <c r="W647" s="37" t="str">
        <f t="array" ref="W647:AG647">IF(V647,"",IVSolution($M647,$N647,$O647,R647,S647,T647,U647,$E647,$F647,$G647,$H647,$I647))</f>
        <v/>
      </c>
      <c r="X647" s="37" t="str">
        <v/>
      </c>
      <c r="Y647" s="37" t="str">
        <v/>
      </c>
      <c r="Z647" s="39" t="str">
        <v/>
      </c>
      <c r="AA647" s="39" t="str">
        <v/>
      </c>
      <c r="AB647" s="37" t="str">
        <v/>
      </c>
      <c r="AC647" s="37" t="str">
        <v/>
      </c>
      <c r="AD647" s="37" t="str">
        <v/>
      </c>
      <c r="AE647" s="37" t="str">
        <v/>
      </c>
      <c r="AF647" s="37" t="str">
        <v/>
      </c>
      <c r="AG647" s="37" t="str">
        <v/>
      </c>
      <c r="AH647" s="40" t="str">
        <f t="shared" si="375"/>
        <v/>
      </c>
      <c r="AI647" s="36" t="str">
        <f>IFERROR(INDEX('Level Multipliers'!$D:$D,MATCH(AH647,'Level Multipliers'!$A:$A,0)),"")</f>
        <v/>
      </c>
      <c r="AJ647" s="37" t="str">
        <f t="shared" si="376"/>
        <v/>
      </c>
      <c r="AK647" s="37" t="str">
        <f t="shared" si="377"/>
        <v/>
      </c>
      <c r="AL647" s="38" t="str">
        <f t="shared" si="378"/>
        <v/>
      </c>
      <c r="AM647" s="38" t="str">
        <f t="shared" si="379"/>
        <v/>
      </c>
      <c r="AN647" s="38" t="b">
        <f t="shared" si="380"/>
        <v>1</v>
      </c>
      <c r="AO647" s="37" t="str">
        <f t="array" ref="AO647:AY647">IF(AN647,"",IVSolution($M647,$N647,$O647,AJ647,AK647,AL647,AM647,$E647,$F647,$G647,$H647,$I647))</f>
        <v/>
      </c>
      <c r="AP647" s="37" t="str">
        <v/>
      </c>
      <c r="AQ647" s="37" t="str">
        <v/>
      </c>
      <c r="AR647" s="39" t="str">
        <v/>
      </c>
      <c r="AS647" s="39" t="str">
        <v/>
      </c>
      <c r="AT647" s="37" t="str">
        <v/>
      </c>
      <c r="AU647" s="37" t="str">
        <v/>
      </c>
      <c r="AV647" s="37" t="str">
        <v/>
      </c>
      <c r="AW647" s="37" t="str">
        <v/>
      </c>
      <c r="AX647" s="37" t="str">
        <v/>
      </c>
      <c r="AY647" s="37" t="str">
        <v/>
      </c>
      <c r="AZ647" s="40" t="str">
        <f t="shared" si="381"/>
        <v/>
      </c>
      <c r="BA647" s="36" t="str">
        <f>IFERROR(INDEX('Level Multipliers'!$D:$D,MATCH(AZ647,'Level Multipliers'!$A:$A,0)),"")</f>
        <v/>
      </c>
      <c r="BB647" s="37" t="str">
        <f t="shared" si="382"/>
        <v/>
      </c>
      <c r="BC647" s="37" t="str">
        <f t="shared" si="383"/>
        <v/>
      </c>
      <c r="BD647" s="38" t="str">
        <f t="shared" si="384"/>
        <v/>
      </c>
      <c r="BE647" s="38" t="str">
        <f t="shared" si="385"/>
        <v/>
      </c>
      <c r="BF647" s="38" t="b">
        <f t="shared" si="386"/>
        <v>1</v>
      </c>
      <c r="BG647" s="37" t="str">
        <f t="array" ref="BG647:BQ647">IF(BF647,"",IVSolution($M647,$N647,$O647,BB647,BC647,BD647,BE647,$E647,$F647,$G647,$H647,$I647))</f>
        <v/>
      </c>
      <c r="BH647" s="37" t="str">
        <v/>
      </c>
      <c r="BI647" s="37" t="str">
        <v/>
      </c>
      <c r="BJ647" s="39" t="str">
        <v/>
      </c>
      <c r="BK647" s="39" t="str">
        <v/>
      </c>
      <c r="BL647" s="37" t="str">
        <v/>
      </c>
      <c r="BM647" s="37" t="str">
        <v/>
      </c>
      <c r="BN647" s="37" t="str">
        <v/>
      </c>
      <c r="BO647" s="37" t="str">
        <v/>
      </c>
      <c r="BP647" s="37" t="str">
        <v/>
      </c>
      <c r="BQ647" s="37" t="str">
        <v/>
      </c>
      <c r="BR647" s="40" t="str">
        <f t="shared" si="387"/>
        <v/>
      </c>
      <c r="BS647" s="36" t="str">
        <f>IFERROR(INDEX('Level Multipliers'!$D:$D,MATCH(BR647,'Level Multipliers'!$A:$A,0)),"")</f>
        <v/>
      </c>
      <c r="BT647" s="37" t="str">
        <f t="shared" si="388"/>
        <v/>
      </c>
      <c r="BU647" s="37" t="str">
        <f t="shared" si="389"/>
        <v/>
      </c>
      <c r="BV647" s="38" t="str">
        <f t="shared" si="390"/>
        <v/>
      </c>
      <c r="BW647" s="38" t="str">
        <f t="shared" si="391"/>
        <v/>
      </c>
      <c r="BX647" s="38" t="b">
        <f t="shared" si="392"/>
        <v>1</v>
      </c>
      <c r="BY647" s="37" t="str">
        <f t="array" ref="BY647:CI647">IF(BX647,"",IVSolution($M647,$N647,$O647,BT647,BU647,BV647,BW647,$E647,$F647,$G647,$H647,$I647))</f>
        <v/>
      </c>
      <c r="BZ647" s="37" t="str">
        <v/>
      </c>
      <c r="CA647" s="37" t="str">
        <v/>
      </c>
      <c r="CB647" s="39" t="str">
        <v/>
      </c>
      <c r="CC647" s="39" t="str">
        <v/>
      </c>
      <c r="CD647" s="37" t="str">
        <v/>
      </c>
      <c r="CE647" s="37" t="str">
        <v/>
      </c>
      <c r="CF647" s="37" t="str">
        <v/>
      </c>
      <c r="CG647" s="37" t="str">
        <v/>
      </c>
      <c r="CH647" s="37" t="str">
        <v/>
      </c>
      <c r="CI647" s="37" t="str">
        <v/>
      </c>
      <c r="CJ647" s="41" t="str">
        <f t="shared" si="393"/>
        <v/>
      </c>
      <c r="CK647" s="41" t="str">
        <f t="shared" si="394"/>
        <v/>
      </c>
      <c r="CL647" s="61" t="str">
        <f t="shared" si="395"/>
        <v/>
      </c>
      <c r="CM647" s="39" t="str">
        <f t="shared" si="396"/>
        <v/>
      </c>
      <c r="CN647" s="39" t="str">
        <f t="shared" si="397"/>
        <v/>
      </c>
      <c r="CO647" s="42" t="str">
        <f t="shared" si="398"/>
        <v/>
      </c>
      <c r="CP647" s="42" t="str">
        <f t="shared" si="399"/>
        <v/>
      </c>
      <c r="CQ647" s="42" t="str">
        <f t="shared" si="400"/>
        <v/>
      </c>
      <c r="CR647" s="42" t="str">
        <f t="shared" si="401"/>
        <v/>
      </c>
      <c r="CS647" s="42" t="str">
        <f t="shared" si="402"/>
        <v/>
      </c>
      <c r="CT647" s="42" t="str">
        <f t="shared" si="403"/>
        <v/>
      </c>
      <c r="CU647" s="43" t="str">
        <f t="shared" si="404"/>
        <v/>
      </c>
      <c r="CV647" s="43" t="str">
        <f t="shared" si="405"/>
        <v/>
      </c>
      <c r="CW647" s="43" t="str">
        <f t="shared" si="406"/>
        <v/>
      </c>
      <c r="CX647" s="13"/>
    </row>
    <row r="648" spans="1:102" x14ac:dyDescent="0.25">
      <c r="A648" s="31"/>
      <c r="B648" s="13"/>
      <c r="C648" s="13"/>
      <c r="D648" s="13"/>
      <c r="E648" s="32"/>
      <c r="F648" s="32"/>
      <c r="G648" s="32"/>
      <c r="H648" s="32"/>
      <c r="I648" s="32"/>
      <c r="J648" s="13"/>
      <c r="K648" s="33"/>
      <c r="L648" s="34" t="str">
        <f>IFERROR(INDEX('Pokemon Data'!A:A,MATCH($A648,'Pokemon Data'!$B:$B,0)),"")</f>
        <v/>
      </c>
      <c r="M648" s="34" t="str">
        <f>IFERROR(INDEX('Pokemon Data'!I:I,MATCH($A648,'Pokemon Data'!$B:$B,0)),"")</f>
        <v/>
      </c>
      <c r="N648" s="34" t="str">
        <f>IFERROR(INDEX('Pokemon Data'!J:J,MATCH($A648,'Pokemon Data'!$B:$B,0)),"")</f>
        <v/>
      </c>
      <c r="O648" s="34" t="str">
        <f>IFERROR(INDEX('Pokemon Data'!K:K,MATCH($A648,'Pokemon Data'!$B:$B,0)),"")</f>
        <v/>
      </c>
      <c r="P648" s="35" t="str">
        <f>IFERROR(INDEX('Level Multipliers'!$A:$A,MATCH($D648,'Level Multipliers'!$B:$B,0)),"")</f>
        <v/>
      </c>
      <c r="Q648" s="36" t="str">
        <f>IFERROR(INDEX('Level Multipliers'!$D:$D,MATCH(P648,'Level Multipliers'!$A:$A,0)),"")</f>
        <v/>
      </c>
      <c r="R648" s="37" t="str">
        <f t="shared" si="370"/>
        <v/>
      </c>
      <c r="S648" s="37" t="str">
        <f t="shared" si="371"/>
        <v/>
      </c>
      <c r="T648" s="38" t="str">
        <f t="shared" si="372"/>
        <v/>
      </c>
      <c r="U648" s="38" t="str">
        <f t="shared" si="373"/>
        <v/>
      </c>
      <c r="V648" s="38" t="b">
        <f t="shared" si="374"/>
        <v>1</v>
      </c>
      <c r="W648" s="37" t="str">
        <f t="array" ref="W648:AG648">IF(V648,"",IVSolution($M648,$N648,$O648,R648,S648,T648,U648,$E648,$F648,$G648,$H648,$I648))</f>
        <v/>
      </c>
      <c r="X648" s="37" t="str">
        <v/>
      </c>
      <c r="Y648" s="37" t="str">
        <v/>
      </c>
      <c r="Z648" s="39" t="str">
        <v/>
      </c>
      <c r="AA648" s="39" t="str">
        <v/>
      </c>
      <c r="AB648" s="37" t="str">
        <v/>
      </c>
      <c r="AC648" s="37" t="str">
        <v/>
      </c>
      <c r="AD648" s="37" t="str">
        <v/>
      </c>
      <c r="AE648" s="37" t="str">
        <v/>
      </c>
      <c r="AF648" s="37" t="str">
        <v/>
      </c>
      <c r="AG648" s="37" t="str">
        <v/>
      </c>
      <c r="AH648" s="40" t="str">
        <f t="shared" si="375"/>
        <v/>
      </c>
      <c r="AI648" s="36" t="str">
        <f>IFERROR(INDEX('Level Multipliers'!$D:$D,MATCH(AH648,'Level Multipliers'!$A:$A,0)),"")</f>
        <v/>
      </c>
      <c r="AJ648" s="37" t="str">
        <f t="shared" si="376"/>
        <v/>
      </c>
      <c r="AK648" s="37" t="str">
        <f t="shared" si="377"/>
        <v/>
      </c>
      <c r="AL648" s="38" t="str">
        <f t="shared" si="378"/>
        <v/>
      </c>
      <c r="AM648" s="38" t="str">
        <f t="shared" si="379"/>
        <v/>
      </c>
      <c r="AN648" s="38" t="b">
        <f t="shared" si="380"/>
        <v>1</v>
      </c>
      <c r="AO648" s="37" t="str">
        <f t="array" ref="AO648:AY648">IF(AN648,"",IVSolution($M648,$N648,$O648,AJ648,AK648,AL648,AM648,$E648,$F648,$G648,$H648,$I648))</f>
        <v/>
      </c>
      <c r="AP648" s="37" t="str">
        <v/>
      </c>
      <c r="AQ648" s="37" t="str">
        <v/>
      </c>
      <c r="AR648" s="39" t="str">
        <v/>
      </c>
      <c r="AS648" s="39" t="str">
        <v/>
      </c>
      <c r="AT648" s="37" t="str">
        <v/>
      </c>
      <c r="AU648" s="37" t="str">
        <v/>
      </c>
      <c r="AV648" s="37" t="str">
        <v/>
      </c>
      <c r="AW648" s="37" t="str">
        <v/>
      </c>
      <c r="AX648" s="37" t="str">
        <v/>
      </c>
      <c r="AY648" s="37" t="str">
        <v/>
      </c>
      <c r="AZ648" s="40" t="str">
        <f t="shared" si="381"/>
        <v/>
      </c>
      <c r="BA648" s="36" t="str">
        <f>IFERROR(INDEX('Level Multipliers'!$D:$D,MATCH(AZ648,'Level Multipliers'!$A:$A,0)),"")</f>
        <v/>
      </c>
      <c r="BB648" s="37" t="str">
        <f t="shared" si="382"/>
        <v/>
      </c>
      <c r="BC648" s="37" t="str">
        <f t="shared" si="383"/>
        <v/>
      </c>
      <c r="BD648" s="38" t="str">
        <f t="shared" si="384"/>
        <v/>
      </c>
      <c r="BE648" s="38" t="str">
        <f t="shared" si="385"/>
        <v/>
      </c>
      <c r="BF648" s="38" t="b">
        <f t="shared" si="386"/>
        <v>1</v>
      </c>
      <c r="BG648" s="37" t="str">
        <f t="array" ref="BG648:BQ648">IF(BF648,"",IVSolution($M648,$N648,$O648,BB648,BC648,BD648,BE648,$E648,$F648,$G648,$H648,$I648))</f>
        <v/>
      </c>
      <c r="BH648" s="37" t="str">
        <v/>
      </c>
      <c r="BI648" s="37" t="str">
        <v/>
      </c>
      <c r="BJ648" s="39" t="str">
        <v/>
      </c>
      <c r="BK648" s="39" t="str">
        <v/>
      </c>
      <c r="BL648" s="37" t="str">
        <v/>
      </c>
      <c r="BM648" s="37" t="str">
        <v/>
      </c>
      <c r="BN648" s="37" t="str">
        <v/>
      </c>
      <c r="BO648" s="37" t="str">
        <v/>
      </c>
      <c r="BP648" s="37" t="str">
        <v/>
      </c>
      <c r="BQ648" s="37" t="str">
        <v/>
      </c>
      <c r="BR648" s="40" t="str">
        <f t="shared" si="387"/>
        <v/>
      </c>
      <c r="BS648" s="36" t="str">
        <f>IFERROR(INDEX('Level Multipliers'!$D:$D,MATCH(BR648,'Level Multipliers'!$A:$A,0)),"")</f>
        <v/>
      </c>
      <c r="BT648" s="37" t="str">
        <f t="shared" si="388"/>
        <v/>
      </c>
      <c r="BU648" s="37" t="str">
        <f t="shared" si="389"/>
        <v/>
      </c>
      <c r="BV648" s="38" t="str">
        <f t="shared" si="390"/>
        <v/>
      </c>
      <c r="BW648" s="38" t="str">
        <f t="shared" si="391"/>
        <v/>
      </c>
      <c r="BX648" s="38" t="b">
        <f t="shared" si="392"/>
        <v>1</v>
      </c>
      <c r="BY648" s="37" t="str">
        <f t="array" ref="BY648:CI648">IF(BX648,"",IVSolution($M648,$N648,$O648,BT648,BU648,BV648,BW648,$E648,$F648,$G648,$H648,$I648))</f>
        <v/>
      </c>
      <c r="BZ648" s="37" t="str">
        <v/>
      </c>
      <c r="CA648" s="37" t="str">
        <v/>
      </c>
      <c r="CB648" s="39" t="str">
        <v/>
      </c>
      <c r="CC648" s="39" t="str">
        <v/>
      </c>
      <c r="CD648" s="37" t="str">
        <v/>
      </c>
      <c r="CE648" s="37" t="str">
        <v/>
      </c>
      <c r="CF648" s="37" t="str">
        <v/>
      </c>
      <c r="CG648" s="37" t="str">
        <v/>
      </c>
      <c r="CH648" s="37" t="str">
        <v/>
      </c>
      <c r="CI648" s="37" t="str">
        <v/>
      </c>
      <c r="CJ648" s="41" t="str">
        <f t="shared" si="393"/>
        <v/>
      </c>
      <c r="CK648" s="41" t="str">
        <f t="shared" si="394"/>
        <v/>
      </c>
      <c r="CL648" s="61" t="str">
        <f t="shared" si="395"/>
        <v/>
      </c>
      <c r="CM648" s="39" t="str">
        <f t="shared" si="396"/>
        <v/>
      </c>
      <c r="CN648" s="39" t="str">
        <f t="shared" si="397"/>
        <v/>
      </c>
      <c r="CO648" s="42" t="str">
        <f t="shared" si="398"/>
        <v/>
      </c>
      <c r="CP648" s="42" t="str">
        <f t="shared" si="399"/>
        <v/>
      </c>
      <c r="CQ648" s="42" t="str">
        <f t="shared" si="400"/>
        <v/>
      </c>
      <c r="CR648" s="42" t="str">
        <f t="shared" si="401"/>
        <v/>
      </c>
      <c r="CS648" s="42" t="str">
        <f t="shared" si="402"/>
        <v/>
      </c>
      <c r="CT648" s="42" t="str">
        <f t="shared" si="403"/>
        <v/>
      </c>
      <c r="CU648" s="43" t="str">
        <f t="shared" si="404"/>
        <v/>
      </c>
      <c r="CV648" s="43" t="str">
        <f t="shared" si="405"/>
        <v/>
      </c>
      <c r="CW648" s="43" t="str">
        <f t="shared" si="406"/>
        <v/>
      </c>
      <c r="CX648" s="13"/>
    </row>
    <row r="649" spans="1:102" x14ac:dyDescent="0.25">
      <c r="A649" s="31"/>
      <c r="B649" s="13"/>
      <c r="C649" s="13"/>
      <c r="D649" s="13"/>
      <c r="E649" s="32"/>
      <c r="F649" s="32"/>
      <c r="G649" s="32"/>
      <c r="H649" s="32"/>
      <c r="I649" s="32"/>
      <c r="J649" s="13"/>
      <c r="K649" s="33"/>
      <c r="L649" s="34" t="str">
        <f>IFERROR(INDEX('Pokemon Data'!A:A,MATCH($A649,'Pokemon Data'!$B:$B,0)),"")</f>
        <v/>
      </c>
      <c r="M649" s="34" t="str">
        <f>IFERROR(INDEX('Pokemon Data'!I:I,MATCH($A649,'Pokemon Data'!$B:$B,0)),"")</f>
        <v/>
      </c>
      <c r="N649" s="34" t="str">
        <f>IFERROR(INDEX('Pokemon Data'!J:J,MATCH($A649,'Pokemon Data'!$B:$B,0)),"")</f>
        <v/>
      </c>
      <c r="O649" s="34" t="str">
        <f>IFERROR(INDEX('Pokemon Data'!K:K,MATCH($A649,'Pokemon Data'!$B:$B,0)),"")</f>
        <v/>
      </c>
      <c r="P649" s="35" t="str">
        <f>IFERROR(INDEX('Level Multipliers'!$A:$A,MATCH($D649,'Level Multipliers'!$B:$B,0)),"")</f>
        <v/>
      </c>
      <c r="Q649" s="36" t="str">
        <f>IFERROR(INDEX('Level Multipliers'!$D:$D,MATCH(P649,'Level Multipliers'!$A:$A,0)),"")</f>
        <v/>
      </c>
      <c r="R649" s="37" t="str">
        <f t="shared" si="370"/>
        <v/>
      </c>
      <c r="S649" s="37" t="str">
        <f t="shared" si="371"/>
        <v/>
      </c>
      <c r="T649" s="38" t="str">
        <f t="shared" si="372"/>
        <v/>
      </c>
      <c r="U649" s="38" t="str">
        <f t="shared" si="373"/>
        <v/>
      </c>
      <c r="V649" s="38" t="b">
        <f t="shared" si="374"/>
        <v>1</v>
      </c>
      <c r="W649" s="37" t="str">
        <f t="array" ref="W649:AG649">IF(V649,"",IVSolution($M649,$N649,$O649,R649,S649,T649,U649,$E649,$F649,$G649,$H649,$I649))</f>
        <v/>
      </c>
      <c r="X649" s="37" t="str">
        <v/>
      </c>
      <c r="Y649" s="37" t="str">
        <v/>
      </c>
      <c r="Z649" s="39" t="str">
        <v/>
      </c>
      <c r="AA649" s="39" t="str">
        <v/>
      </c>
      <c r="AB649" s="37" t="str">
        <v/>
      </c>
      <c r="AC649" s="37" t="str">
        <v/>
      </c>
      <c r="AD649" s="37" t="str">
        <v/>
      </c>
      <c r="AE649" s="37" t="str">
        <v/>
      </c>
      <c r="AF649" s="37" t="str">
        <v/>
      </c>
      <c r="AG649" s="37" t="str">
        <v/>
      </c>
      <c r="AH649" s="40" t="str">
        <f t="shared" si="375"/>
        <v/>
      </c>
      <c r="AI649" s="36" t="str">
        <f>IFERROR(INDEX('Level Multipliers'!$D:$D,MATCH(AH649,'Level Multipliers'!$A:$A,0)),"")</f>
        <v/>
      </c>
      <c r="AJ649" s="37" t="str">
        <f t="shared" si="376"/>
        <v/>
      </c>
      <c r="AK649" s="37" t="str">
        <f t="shared" si="377"/>
        <v/>
      </c>
      <c r="AL649" s="38" t="str">
        <f t="shared" si="378"/>
        <v/>
      </c>
      <c r="AM649" s="38" t="str">
        <f t="shared" si="379"/>
        <v/>
      </c>
      <c r="AN649" s="38" t="b">
        <f t="shared" si="380"/>
        <v>1</v>
      </c>
      <c r="AO649" s="37" t="str">
        <f t="array" ref="AO649:AY649">IF(AN649,"",IVSolution($M649,$N649,$O649,AJ649,AK649,AL649,AM649,$E649,$F649,$G649,$H649,$I649))</f>
        <v/>
      </c>
      <c r="AP649" s="37" t="str">
        <v/>
      </c>
      <c r="AQ649" s="37" t="str">
        <v/>
      </c>
      <c r="AR649" s="39" t="str">
        <v/>
      </c>
      <c r="AS649" s="39" t="str">
        <v/>
      </c>
      <c r="AT649" s="37" t="str">
        <v/>
      </c>
      <c r="AU649" s="37" t="str">
        <v/>
      </c>
      <c r="AV649" s="37" t="str">
        <v/>
      </c>
      <c r="AW649" s="37" t="str">
        <v/>
      </c>
      <c r="AX649" s="37" t="str">
        <v/>
      </c>
      <c r="AY649" s="37" t="str">
        <v/>
      </c>
      <c r="AZ649" s="40" t="str">
        <f t="shared" si="381"/>
        <v/>
      </c>
      <c r="BA649" s="36" t="str">
        <f>IFERROR(INDEX('Level Multipliers'!$D:$D,MATCH(AZ649,'Level Multipliers'!$A:$A,0)),"")</f>
        <v/>
      </c>
      <c r="BB649" s="37" t="str">
        <f t="shared" si="382"/>
        <v/>
      </c>
      <c r="BC649" s="37" t="str">
        <f t="shared" si="383"/>
        <v/>
      </c>
      <c r="BD649" s="38" t="str">
        <f t="shared" si="384"/>
        <v/>
      </c>
      <c r="BE649" s="38" t="str">
        <f t="shared" si="385"/>
        <v/>
      </c>
      <c r="BF649" s="38" t="b">
        <f t="shared" si="386"/>
        <v>1</v>
      </c>
      <c r="BG649" s="37" t="str">
        <f t="array" ref="BG649:BQ649">IF(BF649,"",IVSolution($M649,$N649,$O649,BB649,BC649,BD649,BE649,$E649,$F649,$G649,$H649,$I649))</f>
        <v/>
      </c>
      <c r="BH649" s="37" t="str">
        <v/>
      </c>
      <c r="BI649" s="37" t="str">
        <v/>
      </c>
      <c r="BJ649" s="39" t="str">
        <v/>
      </c>
      <c r="BK649" s="39" t="str">
        <v/>
      </c>
      <c r="BL649" s="37" t="str">
        <v/>
      </c>
      <c r="BM649" s="37" t="str">
        <v/>
      </c>
      <c r="BN649" s="37" t="str">
        <v/>
      </c>
      <c r="BO649" s="37" t="str">
        <v/>
      </c>
      <c r="BP649" s="37" t="str">
        <v/>
      </c>
      <c r="BQ649" s="37" t="str">
        <v/>
      </c>
      <c r="BR649" s="40" t="str">
        <f t="shared" si="387"/>
        <v/>
      </c>
      <c r="BS649" s="36" t="str">
        <f>IFERROR(INDEX('Level Multipliers'!$D:$D,MATCH(BR649,'Level Multipliers'!$A:$A,0)),"")</f>
        <v/>
      </c>
      <c r="BT649" s="37" t="str">
        <f t="shared" si="388"/>
        <v/>
      </c>
      <c r="BU649" s="37" t="str">
        <f t="shared" si="389"/>
        <v/>
      </c>
      <c r="BV649" s="38" t="str">
        <f t="shared" si="390"/>
        <v/>
      </c>
      <c r="BW649" s="38" t="str">
        <f t="shared" si="391"/>
        <v/>
      </c>
      <c r="BX649" s="38" t="b">
        <f t="shared" si="392"/>
        <v>1</v>
      </c>
      <c r="BY649" s="37" t="str">
        <f t="array" ref="BY649:CI649">IF(BX649,"",IVSolution($M649,$N649,$O649,BT649,BU649,BV649,BW649,$E649,$F649,$G649,$H649,$I649))</f>
        <v/>
      </c>
      <c r="BZ649" s="37" t="str">
        <v/>
      </c>
      <c r="CA649" s="37" t="str">
        <v/>
      </c>
      <c r="CB649" s="39" t="str">
        <v/>
      </c>
      <c r="CC649" s="39" t="str">
        <v/>
      </c>
      <c r="CD649" s="37" t="str">
        <v/>
      </c>
      <c r="CE649" s="37" t="str">
        <v/>
      </c>
      <c r="CF649" s="37" t="str">
        <v/>
      </c>
      <c r="CG649" s="37" t="str">
        <v/>
      </c>
      <c r="CH649" s="37" t="str">
        <v/>
      </c>
      <c r="CI649" s="37" t="str">
        <v/>
      </c>
      <c r="CJ649" s="41" t="str">
        <f t="shared" si="393"/>
        <v/>
      </c>
      <c r="CK649" s="41" t="str">
        <f t="shared" si="394"/>
        <v/>
      </c>
      <c r="CL649" s="61" t="str">
        <f t="shared" si="395"/>
        <v/>
      </c>
      <c r="CM649" s="39" t="str">
        <f t="shared" si="396"/>
        <v/>
      </c>
      <c r="CN649" s="39" t="str">
        <f t="shared" si="397"/>
        <v/>
      </c>
      <c r="CO649" s="42" t="str">
        <f t="shared" si="398"/>
        <v/>
      </c>
      <c r="CP649" s="42" t="str">
        <f t="shared" si="399"/>
        <v/>
      </c>
      <c r="CQ649" s="42" t="str">
        <f t="shared" si="400"/>
        <v/>
      </c>
      <c r="CR649" s="42" t="str">
        <f t="shared" si="401"/>
        <v/>
      </c>
      <c r="CS649" s="42" t="str">
        <f t="shared" si="402"/>
        <v/>
      </c>
      <c r="CT649" s="42" t="str">
        <f t="shared" si="403"/>
        <v/>
      </c>
      <c r="CU649" s="43" t="str">
        <f t="shared" si="404"/>
        <v/>
      </c>
      <c r="CV649" s="43" t="str">
        <f t="shared" si="405"/>
        <v/>
      </c>
      <c r="CW649" s="43" t="str">
        <f t="shared" si="406"/>
        <v/>
      </c>
      <c r="CX649" s="13"/>
    </row>
    <row r="650" spans="1:102" x14ac:dyDescent="0.25">
      <c r="A650" s="31"/>
      <c r="B650" s="13"/>
      <c r="C650" s="13"/>
      <c r="D650" s="13"/>
      <c r="E650" s="32"/>
      <c r="F650" s="32"/>
      <c r="G650" s="32"/>
      <c r="H650" s="32"/>
      <c r="I650" s="32"/>
      <c r="J650" s="13"/>
      <c r="K650" s="33"/>
      <c r="L650" s="34" t="str">
        <f>IFERROR(INDEX('Pokemon Data'!A:A,MATCH($A650,'Pokemon Data'!$B:$B,0)),"")</f>
        <v/>
      </c>
      <c r="M650" s="34" t="str">
        <f>IFERROR(INDEX('Pokemon Data'!I:I,MATCH($A650,'Pokemon Data'!$B:$B,0)),"")</f>
        <v/>
      </c>
      <c r="N650" s="34" t="str">
        <f>IFERROR(INDEX('Pokemon Data'!J:J,MATCH($A650,'Pokemon Data'!$B:$B,0)),"")</f>
        <v/>
      </c>
      <c r="O650" s="34" t="str">
        <f>IFERROR(INDEX('Pokemon Data'!K:K,MATCH($A650,'Pokemon Data'!$B:$B,0)),"")</f>
        <v/>
      </c>
      <c r="P650" s="35" t="str">
        <f>IFERROR(INDEX('Level Multipliers'!$A:$A,MATCH($D650,'Level Multipliers'!$B:$B,0)),"")</f>
        <v/>
      </c>
      <c r="Q650" s="36" t="str">
        <f>IFERROR(INDEX('Level Multipliers'!$D:$D,MATCH(P650,'Level Multipliers'!$A:$A,0)),"")</f>
        <v/>
      </c>
      <c r="R650" s="37" t="str">
        <f t="shared" si="370"/>
        <v/>
      </c>
      <c r="S650" s="37" t="str">
        <f t="shared" si="371"/>
        <v/>
      </c>
      <c r="T650" s="38" t="str">
        <f t="shared" si="372"/>
        <v/>
      </c>
      <c r="U650" s="38" t="str">
        <f t="shared" si="373"/>
        <v/>
      </c>
      <c r="V650" s="38" t="b">
        <f t="shared" si="374"/>
        <v>1</v>
      </c>
      <c r="W650" s="37" t="str">
        <f t="array" ref="W650:AG650">IF(V650,"",IVSolution($M650,$N650,$O650,R650,S650,T650,U650,$E650,$F650,$G650,$H650,$I650))</f>
        <v/>
      </c>
      <c r="X650" s="37" t="str">
        <v/>
      </c>
      <c r="Y650" s="37" t="str">
        <v/>
      </c>
      <c r="Z650" s="39" t="str">
        <v/>
      </c>
      <c r="AA650" s="39" t="str">
        <v/>
      </c>
      <c r="AB650" s="37" t="str">
        <v/>
      </c>
      <c r="AC650" s="37" t="str">
        <v/>
      </c>
      <c r="AD650" s="37" t="str">
        <v/>
      </c>
      <c r="AE650" s="37" t="str">
        <v/>
      </c>
      <c r="AF650" s="37" t="str">
        <v/>
      </c>
      <c r="AG650" s="37" t="str">
        <v/>
      </c>
      <c r="AH650" s="40" t="str">
        <f t="shared" si="375"/>
        <v/>
      </c>
      <c r="AI650" s="36" t="str">
        <f>IFERROR(INDEX('Level Multipliers'!$D:$D,MATCH(AH650,'Level Multipliers'!$A:$A,0)),"")</f>
        <v/>
      </c>
      <c r="AJ650" s="37" t="str">
        <f t="shared" si="376"/>
        <v/>
      </c>
      <c r="AK650" s="37" t="str">
        <f t="shared" si="377"/>
        <v/>
      </c>
      <c r="AL650" s="38" t="str">
        <f t="shared" si="378"/>
        <v/>
      </c>
      <c r="AM650" s="38" t="str">
        <f t="shared" si="379"/>
        <v/>
      </c>
      <c r="AN650" s="38" t="b">
        <f t="shared" si="380"/>
        <v>1</v>
      </c>
      <c r="AO650" s="37" t="str">
        <f t="array" ref="AO650:AY650">IF(AN650,"",IVSolution($M650,$N650,$O650,AJ650,AK650,AL650,AM650,$E650,$F650,$G650,$H650,$I650))</f>
        <v/>
      </c>
      <c r="AP650" s="37" t="str">
        <v/>
      </c>
      <c r="AQ650" s="37" t="str">
        <v/>
      </c>
      <c r="AR650" s="39" t="str">
        <v/>
      </c>
      <c r="AS650" s="39" t="str">
        <v/>
      </c>
      <c r="AT650" s="37" t="str">
        <v/>
      </c>
      <c r="AU650" s="37" t="str">
        <v/>
      </c>
      <c r="AV650" s="37" t="str">
        <v/>
      </c>
      <c r="AW650" s="37" t="str">
        <v/>
      </c>
      <c r="AX650" s="37" t="str">
        <v/>
      </c>
      <c r="AY650" s="37" t="str">
        <v/>
      </c>
      <c r="AZ650" s="40" t="str">
        <f t="shared" si="381"/>
        <v/>
      </c>
      <c r="BA650" s="36" t="str">
        <f>IFERROR(INDEX('Level Multipliers'!$D:$D,MATCH(AZ650,'Level Multipliers'!$A:$A,0)),"")</f>
        <v/>
      </c>
      <c r="BB650" s="37" t="str">
        <f t="shared" si="382"/>
        <v/>
      </c>
      <c r="BC650" s="37" t="str">
        <f t="shared" si="383"/>
        <v/>
      </c>
      <c r="BD650" s="38" t="str">
        <f t="shared" si="384"/>
        <v/>
      </c>
      <c r="BE650" s="38" t="str">
        <f t="shared" si="385"/>
        <v/>
      </c>
      <c r="BF650" s="38" t="b">
        <f t="shared" si="386"/>
        <v>1</v>
      </c>
      <c r="BG650" s="37" t="str">
        <f t="array" ref="BG650:BQ650">IF(BF650,"",IVSolution($M650,$N650,$O650,BB650,BC650,BD650,BE650,$E650,$F650,$G650,$H650,$I650))</f>
        <v/>
      </c>
      <c r="BH650" s="37" t="str">
        <v/>
      </c>
      <c r="BI650" s="37" t="str">
        <v/>
      </c>
      <c r="BJ650" s="39" t="str">
        <v/>
      </c>
      <c r="BK650" s="39" t="str">
        <v/>
      </c>
      <c r="BL650" s="37" t="str">
        <v/>
      </c>
      <c r="BM650" s="37" t="str">
        <v/>
      </c>
      <c r="BN650" s="37" t="str">
        <v/>
      </c>
      <c r="BO650" s="37" t="str">
        <v/>
      </c>
      <c r="BP650" s="37" t="str">
        <v/>
      </c>
      <c r="BQ650" s="37" t="str">
        <v/>
      </c>
      <c r="BR650" s="40" t="str">
        <f t="shared" si="387"/>
        <v/>
      </c>
      <c r="BS650" s="36" t="str">
        <f>IFERROR(INDEX('Level Multipliers'!$D:$D,MATCH(BR650,'Level Multipliers'!$A:$A,0)),"")</f>
        <v/>
      </c>
      <c r="BT650" s="37" t="str">
        <f t="shared" si="388"/>
        <v/>
      </c>
      <c r="BU650" s="37" t="str">
        <f t="shared" si="389"/>
        <v/>
      </c>
      <c r="BV650" s="38" t="str">
        <f t="shared" si="390"/>
        <v/>
      </c>
      <c r="BW650" s="38" t="str">
        <f t="shared" si="391"/>
        <v/>
      </c>
      <c r="BX650" s="38" t="b">
        <f t="shared" si="392"/>
        <v>1</v>
      </c>
      <c r="BY650" s="37" t="str">
        <f t="array" ref="BY650:CI650">IF(BX650,"",IVSolution($M650,$N650,$O650,BT650,BU650,BV650,BW650,$E650,$F650,$G650,$H650,$I650))</f>
        <v/>
      </c>
      <c r="BZ650" s="37" t="str">
        <v/>
      </c>
      <c r="CA650" s="37" t="str">
        <v/>
      </c>
      <c r="CB650" s="39" t="str">
        <v/>
      </c>
      <c r="CC650" s="39" t="str">
        <v/>
      </c>
      <c r="CD650" s="37" t="str">
        <v/>
      </c>
      <c r="CE650" s="37" t="str">
        <v/>
      </c>
      <c r="CF650" s="37" t="str">
        <v/>
      </c>
      <c r="CG650" s="37" t="str">
        <v/>
      </c>
      <c r="CH650" s="37" t="str">
        <v/>
      </c>
      <c r="CI650" s="37" t="str">
        <v/>
      </c>
      <c r="CJ650" s="41" t="str">
        <f t="shared" si="393"/>
        <v/>
      </c>
      <c r="CK650" s="41" t="str">
        <f t="shared" si="394"/>
        <v/>
      </c>
      <c r="CL650" s="61" t="str">
        <f t="shared" si="395"/>
        <v/>
      </c>
      <c r="CM650" s="39" t="str">
        <f t="shared" si="396"/>
        <v/>
      </c>
      <c r="CN650" s="39" t="str">
        <f t="shared" si="397"/>
        <v/>
      </c>
      <c r="CO650" s="42" t="str">
        <f t="shared" si="398"/>
        <v/>
      </c>
      <c r="CP650" s="42" t="str">
        <f t="shared" si="399"/>
        <v/>
      </c>
      <c r="CQ650" s="42" t="str">
        <f t="shared" si="400"/>
        <v/>
      </c>
      <c r="CR650" s="42" t="str">
        <f t="shared" si="401"/>
        <v/>
      </c>
      <c r="CS650" s="42" t="str">
        <f t="shared" si="402"/>
        <v/>
      </c>
      <c r="CT650" s="42" t="str">
        <f t="shared" si="403"/>
        <v/>
      </c>
      <c r="CU650" s="43" t="str">
        <f t="shared" si="404"/>
        <v/>
      </c>
      <c r="CV650" s="43" t="str">
        <f t="shared" si="405"/>
        <v/>
      </c>
      <c r="CW650" s="43" t="str">
        <f t="shared" si="406"/>
        <v/>
      </c>
      <c r="CX650" s="13"/>
    </row>
    <row r="651" spans="1:102" x14ac:dyDescent="0.25">
      <c r="A651" s="31"/>
      <c r="B651" s="13"/>
      <c r="C651" s="13"/>
      <c r="D651" s="13"/>
      <c r="E651" s="32"/>
      <c r="F651" s="32"/>
      <c r="G651" s="32"/>
      <c r="H651" s="32"/>
      <c r="I651" s="32"/>
      <c r="J651" s="13"/>
      <c r="K651" s="33"/>
      <c r="L651" s="34" t="str">
        <f>IFERROR(INDEX('Pokemon Data'!A:A,MATCH($A651,'Pokemon Data'!$B:$B,0)),"")</f>
        <v/>
      </c>
      <c r="M651" s="34" t="str">
        <f>IFERROR(INDEX('Pokemon Data'!I:I,MATCH($A651,'Pokemon Data'!$B:$B,0)),"")</f>
        <v/>
      </c>
      <c r="N651" s="34" t="str">
        <f>IFERROR(INDEX('Pokemon Data'!J:J,MATCH($A651,'Pokemon Data'!$B:$B,0)),"")</f>
        <v/>
      </c>
      <c r="O651" s="34" t="str">
        <f>IFERROR(INDEX('Pokemon Data'!K:K,MATCH($A651,'Pokemon Data'!$B:$B,0)),"")</f>
        <v/>
      </c>
      <c r="P651" s="35" t="str">
        <f>IFERROR(INDEX('Level Multipliers'!$A:$A,MATCH($D651,'Level Multipliers'!$B:$B,0)),"")</f>
        <v/>
      </c>
      <c r="Q651" s="36" t="str">
        <f>IFERROR(INDEX('Level Multipliers'!$D:$D,MATCH(P651,'Level Multipliers'!$A:$A,0)),"")</f>
        <v/>
      </c>
      <c r="R651" s="37" t="str">
        <f t="shared" si="370"/>
        <v/>
      </c>
      <c r="S651" s="37" t="str">
        <f t="shared" si="371"/>
        <v/>
      </c>
      <c r="T651" s="38" t="str">
        <f t="shared" si="372"/>
        <v/>
      </c>
      <c r="U651" s="38" t="str">
        <f t="shared" si="373"/>
        <v/>
      </c>
      <c r="V651" s="38" t="b">
        <f t="shared" si="374"/>
        <v>1</v>
      </c>
      <c r="W651" s="37" t="str">
        <f t="array" ref="W651:AG651">IF(V651,"",IVSolution($M651,$N651,$O651,R651,S651,T651,U651,$E651,$F651,$G651,$H651,$I651))</f>
        <v/>
      </c>
      <c r="X651" s="37" t="str">
        <v/>
      </c>
      <c r="Y651" s="37" t="str">
        <v/>
      </c>
      <c r="Z651" s="39" t="str">
        <v/>
      </c>
      <c r="AA651" s="39" t="str">
        <v/>
      </c>
      <c r="AB651" s="37" t="str">
        <v/>
      </c>
      <c r="AC651" s="37" t="str">
        <v/>
      </c>
      <c r="AD651" s="37" t="str">
        <v/>
      </c>
      <c r="AE651" s="37" t="str">
        <v/>
      </c>
      <c r="AF651" s="37" t="str">
        <v/>
      </c>
      <c r="AG651" s="37" t="str">
        <v/>
      </c>
      <c r="AH651" s="40" t="str">
        <f t="shared" si="375"/>
        <v/>
      </c>
      <c r="AI651" s="36" t="str">
        <f>IFERROR(INDEX('Level Multipliers'!$D:$D,MATCH(AH651,'Level Multipliers'!$A:$A,0)),"")</f>
        <v/>
      </c>
      <c r="AJ651" s="37" t="str">
        <f t="shared" si="376"/>
        <v/>
      </c>
      <c r="AK651" s="37" t="str">
        <f t="shared" si="377"/>
        <v/>
      </c>
      <c r="AL651" s="38" t="str">
        <f t="shared" si="378"/>
        <v/>
      </c>
      <c r="AM651" s="38" t="str">
        <f t="shared" si="379"/>
        <v/>
      </c>
      <c r="AN651" s="38" t="b">
        <f t="shared" si="380"/>
        <v>1</v>
      </c>
      <c r="AO651" s="37" t="str">
        <f t="array" ref="AO651:AY651">IF(AN651,"",IVSolution($M651,$N651,$O651,AJ651,AK651,AL651,AM651,$E651,$F651,$G651,$H651,$I651))</f>
        <v/>
      </c>
      <c r="AP651" s="37" t="str">
        <v/>
      </c>
      <c r="AQ651" s="37" t="str">
        <v/>
      </c>
      <c r="AR651" s="39" t="str">
        <v/>
      </c>
      <c r="AS651" s="39" t="str">
        <v/>
      </c>
      <c r="AT651" s="37" t="str">
        <v/>
      </c>
      <c r="AU651" s="37" t="str">
        <v/>
      </c>
      <c r="AV651" s="37" t="str">
        <v/>
      </c>
      <c r="AW651" s="37" t="str">
        <v/>
      </c>
      <c r="AX651" s="37" t="str">
        <v/>
      </c>
      <c r="AY651" s="37" t="str">
        <v/>
      </c>
      <c r="AZ651" s="40" t="str">
        <f t="shared" si="381"/>
        <v/>
      </c>
      <c r="BA651" s="36" t="str">
        <f>IFERROR(INDEX('Level Multipliers'!$D:$D,MATCH(AZ651,'Level Multipliers'!$A:$A,0)),"")</f>
        <v/>
      </c>
      <c r="BB651" s="37" t="str">
        <f t="shared" si="382"/>
        <v/>
      </c>
      <c r="BC651" s="37" t="str">
        <f t="shared" si="383"/>
        <v/>
      </c>
      <c r="BD651" s="38" t="str">
        <f t="shared" si="384"/>
        <v/>
      </c>
      <c r="BE651" s="38" t="str">
        <f t="shared" si="385"/>
        <v/>
      </c>
      <c r="BF651" s="38" t="b">
        <f t="shared" si="386"/>
        <v>1</v>
      </c>
      <c r="BG651" s="37" t="str">
        <f t="array" ref="BG651:BQ651">IF(BF651,"",IVSolution($M651,$N651,$O651,BB651,BC651,BD651,BE651,$E651,$F651,$G651,$H651,$I651))</f>
        <v/>
      </c>
      <c r="BH651" s="37" t="str">
        <v/>
      </c>
      <c r="BI651" s="37" t="str">
        <v/>
      </c>
      <c r="BJ651" s="39" t="str">
        <v/>
      </c>
      <c r="BK651" s="39" t="str">
        <v/>
      </c>
      <c r="BL651" s="37" t="str">
        <v/>
      </c>
      <c r="BM651" s="37" t="str">
        <v/>
      </c>
      <c r="BN651" s="37" t="str">
        <v/>
      </c>
      <c r="BO651" s="37" t="str">
        <v/>
      </c>
      <c r="BP651" s="37" t="str">
        <v/>
      </c>
      <c r="BQ651" s="37" t="str">
        <v/>
      </c>
      <c r="BR651" s="40" t="str">
        <f t="shared" si="387"/>
        <v/>
      </c>
      <c r="BS651" s="36" t="str">
        <f>IFERROR(INDEX('Level Multipliers'!$D:$D,MATCH(BR651,'Level Multipliers'!$A:$A,0)),"")</f>
        <v/>
      </c>
      <c r="BT651" s="37" t="str">
        <f t="shared" si="388"/>
        <v/>
      </c>
      <c r="BU651" s="37" t="str">
        <f t="shared" si="389"/>
        <v/>
      </c>
      <c r="BV651" s="38" t="str">
        <f t="shared" si="390"/>
        <v/>
      </c>
      <c r="BW651" s="38" t="str">
        <f t="shared" si="391"/>
        <v/>
      </c>
      <c r="BX651" s="38" t="b">
        <f t="shared" si="392"/>
        <v>1</v>
      </c>
      <c r="BY651" s="37" t="str">
        <f t="array" ref="BY651:CI651">IF(BX651,"",IVSolution($M651,$N651,$O651,BT651,BU651,BV651,BW651,$E651,$F651,$G651,$H651,$I651))</f>
        <v/>
      </c>
      <c r="BZ651" s="37" t="str">
        <v/>
      </c>
      <c r="CA651" s="37" t="str">
        <v/>
      </c>
      <c r="CB651" s="39" t="str">
        <v/>
      </c>
      <c r="CC651" s="39" t="str">
        <v/>
      </c>
      <c r="CD651" s="37" t="str">
        <v/>
      </c>
      <c r="CE651" s="37" t="str">
        <v/>
      </c>
      <c r="CF651" s="37" t="str">
        <v/>
      </c>
      <c r="CG651" s="37" t="str">
        <v/>
      </c>
      <c r="CH651" s="37" t="str">
        <v/>
      </c>
      <c r="CI651" s="37" t="str">
        <v/>
      </c>
      <c r="CJ651" s="41" t="str">
        <f t="shared" si="393"/>
        <v/>
      </c>
      <c r="CK651" s="41" t="str">
        <f t="shared" si="394"/>
        <v/>
      </c>
      <c r="CL651" s="61" t="str">
        <f t="shared" si="395"/>
        <v/>
      </c>
      <c r="CM651" s="39" t="str">
        <f t="shared" si="396"/>
        <v/>
      </c>
      <c r="CN651" s="39" t="str">
        <f t="shared" si="397"/>
        <v/>
      </c>
      <c r="CO651" s="42" t="str">
        <f t="shared" si="398"/>
        <v/>
      </c>
      <c r="CP651" s="42" t="str">
        <f t="shared" si="399"/>
        <v/>
      </c>
      <c r="CQ651" s="42" t="str">
        <f t="shared" si="400"/>
        <v/>
      </c>
      <c r="CR651" s="42" t="str">
        <f t="shared" si="401"/>
        <v/>
      </c>
      <c r="CS651" s="42" t="str">
        <f t="shared" si="402"/>
        <v/>
      </c>
      <c r="CT651" s="42" t="str">
        <f t="shared" si="403"/>
        <v/>
      </c>
      <c r="CU651" s="43" t="str">
        <f t="shared" si="404"/>
        <v/>
      </c>
      <c r="CV651" s="43" t="str">
        <f t="shared" si="405"/>
        <v/>
      </c>
      <c r="CW651" s="43" t="str">
        <f t="shared" si="406"/>
        <v/>
      </c>
      <c r="CX651" s="13"/>
    </row>
    <row r="652" spans="1:102" x14ac:dyDescent="0.25">
      <c r="A652" s="31"/>
      <c r="B652" s="13"/>
      <c r="C652" s="13"/>
      <c r="D652" s="13"/>
      <c r="E652" s="32"/>
      <c r="F652" s="32"/>
      <c r="G652" s="32"/>
      <c r="H652" s="32"/>
      <c r="I652" s="32"/>
      <c r="J652" s="13"/>
      <c r="K652" s="33"/>
      <c r="L652" s="34" t="str">
        <f>IFERROR(INDEX('Pokemon Data'!A:A,MATCH($A652,'Pokemon Data'!$B:$B,0)),"")</f>
        <v/>
      </c>
      <c r="M652" s="34" t="str">
        <f>IFERROR(INDEX('Pokemon Data'!I:I,MATCH($A652,'Pokemon Data'!$B:$B,0)),"")</f>
        <v/>
      </c>
      <c r="N652" s="34" t="str">
        <f>IFERROR(INDEX('Pokemon Data'!J:J,MATCH($A652,'Pokemon Data'!$B:$B,0)),"")</f>
        <v/>
      </c>
      <c r="O652" s="34" t="str">
        <f>IFERROR(INDEX('Pokemon Data'!K:K,MATCH($A652,'Pokemon Data'!$B:$B,0)),"")</f>
        <v/>
      </c>
      <c r="P652" s="35" t="str">
        <f>IFERROR(INDEX('Level Multipliers'!$A:$A,MATCH($D652,'Level Multipliers'!$B:$B,0)),"")</f>
        <v/>
      </c>
      <c r="Q652" s="36" t="str">
        <f>IFERROR(INDEX('Level Multipliers'!$D:$D,MATCH(P652,'Level Multipliers'!$A:$A,0)),"")</f>
        <v/>
      </c>
      <c r="R652" s="37" t="str">
        <f t="shared" si="370"/>
        <v/>
      </c>
      <c r="S652" s="37" t="str">
        <f t="shared" si="371"/>
        <v/>
      </c>
      <c r="T652" s="38" t="str">
        <f t="shared" si="372"/>
        <v/>
      </c>
      <c r="U652" s="38" t="str">
        <f t="shared" si="373"/>
        <v/>
      </c>
      <c r="V652" s="38" t="b">
        <f t="shared" si="374"/>
        <v>1</v>
      </c>
      <c r="W652" s="37" t="str">
        <f t="array" ref="W652:AG652">IF(V652,"",IVSolution($M652,$N652,$O652,R652,S652,T652,U652,$E652,$F652,$G652,$H652,$I652))</f>
        <v/>
      </c>
      <c r="X652" s="37" t="str">
        <v/>
      </c>
      <c r="Y652" s="37" t="str">
        <v/>
      </c>
      <c r="Z652" s="39" t="str">
        <v/>
      </c>
      <c r="AA652" s="39" t="str">
        <v/>
      </c>
      <c r="AB652" s="37" t="str">
        <v/>
      </c>
      <c r="AC652" s="37" t="str">
        <v/>
      </c>
      <c r="AD652" s="37" t="str">
        <v/>
      </c>
      <c r="AE652" s="37" t="str">
        <v/>
      </c>
      <c r="AF652" s="37" t="str">
        <v/>
      </c>
      <c r="AG652" s="37" t="str">
        <v/>
      </c>
      <c r="AH652" s="40" t="str">
        <f t="shared" si="375"/>
        <v/>
      </c>
      <c r="AI652" s="36" t="str">
        <f>IFERROR(INDEX('Level Multipliers'!$D:$D,MATCH(AH652,'Level Multipliers'!$A:$A,0)),"")</f>
        <v/>
      </c>
      <c r="AJ652" s="37" t="str">
        <f t="shared" si="376"/>
        <v/>
      </c>
      <c r="AK652" s="37" t="str">
        <f t="shared" si="377"/>
        <v/>
      </c>
      <c r="AL652" s="38" t="str">
        <f t="shared" si="378"/>
        <v/>
      </c>
      <c r="AM652" s="38" t="str">
        <f t="shared" si="379"/>
        <v/>
      </c>
      <c r="AN652" s="38" t="b">
        <f t="shared" si="380"/>
        <v>1</v>
      </c>
      <c r="AO652" s="37" t="str">
        <f t="array" ref="AO652:AY652">IF(AN652,"",IVSolution($M652,$N652,$O652,AJ652,AK652,AL652,AM652,$E652,$F652,$G652,$H652,$I652))</f>
        <v/>
      </c>
      <c r="AP652" s="37" t="str">
        <v/>
      </c>
      <c r="AQ652" s="37" t="str">
        <v/>
      </c>
      <c r="AR652" s="39" t="str">
        <v/>
      </c>
      <c r="AS652" s="39" t="str">
        <v/>
      </c>
      <c r="AT652" s="37" t="str">
        <v/>
      </c>
      <c r="AU652" s="37" t="str">
        <v/>
      </c>
      <c r="AV652" s="37" t="str">
        <v/>
      </c>
      <c r="AW652" s="37" t="str">
        <v/>
      </c>
      <c r="AX652" s="37" t="str">
        <v/>
      </c>
      <c r="AY652" s="37" t="str">
        <v/>
      </c>
      <c r="AZ652" s="40" t="str">
        <f t="shared" si="381"/>
        <v/>
      </c>
      <c r="BA652" s="36" t="str">
        <f>IFERROR(INDEX('Level Multipliers'!$D:$D,MATCH(AZ652,'Level Multipliers'!$A:$A,0)),"")</f>
        <v/>
      </c>
      <c r="BB652" s="37" t="str">
        <f t="shared" si="382"/>
        <v/>
      </c>
      <c r="BC652" s="37" t="str">
        <f t="shared" si="383"/>
        <v/>
      </c>
      <c r="BD652" s="38" t="str">
        <f t="shared" si="384"/>
        <v/>
      </c>
      <c r="BE652" s="38" t="str">
        <f t="shared" si="385"/>
        <v/>
      </c>
      <c r="BF652" s="38" t="b">
        <f t="shared" si="386"/>
        <v>1</v>
      </c>
      <c r="BG652" s="37" t="str">
        <f t="array" ref="BG652:BQ652">IF(BF652,"",IVSolution($M652,$N652,$O652,BB652,BC652,BD652,BE652,$E652,$F652,$G652,$H652,$I652))</f>
        <v/>
      </c>
      <c r="BH652" s="37" t="str">
        <v/>
      </c>
      <c r="BI652" s="37" t="str">
        <v/>
      </c>
      <c r="BJ652" s="39" t="str">
        <v/>
      </c>
      <c r="BK652" s="39" t="str">
        <v/>
      </c>
      <c r="BL652" s="37" t="str">
        <v/>
      </c>
      <c r="BM652" s="37" t="str">
        <v/>
      </c>
      <c r="BN652" s="37" t="str">
        <v/>
      </c>
      <c r="BO652" s="37" t="str">
        <v/>
      </c>
      <c r="BP652" s="37" t="str">
        <v/>
      </c>
      <c r="BQ652" s="37" t="str">
        <v/>
      </c>
      <c r="BR652" s="40" t="str">
        <f t="shared" si="387"/>
        <v/>
      </c>
      <c r="BS652" s="36" t="str">
        <f>IFERROR(INDEX('Level Multipliers'!$D:$D,MATCH(BR652,'Level Multipliers'!$A:$A,0)),"")</f>
        <v/>
      </c>
      <c r="BT652" s="37" t="str">
        <f t="shared" si="388"/>
        <v/>
      </c>
      <c r="BU652" s="37" t="str">
        <f t="shared" si="389"/>
        <v/>
      </c>
      <c r="BV652" s="38" t="str">
        <f t="shared" si="390"/>
        <v/>
      </c>
      <c r="BW652" s="38" t="str">
        <f t="shared" si="391"/>
        <v/>
      </c>
      <c r="BX652" s="38" t="b">
        <f t="shared" si="392"/>
        <v>1</v>
      </c>
      <c r="BY652" s="37" t="str">
        <f t="array" ref="BY652:CI652">IF(BX652,"",IVSolution($M652,$N652,$O652,BT652,BU652,BV652,BW652,$E652,$F652,$G652,$H652,$I652))</f>
        <v/>
      </c>
      <c r="BZ652" s="37" t="str">
        <v/>
      </c>
      <c r="CA652" s="37" t="str">
        <v/>
      </c>
      <c r="CB652" s="39" t="str">
        <v/>
      </c>
      <c r="CC652" s="39" t="str">
        <v/>
      </c>
      <c r="CD652" s="37" t="str">
        <v/>
      </c>
      <c r="CE652" s="37" t="str">
        <v/>
      </c>
      <c r="CF652" s="37" t="str">
        <v/>
      </c>
      <c r="CG652" s="37" t="str">
        <v/>
      </c>
      <c r="CH652" s="37" t="str">
        <v/>
      </c>
      <c r="CI652" s="37" t="str">
        <v/>
      </c>
      <c r="CJ652" s="41" t="str">
        <f t="shared" si="393"/>
        <v/>
      </c>
      <c r="CK652" s="41" t="str">
        <f t="shared" si="394"/>
        <v/>
      </c>
      <c r="CL652" s="61" t="str">
        <f t="shared" si="395"/>
        <v/>
      </c>
      <c r="CM652" s="39" t="str">
        <f t="shared" si="396"/>
        <v/>
      </c>
      <c r="CN652" s="39" t="str">
        <f t="shared" si="397"/>
        <v/>
      </c>
      <c r="CO652" s="42" t="str">
        <f t="shared" si="398"/>
        <v/>
      </c>
      <c r="CP652" s="42" t="str">
        <f t="shared" si="399"/>
        <v/>
      </c>
      <c r="CQ652" s="42" t="str">
        <f t="shared" si="400"/>
        <v/>
      </c>
      <c r="CR652" s="42" t="str">
        <f t="shared" si="401"/>
        <v/>
      </c>
      <c r="CS652" s="42" t="str">
        <f t="shared" si="402"/>
        <v/>
      </c>
      <c r="CT652" s="42" t="str">
        <f t="shared" si="403"/>
        <v/>
      </c>
      <c r="CU652" s="43" t="str">
        <f t="shared" si="404"/>
        <v/>
      </c>
      <c r="CV652" s="43" t="str">
        <f t="shared" si="405"/>
        <v/>
      </c>
      <c r="CW652" s="43" t="str">
        <f t="shared" si="406"/>
        <v/>
      </c>
      <c r="CX652" s="13"/>
    </row>
    <row r="653" spans="1:102" x14ac:dyDescent="0.25">
      <c r="A653" s="31"/>
      <c r="B653" s="13"/>
      <c r="C653" s="13"/>
      <c r="D653" s="13"/>
      <c r="E653" s="32"/>
      <c r="F653" s="32"/>
      <c r="G653" s="32"/>
      <c r="H653" s="32"/>
      <c r="I653" s="32"/>
      <c r="J653" s="13"/>
      <c r="K653" s="33"/>
      <c r="L653" s="34" t="str">
        <f>IFERROR(INDEX('Pokemon Data'!A:A,MATCH($A653,'Pokemon Data'!$B:$B,0)),"")</f>
        <v/>
      </c>
      <c r="M653" s="34" t="str">
        <f>IFERROR(INDEX('Pokemon Data'!I:I,MATCH($A653,'Pokemon Data'!$B:$B,0)),"")</f>
        <v/>
      </c>
      <c r="N653" s="34" t="str">
        <f>IFERROR(INDEX('Pokemon Data'!J:J,MATCH($A653,'Pokemon Data'!$B:$B,0)),"")</f>
        <v/>
      </c>
      <c r="O653" s="34" t="str">
        <f>IFERROR(INDEX('Pokemon Data'!K:K,MATCH($A653,'Pokemon Data'!$B:$B,0)),"")</f>
        <v/>
      </c>
      <c r="P653" s="35" t="str">
        <f>IFERROR(INDEX('Level Multipliers'!$A:$A,MATCH($D653,'Level Multipliers'!$B:$B,0)),"")</f>
        <v/>
      </c>
      <c r="Q653" s="36" t="str">
        <f>IFERROR(INDEX('Level Multipliers'!$D:$D,MATCH(P653,'Level Multipliers'!$A:$A,0)),"")</f>
        <v/>
      </c>
      <c r="R653" s="37" t="str">
        <f t="shared" si="370"/>
        <v/>
      </c>
      <c r="S653" s="37" t="str">
        <f t="shared" si="371"/>
        <v/>
      </c>
      <c r="T653" s="38" t="str">
        <f t="shared" si="372"/>
        <v/>
      </c>
      <c r="U653" s="38" t="str">
        <f t="shared" si="373"/>
        <v/>
      </c>
      <c r="V653" s="38" t="b">
        <f t="shared" si="374"/>
        <v>1</v>
      </c>
      <c r="W653" s="37" t="str">
        <f t="array" ref="W653:AG653">IF(V653,"",IVSolution($M653,$N653,$O653,R653,S653,T653,U653,$E653,$F653,$G653,$H653,$I653))</f>
        <v/>
      </c>
      <c r="X653" s="37" t="str">
        <v/>
      </c>
      <c r="Y653" s="37" t="str">
        <v/>
      </c>
      <c r="Z653" s="39" t="str">
        <v/>
      </c>
      <c r="AA653" s="39" t="str">
        <v/>
      </c>
      <c r="AB653" s="37" t="str">
        <v/>
      </c>
      <c r="AC653" s="37" t="str">
        <v/>
      </c>
      <c r="AD653" s="37" t="str">
        <v/>
      </c>
      <c r="AE653" s="37" t="str">
        <v/>
      </c>
      <c r="AF653" s="37" t="str">
        <v/>
      </c>
      <c r="AG653" s="37" t="str">
        <v/>
      </c>
      <c r="AH653" s="40" t="str">
        <f t="shared" si="375"/>
        <v/>
      </c>
      <c r="AI653" s="36" t="str">
        <f>IFERROR(INDEX('Level Multipliers'!$D:$D,MATCH(AH653,'Level Multipliers'!$A:$A,0)),"")</f>
        <v/>
      </c>
      <c r="AJ653" s="37" t="str">
        <f t="shared" si="376"/>
        <v/>
      </c>
      <c r="AK653" s="37" t="str">
        <f t="shared" si="377"/>
        <v/>
      </c>
      <c r="AL653" s="38" t="str">
        <f t="shared" si="378"/>
        <v/>
      </c>
      <c r="AM653" s="38" t="str">
        <f t="shared" si="379"/>
        <v/>
      </c>
      <c r="AN653" s="38" t="b">
        <f t="shared" si="380"/>
        <v>1</v>
      </c>
      <c r="AO653" s="37" t="str">
        <f t="array" ref="AO653:AY653">IF(AN653,"",IVSolution($M653,$N653,$O653,AJ653,AK653,AL653,AM653,$E653,$F653,$G653,$H653,$I653))</f>
        <v/>
      </c>
      <c r="AP653" s="37" t="str">
        <v/>
      </c>
      <c r="AQ653" s="37" t="str">
        <v/>
      </c>
      <c r="AR653" s="39" t="str">
        <v/>
      </c>
      <c r="AS653" s="39" t="str">
        <v/>
      </c>
      <c r="AT653" s="37" t="str">
        <v/>
      </c>
      <c r="AU653" s="37" t="str">
        <v/>
      </c>
      <c r="AV653" s="37" t="str">
        <v/>
      </c>
      <c r="AW653" s="37" t="str">
        <v/>
      </c>
      <c r="AX653" s="37" t="str">
        <v/>
      </c>
      <c r="AY653" s="37" t="str">
        <v/>
      </c>
      <c r="AZ653" s="40" t="str">
        <f t="shared" si="381"/>
        <v/>
      </c>
      <c r="BA653" s="36" t="str">
        <f>IFERROR(INDEX('Level Multipliers'!$D:$D,MATCH(AZ653,'Level Multipliers'!$A:$A,0)),"")</f>
        <v/>
      </c>
      <c r="BB653" s="37" t="str">
        <f t="shared" si="382"/>
        <v/>
      </c>
      <c r="BC653" s="37" t="str">
        <f t="shared" si="383"/>
        <v/>
      </c>
      <c r="BD653" s="38" t="str">
        <f t="shared" si="384"/>
        <v/>
      </c>
      <c r="BE653" s="38" t="str">
        <f t="shared" si="385"/>
        <v/>
      </c>
      <c r="BF653" s="38" t="b">
        <f t="shared" si="386"/>
        <v>1</v>
      </c>
      <c r="BG653" s="37" t="str">
        <f t="array" ref="BG653:BQ653">IF(BF653,"",IVSolution($M653,$N653,$O653,BB653,BC653,BD653,BE653,$E653,$F653,$G653,$H653,$I653))</f>
        <v/>
      </c>
      <c r="BH653" s="37" t="str">
        <v/>
      </c>
      <c r="BI653" s="37" t="str">
        <v/>
      </c>
      <c r="BJ653" s="39" t="str">
        <v/>
      </c>
      <c r="BK653" s="39" t="str">
        <v/>
      </c>
      <c r="BL653" s="37" t="str">
        <v/>
      </c>
      <c r="BM653" s="37" t="str">
        <v/>
      </c>
      <c r="BN653" s="37" t="str">
        <v/>
      </c>
      <c r="BO653" s="37" t="str">
        <v/>
      </c>
      <c r="BP653" s="37" t="str">
        <v/>
      </c>
      <c r="BQ653" s="37" t="str">
        <v/>
      </c>
      <c r="BR653" s="40" t="str">
        <f t="shared" si="387"/>
        <v/>
      </c>
      <c r="BS653" s="36" t="str">
        <f>IFERROR(INDEX('Level Multipliers'!$D:$D,MATCH(BR653,'Level Multipliers'!$A:$A,0)),"")</f>
        <v/>
      </c>
      <c r="BT653" s="37" t="str">
        <f t="shared" si="388"/>
        <v/>
      </c>
      <c r="BU653" s="37" t="str">
        <f t="shared" si="389"/>
        <v/>
      </c>
      <c r="BV653" s="38" t="str">
        <f t="shared" si="390"/>
        <v/>
      </c>
      <c r="BW653" s="38" t="str">
        <f t="shared" si="391"/>
        <v/>
      </c>
      <c r="BX653" s="38" t="b">
        <f t="shared" si="392"/>
        <v>1</v>
      </c>
      <c r="BY653" s="37" t="str">
        <f t="array" ref="BY653:CI653">IF(BX653,"",IVSolution($M653,$N653,$O653,BT653,BU653,BV653,BW653,$E653,$F653,$G653,$H653,$I653))</f>
        <v/>
      </c>
      <c r="BZ653" s="37" t="str">
        <v/>
      </c>
      <c r="CA653" s="37" t="str">
        <v/>
      </c>
      <c r="CB653" s="39" t="str">
        <v/>
      </c>
      <c r="CC653" s="39" t="str">
        <v/>
      </c>
      <c r="CD653" s="37" t="str">
        <v/>
      </c>
      <c r="CE653" s="37" t="str">
        <v/>
      </c>
      <c r="CF653" s="37" t="str">
        <v/>
      </c>
      <c r="CG653" s="37" t="str">
        <v/>
      </c>
      <c r="CH653" s="37" t="str">
        <v/>
      </c>
      <c r="CI653" s="37" t="str">
        <v/>
      </c>
      <c r="CJ653" s="41" t="str">
        <f t="shared" si="393"/>
        <v/>
      </c>
      <c r="CK653" s="41" t="str">
        <f t="shared" si="394"/>
        <v/>
      </c>
      <c r="CL653" s="61" t="str">
        <f t="shared" si="395"/>
        <v/>
      </c>
      <c r="CM653" s="39" t="str">
        <f t="shared" si="396"/>
        <v/>
      </c>
      <c r="CN653" s="39" t="str">
        <f t="shared" si="397"/>
        <v/>
      </c>
      <c r="CO653" s="42" t="str">
        <f t="shared" si="398"/>
        <v/>
      </c>
      <c r="CP653" s="42" t="str">
        <f t="shared" si="399"/>
        <v/>
      </c>
      <c r="CQ653" s="42" t="str">
        <f t="shared" si="400"/>
        <v/>
      </c>
      <c r="CR653" s="42" t="str">
        <f t="shared" si="401"/>
        <v/>
      </c>
      <c r="CS653" s="42" t="str">
        <f t="shared" si="402"/>
        <v/>
      </c>
      <c r="CT653" s="42" t="str">
        <f t="shared" si="403"/>
        <v/>
      </c>
      <c r="CU653" s="43" t="str">
        <f t="shared" si="404"/>
        <v/>
      </c>
      <c r="CV653" s="43" t="str">
        <f t="shared" si="405"/>
        <v/>
      </c>
      <c r="CW653" s="43" t="str">
        <f t="shared" si="406"/>
        <v/>
      </c>
      <c r="CX653" s="13"/>
    </row>
    <row r="654" spans="1:102" x14ac:dyDescent="0.25">
      <c r="A654" s="31"/>
      <c r="B654" s="13"/>
      <c r="C654" s="13"/>
      <c r="D654" s="13"/>
      <c r="E654" s="32"/>
      <c r="F654" s="32"/>
      <c r="G654" s="32"/>
      <c r="H654" s="32"/>
      <c r="I654" s="32"/>
      <c r="J654" s="13"/>
      <c r="K654" s="33"/>
      <c r="L654" s="34" t="str">
        <f>IFERROR(INDEX('Pokemon Data'!A:A,MATCH($A654,'Pokemon Data'!$B:$B,0)),"")</f>
        <v/>
      </c>
      <c r="M654" s="34" t="str">
        <f>IFERROR(INDEX('Pokemon Data'!I:I,MATCH($A654,'Pokemon Data'!$B:$B,0)),"")</f>
        <v/>
      </c>
      <c r="N654" s="34" t="str">
        <f>IFERROR(INDEX('Pokemon Data'!J:J,MATCH($A654,'Pokemon Data'!$B:$B,0)),"")</f>
        <v/>
      </c>
      <c r="O654" s="34" t="str">
        <f>IFERROR(INDEX('Pokemon Data'!K:K,MATCH($A654,'Pokemon Data'!$B:$B,0)),"")</f>
        <v/>
      </c>
      <c r="P654" s="35" t="str">
        <f>IFERROR(INDEX('Level Multipliers'!$A:$A,MATCH($D654,'Level Multipliers'!$B:$B,0)),"")</f>
        <v/>
      </c>
      <c r="Q654" s="36" t="str">
        <f>IFERROR(INDEX('Level Multipliers'!$D:$D,MATCH(P654,'Level Multipliers'!$A:$A,0)),"")</f>
        <v/>
      </c>
      <c r="R654" s="37" t="str">
        <f t="shared" si="370"/>
        <v/>
      </c>
      <c r="S654" s="37" t="str">
        <f t="shared" si="371"/>
        <v/>
      </c>
      <c r="T654" s="38" t="str">
        <f t="shared" si="372"/>
        <v/>
      </c>
      <c r="U654" s="38" t="str">
        <f t="shared" si="373"/>
        <v/>
      </c>
      <c r="V654" s="38" t="b">
        <f t="shared" si="374"/>
        <v>1</v>
      </c>
      <c r="W654" s="37" t="str">
        <f t="array" ref="W654:AG654">IF(V654,"",IVSolution($M654,$N654,$O654,R654,S654,T654,U654,$E654,$F654,$G654,$H654,$I654))</f>
        <v/>
      </c>
      <c r="X654" s="37" t="str">
        <v/>
      </c>
      <c r="Y654" s="37" t="str">
        <v/>
      </c>
      <c r="Z654" s="39" t="str">
        <v/>
      </c>
      <c r="AA654" s="39" t="str">
        <v/>
      </c>
      <c r="AB654" s="37" t="str">
        <v/>
      </c>
      <c r="AC654" s="37" t="str">
        <v/>
      </c>
      <c r="AD654" s="37" t="str">
        <v/>
      </c>
      <c r="AE654" s="37" t="str">
        <v/>
      </c>
      <c r="AF654" s="37" t="str">
        <v/>
      </c>
      <c r="AG654" s="37" t="str">
        <v/>
      </c>
      <c r="AH654" s="40" t="str">
        <f t="shared" si="375"/>
        <v/>
      </c>
      <c r="AI654" s="36" t="str">
        <f>IFERROR(INDEX('Level Multipliers'!$D:$D,MATCH(AH654,'Level Multipliers'!$A:$A,0)),"")</f>
        <v/>
      </c>
      <c r="AJ654" s="37" t="str">
        <f t="shared" si="376"/>
        <v/>
      </c>
      <c r="AK654" s="37" t="str">
        <f t="shared" si="377"/>
        <v/>
      </c>
      <c r="AL654" s="38" t="str">
        <f t="shared" si="378"/>
        <v/>
      </c>
      <c r="AM654" s="38" t="str">
        <f t="shared" si="379"/>
        <v/>
      </c>
      <c r="AN654" s="38" t="b">
        <f t="shared" si="380"/>
        <v>1</v>
      </c>
      <c r="AO654" s="37" t="str">
        <f t="array" ref="AO654:AY654">IF(AN654,"",IVSolution($M654,$N654,$O654,AJ654,AK654,AL654,AM654,$E654,$F654,$G654,$H654,$I654))</f>
        <v/>
      </c>
      <c r="AP654" s="37" t="str">
        <v/>
      </c>
      <c r="AQ654" s="37" t="str">
        <v/>
      </c>
      <c r="AR654" s="39" t="str">
        <v/>
      </c>
      <c r="AS654" s="39" t="str">
        <v/>
      </c>
      <c r="AT654" s="37" t="str">
        <v/>
      </c>
      <c r="AU654" s="37" t="str">
        <v/>
      </c>
      <c r="AV654" s="37" t="str">
        <v/>
      </c>
      <c r="AW654" s="37" t="str">
        <v/>
      </c>
      <c r="AX654" s="37" t="str">
        <v/>
      </c>
      <c r="AY654" s="37" t="str">
        <v/>
      </c>
      <c r="AZ654" s="40" t="str">
        <f t="shared" si="381"/>
        <v/>
      </c>
      <c r="BA654" s="36" t="str">
        <f>IFERROR(INDEX('Level Multipliers'!$D:$D,MATCH(AZ654,'Level Multipliers'!$A:$A,0)),"")</f>
        <v/>
      </c>
      <c r="BB654" s="37" t="str">
        <f t="shared" si="382"/>
        <v/>
      </c>
      <c r="BC654" s="37" t="str">
        <f t="shared" si="383"/>
        <v/>
      </c>
      <c r="BD654" s="38" t="str">
        <f t="shared" si="384"/>
        <v/>
      </c>
      <c r="BE654" s="38" t="str">
        <f t="shared" si="385"/>
        <v/>
      </c>
      <c r="BF654" s="38" t="b">
        <f t="shared" si="386"/>
        <v>1</v>
      </c>
      <c r="BG654" s="37" t="str">
        <f t="array" ref="BG654:BQ654">IF(BF654,"",IVSolution($M654,$N654,$O654,BB654,BC654,BD654,BE654,$E654,$F654,$G654,$H654,$I654))</f>
        <v/>
      </c>
      <c r="BH654" s="37" t="str">
        <v/>
      </c>
      <c r="BI654" s="37" t="str">
        <v/>
      </c>
      <c r="BJ654" s="39" t="str">
        <v/>
      </c>
      <c r="BK654" s="39" t="str">
        <v/>
      </c>
      <c r="BL654" s="37" t="str">
        <v/>
      </c>
      <c r="BM654" s="37" t="str">
        <v/>
      </c>
      <c r="BN654" s="37" t="str">
        <v/>
      </c>
      <c r="BO654" s="37" t="str">
        <v/>
      </c>
      <c r="BP654" s="37" t="str">
        <v/>
      </c>
      <c r="BQ654" s="37" t="str">
        <v/>
      </c>
      <c r="BR654" s="40" t="str">
        <f t="shared" si="387"/>
        <v/>
      </c>
      <c r="BS654" s="36" t="str">
        <f>IFERROR(INDEX('Level Multipliers'!$D:$D,MATCH(BR654,'Level Multipliers'!$A:$A,0)),"")</f>
        <v/>
      </c>
      <c r="BT654" s="37" t="str">
        <f t="shared" si="388"/>
        <v/>
      </c>
      <c r="BU654" s="37" t="str">
        <f t="shared" si="389"/>
        <v/>
      </c>
      <c r="BV654" s="38" t="str">
        <f t="shared" si="390"/>
        <v/>
      </c>
      <c r="BW654" s="38" t="str">
        <f t="shared" si="391"/>
        <v/>
      </c>
      <c r="BX654" s="38" t="b">
        <f t="shared" si="392"/>
        <v>1</v>
      </c>
      <c r="BY654" s="37" t="str">
        <f t="array" ref="BY654:CI654">IF(BX654,"",IVSolution($M654,$N654,$O654,BT654,BU654,BV654,BW654,$E654,$F654,$G654,$H654,$I654))</f>
        <v/>
      </c>
      <c r="BZ654" s="37" t="str">
        <v/>
      </c>
      <c r="CA654" s="37" t="str">
        <v/>
      </c>
      <c r="CB654" s="39" t="str">
        <v/>
      </c>
      <c r="CC654" s="39" t="str">
        <v/>
      </c>
      <c r="CD654" s="37" t="str">
        <v/>
      </c>
      <c r="CE654" s="37" t="str">
        <v/>
      </c>
      <c r="CF654" s="37" t="str">
        <v/>
      </c>
      <c r="CG654" s="37" t="str">
        <v/>
      </c>
      <c r="CH654" s="37" t="str">
        <v/>
      </c>
      <c r="CI654" s="37" t="str">
        <v/>
      </c>
      <c r="CJ654" s="41" t="str">
        <f t="shared" si="393"/>
        <v/>
      </c>
      <c r="CK654" s="41" t="str">
        <f t="shared" si="394"/>
        <v/>
      </c>
      <c r="CL654" s="61" t="str">
        <f t="shared" si="395"/>
        <v/>
      </c>
      <c r="CM654" s="39" t="str">
        <f t="shared" si="396"/>
        <v/>
      </c>
      <c r="CN654" s="39" t="str">
        <f t="shared" si="397"/>
        <v/>
      </c>
      <c r="CO654" s="42" t="str">
        <f t="shared" si="398"/>
        <v/>
      </c>
      <c r="CP654" s="42" t="str">
        <f t="shared" si="399"/>
        <v/>
      </c>
      <c r="CQ654" s="42" t="str">
        <f t="shared" si="400"/>
        <v/>
      </c>
      <c r="CR654" s="42" t="str">
        <f t="shared" si="401"/>
        <v/>
      </c>
      <c r="CS654" s="42" t="str">
        <f t="shared" si="402"/>
        <v/>
      </c>
      <c r="CT654" s="42" t="str">
        <f t="shared" si="403"/>
        <v/>
      </c>
      <c r="CU654" s="43" t="str">
        <f t="shared" si="404"/>
        <v/>
      </c>
      <c r="CV654" s="43" t="str">
        <f t="shared" si="405"/>
        <v/>
      </c>
      <c r="CW654" s="43" t="str">
        <f t="shared" si="406"/>
        <v/>
      </c>
      <c r="CX654" s="13"/>
    </row>
    <row r="655" spans="1:102" x14ac:dyDescent="0.25">
      <c r="A655" s="31"/>
      <c r="B655" s="13"/>
      <c r="C655" s="13"/>
      <c r="D655" s="13"/>
      <c r="E655" s="32"/>
      <c r="F655" s="32"/>
      <c r="G655" s="32"/>
      <c r="H655" s="32"/>
      <c r="I655" s="32"/>
      <c r="J655" s="13"/>
      <c r="K655" s="33"/>
      <c r="L655" s="34" t="str">
        <f>IFERROR(INDEX('Pokemon Data'!A:A,MATCH($A655,'Pokemon Data'!$B:$B,0)),"")</f>
        <v/>
      </c>
      <c r="M655" s="34" t="str">
        <f>IFERROR(INDEX('Pokemon Data'!I:I,MATCH($A655,'Pokemon Data'!$B:$B,0)),"")</f>
        <v/>
      </c>
      <c r="N655" s="34" t="str">
        <f>IFERROR(INDEX('Pokemon Data'!J:J,MATCH($A655,'Pokemon Data'!$B:$B,0)),"")</f>
        <v/>
      </c>
      <c r="O655" s="34" t="str">
        <f>IFERROR(INDEX('Pokemon Data'!K:K,MATCH($A655,'Pokemon Data'!$B:$B,0)),"")</f>
        <v/>
      </c>
      <c r="P655" s="35" t="str">
        <f>IFERROR(INDEX('Level Multipliers'!$A:$A,MATCH($D655,'Level Multipliers'!$B:$B,0)),"")</f>
        <v/>
      </c>
      <c r="Q655" s="36" t="str">
        <f>IFERROR(INDEX('Level Multipliers'!$D:$D,MATCH(P655,'Level Multipliers'!$A:$A,0)),"")</f>
        <v/>
      </c>
      <c r="R655" s="37" t="str">
        <f t="shared" si="370"/>
        <v/>
      </c>
      <c r="S655" s="37" t="str">
        <f t="shared" si="371"/>
        <v/>
      </c>
      <c r="T655" s="38" t="str">
        <f t="shared" si="372"/>
        <v/>
      </c>
      <c r="U655" s="38" t="str">
        <f t="shared" si="373"/>
        <v/>
      </c>
      <c r="V655" s="38" t="b">
        <f t="shared" si="374"/>
        <v>1</v>
      </c>
      <c r="W655" s="37" t="str">
        <f t="array" ref="W655:AG655">IF(V655,"",IVSolution($M655,$N655,$O655,R655,S655,T655,U655,$E655,$F655,$G655,$H655,$I655))</f>
        <v/>
      </c>
      <c r="X655" s="37" t="str">
        <v/>
      </c>
      <c r="Y655" s="37" t="str">
        <v/>
      </c>
      <c r="Z655" s="39" t="str">
        <v/>
      </c>
      <c r="AA655" s="39" t="str">
        <v/>
      </c>
      <c r="AB655" s="37" t="str">
        <v/>
      </c>
      <c r="AC655" s="37" t="str">
        <v/>
      </c>
      <c r="AD655" s="37" t="str">
        <v/>
      </c>
      <c r="AE655" s="37" t="str">
        <v/>
      </c>
      <c r="AF655" s="37" t="str">
        <v/>
      </c>
      <c r="AG655" s="37" t="str">
        <v/>
      </c>
      <c r="AH655" s="40" t="str">
        <f t="shared" si="375"/>
        <v/>
      </c>
      <c r="AI655" s="36" t="str">
        <f>IFERROR(INDEX('Level Multipliers'!$D:$D,MATCH(AH655,'Level Multipliers'!$A:$A,0)),"")</f>
        <v/>
      </c>
      <c r="AJ655" s="37" t="str">
        <f t="shared" si="376"/>
        <v/>
      </c>
      <c r="AK655" s="37" t="str">
        <f t="shared" si="377"/>
        <v/>
      </c>
      <c r="AL655" s="38" t="str">
        <f t="shared" si="378"/>
        <v/>
      </c>
      <c r="AM655" s="38" t="str">
        <f t="shared" si="379"/>
        <v/>
      </c>
      <c r="AN655" s="38" t="b">
        <f t="shared" si="380"/>
        <v>1</v>
      </c>
      <c r="AO655" s="37" t="str">
        <f t="array" ref="AO655:AY655">IF(AN655,"",IVSolution($M655,$N655,$O655,AJ655,AK655,AL655,AM655,$E655,$F655,$G655,$H655,$I655))</f>
        <v/>
      </c>
      <c r="AP655" s="37" t="str">
        <v/>
      </c>
      <c r="AQ655" s="37" t="str">
        <v/>
      </c>
      <c r="AR655" s="39" t="str">
        <v/>
      </c>
      <c r="AS655" s="39" t="str">
        <v/>
      </c>
      <c r="AT655" s="37" t="str">
        <v/>
      </c>
      <c r="AU655" s="37" t="str">
        <v/>
      </c>
      <c r="AV655" s="37" t="str">
        <v/>
      </c>
      <c r="AW655" s="37" t="str">
        <v/>
      </c>
      <c r="AX655" s="37" t="str">
        <v/>
      </c>
      <c r="AY655" s="37" t="str">
        <v/>
      </c>
      <c r="AZ655" s="40" t="str">
        <f t="shared" si="381"/>
        <v/>
      </c>
      <c r="BA655" s="36" t="str">
        <f>IFERROR(INDEX('Level Multipliers'!$D:$D,MATCH(AZ655,'Level Multipliers'!$A:$A,0)),"")</f>
        <v/>
      </c>
      <c r="BB655" s="37" t="str">
        <f t="shared" si="382"/>
        <v/>
      </c>
      <c r="BC655" s="37" t="str">
        <f t="shared" si="383"/>
        <v/>
      </c>
      <c r="BD655" s="38" t="str">
        <f t="shared" si="384"/>
        <v/>
      </c>
      <c r="BE655" s="38" t="str">
        <f t="shared" si="385"/>
        <v/>
      </c>
      <c r="BF655" s="38" t="b">
        <f t="shared" si="386"/>
        <v>1</v>
      </c>
      <c r="BG655" s="37" t="str">
        <f t="array" ref="BG655:BQ655">IF(BF655,"",IVSolution($M655,$N655,$O655,BB655,BC655,BD655,BE655,$E655,$F655,$G655,$H655,$I655))</f>
        <v/>
      </c>
      <c r="BH655" s="37" t="str">
        <v/>
      </c>
      <c r="BI655" s="37" t="str">
        <v/>
      </c>
      <c r="BJ655" s="39" t="str">
        <v/>
      </c>
      <c r="BK655" s="39" t="str">
        <v/>
      </c>
      <c r="BL655" s="37" t="str">
        <v/>
      </c>
      <c r="BM655" s="37" t="str">
        <v/>
      </c>
      <c r="BN655" s="37" t="str">
        <v/>
      </c>
      <c r="BO655" s="37" t="str">
        <v/>
      </c>
      <c r="BP655" s="37" t="str">
        <v/>
      </c>
      <c r="BQ655" s="37" t="str">
        <v/>
      </c>
      <c r="BR655" s="40" t="str">
        <f t="shared" si="387"/>
        <v/>
      </c>
      <c r="BS655" s="36" t="str">
        <f>IFERROR(INDEX('Level Multipliers'!$D:$D,MATCH(BR655,'Level Multipliers'!$A:$A,0)),"")</f>
        <v/>
      </c>
      <c r="BT655" s="37" t="str">
        <f t="shared" si="388"/>
        <v/>
      </c>
      <c r="BU655" s="37" t="str">
        <f t="shared" si="389"/>
        <v/>
      </c>
      <c r="BV655" s="38" t="str">
        <f t="shared" si="390"/>
        <v/>
      </c>
      <c r="BW655" s="38" t="str">
        <f t="shared" si="391"/>
        <v/>
      </c>
      <c r="BX655" s="38" t="b">
        <f t="shared" si="392"/>
        <v>1</v>
      </c>
      <c r="BY655" s="37" t="str">
        <f t="array" ref="BY655:CI655">IF(BX655,"",IVSolution($M655,$N655,$O655,BT655,BU655,BV655,BW655,$E655,$F655,$G655,$H655,$I655))</f>
        <v/>
      </c>
      <c r="BZ655" s="37" t="str">
        <v/>
      </c>
      <c r="CA655" s="37" t="str">
        <v/>
      </c>
      <c r="CB655" s="39" t="str">
        <v/>
      </c>
      <c r="CC655" s="39" t="str">
        <v/>
      </c>
      <c r="CD655" s="37" t="str">
        <v/>
      </c>
      <c r="CE655" s="37" t="str">
        <v/>
      </c>
      <c r="CF655" s="37" t="str">
        <v/>
      </c>
      <c r="CG655" s="37" t="str">
        <v/>
      </c>
      <c r="CH655" s="37" t="str">
        <v/>
      </c>
      <c r="CI655" s="37" t="str">
        <v/>
      </c>
      <c r="CJ655" s="41" t="str">
        <f t="shared" si="393"/>
        <v/>
      </c>
      <c r="CK655" s="41" t="str">
        <f t="shared" si="394"/>
        <v/>
      </c>
      <c r="CL655" s="61" t="str">
        <f t="shared" si="395"/>
        <v/>
      </c>
      <c r="CM655" s="39" t="str">
        <f t="shared" si="396"/>
        <v/>
      </c>
      <c r="CN655" s="39" t="str">
        <f t="shared" si="397"/>
        <v/>
      </c>
      <c r="CO655" s="42" t="str">
        <f t="shared" si="398"/>
        <v/>
      </c>
      <c r="CP655" s="42" t="str">
        <f t="shared" si="399"/>
        <v/>
      </c>
      <c r="CQ655" s="42" t="str">
        <f t="shared" si="400"/>
        <v/>
      </c>
      <c r="CR655" s="42" t="str">
        <f t="shared" si="401"/>
        <v/>
      </c>
      <c r="CS655" s="42" t="str">
        <f t="shared" si="402"/>
        <v/>
      </c>
      <c r="CT655" s="42" t="str">
        <f t="shared" si="403"/>
        <v/>
      </c>
      <c r="CU655" s="43" t="str">
        <f t="shared" si="404"/>
        <v/>
      </c>
      <c r="CV655" s="43" t="str">
        <f t="shared" si="405"/>
        <v/>
      </c>
      <c r="CW655" s="43" t="str">
        <f t="shared" si="406"/>
        <v/>
      </c>
      <c r="CX655" s="13"/>
    </row>
    <row r="656" spans="1:102" x14ac:dyDescent="0.25">
      <c r="A656" s="31"/>
      <c r="B656" s="13"/>
      <c r="C656" s="13"/>
      <c r="D656" s="13"/>
      <c r="E656" s="32"/>
      <c r="F656" s="32"/>
      <c r="G656" s="32"/>
      <c r="H656" s="32"/>
      <c r="I656" s="32"/>
      <c r="J656" s="13"/>
      <c r="K656" s="33"/>
      <c r="L656" s="34" t="str">
        <f>IFERROR(INDEX('Pokemon Data'!A:A,MATCH($A656,'Pokemon Data'!$B:$B,0)),"")</f>
        <v/>
      </c>
      <c r="M656" s="34" t="str">
        <f>IFERROR(INDEX('Pokemon Data'!I:I,MATCH($A656,'Pokemon Data'!$B:$B,0)),"")</f>
        <v/>
      </c>
      <c r="N656" s="34" t="str">
        <f>IFERROR(INDEX('Pokemon Data'!J:J,MATCH($A656,'Pokemon Data'!$B:$B,0)),"")</f>
        <v/>
      </c>
      <c r="O656" s="34" t="str">
        <f>IFERROR(INDEX('Pokemon Data'!K:K,MATCH($A656,'Pokemon Data'!$B:$B,0)),"")</f>
        <v/>
      </c>
      <c r="P656" s="35" t="str">
        <f>IFERROR(INDEX('Level Multipliers'!$A:$A,MATCH($D656,'Level Multipliers'!$B:$B,0)),"")</f>
        <v/>
      </c>
      <c r="Q656" s="36" t="str">
        <f>IFERROR(INDEX('Level Multipliers'!$D:$D,MATCH(P656,'Level Multipliers'!$A:$A,0)),"")</f>
        <v/>
      </c>
      <c r="R656" s="37" t="str">
        <f t="shared" si="370"/>
        <v/>
      </c>
      <c r="S656" s="37" t="str">
        <f t="shared" si="371"/>
        <v/>
      </c>
      <c r="T656" s="38" t="str">
        <f t="shared" si="372"/>
        <v/>
      </c>
      <c r="U656" s="38" t="str">
        <f t="shared" si="373"/>
        <v/>
      </c>
      <c r="V656" s="38" t="b">
        <f t="shared" si="374"/>
        <v>1</v>
      </c>
      <c r="W656" s="37" t="str">
        <f t="array" ref="W656:AG656">IF(V656,"",IVSolution($M656,$N656,$O656,R656,S656,T656,U656,$E656,$F656,$G656,$H656,$I656))</f>
        <v/>
      </c>
      <c r="X656" s="37" t="str">
        <v/>
      </c>
      <c r="Y656" s="37" t="str">
        <v/>
      </c>
      <c r="Z656" s="39" t="str">
        <v/>
      </c>
      <c r="AA656" s="39" t="str">
        <v/>
      </c>
      <c r="AB656" s="37" t="str">
        <v/>
      </c>
      <c r="AC656" s="37" t="str">
        <v/>
      </c>
      <c r="AD656" s="37" t="str">
        <v/>
      </c>
      <c r="AE656" s="37" t="str">
        <v/>
      </c>
      <c r="AF656" s="37" t="str">
        <v/>
      </c>
      <c r="AG656" s="37" t="str">
        <v/>
      </c>
      <c r="AH656" s="40" t="str">
        <f t="shared" si="375"/>
        <v/>
      </c>
      <c r="AI656" s="36" t="str">
        <f>IFERROR(INDEX('Level Multipliers'!$D:$D,MATCH(AH656,'Level Multipliers'!$A:$A,0)),"")</f>
        <v/>
      </c>
      <c r="AJ656" s="37" t="str">
        <f t="shared" si="376"/>
        <v/>
      </c>
      <c r="AK656" s="37" t="str">
        <f t="shared" si="377"/>
        <v/>
      </c>
      <c r="AL656" s="38" t="str">
        <f t="shared" si="378"/>
        <v/>
      </c>
      <c r="AM656" s="38" t="str">
        <f t="shared" si="379"/>
        <v/>
      </c>
      <c r="AN656" s="38" t="b">
        <f t="shared" si="380"/>
        <v>1</v>
      </c>
      <c r="AO656" s="37" t="str">
        <f t="array" ref="AO656:AY656">IF(AN656,"",IVSolution($M656,$N656,$O656,AJ656,AK656,AL656,AM656,$E656,$F656,$G656,$H656,$I656))</f>
        <v/>
      </c>
      <c r="AP656" s="37" t="str">
        <v/>
      </c>
      <c r="AQ656" s="37" t="str">
        <v/>
      </c>
      <c r="AR656" s="39" t="str">
        <v/>
      </c>
      <c r="AS656" s="39" t="str">
        <v/>
      </c>
      <c r="AT656" s="37" t="str">
        <v/>
      </c>
      <c r="AU656" s="37" t="str">
        <v/>
      </c>
      <c r="AV656" s="37" t="str">
        <v/>
      </c>
      <c r="AW656" s="37" t="str">
        <v/>
      </c>
      <c r="AX656" s="37" t="str">
        <v/>
      </c>
      <c r="AY656" s="37" t="str">
        <v/>
      </c>
      <c r="AZ656" s="40" t="str">
        <f t="shared" si="381"/>
        <v/>
      </c>
      <c r="BA656" s="36" t="str">
        <f>IFERROR(INDEX('Level Multipliers'!$D:$D,MATCH(AZ656,'Level Multipliers'!$A:$A,0)),"")</f>
        <v/>
      </c>
      <c r="BB656" s="37" t="str">
        <f t="shared" si="382"/>
        <v/>
      </c>
      <c r="BC656" s="37" t="str">
        <f t="shared" si="383"/>
        <v/>
      </c>
      <c r="BD656" s="38" t="str">
        <f t="shared" si="384"/>
        <v/>
      </c>
      <c r="BE656" s="38" t="str">
        <f t="shared" si="385"/>
        <v/>
      </c>
      <c r="BF656" s="38" t="b">
        <f t="shared" si="386"/>
        <v>1</v>
      </c>
      <c r="BG656" s="37" t="str">
        <f t="array" ref="BG656:BQ656">IF(BF656,"",IVSolution($M656,$N656,$O656,BB656,BC656,BD656,BE656,$E656,$F656,$G656,$H656,$I656))</f>
        <v/>
      </c>
      <c r="BH656" s="37" t="str">
        <v/>
      </c>
      <c r="BI656" s="37" t="str">
        <v/>
      </c>
      <c r="BJ656" s="39" t="str">
        <v/>
      </c>
      <c r="BK656" s="39" t="str">
        <v/>
      </c>
      <c r="BL656" s="37" t="str">
        <v/>
      </c>
      <c r="BM656" s="37" t="str">
        <v/>
      </c>
      <c r="BN656" s="37" t="str">
        <v/>
      </c>
      <c r="BO656" s="37" t="str">
        <v/>
      </c>
      <c r="BP656" s="37" t="str">
        <v/>
      </c>
      <c r="BQ656" s="37" t="str">
        <v/>
      </c>
      <c r="BR656" s="40" t="str">
        <f t="shared" si="387"/>
        <v/>
      </c>
      <c r="BS656" s="36" t="str">
        <f>IFERROR(INDEX('Level Multipliers'!$D:$D,MATCH(BR656,'Level Multipliers'!$A:$A,0)),"")</f>
        <v/>
      </c>
      <c r="BT656" s="37" t="str">
        <f t="shared" si="388"/>
        <v/>
      </c>
      <c r="BU656" s="37" t="str">
        <f t="shared" si="389"/>
        <v/>
      </c>
      <c r="BV656" s="38" t="str">
        <f t="shared" si="390"/>
        <v/>
      </c>
      <c r="BW656" s="38" t="str">
        <f t="shared" si="391"/>
        <v/>
      </c>
      <c r="BX656" s="38" t="b">
        <f t="shared" si="392"/>
        <v>1</v>
      </c>
      <c r="BY656" s="37" t="str">
        <f t="array" ref="BY656:CI656">IF(BX656,"",IVSolution($M656,$N656,$O656,BT656,BU656,BV656,BW656,$E656,$F656,$G656,$H656,$I656))</f>
        <v/>
      </c>
      <c r="BZ656" s="37" t="str">
        <v/>
      </c>
      <c r="CA656" s="37" t="str">
        <v/>
      </c>
      <c r="CB656" s="39" t="str">
        <v/>
      </c>
      <c r="CC656" s="39" t="str">
        <v/>
      </c>
      <c r="CD656" s="37" t="str">
        <v/>
      </c>
      <c r="CE656" s="37" t="str">
        <v/>
      </c>
      <c r="CF656" s="37" t="str">
        <v/>
      </c>
      <c r="CG656" s="37" t="str">
        <v/>
      </c>
      <c r="CH656" s="37" t="str">
        <v/>
      </c>
      <c r="CI656" s="37" t="str">
        <v/>
      </c>
      <c r="CJ656" s="41" t="str">
        <f t="shared" si="393"/>
        <v/>
      </c>
      <c r="CK656" s="41" t="str">
        <f t="shared" si="394"/>
        <v/>
      </c>
      <c r="CL656" s="61" t="str">
        <f t="shared" si="395"/>
        <v/>
      </c>
      <c r="CM656" s="39" t="str">
        <f t="shared" si="396"/>
        <v/>
      </c>
      <c r="CN656" s="39" t="str">
        <f t="shared" si="397"/>
        <v/>
      </c>
      <c r="CO656" s="42" t="str">
        <f t="shared" si="398"/>
        <v/>
      </c>
      <c r="CP656" s="42" t="str">
        <f t="shared" si="399"/>
        <v/>
      </c>
      <c r="CQ656" s="42" t="str">
        <f t="shared" si="400"/>
        <v/>
      </c>
      <c r="CR656" s="42" t="str">
        <f t="shared" si="401"/>
        <v/>
      </c>
      <c r="CS656" s="42" t="str">
        <f t="shared" si="402"/>
        <v/>
      </c>
      <c r="CT656" s="42" t="str">
        <f t="shared" si="403"/>
        <v/>
      </c>
      <c r="CU656" s="43" t="str">
        <f t="shared" si="404"/>
        <v/>
      </c>
      <c r="CV656" s="43" t="str">
        <f t="shared" si="405"/>
        <v/>
      </c>
      <c r="CW656" s="43" t="str">
        <f t="shared" si="406"/>
        <v/>
      </c>
      <c r="CX656" s="13"/>
    </row>
    <row r="657" spans="1:102" x14ac:dyDescent="0.25">
      <c r="A657" s="31"/>
      <c r="B657" s="13"/>
      <c r="C657" s="13"/>
      <c r="D657" s="13"/>
      <c r="E657" s="32"/>
      <c r="F657" s="32"/>
      <c r="G657" s="32"/>
      <c r="H657" s="32"/>
      <c r="I657" s="32"/>
      <c r="J657" s="13"/>
      <c r="K657" s="33"/>
      <c r="L657" s="34" t="str">
        <f>IFERROR(INDEX('Pokemon Data'!A:A,MATCH($A657,'Pokemon Data'!$B:$B,0)),"")</f>
        <v/>
      </c>
      <c r="M657" s="34" t="str">
        <f>IFERROR(INDEX('Pokemon Data'!I:I,MATCH($A657,'Pokemon Data'!$B:$B,0)),"")</f>
        <v/>
      </c>
      <c r="N657" s="34" t="str">
        <f>IFERROR(INDEX('Pokemon Data'!J:J,MATCH($A657,'Pokemon Data'!$B:$B,0)),"")</f>
        <v/>
      </c>
      <c r="O657" s="34" t="str">
        <f>IFERROR(INDEX('Pokemon Data'!K:K,MATCH($A657,'Pokemon Data'!$B:$B,0)),"")</f>
        <v/>
      </c>
      <c r="P657" s="35" t="str">
        <f>IFERROR(INDEX('Level Multipliers'!$A:$A,MATCH($D657,'Level Multipliers'!$B:$B,0)),"")</f>
        <v/>
      </c>
      <c r="Q657" s="36" t="str">
        <f>IFERROR(INDEX('Level Multipliers'!$D:$D,MATCH(P657,'Level Multipliers'!$A:$A,0)),"")</f>
        <v/>
      </c>
      <c r="R657" s="37" t="str">
        <f t="shared" si="370"/>
        <v/>
      </c>
      <c r="S657" s="37" t="str">
        <f t="shared" si="371"/>
        <v/>
      </c>
      <c r="T657" s="38" t="str">
        <f t="shared" si="372"/>
        <v/>
      </c>
      <c r="U657" s="38" t="str">
        <f t="shared" si="373"/>
        <v/>
      </c>
      <c r="V657" s="38" t="b">
        <f t="shared" si="374"/>
        <v>1</v>
      </c>
      <c r="W657" s="37" t="str">
        <f t="array" ref="W657:AG657">IF(V657,"",IVSolution($M657,$N657,$O657,R657,S657,T657,U657,$E657,$F657,$G657,$H657,$I657))</f>
        <v/>
      </c>
      <c r="X657" s="37" t="str">
        <v/>
      </c>
      <c r="Y657" s="37" t="str">
        <v/>
      </c>
      <c r="Z657" s="39" t="str">
        <v/>
      </c>
      <c r="AA657" s="39" t="str">
        <v/>
      </c>
      <c r="AB657" s="37" t="str">
        <v/>
      </c>
      <c r="AC657" s="37" t="str">
        <v/>
      </c>
      <c r="AD657" s="37" t="str">
        <v/>
      </c>
      <c r="AE657" s="37" t="str">
        <v/>
      </c>
      <c r="AF657" s="37" t="str">
        <v/>
      </c>
      <c r="AG657" s="37" t="str">
        <v/>
      </c>
      <c r="AH657" s="40" t="str">
        <f t="shared" si="375"/>
        <v/>
      </c>
      <c r="AI657" s="36" t="str">
        <f>IFERROR(INDEX('Level Multipliers'!$D:$D,MATCH(AH657,'Level Multipliers'!$A:$A,0)),"")</f>
        <v/>
      </c>
      <c r="AJ657" s="37" t="str">
        <f t="shared" si="376"/>
        <v/>
      </c>
      <c r="AK657" s="37" t="str">
        <f t="shared" si="377"/>
        <v/>
      </c>
      <c r="AL657" s="38" t="str">
        <f t="shared" si="378"/>
        <v/>
      </c>
      <c r="AM657" s="38" t="str">
        <f t="shared" si="379"/>
        <v/>
      </c>
      <c r="AN657" s="38" t="b">
        <f t="shared" si="380"/>
        <v>1</v>
      </c>
      <c r="AO657" s="37" t="str">
        <f t="array" ref="AO657:AY657">IF(AN657,"",IVSolution($M657,$N657,$O657,AJ657,AK657,AL657,AM657,$E657,$F657,$G657,$H657,$I657))</f>
        <v/>
      </c>
      <c r="AP657" s="37" t="str">
        <v/>
      </c>
      <c r="AQ657" s="37" t="str">
        <v/>
      </c>
      <c r="AR657" s="39" t="str">
        <v/>
      </c>
      <c r="AS657" s="39" t="str">
        <v/>
      </c>
      <c r="AT657" s="37" t="str">
        <v/>
      </c>
      <c r="AU657" s="37" t="str">
        <v/>
      </c>
      <c r="AV657" s="37" t="str">
        <v/>
      </c>
      <c r="AW657" s="37" t="str">
        <v/>
      </c>
      <c r="AX657" s="37" t="str">
        <v/>
      </c>
      <c r="AY657" s="37" t="str">
        <v/>
      </c>
      <c r="AZ657" s="40" t="str">
        <f t="shared" si="381"/>
        <v/>
      </c>
      <c r="BA657" s="36" t="str">
        <f>IFERROR(INDEX('Level Multipliers'!$D:$D,MATCH(AZ657,'Level Multipliers'!$A:$A,0)),"")</f>
        <v/>
      </c>
      <c r="BB657" s="37" t="str">
        <f t="shared" si="382"/>
        <v/>
      </c>
      <c r="BC657" s="37" t="str">
        <f t="shared" si="383"/>
        <v/>
      </c>
      <c r="BD657" s="38" t="str">
        <f t="shared" si="384"/>
        <v/>
      </c>
      <c r="BE657" s="38" t="str">
        <f t="shared" si="385"/>
        <v/>
      </c>
      <c r="BF657" s="38" t="b">
        <f t="shared" si="386"/>
        <v>1</v>
      </c>
      <c r="BG657" s="37" t="str">
        <f t="array" ref="BG657:BQ657">IF(BF657,"",IVSolution($M657,$N657,$O657,BB657,BC657,BD657,BE657,$E657,$F657,$G657,$H657,$I657))</f>
        <v/>
      </c>
      <c r="BH657" s="37" t="str">
        <v/>
      </c>
      <c r="BI657" s="37" t="str">
        <v/>
      </c>
      <c r="BJ657" s="39" t="str">
        <v/>
      </c>
      <c r="BK657" s="39" t="str">
        <v/>
      </c>
      <c r="BL657" s="37" t="str">
        <v/>
      </c>
      <c r="BM657" s="37" t="str">
        <v/>
      </c>
      <c r="BN657" s="37" t="str">
        <v/>
      </c>
      <c r="BO657" s="37" t="str">
        <v/>
      </c>
      <c r="BP657" s="37" t="str">
        <v/>
      </c>
      <c r="BQ657" s="37" t="str">
        <v/>
      </c>
      <c r="BR657" s="40" t="str">
        <f t="shared" si="387"/>
        <v/>
      </c>
      <c r="BS657" s="36" t="str">
        <f>IFERROR(INDEX('Level Multipliers'!$D:$D,MATCH(BR657,'Level Multipliers'!$A:$A,0)),"")</f>
        <v/>
      </c>
      <c r="BT657" s="37" t="str">
        <f t="shared" si="388"/>
        <v/>
      </c>
      <c r="BU657" s="37" t="str">
        <f t="shared" si="389"/>
        <v/>
      </c>
      <c r="BV657" s="38" t="str">
        <f t="shared" si="390"/>
        <v/>
      </c>
      <c r="BW657" s="38" t="str">
        <f t="shared" si="391"/>
        <v/>
      </c>
      <c r="BX657" s="38" t="b">
        <f t="shared" si="392"/>
        <v>1</v>
      </c>
      <c r="BY657" s="37" t="str">
        <f t="array" ref="BY657:CI657">IF(BX657,"",IVSolution($M657,$N657,$O657,BT657,BU657,BV657,BW657,$E657,$F657,$G657,$H657,$I657))</f>
        <v/>
      </c>
      <c r="BZ657" s="37" t="str">
        <v/>
      </c>
      <c r="CA657" s="37" t="str">
        <v/>
      </c>
      <c r="CB657" s="39" t="str">
        <v/>
      </c>
      <c r="CC657" s="39" t="str">
        <v/>
      </c>
      <c r="CD657" s="37" t="str">
        <v/>
      </c>
      <c r="CE657" s="37" t="str">
        <v/>
      </c>
      <c r="CF657" s="37" t="str">
        <v/>
      </c>
      <c r="CG657" s="37" t="str">
        <v/>
      </c>
      <c r="CH657" s="37" t="str">
        <v/>
      </c>
      <c r="CI657" s="37" t="str">
        <v/>
      </c>
      <c r="CJ657" s="41" t="str">
        <f t="shared" si="393"/>
        <v/>
      </c>
      <c r="CK657" s="41" t="str">
        <f t="shared" si="394"/>
        <v/>
      </c>
      <c r="CL657" s="61" t="str">
        <f t="shared" si="395"/>
        <v/>
      </c>
      <c r="CM657" s="39" t="str">
        <f t="shared" si="396"/>
        <v/>
      </c>
      <c r="CN657" s="39" t="str">
        <f t="shared" si="397"/>
        <v/>
      </c>
      <c r="CO657" s="42" t="str">
        <f t="shared" si="398"/>
        <v/>
      </c>
      <c r="CP657" s="42" t="str">
        <f t="shared" si="399"/>
        <v/>
      </c>
      <c r="CQ657" s="42" t="str">
        <f t="shared" si="400"/>
        <v/>
      </c>
      <c r="CR657" s="42" t="str">
        <f t="shared" si="401"/>
        <v/>
      </c>
      <c r="CS657" s="42" t="str">
        <f t="shared" si="402"/>
        <v/>
      </c>
      <c r="CT657" s="42" t="str">
        <f t="shared" si="403"/>
        <v/>
      </c>
      <c r="CU657" s="43" t="str">
        <f t="shared" si="404"/>
        <v/>
      </c>
      <c r="CV657" s="43" t="str">
        <f t="shared" si="405"/>
        <v/>
      </c>
      <c r="CW657" s="43" t="str">
        <f t="shared" si="406"/>
        <v/>
      </c>
      <c r="CX657" s="13"/>
    </row>
    <row r="658" spans="1:102" x14ac:dyDescent="0.25">
      <c r="A658" s="31"/>
      <c r="B658" s="13"/>
      <c r="C658" s="13"/>
      <c r="D658" s="13"/>
      <c r="E658" s="32"/>
      <c r="F658" s="32"/>
      <c r="G658" s="32"/>
      <c r="H658" s="32"/>
      <c r="I658" s="32"/>
      <c r="J658" s="13"/>
      <c r="K658" s="33"/>
      <c r="L658" s="34" t="str">
        <f>IFERROR(INDEX('Pokemon Data'!A:A,MATCH($A658,'Pokemon Data'!$B:$B,0)),"")</f>
        <v/>
      </c>
      <c r="M658" s="34" t="str">
        <f>IFERROR(INDEX('Pokemon Data'!I:I,MATCH($A658,'Pokemon Data'!$B:$B,0)),"")</f>
        <v/>
      </c>
      <c r="N658" s="34" t="str">
        <f>IFERROR(INDEX('Pokemon Data'!J:J,MATCH($A658,'Pokemon Data'!$B:$B,0)),"")</f>
        <v/>
      </c>
      <c r="O658" s="34" t="str">
        <f>IFERROR(INDEX('Pokemon Data'!K:K,MATCH($A658,'Pokemon Data'!$B:$B,0)),"")</f>
        <v/>
      </c>
      <c r="P658" s="35" t="str">
        <f>IFERROR(INDEX('Level Multipliers'!$A:$A,MATCH($D658,'Level Multipliers'!$B:$B,0)),"")</f>
        <v/>
      </c>
      <c r="Q658" s="36" t="str">
        <f>IFERROR(INDEX('Level Multipliers'!$D:$D,MATCH(P658,'Level Multipliers'!$A:$A,0)),"")</f>
        <v/>
      </c>
      <c r="R658" s="37" t="str">
        <f t="shared" si="370"/>
        <v/>
      </c>
      <c r="S658" s="37" t="str">
        <f t="shared" si="371"/>
        <v/>
      </c>
      <c r="T658" s="38" t="str">
        <f t="shared" si="372"/>
        <v/>
      </c>
      <c r="U658" s="38" t="str">
        <f t="shared" si="373"/>
        <v/>
      </c>
      <c r="V658" s="38" t="b">
        <f t="shared" si="374"/>
        <v>1</v>
      </c>
      <c r="W658" s="37" t="str">
        <f t="array" ref="W658:AG658">IF(V658,"",IVSolution($M658,$N658,$O658,R658,S658,T658,U658,$E658,$F658,$G658,$H658,$I658))</f>
        <v/>
      </c>
      <c r="X658" s="37" t="str">
        <v/>
      </c>
      <c r="Y658" s="37" t="str">
        <v/>
      </c>
      <c r="Z658" s="39" t="str">
        <v/>
      </c>
      <c r="AA658" s="39" t="str">
        <v/>
      </c>
      <c r="AB658" s="37" t="str">
        <v/>
      </c>
      <c r="AC658" s="37" t="str">
        <v/>
      </c>
      <c r="AD658" s="37" t="str">
        <v/>
      </c>
      <c r="AE658" s="37" t="str">
        <v/>
      </c>
      <c r="AF658" s="37" t="str">
        <v/>
      </c>
      <c r="AG658" s="37" t="str">
        <v/>
      </c>
      <c r="AH658" s="40" t="str">
        <f t="shared" si="375"/>
        <v/>
      </c>
      <c r="AI658" s="36" t="str">
        <f>IFERROR(INDEX('Level Multipliers'!$D:$D,MATCH(AH658,'Level Multipliers'!$A:$A,0)),"")</f>
        <v/>
      </c>
      <c r="AJ658" s="37" t="str">
        <f t="shared" si="376"/>
        <v/>
      </c>
      <c r="AK658" s="37" t="str">
        <f t="shared" si="377"/>
        <v/>
      </c>
      <c r="AL658" s="38" t="str">
        <f t="shared" si="378"/>
        <v/>
      </c>
      <c r="AM658" s="38" t="str">
        <f t="shared" si="379"/>
        <v/>
      </c>
      <c r="AN658" s="38" t="b">
        <f t="shared" si="380"/>
        <v>1</v>
      </c>
      <c r="AO658" s="37" t="str">
        <f t="array" ref="AO658:AY658">IF(AN658,"",IVSolution($M658,$N658,$O658,AJ658,AK658,AL658,AM658,$E658,$F658,$G658,$H658,$I658))</f>
        <v/>
      </c>
      <c r="AP658" s="37" t="str">
        <v/>
      </c>
      <c r="AQ658" s="37" t="str">
        <v/>
      </c>
      <c r="AR658" s="39" t="str">
        <v/>
      </c>
      <c r="AS658" s="39" t="str">
        <v/>
      </c>
      <c r="AT658" s="37" t="str">
        <v/>
      </c>
      <c r="AU658" s="37" t="str">
        <v/>
      </c>
      <c r="AV658" s="37" t="str">
        <v/>
      </c>
      <c r="AW658" s="37" t="str">
        <v/>
      </c>
      <c r="AX658" s="37" t="str">
        <v/>
      </c>
      <c r="AY658" s="37" t="str">
        <v/>
      </c>
      <c r="AZ658" s="40" t="str">
        <f t="shared" si="381"/>
        <v/>
      </c>
      <c r="BA658" s="36" t="str">
        <f>IFERROR(INDEX('Level Multipliers'!$D:$D,MATCH(AZ658,'Level Multipliers'!$A:$A,0)),"")</f>
        <v/>
      </c>
      <c r="BB658" s="37" t="str">
        <f t="shared" si="382"/>
        <v/>
      </c>
      <c r="BC658" s="37" t="str">
        <f t="shared" si="383"/>
        <v/>
      </c>
      <c r="BD658" s="38" t="str">
        <f t="shared" si="384"/>
        <v/>
      </c>
      <c r="BE658" s="38" t="str">
        <f t="shared" si="385"/>
        <v/>
      </c>
      <c r="BF658" s="38" t="b">
        <f t="shared" si="386"/>
        <v>1</v>
      </c>
      <c r="BG658" s="37" t="str">
        <f t="array" ref="BG658:BQ658">IF(BF658,"",IVSolution($M658,$N658,$O658,BB658,BC658,BD658,BE658,$E658,$F658,$G658,$H658,$I658))</f>
        <v/>
      </c>
      <c r="BH658" s="37" t="str">
        <v/>
      </c>
      <c r="BI658" s="37" t="str">
        <v/>
      </c>
      <c r="BJ658" s="39" t="str">
        <v/>
      </c>
      <c r="BK658" s="39" t="str">
        <v/>
      </c>
      <c r="BL658" s="37" t="str">
        <v/>
      </c>
      <c r="BM658" s="37" t="str">
        <v/>
      </c>
      <c r="BN658" s="37" t="str">
        <v/>
      </c>
      <c r="BO658" s="37" t="str">
        <v/>
      </c>
      <c r="BP658" s="37" t="str">
        <v/>
      </c>
      <c r="BQ658" s="37" t="str">
        <v/>
      </c>
      <c r="BR658" s="40" t="str">
        <f t="shared" si="387"/>
        <v/>
      </c>
      <c r="BS658" s="36" t="str">
        <f>IFERROR(INDEX('Level Multipliers'!$D:$D,MATCH(BR658,'Level Multipliers'!$A:$A,0)),"")</f>
        <v/>
      </c>
      <c r="BT658" s="37" t="str">
        <f t="shared" si="388"/>
        <v/>
      </c>
      <c r="BU658" s="37" t="str">
        <f t="shared" si="389"/>
        <v/>
      </c>
      <c r="BV658" s="38" t="str">
        <f t="shared" si="390"/>
        <v/>
      </c>
      <c r="BW658" s="38" t="str">
        <f t="shared" si="391"/>
        <v/>
      </c>
      <c r="BX658" s="38" t="b">
        <f t="shared" si="392"/>
        <v>1</v>
      </c>
      <c r="BY658" s="37" t="str">
        <f t="array" ref="BY658:CI658">IF(BX658,"",IVSolution($M658,$N658,$O658,BT658,BU658,BV658,BW658,$E658,$F658,$G658,$H658,$I658))</f>
        <v/>
      </c>
      <c r="BZ658" s="37" t="str">
        <v/>
      </c>
      <c r="CA658" s="37" t="str">
        <v/>
      </c>
      <c r="CB658" s="39" t="str">
        <v/>
      </c>
      <c r="CC658" s="39" t="str">
        <v/>
      </c>
      <c r="CD658" s="37" t="str">
        <v/>
      </c>
      <c r="CE658" s="37" t="str">
        <v/>
      </c>
      <c r="CF658" s="37" t="str">
        <v/>
      </c>
      <c r="CG658" s="37" t="str">
        <v/>
      </c>
      <c r="CH658" s="37" t="str">
        <v/>
      </c>
      <c r="CI658" s="37" t="str">
        <v/>
      </c>
      <c r="CJ658" s="41" t="str">
        <f t="shared" si="393"/>
        <v/>
      </c>
      <c r="CK658" s="41" t="str">
        <f t="shared" si="394"/>
        <v/>
      </c>
      <c r="CL658" s="61" t="str">
        <f t="shared" si="395"/>
        <v/>
      </c>
      <c r="CM658" s="39" t="str">
        <f t="shared" si="396"/>
        <v/>
      </c>
      <c r="CN658" s="39" t="str">
        <f t="shared" si="397"/>
        <v/>
      </c>
      <c r="CO658" s="42" t="str">
        <f t="shared" si="398"/>
        <v/>
      </c>
      <c r="CP658" s="42" t="str">
        <f t="shared" si="399"/>
        <v/>
      </c>
      <c r="CQ658" s="42" t="str">
        <f t="shared" si="400"/>
        <v/>
      </c>
      <c r="CR658" s="42" t="str">
        <f t="shared" si="401"/>
        <v/>
      </c>
      <c r="CS658" s="42" t="str">
        <f t="shared" si="402"/>
        <v/>
      </c>
      <c r="CT658" s="42" t="str">
        <f t="shared" si="403"/>
        <v/>
      </c>
      <c r="CU658" s="43" t="str">
        <f t="shared" si="404"/>
        <v/>
      </c>
      <c r="CV658" s="43" t="str">
        <f t="shared" si="405"/>
        <v/>
      </c>
      <c r="CW658" s="43" t="str">
        <f t="shared" si="406"/>
        <v/>
      </c>
      <c r="CX658" s="13"/>
    </row>
    <row r="659" spans="1:102" x14ac:dyDescent="0.25">
      <c r="A659" s="31"/>
      <c r="B659" s="13"/>
      <c r="C659" s="13"/>
      <c r="D659" s="13"/>
      <c r="E659" s="32"/>
      <c r="F659" s="32"/>
      <c r="G659" s="32"/>
      <c r="H659" s="32"/>
      <c r="I659" s="32"/>
      <c r="J659" s="13"/>
      <c r="K659" s="33"/>
      <c r="L659" s="34" t="str">
        <f>IFERROR(INDEX('Pokemon Data'!A:A,MATCH($A659,'Pokemon Data'!$B:$B,0)),"")</f>
        <v/>
      </c>
      <c r="M659" s="34" t="str">
        <f>IFERROR(INDEX('Pokemon Data'!I:I,MATCH($A659,'Pokemon Data'!$B:$B,0)),"")</f>
        <v/>
      </c>
      <c r="N659" s="34" t="str">
        <f>IFERROR(INDEX('Pokemon Data'!J:J,MATCH($A659,'Pokemon Data'!$B:$B,0)),"")</f>
        <v/>
      </c>
      <c r="O659" s="34" t="str">
        <f>IFERROR(INDEX('Pokemon Data'!K:K,MATCH($A659,'Pokemon Data'!$B:$B,0)),"")</f>
        <v/>
      </c>
      <c r="P659" s="35" t="str">
        <f>IFERROR(INDEX('Level Multipliers'!$A:$A,MATCH($D659,'Level Multipliers'!$B:$B,0)),"")</f>
        <v/>
      </c>
      <c r="Q659" s="36" t="str">
        <f>IFERROR(INDEX('Level Multipliers'!$D:$D,MATCH(P659,'Level Multipliers'!$A:$A,0)),"")</f>
        <v/>
      </c>
      <c r="R659" s="37" t="str">
        <f t="shared" si="370"/>
        <v/>
      </c>
      <c r="S659" s="37" t="str">
        <f t="shared" si="371"/>
        <v/>
      </c>
      <c r="T659" s="38" t="str">
        <f t="shared" si="372"/>
        <v/>
      </c>
      <c r="U659" s="38" t="str">
        <f t="shared" si="373"/>
        <v/>
      </c>
      <c r="V659" s="38" t="b">
        <f t="shared" si="374"/>
        <v>1</v>
      </c>
      <c r="W659" s="37" t="str">
        <f t="array" ref="W659:AG659">IF(V659,"",IVSolution($M659,$N659,$O659,R659,S659,T659,U659,$E659,$F659,$G659,$H659,$I659))</f>
        <v/>
      </c>
      <c r="X659" s="37" t="str">
        <v/>
      </c>
      <c r="Y659" s="37" t="str">
        <v/>
      </c>
      <c r="Z659" s="39" t="str">
        <v/>
      </c>
      <c r="AA659" s="39" t="str">
        <v/>
      </c>
      <c r="AB659" s="37" t="str">
        <v/>
      </c>
      <c r="AC659" s="37" t="str">
        <v/>
      </c>
      <c r="AD659" s="37" t="str">
        <v/>
      </c>
      <c r="AE659" s="37" t="str">
        <v/>
      </c>
      <c r="AF659" s="37" t="str">
        <v/>
      </c>
      <c r="AG659" s="37" t="str">
        <v/>
      </c>
      <c r="AH659" s="40" t="str">
        <f t="shared" si="375"/>
        <v/>
      </c>
      <c r="AI659" s="36" t="str">
        <f>IFERROR(INDEX('Level Multipliers'!$D:$D,MATCH(AH659,'Level Multipliers'!$A:$A,0)),"")</f>
        <v/>
      </c>
      <c r="AJ659" s="37" t="str">
        <f t="shared" si="376"/>
        <v/>
      </c>
      <c r="AK659" s="37" t="str">
        <f t="shared" si="377"/>
        <v/>
      </c>
      <c r="AL659" s="38" t="str">
        <f t="shared" si="378"/>
        <v/>
      </c>
      <c r="AM659" s="38" t="str">
        <f t="shared" si="379"/>
        <v/>
      </c>
      <c r="AN659" s="38" t="b">
        <f t="shared" si="380"/>
        <v>1</v>
      </c>
      <c r="AO659" s="37" t="str">
        <f t="array" ref="AO659:AY659">IF(AN659,"",IVSolution($M659,$N659,$O659,AJ659,AK659,AL659,AM659,$E659,$F659,$G659,$H659,$I659))</f>
        <v/>
      </c>
      <c r="AP659" s="37" t="str">
        <v/>
      </c>
      <c r="AQ659" s="37" t="str">
        <v/>
      </c>
      <c r="AR659" s="39" t="str">
        <v/>
      </c>
      <c r="AS659" s="39" t="str">
        <v/>
      </c>
      <c r="AT659" s="37" t="str">
        <v/>
      </c>
      <c r="AU659" s="37" t="str">
        <v/>
      </c>
      <c r="AV659" s="37" t="str">
        <v/>
      </c>
      <c r="AW659" s="37" t="str">
        <v/>
      </c>
      <c r="AX659" s="37" t="str">
        <v/>
      </c>
      <c r="AY659" s="37" t="str">
        <v/>
      </c>
      <c r="AZ659" s="40" t="str">
        <f t="shared" si="381"/>
        <v/>
      </c>
      <c r="BA659" s="36" t="str">
        <f>IFERROR(INDEX('Level Multipliers'!$D:$D,MATCH(AZ659,'Level Multipliers'!$A:$A,0)),"")</f>
        <v/>
      </c>
      <c r="BB659" s="37" t="str">
        <f t="shared" si="382"/>
        <v/>
      </c>
      <c r="BC659" s="37" t="str">
        <f t="shared" si="383"/>
        <v/>
      </c>
      <c r="BD659" s="38" t="str">
        <f t="shared" si="384"/>
        <v/>
      </c>
      <c r="BE659" s="38" t="str">
        <f t="shared" si="385"/>
        <v/>
      </c>
      <c r="BF659" s="38" t="b">
        <f t="shared" si="386"/>
        <v>1</v>
      </c>
      <c r="BG659" s="37" t="str">
        <f t="array" ref="BG659:BQ659">IF(BF659,"",IVSolution($M659,$N659,$O659,BB659,BC659,BD659,BE659,$E659,$F659,$G659,$H659,$I659))</f>
        <v/>
      </c>
      <c r="BH659" s="37" t="str">
        <v/>
      </c>
      <c r="BI659" s="37" t="str">
        <v/>
      </c>
      <c r="BJ659" s="39" t="str">
        <v/>
      </c>
      <c r="BK659" s="39" t="str">
        <v/>
      </c>
      <c r="BL659" s="37" t="str">
        <v/>
      </c>
      <c r="BM659" s="37" t="str">
        <v/>
      </c>
      <c r="BN659" s="37" t="str">
        <v/>
      </c>
      <c r="BO659" s="37" t="str">
        <v/>
      </c>
      <c r="BP659" s="37" t="str">
        <v/>
      </c>
      <c r="BQ659" s="37" t="str">
        <v/>
      </c>
      <c r="BR659" s="40" t="str">
        <f t="shared" si="387"/>
        <v/>
      </c>
      <c r="BS659" s="36" t="str">
        <f>IFERROR(INDEX('Level Multipliers'!$D:$D,MATCH(BR659,'Level Multipliers'!$A:$A,0)),"")</f>
        <v/>
      </c>
      <c r="BT659" s="37" t="str">
        <f t="shared" si="388"/>
        <v/>
      </c>
      <c r="BU659" s="37" t="str">
        <f t="shared" si="389"/>
        <v/>
      </c>
      <c r="BV659" s="38" t="str">
        <f t="shared" si="390"/>
        <v/>
      </c>
      <c r="BW659" s="38" t="str">
        <f t="shared" si="391"/>
        <v/>
      </c>
      <c r="BX659" s="38" t="b">
        <f t="shared" si="392"/>
        <v>1</v>
      </c>
      <c r="BY659" s="37" t="str">
        <f t="array" ref="BY659:CI659">IF(BX659,"",IVSolution($M659,$N659,$O659,BT659,BU659,BV659,BW659,$E659,$F659,$G659,$H659,$I659))</f>
        <v/>
      </c>
      <c r="BZ659" s="37" t="str">
        <v/>
      </c>
      <c r="CA659" s="37" t="str">
        <v/>
      </c>
      <c r="CB659" s="39" t="str">
        <v/>
      </c>
      <c r="CC659" s="39" t="str">
        <v/>
      </c>
      <c r="CD659" s="37" t="str">
        <v/>
      </c>
      <c r="CE659" s="37" t="str">
        <v/>
      </c>
      <c r="CF659" s="37" t="str">
        <v/>
      </c>
      <c r="CG659" s="37" t="str">
        <v/>
      </c>
      <c r="CH659" s="37" t="str">
        <v/>
      </c>
      <c r="CI659" s="37" t="str">
        <v/>
      </c>
      <c r="CJ659" s="41" t="str">
        <f t="shared" si="393"/>
        <v/>
      </c>
      <c r="CK659" s="41" t="str">
        <f t="shared" si="394"/>
        <v/>
      </c>
      <c r="CL659" s="61" t="str">
        <f t="shared" si="395"/>
        <v/>
      </c>
      <c r="CM659" s="39" t="str">
        <f t="shared" si="396"/>
        <v/>
      </c>
      <c r="CN659" s="39" t="str">
        <f t="shared" si="397"/>
        <v/>
      </c>
      <c r="CO659" s="42" t="str">
        <f t="shared" si="398"/>
        <v/>
      </c>
      <c r="CP659" s="42" t="str">
        <f t="shared" si="399"/>
        <v/>
      </c>
      <c r="CQ659" s="42" t="str">
        <f t="shared" si="400"/>
        <v/>
      </c>
      <c r="CR659" s="42" t="str">
        <f t="shared" si="401"/>
        <v/>
      </c>
      <c r="CS659" s="42" t="str">
        <f t="shared" si="402"/>
        <v/>
      </c>
      <c r="CT659" s="42" t="str">
        <f t="shared" si="403"/>
        <v/>
      </c>
      <c r="CU659" s="43" t="str">
        <f t="shared" si="404"/>
        <v/>
      </c>
      <c r="CV659" s="43" t="str">
        <f t="shared" si="405"/>
        <v/>
      </c>
      <c r="CW659" s="43" t="str">
        <f t="shared" si="406"/>
        <v/>
      </c>
      <c r="CX659" s="13"/>
    </row>
    <row r="660" spans="1:102" x14ac:dyDescent="0.25">
      <c r="A660" s="31"/>
      <c r="B660" s="13"/>
      <c r="C660" s="13"/>
      <c r="D660" s="13"/>
      <c r="E660" s="32"/>
      <c r="F660" s="32"/>
      <c r="G660" s="32"/>
      <c r="H660" s="32"/>
      <c r="I660" s="32"/>
      <c r="J660" s="13"/>
      <c r="K660" s="33"/>
      <c r="L660" s="34" t="str">
        <f>IFERROR(INDEX('Pokemon Data'!A:A,MATCH($A660,'Pokemon Data'!$B:$B,0)),"")</f>
        <v/>
      </c>
      <c r="M660" s="34" t="str">
        <f>IFERROR(INDEX('Pokemon Data'!I:I,MATCH($A660,'Pokemon Data'!$B:$B,0)),"")</f>
        <v/>
      </c>
      <c r="N660" s="34" t="str">
        <f>IFERROR(INDEX('Pokemon Data'!J:J,MATCH($A660,'Pokemon Data'!$B:$B,0)),"")</f>
        <v/>
      </c>
      <c r="O660" s="34" t="str">
        <f>IFERROR(INDEX('Pokemon Data'!K:K,MATCH($A660,'Pokemon Data'!$B:$B,0)),"")</f>
        <v/>
      </c>
      <c r="P660" s="35" t="str">
        <f>IFERROR(INDEX('Level Multipliers'!$A:$A,MATCH($D660,'Level Multipliers'!$B:$B,0)),"")</f>
        <v/>
      </c>
      <c r="Q660" s="36" t="str">
        <f>IFERROR(INDEX('Level Multipliers'!$D:$D,MATCH(P660,'Level Multipliers'!$A:$A,0)),"")</f>
        <v/>
      </c>
      <c r="R660" s="37" t="str">
        <f t="shared" si="370"/>
        <v/>
      </c>
      <c r="S660" s="37" t="str">
        <f t="shared" si="371"/>
        <v/>
      </c>
      <c r="T660" s="38" t="str">
        <f t="shared" si="372"/>
        <v/>
      </c>
      <c r="U660" s="38" t="str">
        <f t="shared" si="373"/>
        <v/>
      </c>
      <c r="V660" s="38" t="b">
        <f t="shared" si="374"/>
        <v>1</v>
      </c>
      <c r="W660" s="37" t="str">
        <f t="array" ref="W660:AG660">IF(V660,"",IVSolution($M660,$N660,$O660,R660,S660,T660,U660,$E660,$F660,$G660,$H660,$I660))</f>
        <v/>
      </c>
      <c r="X660" s="37" t="str">
        <v/>
      </c>
      <c r="Y660" s="37" t="str">
        <v/>
      </c>
      <c r="Z660" s="39" t="str">
        <v/>
      </c>
      <c r="AA660" s="39" t="str">
        <v/>
      </c>
      <c r="AB660" s="37" t="str">
        <v/>
      </c>
      <c r="AC660" s="37" t="str">
        <v/>
      </c>
      <c r="AD660" s="37" t="str">
        <v/>
      </c>
      <c r="AE660" s="37" t="str">
        <v/>
      </c>
      <c r="AF660" s="37" t="str">
        <v/>
      </c>
      <c r="AG660" s="37" t="str">
        <v/>
      </c>
      <c r="AH660" s="40" t="str">
        <f t="shared" si="375"/>
        <v/>
      </c>
      <c r="AI660" s="36" t="str">
        <f>IFERROR(INDEX('Level Multipliers'!$D:$D,MATCH(AH660,'Level Multipliers'!$A:$A,0)),"")</f>
        <v/>
      </c>
      <c r="AJ660" s="37" t="str">
        <f t="shared" si="376"/>
        <v/>
      </c>
      <c r="AK660" s="37" t="str">
        <f t="shared" si="377"/>
        <v/>
      </c>
      <c r="AL660" s="38" t="str">
        <f t="shared" si="378"/>
        <v/>
      </c>
      <c r="AM660" s="38" t="str">
        <f t="shared" si="379"/>
        <v/>
      </c>
      <c r="AN660" s="38" t="b">
        <f t="shared" si="380"/>
        <v>1</v>
      </c>
      <c r="AO660" s="37" t="str">
        <f t="array" ref="AO660:AY660">IF(AN660,"",IVSolution($M660,$N660,$O660,AJ660,AK660,AL660,AM660,$E660,$F660,$G660,$H660,$I660))</f>
        <v/>
      </c>
      <c r="AP660" s="37" t="str">
        <v/>
      </c>
      <c r="AQ660" s="37" t="str">
        <v/>
      </c>
      <c r="AR660" s="39" t="str">
        <v/>
      </c>
      <c r="AS660" s="39" t="str">
        <v/>
      </c>
      <c r="AT660" s="37" t="str">
        <v/>
      </c>
      <c r="AU660" s="37" t="str">
        <v/>
      </c>
      <c r="AV660" s="37" t="str">
        <v/>
      </c>
      <c r="AW660" s="37" t="str">
        <v/>
      </c>
      <c r="AX660" s="37" t="str">
        <v/>
      </c>
      <c r="AY660" s="37" t="str">
        <v/>
      </c>
      <c r="AZ660" s="40" t="str">
        <f t="shared" si="381"/>
        <v/>
      </c>
      <c r="BA660" s="36" t="str">
        <f>IFERROR(INDEX('Level Multipliers'!$D:$D,MATCH(AZ660,'Level Multipliers'!$A:$A,0)),"")</f>
        <v/>
      </c>
      <c r="BB660" s="37" t="str">
        <f t="shared" si="382"/>
        <v/>
      </c>
      <c r="BC660" s="37" t="str">
        <f t="shared" si="383"/>
        <v/>
      </c>
      <c r="BD660" s="38" t="str">
        <f t="shared" si="384"/>
        <v/>
      </c>
      <c r="BE660" s="38" t="str">
        <f t="shared" si="385"/>
        <v/>
      </c>
      <c r="BF660" s="38" t="b">
        <f t="shared" si="386"/>
        <v>1</v>
      </c>
      <c r="BG660" s="37" t="str">
        <f t="array" ref="BG660:BQ660">IF(BF660,"",IVSolution($M660,$N660,$O660,BB660,BC660,BD660,BE660,$E660,$F660,$G660,$H660,$I660))</f>
        <v/>
      </c>
      <c r="BH660" s="37" t="str">
        <v/>
      </c>
      <c r="BI660" s="37" t="str">
        <v/>
      </c>
      <c r="BJ660" s="39" t="str">
        <v/>
      </c>
      <c r="BK660" s="39" t="str">
        <v/>
      </c>
      <c r="BL660" s="37" t="str">
        <v/>
      </c>
      <c r="BM660" s="37" t="str">
        <v/>
      </c>
      <c r="BN660" s="37" t="str">
        <v/>
      </c>
      <c r="BO660" s="37" t="str">
        <v/>
      </c>
      <c r="BP660" s="37" t="str">
        <v/>
      </c>
      <c r="BQ660" s="37" t="str">
        <v/>
      </c>
      <c r="BR660" s="40" t="str">
        <f t="shared" si="387"/>
        <v/>
      </c>
      <c r="BS660" s="36" t="str">
        <f>IFERROR(INDEX('Level Multipliers'!$D:$D,MATCH(BR660,'Level Multipliers'!$A:$A,0)),"")</f>
        <v/>
      </c>
      <c r="BT660" s="37" t="str">
        <f t="shared" si="388"/>
        <v/>
      </c>
      <c r="BU660" s="37" t="str">
        <f t="shared" si="389"/>
        <v/>
      </c>
      <c r="BV660" s="38" t="str">
        <f t="shared" si="390"/>
        <v/>
      </c>
      <c r="BW660" s="38" t="str">
        <f t="shared" si="391"/>
        <v/>
      </c>
      <c r="BX660" s="38" t="b">
        <f t="shared" si="392"/>
        <v>1</v>
      </c>
      <c r="BY660" s="37" t="str">
        <f t="array" ref="BY660:CI660">IF(BX660,"",IVSolution($M660,$N660,$O660,BT660,BU660,BV660,BW660,$E660,$F660,$G660,$H660,$I660))</f>
        <v/>
      </c>
      <c r="BZ660" s="37" t="str">
        <v/>
      </c>
      <c r="CA660" s="37" t="str">
        <v/>
      </c>
      <c r="CB660" s="39" t="str">
        <v/>
      </c>
      <c r="CC660" s="39" t="str">
        <v/>
      </c>
      <c r="CD660" s="37" t="str">
        <v/>
      </c>
      <c r="CE660" s="37" t="str">
        <v/>
      </c>
      <c r="CF660" s="37" t="str">
        <v/>
      </c>
      <c r="CG660" s="37" t="str">
        <v/>
      </c>
      <c r="CH660" s="37" t="str">
        <v/>
      </c>
      <c r="CI660" s="37" t="str">
        <v/>
      </c>
      <c r="CJ660" s="41" t="str">
        <f t="shared" si="393"/>
        <v/>
      </c>
      <c r="CK660" s="41" t="str">
        <f t="shared" si="394"/>
        <v/>
      </c>
      <c r="CL660" s="61" t="str">
        <f t="shared" si="395"/>
        <v/>
      </c>
      <c r="CM660" s="39" t="str">
        <f t="shared" si="396"/>
        <v/>
      </c>
      <c r="CN660" s="39" t="str">
        <f t="shared" si="397"/>
        <v/>
      </c>
      <c r="CO660" s="42" t="str">
        <f t="shared" si="398"/>
        <v/>
      </c>
      <c r="CP660" s="42" t="str">
        <f t="shared" si="399"/>
        <v/>
      </c>
      <c r="CQ660" s="42" t="str">
        <f t="shared" si="400"/>
        <v/>
      </c>
      <c r="CR660" s="42" t="str">
        <f t="shared" si="401"/>
        <v/>
      </c>
      <c r="CS660" s="42" t="str">
        <f t="shared" si="402"/>
        <v/>
      </c>
      <c r="CT660" s="42" t="str">
        <f t="shared" si="403"/>
        <v/>
      </c>
      <c r="CU660" s="43" t="str">
        <f t="shared" si="404"/>
        <v/>
      </c>
      <c r="CV660" s="43" t="str">
        <f t="shared" si="405"/>
        <v/>
      </c>
      <c r="CW660" s="43" t="str">
        <f t="shared" si="406"/>
        <v/>
      </c>
      <c r="CX660" s="13"/>
    </row>
    <row r="661" spans="1:102" x14ac:dyDescent="0.25">
      <c r="A661" s="31"/>
      <c r="B661" s="13"/>
      <c r="C661" s="13"/>
      <c r="D661" s="13"/>
      <c r="E661" s="32"/>
      <c r="F661" s="32"/>
      <c r="G661" s="32"/>
      <c r="H661" s="32"/>
      <c r="I661" s="32"/>
      <c r="J661" s="13"/>
      <c r="K661" s="33"/>
      <c r="L661" s="34" t="str">
        <f>IFERROR(INDEX('Pokemon Data'!A:A,MATCH($A661,'Pokemon Data'!$B:$B,0)),"")</f>
        <v/>
      </c>
      <c r="M661" s="34" t="str">
        <f>IFERROR(INDEX('Pokemon Data'!I:I,MATCH($A661,'Pokemon Data'!$B:$B,0)),"")</f>
        <v/>
      </c>
      <c r="N661" s="34" t="str">
        <f>IFERROR(INDEX('Pokemon Data'!J:J,MATCH($A661,'Pokemon Data'!$B:$B,0)),"")</f>
        <v/>
      </c>
      <c r="O661" s="34" t="str">
        <f>IFERROR(INDEX('Pokemon Data'!K:K,MATCH($A661,'Pokemon Data'!$B:$B,0)),"")</f>
        <v/>
      </c>
      <c r="P661" s="35" t="str">
        <f>IFERROR(INDEX('Level Multipliers'!$A:$A,MATCH($D661,'Level Multipliers'!$B:$B,0)),"")</f>
        <v/>
      </c>
      <c r="Q661" s="36" t="str">
        <f>IFERROR(INDEX('Level Multipliers'!$D:$D,MATCH(P661,'Level Multipliers'!$A:$A,0)),"")</f>
        <v/>
      </c>
      <c r="R661" s="37" t="str">
        <f t="shared" si="370"/>
        <v/>
      </c>
      <c r="S661" s="37" t="str">
        <f t="shared" si="371"/>
        <v/>
      </c>
      <c r="T661" s="38" t="str">
        <f t="shared" si="372"/>
        <v/>
      </c>
      <c r="U661" s="38" t="str">
        <f t="shared" si="373"/>
        <v/>
      </c>
      <c r="V661" s="38" t="b">
        <f t="shared" si="374"/>
        <v>1</v>
      </c>
      <c r="W661" s="37" t="str">
        <f t="array" ref="W661:AG661">IF(V661,"",IVSolution($M661,$N661,$O661,R661,S661,T661,U661,$E661,$F661,$G661,$H661,$I661))</f>
        <v/>
      </c>
      <c r="X661" s="37" t="str">
        <v/>
      </c>
      <c r="Y661" s="37" t="str">
        <v/>
      </c>
      <c r="Z661" s="39" t="str">
        <v/>
      </c>
      <c r="AA661" s="39" t="str">
        <v/>
      </c>
      <c r="AB661" s="37" t="str">
        <v/>
      </c>
      <c r="AC661" s="37" t="str">
        <v/>
      </c>
      <c r="AD661" s="37" t="str">
        <v/>
      </c>
      <c r="AE661" s="37" t="str">
        <v/>
      </c>
      <c r="AF661" s="37" t="str">
        <v/>
      </c>
      <c r="AG661" s="37" t="str">
        <v/>
      </c>
      <c r="AH661" s="40" t="str">
        <f t="shared" si="375"/>
        <v/>
      </c>
      <c r="AI661" s="36" t="str">
        <f>IFERROR(INDEX('Level Multipliers'!$D:$D,MATCH(AH661,'Level Multipliers'!$A:$A,0)),"")</f>
        <v/>
      </c>
      <c r="AJ661" s="37" t="str">
        <f t="shared" si="376"/>
        <v/>
      </c>
      <c r="AK661" s="37" t="str">
        <f t="shared" si="377"/>
        <v/>
      </c>
      <c r="AL661" s="38" t="str">
        <f t="shared" si="378"/>
        <v/>
      </c>
      <c r="AM661" s="38" t="str">
        <f t="shared" si="379"/>
        <v/>
      </c>
      <c r="AN661" s="38" t="b">
        <f t="shared" si="380"/>
        <v>1</v>
      </c>
      <c r="AO661" s="37" t="str">
        <f t="array" ref="AO661:AY661">IF(AN661,"",IVSolution($M661,$N661,$O661,AJ661,AK661,AL661,AM661,$E661,$F661,$G661,$H661,$I661))</f>
        <v/>
      </c>
      <c r="AP661" s="37" t="str">
        <v/>
      </c>
      <c r="AQ661" s="37" t="str">
        <v/>
      </c>
      <c r="AR661" s="39" t="str">
        <v/>
      </c>
      <c r="AS661" s="39" t="str">
        <v/>
      </c>
      <c r="AT661" s="37" t="str">
        <v/>
      </c>
      <c r="AU661" s="37" t="str">
        <v/>
      </c>
      <c r="AV661" s="37" t="str">
        <v/>
      </c>
      <c r="AW661" s="37" t="str">
        <v/>
      </c>
      <c r="AX661" s="37" t="str">
        <v/>
      </c>
      <c r="AY661" s="37" t="str">
        <v/>
      </c>
      <c r="AZ661" s="40" t="str">
        <f t="shared" si="381"/>
        <v/>
      </c>
      <c r="BA661" s="36" t="str">
        <f>IFERROR(INDEX('Level Multipliers'!$D:$D,MATCH(AZ661,'Level Multipliers'!$A:$A,0)),"")</f>
        <v/>
      </c>
      <c r="BB661" s="37" t="str">
        <f t="shared" si="382"/>
        <v/>
      </c>
      <c r="BC661" s="37" t="str">
        <f t="shared" si="383"/>
        <v/>
      </c>
      <c r="BD661" s="38" t="str">
        <f t="shared" si="384"/>
        <v/>
      </c>
      <c r="BE661" s="38" t="str">
        <f t="shared" si="385"/>
        <v/>
      </c>
      <c r="BF661" s="38" t="b">
        <f t="shared" si="386"/>
        <v>1</v>
      </c>
      <c r="BG661" s="37" t="str">
        <f t="array" ref="BG661:BQ661">IF(BF661,"",IVSolution($M661,$N661,$O661,BB661,BC661,BD661,BE661,$E661,$F661,$G661,$H661,$I661))</f>
        <v/>
      </c>
      <c r="BH661" s="37" t="str">
        <v/>
      </c>
      <c r="BI661" s="37" t="str">
        <v/>
      </c>
      <c r="BJ661" s="39" t="str">
        <v/>
      </c>
      <c r="BK661" s="39" t="str">
        <v/>
      </c>
      <c r="BL661" s="37" t="str">
        <v/>
      </c>
      <c r="BM661" s="37" t="str">
        <v/>
      </c>
      <c r="BN661" s="37" t="str">
        <v/>
      </c>
      <c r="BO661" s="37" t="str">
        <v/>
      </c>
      <c r="BP661" s="37" t="str">
        <v/>
      </c>
      <c r="BQ661" s="37" t="str">
        <v/>
      </c>
      <c r="BR661" s="40" t="str">
        <f t="shared" si="387"/>
        <v/>
      </c>
      <c r="BS661" s="36" t="str">
        <f>IFERROR(INDEX('Level Multipliers'!$D:$D,MATCH(BR661,'Level Multipliers'!$A:$A,0)),"")</f>
        <v/>
      </c>
      <c r="BT661" s="37" t="str">
        <f t="shared" si="388"/>
        <v/>
      </c>
      <c r="BU661" s="37" t="str">
        <f t="shared" si="389"/>
        <v/>
      </c>
      <c r="BV661" s="38" t="str">
        <f t="shared" si="390"/>
        <v/>
      </c>
      <c r="BW661" s="38" t="str">
        <f t="shared" si="391"/>
        <v/>
      </c>
      <c r="BX661" s="38" t="b">
        <f t="shared" si="392"/>
        <v>1</v>
      </c>
      <c r="BY661" s="37" t="str">
        <f t="array" ref="BY661:CI661">IF(BX661,"",IVSolution($M661,$N661,$O661,BT661,BU661,BV661,BW661,$E661,$F661,$G661,$H661,$I661))</f>
        <v/>
      </c>
      <c r="BZ661" s="37" t="str">
        <v/>
      </c>
      <c r="CA661" s="37" t="str">
        <v/>
      </c>
      <c r="CB661" s="39" t="str">
        <v/>
      </c>
      <c r="CC661" s="39" t="str">
        <v/>
      </c>
      <c r="CD661" s="37" t="str">
        <v/>
      </c>
      <c r="CE661" s="37" t="str">
        <v/>
      </c>
      <c r="CF661" s="37" t="str">
        <v/>
      </c>
      <c r="CG661" s="37" t="str">
        <v/>
      </c>
      <c r="CH661" s="37" t="str">
        <v/>
      </c>
      <c r="CI661" s="37" t="str">
        <v/>
      </c>
      <c r="CJ661" s="41" t="str">
        <f t="shared" si="393"/>
        <v/>
      </c>
      <c r="CK661" s="41" t="str">
        <f t="shared" si="394"/>
        <v/>
      </c>
      <c r="CL661" s="61" t="str">
        <f t="shared" si="395"/>
        <v/>
      </c>
      <c r="CM661" s="39" t="str">
        <f t="shared" si="396"/>
        <v/>
      </c>
      <c r="CN661" s="39" t="str">
        <f t="shared" si="397"/>
        <v/>
      </c>
      <c r="CO661" s="42" t="str">
        <f t="shared" si="398"/>
        <v/>
      </c>
      <c r="CP661" s="42" t="str">
        <f t="shared" si="399"/>
        <v/>
      </c>
      <c r="CQ661" s="42" t="str">
        <f t="shared" si="400"/>
        <v/>
      </c>
      <c r="CR661" s="42" t="str">
        <f t="shared" si="401"/>
        <v/>
      </c>
      <c r="CS661" s="42" t="str">
        <f t="shared" si="402"/>
        <v/>
      </c>
      <c r="CT661" s="42" t="str">
        <f t="shared" si="403"/>
        <v/>
      </c>
      <c r="CU661" s="43" t="str">
        <f t="shared" si="404"/>
        <v/>
      </c>
      <c r="CV661" s="43" t="str">
        <f t="shared" si="405"/>
        <v/>
      </c>
      <c r="CW661" s="43" t="str">
        <f t="shared" si="406"/>
        <v/>
      </c>
      <c r="CX661" s="13"/>
    </row>
    <row r="662" spans="1:102" x14ac:dyDescent="0.25">
      <c r="A662" s="31"/>
      <c r="B662" s="13"/>
      <c r="C662" s="13"/>
      <c r="D662" s="13"/>
      <c r="E662" s="32"/>
      <c r="F662" s="32"/>
      <c r="G662" s="32"/>
      <c r="H662" s="32"/>
      <c r="I662" s="32"/>
      <c r="J662" s="13"/>
      <c r="K662" s="33"/>
      <c r="L662" s="34" t="str">
        <f>IFERROR(INDEX('Pokemon Data'!A:A,MATCH($A662,'Pokemon Data'!$B:$B,0)),"")</f>
        <v/>
      </c>
      <c r="M662" s="34" t="str">
        <f>IFERROR(INDEX('Pokemon Data'!I:I,MATCH($A662,'Pokemon Data'!$B:$B,0)),"")</f>
        <v/>
      </c>
      <c r="N662" s="34" t="str">
        <f>IFERROR(INDEX('Pokemon Data'!J:J,MATCH($A662,'Pokemon Data'!$B:$B,0)),"")</f>
        <v/>
      </c>
      <c r="O662" s="34" t="str">
        <f>IFERROR(INDEX('Pokemon Data'!K:K,MATCH($A662,'Pokemon Data'!$B:$B,0)),"")</f>
        <v/>
      </c>
      <c r="P662" s="35" t="str">
        <f>IFERROR(INDEX('Level Multipliers'!$A:$A,MATCH($D662,'Level Multipliers'!$B:$B,0)),"")</f>
        <v/>
      </c>
      <c r="Q662" s="36" t="str">
        <f>IFERROR(INDEX('Level Multipliers'!$D:$D,MATCH(P662,'Level Multipliers'!$A:$A,0)),"")</f>
        <v/>
      </c>
      <c r="R662" s="37" t="str">
        <f t="shared" si="370"/>
        <v/>
      </c>
      <c r="S662" s="37" t="str">
        <f t="shared" si="371"/>
        <v/>
      </c>
      <c r="T662" s="38" t="str">
        <f t="shared" si="372"/>
        <v/>
      </c>
      <c r="U662" s="38" t="str">
        <f t="shared" si="373"/>
        <v/>
      </c>
      <c r="V662" s="38" t="b">
        <f t="shared" si="374"/>
        <v>1</v>
      </c>
      <c r="W662" s="37" t="str">
        <f t="array" ref="W662:AG662">IF(V662,"",IVSolution($M662,$N662,$O662,R662,S662,T662,U662,$E662,$F662,$G662,$H662,$I662))</f>
        <v/>
      </c>
      <c r="X662" s="37" t="str">
        <v/>
      </c>
      <c r="Y662" s="37" t="str">
        <v/>
      </c>
      <c r="Z662" s="39" t="str">
        <v/>
      </c>
      <c r="AA662" s="39" t="str">
        <v/>
      </c>
      <c r="AB662" s="37" t="str">
        <v/>
      </c>
      <c r="AC662" s="37" t="str">
        <v/>
      </c>
      <c r="AD662" s="37" t="str">
        <v/>
      </c>
      <c r="AE662" s="37" t="str">
        <v/>
      </c>
      <c r="AF662" s="37" t="str">
        <v/>
      </c>
      <c r="AG662" s="37" t="str">
        <v/>
      </c>
      <c r="AH662" s="40" t="str">
        <f t="shared" si="375"/>
        <v/>
      </c>
      <c r="AI662" s="36" t="str">
        <f>IFERROR(INDEX('Level Multipliers'!$D:$D,MATCH(AH662,'Level Multipliers'!$A:$A,0)),"")</f>
        <v/>
      </c>
      <c r="AJ662" s="37" t="str">
        <f t="shared" si="376"/>
        <v/>
      </c>
      <c r="AK662" s="37" t="str">
        <f t="shared" si="377"/>
        <v/>
      </c>
      <c r="AL662" s="38" t="str">
        <f t="shared" si="378"/>
        <v/>
      </c>
      <c r="AM662" s="38" t="str">
        <f t="shared" si="379"/>
        <v/>
      </c>
      <c r="AN662" s="38" t="b">
        <f t="shared" si="380"/>
        <v>1</v>
      </c>
      <c r="AO662" s="37" t="str">
        <f t="array" ref="AO662:AY662">IF(AN662,"",IVSolution($M662,$N662,$O662,AJ662,AK662,AL662,AM662,$E662,$F662,$G662,$H662,$I662))</f>
        <v/>
      </c>
      <c r="AP662" s="37" t="str">
        <v/>
      </c>
      <c r="AQ662" s="37" t="str">
        <v/>
      </c>
      <c r="AR662" s="39" t="str">
        <v/>
      </c>
      <c r="AS662" s="39" t="str">
        <v/>
      </c>
      <c r="AT662" s="37" t="str">
        <v/>
      </c>
      <c r="AU662" s="37" t="str">
        <v/>
      </c>
      <c r="AV662" s="37" t="str">
        <v/>
      </c>
      <c r="AW662" s="37" t="str">
        <v/>
      </c>
      <c r="AX662" s="37" t="str">
        <v/>
      </c>
      <c r="AY662" s="37" t="str">
        <v/>
      </c>
      <c r="AZ662" s="40" t="str">
        <f t="shared" si="381"/>
        <v/>
      </c>
      <c r="BA662" s="36" t="str">
        <f>IFERROR(INDEX('Level Multipliers'!$D:$D,MATCH(AZ662,'Level Multipliers'!$A:$A,0)),"")</f>
        <v/>
      </c>
      <c r="BB662" s="37" t="str">
        <f t="shared" si="382"/>
        <v/>
      </c>
      <c r="BC662" s="37" t="str">
        <f t="shared" si="383"/>
        <v/>
      </c>
      <c r="BD662" s="38" t="str">
        <f t="shared" si="384"/>
        <v/>
      </c>
      <c r="BE662" s="38" t="str">
        <f t="shared" si="385"/>
        <v/>
      </c>
      <c r="BF662" s="38" t="b">
        <f t="shared" si="386"/>
        <v>1</v>
      </c>
      <c r="BG662" s="37" t="str">
        <f t="array" ref="BG662:BQ662">IF(BF662,"",IVSolution($M662,$N662,$O662,BB662,BC662,BD662,BE662,$E662,$F662,$G662,$H662,$I662))</f>
        <v/>
      </c>
      <c r="BH662" s="37" t="str">
        <v/>
      </c>
      <c r="BI662" s="37" t="str">
        <v/>
      </c>
      <c r="BJ662" s="39" t="str">
        <v/>
      </c>
      <c r="BK662" s="39" t="str">
        <v/>
      </c>
      <c r="BL662" s="37" t="str">
        <v/>
      </c>
      <c r="BM662" s="37" t="str">
        <v/>
      </c>
      <c r="BN662" s="37" t="str">
        <v/>
      </c>
      <c r="BO662" s="37" t="str">
        <v/>
      </c>
      <c r="BP662" s="37" t="str">
        <v/>
      </c>
      <c r="BQ662" s="37" t="str">
        <v/>
      </c>
      <c r="BR662" s="40" t="str">
        <f t="shared" si="387"/>
        <v/>
      </c>
      <c r="BS662" s="36" t="str">
        <f>IFERROR(INDEX('Level Multipliers'!$D:$D,MATCH(BR662,'Level Multipliers'!$A:$A,0)),"")</f>
        <v/>
      </c>
      <c r="BT662" s="37" t="str">
        <f t="shared" si="388"/>
        <v/>
      </c>
      <c r="BU662" s="37" t="str">
        <f t="shared" si="389"/>
        <v/>
      </c>
      <c r="BV662" s="38" t="str">
        <f t="shared" si="390"/>
        <v/>
      </c>
      <c r="BW662" s="38" t="str">
        <f t="shared" si="391"/>
        <v/>
      </c>
      <c r="BX662" s="38" t="b">
        <f t="shared" si="392"/>
        <v>1</v>
      </c>
      <c r="BY662" s="37" t="str">
        <f t="array" ref="BY662:CI662">IF(BX662,"",IVSolution($M662,$N662,$O662,BT662,BU662,BV662,BW662,$E662,$F662,$G662,$H662,$I662))</f>
        <v/>
      </c>
      <c r="BZ662" s="37" t="str">
        <v/>
      </c>
      <c r="CA662" s="37" t="str">
        <v/>
      </c>
      <c r="CB662" s="39" t="str">
        <v/>
      </c>
      <c r="CC662" s="39" t="str">
        <v/>
      </c>
      <c r="CD662" s="37" t="str">
        <v/>
      </c>
      <c r="CE662" s="37" t="str">
        <v/>
      </c>
      <c r="CF662" s="37" t="str">
        <v/>
      </c>
      <c r="CG662" s="37" t="str">
        <v/>
      </c>
      <c r="CH662" s="37" t="str">
        <v/>
      </c>
      <c r="CI662" s="37" t="str">
        <v/>
      </c>
      <c r="CJ662" s="41" t="str">
        <f t="shared" si="393"/>
        <v/>
      </c>
      <c r="CK662" s="41" t="str">
        <f t="shared" si="394"/>
        <v/>
      </c>
      <c r="CL662" s="61" t="str">
        <f t="shared" si="395"/>
        <v/>
      </c>
      <c r="CM662" s="39" t="str">
        <f t="shared" si="396"/>
        <v/>
      </c>
      <c r="CN662" s="39" t="str">
        <f t="shared" si="397"/>
        <v/>
      </c>
      <c r="CO662" s="42" t="str">
        <f t="shared" si="398"/>
        <v/>
      </c>
      <c r="CP662" s="42" t="str">
        <f t="shared" si="399"/>
        <v/>
      </c>
      <c r="CQ662" s="42" t="str">
        <f t="shared" si="400"/>
        <v/>
      </c>
      <c r="CR662" s="42" t="str">
        <f t="shared" si="401"/>
        <v/>
      </c>
      <c r="CS662" s="42" t="str">
        <f t="shared" si="402"/>
        <v/>
      </c>
      <c r="CT662" s="42" t="str">
        <f t="shared" si="403"/>
        <v/>
      </c>
      <c r="CU662" s="43" t="str">
        <f t="shared" si="404"/>
        <v/>
      </c>
      <c r="CV662" s="43" t="str">
        <f t="shared" si="405"/>
        <v/>
      </c>
      <c r="CW662" s="43" t="str">
        <f t="shared" si="406"/>
        <v/>
      </c>
      <c r="CX662" s="13"/>
    </row>
    <row r="663" spans="1:102" x14ac:dyDescent="0.25">
      <c r="A663" s="31"/>
      <c r="B663" s="13"/>
      <c r="C663" s="13"/>
      <c r="D663" s="13"/>
      <c r="E663" s="32"/>
      <c r="F663" s="32"/>
      <c r="G663" s="32"/>
      <c r="H663" s="32"/>
      <c r="I663" s="32"/>
      <c r="J663" s="13"/>
      <c r="K663" s="33"/>
      <c r="L663" s="34" t="str">
        <f>IFERROR(INDEX('Pokemon Data'!A:A,MATCH($A663,'Pokemon Data'!$B:$B,0)),"")</f>
        <v/>
      </c>
      <c r="M663" s="34" t="str">
        <f>IFERROR(INDEX('Pokemon Data'!I:I,MATCH($A663,'Pokemon Data'!$B:$B,0)),"")</f>
        <v/>
      </c>
      <c r="N663" s="34" t="str">
        <f>IFERROR(INDEX('Pokemon Data'!J:J,MATCH($A663,'Pokemon Data'!$B:$B,0)),"")</f>
        <v/>
      </c>
      <c r="O663" s="34" t="str">
        <f>IFERROR(INDEX('Pokemon Data'!K:K,MATCH($A663,'Pokemon Data'!$B:$B,0)),"")</f>
        <v/>
      </c>
      <c r="P663" s="35" t="str">
        <f>IFERROR(INDEX('Level Multipliers'!$A:$A,MATCH($D663,'Level Multipliers'!$B:$B,0)),"")</f>
        <v/>
      </c>
      <c r="Q663" s="36" t="str">
        <f>IFERROR(INDEX('Level Multipliers'!$D:$D,MATCH(P663,'Level Multipliers'!$A:$A,0)),"")</f>
        <v/>
      </c>
      <c r="R663" s="37" t="str">
        <f t="shared" si="370"/>
        <v/>
      </c>
      <c r="S663" s="37" t="str">
        <f t="shared" si="371"/>
        <v/>
      </c>
      <c r="T663" s="38" t="str">
        <f t="shared" si="372"/>
        <v/>
      </c>
      <c r="U663" s="38" t="str">
        <f t="shared" si="373"/>
        <v/>
      </c>
      <c r="V663" s="38" t="b">
        <f t="shared" si="374"/>
        <v>1</v>
      </c>
      <c r="W663" s="37" t="str">
        <f t="array" ref="W663:AG663">IF(V663,"",IVSolution($M663,$N663,$O663,R663,S663,T663,U663,$E663,$F663,$G663,$H663,$I663))</f>
        <v/>
      </c>
      <c r="X663" s="37" t="str">
        <v/>
      </c>
      <c r="Y663" s="37" t="str">
        <v/>
      </c>
      <c r="Z663" s="39" t="str">
        <v/>
      </c>
      <c r="AA663" s="39" t="str">
        <v/>
      </c>
      <c r="AB663" s="37" t="str">
        <v/>
      </c>
      <c r="AC663" s="37" t="str">
        <v/>
      </c>
      <c r="AD663" s="37" t="str">
        <v/>
      </c>
      <c r="AE663" s="37" t="str">
        <v/>
      </c>
      <c r="AF663" s="37" t="str">
        <v/>
      </c>
      <c r="AG663" s="37" t="str">
        <v/>
      </c>
      <c r="AH663" s="40" t="str">
        <f t="shared" si="375"/>
        <v/>
      </c>
      <c r="AI663" s="36" t="str">
        <f>IFERROR(INDEX('Level Multipliers'!$D:$D,MATCH(AH663,'Level Multipliers'!$A:$A,0)),"")</f>
        <v/>
      </c>
      <c r="AJ663" s="37" t="str">
        <f t="shared" si="376"/>
        <v/>
      </c>
      <c r="AK663" s="37" t="str">
        <f t="shared" si="377"/>
        <v/>
      </c>
      <c r="AL663" s="38" t="str">
        <f t="shared" si="378"/>
        <v/>
      </c>
      <c r="AM663" s="38" t="str">
        <f t="shared" si="379"/>
        <v/>
      </c>
      <c r="AN663" s="38" t="b">
        <f t="shared" si="380"/>
        <v>1</v>
      </c>
      <c r="AO663" s="37" t="str">
        <f t="array" ref="AO663:AY663">IF(AN663,"",IVSolution($M663,$N663,$O663,AJ663,AK663,AL663,AM663,$E663,$F663,$G663,$H663,$I663))</f>
        <v/>
      </c>
      <c r="AP663" s="37" t="str">
        <v/>
      </c>
      <c r="AQ663" s="37" t="str">
        <v/>
      </c>
      <c r="AR663" s="39" t="str">
        <v/>
      </c>
      <c r="AS663" s="39" t="str">
        <v/>
      </c>
      <c r="AT663" s="37" t="str">
        <v/>
      </c>
      <c r="AU663" s="37" t="str">
        <v/>
      </c>
      <c r="AV663" s="37" t="str">
        <v/>
      </c>
      <c r="AW663" s="37" t="str">
        <v/>
      </c>
      <c r="AX663" s="37" t="str">
        <v/>
      </c>
      <c r="AY663" s="37" t="str">
        <v/>
      </c>
      <c r="AZ663" s="40" t="str">
        <f t="shared" si="381"/>
        <v/>
      </c>
      <c r="BA663" s="36" t="str">
        <f>IFERROR(INDEX('Level Multipliers'!$D:$D,MATCH(AZ663,'Level Multipliers'!$A:$A,0)),"")</f>
        <v/>
      </c>
      <c r="BB663" s="37" t="str">
        <f t="shared" si="382"/>
        <v/>
      </c>
      <c r="BC663" s="37" t="str">
        <f t="shared" si="383"/>
        <v/>
      </c>
      <c r="BD663" s="38" t="str">
        <f t="shared" si="384"/>
        <v/>
      </c>
      <c r="BE663" s="38" t="str">
        <f t="shared" si="385"/>
        <v/>
      </c>
      <c r="BF663" s="38" t="b">
        <f t="shared" si="386"/>
        <v>1</v>
      </c>
      <c r="BG663" s="37" t="str">
        <f t="array" ref="BG663:BQ663">IF(BF663,"",IVSolution($M663,$N663,$O663,BB663,BC663,BD663,BE663,$E663,$F663,$G663,$H663,$I663))</f>
        <v/>
      </c>
      <c r="BH663" s="37" t="str">
        <v/>
      </c>
      <c r="BI663" s="37" t="str">
        <v/>
      </c>
      <c r="BJ663" s="39" t="str">
        <v/>
      </c>
      <c r="BK663" s="39" t="str">
        <v/>
      </c>
      <c r="BL663" s="37" t="str">
        <v/>
      </c>
      <c r="BM663" s="37" t="str">
        <v/>
      </c>
      <c r="BN663" s="37" t="str">
        <v/>
      </c>
      <c r="BO663" s="37" t="str">
        <v/>
      </c>
      <c r="BP663" s="37" t="str">
        <v/>
      </c>
      <c r="BQ663" s="37" t="str">
        <v/>
      </c>
      <c r="BR663" s="40" t="str">
        <f t="shared" si="387"/>
        <v/>
      </c>
      <c r="BS663" s="36" t="str">
        <f>IFERROR(INDEX('Level Multipliers'!$D:$D,MATCH(BR663,'Level Multipliers'!$A:$A,0)),"")</f>
        <v/>
      </c>
      <c r="BT663" s="37" t="str">
        <f t="shared" si="388"/>
        <v/>
      </c>
      <c r="BU663" s="37" t="str">
        <f t="shared" si="389"/>
        <v/>
      </c>
      <c r="BV663" s="38" t="str">
        <f t="shared" si="390"/>
        <v/>
      </c>
      <c r="BW663" s="38" t="str">
        <f t="shared" si="391"/>
        <v/>
      </c>
      <c r="BX663" s="38" t="b">
        <f t="shared" si="392"/>
        <v>1</v>
      </c>
      <c r="BY663" s="37" t="str">
        <f t="array" ref="BY663:CI663">IF(BX663,"",IVSolution($M663,$N663,$O663,BT663,BU663,BV663,BW663,$E663,$F663,$G663,$H663,$I663))</f>
        <v/>
      </c>
      <c r="BZ663" s="37" t="str">
        <v/>
      </c>
      <c r="CA663" s="37" t="str">
        <v/>
      </c>
      <c r="CB663" s="39" t="str">
        <v/>
      </c>
      <c r="CC663" s="39" t="str">
        <v/>
      </c>
      <c r="CD663" s="37" t="str">
        <v/>
      </c>
      <c r="CE663" s="37" t="str">
        <v/>
      </c>
      <c r="CF663" s="37" t="str">
        <v/>
      </c>
      <c r="CG663" s="37" t="str">
        <v/>
      </c>
      <c r="CH663" s="37" t="str">
        <v/>
      </c>
      <c r="CI663" s="37" t="str">
        <v/>
      </c>
      <c r="CJ663" s="41" t="str">
        <f t="shared" si="393"/>
        <v/>
      </c>
      <c r="CK663" s="41" t="str">
        <f t="shared" si="394"/>
        <v/>
      </c>
      <c r="CL663" s="61" t="str">
        <f t="shared" si="395"/>
        <v/>
      </c>
      <c r="CM663" s="39" t="str">
        <f t="shared" si="396"/>
        <v/>
      </c>
      <c r="CN663" s="39" t="str">
        <f t="shared" si="397"/>
        <v/>
      </c>
      <c r="CO663" s="42" t="str">
        <f t="shared" si="398"/>
        <v/>
      </c>
      <c r="CP663" s="42" t="str">
        <f t="shared" si="399"/>
        <v/>
      </c>
      <c r="CQ663" s="42" t="str">
        <f t="shared" si="400"/>
        <v/>
      </c>
      <c r="CR663" s="42" t="str">
        <f t="shared" si="401"/>
        <v/>
      </c>
      <c r="CS663" s="42" t="str">
        <f t="shared" si="402"/>
        <v/>
      </c>
      <c r="CT663" s="42" t="str">
        <f t="shared" si="403"/>
        <v/>
      </c>
      <c r="CU663" s="43" t="str">
        <f t="shared" si="404"/>
        <v/>
      </c>
      <c r="CV663" s="43" t="str">
        <f t="shared" si="405"/>
        <v/>
      </c>
      <c r="CW663" s="43" t="str">
        <f t="shared" si="406"/>
        <v/>
      </c>
      <c r="CX663" s="13"/>
    </row>
    <row r="664" spans="1:102" x14ac:dyDescent="0.25">
      <c r="A664" s="31"/>
      <c r="B664" s="13"/>
      <c r="C664" s="13"/>
      <c r="D664" s="13"/>
      <c r="E664" s="32"/>
      <c r="F664" s="32"/>
      <c r="G664" s="32"/>
      <c r="H664" s="32"/>
      <c r="I664" s="32"/>
      <c r="J664" s="13"/>
      <c r="K664" s="33"/>
      <c r="L664" s="34" t="str">
        <f>IFERROR(INDEX('Pokemon Data'!A:A,MATCH($A664,'Pokemon Data'!$B:$B,0)),"")</f>
        <v/>
      </c>
      <c r="M664" s="34" t="str">
        <f>IFERROR(INDEX('Pokemon Data'!I:I,MATCH($A664,'Pokemon Data'!$B:$B,0)),"")</f>
        <v/>
      </c>
      <c r="N664" s="34" t="str">
        <f>IFERROR(INDEX('Pokemon Data'!J:J,MATCH($A664,'Pokemon Data'!$B:$B,0)),"")</f>
        <v/>
      </c>
      <c r="O664" s="34" t="str">
        <f>IFERROR(INDEX('Pokemon Data'!K:K,MATCH($A664,'Pokemon Data'!$B:$B,0)),"")</f>
        <v/>
      </c>
      <c r="P664" s="35" t="str">
        <f>IFERROR(INDEX('Level Multipliers'!$A:$A,MATCH($D664,'Level Multipliers'!$B:$B,0)),"")</f>
        <v/>
      </c>
      <c r="Q664" s="36" t="str">
        <f>IFERROR(INDEX('Level Multipliers'!$D:$D,MATCH(P664,'Level Multipliers'!$A:$A,0)),"")</f>
        <v/>
      </c>
      <c r="R664" s="37" t="str">
        <f t="shared" si="370"/>
        <v/>
      </c>
      <c r="S664" s="37" t="str">
        <f t="shared" si="371"/>
        <v/>
      </c>
      <c r="T664" s="38" t="str">
        <f t="shared" si="372"/>
        <v/>
      </c>
      <c r="U664" s="38" t="str">
        <f t="shared" si="373"/>
        <v/>
      </c>
      <c r="V664" s="38" t="b">
        <f t="shared" si="374"/>
        <v>1</v>
      </c>
      <c r="W664" s="37" t="str">
        <f t="array" ref="W664:AG664">IF(V664,"",IVSolution($M664,$N664,$O664,R664,S664,T664,U664,$E664,$F664,$G664,$H664,$I664))</f>
        <v/>
      </c>
      <c r="X664" s="37" t="str">
        <v/>
      </c>
      <c r="Y664" s="37" t="str">
        <v/>
      </c>
      <c r="Z664" s="39" t="str">
        <v/>
      </c>
      <c r="AA664" s="39" t="str">
        <v/>
      </c>
      <c r="AB664" s="37" t="str">
        <v/>
      </c>
      <c r="AC664" s="37" t="str">
        <v/>
      </c>
      <c r="AD664" s="37" t="str">
        <v/>
      </c>
      <c r="AE664" s="37" t="str">
        <v/>
      </c>
      <c r="AF664" s="37" t="str">
        <v/>
      </c>
      <c r="AG664" s="37" t="str">
        <v/>
      </c>
      <c r="AH664" s="40" t="str">
        <f t="shared" si="375"/>
        <v/>
      </c>
      <c r="AI664" s="36" t="str">
        <f>IFERROR(INDEX('Level Multipliers'!$D:$D,MATCH(AH664,'Level Multipliers'!$A:$A,0)),"")</f>
        <v/>
      </c>
      <c r="AJ664" s="37" t="str">
        <f t="shared" si="376"/>
        <v/>
      </c>
      <c r="AK664" s="37" t="str">
        <f t="shared" si="377"/>
        <v/>
      </c>
      <c r="AL664" s="38" t="str">
        <f t="shared" si="378"/>
        <v/>
      </c>
      <c r="AM664" s="38" t="str">
        <f t="shared" si="379"/>
        <v/>
      </c>
      <c r="AN664" s="38" t="b">
        <f t="shared" si="380"/>
        <v>1</v>
      </c>
      <c r="AO664" s="37" t="str">
        <f t="array" ref="AO664:AY664">IF(AN664,"",IVSolution($M664,$N664,$O664,AJ664,AK664,AL664,AM664,$E664,$F664,$G664,$H664,$I664))</f>
        <v/>
      </c>
      <c r="AP664" s="37" t="str">
        <v/>
      </c>
      <c r="AQ664" s="37" t="str">
        <v/>
      </c>
      <c r="AR664" s="39" t="str">
        <v/>
      </c>
      <c r="AS664" s="39" t="str">
        <v/>
      </c>
      <c r="AT664" s="37" t="str">
        <v/>
      </c>
      <c r="AU664" s="37" t="str">
        <v/>
      </c>
      <c r="AV664" s="37" t="str">
        <v/>
      </c>
      <c r="AW664" s="37" t="str">
        <v/>
      </c>
      <c r="AX664" s="37" t="str">
        <v/>
      </c>
      <c r="AY664" s="37" t="str">
        <v/>
      </c>
      <c r="AZ664" s="40" t="str">
        <f t="shared" si="381"/>
        <v/>
      </c>
      <c r="BA664" s="36" t="str">
        <f>IFERROR(INDEX('Level Multipliers'!$D:$D,MATCH(AZ664,'Level Multipliers'!$A:$A,0)),"")</f>
        <v/>
      </c>
      <c r="BB664" s="37" t="str">
        <f t="shared" si="382"/>
        <v/>
      </c>
      <c r="BC664" s="37" t="str">
        <f t="shared" si="383"/>
        <v/>
      </c>
      <c r="BD664" s="38" t="str">
        <f t="shared" si="384"/>
        <v/>
      </c>
      <c r="BE664" s="38" t="str">
        <f t="shared" si="385"/>
        <v/>
      </c>
      <c r="BF664" s="38" t="b">
        <f t="shared" si="386"/>
        <v>1</v>
      </c>
      <c r="BG664" s="37" t="str">
        <f t="array" ref="BG664:BQ664">IF(BF664,"",IVSolution($M664,$N664,$O664,BB664,BC664,BD664,BE664,$E664,$F664,$G664,$H664,$I664))</f>
        <v/>
      </c>
      <c r="BH664" s="37" t="str">
        <v/>
      </c>
      <c r="BI664" s="37" t="str">
        <v/>
      </c>
      <c r="BJ664" s="39" t="str">
        <v/>
      </c>
      <c r="BK664" s="39" t="str">
        <v/>
      </c>
      <c r="BL664" s="37" t="str">
        <v/>
      </c>
      <c r="BM664" s="37" t="str">
        <v/>
      </c>
      <c r="BN664" s="37" t="str">
        <v/>
      </c>
      <c r="BO664" s="37" t="str">
        <v/>
      </c>
      <c r="BP664" s="37" t="str">
        <v/>
      </c>
      <c r="BQ664" s="37" t="str">
        <v/>
      </c>
      <c r="BR664" s="40" t="str">
        <f t="shared" si="387"/>
        <v/>
      </c>
      <c r="BS664" s="36" t="str">
        <f>IFERROR(INDEX('Level Multipliers'!$D:$D,MATCH(BR664,'Level Multipliers'!$A:$A,0)),"")</f>
        <v/>
      </c>
      <c r="BT664" s="37" t="str">
        <f t="shared" si="388"/>
        <v/>
      </c>
      <c r="BU664" s="37" t="str">
        <f t="shared" si="389"/>
        <v/>
      </c>
      <c r="BV664" s="38" t="str">
        <f t="shared" si="390"/>
        <v/>
      </c>
      <c r="BW664" s="38" t="str">
        <f t="shared" si="391"/>
        <v/>
      </c>
      <c r="BX664" s="38" t="b">
        <f t="shared" si="392"/>
        <v>1</v>
      </c>
      <c r="BY664" s="37" t="str">
        <f t="array" ref="BY664:CI664">IF(BX664,"",IVSolution($M664,$N664,$O664,BT664,BU664,BV664,BW664,$E664,$F664,$G664,$H664,$I664))</f>
        <v/>
      </c>
      <c r="BZ664" s="37" t="str">
        <v/>
      </c>
      <c r="CA664" s="37" t="str">
        <v/>
      </c>
      <c r="CB664" s="39" t="str">
        <v/>
      </c>
      <c r="CC664" s="39" t="str">
        <v/>
      </c>
      <c r="CD664" s="37" t="str">
        <v/>
      </c>
      <c r="CE664" s="37" t="str">
        <v/>
      </c>
      <c r="CF664" s="37" t="str">
        <v/>
      </c>
      <c r="CG664" s="37" t="str">
        <v/>
      </c>
      <c r="CH664" s="37" t="str">
        <v/>
      </c>
      <c r="CI664" s="37" t="str">
        <v/>
      </c>
      <c r="CJ664" s="41" t="str">
        <f t="shared" si="393"/>
        <v/>
      </c>
      <c r="CK664" s="41" t="str">
        <f t="shared" si="394"/>
        <v/>
      </c>
      <c r="CL664" s="61" t="str">
        <f t="shared" si="395"/>
        <v/>
      </c>
      <c r="CM664" s="39" t="str">
        <f t="shared" si="396"/>
        <v/>
      </c>
      <c r="CN664" s="39" t="str">
        <f t="shared" si="397"/>
        <v/>
      </c>
      <c r="CO664" s="42" t="str">
        <f t="shared" si="398"/>
        <v/>
      </c>
      <c r="CP664" s="42" t="str">
        <f t="shared" si="399"/>
        <v/>
      </c>
      <c r="CQ664" s="42" t="str">
        <f t="shared" si="400"/>
        <v/>
      </c>
      <c r="CR664" s="42" t="str">
        <f t="shared" si="401"/>
        <v/>
      </c>
      <c r="CS664" s="42" t="str">
        <f t="shared" si="402"/>
        <v/>
      </c>
      <c r="CT664" s="42" t="str">
        <f t="shared" si="403"/>
        <v/>
      </c>
      <c r="CU664" s="43" t="str">
        <f t="shared" si="404"/>
        <v/>
      </c>
      <c r="CV664" s="43" t="str">
        <f t="shared" si="405"/>
        <v/>
      </c>
      <c r="CW664" s="43" t="str">
        <f t="shared" si="406"/>
        <v/>
      </c>
      <c r="CX664" s="13"/>
    </row>
    <row r="665" spans="1:102" x14ac:dyDescent="0.25">
      <c r="A665" s="31"/>
      <c r="B665" s="13"/>
      <c r="C665" s="13"/>
      <c r="D665" s="13"/>
      <c r="E665" s="32"/>
      <c r="F665" s="32"/>
      <c r="G665" s="32"/>
      <c r="H665" s="32"/>
      <c r="I665" s="32"/>
      <c r="J665" s="13"/>
      <c r="K665" s="33"/>
      <c r="L665" s="34" t="str">
        <f>IFERROR(INDEX('Pokemon Data'!A:A,MATCH($A665,'Pokemon Data'!$B:$B,0)),"")</f>
        <v/>
      </c>
      <c r="M665" s="34" t="str">
        <f>IFERROR(INDEX('Pokemon Data'!I:I,MATCH($A665,'Pokemon Data'!$B:$B,0)),"")</f>
        <v/>
      </c>
      <c r="N665" s="34" t="str">
        <f>IFERROR(INDEX('Pokemon Data'!J:J,MATCH($A665,'Pokemon Data'!$B:$B,0)),"")</f>
        <v/>
      </c>
      <c r="O665" s="34" t="str">
        <f>IFERROR(INDEX('Pokemon Data'!K:K,MATCH($A665,'Pokemon Data'!$B:$B,0)),"")</f>
        <v/>
      </c>
      <c r="P665" s="35" t="str">
        <f>IFERROR(INDEX('Level Multipliers'!$A:$A,MATCH($D665,'Level Multipliers'!$B:$B,0)),"")</f>
        <v/>
      </c>
      <c r="Q665" s="36" t="str">
        <f>IFERROR(INDEX('Level Multipliers'!$D:$D,MATCH(P665,'Level Multipliers'!$A:$A,0)),"")</f>
        <v/>
      </c>
      <c r="R665" s="37" t="str">
        <f t="shared" si="370"/>
        <v/>
      </c>
      <c r="S665" s="37" t="str">
        <f t="shared" si="371"/>
        <v/>
      </c>
      <c r="T665" s="38" t="str">
        <f t="shared" si="372"/>
        <v/>
      </c>
      <c r="U665" s="38" t="str">
        <f t="shared" si="373"/>
        <v/>
      </c>
      <c r="V665" s="38" t="b">
        <f t="shared" si="374"/>
        <v>1</v>
      </c>
      <c r="W665" s="37" t="str">
        <f t="array" ref="W665:AG665">IF(V665,"",IVSolution($M665,$N665,$O665,R665,S665,T665,U665,$E665,$F665,$G665,$H665,$I665))</f>
        <v/>
      </c>
      <c r="X665" s="37" t="str">
        <v/>
      </c>
      <c r="Y665" s="37" t="str">
        <v/>
      </c>
      <c r="Z665" s="39" t="str">
        <v/>
      </c>
      <c r="AA665" s="39" t="str">
        <v/>
      </c>
      <c r="AB665" s="37" t="str">
        <v/>
      </c>
      <c r="AC665" s="37" t="str">
        <v/>
      </c>
      <c r="AD665" s="37" t="str">
        <v/>
      </c>
      <c r="AE665" s="37" t="str">
        <v/>
      </c>
      <c r="AF665" s="37" t="str">
        <v/>
      </c>
      <c r="AG665" s="37" t="str">
        <v/>
      </c>
      <c r="AH665" s="40" t="str">
        <f t="shared" si="375"/>
        <v/>
      </c>
      <c r="AI665" s="36" t="str">
        <f>IFERROR(INDEX('Level Multipliers'!$D:$D,MATCH(AH665,'Level Multipliers'!$A:$A,0)),"")</f>
        <v/>
      </c>
      <c r="AJ665" s="37" t="str">
        <f t="shared" si="376"/>
        <v/>
      </c>
      <c r="AK665" s="37" t="str">
        <f t="shared" si="377"/>
        <v/>
      </c>
      <c r="AL665" s="38" t="str">
        <f t="shared" si="378"/>
        <v/>
      </c>
      <c r="AM665" s="38" t="str">
        <f t="shared" si="379"/>
        <v/>
      </c>
      <c r="AN665" s="38" t="b">
        <f t="shared" si="380"/>
        <v>1</v>
      </c>
      <c r="AO665" s="37" t="str">
        <f t="array" ref="AO665:AY665">IF(AN665,"",IVSolution($M665,$N665,$O665,AJ665,AK665,AL665,AM665,$E665,$F665,$G665,$H665,$I665))</f>
        <v/>
      </c>
      <c r="AP665" s="37" t="str">
        <v/>
      </c>
      <c r="AQ665" s="37" t="str">
        <v/>
      </c>
      <c r="AR665" s="39" t="str">
        <v/>
      </c>
      <c r="AS665" s="39" t="str">
        <v/>
      </c>
      <c r="AT665" s="37" t="str">
        <v/>
      </c>
      <c r="AU665" s="37" t="str">
        <v/>
      </c>
      <c r="AV665" s="37" t="str">
        <v/>
      </c>
      <c r="AW665" s="37" t="str">
        <v/>
      </c>
      <c r="AX665" s="37" t="str">
        <v/>
      </c>
      <c r="AY665" s="37" t="str">
        <v/>
      </c>
      <c r="AZ665" s="40" t="str">
        <f t="shared" si="381"/>
        <v/>
      </c>
      <c r="BA665" s="36" t="str">
        <f>IFERROR(INDEX('Level Multipliers'!$D:$D,MATCH(AZ665,'Level Multipliers'!$A:$A,0)),"")</f>
        <v/>
      </c>
      <c r="BB665" s="37" t="str">
        <f t="shared" si="382"/>
        <v/>
      </c>
      <c r="BC665" s="37" t="str">
        <f t="shared" si="383"/>
        <v/>
      </c>
      <c r="BD665" s="38" t="str">
        <f t="shared" si="384"/>
        <v/>
      </c>
      <c r="BE665" s="38" t="str">
        <f t="shared" si="385"/>
        <v/>
      </c>
      <c r="BF665" s="38" t="b">
        <f t="shared" si="386"/>
        <v>1</v>
      </c>
      <c r="BG665" s="37" t="str">
        <f t="array" ref="BG665:BQ665">IF(BF665,"",IVSolution($M665,$N665,$O665,BB665,BC665,BD665,BE665,$E665,$F665,$G665,$H665,$I665))</f>
        <v/>
      </c>
      <c r="BH665" s="37" t="str">
        <v/>
      </c>
      <c r="BI665" s="37" t="str">
        <v/>
      </c>
      <c r="BJ665" s="39" t="str">
        <v/>
      </c>
      <c r="BK665" s="39" t="str">
        <v/>
      </c>
      <c r="BL665" s="37" t="str">
        <v/>
      </c>
      <c r="BM665" s="37" t="str">
        <v/>
      </c>
      <c r="BN665" s="37" t="str">
        <v/>
      </c>
      <c r="BO665" s="37" t="str">
        <v/>
      </c>
      <c r="BP665" s="37" t="str">
        <v/>
      </c>
      <c r="BQ665" s="37" t="str">
        <v/>
      </c>
      <c r="BR665" s="40" t="str">
        <f t="shared" si="387"/>
        <v/>
      </c>
      <c r="BS665" s="36" t="str">
        <f>IFERROR(INDEX('Level Multipliers'!$D:$D,MATCH(BR665,'Level Multipliers'!$A:$A,0)),"")</f>
        <v/>
      </c>
      <c r="BT665" s="37" t="str">
        <f t="shared" si="388"/>
        <v/>
      </c>
      <c r="BU665" s="37" t="str">
        <f t="shared" si="389"/>
        <v/>
      </c>
      <c r="BV665" s="38" t="str">
        <f t="shared" si="390"/>
        <v/>
      </c>
      <c r="BW665" s="38" t="str">
        <f t="shared" si="391"/>
        <v/>
      </c>
      <c r="BX665" s="38" t="b">
        <f t="shared" si="392"/>
        <v>1</v>
      </c>
      <c r="BY665" s="37" t="str">
        <f t="array" ref="BY665:CI665">IF(BX665,"",IVSolution($M665,$N665,$O665,BT665,BU665,BV665,BW665,$E665,$F665,$G665,$H665,$I665))</f>
        <v/>
      </c>
      <c r="BZ665" s="37" t="str">
        <v/>
      </c>
      <c r="CA665" s="37" t="str">
        <v/>
      </c>
      <c r="CB665" s="39" t="str">
        <v/>
      </c>
      <c r="CC665" s="39" t="str">
        <v/>
      </c>
      <c r="CD665" s="37" t="str">
        <v/>
      </c>
      <c r="CE665" s="37" t="str">
        <v/>
      </c>
      <c r="CF665" s="37" t="str">
        <v/>
      </c>
      <c r="CG665" s="37" t="str">
        <v/>
      </c>
      <c r="CH665" s="37" t="str">
        <v/>
      </c>
      <c r="CI665" s="37" t="str">
        <v/>
      </c>
      <c r="CJ665" s="41" t="str">
        <f t="shared" si="393"/>
        <v/>
      </c>
      <c r="CK665" s="41" t="str">
        <f t="shared" si="394"/>
        <v/>
      </c>
      <c r="CL665" s="61" t="str">
        <f t="shared" si="395"/>
        <v/>
      </c>
      <c r="CM665" s="39" t="str">
        <f t="shared" si="396"/>
        <v/>
      </c>
      <c r="CN665" s="39" t="str">
        <f t="shared" si="397"/>
        <v/>
      </c>
      <c r="CO665" s="42" t="str">
        <f t="shared" si="398"/>
        <v/>
      </c>
      <c r="CP665" s="42" t="str">
        <f t="shared" si="399"/>
        <v/>
      </c>
      <c r="CQ665" s="42" t="str">
        <f t="shared" si="400"/>
        <v/>
      </c>
      <c r="CR665" s="42" t="str">
        <f t="shared" si="401"/>
        <v/>
      </c>
      <c r="CS665" s="42" t="str">
        <f t="shared" si="402"/>
        <v/>
      </c>
      <c r="CT665" s="42" t="str">
        <f t="shared" si="403"/>
        <v/>
      </c>
      <c r="CU665" s="43" t="str">
        <f t="shared" si="404"/>
        <v/>
      </c>
      <c r="CV665" s="43" t="str">
        <f t="shared" si="405"/>
        <v/>
      </c>
      <c r="CW665" s="43" t="str">
        <f t="shared" si="406"/>
        <v/>
      </c>
      <c r="CX665" s="13"/>
    </row>
    <row r="666" spans="1:102" x14ac:dyDescent="0.25">
      <c r="A666" s="31"/>
      <c r="B666" s="13"/>
      <c r="C666" s="13"/>
      <c r="D666" s="13"/>
      <c r="E666" s="32"/>
      <c r="F666" s="32"/>
      <c r="G666" s="32"/>
      <c r="H666" s="32"/>
      <c r="I666" s="32"/>
      <c r="J666" s="13"/>
      <c r="K666" s="33"/>
      <c r="L666" s="34" t="str">
        <f>IFERROR(INDEX('Pokemon Data'!A:A,MATCH($A666,'Pokemon Data'!$B:$B,0)),"")</f>
        <v/>
      </c>
      <c r="M666" s="34" t="str">
        <f>IFERROR(INDEX('Pokemon Data'!I:I,MATCH($A666,'Pokemon Data'!$B:$B,0)),"")</f>
        <v/>
      </c>
      <c r="N666" s="34" t="str">
        <f>IFERROR(INDEX('Pokemon Data'!J:J,MATCH($A666,'Pokemon Data'!$B:$B,0)),"")</f>
        <v/>
      </c>
      <c r="O666" s="34" t="str">
        <f>IFERROR(INDEX('Pokemon Data'!K:K,MATCH($A666,'Pokemon Data'!$B:$B,0)),"")</f>
        <v/>
      </c>
      <c r="P666" s="35" t="str">
        <f>IFERROR(INDEX('Level Multipliers'!$A:$A,MATCH($D666,'Level Multipliers'!$B:$B,0)),"")</f>
        <v/>
      </c>
      <c r="Q666" s="36" t="str">
        <f>IFERROR(INDEX('Level Multipliers'!$D:$D,MATCH(P666,'Level Multipliers'!$A:$A,0)),"")</f>
        <v/>
      </c>
      <c r="R666" s="37" t="str">
        <f t="shared" si="370"/>
        <v/>
      </c>
      <c r="S666" s="37" t="str">
        <f t="shared" si="371"/>
        <v/>
      </c>
      <c r="T666" s="38" t="str">
        <f t="shared" si="372"/>
        <v/>
      </c>
      <c r="U666" s="38" t="str">
        <f t="shared" si="373"/>
        <v/>
      </c>
      <c r="V666" s="38" t="b">
        <f t="shared" si="374"/>
        <v>1</v>
      </c>
      <c r="W666" s="37" t="str">
        <f t="array" ref="W666:AG666">IF(V666,"",IVSolution($M666,$N666,$O666,R666,S666,T666,U666,$E666,$F666,$G666,$H666,$I666))</f>
        <v/>
      </c>
      <c r="X666" s="37" t="str">
        <v/>
      </c>
      <c r="Y666" s="37" t="str">
        <v/>
      </c>
      <c r="Z666" s="39" t="str">
        <v/>
      </c>
      <c r="AA666" s="39" t="str">
        <v/>
      </c>
      <c r="AB666" s="37" t="str">
        <v/>
      </c>
      <c r="AC666" s="37" t="str">
        <v/>
      </c>
      <c r="AD666" s="37" t="str">
        <v/>
      </c>
      <c r="AE666" s="37" t="str">
        <v/>
      </c>
      <c r="AF666" s="37" t="str">
        <v/>
      </c>
      <c r="AG666" s="37" t="str">
        <v/>
      </c>
      <c r="AH666" s="40" t="str">
        <f t="shared" si="375"/>
        <v/>
      </c>
      <c r="AI666" s="36" t="str">
        <f>IFERROR(INDEX('Level Multipliers'!$D:$D,MATCH(AH666,'Level Multipliers'!$A:$A,0)),"")</f>
        <v/>
      </c>
      <c r="AJ666" s="37" t="str">
        <f t="shared" si="376"/>
        <v/>
      </c>
      <c r="AK666" s="37" t="str">
        <f t="shared" si="377"/>
        <v/>
      </c>
      <c r="AL666" s="38" t="str">
        <f t="shared" si="378"/>
        <v/>
      </c>
      <c r="AM666" s="38" t="str">
        <f t="shared" si="379"/>
        <v/>
      </c>
      <c r="AN666" s="38" t="b">
        <f t="shared" si="380"/>
        <v>1</v>
      </c>
      <c r="AO666" s="37" t="str">
        <f t="array" ref="AO666:AY666">IF(AN666,"",IVSolution($M666,$N666,$O666,AJ666,AK666,AL666,AM666,$E666,$F666,$G666,$H666,$I666))</f>
        <v/>
      </c>
      <c r="AP666" s="37" t="str">
        <v/>
      </c>
      <c r="AQ666" s="37" t="str">
        <v/>
      </c>
      <c r="AR666" s="39" t="str">
        <v/>
      </c>
      <c r="AS666" s="39" t="str">
        <v/>
      </c>
      <c r="AT666" s="37" t="str">
        <v/>
      </c>
      <c r="AU666" s="37" t="str">
        <v/>
      </c>
      <c r="AV666" s="37" t="str">
        <v/>
      </c>
      <c r="AW666" s="37" t="str">
        <v/>
      </c>
      <c r="AX666" s="37" t="str">
        <v/>
      </c>
      <c r="AY666" s="37" t="str">
        <v/>
      </c>
      <c r="AZ666" s="40" t="str">
        <f t="shared" si="381"/>
        <v/>
      </c>
      <c r="BA666" s="36" t="str">
        <f>IFERROR(INDEX('Level Multipliers'!$D:$D,MATCH(AZ666,'Level Multipliers'!$A:$A,0)),"")</f>
        <v/>
      </c>
      <c r="BB666" s="37" t="str">
        <f t="shared" si="382"/>
        <v/>
      </c>
      <c r="BC666" s="37" t="str">
        <f t="shared" si="383"/>
        <v/>
      </c>
      <c r="BD666" s="38" t="str">
        <f t="shared" si="384"/>
        <v/>
      </c>
      <c r="BE666" s="38" t="str">
        <f t="shared" si="385"/>
        <v/>
      </c>
      <c r="BF666" s="38" t="b">
        <f t="shared" si="386"/>
        <v>1</v>
      </c>
      <c r="BG666" s="37" t="str">
        <f t="array" ref="BG666:BQ666">IF(BF666,"",IVSolution($M666,$N666,$O666,BB666,BC666,BD666,BE666,$E666,$F666,$G666,$H666,$I666))</f>
        <v/>
      </c>
      <c r="BH666" s="37" t="str">
        <v/>
      </c>
      <c r="BI666" s="37" t="str">
        <v/>
      </c>
      <c r="BJ666" s="39" t="str">
        <v/>
      </c>
      <c r="BK666" s="39" t="str">
        <v/>
      </c>
      <c r="BL666" s="37" t="str">
        <v/>
      </c>
      <c r="BM666" s="37" t="str">
        <v/>
      </c>
      <c r="BN666" s="37" t="str">
        <v/>
      </c>
      <c r="BO666" s="37" t="str">
        <v/>
      </c>
      <c r="BP666" s="37" t="str">
        <v/>
      </c>
      <c r="BQ666" s="37" t="str">
        <v/>
      </c>
      <c r="BR666" s="40" t="str">
        <f t="shared" si="387"/>
        <v/>
      </c>
      <c r="BS666" s="36" t="str">
        <f>IFERROR(INDEX('Level Multipliers'!$D:$D,MATCH(BR666,'Level Multipliers'!$A:$A,0)),"")</f>
        <v/>
      </c>
      <c r="BT666" s="37" t="str">
        <f t="shared" si="388"/>
        <v/>
      </c>
      <c r="BU666" s="37" t="str">
        <f t="shared" si="389"/>
        <v/>
      </c>
      <c r="BV666" s="38" t="str">
        <f t="shared" si="390"/>
        <v/>
      </c>
      <c r="BW666" s="38" t="str">
        <f t="shared" si="391"/>
        <v/>
      </c>
      <c r="BX666" s="38" t="b">
        <f t="shared" si="392"/>
        <v>1</v>
      </c>
      <c r="BY666" s="37" t="str">
        <f t="array" ref="BY666:CI666">IF(BX666,"",IVSolution($M666,$N666,$O666,BT666,BU666,BV666,BW666,$E666,$F666,$G666,$H666,$I666))</f>
        <v/>
      </c>
      <c r="BZ666" s="37" t="str">
        <v/>
      </c>
      <c r="CA666" s="37" t="str">
        <v/>
      </c>
      <c r="CB666" s="39" t="str">
        <v/>
      </c>
      <c r="CC666" s="39" t="str">
        <v/>
      </c>
      <c r="CD666" s="37" t="str">
        <v/>
      </c>
      <c r="CE666" s="37" t="str">
        <v/>
      </c>
      <c r="CF666" s="37" t="str">
        <v/>
      </c>
      <c r="CG666" s="37" t="str">
        <v/>
      </c>
      <c r="CH666" s="37" t="str">
        <v/>
      </c>
      <c r="CI666" s="37" t="str">
        <v/>
      </c>
      <c r="CJ666" s="41" t="str">
        <f t="shared" si="393"/>
        <v/>
      </c>
      <c r="CK666" s="41" t="str">
        <f t="shared" si="394"/>
        <v/>
      </c>
      <c r="CL666" s="61" t="str">
        <f t="shared" si="395"/>
        <v/>
      </c>
      <c r="CM666" s="39" t="str">
        <f t="shared" si="396"/>
        <v/>
      </c>
      <c r="CN666" s="39" t="str">
        <f t="shared" si="397"/>
        <v/>
      </c>
      <c r="CO666" s="42" t="str">
        <f t="shared" si="398"/>
        <v/>
      </c>
      <c r="CP666" s="42" t="str">
        <f t="shared" si="399"/>
        <v/>
      </c>
      <c r="CQ666" s="42" t="str">
        <f t="shared" si="400"/>
        <v/>
      </c>
      <c r="CR666" s="42" t="str">
        <f t="shared" si="401"/>
        <v/>
      </c>
      <c r="CS666" s="42" t="str">
        <f t="shared" si="402"/>
        <v/>
      </c>
      <c r="CT666" s="42" t="str">
        <f t="shared" si="403"/>
        <v/>
      </c>
      <c r="CU666" s="43" t="str">
        <f t="shared" si="404"/>
        <v/>
      </c>
      <c r="CV666" s="43" t="str">
        <f t="shared" si="405"/>
        <v/>
      </c>
      <c r="CW666" s="43" t="str">
        <f t="shared" si="406"/>
        <v/>
      </c>
      <c r="CX666" s="13"/>
    </row>
    <row r="667" spans="1:102" x14ac:dyDescent="0.25">
      <c r="A667" s="31"/>
      <c r="B667" s="13"/>
      <c r="C667" s="13"/>
      <c r="D667" s="13"/>
      <c r="E667" s="32"/>
      <c r="F667" s="32"/>
      <c r="G667" s="32"/>
      <c r="H667" s="32"/>
      <c r="I667" s="32"/>
      <c r="J667" s="13"/>
      <c r="K667" s="33"/>
      <c r="L667" s="34" t="str">
        <f>IFERROR(INDEX('Pokemon Data'!A:A,MATCH($A667,'Pokemon Data'!$B:$B,0)),"")</f>
        <v/>
      </c>
      <c r="M667" s="34" t="str">
        <f>IFERROR(INDEX('Pokemon Data'!I:I,MATCH($A667,'Pokemon Data'!$B:$B,0)),"")</f>
        <v/>
      </c>
      <c r="N667" s="34" t="str">
        <f>IFERROR(INDEX('Pokemon Data'!J:J,MATCH($A667,'Pokemon Data'!$B:$B,0)),"")</f>
        <v/>
      </c>
      <c r="O667" s="34" t="str">
        <f>IFERROR(INDEX('Pokemon Data'!K:K,MATCH($A667,'Pokemon Data'!$B:$B,0)),"")</f>
        <v/>
      </c>
      <c r="P667" s="35" t="str">
        <f>IFERROR(INDEX('Level Multipliers'!$A:$A,MATCH($D667,'Level Multipliers'!$B:$B,0)),"")</f>
        <v/>
      </c>
      <c r="Q667" s="36" t="str">
        <f>IFERROR(INDEX('Level Multipliers'!$D:$D,MATCH(P667,'Level Multipliers'!$A:$A,0)),"")</f>
        <v/>
      </c>
      <c r="R667" s="37" t="str">
        <f t="shared" si="370"/>
        <v/>
      </c>
      <c r="S667" s="37" t="str">
        <f t="shared" si="371"/>
        <v/>
      </c>
      <c r="T667" s="38" t="str">
        <f t="shared" si="372"/>
        <v/>
      </c>
      <c r="U667" s="38" t="str">
        <f t="shared" si="373"/>
        <v/>
      </c>
      <c r="V667" s="38" t="b">
        <f t="shared" si="374"/>
        <v>1</v>
      </c>
      <c r="W667" s="37" t="str">
        <f t="array" ref="W667:AG667">IF(V667,"",IVSolution($M667,$N667,$O667,R667,S667,T667,U667,$E667,$F667,$G667,$H667,$I667))</f>
        <v/>
      </c>
      <c r="X667" s="37" t="str">
        <v/>
      </c>
      <c r="Y667" s="37" t="str">
        <v/>
      </c>
      <c r="Z667" s="39" t="str">
        <v/>
      </c>
      <c r="AA667" s="39" t="str">
        <v/>
      </c>
      <c r="AB667" s="37" t="str">
        <v/>
      </c>
      <c r="AC667" s="37" t="str">
        <v/>
      </c>
      <c r="AD667" s="37" t="str">
        <v/>
      </c>
      <c r="AE667" s="37" t="str">
        <v/>
      </c>
      <c r="AF667" s="37" t="str">
        <v/>
      </c>
      <c r="AG667" s="37" t="str">
        <v/>
      </c>
      <c r="AH667" s="40" t="str">
        <f t="shared" si="375"/>
        <v/>
      </c>
      <c r="AI667" s="36" t="str">
        <f>IFERROR(INDEX('Level Multipliers'!$D:$D,MATCH(AH667,'Level Multipliers'!$A:$A,0)),"")</f>
        <v/>
      </c>
      <c r="AJ667" s="37" t="str">
        <f t="shared" si="376"/>
        <v/>
      </c>
      <c r="AK667" s="37" t="str">
        <f t="shared" si="377"/>
        <v/>
      </c>
      <c r="AL667" s="38" t="str">
        <f t="shared" si="378"/>
        <v/>
      </c>
      <c r="AM667" s="38" t="str">
        <f t="shared" si="379"/>
        <v/>
      </c>
      <c r="AN667" s="38" t="b">
        <f t="shared" si="380"/>
        <v>1</v>
      </c>
      <c r="AO667" s="37" t="str">
        <f t="array" ref="AO667:AY667">IF(AN667,"",IVSolution($M667,$N667,$O667,AJ667,AK667,AL667,AM667,$E667,$F667,$G667,$H667,$I667))</f>
        <v/>
      </c>
      <c r="AP667" s="37" t="str">
        <v/>
      </c>
      <c r="AQ667" s="37" t="str">
        <v/>
      </c>
      <c r="AR667" s="39" t="str">
        <v/>
      </c>
      <c r="AS667" s="39" t="str">
        <v/>
      </c>
      <c r="AT667" s="37" t="str">
        <v/>
      </c>
      <c r="AU667" s="37" t="str">
        <v/>
      </c>
      <c r="AV667" s="37" t="str">
        <v/>
      </c>
      <c r="AW667" s="37" t="str">
        <v/>
      </c>
      <c r="AX667" s="37" t="str">
        <v/>
      </c>
      <c r="AY667" s="37" t="str">
        <v/>
      </c>
      <c r="AZ667" s="40" t="str">
        <f t="shared" si="381"/>
        <v/>
      </c>
      <c r="BA667" s="36" t="str">
        <f>IFERROR(INDEX('Level Multipliers'!$D:$D,MATCH(AZ667,'Level Multipliers'!$A:$A,0)),"")</f>
        <v/>
      </c>
      <c r="BB667" s="37" t="str">
        <f t="shared" si="382"/>
        <v/>
      </c>
      <c r="BC667" s="37" t="str">
        <f t="shared" si="383"/>
        <v/>
      </c>
      <c r="BD667" s="38" t="str">
        <f t="shared" si="384"/>
        <v/>
      </c>
      <c r="BE667" s="38" t="str">
        <f t="shared" si="385"/>
        <v/>
      </c>
      <c r="BF667" s="38" t="b">
        <f t="shared" si="386"/>
        <v>1</v>
      </c>
      <c r="BG667" s="37" t="str">
        <f t="array" ref="BG667:BQ667">IF(BF667,"",IVSolution($M667,$N667,$O667,BB667,BC667,BD667,BE667,$E667,$F667,$G667,$H667,$I667))</f>
        <v/>
      </c>
      <c r="BH667" s="37" t="str">
        <v/>
      </c>
      <c r="BI667" s="37" t="str">
        <v/>
      </c>
      <c r="BJ667" s="39" t="str">
        <v/>
      </c>
      <c r="BK667" s="39" t="str">
        <v/>
      </c>
      <c r="BL667" s="37" t="str">
        <v/>
      </c>
      <c r="BM667" s="37" t="str">
        <v/>
      </c>
      <c r="BN667" s="37" t="str">
        <v/>
      </c>
      <c r="BO667" s="37" t="str">
        <v/>
      </c>
      <c r="BP667" s="37" t="str">
        <v/>
      </c>
      <c r="BQ667" s="37" t="str">
        <v/>
      </c>
      <c r="BR667" s="40" t="str">
        <f t="shared" si="387"/>
        <v/>
      </c>
      <c r="BS667" s="36" t="str">
        <f>IFERROR(INDEX('Level Multipliers'!$D:$D,MATCH(BR667,'Level Multipliers'!$A:$A,0)),"")</f>
        <v/>
      </c>
      <c r="BT667" s="37" t="str">
        <f t="shared" si="388"/>
        <v/>
      </c>
      <c r="BU667" s="37" t="str">
        <f t="shared" si="389"/>
        <v/>
      </c>
      <c r="BV667" s="38" t="str">
        <f t="shared" si="390"/>
        <v/>
      </c>
      <c r="BW667" s="38" t="str">
        <f t="shared" si="391"/>
        <v/>
      </c>
      <c r="BX667" s="38" t="b">
        <f t="shared" si="392"/>
        <v>1</v>
      </c>
      <c r="BY667" s="37" t="str">
        <f t="array" ref="BY667:CI667">IF(BX667,"",IVSolution($M667,$N667,$O667,BT667,BU667,BV667,BW667,$E667,$F667,$G667,$H667,$I667))</f>
        <v/>
      </c>
      <c r="BZ667" s="37" t="str">
        <v/>
      </c>
      <c r="CA667" s="37" t="str">
        <v/>
      </c>
      <c r="CB667" s="39" t="str">
        <v/>
      </c>
      <c r="CC667" s="39" t="str">
        <v/>
      </c>
      <c r="CD667" s="37" t="str">
        <v/>
      </c>
      <c r="CE667" s="37" t="str">
        <v/>
      </c>
      <c r="CF667" s="37" t="str">
        <v/>
      </c>
      <c r="CG667" s="37" t="str">
        <v/>
      </c>
      <c r="CH667" s="37" t="str">
        <v/>
      </c>
      <c r="CI667" s="37" t="str">
        <v/>
      </c>
      <c r="CJ667" s="41" t="str">
        <f t="shared" si="393"/>
        <v/>
      </c>
      <c r="CK667" s="41" t="str">
        <f t="shared" si="394"/>
        <v/>
      </c>
      <c r="CL667" s="61" t="str">
        <f t="shared" si="395"/>
        <v/>
      </c>
      <c r="CM667" s="39" t="str">
        <f t="shared" si="396"/>
        <v/>
      </c>
      <c r="CN667" s="39" t="str">
        <f t="shared" si="397"/>
        <v/>
      </c>
      <c r="CO667" s="42" t="str">
        <f t="shared" si="398"/>
        <v/>
      </c>
      <c r="CP667" s="42" t="str">
        <f t="shared" si="399"/>
        <v/>
      </c>
      <c r="CQ667" s="42" t="str">
        <f t="shared" si="400"/>
        <v/>
      </c>
      <c r="CR667" s="42" t="str">
        <f t="shared" si="401"/>
        <v/>
      </c>
      <c r="CS667" s="42" t="str">
        <f t="shared" si="402"/>
        <v/>
      </c>
      <c r="CT667" s="42" t="str">
        <f t="shared" si="403"/>
        <v/>
      </c>
      <c r="CU667" s="43" t="str">
        <f t="shared" si="404"/>
        <v/>
      </c>
      <c r="CV667" s="43" t="str">
        <f t="shared" si="405"/>
        <v/>
      </c>
      <c r="CW667" s="43" t="str">
        <f t="shared" si="406"/>
        <v/>
      </c>
      <c r="CX667" s="13"/>
    </row>
    <row r="668" spans="1:102" x14ac:dyDescent="0.25">
      <c r="A668" s="31"/>
      <c r="B668" s="13"/>
      <c r="C668" s="13"/>
      <c r="D668" s="13"/>
      <c r="E668" s="32"/>
      <c r="F668" s="32"/>
      <c r="G668" s="32"/>
      <c r="H668" s="32"/>
      <c r="I668" s="32"/>
      <c r="J668" s="13"/>
      <c r="K668" s="33"/>
      <c r="L668" s="34" t="str">
        <f>IFERROR(INDEX('Pokemon Data'!A:A,MATCH($A668,'Pokemon Data'!$B:$B,0)),"")</f>
        <v/>
      </c>
      <c r="M668" s="34" t="str">
        <f>IFERROR(INDEX('Pokemon Data'!I:I,MATCH($A668,'Pokemon Data'!$B:$B,0)),"")</f>
        <v/>
      </c>
      <c r="N668" s="34" t="str">
        <f>IFERROR(INDEX('Pokemon Data'!J:J,MATCH($A668,'Pokemon Data'!$B:$B,0)),"")</f>
        <v/>
      </c>
      <c r="O668" s="34" t="str">
        <f>IFERROR(INDEX('Pokemon Data'!K:K,MATCH($A668,'Pokemon Data'!$B:$B,0)),"")</f>
        <v/>
      </c>
      <c r="P668" s="35" t="str">
        <f>IFERROR(INDEX('Level Multipliers'!$A:$A,MATCH($D668,'Level Multipliers'!$B:$B,0)),"")</f>
        <v/>
      </c>
      <c r="Q668" s="36" t="str">
        <f>IFERROR(INDEX('Level Multipliers'!$D:$D,MATCH(P668,'Level Multipliers'!$A:$A,0)),"")</f>
        <v/>
      </c>
      <c r="R668" s="37" t="str">
        <f t="shared" si="370"/>
        <v/>
      </c>
      <c r="S668" s="37" t="str">
        <f t="shared" si="371"/>
        <v/>
      </c>
      <c r="T668" s="38" t="str">
        <f t="shared" si="372"/>
        <v/>
      </c>
      <c r="U668" s="38" t="str">
        <f t="shared" si="373"/>
        <v/>
      </c>
      <c r="V668" s="38" t="b">
        <f t="shared" si="374"/>
        <v>1</v>
      </c>
      <c r="W668" s="37" t="str">
        <f t="array" ref="W668:AG668">IF(V668,"",IVSolution($M668,$N668,$O668,R668,S668,T668,U668,$E668,$F668,$G668,$H668,$I668))</f>
        <v/>
      </c>
      <c r="X668" s="37" t="str">
        <v/>
      </c>
      <c r="Y668" s="37" t="str">
        <v/>
      </c>
      <c r="Z668" s="39" t="str">
        <v/>
      </c>
      <c r="AA668" s="39" t="str">
        <v/>
      </c>
      <c r="AB668" s="37" t="str">
        <v/>
      </c>
      <c r="AC668" s="37" t="str">
        <v/>
      </c>
      <c r="AD668" s="37" t="str">
        <v/>
      </c>
      <c r="AE668" s="37" t="str">
        <v/>
      </c>
      <c r="AF668" s="37" t="str">
        <v/>
      </c>
      <c r="AG668" s="37" t="str">
        <v/>
      </c>
      <c r="AH668" s="40" t="str">
        <f t="shared" si="375"/>
        <v/>
      </c>
      <c r="AI668" s="36" t="str">
        <f>IFERROR(INDEX('Level Multipliers'!$D:$D,MATCH(AH668,'Level Multipliers'!$A:$A,0)),"")</f>
        <v/>
      </c>
      <c r="AJ668" s="37" t="str">
        <f t="shared" si="376"/>
        <v/>
      </c>
      <c r="AK668" s="37" t="str">
        <f t="shared" si="377"/>
        <v/>
      </c>
      <c r="AL668" s="38" t="str">
        <f t="shared" si="378"/>
        <v/>
      </c>
      <c r="AM668" s="38" t="str">
        <f t="shared" si="379"/>
        <v/>
      </c>
      <c r="AN668" s="38" t="b">
        <f t="shared" si="380"/>
        <v>1</v>
      </c>
      <c r="AO668" s="37" t="str">
        <f t="array" ref="AO668:AY668">IF(AN668,"",IVSolution($M668,$N668,$O668,AJ668,AK668,AL668,AM668,$E668,$F668,$G668,$H668,$I668))</f>
        <v/>
      </c>
      <c r="AP668" s="37" t="str">
        <v/>
      </c>
      <c r="AQ668" s="37" t="str">
        <v/>
      </c>
      <c r="AR668" s="39" t="str">
        <v/>
      </c>
      <c r="AS668" s="39" t="str">
        <v/>
      </c>
      <c r="AT668" s="37" t="str">
        <v/>
      </c>
      <c r="AU668" s="37" t="str">
        <v/>
      </c>
      <c r="AV668" s="37" t="str">
        <v/>
      </c>
      <c r="AW668" s="37" t="str">
        <v/>
      </c>
      <c r="AX668" s="37" t="str">
        <v/>
      </c>
      <c r="AY668" s="37" t="str">
        <v/>
      </c>
      <c r="AZ668" s="40" t="str">
        <f t="shared" si="381"/>
        <v/>
      </c>
      <c r="BA668" s="36" t="str">
        <f>IFERROR(INDEX('Level Multipliers'!$D:$D,MATCH(AZ668,'Level Multipliers'!$A:$A,0)),"")</f>
        <v/>
      </c>
      <c r="BB668" s="37" t="str">
        <f t="shared" si="382"/>
        <v/>
      </c>
      <c r="BC668" s="37" t="str">
        <f t="shared" si="383"/>
        <v/>
      </c>
      <c r="BD668" s="38" t="str">
        <f t="shared" si="384"/>
        <v/>
      </c>
      <c r="BE668" s="38" t="str">
        <f t="shared" si="385"/>
        <v/>
      </c>
      <c r="BF668" s="38" t="b">
        <f t="shared" si="386"/>
        <v>1</v>
      </c>
      <c r="BG668" s="37" t="str">
        <f t="array" ref="BG668:BQ668">IF(BF668,"",IVSolution($M668,$N668,$O668,BB668,BC668,BD668,BE668,$E668,$F668,$G668,$H668,$I668))</f>
        <v/>
      </c>
      <c r="BH668" s="37" t="str">
        <v/>
      </c>
      <c r="BI668" s="37" t="str">
        <v/>
      </c>
      <c r="BJ668" s="39" t="str">
        <v/>
      </c>
      <c r="BK668" s="39" t="str">
        <v/>
      </c>
      <c r="BL668" s="37" t="str">
        <v/>
      </c>
      <c r="BM668" s="37" t="str">
        <v/>
      </c>
      <c r="BN668" s="37" t="str">
        <v/>
      </c>
      <c r="BO668" s="37" t="str">
        <v/>
      </c>
      <c r="BP668" s="37" t="str">
        <v/>
      </c>
      <c r="BQ668" s="37" t="str">
        <v/>
      </c>
      <c r="BR668" s="40" t="str">
        <f t="shared" si="387"/>
        <v/>
      </c>
      <c r="BS668" s="36" t="str">
        <f>IFERROR(INDEX('Level Multipliers'!$D:$D,MATCH(BR668,'Level Multipliers'!$A:$A,0)),"")</f>
        <v/>
      </c>
      <c r="BT668" s="37" t="str">
        <f t="shared" si="388"/>
        <v/>
      </c>
      <c r="BU668" s="37" t="str">
        <f t="shared" si="389"/>
        <v/>
      </c>
      <c r="BV668" s="38" t="str">
        <f t="shared" si="390"/>
        <v/>
      </c>
      <c r="BW668" s="38" t="str">
        <f t="shared" si="391"/>
        <v/>
      </c>
      <c r="BX668" s="38" t="b">
        <f t="shared" si="392"/>
        <v>1</v>
      </c>
      <c r="BY668" s="37" t="str">
        <f t="array" ref="BY668:CI668">IF(BX668,"",IVSolution($M668,$N668,$O668,BT668,BU668,BV668,BW668,$E668,$F668,$G668,$H668,$I668))</f>
        <v/>
      </c>
      <c r="BZ668" s="37" t="str">
        <v/>
      </c>
      <c r="CA668" s="37" t="str">
        <v/>
      </c>
      <c r="CB668" s="39" t="str">
        <v/>
      </c>
      <c r="CC668" s="39" t="str">
        <v/>
      </c>
      <c r="CD668" s="37" t="str">
        <v/>
      </c>
      <c r="CE668" s="37" t="str">
        <v/>
      </c>
      <c r="CF668" s="37" t="str">
        <v/>
      </c>
      <c r="CG668" s="37" t="str">
        <v/>
      </c>
      <c r="CH668" s="37" t="str">
        <v/>
      </c>
      <c r="CI668" s="37" t="str">
        <v/>
      </c>
      <c r="CJ668" s="41" t="str">
        <f t="shared" si="393"/>
        <v/>
      </c>
      <c r="CK668" s="41" t="str">
        <f t="shared" si="394"/>
        <v/>
      </c>
      <c r="CL668" s="61" t="str">
        <f t="shared" si="395"/>
        <v/>
      </c>
      <c r="CM668" s="39" t="str">
        <f t="shared" si="396"/>
        <v/>
      </c>
      <c r="CN668" s="39" t="str">
        <f t="shared" si="397"/>
        <v/>
      </c>
      <c r="CO668" s="42" t="str">
        <f t="shared" si="398"/>
        <v/>
      </c>
      <c r="CP668" s="42" t="str">
        <f t="shared" si="399"/>
        <v/>
      </c>
      <c r="CQ668" s="42" t="str">
        <f t="shared" si="400"/>
        <v/>
      </c>
      <c r="CR668" s="42" t="str">
        <f t="shared" si="401"/>
        <v/>
      </c>
      <c r="CS668" s="42" t="str">
        <f t="shared" si="402"/>
        <v/>
      </c>
      <c r="CT668" s="42" t="str">
        <f t="shared" si="403"/>
        <v/>
      </c>
      <c r="CU668" s="43" t="str">
        <f t="shared" si="404"/>
        <v/>
      </c>
      <c r="CV668" s="43" t="str">
        <f t="shared" si="405"/>
        <v/>
      </c>
      <c r="CW668" s="43" t="str">
        <f t="shared" si="406"/>
        <v/>
      </c>
      <c r="CX668" s="13"/>
    </row>
    <row r="669" spans="1:102" x14ac:dyDescent="0.25">
      <c r="A669" s="31"/>
      <c r="B669" s="13"/>
      <c r="C669" s="13"/>
      <c r="D669" s="13"/>
      <c r="E669" s="32"/>
      <c r="F669" s="32"/>
      <c r="G669" s="32"/>
      <c r="H669" s="32"/>
      <c r="I669" s="32"/>
      <c r="J669" s="13"/>
      <c r="K669" s="33"/>
      <c r="L669" s="34" t="str">
        <f>IFERROR(INDEX('Pokemon Data'!A:A,MATCH($A669,'Pokemon Data'!$B:$B,0)),"")</f>
        <v/>
      </c>
      <c r="M669" s="34" t="str">
        <f>IFERROR(INDEX('Pokemon Data'!I:I,MATCH($A669,'Pokemon Data'!$B:$B,0)),"")</f>
        <v/>
      </c>
      <c r="N669" s="34" t="str">
        <f>IFERROR(INDEX('Pokemon Data'!J:J,MATCH($A669,'Pokemon Data'!$B:$B,0)),"")</f>
        <v/>
      </c>
      <c r="O669" s="34" t="str">
        <f>IFERROR(INDEX('Pokemon Data'!K:K,MATCH($A669,'Pokemon Data'!$B:$B,0)),"")</f>
        <v/>
      </c>
      <c r="P669" s="35" t="str">
        <f>IFERROR(INDEX('Level Multipliers'!$A:$A,MATCH($D669,'Level Multipliers'!$B:$B,0)),"")</f>
        <v/>
      </c>
      <c r="Q669" s="36" t="str">
        <f>IFERROR(INDEX('Level Multipliers'!$D:$D,MATCH(P669,'Level Multipliers'!$A:$A,0)),"")</f>
        <v/>
      </c>
      <c r="R669" s="37" t="str">
        <f t="shared" si="370"/>
        <v/>
      </c>
      <c r="S669" s="37" t="str">
        <f t="shared" si="371"/>
        <v/>
      </c>
      <c r="T669" s="38" t="str">
        <f t="shared" si="372"/>
        <v/>
      </c>
      <c r="U669" s="38" t="str">
        <f t="shared" si="373"/>
        <v/>
      </c>
      <c r="V669" s="38" t="b">
        <f t="shared" si="374"/>
        <v>1</v>
      </c>
      <c r="W669" s="37" t="str">
        <f t="array" ref="W669:AG669">IF(V669,"",IVSolution($M669,$N669,$O669,R669,S669,T669,U669,$E669,$F669,$G669,$H669,$I669))</f>
        <v/>
      </c>
      <c r="X669" s="37" t="str">
        <v/>
      </c>
      <c r="Y669" s="37" t="str">
        <v/>
      </c>
      <c r="Z669" s="39" t="str">
        <v/>
      </c>
      <c r="AA669" s="39" t="str">
        <v/>
      </c>
      <c r="AB669" s="37" t="str">
        <v/>
      </c>
      <c r="AC669" s="37" t="str">
        <v/>
      </c>
      <c r="AD669" s="37" t="str">
        <v/>
      </c>
      <c r="AE669" s="37" t="str">
        <v/>
      </c>
      <c r="AF669" s="37" t="str">
        <v/>
      </c>
      <c r="AG669" s="37" t="str">
        <v/>
      </c>
      <c r="AH669" s="40" t="str">
        <f t="shared" si="375"/>
        <v/>
      </c>
      <c r="AI669" s="36" t="str">
        <f>IFERROR(INDEX('Level Multipliers'!$D:$D,MATCH(AH669,'Level Multipliers'!$A:$A,0)),"")</f>
        <v/>
      </c>
      <c r="AJ669" s="37" t="str">
        <f t="shared" si="376"/>
        <v/>
      </c>
      <c r="AK669" s="37" t="str">
        <f t="shared" si="377"/>
        <v/>
      </c>
      <c r="AL669" s="38" t="str">
        <f t="shared" si="378"/>
        <v/>
      </c>
      <c r="AM669" s="38" t="str">
        <f t="shared" si="379"/>
        <v/>
      </c>
      <c r="AN669" s="38" t="b">
        <f t="shared" si="380"/>
        <v>1</v>
      </c>
      <c r="AO669" s="37" t="str">
        <f t="array" ref="AO669:AY669">IF(AN669,"",IVSolution($M669,$N669,$O669,AJ669,AK669,AL669,AM669,$E669,$F669,$G669,$H669,$I669))</f>
        <v/>
      </c>
      <c r="AP669" s="37" t="str">
        <v/>
      </c>
      <c r="AQ669" s="37" t="str">
        <v/>
      </c>
      <c r="AR669" s="39" t="str">
        <v/>
      </c>
      <c r="AS669" s="39" t="str">
        <v/>
      </c>
      <c r="AT669" s="37" t="str">
        <v/>
      </c>
      <c r="AU669" s="37" t="str">
        <v/>
      </c>
      <c r="AV669" s="37" t="str">
        <v/>
      </c>
      <c r="AW669" s="37" t="str">
        <v/>
      </c>
      <c r="AX669" s="37" t="str">
        <v/>
      </c>
      <c r="AY669" s="37" t="str">
        <v/>
      </c>
      <c r="AZ669" s="40" t="str">
        <f t="shared" si="381"/>
        <v/>
      </c>
      <c r="BA669" s="36" t="str">
        <f>IFERROR(INDEX('Level Multipliers'!$D:$D,MATCH(AZ669,'Level Multipliers'!$A:$A,0)),"")</f>
        <v/>
      </c>
      <c r="BB669" s="37" t="str">
        <f t="shared" si="382"/>
        <v/>
      </c>
      <c r="BC669" s="37" t="str">
        <f t="shared" si="383"/>
        <v/>
      </c>
      <c r="BD669" s="38" t="str">
        <f t="shared" si="384"/>
        <v/>
      </c>
      <c r="BE669" s="38" t="str">
        <f t="shared" si="385"/>
        <v/>
      </c>
      <c r="BF669" s="38" t="b">
        <f t="shared" si="386"/>
        <v>1</v>
      </c>
      <c r="BG669" s="37" t="str">
        <f t="array" ref="BG669:BQ669">IF(BF669,"",IVSolution($M669,$N669,$O669,BB669,BC669,BD669,BE669,$E669,$F669,$G669,$H669,$I669))</f>
        <v/>
      </c>
      <c r="BH669" s="37" t="str">
        <v/>
      </c>
      <c r="BI669" s="37" t="str">
        <v/>
      </c>
      <c r="BJ669" s="39" t="str">
        <v/>
      </c>
      <c r="BK669" s="39" t="str">
        <v/>
      </c>
      <c r="BL669" s="37" t="str">
        <v/>
      </c>
      <c r="BM669" s="37" t="str">
        <v/>
      </c>
      <c r="BN669" s="37" t="str">
        <v/>
      </c>
      <c r="BO669" s="37" t="str">
        <v/>
      </c>
      <c r="BP669" s="37" t="str">
        <v/>
      </c>
      <c r="BQ669" s="37" t="str">
        <v/>
      </c>
      <c r="BR669" s="40" t="str">
        <f t="shared" si="387"/>
        <v/>
      </c>
      <c r="BS669" s="36" t="str">
        <f>IFERROR(INDEX('Level Multipliers'!$D:$D,MATCH(BR669,'Level Multipliers'!$A:$A,0)),"")</f>
        <v/>
      </c>
      <c r="BT669" s="37" t="str">
        <f t="shared" si="388"/>
        <v/>
      </c>
      <c r="BU669" s="37" t="str">
        <f t="shared" si="389"/>
        <v/>
      </c>
      <c r="BV669" s="38" t="str">
        <f t="shared" si="390"/>
        <v/>
      </c>
      <c r="BW669" s="38" t="str">
        <f t="shared" si="391"/>
        <v/>
      </c>
      <c r="BX669" s="38" t="b">
        <f t="shared" si="392"/>
        <v>1</v>
      </c>
      <c r="BY669" s="37" t="str">
        <f t="array" ref="BY669:CI669">IF(BX669,"",IVSolution($M669,$N669,$O669,BT669,BU669,BV669,BW669,$E669,$F669,$G669,$H669,$I669))</f>
        <v/>
      </c>
      <c r="BZ669" s="37" t="str">
        <v/>
      </c>
      <c r="CA669" s="37" t="str">
        <v/>
      </c>
      <c r="CB669" s="39" t="str">
        <v/>
      </c>
      <c r="CC669" s="39" t="str">
        <v/>
      </c>
      <c r="CD669" s="37" t="str">
        <v/>
      </c>
      <c r="CE669" s="37" t="str">
        <v/>
      </c>
      <c r="CF669" s="37" t="str">
        <v/>
      </c>
      <c r="CG669" s="37" t="str">
        <v/>
      </c>
      <c r="CH669" s="37" t="str">
        <v/>
      </c>
      <c r="CI669" s="37" t="str">
        <v/>
      </c>
      <c r="CJ669" s="41" t="str">
        <f t="shared" si="393"/>
        <v/>
      </c>
      <c r="CK669" s="41" t="str">
        <f t="shared" si="394"/>
        <v/>
      </c>
      <c r="CL669" s="61" t="str">
        <f t="shared" si="395"/>
        <v/>
      </c>
      <c r="CM669" s="39" t="str">
        <f t="shared" si="396"/>
        <v/>
      </c>
      <c r="CN669" s="39" t="str">
        <f t="shared" si="397"/>
        <v/>
      </c>
      <c r="CO669" s="42" t="str">
        <f t="shared" si="398"/>
        <v/>
      </c>
      <c r="CP669" s="42" t="str">
        <f t="shared" si="399"/>
        <v/>
      </c>
      <c r="CQ669" s="42" t="str">
        <f t="shared" si="400"/>
        <v/>
      </c>
      <c r="CR669" s="42" t="str">
        <f t="shared" si="401"/>
        <v/>
      </c>
      <c r="CS669" s="42" t="str">
        <f t="shared" si="402"/>
        <v/>
      </c>
      <c r="CT669" s="42" t="str">
        <f t="shared" si="403"/>
        <v/>
      </c>
      <c r="CU669" s="43" t="str">
        <f t="shared" si="404"/>
        <v/>
      </c>
      <c r="CV669" s="43" t="str">
        <f t="shared" si="405"/>
        <v/>
      </c>
      <c r="CW669" s="43" t="str">
        <f t="shared" si="406"/>
        <v/>
      </c>
      <c r="CX669" s="13"/>
    </row>
    <row r="670" spans="1:102" x14ac:dyDescent="0.25">
      <c r="A670" s="31"/>
      <c r="B670" s="13"/>
      <c r="C670" s="13"/>
      <c r="D670" s="13"/>
      <c r="E670" s="32"/>
      <c r="F670" s="32"/>
      <c r="G670" s="32"/>
      <c r="H670" s="32"/>
      <c r="I670" s="32"/>
      <c r="J670" s="13"/>
      <c r="K670" s="33"/>
      <c r="L670" s="34" t="str">
        <f>IFERROR(INDEX('Pokemon Data'!A:A,MATCH($A670,'Pokemon Data'!$B:$B,0)),"")</f>
        <v/>
      </c>
      <c r="M670" s="34" t="str">
        <f>IFERROR(INDEX('Pokemon Data'!I:I,MATCH($A670,'Pokemon Data'!$B:$B,0)),"")</f>
        <v/>
      </c>
      <c r="N670" s="34" t="str">
        <f>IFERROR(INDEX('Pokemon Data'!J:J,MATCH($A670,'Pokemon Data'!$B:$B,0)),"")</f>
        <v/>
      </c>
      <c r="O670" s="34" t="str">
        <f>IFERROR(INDEX('Pokemon Data'!K:K,MATCH($A670,'Pokemon Data'!$B:$B,0)),"")</f>
        <v/>
      </c>
      <c r="P670" s="35" t="str">
        <f>IFERROR(INDEX('Level Multipliers'!$A:$A,MATCH($D670,'Level Multipliers'!$B:$B,0)),"")</f>
        <v/>
      </c>
      <c r="Q670" s="36" t="str">
        <f>IFERROR(INDEX('Level Multipliers'!$D:$D,MATCH(P670,'Level Multipliers'!$A:$A,0)),"")</f>
        <v/>
      </c>
      <c r="R670" s="37" t="str">
        <f t="shared" si="370"/>
        <v/>
      </c>
      <c r="S670" s="37" t="str">
        <f t="shared" si="371"/>
        <v/>
      </c>
      <c r="T670" s="38" t="str">
        <f t="shared" si="372"/>
        <v/>
      </c>
      <c r="U670" s="38" t="str">
        <f t="shared" si="373"/>
        <v/>
      </c>
      <c r="V670" s="38" t="b">
        <f t="shared" si="374"/>
        <v>1</v>
      </c>
      <c r="W670" s="37" t="str">
        <f t="array" ref="W670:AG670">IF(V670,"",IVSolution($M670,$N670,$O670,R670,S670,T670,U670,$E670,$F670,$G670,$H670,$I670))</f>
        <v/>
      </c>
      <c r="X670" s="37" t="str">
        <v/>
      </c>
      <c r="Y670" s="37" t="str">
        <v/>
      </c>
      <c r="Z670" s="39" t="str">
        <v/>
      </c>
      <c r="AA670" s="39" t="str">
        <v/>
      </c>
      <c r="AB670" s="37" t="str">
        <v/>
      </c>
      <c r="AC670" s="37" t="str">
        <v/>
      </c>
      <c r="AD670" s="37" t="str">
        <v/>
      </c>
      <c r="AE670" s="37" t="str">
        <v/>
      </c>
      <c r="AF670" s="37" t="str">
        <v/>
      </c>
      <c r="AG670" s="37" t="str">
        <v/>
      </c>
      <c r="AH670" s="40" t="str">
        <f t="shared" si="375"/>
        <v/>
      </c>
      <c r="AI670" s="36" t="str">
        <f>IFERROR(INDEX('Level Multipliers'!$D:$D,MATCH(AH670,'Level Multipliers'!$A:$A,0)),"")</f>
        <v/>
      </c>
      <c r="AJ670" s="37" t="str">
        <f t="shared" si="376"/>
        <v/>
      </c>
      <c r="AK670" s="37" t="str">
        <f t="shared" si="377"/>
        <v/>
      </c>
      <c r="AL670" s="38" t="str">
        <f t="shared" si="378"/>
        <v/>
      </c>
      <c r="AM670" s="38" t="str">
        <f t="shared" si="379"/>
        <v/>
      </c>
      <c r="AN670" s="38" t="b">
        <f t="shared" si="380"/>
        <v>1</v>
      </c>
      <c r="AO670" s="37" t="str">
        <f t="array" ref="AO670:AY670">IF(AN670,"",IVSolution($M670,$N670,$O670,AJ670,AK670,AL670,AM670,$E670,$F670,$G670,$H670,$I670))</f>
        <v/>
      </c>
      <c r="AP670" s="37" t="str">
        <v/>
      </c>
      <c r="AQ670" s="37" t="str">
        <v/>
      </c>
      <c r="AR670" s="39" t="str">
        <v/>
      </c>
      <c r="AS670" s="39" t="str">
        <v/>
      </c>
      <c r="AT670" s="37" t="str">
        <v/>
      </c>
      <c r="AU670" s="37" t="str">
        <v/>
      </c>
      <c r="AV670" s="37" t="str">
        <v/>
      </c>
      <c r="AW670" s="37" t="str">
        <v/>
      </c>
      <c r="AX670" s="37" t="str">
        <v/>
      </c>
      <c r="AY670" s="37" t="str">
        <v/>
      </c>
      <c r="AZ670" s="40" t="str">
        <f t="shared" si="381"/>
        <v/>
      </c>
      <c r="BA670" s="36" t="str">
        <f>IFERROR(INDEX('Level Multipliers'!$D:$D,MATCH(AZ670,'Level Multipliers'!$A:$A,0)),"")</f>
        <v/>
      </c>
      <c r="BB670" s="37" t="str">
        <f t="shared" si="382"/>
        <v/>
      </c>
      <c r="BC670" s="37" t="str">
        <f t="shared" si="383"/>
        <v/>
      </c>
      <c r="BD670" s="38" t="str">
        <f t="shared" si="384"/>
        <v/>
      </c>
      <c r="BE670" s="38" t="str">
        <f t="shared" si="385"/>
        <v/>
      </c>
      <c r="BF670" s="38" t="b">
        <f t="shared" si="386"/>
        <v>1</v>
      </c>
      <c r="BG670" s="37" t="str">
        <f t="array" ref="BG670:BQ670">IF(BF670,"",IVSolution($M670,$N670,$O670,BB670,BC670,BD670,BE670,$E670,$F670,$G670,$H670,$I670))</f>
        <v/>
      </c>
      <c r="BH670" s="37" t="str">
        <v/>
      </c>
      <c r="BI670" s="37" t="str">
        <v/>
      </c>
      <c r="BJ670" s="39" t="str">
        <v/>
      </c>
      <c r="BK670" s="39" t="str">
        <v/>
      </c>
      <c r="BL670" s="37" t="str">
        <v/>
      </c>
      <c r="BM670" s="37" t="str">
        <v/>
      </c>
      <c r="BN670" s="37" t="str">
        <v/>
      </c>
      <c r="BO670" s="37" t="str">
        <v/>
      </c>
      <c r="BP670" s="37" t="str">
        <v/>
      </c>
      <c r="BQ670" s="37" t="str">
        <v/>
      </c>
      <c r="BR670" s="40" t="str">
        <f t="shared" si="387"/>
        <v/>
      </c>
      <c r="BS670" s="36" t="str">
        <f>IFERROR(INDEX('Level Multipliers'!$D:$D,MATCH(BR670,'Level Multipliers'!$A:$A,0)),"")</f>
        <v/>
      </c>
      <c r="BT670" s="37" t="str">
        <f t="shared" si="388"/>
        <v/>
      </c>
      <c r="BU670" s="37" t="str">
        <f t="shared" si="389"/>
        <v/>
      </c>
      <c r="BV670" s="38" t="str">
        <f t="shared" si="390"/>
        <v/>
      </c>
      <c r="BW670" s="38" t="str">
        <f t="shared" si="391"/>
        <v/>
      </c>
      <c r="BX670" s="38" t="b">
        <f t="shared" si="392"/>
        <v>1</v>
      </c>
      <c r="BY670" s="37" t="str">
        <f t="array" ref="BY670:CI670">IF(BX670,"",IVSolution($M670,$N670,$O670,BT670,BU670,BV670,BW670,$E670,$F670,$G670,$H670,$I670))</f>
        <v/>
      </c>
      <c r="BZ670" s="37" t="str">
        <v/>
      </c>
      <c r="CA670" s="37" t="str">
        <v/>
      </c>
      <c r="CB670" s="39" t="str">
        <v/>
      </c>
      <c r="CC670" s="39" t="str">
        <v/>
      </c>
      <c r="CD670" s="37" t="str">
        <v/>
      </c>
      <c r="CE670" s="37" t="str">
        <v/>
      </c>
      <c r="CF670" s="37" t="str">
        <v/>
      </c>
      <c r="CG670" s="37" t="str">
        <v/>
      </c>
      <c r="CH670" s="37" t="str">
        <v/>
      </c>
      <c r="CI670" s="37" t="str">
        <v/>
      </c>
      <c r="CJ670" s="41" t="str">
        <f t="shared" si="393"/>
        <v/>
      </c>
      <c r="CK670" s="41" t="str">
        <f t="shared" si="394"/>
        <v/>
      </c>
      <c r="CL670" s="61" t="str">
        <f t="shared" si="395"/>
        <v/>
      </c>
      <c r="CM670" s="39" t="str">
        <f t="shared" si="396"/>
        <v/>
      </c>
      <c r="CN670" s="39" t="str">
        <f t="shared" si="397"/>
        <v/>
      </c>
      <c r="CO670" s="42" t="str">
        <f t="shared" si="398"/>
        <v/>
      </c>
      <c r="CP670" s="42" t="str">
        <f t="shared" si="399"/>
        <v/>
      </c>
      <c r="CQ670" s="42" t="str">
        <f t="shared" si="400"/>
        <v/>
      </c>
      <c r="CR670" s="42" t="str">
        <f t="shared" si="401"/>
        <v/>
      </c>
      <c r="CS670" s="42" t="str">
        <f t="shared" si="402"/>
        <v/>
      </c>
      <c r="CT670" s="42" t="str">
        <f t="shared" si="403"/>
        <v/>
      </c>
      <c r="CU670" s="43" t="str">
        <f t="shared" si="404"/>
        <v/>
      </c>
      <c r="CV670" s="43" t="str">
        <f t="shared" si="405"/>
        <v/>
      </c>
      <c r="CW670" s="43" t="str">
        <f t="shared" si="406"/>
        <v/>
      </c>
      <c r="CX670" s="13"/>
    </row>
    <row r="671" spans="1:102" x14ac:dyDescent="0.25">
      <c r="A671" s="31"/>
      <c r="B671" s="13"/>
      <c r="C671" s="13"/>
      <c r="D671" s="13"/>
      <c r="E671" s="32"/>
      <c r="F671" s="32"/>
      <c r="G671" s="32"/>
      <c r="H671" s="32"/>
      <c r="I671" s="32"/>
      <c r="J671" s="13"/>
      <c r="K671" s="33"/>
      <c r="L671" s="34" t="str">
        <f>IFERROR(INDEX('Pokemon Data'!A:A,MATCH($A671,'Pokemon Data'!$B:$B,0)),"")</f>
        <v/>
      </c>
      <c r="M671" s="34" t="str">
        <f>IFERROR(INDEX('Pokemon Data'!I:I,MATCH($A671,'Pokemon Data'!$B:$B,0)),"")</f>
        <v/>
      </c>
      <c r="N671" s="34" t="str">
        <f>IFERROR(INDEX('Pokemon Data'!J:J,MATCH($A671,'Pokemon Data'!$B:$B,0)),"")</f>
        <v/>
      </c>
      <c r="O671" s="34" t="str">
        <f>IFERROR(INDEX('Pokemon Data'!K:K,MATCH($A671,'Pokemon Data'!$B:$B,0)),"")</f>
        <v/>
      </c>
      <c r="P671" s="35" t="str">
        <f>IFERROR(INDEX('Level Multipliers'!$A:$A,MATCH($D671,'Level Multipliers'!$B:$B,0)),"")</f>
        <v/>
      </c>
      <c r="Q671" s="36" t="str">
        <f>IFERROR(INDEX('Level Multipliers'!$D:$D,MATCH(P671,'Level Multipliers'!$A:$A,0)),"")</f>
        <v/>
      </c>
      <c r="R671" s="37" t="str">
        <f t="shared" si="370"/>
        <v/>
      </c>
      <c r="S671" s="37" t="str">
        <f t="shared" si="371"/>
        <v/>
      </c>
      <c r="T671" s="38" t="str">
        <f t="shared" si="372"/>
        <v/>
      </c>
      <c r="U671" s="38" t="str">
        <f t="shared" si="373"/>
        <v/>
      </c>
      <c r="V671" s="38" t="b">
        <f t="shared" si="374"/>
        <v>1</v>
      </c>
      <c r="W671" s="37" t="str">
        <f t="array" ref="W671:AG671">IF(V671,"",IVSolution($M671,$N671,$O671,R671,S671,T671,U671,$E671,$F671,$G671,$H671,$I671))</f>
        <v/>
      </c>
      <c r="X671" s="37" t="str">
        <v/>
      </c>
      <c r="Y671" s="37" t="str">
        <v/>
      </c>
      <c r="Z671" s="39" t="str">
        <v/>
      </c>
      <c r="AA671" s="39" t="str">
        <v/>
      </c>
      <c r="AB671" s="37" t="str">
        <v/>
      </c>
      <c r="AC671" s="37" t="str">
        <v/>
      </c>
      <c r="AD671" s="37" t="str">
        <v/>
      </c>
      <c r="AE671" s="37" t="str">
        <v/>
      </c>
      <c r="AF671" s="37" t="str">
        <v/>
      </c>
      <c r="AG671" s="37" t="str">
        <v/>
      </c>
      <c r="AH671" s="40" t="str">
        <f t="shared" si="375"/>
        <v/>
      </c>
      <c r="AI671" s="36" t="str">
        <f>IFERROR(INDEX('Level Multipliers'!$D:$D,MATCH(AH671,'Level Multipliers'!$A:$A,0)),"")</f>
        <v/>
      </c>
      <c r="AJ671" s="37" t="str">
        <f t="shared" si="376"/>
        <v/>
      </c>
      <c r="AK671" s="37" t="str">
        <f t="shared" si="377"/>
        <v/>
      </c>
      <c r="AL671" s="38" t="str">
        <f t="shared" si="378"/>
        <v/>
      </c>
      <c r="AM671" s="38" t="str">
        <f t="shared" si="379"/>
        <v/>
      </c>
      <c r="AN671" s="38" t="b">
        <f t="shared" si="380"/>
        <v>1</v>
      </c>
      <c r="AO671" s="37" t="str">
        <f t="array" ref="AO671:AY671">IF(AN671,"",IVSolution($M671,$N671,$O671,AJ671,AK671,AL671,AM671,$E671,$F671,$G671,$H671,$I671))</f>
        <v/>
      </c>
      <c r="AP671" s="37" t="str">
        <v/>
      </c>
      <c r="AQ671" s="37" t="str">
        <v/>
      </c>
      <c r="AR671" s="39" t="str">
        <v/>
      </c>
      <c r="AS671" s="39" t="str">
        <v/>
      </c>
      <c r="AT671" s="37" t="str">
        <v/>
      </c>
      <c r="AU671" s="37" t="str">
        <v/>
      </c>
      <c r="AV671" s="37" t="str">
        <v/>
      </c>
      <c r="AW671" s="37" t="str">
        <v/>
      </c>
      <c r="AX671" s="37" t="str">
        <v/>
      </c>
      <c r="AY671" s="37" t="str">
        <v/>
      </c>
      <c r="AZ671" s="40" t="str">
        <f t="shared" si="381"/>
        <v/>
      </c>
      <c r="BA671" s="36" t="str">
        <f>IFERROR(INDEX('Level Multipliers'!$D:$D,MATCH(AZ671,'Level Multipliers'!$A:$A,0)),"")</f>
        <v/>
      </c>
      <c r="BB671" s="37" t="str">
        <f t="shared" si="382"/>
        <v/>
      </c>
      <c r="BC671" s="37" t="str">
        <f t="shared" si="383"/>
        <v/>
      </c>
      <c r="BD671" s="38" t="str">
        <f t="shared" si="384"/>
        <v/>
      </c>
      <c r="BE671" s="38" t="str">
        <f t="shared" si="385"/>
        <v/>
      </c>
      <c r="BF671" s="38" t="b">
        <f t="shared" si="386"/>
        <v>1</v>
      </c>
      <c r="BG671" s="37" t="str">
        <f t="array" ref="BG671:BQ671">IF(BF671,"",IVSolution($M671,$N671,$O671,BB671,BC671,BD671,BE671,$E671,$F671,$G671,$H671,$I671))</f>
        <v/>
      </c>
      <c r="BH671" s="37" t="str">
        <v/>
      </c>
      <c r="BI671" s="37" t="str">
        <v/>
      </c>
      <c r="BJ671" s="39" t="str">
        <v/>
      </c>
      <c r="BK671" s="39" t="str">
        <v/>
      </c>
      <c r="BL671" s="37" t="str">
        <v/>
      </c>
      <c r="BM671" s="37" t="str">
        <v/>
      </c>
      <c r="BN671" s="37" t="str">
        <v/>
      </c>
      <c r="BO671" s="37" t="str">
        <v/>
      </c>
      <c r="BP671" s="37" t="str">
        <v/>
      </c>
      <c r="BQ671" s="37" t="str">
        <v/>
      </c>
      <c r="BR671" s="40" t="str">
        <f t="shared" si="387"/>
        <v/>
      </c>
      <c r="BS671" s="36" t="str">
        <f>IFERROR(INDEX('Level Multipliers'!$D:$D,MATCH(BR671,'Level Multipliers'!$A:$A,0)),"")</f>
        <v/>
      </c>
      <c r="BT671" s="37" t="str">
        <f t="shared" si="388"/>
        <v/>
      </c>
      <c r="BU671" s="37" t="str">
        <f t="shared" si="389"/>
        <v/>
      </c>
      <c r="BV671" s="38" t="str">
        <f t="shared" si="390"/>
        <v/>
      </c>
      <c r="BW671" s="38" t="str">
        <f t="shared" si="391"/>
        <v/>
      </c>
      <c r="BX671" s="38" t="b">
        <f t="shared" si="392"/>
        <v>1</v>
      </c>
      <c r="BY671" s="37" t="str">
        <f t="array" ref="BY671:CI671">IF(BX671,"",IVSolution($M671,$N671,$O671,BT671,BU671,BV671,BW671,$E671,$F671,$G671,$H671,$I671))</f>
        <v/>
      </c>
      <c r="BZ671" s="37" t="str">
        <v/>
      </c>
      <c r="CA671" s="37" t="str">
        <v/>
      </c>
      <c r="CB671" s="39" t="str">
        <v/>
      </c>
      <c r="CC671" s="39" t="str">
        <v/>
      </c>
      <c r="CD671" s="37" t="str">
        <v/>
      </c>
      <c r="CE671" s="37" t="str">
        <v/>
      </c>
      <c r="CF671" s="37" t="str">
        <v/>
      </c>
      <c r="CG671" s="37" t="str">
        <v/>
      </c>
      <c r="CH671" s="37" t="str">
        <v/>
      </c>
      <c r="CI671" s="37" t="str">
        <v/>
      </c>
      <c r="CJ671" s="41" t="str">
        <f t="shared" si="393"/>
        <v/>
      </c>
      <c r="CK671" s="41" t="str">
        <f t="shared" si="394"/>
        <v/>
      </c>
      <c r="CL671" s="61" t="str">
        <f t="shared" si="395"/>
        <v/>
      </c>
      <c r="CM671" s="39" t="str">
        <f t="shared" si="396"/>
        <v/>
      </c>
      <c r="CN671" s="39" t="str">
        <f t="shared" si="397"/>
        <v/>
      </c>
      <c r="CO671" s="42" t="str">
        <f t="shared" si="398"/>
        <v/>
      </c>
      <c r="CP671" s="42" t="str">
        <f t="shared" si="399"/>
        <v/>
      </c>
      <c r="CQ671" s="42" t="str">
        <f t="shared" si="400"/>
        <v/>
      </c>
      <c r="CR671" s="42" t="str">
        <f t="shared" si="401"/>
        <v/>
      </c>
      <c r="CS671" s="42" t="str">
        <f t="shared" si="402"/>
        <v/>
      </c>
      <c r="CT671" s="42" t="str">
        <f t="shared" si="403"/>
        <v/>
      </c>
      <c r="CU671" s="43" t="str">
        <f t="shared" si="404"/>
        <v/>
      </c>
      <c r="CV671" s="43" t="str">
        <f t="shared" si="405"/>
        <v/>
      </c>
      <c r="CW671" s="43" t="str">
        <f t="shared" si="406"/>
        <v/>
      </c>
      <c r="CX671" s="13"/>
    </row>
    <row r="672" spans="1:102" x14ac:dyDescent="0.25">
      <c r="A672" s="31"/>
      <c r="B672" s="13"/>
      <c r="C672" s="13"/>
      <c r="D672" s="13"/>
      <c r="E672" s="32"/>
      <c r="F672" s="32"/>
      <c r="G672" s="32"/>
      <c r="H672" s="32"/>
      <c r="I672" s="32"/>
      <c r="J672" s="13"/>
      <c r="K672" s="33"/>
      <c r="L672" s="34" t="str">
        <f>IFERROR(INDEX('Pokemon Data'!A:A,MATCH($A672,'Pokemon Data'!$B:$B,0)),"")</f>
        <v/>
      </c>
      <c r="M672" s="34" t="str">
        <f>IFERROR(INDEX('Pokemon Data'!I:I,MATCH($A672,'Pokemon Data'!$B:$B,0)),"")</f>
        <v/>
      </c>
      <c r="N672" s="34" t="str">
        <f>IFERROR(INDEX('Pokemon Data'!J:J,MATCH($A672,'Pokemon Data'!$B:$B,0)),"")</f>
        <v/>
      </c>
      <c r="O672" s="34" t="str">
        <f>IFERROR(INDEX('Pokemon Data'!K:K,MATCH($A672,'Pokemon Data'!$B:$B,0)),"")</f>
        <v/>
      </c>
      <c r="P672" s="35" t="str">
        <f>IFERROR(INDEX('Level Multipliers'!$A:$A,MATCH($D672,'Level Multipliers'!$B:$B,0)),"")</f>
        <v/>
      </c>
      <c r="Q672" s="36" t="str">
        <f>IFERROR(INDEX('Level Multipliers'!$D:$D,MATCH(P672,'Level Multipliers'!$A:$A,0)),"")</f>
        <v/>
      </c>
      <c r="R672" s="37" t="str">
        <f t="shared" si="370"/>
        <v/>
      </c>
      <c r="S672" s="37" t="str">
        <f t="shared" si="371"/>
        <v/>
      </c>
      <c r="T672" s="38" t="str">
        <f t="shared" si="372"/>
        <v/>
      </c>
      <c r="U672" s="38" t="str">
        <f t="shared" si="373"/>
        <v/>
      </c>
      <c r="V672" s="38" t="b">
        <f t="shared" si="374"/>
        <v>1</v>
      </c>
      <c r="W672" s="37" t="str">
        <f t="array" ref="W672:AG672">IF(V672,"",IVSolution($M672,$N672,$O672,R672,S672,T672,U672,$E672,$F672,$G672,$H672,$I672))</f>
        <v/>
      </c>
      <c r="X672" s="37" t="str">
        <v/>
      </c>
      <c r="Y672" s="37" t="str">
        <v/>
      </c>
      <c r="Z672" s="39" t="str">
        <v/>
      </c>
      <c r="AA672" s="39" t="str">
        <v/>
      </c>
      <c r="AB672" s="37" t="str">
        <v/>
      </c>
      <c r="AC672" s="37" t="str">
        <v/>
      </c>
      <c r="AD672" s="37" t="str">
        <v/>
      </c>
      <c r="AE672" s="37" t="str">
        <v/>
      </c>
      <c r="AF672" s="37" t="str">
        <v/>
      </c>
      <c r="AG672" s="37" t="str">
        <v/>
      </c>
      <c r="AH672" s="40" t="str">
        <f t="shared" si="375"/>
        <v/>
      </c>
      <c r="AI672" s="36" t="str">
        <f>IFERROR(INDEX('Level Multipliers'!$D:$D,MATCH(AH672,'Level Multipliers'!$A:$A,0)),"")</f>
        <v/>
      </c>
      <c r="AJ672" s="37" t="str">
        <f t="shared" si="376"/>
        <v/>
      </c>
      <c r="AK672" s="37" t="str">
        <f t="shared" si="377"/>
        <v/>
      </c>
      <c r="AL672" s="38" t="str">
        <f t="shared" si="378"/>
        <v/>
      </c>
      <c r="AM672" s="38" t="str">
        <f t="shared" si="379"/>
        <v/>
      </c>
      <c r="AN672" s="38" t="b">
        <f t="shared" si="380"/>
        <v>1</v>
      </c>
      <c r="AO672" s="37" t="str">
        <f t="array" ref="AO672:AY672">IF(AN672,"",IVSolution($M672,$N672,$O672,AJ672,AK672,AL672,AM672,$E672,$F672,$G672,$H672,$I672))</f>
        <v/>
      </c>
      <c r="AP672" s="37" t="str">
        <v/>
      </c>
      <c r="AQ672" s="37" t="str">
        <v/>
      </c>
      <c r="AR672" s="39" t="str">
        <v/>
      </c>
      <c r="AS672" s="39" t="str">
        <v/>
      </c>
      <c r="AT672" s="37" t="str">
        <v/>
      </c>
      <c r="AU672" s="37" t="str">
        <v/>
      </c>
      <c r="AV672" s="37" t="str">
        <v/>
      </c>
      <c r="AW672" s="37" t="str">
        <v/>
      </c>
      <c r="AX672" s="37" t="str">
        <v/>
      </c>
      <c r="AY672" s="37" t="str">
        <v/>
      </c>
      <c r="AZ672" s="40" t="str">
        <f t="shared" si="381"/>
        <v/>
      </c>
      <c r="BA672" s="36" t="str">
        <f>IFERROR(INDEX('Level Multipliers'!$D:$D,MATCH(AZ672,'Level Multipliers'!$A:$A,0)),"")</f>
        <v/>
      </c>
      <c r="BB672" s="37" t="str">
        <f t="shared" si="382"/>
        <v/>
      </c>
      <c r="BC672" s="37" t="str">
        <f t="shared" si="383"/>
        <v/>
      </c>
      <c r="BD672" s="38" t="str">
        <f t="shared" si="384"/>
        <v/>
      </c>
      <c r="BE672" s="38" t="str">
        <f t="shared" si="385"/>
        <v/>
      </c>
      <c r="BF672" s="38" t="b">
        <f t="shared" si="386"/>
        <v>1</v>
      </c>
      <c r="BG672" s="37" t="str">
        <f t="array" ref="BG672:BQ672">IF(BF672,"",IVSolution($M672,$N672,$O672,BB672,BC672,BD672,BE672,$E672,$F672,$G672,$H672,$I672))</f>
        <v/>
      </c>
      <c r="BH672" s="37" t="str">
        <v/>
      </c>
      <c r="BI672" s="37" t="str">
        <v/>
      </c>
      <c r="BJ672" s="39" t="str">
        <v/>
      </c>
      <c r="BK672" s="39" t="str">
        <v/>
      </c>
      <c r="BL672" s="37" t="str">
        <v/>
      </c>
      <c r="BM672" s="37" t="str">
        <v/>
      </c>
      <c r="BN672" s="37" t="str">
        <v/>
      </c>
      <c r="BO672" s="37" t="str">
        <v/>
      </c>
      <c r="BP672" s="37" t="str">
        <v/>
      </c>
      <c r="BQ672" s="37" t="str">
        <v/>
      </c>
      <c r="BR672" s="40" t="str">
        <f t="shared" si="387"/>
        <v/>
      </c>
      <c r="BS672" s="36" t="str">
        <f>IFERROR(INDEX('Level Multipliers'!$D:$D,MATCH(BR672,'Level Multipliers'!$A:$A,0)),"")</f>
        <v/>
      </c>
      <c r="BT672" s="37" t="str">
        <f t="shared" si="388"/>
        <v/>
      </c>
      <c r="BU672" s="37" t="str">
        <f t="shared" si="389"/>
        <v/>
      </c>
      <c r="BV672" s="38" t="str">
        <f t="shared" si="390"/>
        <v/>
      </c>
      <c r="BW672" s="38" t="str">
        <f t="shared" si="391"/>
        <v/>
      </c>
      <c r="BX672" s="38" t="b">
        <f t="shared" si="392"/>
        <v>1</v>
      </c>
      <c r="BY672" s="37" t="str">
        <f t="array" ref="BY672:CI672">IF(BX672,"",IVSolution($M672,$N672,$O672,BT672,BU672,BV672,BW672,$E672,$F672,$G672,$H672,$I672))</f>
        <v/>
      </c>
      <c r="BZ672" s="37" t="str">
        <v/>
      </c>
      <c r="CA672" s="37" t="str">
        <v/>
      </c>
      <c r="CB672" s="39" t="str">
        <v/>
      </c>
      <c r="CC672" s="39" t="str">
        <v/>
      </c>
      <c r="CD672" s="37" t="str">
        <v/>
      </c>
      <c r="CE672" s="37" t="str">
        <v/>
      </c>
      <c r="CF672" s="37" t="str">
        <v/>
      </c>
      <c r="CG672" s="37" t="str">
        <v/>
      </c>
      <c r="CH672" s="37" t="str">
        <v/>
      </c>
      <c r="CI672" s="37" t="str">
        <v/>
      </c>
      <c r="CJ672" s="41" t="str">
        <f t="shared" si="393"/>
        <v/>
      </c>
      <c r="CK672" s="41" t="str">
        <f t="shared" si="394"/>
        <v/>
      </c>
      <c r="CL672" s="61" t="str">
        <f t="shared" si="395"/>
        <v/>
      </c>
      <c r="CM672" s="39" t="str">
        <f t="shared" si="396"/>
        <v/>
      </c>
      <c r="CN672" s="39" t="str">
        <f t="shared" si="397"/>
        <v/>
      </c>
      <c r="CO672" s="42" t="str">
        <f t="shared" si="398"/>
        <v/>
      </c>
      <c r="CP672" s="42" t="str">
        <f t="shared" si="399"/>
        <v/>
      </c>
      <c r="CQ672" s="42" t="str">
        <f t="shared" si="400"/>
        <v/>
      </c>
      <c r="CR672" s="42" t="str">
        <f t="shared" si="401"/>
        <v/>
      </c>
      <c r="CS672" s="42" t="str">
        <f t="shared" si="402"/>
        <v/>
      </c>
      <c r="CT672" s="42" t="str">
        <f t="shared" si="403"/>
        <v/>
      </c>
      <c r="CU672" s="43" t="str">
        <f t="shared" si="404"/>
        <v/>
      </c>
      <c r="CV672" s="43" t="str">
        <f t="shared" si="405"/>
        <v/>
      </c>
      <c r="CW672" s="43" t="str">
        <f t="shared" si="406"/>
        <v/>
      </c>
      <c r="CX672" s="13"/>
    </row>
    <row r="673" spans="1:102" x14ac:dyDescent="0.25">
      <c r="A673" s="31"/>
      <c r="B673" s="13"/>
      <c r="C673" s="13"/>
      <c r="D673" s="13"/>
      <c r="E673" s="32"/>
      <c r="F673" s="32"/>
      <c r="G673" s="32"/>
      <c r="H673" s="32"/>
      <c r="I673" s="32"/>
      <c r="J673" s="13"/>
      <c r="K673" s="33"/>
      <c r="L673" s="34" t="str">
        <f>IFERROR(INDEX('Pokemon Data'!A:A,MATCH($A673,'Pokemon Data'!$B:$B,0)),"")</f>
        <v/>
      </c>
      <c r="M673" s="34" t="str">
        <f>IFERROR(INDEX('Pokemon Data'!I:I,MATCH($A673,'Pokemon Data'!$B:$B,0)),"")</f>
        <v/>
      </c>
      <c r="N673" s="34" t="str">
        <f>IFERROR(INDEX('Pokemon Data'!J:J,MATCH($A673,'Pokemon Data'!$B:$B,0)),"")</f>
        <v/>
      </c>
      <c r="O673" s="34" t="str">
        <f>IFERROR(INDEX('Pokemon Data'!K:K,MATCH($A673,'Pokemon Data'!$B:$B,0)),"")</f>
        <v/>
      </c>
      <c r="P673" s="35" t="str">
        <f>IFERROR(INDEX('Level Multipliers'!$A:$A,MATCH($D673,'Level Multipliers'!$B:$B,0)),"")</f>
        <v/>
      </c>
      <c r="Q673" s="36" t="str">
        <f>IFERROR(INDEX('Level Multipliers'!$D:$D,MATCH(P673,'Level Multipliers'!$A:$A,0)),"")</f>
        <v/>
      </c>
      <c r="R673" s="37" t="str">
        <f t="shared" si="370"/>
        <v/>
      </c>
      <c r="S673" s="37" t="str">
        <f t="shared" si="371"/>
        <v/>
      </c>
      <c r="T673" s="38" t="str">
        <f t="shared" si="372"/>
        <v/>
      </c>
      <c r="U673" s="38" t="str">
        <f t="shared" si="373"/>
        <v/>
      </c>
      <c r="V673" s="38" t="b">
        <f t="shared" si="374"/>
        <v>1</v>
      </c>
      <c r="W673" s="37" t="str">
        <f t="array" ref="W673:AG673">IF(V673,"",IVSolution($M673,$N673,$O673,R673,S673,T673,U673,$E673,$F673,$G673,$H673,$I673))</f>
        <v/>
      </c>
      <c r="X673" s="37" t="str">
        <v/>
      </c>
      <c r="Y673" s="37" t="str">
        <v/>
      </c>
      <c r="Z673" s="39" t="str">
        <v/>
      </c>
      <c r="AA673" s="39" t="str">
        <v/>
      </c>
      <c r="AB673" s="37" t="str">
        <v/>
      </c>
      <c r="AC673" s="37" t="str">
        <v/>
      </c>
      <c r="AD673" s="37" t="str">
        <v/>
      </c>
      <c r="AE673" s="37" t="str">
        <v/>
      </c>
      <c r="AF673" s="37" t="str">
        <v/>
      </c>
      <c r="AG673" s="37" t="str">
        <v/>
      </c>
      <c r="AH673" s="40" t="str">
        <f t="shared" si="375"/>
        <v/>
      </c>
      <c r="AI673" s="36" t="str">
        <f>IFERROR(INDEX('Level Multipliers'!$D:$D,MATCH(AH673,'Level Multipliers'!$A:$A,0)),"")</f>
        <v/>
      </c>
      <c r="AJ673" s="37" t="str">
        <f t="shared" si="376"/>
        <v/>
      </c>
      <c r="AK673" s="37" t="str">
        <f t="shared" si="377"/>
        <v/>
      </c>
      <c r="AL673" s="38" t="str">
        <f t="shared" si="378"/>
        <v/>
      </c>
      <c r="AM673" s="38" t="str">
        <f t="shared" si="379"/>
        <v/>
      </c>
      <c r="AN673" s="38" t="b">
        <f t="shared" si="380"/>
        <v>1</v>
      </c>
      <c r="AO673" s="37" t="str">
        <f t="array" ref="AO673:AY673">IF(AN673,"",IVSolution($M673,$N673,$O673,AJ673,AK673,AL673,AM673,$E673,$F673,$G673,$H673,$I673))</f>
        <v/>
      </c>
      <c r="AP673" s="37" t="str">
        <v/>
      </c>
      <c r="AQ673" s="37" t="str">
        <v/>
      </c>
      <c r="AR673" s="39" t="str">
        <v/>
      </c>
      <c r="AS673" s="39" t="str">
        <v/>
      </c>
      <c r="AT673" s="37" t="str">
        <v/>
      </c>
      <c r="AU673" s="37" t="str">
        <v/>
      </c>
      <c r="AV673" s="37" t="str">
        <v/>
      </c>
      <c r="AW673" s="37" t="str">
        <v/>
      </c>
      <c r="AX673" s="37" t="str">
        <v/>
      </c>
      <c r="AY673" s="37" t="str">
        <v/>
      </c>
      <c r="AZ673" s="40" t="str">
        <f t="shared" si="381"/>
        <v/>
      </c>
      <c r="BA673" s="36" t="str">
        <f>IFERROR(INDEX('Level Multipliers'!$D:$D,MATCH(AZ673,'Level Multipliers'!$A:$A,0)),"")</f>
        <v/>
      </c>
      <c r="BB673" s="37" t="str">
        <f t="shared" si="382"/>
        <v/>
      </c>
      <c r="BC673" s="37" t="str">
        <f t="shared" si="383"/>
        <v/>
      </c>
      <c r="BD673" s="38" t="str">
        <f t="shared" si="384"/>
        <v/>
      </c>
      <c r="BE673" s="38" t="str">
        <f t="shared" si="385"/>
        <v/>
      </c>
      <c r="BF673" s="38" t="b">
        <f t="shared" si="386"/>
        <v>1</v>
      </c>
      <c r="BG673" s="37" t="str">
        <f t="array" ref="BG673:BQ673">IF(BF673,"",IVSolution($M673,$N673,$O673,BB673,BC673,BD673,BE673,$E673,$F673,$G673,$H673,$I673))</f>
        <v/>
      </c>
      <c r="BH673" s="37" t="str">
        <v/>
      </c>
      <c r="BI673" s="37" t="str">
        <v/>
      </c>
      <c r="BJ673" s="39" t="str">
        <v/>
      </c>
      <c r="BK673" s="39" t="str">
        <v/>
      </c>
      <c r="BL673" s="37" t="str">
        <v/>
      </c>
      <c r="BM673" s="37" t="str">
        <v/>
      </c>
      <c r="BN673" s="37" t="str">
        <v/>
      </c>
      <c r="BO673" s="37" t="str">
        <v/>
      </c>
      <c r="BP673" s="37" t="str">
        <v/>
      </c>
      <c r="BQ673" s="37" t="str">
        <v/>
      </c>
      <c r="BR673" s="40" t="str">
        <f t="shared" si="387"/>
        <v/>
      </c>
      <c r="BS673" s="36" t="str">
        <f>IFERROR(INDEX('Level Multipliers'!$D:$D,MATCH(BR673,'Level Multipliers'!$A:$A,0)),"")</f>
        <v/>
      </c>
      <c r="BT673" s="37" t="str">
        <f t="shared" si="388"/>
        <v/>
      </c>
      <c r="BU673" s="37" t="str">
        <f t="shared" si="389"/>
        <v/>
      </c>
      <c r="BV673" s="38" t="str">
        <f t="shared" si="390"/>
        <v/>
      </c>
      <c r="BW673" s="38" t="str">
        <f t="shared" si="391"/>
        <v/>
      </c>
      <c r="BX673" s="38" t="b">
        <f t="shared" si="392"/>
        <v>1</v>
      </c>
      <c r="BY673" s="37" t="str">
        <f t="array" ref="BY673:CI673">IF(BX673,"",IVSolution($M673,$N673,$O673,BT673,BU673,BV673,BW673,$E673,$F673,$G673,$H673,$I673))</f>
        <v/>
      </c>
      <c r="BZ673" s="37" t="str">
        <v/>
      </c>
      <c r="CA673" s="37" t="str">
        <v/>
      </c>
      <c r="CB673" s="39" t="str">
        <v/>
      </c>
      <c r="CC673" s="39" t="str">
        <v/>
      </c>
      <c r="CD673" s="37" t="str">
        <v/>
      </c>
      <c r="CE673" s="37" t="str">
        <v/>
      </c>
      <c r="CF673" s="37" t="str">
        <v/>
      </c>
      <c r="CG673" s="37" t="str">
        <v/>
      </c>
      <c r="CH673" s="37" t="str">
        <v/>
      </c>
      <c r="CI673" s="37" t="str">
        <v/>
      </c>
      <c r="CJ673" s="41" t="str">
        <f t="shared" si="393"/>
        <v/>
      </c>
      <c r="CK673" s="41" t="str">
        <f t="shared" si="394"/>
        <v/>
      </c>
      <c r="CL673" s="61" t="str">
        <f t="shared" si="395"/>
        <v/>
      </c>
      <c r="CM673" s="39" t="str">
        <f t="shared" si="396"/>
        <v/>
      </c>
      <c r="CN673" s="39" t="str">
        <f t="shared" si="397"/>
        <v/>
      </c>
      <c r="CO673" s="42" t="str">
        <f t="shared" si="398"/>
        <v/>
      </c>
      <c r="CP673" s="42" t="str">
        <f t="shared" si="399"/>
        <v/>
      </c>
      <c r="CQ673" s="42" t="str">
        <f t="shared" si="400"/>
        <v/>
      </c>
      <c r="CR673" s="42" t="str">
        <f t="shared" si="401"/>
        <v/>
      </c>
      <c r="CS673" s="42" t="str">
        <f t="shared" si="402"/>
        <v/>
      </c>
      <c r="CT673" s="42" t="str">
        <f t="shared" si="403"/>
        <v/>
      </c>
      <c r="CU673" s="43" t="str">
        <f t="shared" si="404"/>
        <v/>
      </c>
      <c r="CV673" s="43" t="str">
        <f t="shared" si="405"/>
        <v/>
      </c>
      <c r="CW673" s="43" t="str">
        <f t="shared" si="406"/>
        <v/>
      </c>
      <c r="CX673" s="13"/>
    </row>
    <row r="674" spans="1:102" x14ac:dyDescent="0.25">
      <c r="A674" s="31"/>
      <c r="B674" s="13"/>
      <c r="C674" s="13"/>
      <c r="D674" s="13"/>
      <c r="E674" s="32"/>
      <c r="F674" s="32"/>
      <c r="G674" s="32"/>
      <c r="H674" s="32"/>
      <c r="I674" s="32"/>
      <c r="J674" s="13"/>
      <c r="K674" s="33"/>
      <c r="L674" s="34" t="str">
        <f>IFERROR(INDEX('Pokemon Data'!A:A,MATCH($A674,'Pokemon Data'!$B:$B,0)),"")</f>
        <v/>
      </c>
      <c r="M674" s="34" t="str">
        <f>IFERROR(INDEX('Pokemon Data'!I:I,MATCH($A674,'Pokemon Data'!$B:$B,0)),"")</f>
        <v/>
      </c>
      <c r="N674" s="34" t="str">
        <f>IFERROR(INDEX('Pokemon Data'!J:J,MATCH($A674,'Pokemon Data'!$B:$B,0)),"")</f>
        <v/>
      </c>
      <c r="O674" s="34" t="str">
        <f>IFERROR(INDEX('Pokemon Data'!K:K,MATCH($A674,'Pokemon Data'!$B:$B,0)),"")</f>
        <v/>
      </c>
      <c r="P674" s="35" t="str">
        <f>IFERROR(INDEX('Level Multipliers'!$A:$A,MATCH($D674,'Level Multipliers'!$B:$B,0)),"")</f>
        <v/>
      </c>
      <c r="Q674" s="36" t="str">
        <f>IFERROR(INDEX('Level Multipliers'!$D:$D,MATCH(P674,'Level Multipliers'!$A:$A,0)),"")</f>
        <v/>
      </c>
      <c r="R674" s="37" t="str">
        <f t="shared" si="370"/>
        <v/>
      </c>
      <c r="S674" s="37" t="str">
        <f t="shared" si="371"/>
        <v/>
      </c>
      <c r="T674" s="38" t="str">
        <f t="shared" si="372"/>
        <v/>
      </c>
      <c r="U674" s="38" t="str">
        <f t="shared" si="373"/>
        <v/>
      </c>
      <c r="V674" s="38" t="b">
        <f t="shared" si="374"/>
        <v>1</v>
      </c>
      <c r="W674" s="37" t="str">
        <f t="array" ref="W674:AG674">IF(V674,"",IVSolution($M674,$N674,$O674,R674,S674,T674,U674,$E674,$F674,$G674,$H674,$I674))</f>
        <v/>
      </c>
      <c r="X674" s="37" t="str">
        <v/>
      </c>
      <c r="Y674" s="37" t="str">
        <v/>
      </c>
      <c r="Z674" s="39" t="str">
        <v/>
      </c>
      <c r="AA674" s="39" t="str">
        <v/>
      </c>
      <c r="AB674" s="37" t="str">
        <v/>
      </c>
      <c r="AC674" s="37" t="str">
        <v/>
      </c>
      <c r="AD674" s="37" t="str">
        <v/>
      </c>
      <c r="AE674" s="37" t="str">
        <v/>
      </c>
      <c r="AF674" s="37" t="str">
        <v/>
      </c>
      <c r="AG674" s="37" t="str">
        <v/>
      </c>
      <c r="AH674" s="40" t="str">
        <f t="shared" si="375"/>
        <v/>
      </c>
      <c r="AI674" s="36" t="str">
        <f>IFERROR(INDEX('Level Multipliers'!$D:$D,MATCH(AH674,'Level Multipliers'!$A:$A,0)),"")</f>
        <v/>
      </c>
      <c r="AJ674" s="37" t="str">
        <f t="shared" si="376"/>
        <v/>
      </c>
      <c r="AK674" s="37" t="str">
        <f t="shared" si="377"/>
        <v/>
      </c>
      <c r="AL674" s="38" t="str">
        <f t="shared" si="378"/>
        <v/>
      </c>
      <c r="AM674" s="38" t="str">
        <f t="shared" si="379"/>
        <v/>
      </c>
      <c r="AN674" s="38" t="b">
        <f t="shared" si="380"/>
        <v>1</v>
      </c>
      <c r="AO674" s="37" t="str">
        <f t="array" ref="AO674:AY674">IF(AN674,"",IVSolution($M674,$N674,$O674,AJ674,AK674,AL674,AM674,$E674,$F674,$G674,$H674,$I674))</f>
        <v/>
      </c>
      <c r="AP674" s="37" t="str">
        <v/>
      </c>
      <c r="AQ674" s="37" t="str">
        <v/>
      </c>
      <c r="AR674" s="39" t="str">
        <v/>
      </c>
      <c r="AS674" s="39" t="str">
        <v/>
      </c>
      <c r="AT674" s="37" t="str">
        <v/>
      </c>
      <c r="AU674" s="37" t="str">
        <v/>
      </c>
      <c r="AV674" s="37" t="str">
        <v/>
      </c>
      <c r="AW674" s="37" t="str">
        <v/>
      </c>
      <c r="AX674" s="37" t="str">
        <v/>
      </c>
      <c r="AY674" s="37" t="str">
        <v/>
      </c>
      <c r="AZ674" s="40" t="str">
        <f t="shared" si="381"/>
        <v/>
      </c>
      <c r="BA674" s="36" t="str">
        <f>IFERROR(INDEX('Level Multipliers'!$D:$D,MATCH(AZ674,'Level Multipliers'!$A:$A,0)),"")</f>
        <v/>
      </c>
      <c r="BB674" s="37" t="str">
        <f t="shared" si="382"/>
        <v/>
      </c>
      <c r="BC674" s="37" t="str">
        <f t="shared" si="383"/>
        <v/>
      </c>
      <c r="BD674" s="38" t="str">
        <f t="shared" si="384"/>
        <v/>
      </c>
      <c r="BE674" s="38" t="str">
        <f t="shared" si="385"/>
        <v/>
      </c>
      <c r="BF674" s="38" t="b">
        <f t="shared" si="386"/>
        <v>1</v>
      </c>
      <c r="BG674" s="37" t="str">
        <f t="array" ref="BG674:BQ674">IF(BF674,"",IVSolution($M674,$N674,$O674,BB674,BC674,BD674,BE674,$E674,$F674,$G674,$H674,$I674))</f>
        <v/>
      </c>
      <c r="BH674" s="37" t="str">
        <v/>
      </c>
      <c r="BI674" s="37" t="str">
        <v/>
      </c>
      <c r="BJ674" s="39" t="str">
        <v/>
      </c>
      <c r="BK674" s="39" t="str">
        <v/>
      </c>
      <c r="BL674" s="37" t="str">
        <v/>
      </c>
      <c r="BM674" s="37" t="str">
        <v/>
      </c>
      <c r="BN674" s="37" t="str">
        <v/>
      </c>
      <c r="BO674" s="37" t="str">
        <v/>
      </c>
      <c r="BP674" s="37" t="str">
        <v/>
      </c>
      <c r="BQ674" s="37" t="str">
        <v/>
      </c>
      <c r="BR674" s="40" t="str">
        <f t="shared" si="387"/>
        <v/>
      </c>
      <c r="BS674" s="36" t="str">
        <f>IFERROR(INDEX('Level Multipliers'!$D:$D,MATCH(BR674,'Level Multipliers'!$A:$A,0)),"")</f>
        <v/>
      </c>
      <c r="BT674" s="37" t="str">
        <f t="shared" si="388"/>
        <v/>
      </c>
      <c r="BU674" s="37" t="str">
        <f t="shared" si="389"/>
        <v/>
      </c>
      <c r="BV674" s="38" t="str">
        <f t="shared" si="390"/>
        <v/>
      </c>
      <c r="BW674" s="38" t="str">
        <f t="shared" si="391"/>
        <v/>
      </c>
      <c r="BX674" s="38" t="b">
        <f t="shared" si="392"/>
        <v>1</v>
      </c>
      <c r="BY674" s="37" t="str">
        <f t="array" ref="BY674:CI674">IF(BX674,"",IVSolution($M674,$N674,$O674,BT674,BU674,BV674,BW674,$E674,$F674,$G674,$H674,$I674))</f>
        <v/>
      </c>
      <c r="BZ674" s="37" t="str">
        <v/>
      </c>
      <c r="CA674" s="37" t="str">
        <v/>
      </c>
      <c r="CB674" s="39" t="str">
        <v/>
      </c>
      <c r="CC674" s="39" t="str">
        <v/>
      </c>
      <c r="CD674" s="37" t="str">
        <v/>
      </c>
      <c r="CE674" s="37" t="str">
        <v/>
      </c>
      <c r="CF674" s="37" t="str">
        <v/>
      </c>
      <c r="CG674" s="37" t="str">
        <v/>
      </c>
      <c r="CH674" s="37" t="str">
        <v/>
      </c>
      <c r="CI674" s="37" t="str">
        <v/>
      </c>
      <c r="CJ674" s="41" t="str">
        <f t="shared" si="393"/>
        <v/>
      </c>
      <c r="CK674" s="41" t="str">
        <f t="shared" si="394"/>
        <v/>
      </c>
      <c r="CL674" s="61" t="str">
        <f t="shared" si="395"/>
        <v/>
      </c>
      <c r="CM674" s="39" t="str">
        <f t="shared" si="396"/>
        <v/>
      </c>
      <c r="CN674" s="39" t="str">
        <f t="shared" si="397"/>
        <v/>
      </c>
      <c r="CO674" s="42" t="str">
        <f t="shared" si="398"/>
        <v/>
      </c>
      <c r="CP674" s="42" t="str">
        <f t="shared" si="399"/>
        <v/>
      </c>
      <c r="CQ674" s="42" t="str">
        <f t="shared" si="400"/>
        <v/>
      </c>
      <c r="CR674" s="42" t="str">
        <f t="shared" si="401"/>
        <v/>
      </c>
      <c r="CS674" s="42" t="str">
        <f t="shared" si="402"/>
        <v/>
      </c>
      <c r="CT674" s="42" t="str">
        <f t="shared" si="403"/>
        <v/>
      </c>
      <c r="CU674" s="43" t="str">
        <f t="shared" si="404"/>
        <v/>
      </c>
      <c r="CV674" s="43" t="str">
        <f t="shared" si="405"/>
        <v/>
      </c>
      <c r="CW674" s="43" t="str">
        <f t="shared" si="406"/>
        <v/>
      </c>
      <c r="CX674" s="13"/>
    </row>
    <row r="675" spans="1:102" x14ac:dyDescent="0.25">
      <c r="A675" s="31"/>
      <c r="B675" s="13"/>
      <c r="C675" s="13"/>
      <c r="D675" s="13"/>
      <c r="E675" s="32"/>
      <c r="F675" s="32"/>
      <c r="G675" s="32"/>
      <c r="H675" s="32"/>
      <c r="I675" s="32"/>
      <c r="J675" s="13"/>
      <c r="K675" s="33"/>
      <c r="L675" s="34" t="str">
        <f>IFERROR(INDEX('Pokemon Data'!A:A,MATCH($A675,'Pokemon Data'!$B:$B,0)),"")</f>
        <v/>
      </c>
      <c r="M675" s="34" t="str">
        <f>IFERROR(INDEX('Pokemon Data'!I:I,MATCH($A675,'Pokemon Data'!$B:$B,0)),"")</f>
        <v/>
      </c>
      <c r="N675" s="34" t="str">
        <f>IFERROR(INDEX('Pokemon Data'!J:J,MATCH($A675,'Pokemon Data'!$B:$B,0)),"")</f>
        <v/>
      </c>
      <c r="O675" s="34" t="str">
        <f>IFERROR(INDEX('Pokemon Data'!K:K,MATCH($A675,'Pokemon Data'!$B:$B,0)),"")</f>
        <v/>
      </c>
      <c r="P675" s="35" t="str">
        <f>IFERROR(INDEX('Level Multipliers'!$A:$A,MATCH($D675,'Level Multipliers'!$B:$B,0)),"")</f>
        <v/>
      </c>
      <c r="Q675" s="36" t="str">
        <f>IFERROR(INDEX('Level Multipliers'!$D:$D,MATCH(P675,'Level Multipliers'!$A:$A,0)),"")</f>
        <v/>
      </c>
      <c r="R675" s="37" t="str">
        <f t="shared" si="370"/>
        <v/>
      </c>
      <c r="S675" s="37" t="str">
        <f t="shared" si="371"/>
        <v/>
      </c>
      <c r="T675" s="38" t="str">
        <f t="shared" si="372"/>
        <v/>
      </c>
      <c r="U675" s="38" t="str">
        <f t="shared" si="373"/>
        <v/>
      </c>
      <c r="V675" s="38" t="b">
        <f t="shared" si="374"/>
        <v>1</v>
      </c>
      <c r="W675" s="37" t="str">
        <f t="array" ref="W675:AG675">IF(V675,"",IVSolution($M675,$N675,$O675,R675,S675,T675,U675,$E675,$F675,$G675,$H675,$I675))</f>
        <v/>
      </c>
      <c r="X675" s="37" t="str">
        <v/>
      </c>
      <c r="Y675" s="37" t="str">
        <v/>
      </c>
      <c r="Z675" s="39" t="str">
        <v/>
      </c>
      <c r="AA675" s="39" t="str">
        <v/>
      </c>
      <c r="AB675" s="37" t="str">
        <v/>
      </c>
      <c r="AC675" s="37" t="str">
        <v/>
      </c>
      <c r="AD675" s="37" t="str">
        <v/>
      </c>
      <c r="AE675" s="37" t="str">
        <v/>
      </c>
      <c r="AF675" s="37" t="str">
        <v/>
      </c>
      <c r="AG675" s="37" t="str">
        <v/>
      </c>
      <c r="AH675" s="40" t="str">
        <f t="shared" si="375"/>
        <v/>
      </c>
      <c r="AI675" s="36" t="str">
        <f>IFERROR(INDEX('Level Multipliers'!$D:$D,MATCH(AH675,'Level Multipliers'!$A:$A,0)),"")</f>
        <v/>
      </c>
      <c r="AJ675" s="37" t="str">
        <f t="shared" si="376"/>
        <v/>
      </c>
      <c r="AK675" s="37" t="str">
        <f t="shared" si="377"/>
        <v/>
      </c>
      <c r="AL675" s="38" t="str">
        <f t="shared" si="378"/>
        <v/>
      </c>
      <c r="AM675" s="38" t="str">
        <f t="shared" si="379"/>
        <v/>
      </c>
      <c r="AN675" s="38" t="b">
        <f t="shared" si="380"/>
        <v>1</v>
      </c>
      <c r="AO675" s="37" t="str">
        <f t="array" ref="AO675:AY675">IF(AN675,"",IVSolution($M675,$N675,$O675,AJ675,AK675,AL675,AM675,$E675,$F675,$G675,$H675,$I675))</f>
        <v/>
      </c>
      <c r="AP675" s="37" t="str">
        <v/>
      </c>
      <c r="AQ675" s="37" t="str">
        <v/>
      </c>
      <c r="AR675" s="39" t="str">
        <v/>
      </c>
      <c r="AS675" s="39" t="str">
        <v/>
      </c>
      <c r="AT675" s="37" t="str">
        <v/>
      </c>
      <c r="AU675" s="37" t="str">
        <v/>
      </c>
      <c r="AV675" s="37" t="str">
        <v/>
      </c>
      <c r="AW675" s="37" t="str">
        <v/>
      </c>
      <c r="AX675" s="37" t="str">
        <v/>
      </c>
      <c r="AY675" s="37" t="str">
        <v/>
      </c>
      <c r="AZ675" s="40" t="str">
        <f t="shared" si="381"/>
        <v/>
      </c>
      <c r="BA675" s="36" t="str">
        <f>IFERROR(INDEX('Level Multipliers'!$D:$D,MATCH(AZ675,'Level Multipliers'!$A:$A,0)),"")</f>
        <v/>
      </c>
      <c r="BB675" s="37" t="str">
        <f t="shared" si="382"/>
        <v/>
      </c>
      <c r="BC675" s="37" t="str">
        <f t="shared" si="383"/>
        <v/>
      </c>
      <c r="BD675" s="38" t="str">
        <f t="shared" si="384"/>
        <v/>
      </c>
      <c r="BE675" s="38" t="str">
        <f t="shared" si="385"/>
        <v/>
      </c>
      <c r="BF675" s="38" t="b">
        <f t="shared" si="386"/>
        <v>1</v>
      </c>
      <c r="BG675" s="37" t="str">
        <f t="array" ref="BG675:BQ675">IF(BF675,"",IVSolution($M675,$N675,$O675,BB675,BC675,BD675,BE675,$E675,$F675,$G675,$H675,$I675))</f>
        <v/>
      </c>
      <c r="BH675" s="37" t="str">
        <v/>
      </c>
      <c r="BI675" s="37" t="str">
        <v/>
      </c>
      <c r="BJ675" s="39" t="str">
        <v/>
      </c>
      <c r="BK675" s="39" t="str">
        <v/>
      </c>
      <c r="BL675" s="37" t="str">
        <v/>
      </c>
      <c r="BM675" s="37" t="str">
        <v/>
      </c>
      <c r="BN675" s="37" t="str">
        <v/>
      </c>
      <c r="BO675" s="37" t="str">
        <v/>
      </c>
      <c r="BP675" s="37" t="str">
        <v/>
      </c>
      <c r="BQ675" s="37" t="str">
        <v/>
      </c>
      <c r="BR675" s="40" t="str">
        <f t="shared" si="387"/>
        <v/>
      </c>
      <c r="BS675" s="36" t="str">
        <f>IFERROR(INDEX('Level Multipliers'!$D:$D,MATCH(BR675,'Level Multipliers'!$A:$A,0)),"")</f>
        <v/>
      </c>
      <c r="BT675" s="37" t="str">
        <f t="shared" si="388"/>
        <v/>
      </c>
      <c r="BU675" s="37" t="str">
        <f t="shared" si="389"/>
        <v/>
      </c>
      <c r="BV675" s="38" t="str">
        <f t="shared" si="390"/>
        <v/>
      </c>
      <c r="BW675" s="38" t="str">
        <f t="shared" si="391"/>
        <v/>
      </c>
      <c r="BX675" s="38" t="b">
        <f t="shared" si="392"/>
        <v>1</v>
      </c>
      <c r="BY675" s="37" t="str">
        <f t="array" ref="BY675:CI675">IF(BX675,"",IVSolution($M675,$N675,$O675,BT675,BU675,BV675,BW675,$E675,$F675,$G675,$H675,$I675))</f>
        <v/>
      </c>
      <c r="BZ675" s="37" t="str">
        <v/>
      </c>
      <c r="CA675" s="37" t="str">
        <v/>
      </c>
      <c r="CB675" s="39" t="str">
        <v/>
      </c>
      <c r="CC675" s="39" t="str">
        <v/>
      </c>
      <c r="CD675" s="37" t="str">
        <v/>
      </c>
      <c r="CE675" s="37" t="str">
        <v/>
      </c>
      <c r="CF675" s="37" t="str">
        <v/>
      </c>
      <c r="CG675" s="37" t="str">
        <v/>
      </c>
      <c r="CH675" s="37" t="str">
        <v/>
      </c>
      <c r="CI675" s="37" t="str">
        <v/>
      </c>
      <c r="CJ675" s="41" t="str">
        <f t="shared" si="393"/>
        <v/>
      </c>
      <c r="CK675" s="41" t="str">
        <f t="shared" si="394"/>
        <v/>
      </c>
      <c r="CL675" s="61" t="str">
        <f t="shared" si="395"/>
        <v/>
      </c>
      <c r="CM675" s="39" t="str">
        <f t="shared" si="396"/>
        <v/>
      </c>
      <c r="CN675" s="39" t="str">
        <f t="shared" si="397"/>
        <v/>
      </c>
      <c r="CO675" s="42" t="str">
        <f t="shared" si="398"/>
        <v/>
      </c>
      <c r="CP675" s="42" t="str">
        <f t="shared" si="399"/>
        <v/>
      </c>
      <c r="CQ675" s="42" t="str">
        <f t="shared" si="400"/>
        <v/>
      </c>
      <c r="CR675" s="42" t="str">
        <f t="shared" si="401"/>
        <v/>
      </c>
      <c r="CS675" s="42" t="str">
        <f t="shared" si="402"/>
        <v/>
      </c>
      <c r="CT675" s="42" t="str">
        <f t="shared" si="403"/>
        <v/>
      </c>
      <c r="CU675" s="43" t="str">
        <f t="shared" si="404"/>
        <v/>
      </c>
      <c r="CV675" s="43" t="str">
        <f t="shared" si="405"/>
        <v/>
      </c>
      <c r="CW675" s="43" t="str">
        <f t="shared" si="406"/>
        <v/>
      </c>
      <c r="CX675" s="13"/>
    </row>
    <row r="676" spans="1:102" x14ac:dyDescent="0.25">
      <c r="A676" s="31"/>
      <c r="B676" s="13"/>
      <c r="C676" s="13"/>
      <c r="D676" s="13"/>
      <c r="E676" s="32"/>
      <c r="F676" s="32"/>
      <c r="G676" s="32"/>
      <c r="H676" s="32"/>
      <c r="I676" s="32"/>
      <c r="J676" s="13"/>
      <c r="K676" s="33"/>
      <c r="L676" s="34" t="str">
        <f>IFERROR(INDEX('Pokemon Data'!A:A,MATCH($A676,'Pokemon Data'!$B:$B,0)),"")</f>
        <v/>
      </c>
      <c r="M676" s="34" t="str">
        <f>IFERROR(INDEX('Pokemon Data'!I:I,MATCH($A676,'Pokemon Data'!$B:$B,0)),"")</f>
        <v/>
      </c>
      <c r="N676" s="34" t="str">
        <f>IFERROR(INDEX('Pokemon Data'!J:J,MATCH($A676,'Pokemon Data'!$B:$B,0)),"")</f>
        <v/>
      </c>
      <c r="O676" s="34" t="str">
        <f>IFERROR(INDEX('Pokemon Data'!K:K,MATCH($A676,'Pokemon Data'!$B:$B,0)),"")</f>
        <v/>
      </c>
      <c r="P676" s="35" t="str">
        <f>IFERROR(INDEX('Level Multipliers'!$A:$A,MATCH($D676,'Level Multipliers'!$B:$B,0)),"")</f>
        <v/>
      </c>
      <c r="Q676" s="36" t="str">
        <f>IFERROR(INDEX('Level Multipliers'!$D:$D,MATCH(P676,'Level Multipliers'!$A:$A,0)),"")</f>
        <v/>
      </c>
      <c r="R676" s="37" t="str">
        <f t="shared" si="370"/>
        <v/>
      </c>
      <c r="S676" s="37" t="str">
        <f t="shared" si="371"/>
        <v/>
      </c>
      <c r="T676" s="38" t="str">
        <f t="shared" si="372"/>
        <v/>
      </c>
      <c r="U676" s="38" t="str">
        <f t="shared" si="373"/>
        <v/>
      </c>
      <c r="V676" s="38" t="b">
        <f t="shared" si="374"/>
        <v>1</v>
      </c>
      <c r="W676" s="37" t="str">
        <f t="array" ref="W676:AG676">IF(V676,"",IVSolution($M676,$N676,$O676,R676,S676,T676,U676,$E676,$F676,$G676,$H676,$I676))</f>
        <v/>
      </c>
      <c r="X676" s="37" t="str">
        <v/>
      </c>
      <c r="Y676" s="37" t="str">
        <v/>
      </c>
      <c r="Z676" s="39" t="str">
        <v/>
      </c>
      <c r="AA676" s="39" t="str">
        <v/>
      </c>
      <c r="AB676" s="37" t="str">
        <v/>
      </c>
      <c r="AC676" s="37" t="str">
        <v/>
      </c>
      <c r="AD676" s="37" t="str">
        <v/>
      </c>
      <c r="AE676" s="37" t="str">
        <v/>
      </c>
      <c r="AF676" s="37" t="str">
        <v/>
      </c>
      <c r="AG676" s="37" t="str">
        <v/>
      </c>
      <c r="AH676" s="40" t="str">
        <f t="shared" si="375"/>
        <v/>
      </c>
      <c r="AI676" s="36" t="str">
        <f>IFERROR(INDEX('Level Multipliers'!$D:$D,MATCH(AH676,'Level Multipliers'!$A:$A,0)),"")</f>
        <v/>
      </c>
      <c r="AJ676" s="37" t="str">
        <f t="shared" si="376"/>
        <v/>
      </c>
      <c r="AK676" s="37" t="str">
        <f t="shared" si="377"/>
        <v/>
      </c>
      <c r="AL676" s="38" t="str">
        <f t="shared" si="378"/>
        <v/>
      </c>
      <c r="AM676" s="38" t="str">
        <f t="shared" si="379"/>
        <v/>
      </c>
      <c r="AN676" s="38" t="b">
        <f t="shared" si="380"/>
        <v>1</v>
      </c>
      <c r="AO676" s="37" t="str">
        <f t="array" ref="AO676:AY676">IF(AN676,"",IVSolution($M676,$N676,$O676,AJ676,AK676,AL676,AM676,$E676,$F676,$G676,$H676,$I676))</f>
        <v/>
      </c>
      <c r="AP676" s="37" t="str">
        <v/>
      </c>
      <c r="AQ676" s="37" t="str">
        <v/>
      </c>
      <c r="AR676" s="39" t="str">
        <v/>
      </c>
      <c r="AS676" s="39" t="str">
        <v/>
      </c>
      <c r="AT676" s="37" t="str">
        <v/>
      </c>
      <c r="AU676" s="37" t="str">
        <v/>
      </c>
      <c r="AV676" s="37" t="str">
        <v/>
      </c>
      <c r="AW676" s="37" t="str">
        <v/>
      </c>
      <c r="AX676" s="37" t="str">
        <v/>
      </c>
      <c r="AY676" s="37" t="str">
        <v/>
      </c>
      <c r="AZ676" s="40" t="str">
        <f t="shared" si="381"/>
        <v/>
      </c>
      <c r="BA676" s="36" t="str">
        <f>IFERROR(INDEX('Level Multipliers'!$D:$D,MATCH(AZ676,'Level Multipliers'!$A:$A,0)),"")</f>
        <v/>
      </c>
      <c r="BB676" s="37" t="str">
        <f t="shared" si="382"/>
        <v/>
      </c>
      <c r="BC676" s="37" t="str">
        <f t="shared" si="383"/>
        <v/>
      </c>
      <c r="BD676" s="38" t="str">
        <f t="shared" si="384"/>
        <v/>
      </c>
      <c r="BE676" s="38" t="str">
        <f t="shared" si="385"/>
        <v/>
      </c>
      <c r="BF676" s="38" t="b">
        <f t="shared" si="386"/>
        <v>1</v>
      </c>
      <c r="BG676" s="37" t="str">
        <f t="array" ref="BG676:BQ676">IF(BF676,"",IVSolution($M676,$N676,$O676,BB676,BC676,BD676,BE676,$E676,$F676,$G676,$H676,$I676))</f>
        <v/>
      </c>
      <c r="BH676" s="37" t="str">
        <v/>
      </c>
      <c r="BI676" s="37" t="str">
        <v/>
      </c>
      <c r="BJ676" s="39" t="str">
        <v/>
      </c>
      <c r="BK676" s="39" t="str">
        <v/>
      </c>
      <c r="BL676" s="37" t="str">
        <v/>
      </c>
      <c r="BM676" s="37" t="str">
        <v/>
      </c>
      <c r="BN676" s="37" t="str">
        <v/>
      </c>
      <c r="BO676" s="37" t="str">
        <v/>
      </c>
      <c r="BP676" s="37" t="str">
        <v/>
      </c>
      <c r="BQ676" s="37" t="str">
        <v/>
      </c>
      <c r="BR676" s="40" t="str">
        <f t="shared" si="387"/>
        <v/>
      </c>
      <c r="BS676" s="36" t="str">
        <f>IFERROR(INDEX('Level Multipliers'!$D:$D,MATCH(BR676,'Level Multipliers'!$A:$A,0)),"")</f>
        <v/>
      </c>
      <c r="BT676" s="37" t="str">
        <f t="shared" si="388"/>
        <v/>
      </c>
      <c r="BU676" s="37" t="str">
        <f t="shared" si="389"/>
        <v/>
      </c>
      <c r="BV676" s="38" t="str">
        <f t="shared" si="390"/>
        <v/>
      </c>
      <c r="BW676" s="38" t="str">
        <f t="shared" si="391"/>
        <v/>
      </c>
      <c r="BX676" s="38" t="b">
        <f t="shared" si="392"/>
        <v>1</v>
      </c>
      <c r="BY676" s="37" t="str">
        <f t="array" ref="BY676:CI676">IF(BX676,"",IVSolution($M676,$N676,$O676,BT676,BU676,BV676,BW676,$E676,$F676,$G676,$H676,$I676))</f>
        <v/>
      </c>
      <c r="BZ676" s="37" t="str">
        <v/>
      </c>
      <c r="CA676" s="37" t="str">
        <v/>
      </c>
      <c r="CB676" s="39" t="str">
        <v/>
      </c>
      <c r="CC676" s="39" t="str">
        <v/>
      </c>
      <c r="CD676" s="37" t="str">
        <v/>
      </c>
      <c r="CE676" s="37" t="str">
        <v/>
      </c>
      <c r="CF676" s="37" t="str">
        <v/>
      </c>
      <c r="CG676" s="37" t="str">
        <v/>
      </c>
      <c r="CH676" s="37" t="str">
        <v/>
      </c>
      <c r="CI676" s="37" t="str">
        <v/>
      </c>
      <c r="CJ676" s="41" t="str">
        <f t="shared" si="393"/>
        <v/>
      </c>
      <c r="CK676" s="41" t="str">
        <f t="shared" si="394"/>
        <v/>
      </c>
      <c r="CL676" s="61" t="str">
        <f t="shared" si="395"/>
        <v/>
      </c>
      <c r="CM676" s="39" t="str">
        <f t="shared" si="396"/>
        <v/>
      </c>
      <c r="CN676" s="39" t="str">
        <f t="shared" si="397"/>
        <v/>
      </c>
      <c r="CO676" s="42" t="str">
        <f t="shared" si="398"/>
        <v/>
      </c>
      <c r="CP676" s="42" t="str">
        <f t="shared" si="399"/>
        <v/>
      </c>
      <c r="CQ676" s="42" t="str">
        <f t="shared" si="400"/>
        <v/>
      </c>
      <c r="CR676" s="42" t="str">
        <f t="shared" si="401"/>
        <v/>
      </c>
      <c r="CS676" s="42" t="str">
        <f t="shared" si="402"/>
        <v/>
      </c>
      <c r="CT676" s="42" t="str">
        <f t="shared" si="403"/>
        <v/>
      </c>
      <c r="CU676" s="43" t="str">
        <f t="shared" si="404"/>
        <v/>
      </c>
      <c r="CV676" s="43" t="str">
        <f t="shared" si="405"/>
        <v/>
      </c>
      <c r="CW676" s="43" t="str">
        <f t="shared" si="406"/>
        <v/>
      </c>
      <c r="CX676" s="13"/>
    </row>
    <row r="677" spans="1:102" x14ac:dyDescent="0.25">
      <c r="A677" s="31"/>
      <c r="B677" s="13"/>
      <c r="C677" s="13"/>
      <c r="D677" s="13"/>
      <c r="E677" s="32"/>
      <c r="F677" s="32"/>
      <c r="G677" s="32"/>
      <c r="H677" s="32"/>
      <c r="I677" s="32"/>
      <c r="J677" s="13"/>
      <c r="K677" s="33"/>
      <c r="L677" s="34" t="str">
        <f>IFERROR(INDEX('Pokemon Data'!A:A,MATCH($A677,'Pokemon Data'!$B:$B,0)),"")</f>
        <v/>
      </c>
      <c r="M677" s="34" t="str">
        <f>IFERROR(INDEX('Pokemon Data'!I:I,MATCH($A677,'Pokemon Data'!$B:$B,0)),"")</f>
        <v/>
      </c>
      <c r="N677" s="34" t="str">
        <f>IFERROR(INDEX('Pokemon Data'!J:J,MATCH($A677,'Pokemon Data'!$B:$B,0)),"")</f>
        <v/>
      </c>
      <c r="O677" s="34" t="str">
        <f>IFERROR(INDEX('Pokemon Data'!K:K,MATCH($A677,'Pokemon Data'!$B:$B,0)),"")</f>
        <v/>
      </c>
      <c r="P677" s="35" t="str">
        <f>IFERROR(INDEX('Level Multipliers'!$A:$A,MATCH($D677,'Level Multipliers'!$B:$B,0)),"")</f>
        <v/>
      </c>
      <c r="Q677" s="36" t="str">
        <f>IFERROR(INDEX('Level Multipliers'!$D:$D,MATCH(P677,'Level Multipliers'!$A:$A,0)),"")</f>
        <v/>
      </c>
      <c r="R677" s="37" t="str">
        <f t="shared" si="370"/>
        <v/>
      </c>
      <c r="S677" s="37" t="str">
        <f t="shared" si="371"/>
        <v/>
      </c>
      <c r="T677" s="38" t="str">
        <f t="shared" si="372"/>
        <v/>
      </c>
      <c r="U677" s="38" t="str">
        <f t="shared" si="373"/>
        <v/>
      </c>
      <c r="V677" s="38" t="b">
        <f t="shared" si="374"/>
        <v>1</v>
      </c>
      <c r="W677" s="37" t="str">
        <f t="array" ref="W677:AG677">IF(V677,"",IVSolution($M677,$N677,$O677,R677,S677,T677,U677,$E677,$F677,$G677,$H677,$I677))</f>
        <v/>
      </c>
      <c r="X677" s="37" t="str">
        <v/>
      </c>
      <c r="Y677" s="37" t="str">
        <v/>
      </c>
      <c r="Z677" s="39" t="str">
        <v/>
      </c>
      <c r="AA677" s="39" t="str">
        <v/>
      </c>
      <c r="AB677" s="37" t="str">
        <v/>
      </c>
      <c r="AC677" s="37" t="str">
        <v/>
      </c>
      <c r="AD677" s="37" t="str">
        <v/>
      </c>
      <c r="AE677" s="37" t="str">
        <v/>
      </c>
      <c r="AF677" s="37" t="str">
        <v/>
      </c>
      <c r="AG677" s="37" t="str">
        <v/>
      </c>
      <c r="AH677" s="40" t="str">
        <f t="shared" si="375"/>
        <v/>
      </c>
      <c r="AI677" s="36" t="str">
        <f>IFERROR(INDEX('Level Multipliers'!$D:$D,MATCH(AH677,'Level Multipliers'!$A:$A,0)),"")</f>
        <v/>
      </c>
      <c r="AJ677" s="37" t="str">
        <f t="shared" si="376"/>
        <v/>
      </c>
      <c r="AK677" s="37" t="str">
        <f t="shared" si="377"/>
        <v/>
      </c>
      <c r="AL677" s="38" t="str">
        <f t="shared" si="378"/>
        <v/>
      </c>
      <c r="AM677" s="38" t="str">
        <f t="shared" si="379"/>
        <v/>
      </c>
      <c r="AN677" s="38" t="b">
        <f t="shared" si="380"/>
        <v>1</v>
      </c>
      <c r="AO677" s="37" t="str">
        <f t="array" ref="AO677:AY677">IF(AN677,"",IVSolution($M677,$N677,$O677,AJ677,AK677,AL677,AM677,$E677,$F677,$G677,$H677,$I677))</f>
        <v/>
      </c>
      <c r="AP677" s="37" t="str">
        <v/>
      </c>
      <c r="AQ677" s="37" t="str">
        <v/>
      </c>
      <c r="AR677" s="39" t="str">
        <v/>
      </c>
      <c r="AS677" s="39" t="str">
        <v/>
      </c>
      <c r="AT677" s="37" t="str">
        <v/>
      </c>
      <c r="AU677" s="37" t="str">
        <v/>
      </c>
      <c r="AV677" s="37" t="str">
        <v/>
      </c>
      <c r="AW677" s="37" t="str">
        <v/>
      </c>
      <c r="AX677" s="37" t="str">
        <v/>
      </c>
      <c r="AY677" s="37" t="str">
        <v/>
      </c>
      <c r="AZ677" s="40" t="str">
        <f t="shared" si="381"/>
        <v/>
      </c>
      <c r="BA677" s="36" t="str">
        <f>IFERROR(INDEX('Level Multipliers'!$D:$D,MATCH(AZ677,'Level Multipliers'!$A:$A,0)),"")</f>
        <v/>
      </c>
      <c r="BB677" s="37" t="str">
        <f t="shared" si="382"/>
        <v/>
      </c>
      <c r="BC677" s="37" t="str">
        <f t="shared" si="383"/>
        <v/>
      </c>
      <c r="BD677" s="38" t="str">
        <f t="shared" si="384"/>
        <v/>
      </c>
      <c r="BE677" s="38" t="str">
        <f t="shared" si="385"/>
        <v/>
      </c>
      <c r="BF677" s="38" t="b">
        <f t="shared" si="386"/>
        <v>1</v>
      </c>
      <c r="BG677" s="37" t="str">
        <f t="array" ref="BG677:BQ677">IF(BF677,"",IVSolution($M677,$N677,$O677,BB677,BC677,BD677,BE677,$E677,$F677,$G677,$H677,$I677))</f>
        <v/>
      </c>
      <c r="BH677" s="37" t="str">
        <v/>
      </c>
      <c r="BI677" s="37" t="str">
        <v/>
      </c>
      <c r="BJ677" s="39" t="str">
        <v/>
      </c>
      <c r="BK677" s="39" t="str">
        <v/>
      </c>
      <c r="BL677" s="37" t="str">
        <v/>
      </c>
      <c r="BM677" s="37" t="str">
        <v/>
      </c>
      <c r="BN677" s="37" t="str">
        <v/>
      </c>
      <c r="BO677" s="37" t="str">
        <v/>
      </c>
      <c r="BP677" s="37" t="str">
        <v/>
      </c>
      <c r="BQ677" s="37" t="str">
        <v/>
      </c>
      <c r="BR677" s="40" t="str">
        <f t="shared" si="387"/>
        <v/>
      </c>
      <c r="BS677" s="36" t="str">
        <f>IFERROR(INDEX('Level Multipliers'!$D:$D,MATCH(BR677,'Level Multipliers'!$A:$A,0)),"")</f>
        <v/>
      </c>
      <c r="BT677" s="37" t="str">
        <f t="shared" si="388"/>
        <v/>
      </c>
      <c r="BU677" s="37" t="str">
        <f t="shared" si="389"/>
        <v/>
      </c>
      <c r="BV677" s="38" t="str">
        <f t="shared" si="390"/>
        <v/>
      </c>
      <c r="BW677" s="38" t="str">
        <f t="shared" si="391"/>
        <v/>
      </c>
      <c r="BX677" s="38" t="b">
        <f t="shared" si="392"/>
        <v>1</v>
      </c>
      <c r="BY677" s="37" t="str">
        <f t="array" ref="BY677:CI677">IF(BX677,"",IVSolution($M677,$N677,$O677,BT677,BU677,BV677,BW677,$E677,$F677,$G677,$H677,$I677))</f>
        <v/>
      </c>
      <c r="BZ677" s="37" t="str">
        <v/>
      </c>
      <c r="CA677" s="37" t="str">
        <v/>
      </c>
      <c r="CB677" s="39" t="str">
        <v/>
      </c>
      <c r="CC677" s="39" t="str">
        <v/>
      </c>
      <c r="CD677" s="37" t="str">
        <v/>
      </c>
      <c r="CE677" s="37" t="str">
        <v/>
      </c>
      <c r="CF677" s="37" t="str">
        <v/>
      </c>
      <c r="CG677" s="37" t="str">
        <v/>
      </c>
      <c r="CH677" s="37" t="str">
        <v/>
      </c>
      <c r="CI677" s="37" t="str">
        <v/>
      </c>
      <c r="CJ677" s="41" t="str">
        <f t="shared" si="393"/>
        <v/>
      </c>
      <c r="CK677" s="41" t="str">
        <f t="shared" si="394"/>
        <v/>
      </c>
      <c r="CL677" s="61" t="str">
        <f t="shared" si="395"/>
        <v/>
      </c>
      <c r="CM677" s="39" t="str">
        <f t="shared" si="396"/>
        <v/>
      </c>
      <c r="CN677" s="39" t="str">
        <f t="shared" si="397"/>
        <v/>
      </c>
      <c r="CO677" s="42" t="str">
        <f t="shared" si="398"/>
        <v/>
      </c>
      <c r="CP677" s="42" t="str">
        <f t="shared" si="399"/>
        <v/>
      </c>
      <c r="CQ677" s="42" t="str">
        <f t="shared" si="400"/>
        <v/>
      </c>
      <c r="CR677" s="42" t="str">
        <f t="shared" si="401"/>
        <v/>
      </c>
      <c r="CS677" s="42" t="str">
        <f t="shared" si="402"/>
        <v/>
      </c>
      <c r="CT677" s="42" t="str">
        <f t="shared" si="403"/>
        <v/>
      </c>
      <c r="CU677" s="43" t="str">
        <f t="shared" si="404"/>
        <v/>
      </c>
      <c r="CV677" s="43" t="str">
        <f t="shared" si="405"/>
        <v/>
      </c>
      <c r="CW677" s="43" t="str">
        <f t="shared" si="406"/>
        <v/>
      </c>
      <c r="CX677" s="13"/>
    </row>
    <row r="678" spans="1:102" x14ac:dyDescent="0.25">
      <c r="A678" s="31"/>
      <c r="B678" s="13"/>
      <c r="C678" s="13"/>
      <c r="D678" s="13"/>
      <c r="E678" s="32"/>
      <c r="F678" s="32"/>
      <c r="G678" s="32"/>
      <c r="H678" s="32"/>
      <c r="I678" s="32"/>
      <c r="J678" s="13"/>
      <c r="K678" s="33"/>
      <c r="L678" s="34" t="str">
        <f>IFERROR(INDEX('Pokemon Data'!A:A,MATCH($A678,'Pokemon Data'!$B:$B,0)),"")</f>
        <v/>
      </c>
      <c r="M678" s="34" t="str">
        <f>IFERROR(INDEX('Pokemon Data'!I:I,MATCH($A678,'Pokemon Data'!$B:$B,0)),"")</f>
        <v/>
      </c>
      <c r="N678" s="34" t="str">
        <f>IFERROR(INDEX('Pokemon Data'!J:J,MATCH($A678,'Pokemon Data'!$B:$B,0)),"")</f>
        <v/>
      </c>
      <c r="O678" s="34" t="str">
        <f>IFERROR(INDEX('Pokemon Data'!K:K,MATCH($A678,'Pokemon Data'!$B:$B,0)),"")</f>
        <v/>
      </c>
      <c r="P678" s="35" t="str">
        <f>IFERROR(INDEX('Level Multipliers'!$A:$A,MATCH($D678,'Level Multipliers'!$B:$B,0)),"")</f>
        <v/>
      </c>
      <c r="Q678" s="36" t="str">
        <f>IFERROR(INDEX('Level Multipliers'!$D:$D,MATCH(P678,'Level Multipliers'!$A:$A,0)),"")</f>
        <v/>
      </c>
      <c r="R678" s="37" t="str">
        <f t="shared" si="370"/>
        <v/>
      </c>
      <c r="S678" s="37" t="str">
        <f t="shared" si="371"/>
        <v/>
      </c>
      <c r="T678" s="38" t="str">
        <f t="shared" si="372"/>
        <v/>
      </c>
      <c r="U678" s="38" t="str">
        <f t="shared" si="373"/>
        <v/>
      </c>
      <c r="V678" s="38" t="b">
        <f t="shared" si="374"/>
        <v>1</v>
      </c>
      <c r="W678" s="37" t="str">
        <f t="array" ref="W678:AG678">IF(V678,"",IVSolution($M678,$N678,$O678,R678,S678,T678,U678,$E678,$F678,$G678,$H678,$I678))</f>
        <v/>
      </c>
      <c r="X678" s="37" t="str">
        <v/>
      </c>
      <c r="Y678" s="37" t="str">
        <v/>
      </c>
      <c r="Z678" s="39" t="str">
        <v/>
      </c>
      <c r="AA678" s="39" t="str">
        <v/>
      </c>
      <c r="AB678" s="37" t="str">
        <v/>
      </c>
      <c r="AC678" s="37" t="str">
        <v/>
      </c>
      <c r="AD678" s="37" t="str">
        <v/>
      </c>
      <c r="AE678" s="37" t="str">
        <v/>
      </c>
      <c r="AF678" s="37" t="str">
        <v/>
      </c>
      <c r="AG678" s="37" t="str">
        <v/>
      </c>
      <c r="AH678" s="40" t="str">
        <f t="shared" si="375"/>
        <v/>
      </c>
      <c r="AI678" s="36" t="str">
        <f>IFERROR(INDEX('Level Multipliers'!$D:$D,MATCH(AH678,'Level Multipliers'!$A:$A,0)),"")</f>
        <v/>
      </c>
      <c r="AJ678" s="37" t="str">
        <f t="shared" si="376"/>
        <v/>
      </c>
      <c r="AK678" s="37" t="str">
        <f t="shared" si="377"/>
        <v/>
      </c>
      <c r="AL678" s="38" t="str">
        <f t="shared" si="378"/>
        <v/>
      </c>
      <c r="AM678" s="38" t="str">
        <f t="shared" si="379"/>
        <v/>
      </c>
      <c r="AN678" s="38" t="b">
        <f t="shared" si="380"/>
        <v>1</v>
      </c>
      <c r="AO678" s="37" t="str">
        <f t="array" ref="AO678:AY678">IF(AN678,"",IVSolution($M678,$N678,$O678,AJ678,AK678,AL678,AM678,$E678,$F678,$G678,$H678,$I678))</f>
        <v/>
      </c>
      <c r="AP678" s="37" t="str">
        <v/>
      </c>
      <c r="AQ678" s="37" t="str">
        <v/>
      </c>
      <c r="AR678" s="39" t="str">
        <v/>
      </c>
      <c r="AS678" s="39" t="str">
        <v/>
      </c>
      <c r="AT678" s="37" t="str">
        <v/>
      </c>
      <c r="AU678" s="37" t="str">
        <v/>
      </c>
      <c r="AV678" s="37" t="str">
        <v/>
      </c>
      <c r="AW678" s="37" t="str">
        <v/>
      </c>
      <c r="AX678" s="37" t="str">
        <v/>
      </c>
      <c r="AY678" s="37" t="str">
        <v/>
      </c>
      <c r="AZ678" s="40" t="str">
        <f t="shared" si="381"/>
        <v/>
      </c>
      <c r="BA678" s="36" t="str">
        <f>IFERROR(INDEX('Level Multipliers'!$D:$D,MATCH(AZ678,'Level Multipliers'!$A:$A,0)),"")</f>
        <v/>
      </c>
      <c r="BB678" s="37" t="str">
        <f t="shared" si="382"/>
        <v/>
      </c>
      <c r="BC678" s="37" t="str">
        <f t="shared" si="383"/>
        <v/>
      </c>
      <c r="BD678" s="38" t="str">
        <f t="shared" si="384"/>
        <v/>
      </c>
      <c r="BE678" s="38" t="str">
        <f t="shared" si="385"/>
        <v/>
      </c>
      <c r="BF678" s="38" t="b">
        <f t="shared" si="386"/>
        <v>1</v>
      </c>
      <c r="BG678" s="37" t="str">
        <f t="array" ref="BG678:BQ678">IF(BF678,"",IVSolution($M678,$N678,$O678,BB678,BC678,BD678,BE678,$E678,$F678,$G678,$H678,$I678))</f>
        <v/>
      </c>
      <c r="BH678" s="37" t="str">
        <v/>
      </c>
      <c r="BI678" s="37" t="str">
        <v/>
      </c>
      <c r="BJ678" s="39" t="str">
        <v/>
      </c>
      <c r="BK678" s="39" t="str">
        <v/>
      </c>
      <c r="BL678" s="37" t="str">
        <v/>
      </c>
      <c r="BM678" s="37" t="str">
        <v/>
      </c>
      <c r="BN678" s="37" t="str">
        <v/>
      </c>
      <c r="BO678" s="37" t="str">
        <v/>
      </c>
      <c r="BP678" s="37" t="str">
        <v/>
      </c>
      <c r="BQ678" s="37" t="str">
        <v/>
      </c>
      <c r="BR678" s="40" t="str">
        <f t="shared" si="387"/>
        <v/>
      </c>
      <c r="BS678" s="36" t="str">
        <f>IFERROR(INDEX('Level Multipliers'!$D:$D,MATCH(BR678,'Level Multipliers'!$A:$A,0)),"")</f>
        <v/>
      </c>
      <c r="BT678" s="37" t="str">
        <f t="shared" si="388"/>
        <v/>
      </c>
      <c r="BU678" s="37" t="str">
        <f t="shared" si="389"/>
        <v/>
      </c>
      <c r="BV678" s="38" t="str">
        <f t="shared" si="390"/>
        <v/>
      </c>
      <c r="BW678" s="38" t="str">
        <f t="shared" si="391"/>
        <v/>
      </c>
      <c r="BX678" s="38" t="b">
        <f t="shared" si="392"/>
        <v>1</v>
      </c>
      <c r="BY678" s="37" t="str">
        <f t="array" ref="BY678:CI678">IF(BX678,"",IVSolution($M678,$N678,$O678,BT678,BU678,BV678,BW678,$E678,$F678,$G678,$H678,$I678))</f>
        <v/>
      </c>
      <c r="BZ678" s="37" t="str">
        <v/>
      </c>
      <c r="CA678" s="37" t="str">
        <v/>
      </c>
      <c r="CB678" s="39" t="str">
        <v/>
      </c>
      <c r="CC678" s="39" t="str">
        <v/>
      </c>
      <c r="CD678" s="37" t="str">
        <v/>
      </c>
      <c r="CE678" s="37" t="str">
        <v/>
      </c>
      <c r="CF678" s="37" t="str">
        <v/>
      </c>
      <c r="CG678" s="37" t="str">
        <v/>
      </c>
      <c r="CH678" s="37" t="str">
        <v/>
      </c>
      <c r="CI678" s="37" t="str">
        <v/>
      </c>
      <c r="CJ678" s="41" t="str">
        <f t="shared" si="393"/>
        <v/>
      </c>
      <c r="CK678" s="41" t="str">
        <f t="shared" si="394"/>
        <v/>
      </c>
      <c r="CL678" s="61" t="str">
        <f t="shared" si="395"/>
        <v/>
      </c>
      <c r="CM678" s="39" t="str">
        <f t="shared" si="396"/>
        <v/>
      </c>
      <c r="CN678" s="39" t="str">
        <f t="shared" si="397"/>
        <v/>
      </c>
      <c r="CO678" s="42" t="str">
        <f t="shared" si="398"/>
        <v/>
      </c>
      <c r="CP678" s="42" t="str">
        <f t="shared" si="399"/>
        <v/>
      </c>
      <c r="CQ678" s="42" t="str">
        <f t="shared" si="400"/>
        <v/>
      </c>
      <c r="CR678" s="42" t="str">
        <f t="shared" si="401"/>
        <v/>
      </c>
      <c r="CS678" s="42" t="str">
        <f t="shared" si="402"/>
        <v/>
      </c>
      <c r="CT678" s="42" t="str">
        <f t="shared" si="403"/>
        <v/>
      </c>
      <c r="CU678" s="43" t="str">
        <f t="shared" si="404"/>
        <v/>
      </c>
      <c r="CV678" s="43" t="str">
        <f t="shared" si="405"/>
        <v/>
      </c>
      <c r="CW678" s="43" t="str">
        <f t="shared" si="406"/>
        <v/>
      </c>
      <c r="CX678" s="13"/>
    </row>
    <row r="679" spans="1:102" x14ac:dyDescent="0.25">
      <c r="A679" s="31"/>
      <c r="B679" s="13"/>
      <c r="C679" s="13"/>
      <c r="D679" s="13"/>
      <c r="E679" s="32"/>
      <c r="F679" s="32"/>
      <c r="G679" s="32"/>
      <c r="H679" s="32"/>
      <c r="I679" s="32"/>
      <c r="J679" s="13"/>
      <c r="K679" s="33"/>
      <c r="L679" s="34" t="str">
        <f>IFERROR(INDEX('Pokemon Data'!A:A,MATCH($A679,'Pokemon Data'!$B:$B,0)),"")</f>
        <v/>
      </c>
      <c r="M679" s="34" t="str">
        <f>IFERROR(INDEX('Pokemon Data'!I:I,MATCH($A679,'Pokemon Data'!$B:$B,0)),"")</f>
        <v/>
      </c>
      <c r="N679" s="34" t="str">
        <f>IFERROR(INDEX('Pokemon Data'!J:J,MATCH($A679,'Pokemon Data'!$B:$B,0)),"")</f>
        <v/>
      </c>
      <c r="O679" s="34" t="str">
        <f>IFERROR(INDEX('Pokemon Data'!K:K,MATCH($A679,'Pokemon Data'!$B:$B,0)),"")</f>
        <v/>
      </c>
      <c r="P679" s="35" t="str">
        <f>IFERROR(INDEX('Level Multipliers'!$A:$A,MATCH($D679,'Level Multipliers'!$B:$B,0)),"")</f>
        <v/>
      </c>
      <c r="Q679" s="36" t="str">
        <f>IFERROR(INDEX('Level Multipliers'!$D:$D,MATCH(P679,'Level Multipliers'!$A:$A,0)),"")</f>
        <v/>
      </c>
      <c r="R679" s="37" t="str">
        <f t="shared" si="370"/>
        <v/>
      </c>
      <c r="S679" s="37" t="str">
        <f t="shared" si="371"/>
        <v/>
      </c>
      <c r="T679" s="38" t="str">
        <f t="shared" si="372"/>
        <v/>
      </c>
      <c r="U679" s="38" t="str">
        <f t="shared" si="373"/>
        <v/>
      </c>
      <c r="V679" s="38" t="b">
        <f t="shared" si="374"/>
        <v>1</v>
      </c>
      <c r="W679" s="37" t="str">
        <f t="array" ref="W679:AG679">IF(V679,"",IVSolution($M679,$N679,$O679,R679,S679,T679,U679,$E679,$F679,$G679,$H679,$I679))</f>
        <v/>
      </c>
      <c r="X679" s="37" t="str">
        <v/>
      </c>
      <c r="Y679" s="37" t="str">
        <v/>
      </c>
      <c r="Z679" s="39" t="str">
        <v/>
      </c>
      <c r="AA679" s="39" t="str">
        <v/>
      </c>
      <c r="AB679" s="37" t="str">
        <v/>
      </c>
      <c r="AC679" s="37" t="str">
        <v/>
      </c>
      <c r="AD679" s="37" t="str">
        <v/>
      </c>
      <c r="AE679" s="37" t="str">
        <v/>
      </c>
      <c r="AF679" s="37" t="str">
        <v/>
      </c>
      <c r="AG679" s="37" t="str">
        <v/>
      </c>
      <c r="AH679" s="40" t="str">
        <f t="shared" si="375"/>
        <v/>
      </c>
      <c r="AI679" s="36" t="str">
        <f>IFERROR(INDEX('Level Multipliers'!$D:$D,MATCH(AH679,'Level Multipliers'!$A:$A,0)),"")</f>
        <v/>
      </c>
      <c r="AJ679" s="37" t="str">
        <f t="shared" si="376"/>
        <v/>
      </c>
      <c r="AK679" s="37" t="str">
        <f t="shared" si="377"/>
        <v/>
      </c>
      <c r="AL679" s="38" t="str">
        <f t="shared" si="378"/>
        <v/>
      </c>
      <c r="AM679" s="38" t="str">
        <f t="shared" si="379"/>
        <v/>
      </c>
      <c r="AN679" s="38" t="b">
        <f t="shared" si="380"/>
        <v>1</v>
      </c>
      <c r="AO679" s="37" t="str">
        <f t="array" ref="AO679:AY679">IF(AN679,"",IVSolution($M679,$N679,$O679,AJ679,AK679,AL679,AM679,$E679,$F679,$G679,$H679,$I679))</f>
        <v/>
      </c>
      <c r="AP679" s="37" t="str">
        <v/>
      </c>
      <c r="AQ679" s="37" t="str">
        <v/>
      </c>
      <c r="AR679" s="39" t="str">
        <v/>
      </c>
      <c r="AS679" s="39" t="str">
        <v/>
      </c>
      <c r="AT679" s="37" t="str">
        <v/>
      </c>
      <c r="AU679" s="37" t="str">
        <v/>
      </c>
      <c r="AV679" s="37" t="str">
        <v/>
      </c>
      <c r="AW679" s="37" t="str">
        <v/>
      </c>
      <c r="AX679" s="37" t="str">
        <v/>
      </c>
      <c r="AY679" s="37" t="str">
        <v/>
      </c>
      <c r="AZ679" s="40" t="str">
        <f t="shared" si="381"/>
        <v/>
      </c>
      <c r="BA679" s="36" t="str">
        <f>IFERROR(INDEX('Level Multipliers'!$D:$D,MATCH(AZ679,'Level Multipliers'!$A:$A,0)),"")</f>
        <v/>
      </c>
      <c r="BB679" s="37" t="str">
        <f t="shared" si="382"/>
        <v/>
      </c>
      <c r="BC679" s="37" t="str">
        <f t="shared" si="383"/>
        <v/>
      </c>
      <c r="BD679" s="38" t="str">
        <f t="shared" si="384"/>
        <v/>
      </c>
      <c r="BE679" s="38" t="str">
        <f t="shared" si="385"/>
        <v/>
      </c>
      <c r="BF679" s="38" t="b">
        <f t="shared" si="386"/>
        <v>1</v>
      </c>
      <c r="BG679" s="37" t="str">
        <f t="array" ref="BG679:BQ679">IF(BF679,"",IVSolution($M679,$N679,$O679,BB679,BC679,BD679,BE679,$E679,$F679,$G679,$H679,$I679))</f>
        <v/>
      </c>
      <c r="BH679" s="37" t="str">
        <v/>
      </c>
      <c r="BI679" s="37" t="str">
        <v/>
      </c>
      <c r="BJ679" s="39" t="str">
        <v/>
      </c>
      <c r="BK679" s="39" t="str">
        <v/>
      </c>
      <c r="BL679" s="37" t="str">
        <v/>
      </c>
      <c r="BM679" s="37" t="str">
        <v/>
      </c>
      <c r="BN679" s="37" t="str">
        <v/>
      </c>
      <c r="BO679" s="37" t="str">
        <v/>
      </c>
      <c r="BP679" s="37" t="str">
        <v/>
      </c>
      <c r="BQ679" s="37" t="str">
        <v/>
      </c>
      <c r="BR679" s="40" t="str">
        <f t="shared" si="387"/>
        <v/>
      </c>
      <c r="BS679" s="36" t="str">
        <f>IFERROR(INDEX('Level Multipliers'!$D:$D,MATCH(BR679,'Level Multipliers'!$A:$A,0)),"")</f>
        <v/>
      </c>
      <c r="BT679" s="37" t="str">
        <f t="shared" si="388"/>
        <v/>
      </c>
      <c r="BU679" s="37" t="str">
        <f t="shared" si="389"/>
        <v/>
      </c>
      <c r="BV679" s="38" t="str">
        <f t="shared" si="390"/>
        <v/>
      </c>
      <c r="BW679" s="38" t="str">
        <f t="shared" si="391"/>
        <v/>
      </c>
      <c r="BX679" s="38" t="b">
        <f t="shared" si="392"/>
        <v>1</v>
      </c>
      <c r="BY679" s="37" t="str">
        <f t="array" ref="BY679:CI679">IF(BX679,"",IVSolution($M679,$N679,$O679,BT679,BU679,BV679,BW679,$E679,$F679,$G679,$H679,$I679))</f>
        <v/>
      </c>
      <c r="BZ679" s="37" t="str">
        <v/>
      </c>
      <c r="CA679" s="37" t="str">
        <v/>
      </c>
      <c r="CB679" s="39" t="str">
        <v/>
      </c>
      <c r="CC679" s="39" t="str">
        <v/>
      </c>
      <c r="CD679" s="37" t="str">
        <v/>
      </c>
      <c r="CE679" s="37" t="str">
        <v/>
      </c>
      <c r="CF679" s="37" t="str">
        <v/>
      </c>
      <c r="CG679" s="37" t="str">
        <v/>
      </c>
      <c r="CH679" s="37" t="str">
        <v/>
      </c>
      <c r="CI679" s="37" t="str">
        <v/>
      </c>
      <c r="CJ679" s="41" t="str">
        <f t="shared" si="393"/>
        <v/>
      </c>
      <c r="CK679" s="41" t="str">
        <f t="shared" si="394"/>
        <v/>
      </c>
      <c r="CL679" s="61" t="str">
        <f t="shared" si="395"/>
        <v/>
      </c>
      <c r="CM679" s="39" t="str">
        <f t="shared" si="396"/>
        <v/>
      </c>
      <c r="CN679" s="39" t="str">
        <f t="shared" si="397"/>
        <v/>
      </c>
      <c r="CO679" s="42" t="str">
        <f t="shared" si="398"/>
        <v/>
      </c>
      <c r="CP679" s="42" t="str">
        <f t="shared" si="399"/>
        <v/>
      </c>
      <c r="CQ679" s="42" t="str">
        <f t="shared" si="400"/>
        <v/>
      </c>
      <c r="CR679" s="42" t="str">
        <f t="shared" si="401"/>
        <v/>
      </c>
      <c r="CS679" s="42" t="str">
        <f t="shared" si="402"/>
        <v/>
      </c>
      <c r="CT679" s="42" t="str">
        <f t="shared" si="403"/>
        <v/>
      </c>
      <c r="CU679" s="43" t="str">
        <f t="shared" si="404"/>
        <v/>
      </c>
      <c r="CV679" s="43" t="str">
        <f t="shared" si="405"/>
        <v/>
      </c>
      <c r="CW679" s="43" t="str">
        <f t="shared" si="406"/>
        <v/>
      </c>
      <c r="CX679" s="13"/>
    </row>
    <row r="680" spans="1:102" x14ac:dyDescent="0.25">
      <c r="A680" s="31"/>
      <c r="B680" s="13"/>
      <c r="C680" s="13"/>
      <c r="D680" s="13"/>
      <c r="E680" s="32"/>
      <c r="F680" s="32"/>
      <c r="G680" s="32"/>
      <c r="H680" s="32"/>
      <c r="I680" s="32"/>
      <c r="J680" s="13"/>
      <c r="K680" s="33"/>
      <c r="L680" s="34" t="str">
        <f>IFERROR(INDEX('Pokemon Data'!A:A,MATCH($A680,'Pokemon Data'!$B:$B,0)),"")</f>
        <v/>
      </c>
      <c r="M680" s="34" t="str">
        <f>IFERROR(INDEX('Pokemon Data'!I:I,MATCH($A680,'Pokemon Data'!$B:$B,0)),"")</f>
        <v/>
      </c>
      <c r="N680" s="34" t="str">
        <f>IFERROR(INDEX('Pokemon Data'!J:J,MATCH($A680,'Pokemon Data'!$B:$B,0)),"")</f>
        <v/>
      </c>
      <c r="O680" s="34" t="str">
        <f>IFERROR(INDEX('Pokemon Data'!K:K,MATCH($A680,'Pokemon Data'!$B:$B,0)),"")</f>
        <v/>
      </c>
      <c r="P680" s="35" t="str">
        <f>IFERROR(INDEX('Level Multipliers'!$A:$A,MATCH($D680,'Level Multipliers'!$B:$B,0)),"")</f>
        <v/>
      </c>
      <c r="Q680" s="36" t="str">
        <f>IFERROR(INDEX('Level Multipliers'!$D:$D,MATCH(P680,'Level Multipliers'!$A:$A,0)),"")</f>
        <v/>
      </c>
      <c r="R680" s="37" t="str">
        <f t="shared" si="370"/>
        <v/>
      </c>
      <c r="S680" s="37" t="str">
        <f t="shared" si="371"/>
        <v/>
      </c>
      <c r="T680" s="38" t="str">
        <f t="shared" si="372"/>
        <v/>
      </c>
      <c r="U680" s="38" t="str">
        <f t="shared" si="373"/>
        <v/>
      </c>
      <c r="V680" s="38" t="b">
        <f t="shared" si="374"/>
        <v>1</v>
      </c>
      <c r="W680" s="37" t="str">
        <f t="array" ref="W680:AG680">IF(V680,"",IVSolution($M680,$N680,$O680,R680,S680,T680,U680,$E680,$F680,$G680,$H680,$I680))</f>
        <v/>
      </c>
      <c r="X680" s="37" t="str">
        <v/>
      </c>
      <c r="Y680" s="37" t="str">
        <v/>
      </c>
      <c r="Z680" s="39" t="str">
        <v/>
      </c>
      <c r="AA680" s="39" t="str">
        <v/>
      </c>
      <c r="AB680" s="37" t="str">
        <v/>
      </c>
      <c r="AC680" s="37" t="str">
        <v/>
      </c>
      <c r="AD680" s="37" t="str">
        <v/>
      </c>
      <c r="AE680" s="37" t="str">
        <v/>
      </c>
      <c r="AF680" s="37" t="str">
        <v/>
      </c>
      <c r="AG680" s="37" t="str">
        <v/>
      </c>
      <c r="AH680" s="40" t="str">
        <f t="shared" si="375"/>
        <v/>
      </c>
      <c r="AI680" s="36" t="str">
        <f>IFERROR(INDEX('Level Multipliers'!$D:$D,MATCH(AH680,'Level Multipliers'!$A:$A,0)),"")</f>
        <v/>
      </c>
      <c r="AJ680" s="37" t="str">
        <f t="shared" si="376"/>
        <v/>
      </c>
      <c r="AK680" s="37" t="str">
        <f t="shared" si="377"/>
        <v/>
      </c>
      <c r="AL680" s="38" t="str">
        <f t="shared" si="378"/>
        <v/>
      </c>
      <c r="AM680" s="38" t="str">
        <f t="shared" si="379"/>
        <v/>
      </c>
      <c r="AN680" s="38" t="b">
        <f t="shared" si="380"/>
        <v>1</v>
      </c>
      <c r="AO680" s="37" t="str">
        <f t="array" ref="AO680:AY680">IF(AN680,"",IVSolution($M680,$N680,$O680,AJ680,AK680,AL680,AM680,$E680,$F680,$G680,$H680,$I680))</f>
        <v/>
      </c>
      <c r="AP680" s="37" t="str">
        <v/>
      </c>
      <c r="AQ680" s="37" t="str">
        <v/>
      </c>
      <c r="AR680" s="39" t="str">
        <v/>
      </c>
      <c r="AS680" s="39" t="str">
        <v/>
      </c>
      <c r="AT680" s="37" t="str">
        <v/>
      </c>
      <c r="AU680" s="37" t="str">
        <v/>
      </c>
      <c r="AV680" s="37" t="str">
        <v/>
      </c>
      <c r="AW680" s="37" t="str">
        <v/>
      </c>
      <c r="AX680" s="37" t="str">
        <v/>
      </c>
      <c r="AY680" s="37" t="str">
        <v/>
      </c>
      <c r="AZ680" s="40" t="str">
        <f t="shared" si="381"/>
        <v/>
      </c>
      <c r="BA680" s="36" t="str">
        <f>IFERROR(INDEX('Level Multipliers'!$D:$D,MATCH(AZ680,'Level Multipliers'!$A:$A,0)),"")</f>
        <v/>
      </c>
      <c r="BB680" s="37" t="str">
        <f t="shared" si="382"/>
        <v/>
      </c>
      <c r="BC680" s="37" t="str">
        <f t="shared" si="383"/>
        <v/>
      </c>
      <c r="BD680" s="38" t="str">
        <f t="shared" si="384"/>
        <v/>
      </c>
      <c r="BE680" s="38" t="str">
        <f t="shared" si="385"/>
        <v/>
      </c>
      <c r="BF680" s="38" t="b">
        <f t="shared" si="386"/>
        <v>1</v>
      </c>
      <c r="BG680" s="37" t="str">
        <f t="array" ref="BG680:BQ680">IF(BF680,"",IVSolution($M680,$N680,$O680,BB680,BC680,BD680,BE680,$E680,$F680,$G680,$H680,$I680))</f>
        <v/>
      </c>
      <c r="BH680" s="37" t="str">
        <v/>
      </c>
      <c r="BI680" s="37" t="str">
        <v/>
      </c>
      <c r="BJ680" s="39" t="str">
        <v/>
      </c>
      <c r="BK680" s="39" t="str">
        <v/>
      </c>
      <c r="BL680" s="37" t="str">
        <v/>
      </c>
      <c r="BM680" s="37" t="str">
        <v/>
      </c>
      <c r="BN680" s="37" t="str">
        <v/>
      </c>
      <c r="BO680" s="37" t="str">
        <v/>
      </c>
      <c r="BP680" s="37" t="str">
        <v/>
      </c>
      <c r="BQ680" s="37" t="str">
        <v/>
      </c>
      <c r="BR680" s="40" t="str">
        <f t="shared" si="387"/>
        <v/>
      </c>
      <c r="BS680" s="36" t="str">
        <f>IFERROR(INDEX('Level Multipliers'!$D:$D,MATCH(BR680,'Level Multipliers'!$A:$A,0)),"")</f>
        <v/>
      </c>
      <c r="BT680" s="37" t="str">
        <f t="shared" si="388"/>
        <v/>
      </c>
      <c r="BU680" s="37" t="str">
        <f t="shared" si="389"/>
        <v/>
      </c>
      <c r="BV680" s="38" t="str">
        <f t="shared" si="390"/>
        <v/>
      </c>
      <c r="BW680" s="38" t="str">
        <f t="shared" si="391"/>
        <v/>
      </c>
      <c r="BX680" s="38" t="b">
        <f t="shared" si="392"/>
        <v>1</v>
      </c>
      <c r="BY680" s="37" t="str">
        <f t="array" ref="BY680:CI680">IF(BX680,"",IVSolution($M680,$N680,$O680,BT680,BU680,BV680,BW680,$E680,$F680,$G680,$H680,$I680))</f>
        <v/>
      </c>
      <c r="BZ680" s="37" t="str">
        <v/>
      </c>
      <c r="CA680" s="37" t="str">
        <v/>
      </c>
      <c r="CB680" s="39" t="str">
        <v/>
      </c>
      <c r="CC680" s="39" t="str">
        <v/>
      </c>
      <c r="CD680" s="37" t="str">
        <v/>
      </c>
      <c r="CE680" s="37" t="str">
        <v/>
      </c>
      <c r="CF680" s="37" t="str">
        <v/>
      </c>
      <c r="CG680" s="37" t="str">
        <v/>
      </c>
      <c r="CH680" s="37" t="str">
        <v/>
      </c>
      <c r="CI680" s="37" t="str">
        <v/>
      </c>
      <c r="CJ680" s="41" t="str">
        <f t="shared" si="393"/>
        <v/>
      </c>
      <c r="CK680" s="41" t="str">
        <f t="shared" si="394"/>
        <v/>
      </c>
      <c r="CL680" s="61" t="str">
        <f t="shared" si="395"/>
        <v/>
      </c>
      <c r="CM680" s="39" t="str">
        <f t="shared" si="396"/>
        <v/>
      </c>
      <c r="CN680" s="39" t="str">
        <f t="shared" si="397"/>
        <v/>
      </c>
      <c r="CO680" s="42" t="str">
        <f t="shared" si="398"/>
        <v/>
      </c>
      <c r="CP680" s="42" t="str">
        <f t="shared" si="399"/>
        <v/>
      </c>
      <c r="CQ680" s="42" t="str">
        <f t="shared" si="400"/>
        <v/>
      </c>
      <c r="CR680" s="42" t="str">
        <f t="shared" si="401"/>
        <v/>
      </c>
      <c r="CS680" s="42" t="str">
        <f t="shared" si="402"/>
        <v/>
      </c>
      <c r="CT680" s="42" t="str">
        <f t="shared" si="403"/>
        <v/>
      </c>
      <c r="CU680" s="43" t="str">
        <f t="shared" si="404"/>
        <v/>
      </c>
      <c r="CV680" s="43" t="str">
        <f t="shared" si="405"/>
        <v/>
      </c>
      <c r="CW680" s="43" t="str">
        <f t="shared" si="406"/>
        <v/>
      </c>
      <c r="CX680" s="13"/>
    </row>
    <row r="681" spans="1:102" x14ac:dyDescent="0.25">
      <c r="A681" s="31"/>
      <c r="B681" s="13"/>
      <c r="C681" s="13"/>
      <c r="D681" s="13"/>
      <c r="E681" s="32"/>
      <c r="F681" s="32"/>
      <c r="G681" s="32"/>
      <c r="H681" s="32"/>
      <c r="I681" s="32"/>
      <c r="J681" s="13"/>
      <c r="K681" s="33"/>
      <c r="L681" s="34" t="str">
        <f>IFERROR(INDEX('Pokemon Data'!A:A,MATCH($A681,'Pokemon Data'!$B:$B,0)),"")</f>
        <v/>
      </c>
      <c r="M681" s="34" t="str">
        <f>IFERROR(INDEX('Pokemon Data'!I:I,MATCH($A681,'Pokemon Data'!$B:$B,0)),"")</f>
        <v/>
      </c>
      <c r="N681" s="34" t="str">
        <f>IFERROR(INDEX('Pokemon Data'!J:J,MATCH($A681,'Pokemon Data'!$B:$B,0)),"")</f>
        <v/>
      </c>
      <c r="O681" s="34" t="str">
        <f>IFERROR(INDEX('Pokemon Data'!K:K,MATCH($A681,'Pokemon Data'!$B:$B,0)),"")</f>
        <v/>
      </c>
      <c r="P681" s="35" t="str">
        <f>IFERROR(INDEX('Level Multipliers'!$A:$A,MATCH($D681,'Level Multipliers'!$B:$B,0)),"")</f>
        <v/>
      </c>
      <c r="Q681" s="36" t="str">
        <f>IFERROR(INDEX('Level Multipliers'!$D:$D,MATCH(P681,'Level Multipliers'!$A:$A,0)),"")</f>
        <v/>
      </c>
      <c r="R681" s="37" t="str">
        <f t="shared" si="370"/>
        <v/>
      </c>
      <c r="S681" s="37" t="str">
        <f t="shared" si="371"/>
        <v/>
      </c>
      <c r="T681" s="38" t="str">
        <f t="shared" si="372"/>
        <v/>
      </c>
      <c r="U681" s="38" t="str">
        <f t="shared" si="373"/>
        <v/>
      </c>
      <c r="V681" s="38" t="b">
        <f t="shared" si="374"/>
        <v>1</v>
      </c>
      <c r="W681" s="37" t="str">
        <f t="array" ref="W681:AG681">IF(V681,"",IVSolution($M681,$N681,$O681,R681,S681,T681,U681,$E681,$F681,$G681,$H681,$I681))</f>
        <v/>
      </c>
      <c r="X681" s="37" t="str">
        <v/>
      </c>
      <c r="Y681" s="37" t="str">
        <v/>
      </c>
      <c r="Z681" s="39" t="str">
        <v/>
      </c>
      <c r="AA681" s="39" t="str">
        <v/>
      </c>
      <c r="AB681" s="37" t="str">
        <v/>
      </c>
      <c r="AC681" s="37" t="str">
        <v/>
      </c>
      <c r="AD681" s="37" t="str">
        <v/>
      </c>
      <c r="AE681" s="37" t="str">
        <v/>
      </c>
      <c r="AF681" s="37" t="str">
        <v/>
      </c>
      <c r="AG681" s="37" t="str">
        <v/>
      </c>
      <c r="AH681" s="40" t="str">
        <f t="shared" si="375"/>
        <v/>
      </c>
      <c r="AI681" s="36" t="str">
        <f>IFERROR(INDEX('Level Multipliers'!$D:$D,MATCH(AH681,'Level Multipliers'!$A:$A,0)),"")</f>
        <v/>
      </c>
      <c r="AJ681" s="37" t="str">
        <f t="shared" si="376"/>
        <v/>
      </c>
      <c r="AK681" s="37" t="str">
        <f t="shared" si="377"/>
        <v/>
      </c>
      <c r="AL681" s="38" t="str">
        <f t="shared" si="378"/>
        <v/>
      </c>
      <c r="AM681" s="38" t="str">
        <f t="shared" si="379"/>
        <v/>
      </c>
      <c r="AN681" s="38" t="b">
        <f t="shared" si="380"/>
        <v>1</v>
      </c>
      <c r="AO681" s="37" t="str">
        <f t="array" ref="AO681:AY681">IF(AN681,"",IVSolution($M681,$N681,$O681,AJ681,AK681,AL681,AM681,$E681,$F681,$G681,$H681,$I681))</f>
        <v/>
      </c>
      <c r="AP681" s="37" t="str">
        <v/>
      </c>
      <c r="AQ681" s="37" t="str">
        <v/>
      </c>
      <c r="AR681" s="39" t="str">
        <v/>
      </c>
      <c r="AS681" s="39" t="str">
        <v/>
      </c>
      <c r="AT681" s="37" t="str">
        <v/>
      </c>
      <c r="AU681" s="37" t="str">
        <v/>
      </c>
      <c r="AV681" s="37" t="str">
        <v/>
      </c>
      <c r="AW681" s="37" t="str">
        <v/>
      </c>
      <c r="AX681" s="37" t="str">
        <v/>
      </c>
      <c r="AY681" s="37" t="str">
        <v/>
      </c>
      <c r="AZ681" s="40" t="str">
        <f t="shared" si="381"/>
        <v/>
      </c>
      <c r="BA681" s="36" t="str">
        <f>IFERROR(INDEX('Level Multipliers'!$D:$D,MATCH(AZ681,'Level Multipliers'!$A:$A,0)),"")</f>
        <v/>
      </c>
      <c r="BB681" s="37" t="str">
        <f t="shared" si="382"/>
        <v/>
      </c>
      <c r="BC681" s="37" t="str">
        <f t="shared" si="383"/>
        <v/>
      </c>
      <c r="BD681" s="38" t="str">
        <f t="shared" si="384"/>
        <v/>
      </c>
      <c r="BE681" s="38" t="str">
        <f t="shared" si="385"/>
        <v/>
      </c>
      <c r="BF681" s="38" t="b">
        <f t="shared" si="386"/>
        <v>1</v>
      </c>
      <c r="BG681" s="37" t="str">
        <f t="array" ref="BG681:BQ681">IF(BF681,"",IVSolution($M681,$N681,$O681,BB681,BC681,BD681,BE681,$E681,$F681,$G681,$H681,$I681))</f>
        <v/>
      </c>
      <c r="BH681" s="37" t="str">
        <v/>
      </c>
      <c r="BI681" s="37" t="str">
        <v/>
      </c>
      <c r="BJ681" s="39" t="str">
        <v/>
      </c>
      <c r="BK681" s="39" t="str">
        <v/>
      </c>
      <c r="BL681" s="37" t="str">
        <v/>
      </c>
      <c r="BM681" s="37" t="str">
        <v/>
      </c>
      <c r="BN681" s="37" t="str">
        <v/>
      </c>
      <c r="BO681" s="37" t="str">
        <v/>
      </c>
      <c r="BP681" s="37" t="str">
        <v/>
      </c>
      <c r="BQ681" s="37" t="str">
        <v/>
      </c>
      <c r="BR681" s="40" t="str">
        <f t="shared" si="387"/>
        <v/>
      </c>
      <c r="BS681" s="36" t="str">
        <f>IFERROR(INDEX('Level Multipliers'!$D:$D,MATCH(BR681,'Level Multipliers'!$A:$A,0)),"")</f>
        <v/>
      </c>
      <c r="BT681" s="37" t="str">
        <f t="shared" si="388"/>
        <v/>
      </c>
      <c r="BU681" s="37" t="str">
        <f t="shared" si="389"/>
        <v/>
      </c>
      <c r="BV681" s="38" t="str">
        <f t="shared" si="390"/>
        <v/>
      </c>
      <c r="BW681" s="38" t="str">
        <f t="shared" si="391"/>
        <v/>
      </c>
      <c r="BX681" s="38" t="b">
        <f t="shared" si="392"/>
        <v>1</v>
      </c>
      <c r="BY681" s="37" t="str">
        <f t="array" ref="BY681:CI681">IF(BX681,"",IVSolution($M681,$N681,$O681,BT681,BU681,BV681,BW681,$E681,$F681,$G681,$H681,$I681))</f>
        <v/>
      </c>
      <c r="BZ681" s="37" t="str">
        <v/>
      </c>
      <c r="CA681" s="37" t="str">
        <v/>
      </c>
      <c r="CB681" s="39" t="str">
        <v/>
      </c>
      <c r="CC681" s="39" t="str">
        <v/>
      </c>
      <c r="CD681" s="37" t="str">
        <v/>
      </c>
      <c r="CE681" s="37" t="str">
        <v/>
      </c>
      <c r="CF681" s="37" t="str">
        <v/>
      </c>
      <c r="CG681" s="37" t="str">
        <v/>
      </c>
      <c r="CH681" s="37" t="str">
        <v/>
      </c>
      <c r="CI681" s="37" t="str">
        <v/>
      </c>
      <c r="CJ681" s="41" t="str">
        <f t="shared" si="393"/>
        <v/>
      </c>
      <c r="CK681" s="41" t="str">
        <f t="shared" si="394"/>
        <v/>
      </c>
      <c r="CL681" s="61" t="str">
        <f t="shared" si="395"/>
        <v/>
      </c>
      <c r="CM681" s="39" t="str">
        <f t="shared" si="396"/>
        <v/>
      </c>
      <c r="CN681" s="39" t="str">
        <f t="shared" si="397"/>
        <v/>
      </c>
      <c r="CO681" s="42" t="str">
        <f t="shared" si="398"/>
        <v/>
      </c>
      <c r="CP681" s="42" t="str">
        <f t="shared" si="399"/>
        <v/>
      </c>
      <c r="CQ681" s="42" t="str">
        <f t="shared" si="400"/>
        <v/>
      </c>
      <c r="CR681" s="42" t="str">
        <f t="shared" si="401"/>
        <v/>
      </c>
      <c r="CS681" s="42" t="str">
        <f t="shared" si="402"/>
        <v/>
      </c>
      <c r="CT681" s="42" t="str">
        <f t="shared" si="403"/>
        <v/>
      </c>
      <c r="CU681" s="43" t="str">
        <f t="shared" si="404"/>
        <v/>
      </c>
      <c r="CV681" s="43" t="str">
        <f t="shared" si="405"/>
        <v/>
      </c>
      <c r="CW681" s="43" t="str">
        <f t="shared" si="406"/>
        <v/>
      </c>
      <c r="CX681" s="13"/>
    </row>
    <row r="682" spans="1:102" x14ac:dyDescent="0.25">
      <c r="A682" s="31"/>
      <c r="B682" s="13"/>
      <c r="C682" s="13"/>
      <c r="D682" s="13"/>
      <c r="E682" s="32"/>
      <c r="F682" s="32"/>
      <c r="G682" s="32"/>
      <c r="H682" s="32"/>
      <c r="I682" s="32"/>
      <c r="J682" s="13"/>
      <c r="K682" s="33"/>
      <c r="L682" s="34" t="str">
        <f>IFERROR(INDEX('Pokemon Data'!A:A,MATCH($A682,'Pokemon Data'!$B:$B,0)),"")</f>
        <v/>
      </c>
      <c r="M682" s="34" t="str">
        <f>IFERROR(INDEX('Pokemon Data'!I:I,MATCH($A682,'Pokemon Data'!$B:$B,0)),"")</f>
        <v/>
      </c>
      <c r="N682" s="34" t="str">
        <f>IFERROR(INDEX('Pokemon Data'!J:J,MATCH($A682,'Pokemon Data'!$B:$B,0)),"")</f>
        <v/>
      </c>
      <c r="O682" s="34" t="str">
        <f>IFERROR(INDEX('Pokemon Data'!K:K,MATCH($A682,'Pokemon Data'!$B:$B,0)),"")</f>
        <v/>
      </c>
      <c r="P682" s="35" t="str">
        <f>IFERROR(INDEX('Level Multipliers'!$A:$A,MATCH($D682,'Level Multipliers'!$B:$B,0)),"")</f>
        <v/>
      </c>
      <c r="Q682" s="36" t="str">
        <f>IFERROR(INDEX('Level Multipliers'!$D:$D,MATCH(P682,'Level Multipliers'!$A:$A,0)),"")</f>
        <v/>
      </c>
      <c r="R682" s="37" t="str">
        <f t="shared" si="370"/>
        <v/>
      </c>
      <c r="S682" s="37" t="str">
        <f t="shared" si="371"/>
        <v/>
      </c>
      <c r="T682" s="38" t="str">
        <f t="shared" si="372"/>
        <v/>
      </c>
      <c r="U682" s="38" t="str">
        <f t="shared" si="373"/>
        <v/>
      </c>
      <c r="V682" s="38" t="b">
        <f t="shared" si="374"/>
        <v>1</v>
      </c>
      <c r="W682" s="37" t="str">
        <f t="array" ref="W682:AG682">IF(V682,"",IVSolution($M682,$N682,$O682,R682,S682,T682,U682,$E682,$F682,$G682,$H682,$I682))</f>
        <v/>
      </c>
      <c r="X682" s="37" t="str">
        <v/>
      </c>
      <c r="Y682" s="37" t="str">
        <v/>
      </c>
      <c r="Z682" s="39" t="str">
        <v/>
      </c>
      <c r="AA682" s="39" t="str">
        <v/>
      </c>
      <c r="AB682" s="37" t="str">
        <v/>
      </c>
      <c r="AC682" s="37" t="str">
        <v/>
      </c>
      <c r="AD682" s="37" t="str">
        <v/>
      </c>
      <c r="AE682" s="37" t="str">
        <v/>
      </c>
      <c r="AF682" s="37" t="str">
        <v/>
      </c>
      <c r="AG682" s="37" t="str">
        <v/>
      </c>
      <c r="AH682" s="40" t="str">
        <f t="shared" si="375"/>
        <v/>
      </c>
      <c r="AI682" s="36" t="str">
        <f>IFERROR(INDEX('Level Multipliers'!$D:$D,MATCH(AH682,'Level Multipliers'!$A:$A,0)),"")</f>
        <v/>
      </c>
      <c r="AJ682" s="37" t="str">
        <f t="shared" si="376"/>
        <v/>
      </c>
      <c r="AK682" s="37" t="str">
        <f t="shared" si="377"/>
        <v/>
      </c>
      <c r="AL682" s="38" t="str">
        <f t="shared" si="378"/>
        <v/>
      </c>
      <c r="AM682" s="38" t="str">
        <f t="shared" si="379"/>
        <v/>
      </c>
      <c r="AN682" s="38" t="b">
        <f t="shared" si="380"/>
        <v>1</v>
      </c>
      <c r="AO682" s="37" t="str">
        <f t="array" ref="AO682:AY682">IF(AN682,"",IVSolution($M682,$N682,$O682,AJ682,AK682,AL682,AM682,$E682,$F682,$G682,$H682,$I682))</f>
        <v/>
      </c>
      <c r="AP682" s="37" t="str">
        <v/>
      </c>
      <c r="AQ682" s="37" t="str">
        <v/>
      </c>
      <c r="AR682" s="39" t="str">
        <v/>
      </c>
      <c r="AS682" s="39" t="str">
        <v/>
      </c>
      <c r="AT682" s="37" t="str">
        <v/>
      </c>
      <c r="AU682" s="37" t="str">
        <v/>
      </c>
      <c r="AV682" s="37" t="str">
        <v/>
      </c>
      <c r="AW682" s="37" t="str">
        <v/>
      </c>
      <c r="AX682" s="37" t="str">
        <v/>
      </c>
      <c r="AY682" s="37" t="str">
        <v/>
      </c>
      <c r="AZ682" s="40" t="str">
        <f t="shared" si="381"/>
        <v/>
      </c>
      <c r="BA682" s="36" t="str">
        <f>IFERROR(INDEX('Level Multipliers'!$D:$D,MATCH(AZ682,'Level Multipliers'!$A:$A,0)),"")</f>
        <v/>
      </c>
      <c r="BB682" s="37" t="str">
        <f t="shared" si="382"/>
        <v/>
      </c>
      <c r="BC682" s="37" t="str">
        <f t="shared" si="383"/>
        <v/>
      </c>
      <c r="BD682" s="38" t="str">
        <f t="shared" si="384"/>
        <v/>
      </c>
      <c r="BE682" s="38" t="str">
        <f t="shared" si="385"/>
        <v/>
      </c>
      <c r="BF682" s="38" t="b">
        <f t="shared" si="386"/>
        <v>1</v>
      </c>
      <c r="BG682" s="37" t="str">
        <f t="array" ref="BG682:BQ682">IF(BF682,"",IVSolution($M682,$N682,$O682,BB682,BC682,BD682,BE682,$E682,$F682,$G682,$H682,$I682))</f>
        <v/>
      </c>
      <c r="BH682" s="37" t="str">
        <v/>
      </c>
      <c r="BI682" s="37" t="str">
        <v/>
      </c>
      <c r="BJ682" s="39" t="str">
        <v/>
      </c>
      <c r="BK682" s="39" t="str">
        <v/>
      </c>
      <c r="BL682" s="37" t="str">
        <v/>
      </c>
      <c r="BM682" s="37" t="str">
        <v/>
      </c>
      <c r="BN682" s="37" t="str">
        <v/>
      </c>
      <c r="BO682" s="37" t="str">
        <v/>
      </c>
      <c r="BP682" s="37" t="str">
        <v/>
      </c>
      <c r="BQ682" s="37" t="str">
        <v/>
      </c>
      <c r="BR682" s="40" t="str">
        <f t="shared" si="387"/>
        <v/>
      </c>
      <c r="BS682" s="36" t="str">
        <f>IFERROR(INDEX('Level Multipliers'!$D:$D,MATCH(BR682,'Level Multipliers'!$A:$A,0)),"")</f>
        <v/>
      </c>
      <c r="BT682" s="37" t="str">
        <f t="shared" si="388"/>
        <v/>
      </c>
      <c r="BU682" s="37" t="str">
        <f t="shared" si="389"/>
        <v/>
      </c>
      <c r="BV682" s="38" t="str">
        <f t="shared" si="390"/>
        <v/>
      </c>
      <c r="BW682" s="38" t="str">
        <f t="shared" si="391"/>
        <v/>
      </c>
      <c r="BX682" s="38" t="b">
        <f t="shared" si="392"/>
        <v>1</v>
      </c>
      <c r="BY682" s="37" t="str">
        <f t="array" ref="BY682:CI682">IF(BX682,"",IVSolution($M682,$N682,$O682,BT682,BU682,BV682,BW682,$E682,$F682,$G682,$H682,$I682))</f>
        <v/>
      </c>
      <c r="BZ682" s="37" t="str">
        <v/>
      </c>
      <c r="CA682" s="37" t="str">
        <v/>
      </c>
      <c r="CB682" s="39" t="str">
        <v/>
      </c>
      <c r="CC682" s="39" t="str">
        <v/>
      </c>
      <c r="CD682" s="37" t="str">
        <v/>
      </c>
      <c r="CE682" s="37" t="str">
        <v/>
      </c>
      <c r="CF682" s="37" t="str">
        <v/>
      </c>
      <c r="CG682" s="37" t="str">
        <v/>
      </c>
      <c r="CH682" s="37" t="str">
        <v/>
      </c>
      <c r="CI682" s="37" t="str">
        <v/>
      </c>
      <c r="CJ682" s="41" t="str">
        <f t="shared" si="393"/>
        <v/>
      </c>
      <c r="CK682" s="41" t="str">
        <f t="shared" si="394"/>
        <v/>
      </c>
      <c r="CL682" s="61" t="str">
        <f t="shared" si="395"/>
        <v/>
      </c>
      <c r="CM682" s="39" t="str">
        <f t="shared" si="396"/>
        <v/>
      </c>
      <c r="CN682" s="39" t="str">
        <f t="shared" si="397"/>
        <v/>
      </c>
      <c r="CO682" s="42" t="str">
        <f t="shared" si="398"/>
        <v/>
      </c>
      <c r="CP682" s="42" t="str">
        <f t="shared" si="399"/>
        <v/>
      </c>
      <c r="CQ682" s="42" t="str">
        <f t="shared" si="400"/>
        <v/>
      </c>
      <c r="CR682" s="42" t="str">
        <f t="shared" si="401"/>
        <v/>
      </c>
      <c r="CS682" s="42" t="str">
        <f t="shared" si="402"/>
        <v/>
      </c>
      <c r="CT682" s="42" t="str">
        <f t="shared" si="403"/>
        <v/>
      </c>
      <c r="CU682" s="43" t="str">
        <f t="shared" si="404"/>
        <v/>
      </c>
      <c r="CV682" s="43" t="str">
        <f t="shared" si="405"/>
        <v/>
      </c>
      <c r="CW682" s="43" t="str">
        <f t="shared" si="406"/>
        <v/>
      </c>
      <c r="CX682" s="13"/>
    </row>
    <row r="683" spans="1:102" x14ac:dyDescent="0.25">
      <c r="A683" s="31"/>
      <c r="B683" s="13"/>
      <c r="C683" s="13"/>
      <c r="D683" s="13"/>
      <c r="E683" s="32"/>
      <c r="F683" s="32"/>
      <c r="G683" s="32"/>
      <c r="H683" s="32"/>
      <c r="I683" s="32"/>
      <c r="J683" s="13"/>
      <c r="K683" s="33"/>
      <c r="L683" s="34" t="str">
        <f>IFERROR(INDEX('Pokemon Data'!A:A,MATCH($A683,'Pokemon Data'!$B:$B,0)),"")</f>
        <v/>
      </c>
      <c r="M683" s="34" t="str">
        <f>IFERROR(INDEX('Pokemon Data'!I:I,MATCH($A683,'Pokemon Data'!$B:$B,0)),"")</f>
        <v/>
      </c>
      <c r="N683" s="34" t="str">
        <f>IFERROR(INDEX('Pokemon Data'!J:J,MATCH($A683,'Pokemon Data'!$B:$B,0)),"")</f>
        <v/>
      </c>
      <c r="O683" s="34" t="str">
        <f>IFERROR(INDEX('Pokemon Data'!K:K,MATCH($A683,'Pokemon Data'!$B:$B,0)),"")</f>
        <v/>
      </c>
      <c r="P683" s="35" t="str">
        <f>IFERROR(INDEX('Level Multipliers'!$A:$A,MATCH($D683,'Level Multipliers'!$B:$B,0)),"")</f>
        <v/>
      </c>
      <c r="Q683" s="36" t="str">
        <f>IFERROR(INDEX('Level Multipliers'!$D:$D,MATCH(P683,'Level Multipliers'!$A:$A,0)),"")</f>
        <v/>
      </c>
      <c r="R683" s="37" t="str">
        <f t="shared" si="370"/>
        <v/>
      </c>
      <c r="S683" s="37" t="str">
        <f t="shared" si="371"/>
        <v/>
      </c>
      <c r="T683" s="38" t="str">
        <f t="shared" si="372"/>
        <v/>
      </c>
      <c r="U683" s="38" t="str">
        <f t="shared" si="373"/>
        <v/>
      </c>
      <c r="V683" s="38" t="b">
        <f t="shared" si="374"/>
        <v>1</v>
      </c>
      <c r="W683" s="37" t="str">
        <f t="array" ref="W683:AG683">IF(V683,"",IVSolution($M683,$N683,$O683,R683,S683,T683,U683,$E683,$F683,$G683,$H683,$I683))</f>
        <v/>
      </c>
      <c r="X683" s="37" t="str">
        <v/>
      </c>
      <c r="Y683" s="37" t="str">
        <v/>
      </c>
      <c r="Z683" s="39" t="str">
        <v/>
      </c>
      <c r="AA683" s="39" t="str">
        <v/>
      </c>
      <c r="AB683" s="37" t="str">
        <v/>
      </c>
      <c r="AC683" s="37" t="str">
        <v/>
      </c>
      <c r="AD683" s="37" t="str">
        <v/>
      </c>
      <c r="AE683" s="37" t="str">
        <v/>
      </c>
      <c r="AF683" s="37" t="str">
        <v/>
      </c>
      <c r="AG683" s="37" t="str">
        <v/>
      </c>
      <c r="AH683" s="40" t="str">
        <f t="shared" si="375"/>
        <v/>
      </c>
      <c r="AI683" s="36" t="str">
        <f>IFERROR(INDEX('Level Multipliers'!$D:$D,MATCH(AH683,'Level Multipliers'!$A:$A,0)),"")</f>
        <v/>
      </c>
      <c r="AJ683" s="37" t="str">
        <f t="shared" si="376"/>
        <v/>
      </c>
      <c r="AK683" s="37" t="str">
        <f t="shared" si="377"/>
        <v/>
      </c>
      <c r="AL683" s="38" t="str">
        <f t="shared" si="378"/>
        <v/>
      </c>
      <c r="AM683" s="38" t="str">
        <f t="shared" si="379"/>
        <v/>
      </c>
      <c r="AN683" s="38" t="b">
        <f t="shared" si="380"/>
        <v>1</v>
      </c>
      <c r="AO683" s="37" t="str">
        <f t="array" ref="AO683:AY683">IF(AN683,"",IVSolution($M683,$N683,$O683,AJ683,AK683,AL683,AM683,$E683,$F683,$G683,$H683,$I683))</f>
        <v/>
      </c>
      <c r="AP683" s="37" t="str">
        <v/>
      </c>
      <c r="AQ683" s="37" t="str">
        <v/>
      </c>
      <c r="AR683" s="39" t="str">
        <v/>
      </c>
      <c r="AS683" s="39" t="str">
        <v/>
      </c>
      <c r="AT683" s="37" t="str">
        <v/>
      </c>
      <c r="AU683" s="37" t="str">
        <v/>
      </c>
      <c r="AV683" s="37" t="str">
        <v/>
      </c>
      <c r="AW683" s="37" t="str">
        <v/>
      </c>
      <c r="AX683" s="37" t="str">
        <v/>
      </c>
      <c r="AY683" s="37" t="str">
        <v/>
      </c>
      <c r="AZ683" s="40" t="str">
        <f t="shared" si="381"/>
        <v/>
      </c>
      <c r="BA683" s="36" t="str">
        <f>IFERROR(INDEX('Level Multipliers'!$D:$D,MATCH(AZ683,'Level Multipliers'!$A:$A,0)),"")</f>
        <v/>
      </c>
      <c r="BB683" s="37" t="str">
        <f t="shared" si="382"/>
        <v/>
      </c>
      <c r="BC683" s="37" t="str">
        <f t="shared" si="383"/>
        <v/>
      </c>
      <c r="BD683" s="38" t="str">
        <f t="shared" si="384"/>
        <v/>
      </c>
      <c r="BE683" s="38" t="str">
        <f t="shared" si="385"/>
        <v/>
      </c>
      <c r="BF683" s="38" t="b">
        <f t="shared" si="386"/>
        <v>1</v>
      </c>
      <c r="BG683" s="37" t="str">
        <f t="array" ref="BG683:BQ683">IF(BF683,"",IVSolution($M683,$N683,$O683,BB683,BC683,BD683,BE683,$E683,$F683,$G683,$H683,$I683))</f>
        <v/>
      </c>
      <c r="BH683" s="37" t="str">
        <v/>
      </c>
      <c r="BI683" s="37" t="str">
        <v/>
      </c>
      <c r="BJ683" s="39" t="str">
        <v/>
      </c>
      <c r="BK683" s="39" t="str">
        <v/>
      </c>
      <c r="BL683" s="37" t="str">
        <v/>
      </c>
      <c r="BM683" s="37" t="str">
        <v/>
      </c>
      <c r="BN683" s="37" t="str">
        <v/>
      </c>
      <c r="BO683" s="37" t="str">
        <v/>
      </c>
      <c r="BP683" s="37" t="str">
        <v/>
      </c>
      <c r="BQ683" s="37" t="str">
        <v/>
      </c>
      <c r="BR683" s="40" t="str">
        <f t="shared" si="387"/>
        <v/>
      </c>
      <c r="BS683" s="36" t="str">
        <f>IFERROR(INDEX('Level Multipliers'!$D:$D,MATCH(BR683,'Level Multipliers'!$A:$A,0)),"")</f>
        <v/>
      </c>
      <c r="BT683" s="37" t="str">
        <f t="shared" si="388"/>
        <v/>
      </c>
      <c r="BU683" s="37" t="str">
        <f t="shared" si="389"/>
        <v/>
      </c>
      <c r="BV683" s="38" t="str">
        <f t="shared" si="390"/>
        <v/>
      </c>
      <c r="BW683" s="38" t="str">
        <f t="shared" si="391"/>
        <v/>
      </c>
      <c r="BX683" s="38" t="b">
        <f t="shared" si="392"/>
        <v>1</v>
      </c>
      <c r="BY683" s="37" t="str">
        <f t="array" ref="BY683:CI683">IF(BX683,"",IVSolution($M683,$N683,$O683,BT683,BU683,BV683,BW683,$E683,$F683,$G683,$H683,$I683))</f>
        <v/>
      </c>
      <c r="BZ683" s="37" t="str">
        <v/>
      </c>
      <c r="CA683" s="37" t="str">
        <v/>
      </c>
      <c r="CB683" s="39" t="str">
        <v/>
      </c>
      <c r="CC683" s="39" t="str">
        <v/>
      </c>
      <c r="CD683" s="37" t="str">
        <v/>
      </c>
      <c r="CE683" s="37" t="str">
        <v/>
      </c>
      <c r="CF683" s="37" t="str">
        <v/>
      </c>
      <c r="CG683" s="37" t="str">
        <v/>
      </c>
      <c r="CH683" s="37" t="str">
        <v/>
      </c>
      <c r="CI683" s="37" t="str">
        <v/>
      </c>
      <c r="CJ683" s="41" t="str">
        <f t="shared" si="393"/>
        <v/>
      </c>
      <c r="CK683" s="41" t="str">
        <f t="shared" si="394"/>
        <v/>
      </c>
      <c r="CL683" s="61" t="str">
        <f t="shared" si="395"/>
        <v/>
      </c>
      <c r="CM683" s="39" t="str">
        <f t="shared" si="396"/>
        <v/>
      </c>
      <c r="CN683" s="39" t="str">
        <f t="shared" si="397"/>
        <v/>
      </c>
      <c r="CO683" s="42" t="str">
        <f t="shared" si="398"/>
        <v/>
      </c>
      <c r="CP683" s="42" t="str">
        <f t="shared" si="399"/>
        <v/>
      </c>
      <c r="CQ683" s="42" t="str">
        <f t="shared" si="400"/>
        <v/>
      </c>
      <c r="CR683" s="42" t="str">
        <f t="shared" si="401"/>
        <v/>
      </c>
      <c r="CS683" s="42" t="str">
        <f t="shared" si="402"/>
        <v/>
      </c>
      <c r="CT683" s="42" t="str">
        <f t="shared" si="403"/>
        <v/>
      </c>
      <c r="CU683" s="43" t="str">
        <f t="shared" si="404"/>
        <v/>
      </c>
      <c r="CV683" s="43" t="str">
        <f t="shared" si="405"/>
        <v/>
      </c>
      <c r="CW683" s="43" t="str">
        <f t="shared" si="406"/>
        <v/>
      </c>
      <c r="CX683" s="13"/>
    </row>
    <row r="684" spans="1:102" x14ac:dyDescent="0.25">
      <c r="A684" s="31"/>
      <c r="B684" s="13"/>
      <c r="C684" s="13"/>
      <c r="D684" s="13"/>
      <c r="E684" s="32"/>
      <c r="F684" s="32"/>
      <c r="G684" s="32"/>
      <c r="H684" s="32"/>
      <c r="I684" s="32"/>
      <c r="J684" s="13"/>
      <c r="K684" s="33"/>
      <c r="L684" s="34" t="str">
        <f>IFERROR(INDEX('Pokemon Data'!A:A,MATCH($A684,'Pokemon Data'!$B:$B,0)),"")</f>
        <v/>
      </c>
      <c r="M684" s="34" t="str">
        <f>IFERROR(INDEX('Pokemon Data'!I:I,MATCH($A684,'Pokemon Data'!$B:$B,0)),"")</f>
        <v/>
      </c>
      <c r="N684" s="34" t="str">
        <f>IFERROR(INDEX('Pokemon Data'!J:J,MATCH($A684,'Pokemon Data'!$B:$B,0)),"")</f>
        <v/>
      </c>
      <c r="O684" s="34" t="str">
        <f>IFERROR(INDEX('Pokemon Data'!K:K,MATCH($A684,'Pokemon Data'!$B:$B,0)),"")</f>
        <v/>
      </c>
      <c r="P684" s="35" t="str">
        <f>IFERROR(INDEX('Level Multipliers'!$A:$A,MATCH($D684,'Level Multipliers'!$B:$B,0)),"")</f>
        <v/>
      </c>
      <c r="Q684" s="36" t="str">
        <f>IFERROR(INDEX('Level Multipliers'!$D:$D,MATCH(P684,'Level Multipliers'!$A:$A,0)),"")</f>
        <v/>
      </c>
      <c r="R684" s="37" t="str">
        <f t="shared" si="370"/>
        <v/>
      </c>
      <c r="S684" s="37" t="str">
        <f t="shared" si="371"/>
        <v/>
      </c>
      <c r="T684" s="38" t="str">
        <f t="shared" si="372"/>
        <v/>
      </c>
      <c r="U684" s="38" t="str">
        <f t="shared" si="373"/>
        <v/>
      </c>
      <c r="V684" s="38" t="b">
        <f t="shared" si="374"/>
        <v>1</v>
      </c>
      <c r="W684" s="37" t="str">
        <f t="array" ref="W684:AG684">IF(V684,"",IVSolution($M684,$N684,$O684,R684,S684,T684,U684,$E684,$F684,$G684,$H684,$I684))</f>
        <v/>
      </c>
      <c r="X684" s="37" t="str">
        <v/>
      </c>
      <c r="Y684" s="37" t="str">
        <v/>
      </c>
      <c r="Z684" s="39" t="str">
        <v/>
      </c>
      <c r="AA684" s="39" t="str">
        <v/>
      </c>
      <c r="AB684" s="37" t="str">
        <v/>
      </c>
      <c r="AC684" s="37" t="str">
        <v/>
      </c>
      <c r="AD684" s="37" t="str">
        <v/>
      </c>
      <c r="AE684" s="37" t="str">
        <v/>
      </c>
      <c r="AF684" s="37" t="str">
        <v/>
      </c>
      <c r="AG684" s="37" t="str">
        <v/>
      </c>
      <c r="AH684" s="40" t="str">
        <f t="shared" si="375"/>
        <v/>
      </c>
      <c r="AI684" s="36" t="str">
        <f>IFERROR(INDEX('Level Multipliers'!$D:$D,MATCH(AH684,'Level Multipliers'!$A:$A,0)),"")</f>
        <v/>
      </c>
      <c r="AJ684" s="37" t="str">
        <f t="shared" si="376"/>
        <v/>
      </c>
      <c r="AK684" s="37" t="str">
        <f t="shared" si="377"/>
        <v/>
      </c>
      <c r="AL684" s="38" t="str">
        <f t="shared" si="378"/>
        <v/>
      </c>
      <c r="AM684" s="38" t="str">
        <f t="shared" si="379"/>
        <v/>
      </c>
      <c r="AN684" s="38" t="b">
        <f t="shared" si="380"/>
        <v>1</v>
      </c>
      <c r="AO684" s="37" t="str">
        <f t="array" ref="AO684:AY684">IF(AN684,"",IVSolution($M684,$N684,$O684,AJ684,AK684,AL684,AM684,$E684,$F684,$G684,$H684,$I684))</f>
        <v/>
      </c>
      <c r="AP684" s="37" t="str">
        <v/>
      </c>
      <c r="AQ684" s="37" t="str">
        <v/>
      </c>
      <c r="AR684" s="39" t="str">
        <v/>
      </c>
      <c r="AS684" s="39" t="str">
        <v/>
      </c>
      <c r="AT684" s="37" t="str">
        <v/>
      </c>
      <c r="AU684" s="37" t="str">
        <v/>
      </c>
      <c r="AV684" s="37" t="str">
        <v/>
      </c>
      <c r="AW684" s="37" t="str">
        <v/>
      </c>
      <c r="AX684" s="37" t="str">
        <v/>
      </c>
      <c r="AY684" s="37" t="str">
        <v/>
      </c>
      <c r="AZ684" s="40" t="str">
        <f t="shared" si="381"/>
        <v/>
      </c>
      <c r="BA684" s="36" t="str">
        <f>IFERROR(INDEX('Level Multipliers'!$D:$D,MATCH(AZ684,'Level Multipliers'!$A:$A,0)),"")</f>
        <v/>
      </c>
      <c r="BB684" s="37" t="str">
        <f t="shared" si="382"/>
        <v/>
      </c>
      <c r="BC684" s="37" t="str">
        <f t="shared" si="383"/>
        <v/>
      </c>
      <c r="BD684" s="38" t="str">
        <f t="shared" si="384"/>
        <v/>
      </c>
      <c r="BE684" s="38" t="str">
        <f t="shared" si="385"/>
        <v/>
      </c>
      <c r="BF684" s="38" t="b">
        <f t="shared" si="386"/>
        <v>1</v>
      </c>
      <c r="BG684" s="37" t="str">
        <f t="array" ref="BG684:BQ684">IF(BF684,"",IVSolution($M684,$N684,$O684,BB684,BC684,BD684,BE684,$E684,$F684,$G684,$H684,$I684))</f>
        <v/>
      </c>
      <c r="BH684" s="37" t="str">
        <v/>
      </c>
      <c r="BI684" s="37" t="str">
        <v/>
      </c>
      <c r="BJ684" s="39" t="str">
        <v/>
      </c>
      <c r="BK684" s="39" t="str">
        <v/>
      </c>
      <c r="BL684" s="37" t="str">
        <v/>
      </c>
      <c r="BM684" s="37" t="str">
        <v/>
      </c>
      <c r="BN684" s="37" t="str">
        <v/>
      </c>
      <c r="BO684" s="37" t="str">
        <v/>
      </c>
      <c r="BP684" s="37" t="str">
        <v/>
      </c>
      <c r="BQ684" s="37" t="str">
        <v/>
      </c>
      <c r="BR684" s="40" t="str">
        <f t="shared" si="387"/>
        <v/>
      </c>
      <c r="BS684" s="36" t="str">
        <f>IFERROR(INDEX('Level Multipliers'!$D:$D,MATCH(BR684,'Level Multipliers'!$A:$A,0)),"")</f>
        <v/>
      </c>
      <c r="BT684" s="37" t="str">
        <f t="shared" si="388"/>
        <v/>
      </c>
      <c r="BU684" s="37" t="str">
        <f t="shared" si="389"/>
        <v/>
      </c>
      <c r="BV684" s="38" t="str">
        <f t="shared" si="390"/>
        <v/>
      </c>
      <c r="BW684" s="38" t="str">
        <f t="shared" si="391"/>
        <v/>
      </c>
      <c r="BX684" s="38" t="b">
        <f t="shared" si="392"/>
        <v>1</v>
      </c>
      <c r="BY684" s="37" t="str">
        <f t="array" ref="BY684:CI684">IF(BX684,"",IVSolution($M684,$N684,$O684,BT684,BU684,BV684,BW684,$E684,$F684,$G684,$H684,$I684))</f>
        <v/>
      </c>
      <c r="BZ684" s="37" t="str">
        <v/>
      </c>
      <c r="CA684" s="37" t="str">
        <v/>
      </c>
      <c r="CB684" s="39" t="str">
        <v/>
      </c>
      <c r="CC684" s="39" t="str">
        <v/>
      </c>
      <c r="CD684" s="37" t="str">
        <v/>
      </c>
      <c r="CE684" s="37" t="str">
        <v/>
      </c>
      <c r="CF684" s="37" t="str">
        <v/>
      </c>
      <c r="CG684" s="37" t="str">
        <v/>
      </c>
      <c r="CH684" s="37" t="str">
        <v/>
      </c>
      <c r="CI684" s="37" t="str">
        <v/>
      </c>
      <c r="CJ684" s="41" t="str">
        <f t="shared" si="393"/>
        <v/>
      </c>
      <c r="CK684" s="41" t="str">
        <f t="shared" si="394"/>
        <v/>
      </c>
      <c r="CL684" s="61" t="str">
        <f t="shared" si="395"/>
        <v/>
      </c>
      <c r="CM684" s="39" t="str">
        <f t="shared" si="396"/>
        <v/>
      </c>
      <c r="CN684" s="39" t="str">
        <f t="shared" si="397"/>
        <v/>
      </c>
      <c r="CO684" s="42" t="str">
        <f t="shared" si="398"/>
        <v/>
      </c>
      <c r="CP684" s="42" t="str">
        <f t="shared" si="399"/>
        <v/>
      </c>
      <c r="CQ684" s="42" t="str">
        <f t="shared" si="400"/>
        <v/>
      </c>
      <c r="CR684" s="42" t="str">
        <f t="shared" si="401"/>
        <v/>
      </c>
      <c r="CS684" s="42" t="str">
        <f t="shared" si="402"/>
        <v/>
      </c>
      <c r="CT684" s="42" t="str">
        <f t="shared" si="403"/>
        <v/>
      </c>
      <c r="CU684" s="43" t="str">
        <f t="shared" si="404"/>
        <v/>
      </c>
      <c r="CV684" s="43" t="str">
        <f t="shared" si="405"/>
        <v/>
      </c>
      <c r="CW684" s="43" t="str">
        <f t="shared" si="406"/>
        <v/>
      </c>
      <c r="CX684" s="13"/>
    </row>
    <row r="685" spans="1:102" x14ac:dyDescent="0.25">
      <c r="A685" s="31"/>
      <c r="B685" s="13"/>
      <c r="C685" s="13"/>
      <c r="D685" s="13"/>
      <c r="E685" s="32"/>
      <c r="F685" s="32"/>
      <c r="G685" s="32"/>
      <c r="H685" s="32"/>
      <c r="I685" s="32"/>
      <c r="J685" s="13"/>
      <c r="K685" s="33"/>
      <c r="L685" s="34" t="str">
        <f>IFERROR(INDEX('Pokemon Data'!A:A,MATCH($A685,'Pokemon Data'!$B:$B,0)),"")</f>
        <v/>
      </c>
      <c r="M685" s="34" t="str">
        <f>IFERROR(INDEX('Pokemon Data'!I:I,MATCH($A685,'Pokemon Data'!$B:$B,0)),"")</f>
        <v/>
      </c>
      <c r="N685" s="34" t="str">
        <f>IFERROR(INDEX('Pokemon Data'!J:J,MATCH($A685,'Pokemon Data'!$B:$B,0)),"")</f>
        <v/>
      </c>
      <c r="O685" s="34" t="str">
        <f>IFERROR(INDEX('Pokemon Data'!K:K,MATCH($A685,'Pokemon Data'!$B:$B,0)),"")</f>
        <v/>
      </c>
      <c r="P685" s="35" t="str">
        <f>IFERROR(INDEX('Level Multipliers'!$A:$A,MATCH($D685,'Level Multipliers'!$B:$B,0)),"")</f>
        <v/>
      </c>
      <c r="Q685" s="36" t="str">
        <f>IFERROR(INDEX('Level Multipliers'!$D:$D,MATCH(P685,'Level Multipliers'!$A:$A,0)),"")</f>
        <v/>
      </c>
      <c r="R685" s="37" t="str">
        <f t="shared" si="370"/>
        <v/>
      </c>
      <c r="S685" s="37" t="str">
        <f t="shared" si="371"/>
        <v/>
      </c>
      <c r="T685" s="38" t="str">
        <f t="shared" si="372"/>
        <v/>
      </c>
      <c r="U685" s="38" t="str">
        <f t="shared" si="373"/>
        <v/>
      </c>
      <c r="V685" s="38" t="b">
        <f t="shared" si="374"/>
        <v>1</v>
      </c>
      <c r="W685" s="37" t="str">
        <f t="array" ref="W685:AG685">IF(V685,"",IVSolution($M685,$N685,$O685,R685,S685,T685,U685,$E685,$F685,$G685,$H685,$I685))</f>
        <v/>
      </c>
      <c r="X685" s="37" t="str">
        <v/>
      </c>
      <c r="Y685" s="37" t="str">
        <v/>
      </c>
      <c r="Z685" s="39" t="str">
        <v/>
      </c>
      <c r="AA685" s="39" t="str">
        <v/>
      </c>
      <c r="AB685" s="37" t="str">
        <v/>
      </c>
      <c r="AC685" s="37" t="str">
        <v/>
      </c>
      <c r="AD685" s="37" t="str">
        <v/>
      </c>
      <c r="AE685" s="37" t="str">
        <v/>
      </c>
      <c r="AF685" s="37" t="str">
        <v/>
      </c>
      <c r="AG685" s="37" t="str">
        <v/>
      </c>
      <c r="AH685" s="40" t="str">
        <f t="shared" si="375"/>
        <v/>
      </c>
      <c r="AI685" s="36" t="str">
        <f>IFERROR(INDEX('Level Multipliers'!$D:$D,MATCH(AH685,'Level Multipliers'!$A:$A,0)),"")</f>
        <v/>
      </c>
      <c r="AJ685" s="37" t="str">
        <f t="shared" si="376"/>
        <v/>
      </c>
      <c r="AK685" s="37" t="str">
        <f t="shared" si="377"/>
        <v/>
      </c>
      <c r="AL685" s="38" t="str">
        <f t="shared" si="378"/>
        <v/>
      </c>
      <c r="AM685" s="38" t="str">
        <f t="shared" si="379"/>
        <v/>
      </c>
      <c r="AN685" s="38" t="b">
        <f t="shared" si="380"/>
        <v>1</v>
      </c>
      <c r="AO685" s="37" t="str">
        <f t="array" ref="AO685:AY685">IF(AN685,"",IVSolution($M685,$N685,$O685,AJ685,AK685,AL685,AM685,$E685,$F685,$G685,$H685,$I685))</f>
        <v/>
      </c>
      <c r="AP685" s="37" t="str">
        <v/>
      </c>
      <c r="AQ685" s="37" t="str">
        <v/>
      </c>
      <c r="AR685" s="39" t="str">
        <v/>
      </c>
      <c r="AS685" s="39" t="str">
        <v/>
      </c>
      <c r="AT685" s="37" t="str">
        <v/>
      </c>
      <c r="AU685" s="37" t="str">
        <v/>
      </c>
      <c r="AV685" s="37" t="str">
        <v/>
      </c>
      <c r="AW685" s="37" t="str">
        <v/>
      </c>
      <c r="AX685" s="37" t="str">
        <v/>
      </c>
      <c r="AY685" s="37" t="str">
        <v/>
      </c>
      <c r="AZ685" s="40" t="str">
        <f t="shared" si="381"/>
        <v/>
      </c>
      <c r="BA685" s="36" t="str">
        <f>IFERROR(INDEX('Level Multipliers'!$D:$D,MATCH(AZ685,'Level Multipliers'!$A:$A,0)),"")</f>
        <v/>
      </c>
      <c r="BB685" s="37" t="str">
        <f t="shared" si="382"/>
        <v/>
      </c>
      <c r="BC685" s="37" t="str">
        <f t="shared" si="383"/>
        <v/>
      </c>
      <c r="BD685" s="38" t="str">
        <f t="shared" si="384"/>
        <v/>
      </c>
      <c r="BE685" s="38" t="str">
        <f t="shared" si="385"/>
        <v/>
      </c>
      <c r="BF685" s="38" t="b">
        <f t="shared" si="386"/>
        <v>1</v>
      </c>
      <c r="BG685" s="37" t="str">
        <f t="array" ref="BG685:BQ685">IF(BF685,"",IVSolution($M685,$N685,$O685,BB685,BC685,BD685,BE685,$E685,$F685,$G685,$H685,$I685))</f>
        <v/>
      </c>
      <c r="BH685" s="37" t="str">
        <v/>
      </c>
      <c r="BI685" s="37" t="str">
        <v/>
      </c>
      <c r="BJ685" s="39" t="str">
        <v/>
      </c>
      <c r="BK685" s="39" t="str">
        <v/>
      </c>
      <c r="BL685" s="37" t="str">
        <v/>
      </c>
      <c r="BM685" s="37" t="str">
        <v/>
      </c>
      <c r="BN685" s="37" t="str">
        <v/>
      </c>
      <c r="BO685" s="37" t="str">
        <v/>
      </c>
      <c r="BP685" s="37" t="str">
        <v/>
      </c>
      <c r="BQ685" s="37" t="str">
        <v/>
      </c>
      <c r="BR685" s="40" t="str">
        <f t="shared" si="387"/>
        <v/>
      </c>
      <c r="BS685" s="36" t="str">
        <f>IFERROR(INDEX('Level Multipliers'!$D:$D,MATCH(BR685,'Level Multipliers'!$A:$A,0)),"")</f>
        <v/>
      </c>
      <c r="BT685" s="37" t="str">
        <f t="shared" si="388"/>
        <v/>
      </c>
      <c r="BU685" s="37" t="str">
        <f t="shared" si="389"/>
        <v/>
      </c>
      <c r="BV685" s="38" t="str">
        <f t="shared" si="390"/>
        <v/>
      </c>
      <c r="BW685" s="38" t="str">
        <f t="shared" si="391"/>
        <v/>
      </c>
      <c r="BX685" s="38" t="b">
        <f t="shared" si="392"/>
        <v>1</v>
      </c>
      <c r="BY685" s="37" t="str">
        <f t="array" ref="BY685:CI685">IF(BX685,"",IVSolution($M685,$N685,$O685,BT685,BU685,BV685,BW685,$E685,$F685,$G685,$H685,$I685))</f>
        <v/>
      </c>
      <c r="BZ685" s="37" t="str">
        <v/>
      </c>
      <c r="CA685" s="37" t="str">
        <v/>
      </c>
      <c r="CB685" s="39" t="str">
        <v/>
      </c>
      <c r="CC685" s="39" t="str">
        <v/>
      </c>
      <c r="CD685" s="37" t="str">
        <v/>
      </c>
      <c r="CE685" s="37" t="str">
        <v/>
      </c>
      <c r="CF685" s="37" t="str">
        <v/>
      </c>
      <c r="CG685" s="37" t="str">
        <v/>
      </c>
      <c r="CH685" s="37" t="str">
        <v/>
      </c>
      <c r="CI685" s="37" t="str">
        <v/>
      </c>
      <c r="CJ685" s="41" t="str">
        <f t="shared" si="393"/>
        <v/>
      </c>
      <c r="CK685" s="41" t="str">
        <f t="shared" si="394"/>
        <v/>
      </c>
      <c r="CL685" s="61" t="str">
        <f t="shared" si="395"/>
        <v/>
      </c>
      <c r="CM685" s="39" t="str">
        <f t="shared" si="396"/>
        <v/>
      </c>
      <c r="CN685" s="39" t="str">
        <f t="shared" si="397"/>
        <v/>
      </c>
      <c r="CO685" s="42" t="str">
        <f t="shared" si="398"/>
        <v/>
      </c>
      <c r="CP685" s="42" t="str">
        <f t="shared" si="399"/>
        <v/>
      </c>
      <c r="CQ685" s="42" t="str">
        <f t="shared" si="400"/>
        <v/>
      </c>
      <c r="CR685" s="42" t="str">
        <f t="shared" si="401"/>
        <v/>
      </c>
      <c r="CS685" s="42" t="str">
        <f t="shared" si="402"/>
        <v/>
      </c>
      <c r="CT685" s="42" t="str">
        <f t="shared" si="403"/>
        <v/>
      </c>
      <c r="CU685" s="43" t="str">
        <f t="shared" si="404"/>
        <v/>
      </c>
      <c r="CV685" s="43" t="str">
        <f t="shared" si="405"/>
        <v/>
      </c>
      <c r="CW685" s="43" t="str">
        <f t="shared" si="406"/>
        <v/>
      </c>
      <c r="CX685" s="13"/>
    </row>
    <row r="686" spans="1:102" x14ac:dyDescent="0.25">
      <c r="A686" s="31"/>
      <c r="B686" s="13"/>
      <c r="C686" s="13"/>
      <c r="D686" s="13"/>
      <c r="E686" s="32"/>
      <c r="F686" s="32"/>
      <c r="G686" s="32"/>
      <c r="H686" s="32"/>
      <c r="I686" s="32"/>
      <c r="J686" s="13"/>
      <c r="K686" s="33"/>
      <c r="L686" s="34" t="str">
        <f>IFERROR(INDEX('Pokemon Data'!A:A,MATCH($A686,'Pokemon Data'!$B:$B,0)),"")</f>
        <v/>
      </c>
      <c r="M686" s="34" t="str">
        <f>IFERROR(INDEX('Pokemon Data'!I:I,MATCH($A686,'Pokemon Data'!$B:$B,0)),"")</f>
        <v/>
      </c>
      <c r="N686" s="34" t="str">
        <f>IFERROR(INDEX('Pokemon Data'!J:J,MATCH($A686,'Pokemon Data'!$B:$B,0)),"")</f>
        <v/>
      </c>
      <c r="O686" s="34" t="str">
        <f>IFERROR(INDEX('Pokemon Data'!K:K,MATCH($A686,'Pokemon Data'!$B:$B,0)),"")</f>
        <v/>
      </c>
      <c r="P686" s="35" t="str">
        <f>IFERROR(INDEX('Level Multipliers'!$A:$A,MATCH($D686,'Level Multipliers'!$B:$B,0)),"")</f>
        <v/>
      </c>
      <c r="Q686" s="36" t="str">
        <f>IFERROR(INDEX('Level Multipliers'!$D:$D,MATCH(P686,'Level Multipliers'!$A:$A,0)),"")</f>
        <v/>
      </c>
      <c r="R686" s="37" t="str">
        <f t="shared" si="370"/>
        <v/>
      </c>
      <c r="S686" s="37" t="str">
        <f t="shared" si="371"/>
        <v/>
      </c>
      <c r="T686" s="38" t="str">
        <f t="shared" si="372"/>
        <v/>
      </c>
      <c r="U686" s="38" t="str">
        <f t="shared" si="373"/>
        <v/>
      </c>
      <c r="V686" s="38" t="b">
        <f t="shared" si="374"/>
        <v>1</v>
      </c>
      <c r="W686" s="37" t="str">
        <f t="array" ref="W686:AG686">IF(V686,"",IVSolution($M686,$N686,$O686,R686,S686,T686,U686,$E686,$F686,$G686,$H686,$I686))</f>
        <v/>
      </c>
      <c r="X686" s="37" t="str">
        <v/>
      </c>
      <c r="Y686" s="37" t="str">
        <v/>
      </c>
      <c r="Z686" s="39" t="str">
        <v/>
      </c>
      <c r="AA686" s="39" t="str">
        <v/>
      </c>
      <c r="AB686" s="37" t="str">
        <v/>
      </c>
      <c r="AC686" s="37" t="str">
        <v/>
      </c>
      <c r="AD686" s="37" t="str">
        <v/>
      </c>
      <c r="AE686" s="37" t="str">
        <v/>
      </c>
      <c r="AF686" s="37" t="str">
        <v/>
      </c>
      <c r="AG686" s="37" t="str">
        <v/>
      </c>
      <c r="AH686" s="40" t="str">
        <f t="shared" si="375"/>
        <v/>
      </c>
      <c r="AI686" s="36" t="str">
        <f>IFERROR(INDEX('Level Multipliers'!$D:$D,MATCH(AH686,'Level Multipliers'!$A:$A,0)),"")</f>
        <v/>
      </c>
      <c r="AJ686" s="37" t="str">
        <f t="shared" si="376"/>
        <v/>
      </c>
      <c r="AK686" s="37" t="str">
        <f t="shared" si="377"/>
        <v/>
      </c>
      <c r="AL686" s="38" t="str">
        <f t="shared" si="378"/>
        <v/>
      </c>
      <c r="AM686" s="38" t="str">
        <f t="shared" si="379"/>
        <v/>
      </c>
      <c r="AN686" s="38" t="b">
        <f t="shared" si="380"/>
        <v>1</v>
      </c>
      <c r="AO686" s="37" t="str">
        <f t="array" ref="AO686:AY686">IF(AN686,"",IVSolution($M686,$N686,$O686,AJ686,AK686,AL686,AM686,$E686,$F686,$G686,$H686,$I686))</f>
        <v/>
      </c>
      <c r="AP686" s="37" t="str">
        <v/>
      </c>
      <c r="AQ686" s="37" t="str">
        <v/>
      </c>
      <c r="AR686" s="39" t="str">
        <v/>
      </c>
      <c r="AS686" s="39" t="str">
        <v/>
      </c>
      <c r="AT686" s="37" t="str">
        <v/>
      </c>
      <c r="AU686" s="37" t="str">
        <v/>
      </c>
      <c r="AV686" s="37" t="str">
        <v/>
      </c>
      <c r="AW686" s="37" t="str">
        <v/>
      </c>
      <c r="AX686" s="37" t="str">
        <v/>
      </c>
      <c r="AY686" s="37" t="str">
        <v/>
      </c>
      <c r="AZ686" s="40" t="str">
        <f t="shared" si="381"/>
        <v/>
      </c>
      <c r="BA686" s="36" t="str">
        <f>IFERROR(INDEX('Level Multipliers'!$D:$D,MATCH(AZ686,'Level Multipliers'!$A:$A,0)),"")</f>
        <v/>
      </c>
      <c r="BB686" s="37" t="str">
        <f t="shared" si="382"/>
        <v/>
      </c>
      <c r="BC686" s="37" t="str">
        <f t="shared" si="383"/>
        <v/>
      </c>
      <c r="BD686" s="38" t="str">
        <f t="shared" si="384"/>
        <v/>
      </c>
      <c r="BE686" s="38" t="str">
        <f t="shared" si="385"/>
        <v/>
      </c>
      <c r="BF686" s="38" t="b">
        <f t="shared" si="386"/>
        <v>1</v>
      </c>
      <c r="BG686" s="37" t="str">
        <f t="array" ref="BG686:BQ686">IF(BF686,"",IVSolution($M686,$N686,$O686,BB686,BC686,BD686,BE686,$E686,$F686,$G686,$H686,$I686))</f>
        <v/>
      </c>
      <c r="BH686" s="37" t="str">
        <v/>
      </c>
      <c r="BI686" s="37" t="str">
        <v/>
      </c>
      <c r="BJ686" s="39" t="str">
        <v/>
      </c>
      <c r="BK686" s="39" t="str">
        <v/>
      </c>
      <c r="BL686" s="37" t="str">
        <v/>
      </c>
      <c r="BM686" s="37" t="str">
        <v/>
      </c>
      <c r="BN686" s="37" t="str">
        <v/>
      </c>
      <c r="BO686" s="37" t="str">
        <v/>
      </c>
      <c r="BP686" s="37" t="str">
        <v/>
      </c>
      <c r="BQ686" s="37" t="str">
        <v/>
      </c>
      <c r="BR686" s="40" t="str">
        <f t="shared" si="387"/>
        <v/>
      </c>
      <c r="BS686" s="36" t="str">
        <f>IFERROR(INDEX('Level Multipliers'!$D:$D,MATCH(BR686,'Level Multipliers'!$A:$A,0)),"")</f>
        <v/>
      </c>
      <c r="BT686" s="37" t="str">
        <f t="shared" si="388"/>
        <v/>
      </c>
      <c r="BU686" s="37" t="str">
        <f t="shared" si="389"/>
        <v/>
      </c>
      <c r="BV686" s="38" t="str">
        <f t="shared" si="390"/>
        <v/>
      </c>
      <c r="BW686" s="38" t="str">
        <f t="shared" si="391"/>
        <v/>
      </c>
      <c r="BX686" s="38" t="b">
        <f t="shared" si="392"/>
        <v>1</v>
      </c>
      <c r="BY686" s="37" t="str">
        <f t="array" ref="BY686:CI686">IF(BX686,"",IVSolution($M686,$N686,$O686,BT686,BU686,BV686,BW686,$E686,$F686,$G686,$H686,$I686))</f>
        <v/>
      </c>
      <c r="BZ686" s="37" t="str">
        <v/>
      </c>
      <c r="CA686" s="37" t="str">
        <v/>
      </c>
      <c r="CB686" s="39" t="str">
        <v/>
      </c>
      <c r="CC686" s="39" t="str">
        <v/>
      </c>
      <c r="CD686" s="37" t="str">
        <v/>
      </c>
      <c r="CE686" s="37" t="str">
        <v/>
      </c>
      <c r="CF686" s="37" t="str">
        <v/>
      </c>
      <c r="CG686" s="37" t="str">
        <v/>
      </c>
      <c r="CH686" s="37" t="str">
        <v/>
      </c>
      <c r="CI686" s="37" t="str">
        <v/>
      </c>
      <c r="CJ686" s="41" t="str">
        <f t="shared" si="393"/>
        <v/>
      </c>
      <c r="CK686" s="41" t="str">
        <f t="shared" si="394"/>
        <v/>
      </c>
      <c r="CL686" s="61" t="str">
        <f t="shared" si="395"/>
        <v/>
      </c>
      <c r="CM686" s="39" t="str">
        <f t="shared" si="396"/>
        <v/>
      </c>
      <c r="CN686" s="39" t="str">
        <f t="shared" si="397"/>
        <v/>
      </c>
      <c r="CO686" s="42" t="str">
        <f t="shared" si="398"/>
        <v/>
      </c>
      <c r="CP686" s="42" t="str">
        <f t="shared" si="399"/>
        <v/>
      </c>
      <c r="CQ686" s="42" t="str">
        <f t="shared" si="400"/>
        <v/>
      </c>
      <c r="CR686" s="42" t="str">
        <f t="shared" si="401"/>
        <v/>
      </c>
      <c r="CS686" s="42" t="str">
        <f t="shared" si="402"/>
        <v/>
      </c>
      <c r="CT686" s="42" t="str">
        <f t="shared" si="403"/>
        <v/>
      </c>
      <c r="CU686" s="43" t="str">
        <f t="shared" si="404"/>
        <v/>
      </c>
      <c r="CV686" s="43" t="str">
        <f t="shared" si="405"/>
        <v/>
      </c>
      <c r="CW686" s="43" t="str">
        <f t="shared" si="406"/>
        <v/>
      </c>
      <c r="CX686" s="13"/>
    </row>
    <row r="687" spans="1:102" x14ac:dyDescent="0.25">
      <c r="A687" s="31"/>
      <c r="B687" s="13"/>
      <c r="C687" s="13"/>
      <c r="D687" s="13"/>
      <c r="E687" s="32"/>
      <c r="F687" s="32"/>
      <c r="G687" s="32"/>
      <c r="H687" s="32"/>
      <c r="I687" s="32"/>
      <c r="J687" s="13"/>
      <c r="K687" s="33"/>
      <c r="L687" s="34" t="str">
        <f>IFERROR(INDEX('Pokemon Data'!A:A,MATCH($A687,'Pokemon Data'!$B:$B,0)),"")</f>
        <v/>
      </c>
      <c r="M687" s="34" t="str">
        <f>IFERROR(INDEX('Pokemon Data'!I:I,MATCH($A687,'Pokemon Data'!$B:$B,0)),"")</f>
        <v/>
      </c>
      <c r="N687" s="34" t="str">
        <f>IFERROR(INDEX('Pokemon Data'!J:J,MATCH($A687,'Pokemon Data'!$B:$B,0)),"")</f>
        <v/>
      </c>
      <c r="O687" s="34" t="str">
        <f>IFERROR(INDEX('Pokemon Data'!K:K,MATCH($A687,'Pokemon Data'!$B:$B,0)),"")</f>
        <v/>
      </c>
      <c r="P687" s="35" t="str">
        <f>IFERROR(INDEX('Level Multipliers'!$A:$A,MATCH($D687,'Level Multipliers'!$B:$B,0)),"")</f>
        <v/>
      </c>
      <c r="Q687" s="36" t="str">
        <f>IFERROR(INDEX('Level Multipliers'!$D:$D,MATCH(P687,'Level Multipliers'!$A:$A,0)),"")</f>
        <v/>
      </c>
      <c r="R687" s="37" t="str">
        <f t="shared" si="370"/>
        <v/>
      </c>
      <c r="S687" s="37" t="str">
        <f t="shared" si="371"/>
        <v/>
      </c>
      <c r="T687" s="38" t="str">
        <f t="shared" si="372"/>
        <v/>
      </c>
      <c r="U687" s="38" t="str">
        <f t="shared" si="373"/>
        <v/>
      </c>
      <c r="V687" s="38" t="b">
        <f t="shared" si="374"/>
        <v>1</v>
      </c>
      <c r="W687" s="37" t="str">
        <f t="array" ref="W687:AG687">IF(V687,"",IVSolution($M687,$N687,$O687,R687,S687,T687,U687,$E687,$F687,$G687,$H687,$I687))</f>
        <v/>
      </c>
      <c r="X687" s="37" t="str">
        <v/>
      </c>
      <c r="Y687" s="37" t="str">
        <v/>
      </c>
      <c r="Z687" s="39" t="str">
        <v/>
      </c>
      <c r="AA687" s="39" t="str">
        <v/>
      </c>
      <c r="AB687" s="37" t="str">
        <v/>
      </c>
      <c r="AC687" s="37" t="str">
        <v/>
      </c>
      <c r="AD687" s="37" t="str">
        <v/>
      </c>
      <c r="AE687" s="37" t="str">
        <v/>
      </c>
      <c r="AF687" s="37" t="str">
        <v/>
      </c>
      <c r="AG687" s="37" t="str">
        <v/>
      </c>
      <c r="AH687" s="40" t="str">
        <f t="shared" si="375"/>
        <v/>
      </c>
      <c r="AI687" s="36" t="str">
        <f>IFERROR(INDEX('Level Multipliers'!$D:$D,MATCH(AH687,'Level Multipliers'!$A:$A,0)),"")</f>
        <v/>
      </c>
      <c r="AJ687" s="37" t="str">
        <f t="shared" si="376"/>
        <v/>
      </c>
      <c r="AK687" s="37" t="str">
        <f t="shared" si="377"/>
        <v/>
      </c>
      <c r="AL687" s="38" t="str">
        <f t="shared" si="378"/>
        <v/>
      </c>
      <c r="AM687" s="38" t="str">
        <f t="shared" si="379"/>
        <v/>
      </c>
      <c r="AN687" s="38" t="b">
        <f t="shared" si="380"/>
        <v>1</v>
      </c>
      <c r="AO687" s="37" t="str">
        <f t="array" ref="AO687:AY687">IF(AN687,"",IVSolution($M687,$N687,$O687,AJ687,AK687,AL687,AM687,$E687,$F687,$G687,$H687,$I687))</f>
        <v/>
      </c>
      <c r="AP687" s="37" t="str">
        <v/>
      </c>
      <c r="AQ687" s="37" t="str">
        <v/>
      </c>
      <c r="AR687" s="39" t="str">
        <v/>
      </c>
      <c r="AS687" s="39" t="str">
        <v/>
      </c>
      <c r="AT687" s="37" t="str">
        <v/>
      </c>
      <c r="AU687" s="37" t="str">
        <v/>
      </c>
      <c r="AV687" s="37" t="str">
        <v/>
      </c>
      <c r="AW687" s="37" t="str">
        <v/>
      </c>
      <c r="AX687" s="37" t="str">
        <v/>
      </c>
      <c r="AY687" s="37" t="str">
        <v/>
      </c>
      <c r="AZ687" s="40" t="str">
        <f t="shared" si="381"/>
        <v/>
      </c>
      <c r="BA687" s="36" t="str">
        <f>IFERROR(INDEX('Level Multipliers'!$D:$D,MATCH(AZ687,'Level Multipliers'!$A:$A,0)),"")</f>
        <v/>
      </c>
      <c r="BB687" s="37" t="str">
        <f t="shared" si="382"/>
        <v/>
      </c>
      <c r="BC687" s="37" t="str">
        <f t="shared" si="383"/>
        <v/>
      </c>
      <c r="BD687" s="38" t="str">
        <f t="shared" si="384"/>
        <v/>
      </c>
      <c r="BE687" s="38" t="str">
        <f t="shared" si="385"/>
        <v/>
      </c>
      <c r="BF687" s="38" t="b">
        <f t="shared" si="386"/>
        <v>1</v>
      </c>
      <c r="BG687" s="37" t="str">
        <f t="array" ref="BG687:BQ687">IF(BF687,"",IVSolution($M687,$N687,$O687,BB687,BC687,BD687,BE687,$E687,$F687,$G687,$H687,$I687))</f>
        <v/>
      </c>
      <c r="BH687" s="37" t="str">
        <v/>
      </c>
      <c r="BI687" s="37" t="str">
        <v/>
      </c>
      <c r="BJ687" s="39" t="str">
        <v/>
      </c>
      <c r="BK687" s="39" t="str">
        <v/>
      </c>
      <c r="BL687" s="37" t="str">
        <v/>
      </c>
      <c r="BM687" s="37" t="str">
        <v/>
      </c>
      <c r="BN687" s="37" t="str">
        <v/>
      </c>
      <c r="BO687" s="37" t="str">
        <v/>
      </c>
      <c r="BP687" s="37" t="str">
        <v/>
      </c>
      <c r="BQ687" s="37" t="str">
        <v/>
      </c>
      <c r="BR687" s="40" t="str">
        <f t="shared" si="387"/>
        <v/>
      </c>
      <c r="BS687" s="36" t="str">
        <f>IFERROR(INDEX('Level Multipliers'!$D:$D,MATCH(BR687,'Level Multipliers'!$A:$A,0)),"")</f>
        <v/>
      </c>
      <c r="BT687" s="37" t="str">
        <f t="shared" si="388"/>
        <v/>
      </c>
      <c r="BU687" s="37" t="str">
        <f t="shared" si="389"/>
        <v/>
      </c>
      <c r="BV687" s="38" t="str">
        <f t="shared" si="390"/>
        <v/>
      </c>
      <c r="BW687" s="38" t="str">
        <f t="shared" si="391"/>
        <v/>
      </c>
      <c r="BX687" s="38" t="b">
        <f t="shared" si="392"/>
        <v>1</v>
      </c>
      <c r="BY687" s="37" t="str">
        <f t="array" ref="BY687:CI687">IF(BX687,"",IVSolution($M687,$N687,$O687,BT687,BU687,BV687,BW687,$E687,$F687,$G687,$H687,$I687))</f>
        <v/>
      </c>
      <c r="BZ687" s="37" t="str">
        <v/>
      </c>
      <c r="CA687" s="37" t="str">
        <v/>
      </c>
      <c r="CB687" s="39" t="str">
        <v/>
      </c>
      <c r="CC687" s="39" t="str">
        <v/>
      </c>
      <c r="CD687" s="37" t="str">
        <v/>
      </c>
      <c r="CE687" s="37" t="str">
        <v/>
      </c>
      <c r="CF687" s="37" t="str">
        <v/>
      </c>
      <c r="CG687" s="37" t="str">
        <v/>
      </c>
      <c r="CH687" s="37" t="str">
        <v/>
      </c>
      <c r="CI687" s="37" t="str">
        <v/>
      </c>
      <c r="CJ687" s="41" t="str">
        <f t="shared" si="393"/>
        <v/>
      </c>
      <c r="CK687" s="41" t="str">
        <f t="shared" si="394"/>
        <v/>
      </c>
      <c r="CL687" s="61" t="str">
        <f t="shared" si="395"/>
        <v/>
      </c>
      <c r="CM687" s="39" t="str">
        <f t="shared" si="396"/>
        <v/>
      </c>
      <c r="CN687" s="39" t="str">
        <f t="shared" si="397"/>
        <v/>
      </c>
      <c r="CO687" s="42" t="str">
        <f t="shared" si="398"/>
        <v/>
      </c>
      <c r="CP687" s="42" t="str">
        <f t="shared" si="399"/>
        <v/>
      </c>
      <c r="CQ687" s="42" t="str">
        <f t="shared" si="400"/>
        <v/>
      </c>
      <c r="CR687" s="42" t="str">
        <f t="shared" si="401"/>
        <v/>
      </c>
      <c r="CS687" s="42" t="str">
        <f t="shared" si="402"/>
        <v/>
      </c>
      <c r="CT687" s="42" t="str">
        <f t="shared" si="403"/>
        <v/>
      </c>
      <c r="CU687" s="43" t="str">
        <f t="shared" si="404"/>
        <v/>
      </c>
      <c r="CV687" s="43" t="str">
        <f t="shared" si="405"/>
        <v/>
      </c>
      <c r="CW687" s="43" t="str">
        <f t="shared" si="406"/>
        <v/>
      </c>
      <c r="CX687" s="13"/>
    </row>
    <row r="688" spans="1:102" x14ac:dyDescent="0.25">
      <c r="A688" s="31"/>
      <c r="B688" s="13"/>
      <c r="C688" s="13"/>
      <c r="D688" s="13"/>
      <c r="E688" s="32"/>
      <c r="F688" s="32"/>
      <c r="G688" s="32"/>
      <c r="H688" s="32"/>
      <c r="I688" s="32"/>
      <c r="J688" s="13"/>
      <c r="K688" s="33"/>
      <c r="L688" s="34" t="str">
        <f>IFERROR(INDEX('Pokemon Data'!A:A,MATCH($A688,'Pokemon Data'!$B:$B,0)),"")</f>
        <v/>
      </c>
      <c r="M688" s="34" t="str">
        <f>IFERROR(INDEX('Pokemon Data'!I:I,MATCH($A688,'Pokemon Data'!$B:$B,0)),"")</f>
        <v/>
      </c>
      <c r="N688" s="34" t="str">
        <f>IFERROR(INDEX('Pokemon Data'!J:J,MATCH($A688,'Pokemon Data'!$B:$B,0)),"")</f>
        <v/>
      </c>
      <c r="O688" s="34" t="str">
        <f>IFERROR(INDEX('Pokemon Data'!K:K,MATCH($A688,'Pokemon Data'!$B:$B,0)),"")</f>
        <v/>
      </c>
      <c r="P688" s="35" t="str">
        <f>IFERROR(INDEX('Level Multipliers'!$A:$A,MATCH($D688,'Level Multipliers'!$B:$B,0)),"")</f>
        <v/>
      </c>
      <c r="Q688" s="36" t="str">
        <f>IFERROR(INDEX('Level Multipliers'!$D:$D,MATCH(P688,'Level Multipliers'!$A:$A,0)),"")</f>
        <v/>
      </c>
      <c r="R688" s="37" t="str">
        <f t="shared" si="370"/>
        <v/>
      </c>
      <c r="S688" s="37" t="str">
        <f t="shared" si="371"/>
        <v/>
      </c>
      <c r="T688" s="38" t="str">
        <f t="shared" si="372"/>
        <v/>
      </c>
      <c r="U688" s="38" t="str">
        <f t="shared" si="373"/>
        <v/>
      </c>
      <c r="V688" s="38" t="b">
        <f t="shared" si="374"/>
        <v>1</v>
      </c>
      <c r="W688" s="37" t="str">
        <f t="array" ref="W688:AG688">IF(V688,"",IVSolution($M688,$N688,$O688,R688,S688,T688,U688,$E688,$F688,$G688,$H688,$I688))</f>
        <v/>
      </c>
      <c r="X688" s="37" t="str">
        <v/>
      </c>
      <c r="Y688" s="37" t="str">
        <v/>
      </c>
      <c r="Z688" s="39" t="str">
        <v/>
      </c>
      <c r="AA688" s="39" t="str">
        <v/>
      </c>
      <c r="AB688" s="37" t="str">
        <v/>
      </c>
      <c r="AC688" s="37" t="str">
        <v/>
      </c>
      <c r="AD688" s="37" t="str">
        <v/>
      </c>
      <c r="AE688" s="37" t="str">
        <v/>
      </c>
      <c r="AF688" s="37" t="str">
        <v/>
      </c>
      <c r="AG688" s="37" t="str">
        <v/>
      </c>
      <c r="AH688" s="40" t="str">
        <f t="shared" si="375"/>
        <v/>
      </c>
      <c r="AI688" s="36" t="str">
        <f>IFERROR(INDEX('Level Multipliers'!$D:$D,MATCH(AH688,'Level Multipliers'!$A:$A,0)),"")</f>
        <v/>
      </c>
      <c r="AJ688" s="37" t="str">
        <f t="shared" si="376"/>
        <v/>
      </c>
      <c r="AK688" s="37" t="str">
        <f t="shared" si="377"/>
        <v/>
      </c>
      <c r="AL688" s="38" t="str">
        <f t="shared" si="378"/>
        <v/>
      </c>
      <c r="AM688" s="38" t="str">
        <f t="shared" si="379"/>
        <v/>
      </c>
      <c r="AN688" s="38" t="b">
        <f t="shared" si="380"/>
        <v>1</v>
      </c>
      <c r="AO688" s="37" t="str">
        <f t="array" ref="AO688:AY688">IF(AN688,"",IVSolution($M688,$N688,$O688,AJ688,AK688,AL688,AM688,$E688,$F688,$G688,$H688,$I688))</f>
        <v/>
      </c>
      <c r="AP688" s="37" t="str">
        <v/>
      </c>
      <c r="AQ688" s="37" t="str">
        <v/>
      </c>
      <c r="AR688" s="39" t="str">
        <v/>
      </c>
      <c r="AS688" s="39" t="str">
        <v/>
      </c>
      <c r="AT688" s="37" t="str">
        <v/>
      </c>
      <c r="AU688" s="37" t="str">
        <v/>
      </c>
      <c r="AV688" s="37" t="str">
        <v/>
      </c>
      <c r="AW688" s="37" t="str">
        <v/>
      </c>
      <c r="AX688" s="37" t="str">
        <v/>
      </c>
      <c r="AY688" s="37" t="str">
        <v/>
      </c>
      <c r="AZ688" s="40" t="str">
        <f t="shared" si="381"/>
        <v/>
      </c>
      <c r="BA688" s="36" t="str">
        <f>IFERROR(INDEX('Level Multipliers'!$D:$D,MATCH(AZ688,'Level Multipliers'!$A:$A,0)),"")</f>
        <v/>
      </c>
      <c r="BB688" s="37" t="str">
        <f t="shared" si="382"/>
        <v/>
      </c>
      <c r="BC688" s="37" t="str">
        <f t="shared" si="383"/>
        <v/>
      </c>
      <c r="BD688" s="38" t="str">
        <f t="shared" si="384"/>
        <v/>
      </c>
      <c r="BE688" s="38" t="str">
        <f t="shared" si="385"/>
        <v/>
      </c>
      <c r="BF688" s="38" t="b">
        <f t="shared" si="386"/>
        <v>1</v>
      </c>
      <c r="BG688" s="37" t="str">
        <f t="array" ref="BG688:BQ688">IF(BF688,"",IVSolution($M688,$N688,$O688,BB688,BC688,BD688,BE688,$E688,$F688,$G688,$H688,$I688))</f>
        <v/>
      </c>
      <c r="BH688" s="37" t="str">
        <v/>
      </c>
      <c r="BI688" s="37" t="str">
        <v/>
      </c>
      <c r="BJ688" s="39" t="str">
        <v/>
      </c>
      <c r="BK688" s="39" t="str">
        <v/>
      </c>
      <c r="BL688" s="37" t="str">
        <v/>
      </c>
      <c r="BM688" s="37" t="str">
        <v/>
      </c>
      <c r="BN688" s="37" t="str">
        <v/>
      </c>
      <c r="BO688" s="37" t="str">
        <v/>
      </c>
      <c r="BP688" s="37" t="str">
        <v/>
      </c>
      <c r="BQ688" s="37" t="str">
        <v/>
      </c>
      <c r="BR688" s="40" t="str">
        <f t="shared" si="387"/>
        <v/>
      </c>
      <c r="BS688" s="36" t="str">
        <f>IFERROR(INDEX('Level Multipliers'!$D:$D,MATCH(BR688,'Level Multipliers'!$A:$A,0)),"")</f>
        <v/>
      </c>
      <c r="BT688" s="37" t="str">
        <f t="shared" si="388"/>
        <v/>
      </c>
      <c r="BU688" s="37" t="str">
        <f t="shared" si="389"/>
        <v/>
      </c>
      <c r="BV688" s="38" t="str">
        <f t="shared" si="390"/>
        <v/>
      </c>
      <c r="BW688" s="38" t="str">
        <f t="shared" si="391"/>
        <v/>
      </c>
      <c r="BX688" s="38" t="b">
        <f t="shared" si="392"/>
        <v>1</v>
      </c>
      <c r="BY688" s="37" t="str">
        <f t="array" ref="BY688:CI688">IF(BX688,"",IVSolution($M688,$N688,$O688,BT688,BU688,BV688,BW688,$E688,$F688,$G688,$H688,$I688))</f>
        <v/>
      </c>
      <c r="BZ688" s="37" t="str">
        <v/>
      </c>
      <c r="CA688" s="37" t="str">
        <v/>
      </c>
      <c r="CB688" s="39" t="str">
        <v/>
      </c>
      <c r="CC688" s="39" t="str">
        <v/>
      </c>
      <c r="CD688" s="37" t="str">
        <v/>
      </c>
      <c r="CE688" s="37" t="str">
        <v/>
      </c>
      <c r="CF688" s="37" t="str">
        <v/>
      </c>
      <c r="CG688" s="37" t="str">
        <v/>
      </c>
      <c r="CH688" s="37" t="str">
        <v/>
      </c>
      <c r="CI688" s="37" t="str">
        <v/>
      </c>
      <c r="CJ688" s="41" t="str">
        <f t="shared" si="393"/>
        <v/>
      </c>
      <c r="CK688" s="41" t="str">
        <f t="shared" si="394"/>
        <v/>
      </c>
      <c r="CL688" s="61" t="str">
        <f t="shared" si="395"/>
        <v/>
      </c>
      <c r="CM688" s="39" t="str">
        <f t="shared" si="396"/>
        <v/>
      </c>
      <c r="CN688" s="39" t="str">
        <f t="shared" si="397"/>
        <v/>
      </c>
      <c r="CO688" s="42" t="str">
        <f t="shared" si="398"/>
        <v/>
      </c>
      <c r="CP688" s="42" t="str">
        <f t="shared" si="399"/>
        <v/>
      </c>
      <c r="CQ688" s="42" t="str">
        <f t="shared" si="400"/>
        <v/>
      </c>
      <c r="CR688" s="42" t="str">
        <f t="shared" si="401"/>
        <v/>
      </c>
      <c r="CS688" s="42" t="str">
        <f t="shared" si="402"/>
        <v/>
      </c>
      <c r="CT688" s="42" t="str">
        <f t="shared" si="403"/>
        <v/>
      </c>
      <c r="CU688" s="43" t="str">
        <f t="shared" si="404"/>
        <v/>
      </c>
      <c r="CV688" s="43" t="str">
        <f t="shared" si="405"/>
        <v/>
      </c>
      <c r="CW688" s="43" t="str">
        <f t="shared" si="406"/>
        <v/>
      </c>
      <c r="CX688" s="13"/>
    </row>
    <row r="689" spans="1:102" x14ac:dyDescent="0.25">
      <c r="A689" s="31"/>
      <c r="B689" s="13"/>
      <c r="C689" s="13"/>
      <c r="D689" s="13"/>
      <c r="E689" s="32"/>
      <c r="F689" s="32"/>
      <c r="G689" s="32"/>
      <c r="H689" s="32"/>
      <c r="I689" s="32"/>
      <c r="J689" s="13"/>
      <c r="K689" s="33"/>
      <c r="L689" s="34" t="str">
        <f>IFERROR(INDEX('Pokemon Data'!A:A,MATCH($A689,'Pokemon Data'!$B:$B,0)),"")</f>
        <v/>
      </c>
      <c r="M689" s="34" t="str">
        <f>IFERROR(INDEX('Pokemon Data'!I:I,MATCH($A689,'Pokemon Data'!$B:$B,0)),"")</f>
        <v/>
      </c>
      <c r="N689" s="34" t="str">
        <f>IFERROR(INDEX('Pokemon Data'!J:J,MATCH($A689,'Pokemon Data'!$B:$B,0)),"")</f>
        <v/>
      </c>
      <c r="O689" s="34" t="str">
        <f>IFERROR(INDEX('Pokemon Data'!K:K,MATCH($A689,'Pokemon Data'!$B:$B,0)),"")</f>
        <v/>
      </c>
      <c r="P689" s="35" t="str">
        <f>IFERROR(INDEX('Level Multipliers'!$A:$A,MATCH($D689,'Level Multipliers'!$B:$B,0)),"")</f>
        <v/>
      </c>
      <c r="Q689" s="36" t="str">
        <f>IFERROR(INDEX('Level Multipliers'!$D:$D,MATCH(P689,'Level Multipliers'!$A:$A,0)),"")</f>
        <v/>
      </c>
      <c r="R689" s="37" t="str">
        <f t="shared" si="370"/>
        <v/>
      </c>
      <c r="S689" s="37" t="str">
        <f t="shared" si="371"/>
        <v/>
      </c>
      <c r="T689" s="38" t="str">
        <f t="shared" si="372"/>
        <v/>
      </c>
      <c r="U689" s="38" t="str">
        <f t="shared" si="373"/>
        <v/>
      </c>
      <c r="V689" s="38" t="b">
        <f t="shared" si="374"/>
        <v>1</v>
      </c>
      <c r="W689" s="37" t="str">
        <f t="array" ref="W689:AG689">IF(V689,"",IVSolution($M689,$N689,$O689,R689,S689,T689,U689,$E689,$F689,$G689,$H689,$I689))</f>
        <v/>
      </c>
      <c r="X689" s="37" t="str">
        <v/>
      </c>
      <c r="Y689" s="37" t="str">
        <v/>
      </c>
      <c r="Z689" s="39" t="str">
        <v/>
      </c>
      <c r="AA689" s="39" t="str">
        <v/>
      </c>
      <c r="AB689" s="37" t="str">
        <v/>
      </c>
      <c r="AC689" s="37" t="str">
        <v/>
      </c>
      <c r="AD689" s="37" t="str">
        <v/>
      </c>
      <c r="AE689" s="37" t="str">
        <v/>
      </c>
      <c r="AF689" s="37" t="str">
        <v/>
      </c>
      <c r="AG689" s="37" t="str">
        <v/>
      </c>
      <c r="AH689" s="40" t="str">
        <f t="shared" si="375"/>
        <v/>
      </c>
      <c r="AI689" s="36" t="str">
        <f>IFERROR(INDEX('Level Multipliers'!$D:$D,MATCH(AH689,'Level Multipliers'!$A:$A,0)),"")</f>
        <v/>
      </c>
      <c r="AJ689" s="37" t="str">
        <f t="shared" si="376"/>
        <v/>
      </c>
      <c r="AK689" s="37" t="str">
        <f t="shared" si="377"/>
        <v/>
      </c>
      <c r="AL689" s="38" t="str">
        <f t="shared" si="378"/>
        <v/>
      </c>
      <c r="AM689" s="38" t="str">
        <f t="shared" si="379"/>
        <v/>
      </c>
      <c r="AN689" s="38" t="b">
        <f t="shared" si="380"/>
        <v>1</v>
      </c>
      <c r="AO689" s="37" t="str">
        <f t="array" ref="AO689:AY689">IF(AN689,"",IVSolution($M689,$N689,$O689,AJ689,AK689,AL689,AM689,$E689,$F689,$G689,$H689,$I689))</f>
        <v/>
      </c>
      <c r="AP689" s="37" t="str">
        <v/>
      </c>
      <c r="AQ689" s="37" t="str">
        <v/>
      </c>
      <c r="AR689" s="39" t="str">
        <v/>
      </c>
      <c r="AS689" s="39" t="str">
        <v/>
      </c>
      <c r="AT689" s="37" t="str">
        <v/>
      </c>
      <c r="AU689" s="37" t="str">
        <v/>
      </c>
      <c r="AV689" s="37" t="str">
        <v/>
      </c>
      <c r="AW689" s="37" t="str">
        <v/>
      </c>
      <c r="AX689" s="37" t="str">
        <v/>
      </c>
      <c r="AY689" s="37" t="str">
        <v/>
      </c>
      <c r="AZ689" s="40" t="str">
        <f t="shared" si="381"/>
        <v/>
      </c>
      <c r="BA689" s="36" t="str">
        <f>IFERROR(INDEX('Level Multipliers'!$D:$D,MATCH(AZ689,'Level Multipliers'!$A:$A,0)),"")</f>
        <v/>
      </c>
      <c r="BB689" s="37" t="str">
        <f t="shared" si="382"/>
        <v/>
      </c>
      <c r="BC689" s="37" t="str">
        <f t="shared" si="383"/>
        <v/>
      </c>
      <c r="BD689" s="38" t="str">
        <f t="shared" si="384"/>
        <v/>
      </c>
      <c r="BE689" s="38" t="str">
        <f t="shared" si="385"/>
        <v/>
      </c>
      <c r="BF689" s="38" t="b">
        <f t="shared" si="386"/>
        <v>1</v>
      </c>
      <c r="BG689" s="37" t="str">
        <f t="array" ref="BG689:BQ689">IF(BF689,"",IVSolution($M689,$N689,$O689,BB689,BC689,BD689,BE689,$E689,$F689,$G689,$H689,$I689))</f>
        <v/>
      </c>
      <c r="BH689" s="37" t="str">
        <v/>
      </c>
      <c r="BI689" s="37" t="str">
        <v/>
      </c>
      <c r="BJ689" s="39" t="str">
        <v/>
      </c>
      <c r="BK689" s="39" t="str">
        <v/>
      </c>
      <c r="BL689" s="37" t="str">
        <v/>
      </c>
      <c r="BM689" s="37" t="str">
        <v/>
      </c>
      <c r="BN689" s="37" t="str">
        <v/>
      </c>
      <c r="BO689" s="37" t="str">
        <v/>
      </c>
      <c r="BP689" s="37" t="str">
        <v/>
      </c>
      <c r="BQ689" s="37" t="str">
        <v/>
      </c>
      <c r="BR689" s="40" t="str">
        <f t="shared" si="387"/>
        <v/>
      </c>
      <c r="BS689" s="36" t="str">
        <f>IFERROR(INDEX('Level Multipliers'!$D:$D,MATCH(BR689,'Level Multipliers'!$A:$A,0)),"")</f>
        <v/>
      </c>
      <c r="BT689" s="37" t="str">
        <f t="shared" si="388"/>
        <v/>
      </c>
      <c r="BU689" s="37" t="str">
        <f t="shared" si="389"/>
        <v/>
      </c>
      <c r="BV689" s="38" t="str">
        <f t="shared" si="390"/>
        <v/>
      </c>
      <c r="BW689" s="38" t="str">
        <f t="shared" si="391"/>
        <v/>
      </c>
      <c r="BX689" s="38" t="b">
        <f t="shared" si="392"/>
        <v>1</v>
      </c>
      <c r="BY689" s="37" t="str">
        <f t="array" ref="BY689:CI689">IF(BX689,"",IVSolution($M689,$N689,$O689,BT689,BU689,BV689,BW689,$E689,$F689,$G689,$H689,$I689))</f>
        <v/>
      </c>
      <c r="BZ689" s="37" t="str">
        <v/>
      </c>
      <c r="CA689" s="37" t="str">
        <v/>
      </c>
      <c r="CB689" s="39" t="str">
        <v/>
      </c>
      <c r="CC689" s="39" t="str">
        <v/>
      </c>
      <c r="CD689" s="37" t="str">
        <v/>
      </c>
      <c r="CE689" s="37" t="str">
        <v/>
      </c>
      <c r="CF689" s="37" t="str">
        <v/>
      </c>
      <c r="CG689" s="37" t="str">
        <v/>
      </c>
      <c r="CH689" s="37" t="str">
        <v/>
      </c>
      <c r="CI689" s="37" t="str">
        <v/>
      </c>
      <c r="CJ689" s="41" t="str">
        <f t="shared" si="393"/>
        <v/>
      </c>
      <c r="CK689" s="41" t="str">
        <f t="shared" si="394"/>
        <v/>
      </c>
      <c r="CL689" s="61" t="str">
        <f t="shared" si="395"/>
        <v/>
      </c>
      <c r="CM689" s="39" t="str">
        <f t="shared" si="396"/>
        <v/>
      </c>
      <c r="CN689" s="39" t="str">
        <f t="shared" si="397"/>
        <v/>
      </c>
      <c r="CO689" s="42" t="str">
        <f t="shared" si="398"/>
        <v/>
      </c>
      <c r="CP689" s="42" t="str">
        <f t="shared" si="399"/>
        <v/>
      </c>
      <c r="CQ689" s="42" t="str">
        <f t="shared" si="400"/>
        <v/>
      </c>
      <c r="CR689" s="42" t="str">
        <f t="shared" si="401"/>
        <v/>
      </c>
      <c r="CS689" s="42" t="str">
        <f t="shared" si="402"/>
        <v/>
      </c>
      <c r="CT689" s="42" t="str">
        <f t="shared" si="403"/>
        <v/>
      </c>
      <c r="CU689" s="43" t="str">
        <f t="shared" si="404"/>
        <v/>
      </c>
      <c r="CV689" s="43" t="str">
        <f t="shared" si="405"/>
        <v/>
      </c>
      <c r="CW689" s="43" t="str">
        <f t="shared" si="406"/>
        <v/>
      </c>
      <c r="CX689" s="13"/>
    </row>
    <row r="690" spans="1:102" x14ac:dyDescent="0.25">
      <c r="A690" s="31"/>
      <c r="B690" s="13"/>
      <c r="C690" s="13"/>
      <c r="D690" s="13"/>
      <c r="E690" s="32"/>
      <c r="F690" s="32"/>
      <c r="G690" s="32"/>
      <c r="H690" s="32"/>
      <c r="I690" s="32"/>
      <c r="J690" s="13"/>
      <c r="K690" s="33"/>
      <c r="L690" s="34" t="str">
        <f>IFERROR(INDEX('Pokemon Data'!A:A,MATCH($A690,'Pokemon Data'!$B:$B,0)),"")</f>
        <v/>
      </c>
      <c r="M690" s="34" t="str">
        <f>IFERROR(INDEX('Pokemon Data'!I:I,MATCH($A690,'Pokemon Data'!$B:$B,0)),"")</f>
        <v/>
      </c>
      <c r="N690" s="34" t="str">
        <f>IFERROR(INDEX('Pokemon Data'!J:J,MATCH($A690,'Pokemon Data'!$B:$B,0)),"")</f>
        <v/>
      </c>
      <c r="O690" s="34" t="str">
        <f>IFERROR(INDEX('Pokemon Data'!K:K,MATCH($A690,'Pokemon Data'!$B:$B,0)),"")</f>
        <v/>
      </c>
      <c r="P690" s="35" t="str">
        <f>IFERROR(INDEX('Level Multipliers'!$A:$A,MATCH($D690,'Level Multipliers'!$B:$B,0)),"")</f>
        <v/>
      </c>
      <c r="Q690" s="36" t="str">
        <f>IFERROR(INDEX('Level Multipliers'!$D:$D,MATCH(P690,'Level Multipliers'!$A:$A,0)),"")</f>
        <v/>
      </c>
      <c r="R690" s="37" t="str">
        <f t="shared" si="370"/>
        <v/>
      </c>
      <c r="S690" s="37" t="str">
        <f t="shared" si="371"/>
        <v/>
      </c>
      <c r="T690" s="38" t="str">
        <f t="shared" si="372"/>
        <v/>
      </c>
      <c r="U690" s="38" t="str">
        <f t="shared" si="373"/>
        <v/>
      </c>
      <c r="V690" s="38" t="b">
        <f t="shared" si="374"/>
        <v>1</v>
      </c>
      <c r="W690" s="37" t="str">
        <f t="array" ref="W690:AG690">IF(V690,"",IVSolution($M690,$N690,$O690,R690,S690,T690,U690,$E690,$F690,$G690,$H690,$I690))</f>
        <v/>
      </c>
      <c r="X690" s="37" t="str">
        <v/>
      </c>
      <c r="Y690" s="37" t="str">
        <v/>
      </c>
      <c r="Z690" s="39" t="str">
        <v/>
      </c>
      <c r="AA690" s="39" t="str">
        <v/>
      </c>
      <c r="AB690" s="37" t="str">
        <v/>
      </c>
      <c r="AC690" s="37" t="str">
        <v/>
      </c>
      <c r="AD690" s="37" t="str">
        <v/>
      </c>
      <c r="AE690" s="37" t="str">
        <v/>
      </c>
      <c r="AF690" s="37" t="str">
        <v/>
      </c>
      <c r="AG690" s="37" t="str">
        <v/>
      </c>
      <c r="AH690" s="40" t="str">
        <f t="shared" si="375"/>
        <v/>
      </c>
      <c r="AI690" s="36" t="str">
        <f>IFERROR(INDEX('Level Multipliers'!$D:$D,MATCH(AH690,'Level Multipliers'!$A:$A,0)),"")</f>
        <v/>
      </c>
      <c r="AJ690" s="37" t="str">
        <f t="shared" si="376"/>
        <v/>
      </c>
      <c r="AK690" s="37" t="str">
        <f t="shared" si="377"/>
        <v/>
      </c>
      <c r="AL690" s="38" t="str">
        <f t="shared" si="378"/>
        <v/>
      </c>
      <c r="AM690" s="38" t="str">
        <f t="shared" si="379"/>
        <v/>
      </c>
      <c r="AN690" s="38" t="b">
        <f t="shared" si="380"/>
        <v>1</v>
      </c>
      <c r="AO690" s="37" t="str">
        <f t="array" ref="AO690:AY690">IF(AN690,"",IVSolution($M690,$N690,$O690,AJ690,AK690,AL690,AM690,$E690,$F690,$G690,$H690,$I690))</f>
        <v/>
      </c>
      <c r="AP690" s="37" t="str">
        <v/>
      </c>
      <c r="AQ690" s="37" t="str">
        <v/>
      </c>
      <c r="AR690" s="39" t="str">
        <v/>
      </c>
      <c r="AS690" s="39" t="str">
        <v/>
      </c>
      <c r="AT690" s="37" t="str">
        <v/>
      </c>
      <c r="AU690" s="37" t="str">
        <v/>
      </c>
      <c r="AV690" s="37" t="str">
        <v/>
      </c>
      <c r="AW690" s="37" t="str">
        <v/>
      </c>
      <c r="AX690" s="37" t="str">
        <v/>
      </c>
      <c r="AY690" s="37" t="str">
        <v/>
      </c>
      <c r="AZ690" s="40" t="str">
        <f t="shared" si="381"/>
        <v/>
      </c>
      <c r="BA690" s="36" t="str">
        <f>IFERROR(INDEX('Level Multipliers'!$D:$D,MATCH(AZ690,'Level Multipliers'!$A:$A,0)),"")</f>
        <v/>
      </c>
      <c r="BB690" s="37" t="str">
        <f t="shared" si="382"/>
        <v/>
      </c>
      <c r="BC690" s="37" t="str">
        <f t="shared" si="383"/>
        <v/>
      </c>
      <c r="BD690" s="38" t="str">
        <f t="shared" si="384"/>
        <v/>
      </c>
      <c r="BE690" s="38" t="str">
        <f t="shared" si="385"/>
        <v/>
      </c>
      <c r="BF690" s="38" t="b">
        <f t="shared" si="386"/>
        <v>1</v>
      </c>
      <c r="BG690" s="37" t="str">
        <f t="array" ref="BG690:BQ690">IF(BF690,"",IVSolution($M690,$N690,$O690,BB690,BC690,BD690,BE690,$E690,$F690,$G690,$H690,$I690))</f>
        <v/>
      </c>
      <c r="BH690" s="37" t="str">
        <v/>
      </c>
      <c r="BI690" s="37" t="str">
        <v/>
      </c>
      <c r="BJ690" s="39" t="str">
        <v/>
      </c>
      <c r="BK690" s="39" t="str">
        <v/>
      </c>
      <c r="BL690" s="37" t="str">
        <v/>
      </c>
      <c r="BM690" s="37" t="str">
        <v/>
      </c>
      <c r="BN690" s="37" t="str">
        <v/>
      </c>
      <c r="BO690" s="37" t="str">
        <v/>
      </c>
      <c r="BP690" s="37" t="str">
        <v/>
      </c>
      <c r="BQ690" s="37" t="str">
        <v/>
      </c>
      <c r="BR690" s="40" t="str">
        <f t="shared" si="387"/>
        <v/>
      </c>
      <c r="BS690" s="36" t="str">
        <f>IFERROR(INDEX('Level Multipliers'!$D:$D,MATCH(BR690,'Level Multipliers'!$A:$A,0)),"")</f>
        <v/>
      </c>
      <c r="BT690" s="37" t="str">
        <f t="shared" si="388"/>
        <v/>
      </c>
      <c r="BU690" s="37" t="str">
        <f t="shared" si="389"/>
        <v/>
      </c>
      <c r="BV690" s="38" t="str">
        <f t="shared" si="390"/>
        <v/>
      </c>
      <c r="BW690" s="38" t="str">
        <f t="shared" si="391"/>
        <v/>
      </c>
      <c r="BX690" s="38" t="b">
        <f t="shared" si="392"/>
        <v>1</v>
      </c>
      <c r="BY690" s="37" t="str">
        <f t="array" ref="BY690:CI690">IF(BX690,"",IVSolution($M690,$N690,$O690,BT690,BU690,BV690,BW690,$E690,$F690,$G690,$H690,$I690))</f>
        <v/>
      </c>
      <c r="BZ690" s="37" t="str">
        <v/>
      </c>
      <c r="CA690" s="37" t="str">
        <v/>
      </c>
      <c r="CB690" s="39" t="str">
        <v/>
      </c>
      <c r="CC690" s="39" t="str">
        <v/>
      </c>
      <c r="CD690" s="37" t="str">
        <v/>
      </c>
      <c r="CE690" s="37" t="str">
        <v/>
      </c>
      <c r="CF690" s="37" t="str">
        <v/>
      </c>
      <c r="CG690" s="37" t="str">
        <v/>
      </c>
      <c r="CH690" s="37" t="str">
        <v/>
      </c>
      <c r="CI690" s="37" t="str">
        <v/>
      </c>
      <c r="CJ690" s="41" t="str">
        <f t="shared" si="393"/>
        <v/>
      </c>
      <c r="CK690" s="41" t="str">
        <f t="shared" si="394"/>
        <v/>
      </c>
      <c r="CL690" s="61" t="str">
        <f t="shared" si="395"/>
        <v/>
      </c>
      <c r="CM690" s="39" t="str">
        <f t="shared" si="396"/>
        <v/>
      </c>
      <c r="CN690" s="39" t="str">
        <f t="shared" si="397"/>
        <v/>
      </c>
      <c r="CO690" s="42" t="str">
        <f t="shared" si="398"/>
        <v/>
      </c>
      <c r="CP690" s="42" t="str">
        <f t="shared" si="399"/>
        <v/>
      </c>
      <c r="CQ690" s="42" t="str">
        <f t="shared" si="400"/>
        <v/>
      </c>
      <c r="CR690" s="42" t="str">
        <f t="shared" si="401"/>
        <v/>
      </c>
      <c r="CS690" s="42" t="str">
        <f t="shared" si="402"/>
        <v/>
      </c>
      <c r="CT690" s="42" t="str">
        <f t="shared" si="403"/>
        <v/>
      </c>
      <c r="CU690" s="43" t="str">
        <f t="shared" si="404"/>
        <v/>
      </c>
      <c r="CV690" s="43" t="str">
        <f t="shared" si="405"/>
        <v/>
      </c>
      <c r="CW690" s="43" t="str">
        <f t="shared" si="406"/>
        <v/>
      </c>
      <c r="CX690" s="13"/>
    </row>
    <row r="691" spans="1:102" x14ac:dyDescent="0.25">
      <c r="A691" s="31"/>
      <c r="B691" s="13"/>
      <c r="C691" s="13"/>
      <c r="D691" s="13"/>
      <c r="E691" s="32"/>
      <c r="F691" s="32"/>
      <c r="G691" s="32"/>
      <c r="H691" s="32"/>
      <c r="I691" s="32"/>
      <c r="J691" s="13"/>
      <c r="K691" s="33"/>
      <c r="L691" s="34" t="str">
        <f>IFERROR(INDEX('Pokemon Data'!A:A,MATCH($A691,'Pokemon Data'!$B:$B,0)),"")</f>
        <v/>
      </c>
      <c r="M691" s="34" t="str">
        <f>IFERROR(INDEX('Pokemon Data'!I:I,MATCH($A691,'Pokemon Data'!$B:$B,0)),"")</f>
        <v/>
      </c>
      <c r="N691" s="34" t="str">
        <f>IFERROR(INDEX('Pokemon Data'!J:J,MATCH($A691,'Pokemon Data'!$B:$B,0)),"")</f>
        <v/>
      </c>
      <c r="O691" s="34" t="str">
        <f>IFERROR(INDEX('Pokemon Data'!K:K,MATCH($A691,'Pokemon Data'!$B:$B,0)),"")</f>
        <v/>
      </c>
      <c r="P691" s="35" t="str">
        <f>IFERROR(INDEX('Level Multipliers'!$A:$A,MATCH($D691,'Level Multipliers'!$B:$B,0)),"")</f>
        <v/>
      </c>
      <c r="Q691" s="36" t="str">
        <f>IFERROR(INDEX('Level Multipliers'!$D:$D,MATCH(P691,'Level Multipliers'!$A:$A,0)),"")</f>
        <v/>
      </c>
      <c r="R691" s="37" t="str">
        <f t="shared" si="370"/>
        <v/>
      </c>
      <c r="S691" s="37" t="str">
        <f t="shared" si="371"/>
        <v/>
      </c>
      <c r="T691" s="38" t="str">
        <f t="shared" si="372"/>
        <v/>
      </c>
      <c r="U691" s="38" t="str">
        <f t="shared" si="373"/>
        <v/>
      </c>
      <c r="V691" s="38" t="b">
        <f t="shared" si="374"/>
        <v>1</v>
      </c>
      <c r="W691" s="37" t="str">
        <f t="array" ref="W691:AG691">IF(V691,"",IVSolution($M691,$N691,$O691,R691,S691,T691,U691,$E691,$F691,$G691,$H691,$I691))</f>
        <v/>
      </c>
      <c r="X691" s="37" t="str">
        <v/>
      </c>
      <c r="Y691" s="37" t="str">
        <v/>
      </c>
      <c r="Z691" s="39" t="str">
        <v/>
      </c>
      <c r="AA691" s="39" t="str">
        <v/>
      </c>
      <c r="AB691" s="37" t="str">
        <v/>
      </c>
      <c r="AC691" s="37" t="str">
        <v/>
      </c>
      <c r="AD691" s="37" t="str">
        <v/>
      </c>
      <c r="AE691" s="37" t="str">
        <v/>
      </c>
      <c r="AF691" s="37" t="str">
        <v/>
      </c>
      <c r="AG691" s="37" t="str">
        <v/>
      </c>
      <c r="AH691" s="40" t="str">
        <f t="shared" si="375"/>
        <v/>
      </c>
      <c r="AI691" s="36" t="str">
        <f>IFERROR(INDEX('Level Multipliers'!$D:$D,MATCH(AH691,'Level Multipliers'!$A:$A,0)),"")</f>
        <v/>
      </c>
      <c r="AJ691" s="37" t="str">
        <f t="shared" si="376"/>
        <v/>
      </c>
      <c r="AK691" s="37" t="str">
        <f t="shared" si="377"/>
        <v/>
      </c>
      <c r="AL691" s="38" t="str">
        <f t="shared" si="378"/>
        <v/>
      </c>
      <c r="AM691" s="38" t="str">
        <f t="shared" si="379"/>
        <v/>
      </c>
      <c r="AN691" s="38" t="b">
        <f t="shared" si="380"/>
        <v>1</v>
      </c>
      <c r="AO691" s="37" t="str">
        <f t="array" ref="AO691:AY691">IF(AN691,"",IVSolution($M691,$N691,$O691,AJ691,AK691,AL691,AM691,$E691,$F691,$G691,$H691,$I691))</f>
        <v/>
      </c>
      <c r="AP691" s="37" t="str">
        <v/>
      </c>
      <c r="AQ691" s="37" t="str">
        <v/>
      </c>
      <c r="AR691" s="39" t="str">
        <v/>
      </c>
      <c r="AS691" s="39" t="str">
        <v/>
      </c>
      <c r="AT691" s="37" t="str">
        <v/>
      </c>
      <c r="AU691" s="37" t="str">
        <v/>
      </c>
      <c r="AV691" s="37" t="str">
        <v/>
      </c>
      <c r="AW691" s="37" t="str">
        <v/>
      </c>
      <c r="AX691" s="37" t="str">
        <v/>
      </c>
      <c r="AY691" s="37" t="str">
        <v/>
      </c>
      <c r="AZ691" s="40" t="str">
        <f t="shared" si="381"/>
        <v/>
      </c>
      <c r="BA691" s="36" t="str">
        <f>IFERROR(INDEX('Level Multipliers'!$D:$D,MATCH(AZ691,'Level Multipliers'!$A:$A,0)),"")</f>
        <v/>
      </c>
      <c r="BB691" s="37" t="str">
        <f t="shared" si="382"/>
        <v/>
      </c>
      <c r="BC691" s="37" t="str">
        <f t="shared" si="383"/>
        <v/>
      </c>
      <c r="BD691" s="38" t="str">
        <f t="shared" si="384"/>
        <v/>
      </c>
      <c r="BE691" s="38" t="str">
        <f t="shared" si="385"/>
        <v/>
      </c>
      <c r="BF691" s="38" t="b">
        <f t="shared" si="386"/>
        <v>1</v>
      </c>
      <c r="BG691" s="37" t="str">
        <f t="array" ref="BG691:BQ691">IF(BF691,"",IVSolution($M691,$N691,$O691,BB691,BC691,BD691,BE691,$E691,$F691,$G691,$H691,$I691))</f>
        <v/>
      </c>
      <c r="BH691" s="37" t="str">
        <v/>
      </c>
      <c r="BI691" s="37" t="str">
        <v/>
      </c>
      <c r="BJ691" s="39" t="str">
        <v/>
      </c>
      <c r="BK691" s="39" t="str">
        <v/>
      </c>
      <c r="BL691" s="37" t="str">
        <v/>
      </c>
      <c r="BM691" s="37" t="str">
        <v/>
      </c>
      <c r="BN691" s="37" t="str">
        <v/>
      </c>
      <c r="BO691" s="37" t="str">
        <v/>
      </c>
      <c r="BP691" s="37" t="str">
        <v/>
      </c>
      <c r="BQ691" s="37" t="str">
        <v/>
      </c>
      <c r="BR691" s="40" t="str">
        <f t="shared" si="387"/>
        <v/>
      </c>
      <c r="BS691" s="36" t="str">
        <f>IFERROR(INDEX('Level Multipliers'!$D:$D,MATCH(BR691,'Level Multipliers'!$A:$A,0)),"")</f>
        <v/>
      </c>
      <c r="BT691" s="37" t="str">
        <f t="shared" si="388"/>
        <v/>
      </c>
      <c r="BU691" s="37" t="str">
        <f t="shared" si="389"/>
        <v/>
      </c>
      <c r="BV691" s="38" t="str">
        <f t="shared" si="390"/>
        <v/>
      </c>
      <c r="BW691" s="38" t="str">
        <f t="shared" si="391"/>
        <v/>
      </c>
      <c r="BX691" s="38" t="b">
        <f t="shared" si="392"/>
        <v>1</v>
      </c>
      <c r="BY691" s="37" t="str">
        <f t="array" ref="BY691:CI691">IF(BX691,"",IVSolution($M691,$N691,$O691,BT691,BU691,BV691,BW691,$E691,$F691,$G691,$H691,$I691))</f>
        <v/>
      </c>
      <c r="BZ691" s="37" t="str">
        <v/>
      </c>
      <c r="CA691" s="37" t="str">
        <v/>
      </c>
      <c r="CB691" s="39" t="str">
        <v/>
      </c>
      <c r="CC691" s="39" t="str">
        <v/>
      </c>
      <c r="CD691" s="37" t="str">
        <v/>
      </c>
      <c r="CE691" s="37" t="str">
        <v/>
      </c>
      <c r="CF691" s="37" t="str">
        <v/>
      </c>
      <c r="CG691" s="37" t="str">
        <v/>
      </c>
      <c r="CH691" s="37" t="str">
        <v/>
      </c>
      <c r="CI691" s="37" t="str">
        <v/>
      </c>
      <c r="CJ691" s="41" t="str">
        <f t="shared" si="393"/>
        <v/>
      </c>
      <c r="CK691" s="41" t="str">
        <f t="shared" si="394"/>
        <v/>
      </c>
      <c r="CL691" s="61" t="str">
        <f t="shared" si="395"/>
        <v/>
      </c>
      <c r="CM691" s="39" t="str">
        <f t="shared" si="396"/>
        <v/>
      </c>
      <c r="CN691" s="39" t="str">
        <f t="shared" si="397"/>
        <v/>
      </c>
      <c r="CO691" s="42" t="str">
        <f t="shared" si="398"/>
        <v/>
      </c>
      <c r="CP691" s="42" t="str">
        <f t="shared" si="399"/>
        <v/>
      </c>
      <c r="CQ691" s="42" t="str">
        <f t="shared" si="400"/>
        <v/>
      </c>
      <c r="CR691" s="42" t="str">
        <f t="shared" si="401"/>
        <v/>
      </c>
      <c r="CS691" s="42" t="str">
        <f t="shared" si="402"/>
        <v/>
      </c>
      <c r="CT691" s="42" t="str">
        <f t="shared" si="403"/>
        <v/>
      </c>
      <c r="CU691" s="43" t="str">
        <f t="shared" si="404"/>
        <v/>
      </c>
      <c r="CV691" s="43" t="str">
        <f t="shared" si="405"/>
        <v/>
      </c>
      <c r="CW691" s="43" t="str">
        <f t="shared" si="406"/>
        <v/>
      </c>
      <c r="CX691" s="13"/>
    </row>
    <row r="692" spans="1:102" x14ac:dyDescent="0.25">
      <c r="A692" s="31"/>
      <c r="B692" s="13"/>
      <c r="C692" s="13"/>
      <c r="D692" s="13"/>
      <c r="E692" s="32"/>
      <c r="F692" s="32"/>
      <c r="G692" s="32"/>
      <c r="H692" s="32"/>
      <c r="I692" s="32"/>
      <c r="J692" s="13"/>
      <c r="K692" s="33"/>
      <c r="L692" s="34" t="str">
        <f>IFERROR(INDEX('Pokemon Data'!A:A,MATCH($A692,'Pokemon Data'!$B:$B,0)),"")</f>
        <v/>
      </c>
      <c r="M692" s="34" t="str">
        <f>IFERROR(INDEX('Pokemon Data'!I:I,MATCH($A692,'Pokemon Data'!$B:$B,0)),"")</f>
        <v/>
      </c>
      <c r="N692" s="34" t="str">
        <f>IFERROR(INDEX('Pokemon Data'!J:J,MATCH($A692,'Pokemon Data'!$B:$B,0)),"")</f>
        <v/>
      </c>
      <c r="O692" s="34" t="str">
        <f>IFERROR(INDEX('Pokemon Data'!K:K,MATCH($A692,'Pokemon Data'!$B:$B,0)),"")</f>
        <v/>
      </c>
      <c r="P692" s="35" t="str">
        <f>IFERROR(INDEX('Level Multipliers'!$A:$A,MATCH($D692,'Level Multipliers'!$B:$B,0)),"")</f>
        <v/>
      </c>
      <c r="Q692" s="36" t="str">
        <f>IFERROR(INDEX('Level Multipliers'!$D:$D,MATCH(P692,'Level Multipliers'!$A:$A,0)),"")</f>
        <v/>
      </c>
      <c r="R692" s="37" t="str">
        <f t="shared" si="370"/>
        <v/>
      </c>
      <c r="S692" s="37" t="str">
        <f t="shared" si="371"/>
        <v/>
      </c>
      <c r="T692" s="38" t="str">
        <f t="shared" si="372"/>
        <v/>
      </c>
      <c r="U692" s="38" t="str">
        <f t="shared" si="373"/>
        <v/>
      </c>
      <c r="V692" s="38" t="b">
        <f t="shared" si="374"/>
        <v>1</v>
      </c>
      <c r="W692" s="37" t="str">
        <f t="array" ref="W692:AG692">IF(V692,"",IVSolution($M692,$N692,$O692,R692,S692,T692,U692,$E692,$F692,$G692,$H692,$I692))</f>
        <v/>
      </c>
      <c r="X692" s="37" t="str">
        <v/>
      </c>
      <c r="Y692" s="37" t="str">
        <v/>
      </c>
      <c r="Z692" s="39" t="str">
        <v/>
      </c>
      <c r="AA692" s="39" t="str">
        <v/>
      </c>
      <c r="AB692" s="37" t="str">
        <v/>
      </c>
      <c r="AC692" s="37" t="str">
        <v/>
      </c>
      <c r="AD692" s="37" t="str">
        <v/>
      </c>
      <c r="AE692" s="37" t="str">
        <v/>
      </c>
      <c r="AF692" s="37" t="str">
        <v/>
      </c>
      <c r="AG692" s="37" t="str">
        <v/>
      </c>
      <c r="AH692" s="40" t="str">
        <f t="shared" si="375"/>
        <v/>
      </c>
      <c r="AI692" s="36" t="str">
        <f>IFERROR(INDEX('Level Multipliers'!$D:$D,MATCH(AH692,'Level Multipliers'!$A:$A,0)),"")</f>
        <v/>
      </c>
      <c r="AJ692" s="37" t="str">
        <f t="shared" si="376"/>
        <v/>
      </c>
      <c r="AK692" s="37" t="str">
        <f t="shared" si="377"/>
        <v/>
      </c>
      <c r="AL692" s="38" t="str">
        <f t="shared" si="378"/>
        <v/>
      </c>
      <c r="AM692" s="38" t="str">
        <f t="shared" si="379"/>
        <v/>
      </c>
      <c r="AN692" s="38" t="b">
        <f t="shared" si="380"/>
        <v>1</v>
      </c>
      <c r="AO692" s="37" t="str">
        <f t="array" ref="AO692:AY692">IF(AN692,"",IVSolution($M692,$N692,$O692,AJ692,AK692,AL692,AM692,$E692,$F692,$G692,$H692,$I692))</f>
        <v/>
      </c>
      <c r="AP692" s="37" t="str">
        <v/>
      </c>
      <c r="AQ692" s="37" t="str">
        <v/>
      </c>
      <c r="AR692" s="39" t="str">
        <v/>
      </c>
      <c r="AS692" s="39" t="str">
        <v/>
      </c>
      <c r="AT692" s="37" t="str">
        <v/>
      </c>
      <c r="AU692" s="37" t="str">
        <v/>
      </c>
      <c r="AV692" s="37" t="str">
        <v/>
      </c>
      <c r="AW692" s="37" t="str">
        <v/>
      </c>
      <c r="AX692" s="37" t="str">
        <v/>
      </c>
      <c r="AY692" s="37" t="str">
        <v/>
      </c>
      <c r="AZ692" s="40" t="str">
        <f t="shared" si="381"/>
        <v/>
      </c>
      <c r="BA692" s="36" t="str">
        <f>IFERROR(INDEX('Level Multipliers'!$D:$D,MATCH(AZ692,'Level Multipliers'!$A:$A,0)),"")</f>
        <v/>
      </c>
      <c r="BB692" s="37" t="str">
        <f t="shared" si="382"/>
        <v/>
      </c>
      <c r="BC692" s="37" t="str">
        <f t="shared" si="383"/>
        <v/>
      </c>
      <c r="BD692" s="38" t="str">
        <f t="shared" si="384"/>
        <v/>
      </c>
      <c r="BE692" s="38" t="str">
        <f t="shared" si="385"/>
        <v/>
      </c>
      <c r="BF692" s="38" t="b">
        <f t="shared" si="386"/>
        <v>1</v>
      </c>
      <c r="BG692" s="37" t="str">
        <f t="array" ref="BG692:BQ692">IF(BF692,"",IVSolution($M692,$N692,$O692,BB692,BC692,BD692,BE692,$E692,$F692,$G692,$H692,$I692))</f>
        <v/>
      </c>
      <c r="BH692" s="37" t="str">
        <v/>
      </c>
      <c r="BI692" s="37" t="str">
        <v/>
      </c>
      <c r="BJ692" s="39" t="str">
        <v/>
      </c>
      <c r="BK692" s="39" t="str">
        <v/>
      </c>
      <c r="BL692" s="37" t="str">
        <v/>
      </c>
      <c r="BM692" s="37" t="str">
        <v/>
      </c>
      <c r="BN692" s="37" t="str">
        <v/>
      </c>
      <c r="BO692" s="37" t="str">
        <v/>
      </c>
      <c r="BP692" s="37" t="str">
        <v/>
      </c>
      <c r="BQ692" s="37" t="str">
        <v/>
      </c>
      <c r="BR692" s="40" t="str">
        <f t="shared" si="387"/>
        <v/>
      </c>
      <c r="BS692" s="36" t="str">
        <f>IFERROR(INDEX('Level Multipliers'!$D:$D,MATCH(BR692,'Level Multipliers'!$A:$A,0)),"")</f>
        <v/>
      </c>
      <c r="BT692" s="37" t="str">
        <f t="shared" si="388"/>
        <v/>
      </c>
      <c r="BU692" s="37" t="str">
        <f t="shared" si="389"/>
        <v/>
      </c>
      <c r="BV692" s="38" t="str">
        <f t="shared" si="390"/>
        <v/>
      </c>
      <c r="BW692" s="38" t="str">
        <f t="shared" si="391"/>
        <v/>
      </c>
      <c r="BX692" s="38" t="b">
        <f t="shared" si="392"/>
        <v>1</v>
      </c>
      <c r="BY692" s="37" t="str">
        <f t="array" ref="BY692:CI692">IF(BX692,"",IVSolution($M692,$N692,$O692,BT692,BU692,BV692,BW692,$E692,$F692,$G692,$H692,$I692))</f>
        <v/>
      </c>
      <c r="BZ692" s="37" t="str">
        <v/>
      </c>
      <c r="CA692" s="37" t="str">
        <v/>
      </c>
      <c r="CB692" s="39" t="str">
        <v/>
      </c>
      <c r="CC692" s="39" t="str">
        <v/>
      </c>
      <c r="CD692" s="37" t="str">
        <v/>
      </c>
      <c r="CE692" s="37" t="str">
        <v/>
      </c>
      <c r="CF692" s="37" t="str">
        <v/>
      </c>
      <c r="CG692" s="37" t="str">
        <v/>
      </c>
      <c r="CH692" s="37" t="str">
        <v/>
      </c>
      <c r="CI692" s="37" t="str">
        <v/>
      </c>
      <c r="CJ692" s="41" t="str">
        <f t="shared" si="393"/>
        <v/>
      </c>
      <c r="CK692" s="41" t="str">
        <f t="shared" si="394"/>
        <v/>
      </c>
      <c r="CL692" s="61" t="str">
        <f t="shared" si="395"/>
        <v/>
      </c>
      <c r="CM692" s="39" t="str">
        <f t="shared" si="396"/>
        <v/>
      </c>
      <c r="CN692" s="39" t="str">
        <f t="shared" si="397"/>
        <v/>
      </c>
      <c r="CO692" s="42" t="str">
        <f t="shared" si="398"/>
        <v/>
      </c>
      <c r="CP692" s="42" t="str">
        <f t="shared" si="399"/>
        <v/>
      </c>
      <c r="CQ692" s="42" t="str">
        <f t="shared" si="400"/>
        <v/>
      </c>
      <c r="CR692" s="42" t="str">
        <f t="shared" si="401"/>
        <v/>
      </c>
      <c r="CS692" s="42" t="str">
        <f t="shared" si="402"/>
        <v/>
      </c>
      <c r="CT692" s="42" t="str">
        <f t="shared" si="403"/>
        <v/>
      </c>
      <c r="CU692" s="43" t="str">
        <f t="shared" si="404"/>
        <v/>
      </c>
      <c r="CV692" s="43" t="str">
        <f t="shared" si="405"/>
        <v/>
      </c>
      <c r="CW692" s="43" t="str">
        <f t="shared" si="406"/>
        <v/>
      </c>
      <c r="CX692" s="13"/>
    </row>
    <row r="693" spans="1:102" x14ac:dyDescent="0.25">
      <c r="A693" s="31"/>
      <c r="B693" s="13"/>
      <c r="C693" s="13"/>
      <c r="D693" s="13"/>
      <c r="E693" s="32"/>
      <c r="F693" s="32"/>
      <c r="G693" s="32"/>
      <c r="H693" s="32"/>
      <c r="I693" s="32"/>
      <c r="J693" s="13"/>
      <c r="K693" s="33"/>
      <c r="L693" s="34" t="str">
        <f>IFERROR(INDEX('Pokemon Data'!A:A,MATCH($A693,'Pokemon Data'!$B:$B,0)),"")</f>
        <v/>
      </c>
      <c r="M693" s="34" t="str">
        <f>IFERROR(INDEX('Pokemon Data'!I:I,MATCH($A693,'Pokemon Data'!$B:$B,0)),"")</f>
        <v/>
      </c>
      <c r="N693" s="34" t="str">
        <f>IFERROR(INDEX('Pokemon Data'!J:J,MATCH($A693,'Pokemon Data'!$B:$B,0)),"")</f>
        <v/>
      </c>
      <c r="O693" s="34" t="str">
        <f>IFERROR(INDEX('Pokemon Data'!K:K,MATCH($A693,'Pokemon Data'!$B:$B,0)),"")</f>
        <v/>
      </c>
      <c r="P693" s="35" t="str">
        <f>IFERROR(INDEX('Level Multipliers'!$A:$A,MATCH($D693,'Level Multipliers'!$B:$B,0)),"")</f>
        <v/>
      </c>
      <c r="Q693" s="36" t="str">
        <f>IFERROR(INDEX('Level Multipliers'!$D:$D,MATCH(P693,'Level Multipliers'!$A:$A,0)),"")</f>
        <v/>
      </c>
      <c r="R693" s="37" t="str">
        <f t="shared" si="370"/>
        <v/>
      </c>
      <c r="S693" s="37" t="str">
        <f t="shared" si="371"/>
        <v/>
      </c>
      <c r="T693" s="38" t="str">
        <f t="shared" si="372"/>
        <v/>
      </c>
      <c r="U693" s="38" t="str">
        <f t="shared" si="373"/>
        <v/>
      </c>
      <c r="V693" s="38" t="b">
        <f t="shared" si="374"/>
        <v>1</v>
      </c>
      <c r="W693" s="37" t="str">
        <f t="array" ref="W693:AG693">IF(V693,"",IVSolution($M693,$N693,$O693,R693,S693,T693,U693,$E693,$F693,$G693,$H693,$I693))</f>
        <v/>
      </c>
      <c r="X693" s="37" t="str">
        <v/>
      </c>
      <c r="Y693" s="37" t="str">
        <v/>
      </c>
      <c r="Z693" s="39" t="str">
        <v/>
      </c>
      <c r="AA693" s="39" t="str">
        <v/>
      </c>
      <c r="AB693" s="37" t="str">
        <v/>
      </c>
      <c r="AC693" s="37" t="str">
        <v/>
      </c>
      <c r="AD693" s="37" t="str">
        <v/>
      </c>
      <c r="AE693" s="37" t="str">
        <v/>
      </c>
      <c r="AF693" s="37" t="str">
        <v/>
      </c>
      <c r="AG693" s="37" t="str">
        <v/>
      </c>
      <c r="AH693" s="40" t="str">
        <f t="shared" si="375"/>
        <v/>
      </c>
      <c r="AI693" s="36" t="str">
        <f>IFERROR(INDEX('Level Multipliers'!$D:$D,MATCH(AH693,'Level Multipliers'!$A:$A,0)),"")</f>
        <v/>
      </c>
      <c r="AJ693" s="37" t="str">
        <f t="shared" si="376"/>
        <v/>
      </c>
      <c r="AK693" s="37" t="str">
        <f t="shared" si="377"/>
        <v/>
      </c>
      <c r="AL693" s="38" t="str">
        <f t="shared" si="378"/>
        <v/>
      </c>
      <c r="AM693" s="38" t="str">
        <f t="shared" si="379"/>
        <v/>
      </c>
      <c r="AN693" s="38" t="b">
        <f t="shared" si="380"/>
        <v>1</v>
      </c>
      <c r="AO693" s="37" t="str">
        <f t="array" ref="AO693:AY693">IF(AN693,"",IVSolution($M693,$N693,$O693,AJ693,AK693,AL693,AM693,$E693,$F693,$G693,$H693,$I693))</f>
        <v/>
      </c>
      <c r="AP693" s="37" t="str">
        <v/>
      </c>
      <c r="AQ693" s="37" t="str">
        <v/>
      </c>
      <c r="AR693" s="39" t="str">
        <v/>
      </c>
      <c r="AS693" s="39" t="str">
        <v/>
      </c>
      <c r="AT693" s="37" t="str">
        <v/>
      </c>
      <c r="AU693" s="37" t="str">
        <v/>
      </c>
      <c r="AV693" s="37" t="str">
        <v/>
      </c>
      <c r="AW693" s="37" t="str">
        <v/>
      </c>
      <c r="AX693" s="37" t="str">
        <v/>
      </c>
      <c r="AY693" s="37" t="str">
        <v/>
      </c>
      <c r="AZ693" s="40" t="str">
        <f t="shared" si="381"/>
        <v/>
      </c>
      <c r="BA693" s="36" t="str">
        <f>IFERROR(INDEX('Level Multipliers'!$D:$D,MATCH(AZ693,'Level Multipliers'!$A:$A,0)),"")</f>
        <v/>
      </c>
      <c r="BB693" s="37" t="str">
        <f t="shared" si="382"/>
        <v/>
      </c>
      <c r="BC693" s="37" t="str">
        <f t="shared" si="383"/>
        <v/>
      </c>
      <c r="BD693" s="38" t="str">
        <f t="shared" si="384"/>
        <v/>
      </c>
      <c r="BE693" s="38" t="str">
        <f t="shared" si="385"/>
        <v/>
      </c>
      <c r="BF693" s="38" t="b">
        <f t="shared" si="386"/>
        <v>1</v>
      </c>
      <c r="BG693" s="37" t="str">
        <f t="array" ref="BG693:BQ693">IF(BF693,"",IVSolution($M693,$N693,$O693,BB693,BC693,BD693,BE693,$E693,$F693,$G693,$H693,$I693))</f>
        <v/>
      </c>
      <c r="BH693" s="37" t="str">
        <v/>
      </c>
      <c r="BI693" s="37" t="str">
        <v/>
      </c>
      <c r="BJ693" s="39" t="str">
        <v/>
      </c>
      <c r="BK693" s="39" t="str">
        <v/>
      </c>
      <c r="BL693" s="37" t="str">
        <v/>
      </c>
      <c r="BM693" s="37" t="str">
        <v/>
      </c>
      <c r="BN693" s="37" t="str">
        <v/>
      </c>
      <c r="BO693" s="37" t="str">
        <v/>
      </c>
      <c r="BP693" s="37" t="str">
        <v/>
      </c>
      <c r="BQ693" s="37" t="str">
        <v/>
      </c>
      <c r="BR693" s="40" t="str">
        <f t="shared" si="387"/>
        <v/>
      </c>
      <c r="BS693" s="36" t="str">
        <f>IFERROR(INDEX('Level Multipliers'!$D:$D,MATCH(BR693,'Level Multipliers'!$A:$A,0)),"")</f>
        <v/>
      </c>
      <c r="BT693" s="37" t="str">
        <f t="shared" si="388"/>
        <v/>
      </c>
      <c r="BU693" s="37" t="str">
        <f t="shared" si="389"/>
        <v/>
      </c>
      <c r="BV693" s="38" t="str">
        <f t="shared" si="390"/>
        <v/>
      </c>
      <c r="BW693" s="38" t="str">
        <f t="shared" si="391"/>
        <v/>
      </c>
      <c r="BX693" s="38" t="b">
        <f t="shared" si="392"/>
        <v>1</v>
      </c>
      <c r="BY693" s="37" t="str">
        <f t="array" ref="BY693:CI693">IF(BX693,"",IVSolution($M693,$N693,$O693,BT693,BU693,BV693,BW693,$E693,$F693,$G693,$H693,$I693))</f>
        <v/>
      </c>
      <c r="BZ693" s="37" t="str">
        <v/>
      </c>
      <c r="CA693" s="37" t="str">
        <v/>
      </c>
      <c r="CB693" s="39" t="str">
        <v/>
      </c>
      <c r="CC693" s="39" t="str">
        <v/>
      </c>
      <c r="CD693" s="37" t="str">
        <v/>
      </c>
      <c r="CE693" s="37" t="str">
        <v/>
      </c>
      <c r="CF693" s="37" t="str">
        <v/>
      </c>
      <c r="CG693" s="37" t="str">
        <v/>
      </c>
      <c r="CH693" s="37" t="str">
        <v/>
      </c>
      <c r="CI693" s="37" t="str">
        <v/>
      </c>
      <c r="CJ693" s="41" t="str">
        <f t="shared" si="393"/>
        <v/>
      </c>
      <c r="CK693" s="41" t="str">
        <f t="shared" si="394"/>
        <v/>
      </c>
      <c r="CL693" s="61" t="str">
        <f t="shared" si="395"/>
        <v/>
      </c>
      <c r="CM693" s="39" t="str">
        <f t="shared" si="396"/>
        <v/>
      </c>
      <c r="CN693" s="39" t="str">
        <f t="shared" si="397"/>
        <v/>
      </c>
      <c r="CO693" s="42" t="str">
        <f t="shared" si="398"/>
        <v/>
      </c>
      <c r="CP693" s="42" t="str">
        <f t="shared" si="399"/>
        <v/>
      </c>
      <c r="CQ693" s="42" t="str">
        <f t="shared" si="400"/>
        <v/>
      </c>
      <c r="CR693" s="42" t="str">
        <f t="shared" si="401"/>
        <v/>
      </c>
      <c r="CS693" s="42" t="str">
        <f t="shared" si="402"/>
        <v/>
      </c>
      <c r="CT693" s="42" t="str">
        <f t="shared" si="403"/>
        <v/>
      </c>
      <c r="CU693" s="43" t="str">
        <f t="shared" si="404"/>
        <v/>
      </c>
      <c r="CV693" s="43" t="str">
        <f t="shared" si="405"/>
        <v/>
      </c>
      <c r="CW693" s="43" t="str">
        <f t="shared" si="406"/>
        <v/>
      </c>
      <c r="CX693" s="13"/>
    </row>
    <row r="694" spans="1:102" x14ac:dyDescent="0.25">
      <c r="A694" s="31"/>
      <c r="B694" s="13"/>
      <c r="C694" s="13"/>
      <c r="D694" s="13"/>
      <c r="E694" s="32"/>
      <c r="F694" s="32"/>
      <c r="G694" s="32"/>
      <c r="H694" s="32"/>
      <c r="I694" s="32"/>
      <c r="J694" s="13"/>
      <c r="K694" s="33"/>
      <c r="L694" s="34" t="str">
        <f>IFERROR(INDEX('Pokemon Data'!A:A,MATCH($A694,'Pokemon Data'!$B:$B,0)),"")</f>
        <v/>
      </c>
      <c r="M694" s="34" t="str">
        <f>IFERROR(INDEX('Pokemon Data'!I:I,MATCH($A694,'Pokemon Data'!$B:$B,0)),"")</f>
        <v/>
      </c>
      <c r="N694" s="34" t="str">
        <f>IFERROR(INDEX('Pokemon Data'!J:J,MATCH($A694,'Pokemon Data'!$B:$B,0)),"")</f>
        <v/>
      </c>
      <c r="O694" s="34" t="str">
        <f>IFERROR(INDEX('Pokemon Data'!K:K,MATCH($A694,'Pokemon Data'!$B:$B,0)),"")</f>
        <v/>
      </c>
      <c r="P694" s="35" t="str">
        <f>IFERROR(INDEX('Level Multipliers'!$A:$A,MATCH($D694,'Level Multipliers'!$B:$B,0)),"")</f>
        <v/>
      </c>
      <c r="Q694" s="36" t="str">
        <f>IFERROR(INDEX('Level Multipliers'!$D:$D,MATCH(P694,'Level Multipliers'!$A:$A,0)),"")</f>
        <v/>
      </c>
      <c r="R694" s="37" t="str">
        <f t="shared" si="370"/>
        <v/>
      </c>
      <c r="S694" s="37" t="str">
        <f t="shared" si="371"/>
        <v/>
      </c>
      <c r="T694" s="38" t="str">
        <f t="shared" si="372"/>
        <v/>
      </c>
      <c r="U694" s="38" t="str">
        <f t="shared" si="373"/>
        <v/>
      </c>
      <c r="V694" s="38" t="b">
        <f t="shared" si="374"/>
        <v>1</v>
      </c>
      <c r="W694" s="37" t="str">
        <f t="array" ref="W694:AG694">IF(V694,"",IVSolution($M694,$N694,$O694,R694,S694,T694,U694,$E694,$F694,$G694,$H694,$I694))</f>
        <v/>
      </c>
      <c r="X694" s="37" t="str">
        <v/>
      </c>
      <c r="Y694" s="37" t="str">
        <v/>
      </c>
      <c r="Z694" s="39" t="str">
        <v/>
      </c>
      <c r="AA694" s="39" t="str">
        <v/>
      </c>
      <c r="AB694" s="37" t="str">
        <v/>
      </c>
      <c r="AC694" s="37" t="str">
        <v/>
      </c>
      <c r="AD694" s="37" t="str">
        <v/>
      </c>
      <c r="AE694" s="37" t="str">
        <v/>
      </c>
      <c r="AF694" s="37" t="str">
        <v/>
      </c>
      <c r="AG694" s="37" t="str">
        <v/>
      </c>
      <c r="AH694" s="40" t="str">
        <f t="shared" si="375"/>
        <v/>
      </c>
      <c r="AI694" s="36" t="str">
        <f>IFERROR(INDEX('Level Multipliers'!$D:$D,MATCH(AH694,'Level Multipliers'!$A:$A,0)),"")</f>
        <v/>
      </c>
      <c r="AJ694" s="37" t="str">
        <f t="shared" si="376"/>
        <v/>
      </c>
      <c r="AK694" s="37" t="str">
        <f t="shared" si="377"/>
        <v/>
      </c>
      <c r="AL694" s="38" t="str">
        <f t="shared" si="378"/>
        <v/>
      </c>
      <c r="AM694" s="38" t="str">
        <f t="shared" si="379"/>
        <v/>
      </c>
      <c r="AN694" s="38" t="b">
        <f t="shared" si="380"/>
        <v>1</v>
      </c>
      <c r="AO694" s="37" t="str">
        <f t="array" ref="AO694:AY694">IF(AN694,"",IVSolution($M694,$N694,$O694,AJ694,AK694,AL694,AM694,$E694,$F694,$G694,$H694,$I694))</f>
        <v/>
      </c>
      <c r="AP694" s="37" t="str">
        <v/>
      </c>
      <c r="AQ694" s="37" t="str">
        <v/>
      </c>
      <c r="AR694" s="39" t="str">
        <v/>
      </c>
      <c r="AS694" s="39" t="str">
        <v/>
      </c>
      <c r="AT694" s="37" t="str">
        <v/>
      </c>
      <c r="AU694" s="37" t="str">
        <v/>
      </c>
      <c r="AV694" s="37" t="str">
        <v/>
      </c>
      <c r="AW694" s="37" t="str">
        <v/>
      </c>
      <c r="AX694" s="37" t="str">
        <v/>
      </c>
      <c r="AY694" s="37" t="str">
        <v/>
      </c>
      <c r="AZ694" s="40" t="str">
        <f t="shared" si="381"/>
        <v/>
      </c>
      <c r="BA694" s="36" t="str">
        <f>IFERROR(INDEX('Level Multipliers'!$D:$D,MATCH(AZ694,'Level Multipliers'!$A:$A,0)),"")</f>
        <v/>
      </c>
      <c r="BB694" s="37" t="str">
        <f t="shared" si="382"/>
        <v/>
      </c>
      <c r="BC694" s="37" t="str">
        <f t="shared" si="383"/>
        <v/>
      </c>
      <c r="BD694" s="38" t="str">
        <f t="shared" si="384"/>
        <v/>
      </c>
      <c r="BE694" s="38" t="str">
        <f t="shared" si="385"/>
        <v/>
      </c>
      <c r="BF694" s="38" t="b">
        <f t="shared" si="386"/>
        <v>1</v>
      </c>
      <c r="BG694" s="37" t="str">
        <f t="array" ref="BG694:BQ694">IF(BF694,"",IVSolution($M694,$N694,$O694,BB694,BC694,BD694,BE694,$E694,$F694,$G694,$H694,$I694))</f>
        <v/>
      </c>
      <c r="BH694" s="37" t="str">
        <v/>
      </c>
      <c r="BI694" s="37" t="str">
        <v/>
      </c>
      <c r="BJ694" s="39" t="str">
        <v/>
      </c>
      <c r="BK694" s="39" t="str">
        <v/>
      </c>
      <c r="BL694" s="37" t="str">
        <v/>
      </c>
      <c r="BM694" s="37" t="str">
        <v/>
      </c>
      <c r="BN694" s="37" t="str">
        <v/>
      </c>
      <c r="BO694" s="37" t="str">
        <v/>
      </c>
      <c r="BP694" s="37" t="str">
        <v/>
      </c>
      <c r="BQ694" s="37" t="str">
        <v/>
      </c>
      <c r="BR694" s="40" t="str">
        <f t="shared" si="387"/>
        <v/>
      </c>
      <c r="BS694" s="36" t="str">
        <f>IFERROR(INDEX('Level Multipliers'!$D:$D,MATCH(BR694,'Level Multipliers'!$A:$A,0)),"")</f>
        <v/>
      </c>
      <c r="BT694" s="37" t="str">
        <f t="shared" si="388"/>
        <v/>
      </c>
      <c r="BU694" s="37" t="str">
        <f t="shared" si="389"/>
        <v/>
      </c>
      <c r="BV694" s="38" t="str">
        <f t="shared" si="390"/>
        <v/>
      </c>
      <c r="BW694" s="38" t="str">
        <f t="shared" si="391"/>
        <v/>
      </c>
      <c r="BX694" s="38" t="b">
        <f t="shared" si="392"/>
        <v>1</v>
      </c>
      <c r="BY694" s="37" t="str">
        <f t="array" ref="BY694:CI694">IF(BX694,"",IVSolution($M694,$N694,$O694,BT694,BU694,BV694,BW694,$E694,$F694,$G694,$H694,$I694))</f>
        <v/>
      </c>
      <c r="BZ694" s="37" t="str">
        <v/>
      </c>
      <c r="CA694" s="37" t="str">
        <v/>
      </c>
      <c r="CB694" s="39" t="str">
        <v/>
      </c>
      <c r="CC694" s="39" t="str">
        <v/>
      </c>
      <c r="CD694" s="37" t="str">
        <v/>
      </c>
      <c r="CE694" s="37" t="str">
        <v/>
      </c>
      <c r="CF694" s="37" t="str">
        <v/>
      </c>
      <c r="CG694" s="37" t="str">
        <v/>
      </c>
      <c r="CH694" s="37" t="str">
        <v/>
      </c>
      <c r="CI694" s="37" t="str">
        <v/>
      </c>
      <c r="CJ694" s="41" t="str">
        <f t="shared" si="393"/>
        <v/>
      </c>
      <c r="CK694" s="41" t="str">
        <f t="shared" si="394"/>
        <v/>
      </c>
      <c r="CL694" s="61" t="str">
        <f t="shared" si="395"/>
        <v/>
      </c>
      <c r="CM694" s="39" t="str">
        <f t="shared" si="396"/>
        <v/>
      </c>
      <c r="CN694" s="39" t="str">
        <f t="shared" si="397"/>
        <v/>
      </c>
      <c r="CO694" s="42" t="str">
        <f t="shared" si="398"/>
        <v/>
      </c>
      <c r="CP694" s="42" t="str">
        <f t="shared" si="399"/>
        <v/>
      </c>
      <c r="CQ694" s="42" t="str">
        <f t="shared" si="400"/>
        <v/>
      </c>
      <c r="CR694" s="42" t="str">
        <f t="shared" si="401"/>
        <v/>
      </c>
      <c r="CS694" s="42" t="str">
        <f t="shared" si="402"/>
        <v/>
      </c>
      <c r="CT694" s="42" t="str">
        <f t="shared" si="403"/>
        <v/>
      </c>
      <c r="CU694" s="43" t="str">
        <f t="shared" si="404"/>
        <v/>
      </c>
      <c r="CV694" s="43" t="str">
        <f t="shared" si="405"/>
        <v/>
      </c>
      <c r="CW694" s="43" t="str">
        <f t="shared" si="406"/>
        <v/>
      </c>
      <c r="CX694" s="13"/>
    </row>
    <row r="695" spans="1:102" x14ac:dyDescent="0.25">
      <c r="A695" s="31"/>
      <c r="B695" s="13"/>
      <c r="C695" s="13"/>
      <c r="D695" s="13"/>
      <c r="E695" s="32"/>
      <c r="F695" s="32"/>
      <c r="G695" s="32"/>
      <c r="H695" s="32"/>
      <c r="I695" s="32"/>
      <c r="J695" s="13"/>
      <c r="K695" s="33"/>
      <c r="L695" s="34" t="str">
        <f>IFERROR(INDEX('Pokemon Data'!A:A,MATCH($A695,'Pokemon Data'!$B:$B,0)),"")</f>
        <v/>
      </c>
      <c r="M695" s="34" t="str">
        <f>IFERROR(INDEX('Pokemon Data'!I:I,MATCH($A695,'Pokemon Data'!$B:$B,0)),"")</f>
        <v/>
      </c>
      <c r="N695" s="34" t="str">
        <f>IFERROR(INDEX('Pokemon Data'!J:J,MATCH($A695,'Pokemon Data'!$B:$B,0)),"")</f>
        <v/>
      </c>
      <c r="O695" s="34" t="str">
        <f>IFERROR(INDEX('Pokemon Data'!K:K,MATCH($A695,'Pokemon Data'!$B:$B,0)),"")</f>
        <v/>
      </c>
      <c r="P695" s="35" t="str">
        <f>IFERROR(INDEX('Level Multipliers'!$A:$A,MATCH($D695,'Level Multipliers'!$B:$B,0)),"")</f>
        <v/>
      </c>
      <c r="Q695" s="36" t="str">
        <f>IFERROR(INDEX('Level Multipliers'!$D:$D,MATCH(P695,'Level Multipliers'!$A:$A,0)),"")</f>
        <v/>
      </c>
      <c r="R695" s="37" t="str">
        <f t="shared" si="370"/>
        <v/>
      </c>
      <c r="S695" s="37" t="str">
        <f t="shared" si="371"/>
        <v/>
      </c>
      <c r="T695" s="38" t="str">
        <f t="shared" si="372"/>
        <v/>
      </c>
      <c r="U695" s="38" t="str">
        <f t="shared" si="373"/>
        <v/>
      </c>
      <c r="V695" s="38" t="b">
        <f t="shared" si="374"/>
        <v>1</v>
      </c>
      <c r="W695" s="37" t="str">
        <f t="array" ref="W695:AG695">IF(V695,"",IVSolution($M695,$N695,$O695,R695,S695,T695,U695,$E695,$F695,$G695,$H695,$I695))</f>
        <v/>
      </c>
      <c r="X695" s="37" t="str">
        <v/>
      </c>
      <c r="Y695" s="37" t="str">
        <v/>
      </c>
      <c r="Z695" s="39" t="str">
        <v/>
      </c>
      <c r="AA695" s="39" t="str">
        <v/>
      </c>
      <c r="AB695" s="37" t="str">
        <v/>
      </c>
      <c r="AC695" s="37" t="str">
        <v/>
      </c>
      <c r="AD695" s="37" t="str">
        <v/>
      </c>
      <c r="AE695" s="37" t="str">
        <v/>
      </c>
      <c r="AF695" s="37" t="str">
        <v/>
      </c>
      <c r="AG695" s="37" t="str">
        <v/>
      </c>
      <c r="AH695" s="40" t="str">
        <f t="shared" si="375"/>
        <v/>
      </c>
      <c r="AI695" s="36" t="str">
        <f>IFERROR(INDEX('Level Multipliers'!$D:$D,MATCH(AH695,'Level Multipliers'!$A:$A,0)),"")</f>
        <v/>
      </c>
      <c r="AJ695" s="37" t="str">
        <f t="shared" si="376"/>
        <v/>
      </c>
      <c r="AK695" s="37" t="str">
        <f t="shared" si="377"/>
        <v/>
      </c>
      <c r="AL695" s="38" t="str">
        <f t="shared" si="378"/>
        <v/>
      </c>
      <c r="AM695" s="38" t="str">
        <f t="shared" si="379"/>
        <v/>
      </c>
      <c r="AN695" s="38" t="b">
        <f t="shared" si="380"/>
        <v>1</v>
      </c>
      <c r="AO695" s="37" t="str">
        <f t="array" ref="AO695:AY695">IF(AN695,"",IVSolution($M695,$N695,$O695,AJ695,AK695,AL695,AM695,$E695,$F695,$G695,$H695,$I695))</f>
        <v/>
      </c>
      <c r="AP695" s="37" t="str">
        <v/>
      </c>
      <c r="AQ695" s="37" t="str">
        <v/>
      </c>
      <c r="AR695" s="39" t="str">
        <v/>
      </c>
      <c r="AS695" s="39" t="str">
        <v/>
      </c>
      <c r="AT695" s="37" t="str">
        <v/>
      </c>
      <c r="AU695" s="37" t="str">
        <v/>
      </c>
      <c r="AV695" s="37" t="str">
        <v/>
      </c>
      <c r="AW695" s="37" t="str">
        <v/>
      </c>
      <c r="AX695" s="37" t="str">
        <v/>
      </c>
      <c r="AY695" s="37" t="str">
        <v/>
      </c>
      <c r="AZ695" s="40" t="str">
        <f t="shared" si="381"/>
        <v/>
      </c>
      <c r="BA695" s="36" t="str">
        <f>IFERROR(INDEX('Level Multipliers'!$D:$D,MATCH(AZ695,'Level Multipliers'!$A:$A,0)),"")</f>
        <v/>
      </c>
      <c r="BB695" s="37" t="str">
        <f t="shared" si="382"/>
        <v/>
      </c>
      <c r="BC695" s="37" t="str">
        <f t="shared" si="383"/>
        <v/>
      </c>
      <c r="BD695" s="38" t="str">
        <f t="shared" si="384"/>
        <v/>
      </c>
      <c r="BE695" s="38" t="str">
        <f t="shared" si="385"/>
        <v/>
      </c>
      <c r="BF695" s="38" t="b">
        <f t="shared" si="386"/>
        <v>1</v>
      </c>
      <c r="BG695" s="37" t="str">
        <f t="array" ref="BG695:BQ695">IF(BF695,"",IVSolution($M695,$N695,$O695,BB695,BC695,BD695,BE695,$E695,$F695,$G695,$H695,$I695))</f>
        <v/>
      </c>
      <c r="BH695" s="37" t="str">
        <v/>
      </c>
      <c r="BI695" s="37" t="str">
        <v/>
      </c>
      <c r="BJ695" s="39" t="str">
        <v/>
      </c>
      <c r="BK695" s="39" t="str">
        <v/>
      </c>
      <c r="BL695" s="37" t="str">
        <v/>
      </c>
      <c r="BM695" s="37" t="str">
        <v/>
      </c>
      <c r="BN695" s="37" t="str">
        <v/>
      </c>
      <c r="BO695" s="37" t="str">
        <v/>
      </c>
      <c r="BP695" s="37" t="str">
        <v/>
      </c>
      <c r="BQ695" s="37" t="str">
        <v/>
      </c>
      <c r="BR695" s="40" t="str">
        <f t="shared" si="387"/>
        <v/>
      </c>
      <c r="BS695" s="36" t="str">
        <f>IFERROR(INDEX('Level Multipliers'!$D:$D,MATCH(BR695,'Level Multipliers'!$A:$A,0)),"")</f>
        <v/>
      </c>
      <c r="BT695" s="37" t="str">
        <f t="shared" si="388"/>
        <v/>
      </c>
      <c r="BU695" s="37" t="str">
        <f t="shared" si="389"/>
        <v/>
      </c>
      <c r="BV695" s="38" t="str">
        <f t="shared" si="390"/>
        <v/>
      </c>
      <c r="BW695" s="38" t="str">
        <f t="shared" si="391"/>
        <v/>
      </c>
      <c r="BX695" s="38" t="b">
        <f t="shared" si="392"/>
        <v>1</v>
      </c>
      <c r="BY695" s="37" t="str">
        <f t="array" ref="BY695:CI695">IF(BX695,"",IVSolution($M695,$N695,$O695,BT695,BU695,BV695,BW695,$E695,$F695,$G695,$H695,$I695))</f>
        <v/>
      </c>
      <c r="BZ695" s="37" t="str">
        <v/>
      </c>
      <c r="CA695" s="37" t="str">
        <v/>
      </c>
      <c r="CB695" s="39" t="str">
        <v/>
      </c>
      <c r="CC695" s="39" t="str">
        <v/>
      </c>
      <c r="CD695" s="37" t="str">
        <v/>
      </c>
      <c r="CE695" s="37" t="str">
        <v/>
      </c>
      <c r="CF695" s="37" t="str">
        <v/>
      </c>
      <c r="CG695" s="37" t="str">
        <v/>
      </c>
      <c r="CH695" s="37" t="str">
        <v/>
      </c>
      <c r="CI695" s="37" t="str">
        <v/>
      </c>
      <c r="CJ695" s="41" t="str">
        <f t="shared" si="393"/>
        <v/>
      </c>
      <c r="CK695" s="41" t="str">
        <f t="shared" si="394"/>
        <v/>
      </c>
      <c r="CL695" s="61" t="str">
        <f t="shared" si="395"/>
        <v/>
      </c>
      <c r="CM695" s="39" t="str">
        <f t="shared" si="396"/>
        <v/>
      </c>
      <c r="CN695" s="39" t="str">
        <f t="shared" si="397"/>
        <v/>
      </c>
      <c r="CO695" s="42" t="str">
        <f t="shared" si="398"/>
        <v/>
      </c>
      <c r="CP695" s="42" t="str">
        <f t="shared" si="399"/>
        <v/>
      </c>
      <c r="CQ695" s="42" t="str">
        <f t="shared" si="400"/>
        <v/>
      </c>
      <c r="CR695" s="42" t="str">
        <f t="shared" si="401"/>
        <v/>
      </c>
      <c r="CS695" s="42" t="str">
        <f t="shared" si="402"/>
        <v/>
      </c>
      <c r="CT695" s="42" t="str">
        <f t="shared" si="403"/>
        <v/>
      </c>
      <c r="CU695" s="43" t="str">
        <f t="shared" si="404"/>
        <v/>
      </c>
      <c r="CV695" s="43" t="str">
        <f t="shared" si="405"/>
        <v/>
      </c>
      <c r="CW695" s="43" t="str">
        <f t="shared" si="406"/>
        <v/>
      </c>
      <c r="CX695" s="13"/>
    </row>
    <row r="696" spans="1:102" x14ac:dyDescent="0.25">
      <c r="A696" s="31"/>
      <c r="B696" s="13"/>
      <c r="C696" s="13"/>
      <c r="D696" s="13"/>
      <c r="E696" s="32"/>
      <c r="F696" s="32"/>
      <c r="G696" s="32"/>
      <c r="H696" s="32"/>
      <c r="I696" s="32"/>
      <c r="J696" s="13"/>
      <c r="K696" s="33"/>
      <c r="L696" s="34" t="str">
        <f>IFERROR(INDEX('Pokemon Data'!A:A,MATCH($A696,'Pokemon Data'!$B:$B,0)),"")</f>
        <v/>
      </c>
      <c r="M696" s="34" t="str">
        <f>IFERROR(INDEX('Pokemon Data'!I:I,MATCH($A696,'Pokemon Data'!$B:$B,0)),"")</f>
        <v/>
      </c>
      <c r="N696" s="34" t="str">
        <f>IFERROR(INDEX('Pokemon Data'!J:J,MATCH($A696,'Pokemon Data'!$B:$B,0)),"")</f>
        <v/>
      </c>
      <c r="O696" s="34" t="str">
        <f>IFERROR(INDEX('Pokemon Data'!K:K,MATCH($A696,'Pokemon Data'!$B:$B,0)),"")</f>
        <v/>
      </c>
      <c r="P696" s="35" t="str">
        <f>IFERROR(INDEX('Level Multipliers'!$A:$A,MATCH($D696,'Level Multipliers'!$B:$B,0)),"")</f>
        <v/>
      </c>
      <c r="Q696" s="36" t="str">
        <f>IFERROR(INDEX('Level Multipliers'!$D:$D,MATCH(P696,'Level Multipliers'!$A:$A,0)),"")</f>
        <v/>
      </c>
      <c r="R696" s="37" t="str">
        <f t="shared" si="370"/>
        <v/>
      </c>
      <c r="S696" s="37" t="str">
        <f t="shared" si="371"/>
        <v/>
      </c>
      <c r="T696" s="38" t="str">
        <f t="shared" si="372"/>
        <v/>
      </c>
      <c r="U696" s="38" t="str">
        <f t="shared" si="373"/>
        <v/>
      </c>
      <c r="V696" s="38" t="b">
        <f t="shared" si="374"/>
        <v>1</v>
      </c>
      <c r="W696" s="37" t="str">
        <f t="array" ref="W696:AG696">IF(V696,"",IVSolution($M696,$N696,$O696,R696,S696,T696,U696,$E696,$F696,$G696,$H696,$I696))</f>
        <v/>
      </c>
      <c r="X696" s="37" t="str">
        <v/>
      </c>
      <c r="Y696" s="37" t="str">
        <v/>
      </c>
      <c r="Z696" s="39" t="str">
        <v/>
      </c>
      <c r="AA696" s="39" t="str">
        <v/>
      </c>
      <c r="AB696" s="37" t="str">
        <v/>
      </c>
      <c r="AC696" s="37" t="str">
        <v/>
      </c>
      <c r="AD696" s="37" t="str">
        <v/>
      </c>
      <c r="AE696" s="37" t="str">
        <v/>
      </c>
      <c r="AF696" s="37" t="str">
        <v/>
      </c>
      <c r="AG696" s="37" t="str">
        <v/>
      </c>
      <c r="AH696" s="40" t="str">
        <f t="shared" si="375"/>
        <v/>
      </c>
      <c r="AI696" s="36" t="str">
        <f>IFERROR(INDEX('Level Multipliers'!$D:$D,MATCH(AH696,'Level Multipliers'!$A:$A,0)),"")</f>
        <v/>
      </c>
      <c r="AJ696" s="37" t="str">
        <f t="shared" si="376"/>
        <v/>
      </c>
      <c r="AK696" s="37" t="str">
        <f t="shared" si="377"/>
        <v/>
      </c>
      <c r="AL696" s="38" t="str">
        <f t="shared" si="378"/>
        <v/>
      </c>
      <c r="AM696" s="38" t="str">
        <f t="shared" si="379"/>
        <v/>
      </c>
      <c r="AN696" s="38" t="b">
        <f t="shared" si="380"/>
        <v>1</v>
      </c>
      <c r="AO696" s="37" t="str">
        <f t="array" ref="AO696:AY696">IF(AN696,"",IVSolution($M696,$N696,$O696,AJ696,AK696,AL696,AM696,$E696,$F696,$G696,$H696,$I696))</f>
        <v/>
      </c>
      <c r="AP696" s="37" t="str">
        <v/>
      </c>
      <c r="AQ696" s="37" t="str">
        <v/>
      </c>
      <c r="AR696" s="39" t="str">
        <v/>
      </c>
      <c r="AS696" s="39" t="str">
        <v/>
      </c>
      <c r="AT696" s="37" t="str">
        <v/>
      </c>
      <c r="AU696" s="37" t="str">
        <v/>
      </c>
      <c r="AV696" s="37" t="str">
        <v/>
      </c>
      <c r="AW696" s="37" t="str">
        <v/>
      </c>
      <c r="AX696" s="37" t="str">
        <v/>
      </c>
      <c r="AY696" s="37" t="str">
        <v/>
      </c>
      <c r="AZ696" s="40" t="str">
        <f t="shared" si="381"/>
        <v/>
      </c>
      <c r="BA696" s="36" t="str">
        <f>IFERROR(INDEX('Level Multipliers'!$D:$D,MATCH(AZ696,'Level Multipliers'!$A:$A,0)),"")</f>
        <v/>
      </c>
      <c r="BB696" s="37" t="str">
        <f t="shared" si="382"/>
        <v/>
      </c>
      <c r="BC696" s="37" t="str">
        <f t="shared" si="383"/>
        <v/>
      </c>
      <c r="BD696" s="38" t="str">
        <f t="shared" si="384"/>
        <v/>
      </c>
      <c r="BE696" s="38" t="str">
        <f t="shared" si="385"/>
        <v/>
      </c>
      <c r="BF696" s="38" t="b">
        <f t="shared" si="386"/>
        <v>1</v>
      </c>
      <c r="BG696" s="37" t="str">
        <f t="array" ref="BG696:BQ696">IF(BF696,"",IVSolution($M696,$N696,$O696,BB696,BC696,BD696,BE696,$E696,$F696,$G696,$H696,$I696))</f>
        <v/>
      </c>
      <c r="BH696" s="37" t="str">
        <v/>
      </c>
      <c r="BI696" s="37" t="str">
        <v/>
      </c>
      <c r="BJ696" s="39" t="str">
        <v/>
      </c>
      <c r="BK696" s="39" t="str">
        <v/>
      </c>
      <c r="BL696" s="37" t="str">
        <v/>
      </c>
      <c r="BM696" s="37" t="str">
        <v/>
      </c>
      <c r="BN696" s="37" t="str">
        <v/>
      </c>
      <c r="BO696" s="37" t="str">
        <v/>
      </c>
      <c r="BP696" s="37" t="str">
        <v/>
      </c>
      <c r="BQ696" s="37" t="str">
        <v/>
      </c>
      <c r="BR696" s="40" t="str">
        <f t="shared" si="387"/>
        <v/>
      </c>
      <c r="BS696" s="36" t="str">
        <f>IFERROR(INDEX('Level Multipliers'!$D:$D,MATCH(BR696,'Level Multipliers'!$A:$A,0)),"")</f>
        <v/>
      </c>
      <c r="BT696" s="37" t="str">
        <f t="shared" si="388"/>
        <v/>
      </c>
      <c r="BU696" s="37" t="str">
        <f t="shared" si="389"/>
        <v/>
      </c>
      <c r="BV696" s="38" t="str">
        <f t="shared" si="390"/>
        <v/>
      </c>
      <c r="BW696" s="38" t="str">
        <f t="shared" si="391"/>
        <v/>
      </c>
      <c r="BX696" s="38" t="b">
        <f t="shared" si="392"/>
        <v>1</v>
      </c>
      <c r="BY696" s="37" t="str">
        <f t="array" ref="BY696:CI696">IF(BX696,"",IVSolution($M696,$N696,$O696,BT696,BU696,BV696,BW696,$E696,$F696,$G696,$H696,$I696))</f>
        <v/>
      </c>
      <c r="BZ696" s="37" t="str">
        <v/>
      </c>
      <c r="CA696" s="37" t="str">
        <v/>
      </c>
      <c r="CB696" s="39" t="str">
        <v/>
      </c>
      <c r="CC696" s="39" t="str">
        <v/>
      </c>
      <c r="CD696" s="37" t="str">
        <v/>
      </c>
      <c r="CE696" s="37" t="str">
        <v/>
      </c>
      <c r="CF696" s="37" t="str">
        <v/>
      </c>
      <c r="CG696" s="37" t="str">
        <v/>
      </c>
      <c r="CH696" s="37" t="str">
        <v/>
      </c>
      <c r="CI696" s="37" t="str">
        <v/>
      </c>
      <c r="CJ696" s="41" t="str">
        <f t="shared" si="393"/>
        <v/>
      </c>
      <c r="CK696" s="41" t="str">
        <f t="shared" si="394"/>
        <v/>
      </c>
      <c r="CL696" s="61" t="str">
        <f t="shared" si="395"/>
        <v/>
      </c>
      <c r="CM696" s="39" t="str">
        <f t="shared" si="396"/>
        <v/>
      </c>
      <c r="CN696" s="39" t="str">
        <f t="shared" si="397"/>
        <v/>
      </c>
      <c r="CO696" s="42" t="str">
        <f t="shared" si="398"/>
        <v/>
      </c>
      <c r="CP696" s="42" t="str">
        <f t="shared" si="399"/>
        <v/>
      </c>
      <c r="CQ696" s="42" t="str">
        <f t="shared" si="400"/>
        <v/>
      </c>
      <c r="CR696" s="42" t="str">
        <f t="shared" si="401"/>
        <v/>
      </c>
      <c r="CS696" s="42" t="str">
        <f t="shared" si="402"/>
        <v/>
      </c>
      <c r="CT696" s="42" t="str">
        <f t="shared" si="403"/>
        <v/>
      </c>
      <c r="CU696" s="43" t="str">
        <f t="shared" si="404"/>
        <v/>
      </c>
      <c r="CV696" s="43" t="str">
        <f t="shared" si="405"/>
        <v/>
      </c>
      <c r="CW696" s="43" t="str">
        <f t="shared" si="406"/>
        <v/>
      </c>
      <c r="CX696" s="13"/>
    </row>
    <row r="697" spans="1:102" x14ac:dyDescent="0.25">
      <c r="A697" s="31"/>
      <c r="B697" s="13"/>
      <c r="C697" s="13"/>
      <c r="D697" s="13"/>
      <c r="E697" s="32"/>
      <c r="F697" s="32"/>
      <c r="G697" s="32"/>
      <c r="H697" s="32"/>
      <c r="I697" s="32"/>
      <c r="J697" s="13"/>
      <c r="K697" s="33"/>
      <c r="L697" s="34" t="str">
        <f>IFERROR(INDEX('Pokemon Data'!A:A,MATCH($A697,'Pokemon Data'!$B:$B,0)),"")</f>
        <v/>
      </c>
      <c r="M697" s="34" t="str">
        <f>IFERROR(INDEX('Pokemon Data'!I:I,MATCH($A697,'Pokemon Data'!$B:$B,0)),"")</f>
        <v/>
      </c>
      <c r="N697" s="34" t="str">
        <f>IFERROR(INDEX('Pokemon Data'!J:J,MATCH($A697,'Pokemon Data'!$B:$B,0)),"")</f>
        <v/>
      </c>
      <c r="O697" s="34" t="str">
        <f>IFERROR(INDEX('Pokemon Data'!K:K,MATCH($A697,'Pokemon Data'!$B:$B,0)),"")</f>
        <v/>
      </c>
      <c r="P697" s="35" t="str">
        <f>IFERROR(INDEX('Level Multipliers'!$A:$A,MATCH($D697,'Level Multipliers'!$B:$B,0)),"")</f>
        <v/>
      </c>
      <c r="Q697" s="36" t="str">
        <f>IFERROR(INDEX('Level Multipliers'!$D:$D,MATCH(P697,'Level Multipliers'!$A:$A,0)),"")</f>
        <v/>
      </c>
      <c r="R697" s="37" t="str">
        <f t="shared" si="370"/>
        <v/>
      </c>
      <c r="S697" s="37" t="str">
        <f t="shared" si="371"/>
        <v/>
      </c>
      <c r="T697" s="38" t="str">
        <f t="shared" si="372"/>
        <v/>
      </c>
      <c r="U697" s="38" t="str">
        <f t="shared" si="373"/>
        <v/>
      </c>
      <c r="V697" s="38" t="b">
        <f t="shared" si="374"/>
        <v>1</v>
      </c>
      <c r="W697" s="37" t="str">
        <f t="array" ref="W697:AG697">IF(V697,"",IVSolution($M697,$N697,$O697,R697,S697,T697,U697,$E697,$F697,$G697,$H697,$I697))</f>
        <v/>
      </c>
      <c r="X697" s="37" t="str">
        <v/>
      </c>
      <c r="Y697" s="37" t="str">
        <v/>
      </c>
      <c r="Z697" s="39" t="str">
        <v/>
      </c>
      <c r="AA697" s="39" t="str">
        <v/>
      </c>
      <c r="AB697" s="37" t="str">
        <v/>
      </c>
      <c r="AC697" s="37" t="str">
        <v/>
      </c>
      <c r="AD697" s="37" t="str">
        <v/>
      </c>
      <c r="AE697" s="37" t="str">
        <v/>
      </c>
      <c r="AF697" s="37" t="str">
        <v/>
      </c>
      <c r="AG697" s="37" t="str">
        <v/>
      </c>
      <c r="AH697" s="40" t="str">
        <f t="shared" si="375"/>
        <v/>
      </c>
      <c r="AI697" s="36" t="str">
        <f>IFERROR(INDEX('Level Multipliers'!$D:$D,MATCH(AH697,'Level Multipliers'!$A:$A,0)),"")</f>
        <v/>
      </c>
      <c r="AJ697" s="37" t="str">
        <f t="shared" si="376"/>
        <v/>
      </c>
      <c r="AK697" s="37" t="str">
        <f t="shared" si="377"/>
        <v/>
      </c>
      <c r="AL697" s="38" t="str">
        <f t="shared" si="378"/>
        <v/>
      </c>
      <c r="AM697" s="38" t="str">
        <f t="shared" si="379"/>
        <v/>
      </c>
      <c r="AN697" s="38" t="b">
        <f t="shared" si="380"/>
        <v>1</v>
      </c>
      <c r="AO697" s="37" t="str">
        <f t="array" ref="AO697:AY697">IF(AN697,"",IVSolution($M697,$N697,$O697,AJ697,AK697,AL697,AM697,$E697,$F697,$G697,$H697,$I697))</f>
        <v/>
      </c>
      <c r="AP697" s="37" t="str">
        <v/>
      </c>
      <c r="AQ697" s="37" t="str">
        <v/>
      </c>
      <c r="AR697" s="39" t="str">
        <v/>
      </c>
      <c r="AS697" s="39" t="str">
        <v/>
      </c>
      <c r="AT697" s="37" t="str">
        <v/>
      </c>
      <c r="AU697" s="37" t="str">
        <v/>
      </c>
      <c r="AV697" s="37" t="str">
        <v/>
      </c>
      <c r="AW697" s="37" t="str">
        <v/>
      </c>
      <c r="AX697" s="37" t="str">
        <v/>
      </c>
      <c r="AY697" s="37" t="str">
        <v/>
      </c>
      <c r="AZ697" s="40" t="str">
        <f t="shared" si="381"/>
        <v/>
      </c>
      <c r="BA697" s="36" t="str">
        <f>IFERROR(INDEX('Level Multipliers'!$D:$D,MATCH(AZ697,'Level Multipliers'!$A:$A,0)),"")</f>
        <v/>
      </c>
      <c r="BB697" s="37" t="str">
        <f t="shared" si="382"/>
        <v/>
      </c>
      <c r="BC697" s="37" t="str">
        <f t="shared" si="383"/>
        <v/>
      </c>
      <c r="BD697" s="38" t="str">
        <f t="shared" si="384"/>
        <v/>
      </c>
      <c r="BE697" s="38" t="str">
        <f t="shared" si="385"/>
        <v/>
      </c>
      <c r="BF697" s="38" t="b">
        <f t="shared" si="386"/>
        <v>1</v>
      </c>
      <c r="BG697" s="37" t="str">
        <f t="array" ref="BG697:BQ697">IF(BF697,"",IVSolution($M697,$N697,$O697,BB697,BC697,BD697,BE697,$E697,$F697,$G697,$H697,$I697))</f>
        <v/>
      </c>
      <c r="BH697" s="37" t="str">
        <v/>
      </c>
      <c r="BI697" s="37" t="str">
        <v/>
      </c>
      <c r="BJ697" s="39" t="str">
        <v/>
      </c>
      <c r="BK697" s="39" t="str">
        <v/>
      </c>
      <c r="BL697" s="37" t="str">
        <v/>
      </c>
      <c r="BM697" s="37" t="str">
        <v/>
      </c>
      <c r="BN697" s="37" t="str">
        <v/>
      </c>
      <c r="BO697" s="37" t="str">
        <v/>
      </c>
      <c r="BP697" s="37" t="str">
        <v/>
      </c>
      <c r="BQ697" s="37" t="str">
        <v/>
      </c>
      <c r="BR697" s="40" t="str">
        <f t="shared" si="387"/>
        <v/>
      </c>
      <c r="BS697" s="36" t="str">
        <f>IFERROR(INDEX('Level Multipliers'!$D:$D,MATCH(BR697,'Level Multipliers'!$A:$A,0)),"")</f>
        <v/>
      </c>
      <c r="BT697" s="37" t="str">
        <f t="shared" si="388"/>
        <v/>
      </c>
      <c r="BU697" s="37" t="str">
        <f t="shared" si="389"/>
        <v/>
      </c>
      <c r="BV697" s="38" t="str">
        <f t="shared" si="390"/>
        <v/>
      </c>
      <c r="BW697" s="38" t="str">
        <f t="shared" si="391"/>
        <v/>
      </c>
      <c r="BX697" s="38" t="b">
        <f t="shared" si="392"/>
        <v>1</v>
      </c>
      <c r="BY697" s="37" t="str">
        <f t="array" ref="BY697:CI697">IF(BX697,"",IVSolution($M697,$N697,$O697,BT697,BU697,BV697,BW697,$E697,$F697,$G697,$H697,$I697))</f>
        <v/>
      </c>
      <c r="BZ697" s="37" t="str">
        <v/>
      </c>
      <c r="CA697" s="37" t="str">
        <v/>
      </c>
      <c r="CB697" s="39" t="str">
        <v/>
      </c>
      <c r="CC697" s="39" t="str">
        <v/>
      </c>
      <c r="CD697" s="37" t="str">
        <v/>
      </c>
      <c r="CE697" s="37" t="str">
        <v/>
      </c>
      <c r="CF697" s="37" t="str">
        <v/>
      </c>
      <c r="CG697" s="37" t="str">
        <v/>
      </c>
      <c r="CH697" s="37" t="str">
        <v/>
      </c>
      <c r="CI697" s="37" t="str">
        <v/>
      </c>
      <c r="CJ697" s="41" t="str">
        <f t="shared" si="393"/>
        <v/>
      </c>
      <c r="CK697" s="41" t="str">
        <f t="shared" si="394"/>
        <v/>
      </c>
      <c r="CL697" s="61" t="str">
        <f t="shared" si="395"/>
        <v/>
      </c>
      <c r="CM697" s="39" t="str">
        <f t="shared" si="396"/>
        <v/>
      </c>
      <c r="CN697" s="39" t="str">
        <f t="shared" si="397"/>
        <v/>
      </c>
      <c r="CO697" s="42" t="str">
        <f t="shared" si="398"/>
        <v/>
      </c>
      <c r="CP697" s="42" t="str">
        <f t="shared" si="399"/>
        <v/>
      </c>
      <c r="CQ697" s="42" t="str">
        <f t="shared" si="400"/>
        <v/>
      </c>
      <c r="CR697" s="42" t="str">
        <f t="shared" si="401"/>
        <v/>
      </c>
      <c r="CS697" s="42" t="str">
        <f t="shared" si="402"/>
        <v/>
      </c>
      <c r="CT697" s="42" t="str">
        <f t="shared" si="403"/>
        <v/>
      </c>
      <c r="CU697" s="43" t="str">
        <f t="shared" si="404"/>
        <v/>
      </c>
      <c r="CV697" s="43" t="str">
        <f t="shared" si="405"/>
        <v/>
      </c>
      <c r="CW697" s="43" t="str">
        <f t="shared" si="406"/>
        <v/>
      </c>
      <c r="CX697" s="13"/>
    </row>
    <row r="698" spans="1:102" x14ac:dyDescent="0.25">
      <c r="A698" s="31"/>
      <c r="B698" s="13"/>
      <c r="C698" s="13"/>
      <c r="D698" s="13"/>
      <c r="E698" s="32"/>
      <c r="F698" s="32"/>
      <c r="G698" s="32"/>
      <c r="H698" s="32"/>
      <c r="I698" s="32"/>
      <c r="J698" s="13"/>
      <c r="K698" s="33"/>
      <c r="L698" s="34" t="str">
        <f>IFERROR(INDEX('Pokemon Data'!A:A,MATCH($A698,'Pokemon Data'!$B:$B,0)),"")</f>
        <v/>
      </c>
      <c r="M698" s="34" t="str">
        <f>IFERROR(INDEX('Pokemon Data'!I:I,MATCH($A698,'Pokemon Data'!$B:$B,0)),"")</f>
        <v/>
      </c>
      <c r="N698" s="34" t="str">
        <f>IFERROR(INDEX('Pokemon Data'!J:J,MATCH($A698,'Pokemon Data'!$B:$B,0)),"")</f>
        <v/>
      </c>
      <c r="O698" s="34" t="str">
        <f>IFERROR(INDEX('Pokemon Data'!K:K,MATCH($A698,'Pokemon Data'!$B:$B,0)),"")</f>
        <v/>
      </c>
      <c r="P698" s="35" t="str">
        <f>IFERROR(INDEX('Level Multipliers'!$A:$A,MATCH($D698,'Level Multipliers'!$B:$B,0)),"")</f>
        <v/>
      </c>
      <c r="Q698" s="36" t="str">
        <f>IFERROR(INDEX('Level Multipliers'!$D:$D,MATCH(P698,'Level Multipliers'!$A:$A,0)),"")</f>
        <v/>
      </c>
      <c r="R698" s="37" t="str">
        <f t="shared" si="370"/>
        <v/>
      </c>
      <c r="S698" s="37" t="str">
        <f t="shared" si="371"/>
        <v/>
      </c>
      <c r="T698" s="38" t="str">
        <f t="shared" si="372"/>
        <v/>
      </c>
      <c r="U698" s="38" t="str">
        <f t="shared" si="373"/>
        <v/>
      </c>
      <c r="V698" s="38" t="b">
        <f t="shared" si="374"/>
        <v>1</v>
      </c>
      <c r="W698" s="37" t="str">
        <f t="array" ref="W698:AG698">IF(V698,"",IVSolution($M698,$N698,$O698,R698,S698,T698,U698,$E698,$F698,$G698,$H698,$I698))</f>
        <v/>
      </c>
      <c r="X698" s="37" t="str">
        <v/>
      </c>
      <c r="Y698" s="37" t="str">
        <v/>
      </c>
      <c r="Z698" s="39" t="str">
        <v/>
      </c>
      <c r="AA698" s="39" t="str">
        <v/>
      </c>
      <c r="AB698" s="37" t="str">
        <v/>
      </c>
      <c r="AC698" s="37" t="str">
        <v/>
      </c>
      <c r="AD698" s="37" t="str">
        <v/>
      </c>
      <c r="AE698" s="37" t="str">
        <v/>
      </c>
      <c r="AF698" s="37" t="str">
        <v/>
      </c>
      <c r="AG698" s="37" t="str">
        <v/>
      </c>
      <c r="AH698" s="40" t="str">
        <f t="shared" si="375"/>
        <v/>
      </c>
      <c r="AI698" s="36" t="str">
        <f>IFERROR(INDEX('Level Multipliers'!$D:$D,MATCH(AH698,'Level Multipliers'!$A:$A,0)),"")</f>
        <v/>
      </c>
      <c r="AJ698" s="37" t="str">
        <f t="shared" si="376"/>
        <v/>
      </c>
      <c r="AK698" s="37" t="str">
        <f t="shared" si="377"/>
        <v/>
      </c>
      <c r="AL698" s="38" t="str">
        <f t="shared" si="378"/>
        <v/>
      </c>
      <c r="AM698" s="38" t="str">
        <f t="shared" si="379"/>
        <v/>
      </c>
      <c r="AN698" s="38" t="b">
        <f t="shared" si="380"/>
        <v>1</v>
      </c>
      <c r="AO698" s="37" t="str">
        <f t="array" ref="AO698:AY698">IF(AN698,"",IVSolution($M698,$N698,$O698,AJ698,AK698,AL698,AM698,$E698,$F698,$G698,$H698,$I698))</f>
        <v/>
      </c>
      <c r="AP698" s="37" t="str">
        <v/>
      </c>
      <c r="AQ698" s="37" t="str">
        <v/>
      </c>
      <c r="AR698" s="39" t="str">
        <v/>
      </c>
      <c r="AS698" s="39" t="str">
        <v/>
      </c>
      <c r="AT698" s="37" t="str">
        <v/>
      </c>
      <c r="AU698" s="37" t="str">
        <v/>
      </c>
      <c r="AV698" s="37" t="str">
        <v/>
      </c>
      <c r="AW698" s="37" t="str">
        <v/>
      </c>
      <c r="AX698" s="37" t="str">
        <v/>
      </c>
      <c r="AY698" s="37" t="str">
        <v/>
      </c>
      <c r="AZ698" s="40" t="str">
        <f t="shared" si="381"/>
        <v/>
      </c>
      <c r="BA698" s="36" t="str">
        <f>IFERROR(INDEX('Level Multipliers'!$D:$D,MATCH(AZ698,'Level Multipliers'!$A:$A,0)),"")</f>
        <v/>
      </c>
      <c r="BB698" s="37" t="str">
        <f t="shared" si="382"/>
        <v/>
      </c>
      <c r="BC698" s="37" t="str">
        <f t="shared" si="383"/>
        <v/>
      </c>
      <c r="BD698" s="38" t="str">
        <f t="shared" si="384"/>
        <v/>
      </c>
      <c r="BE698" s="38" t="str">
        <f t="shared" si="385"/>
        <v/>
      </c>
      <c r="BF698" s="38" t="b">
        <f t="shared" si="386"/>
        <v>1</v>
      </c>
      <c r="BG698" s="37" t="str">
        <f t="array" ref="BG698:BQ698">IF(BF698,"",IVSolution($M698,$N698,$O698,BB698,BC698,BD698,BE698,$E698,$F698,$G698,$H698,$I698))</f>
        <v/>
      </c>
      <c r="BH698" s="37" t="str">
        <v/>
      </c>
      <c r="BI698" s="37" t="str">
        <v/>
      </c>
      <c r="BJ698" s="39" t="str">
        <v/>
      </c>
      <c r="BK698" s="39" t="str">
        <v/>
      </c>
      <c r="BL698" s="37" t="str">
        <v/>
      </c>
      <c r="BM698" s="37" t="str">
        <v/>
      </c>
      <c r="BN698" s="37" t="str">
        <v/>
      </c>
      <c r="BO698" s="37" t="str">
        <v/>
      </c>
      <c r="BP698" s="37" t="str">
        <v/>
      </c>
      <c r="BQ698" s="37" t="str">
        <v/>
      </c>
      <c r="BR698" s="40" t="str">
        <f t="shared" si="387"/>
        <v/>
      </c>
      <c r="BS698" s="36" t="str">
        <f>IFERROR(INDEX('Level Multipliers'!$D:$D,MATCH(BR698,'Level Multipliers'!$A:$A,0)),"")</f>
        <v/>
      </c>
      <c r="BT698" s="37" t="str">
        <f t="shared" si="388"/>
        <v/>
      </c>
      <c r="BU698" s="37" t="str">
        <f t="shared" si="389"/>
        <v/>
      </c>
      <c r="BV698" s="38" t="str">
        <f t="shared" si="390"/>
        <v/>
      </c>
      <c r="BW698" s="38" t="str">
        <f t="shared" si="391"/>
        <v/>
      </c>
      <c r="BX698" s="38" t="b">
        <f t="shared" si="392"/>
        <v>1</v>
      </c>
      <c r="BY698" s="37" t="str">
        <f t="array" ref="BY698:CI698">IF(BX698,"",IVSolution($M698,$N698,$O698,BT698,BU698,BV698,BW698,$E698,$F698,$G698,$H698,$I698))</f>
        <v/>
      </c>
      <c r="BZ698" s="37" t="str">
        <v/>
      </c>
      <c r="CA698" s="37" t="str">
        <v/>
      </c>
      <c r="CB698" s="39" t="str">
        <v/>
      </c>
      <c r="CC698" s="39" t="str">
        <v/>
      </c>
      <c r="CD698" s="37" t="str">
        <v/>
      </c>
      <c r="CE698" s="37" t="str">
        <v/>
      </c>
      <c r="CF698" s="37" t="str">
        <v/>
      </c>
      <c r="CG698" s="37" t="str">
        <v/>
      </c>
      <c r="CH698" s="37" t="str">
        <v/>
      </c>
      <c r="CI698" s="37" t="str">
        <v/>
      </c>
      <c r="CJ698" s="41" t="str">
        <f t="shared" si="393"/>
        <v/>
      </c>
      <c r="CK698" s="41" t="str">
        <f t="shared" si="394"/>
        <v/>
      </c>
      <c r="CL698" s="61" t="str">
        <f t="shared" si="395"/>
        <v/>
      </c>
      <c r="CM698" s="39" t="str">
        <f t="shared" si="396"/>
        <v/>
      </c>
      <c r="CN698" s="39" t="str">
        <f t="shared" si="397"/>
        <v/>
      </c>
      <c r="CO698" s="42" t="str">
        <f t="shared" si="398"/>
        <v/>
      </c>
      <c r="CP698" s="42" t="str">
        <f t="shared" si="399"/>
        <v/>
      </c>
      <c r="CQ698" s="42" t="str">
        <f t="shared" si="400"/>
        <v/>
      </c>
      <c r="CR698" s="42" t="str">
        <f t="shared" si="401"/>
        <v/>
      </c>
      <c r="CS698" s="42" t="str">
        <f t="shared" si="402"/>
        <v/>
      </c>
      <c r="CT698" s="42" t="str">
        <f t="shared" si="403"/>
        <v/>
      </c>
      <c r="CU698" s="43" t="str">
        <f t="shared" si="404"/>
        <v/>
      </c>
      <c r="CV698" s="43" t="str">
        <f t="shared" si="405"/>
        <v/>
      </c>
      <c r="CW698" s="43" t="str">
        <f t="shared" si="406"/>
        <v/>
      </c>
      <c r="CX698" s="13"/>
    </row>
    <row r="699" spans="1:102" x14ac:dyDescent="0.25">
      <c r="A699" s="31"/>
      <c r="B699" s="13"/>
      <c r="C699" s="13"/>
      <c r="D699" s="13"/>
      <c r="E699" s="32"/>
      <c r="F699" s="32"/>
      <c r="G699" s="32"/>
      <c r="H699" s="32"/>
      <c r="I699" s="32"/>
      <c r="J699" s="13"/>
      <c r="K699" s="33"/>
      <c r="L699" s="34" t="str">
        <f>IFERROR(INDEX('Pokemon Data'!A:A,MATCH($A699,'Pokemon Data'!$B:$B,0)),"")</f>
        <v/>
      </c>
      <c r="M699" s="34" t="str">
        <f>IFERROR(INDEX('Pokemon Data'!I:I,MATCH($A699,'Pokemon Data'!$B:$B,0)),"")</f>
        <v/>
      </c>
      <c r="N699" s="34" t="str">
        <f>IFERROR(INDEX('Pokemon Data'!J:J,MATCH($A699,'Pokemon Data'!$B:$B,0)),"")</f>
        <v/>
      </c>
      <c r="O699" s="34" t="str">
        <f>IFERROR(INDEX('Pokemon Data'!K:K,MATCH($A699,'Pokemon Data'!$B:$B,0)),"")</f>
        <v/>
      </c>
      <c r="P699" s="35" t="str">
        <f>IFERROR(INDEX('Level Multipliers'!$A:$A,MATCH($D699,'Level Multipliers'!$B:$B,0)),"")</f>
        <v/>
      </c>
      <c r="Q699" s="36" t="str">
        <f>IFERROR(INDEX('Level Multipliers'!$D:$D,MATCH(P699,'Level Multipliers'!$A:$A,0)),"")</f>
        <v/>
      </c>
      <c r="R699" s="37" t="str">
        <f t="shared" si="370"/>
        <v/>
      </c>
      <c r="S699" s="37" t="str">
        <f t="shared" si="371"/>
        <v/>
      </c>
      <c r="T699" s="38" t="str">
        <f t="shared" si="372"/>
        <v/>
      </c>
      <c r="U699" s="38" t="str">
        <f t="shared" si="373"/>
        <v/>
      </c>
      <c r="V699" s="38" t="b">
        <f t="shared" si="374"/>
        <v>1</v>
      </c>
      <c r="W699" s="37" t="str">
        <f t="array" ref="W699:AG699">IF(V699,"",IVSolution($M699,$N699,$O699,R699,S699,T699,U699,$E699,$F699,$G699,$H699,$I699))</f>
        <v/>
      </c>
      <c r="X699" s="37" t="str">
        <v/>
      </c>
      <c r="Y699" s="37" t="str">
        <v/>
      </c>
      <c r="Z699" s="39" t="str">
        <v/>
      </c>
      <c r="AA699" s="39" t="str">
        <v/>
      </c>
      <c r="AB699" s="37" t="str">
        <v/>
      </c>
      <c r="AC699" s="37" t="str">
        <v/>
      </c>
      <c r="AD699" s="37" t="str">
        <v/>
      </c>
      <c r="AE699" s="37" t="str">
        <v/>
      </c>
      <c r="AF699" s="37" t="str">
        <v/>
      </c>
      <c r="AG699" s="37" t="str">
        <v/>
      </c>
      <c r="AH699" s="40" t="str">
        <f t="shared" si="375"/>
        <v/>
      </c>
      <c r="AI699" s="36" t="str">
        <f>IFERROR(INDEX('Level Multipliers'!$D:$D,MATCH(AH699,'Level Multipliers'!$A:$A,0)),"")</f>
        <v/>
      </c>
      <c r="AJ699" s="37" t="str">
        <f t="shared" si="376"/>
        <v/>
      </c>
      <c r="AK699" s="37" t="str">
        <f t="shared" si="377"/>
        <v/>
      </c>
      <c r="AL699" s="38" t="str">
        <f t="shared" si="378"/>
        <v/>
      </c>
      <c r="AM699" s="38" t="str">
        <f t="shared" si="379"/>
        <v/>
      </c>
      <c r="AN699" s="38" t="b">
        <f t="shared" si="380"/>
        <v>1</v>
      </c>
      <c r="AO699" s="37" t="str">
        <f t="array" ref="AO699:AY699">IF(AN699,"",IVSolution($M699,$N699,$O699,AJ699,AK699,AL699,AM699,$E699,$F699,$G699,$H699,$I699))</f>
        <v/>
      </c>
      <c r="AP699" s="37" t="str">
        <v/>
      </c>
      <c r="AQ699" s="37" t="str">
        <v/>
      </c>
      <c r="AR699" s="39" t="str">
        <v/>
      </c>
      <c r="AS699" s="39" t="str">
        <v/>
      </c>
      <c r="AT699" s="37" t="str">
        <v/>
      </c>
      <c r="AU699" s="37" t="str">
        <v/>
      </c>
      <c r="AV699" s="37" t="str">
        <v/>
      </c>
      <c r="AW699" s="37" t="str">
        <v/>
      </c>
      <c r="AX699" s="37" t="str">
        <v/>
      </c>
      <c r="AY699" s="37" t="str">
        <v/>
      </c>
      <c r="AZ699" s="40" t="str">
        <f t="shared" si="381"/>
        <v/>
      </c>
      <c r="BA699" s="36" t="str">
        <f>IFERROR(INDEX('Level Multipliers'!$D:$D,MATCH(AZ699,'Level Multipliers'!$A:$A,0)),"")</f>
        <v/>
      </c>
      <c r="BB699" s="37" t="str">
        <f t="shared" si="382"/>
        <v/>
      </c>
      <c r="BC699" s="37" t="str">
        <f t="shared" si="383"/>
        <v/>
      </c>
      <c r="BD699" s="38" t="str">
        <f t="shared" si="384"/>
        <v/>
      </c>
      <c r="BE699" s="38" t="str">
        <f t="shared" si="385"/>
        <v/>
      </c>
      <c r="BF699" s="38" t="b">
        <f t="shared" si="386"/>
        <v>1</v>
      </c>
      <c r="BG699" s="37" t="str">
        <f t="array" ref="BG699:BQ699">IF(BF699,"",IVSolution($M699,$N699,$O699,BB699,BC699,BD699,BE699,$E699,$F699,$G699,$H699,$I699))</f>
        <v/>
      </c>
      <c r="BH699" s="37" t="str">
        <v/>
      </c>
      <c r="BI699" s="37" t="str">
        <v/>
      </c>
      <c r="BJ699" s="39" t="str">
        <v/>
      </c>
      <c r="BK699" s="39" t="str">
        <v/>
      </c>
      <c r="BL699" s="37" t="str">
        <v/>
      </c>
      <c r="BM699" s="37" t="str">
        <v/>
      </c>
      <c r="BN699" s="37" t="str">
        <v/>
      </c>
      <c r="BO699" s="37" t="str">
        <v/>
      </c>
      <c r="BP699" s="37" t="str">
        <v/>
      </c>
      <c r="BQ699" s="37" t="str">
        <v/>
      </c>
      <c r="BR699" s="40" t="str">
        <f t="shared" si="387"/>
        <v/>
      </c>
      <c r="BS699" s="36" t="str">
        <f>IFERROR(INDEX('Level Multipliers'!$D:$D,MATCH(BR699,'Level Multipliers'!$A:$A,0)),"")</f>
        <v/>
      </c>
      <c r="BT699" s="37" t="str">
        <f t="shared" si="388"/>
        <v/>
      </c>
      <c r="BU699" s="37" t="str">
        <f t="shared" si="389"/>
        <v/>
      </c>
      <c r="BV699" s="38" t="str">
        <f t="shared" si="390"/>
        <v/>
      </c>
      <c r="BW699" s="38" t="str">
        <f t="shared" si="391"/>
        <v/>
      </c>
      <c r="BX699" s="38" t="b">
        <f t="shared" si="392"/>
        <v>1</v>
      </c>
      <c r="BY699" s="37" t="str">
        <f t="array" ref="BY699:CI699">IF(BX699,"",IVSolution($M699,$N699,$O699,BT699,BU699,BV699,BW699,$E699,$F699,$G699,$H699,$I699))</f>
        <v/>
      </c>
      <c r="BZ699" s="37" t="str">
        <v/>
      </c>
      <c r="CA699" s="37" t="str">
        <v/>
      </c>
      <c r="CB699" s="39" t="str">
        <v/>
      </c>
      <c r="CC699" s="39" t="str">
        <v/>
      </c>
      <c r="CD699" s="37" t="str">
        <v/>
      </c>
      <c r="CE699" s="37" t="str">
        <v/>
      </c>
      <c r="CF699" s="37" t="str">
        <v/>
      </c>
      <c r="CG699" s="37" t="str">
        <v/>
      </c>
      <c r="CH699" s="37" t="str">
        <v/>
      </c>
      <c r="CI699" s="37" t="str">
        <v/>
      </c>
      <c r="CJ699" s="41" t="str">
        <f t="shared" si="393"/>
        <v/>
      </c>
      <c r="CK699" s="41" t="str">
        <f t="shared" si="394"/>
        <v/>
      </c>
      <c r="CL699" s="61" t="str">
        <f t="shared" si="395"/>
        <v/>
      </c>
      <c r="CM699" s="39" t="str">
        <f t="shared" si="396"/>
        <v/>
      </c>
      <c r="CN699" s="39" t="str">
        <f t="shared" si="397"/>
        <v/>
      </c>
      <c r="CO699" s="42" t="str">
        <f t="shared" si="398"/>
        <v/>
      </c>
      <c r="CP699" s="42" t="str">
        <f t="shared" si="399"/>
        <v/>
      </c>
      <c r="CQ699" s="42" t="str">
        <f t="shared" si="400"/>
        <v/>
      </c>
      <c r="CR699" s="42" t="str">
        <f t="shared" si="401"/>
        <v/>
      </c>
      <c r="CS699" s="42" t="str">
        <f t="shared" si="402"/>
        <v/>
      </c>
      <c r="CT699" s="42" t="str">
        <f t="shared" si="403"/>
        <v/>
      </c>
      <c r="CU699" s="43" t="str">
        <f t="shared" si="404"/>
        <v/>
      </c>
      <c r="CV699" s="43" t="str">
        <f t="shared" si="405"/>
        <v/>
      </c>
      <c r="CW699" s="43" t="str">
        <f t="shared" si="406"/>
        <v/>
      </c>
      <c r="CX699" s="13"/>
    </row>
    <row r="700" spans="1:102" x14ac:dyDescent="0.25">
      <c r="A700" s="31"/>
      <c r="B700" s="13"/>
      <c r="C700" s="13"/>
      <c r="D700" s="13"/>
      <c r="E700" s="32"/>
      <c r="F700" s="32"/>
      <c r="G700" s="32"/>
      <c r="H700" s="32"/>
      <c r="I700" s="32"/>
      <c r="J700" s="13"/>
      <c r="K700" s="33"/>
      <c r="L700" s="34" t="str">
        <f>IFERROR(INDEX('Pokemon Data'!A:A,MATCH($A700,'Pokemon Data'!$B:$B,0)),"")</f>
        <v/>
      </c>
      <c r="M700" s="34" t="str">
        <f>IFERROR(INDEX('Pokemon Data'!I:I,MATCH($A700,'Pokemon Data'!$B:$B,0)),"")</f>
        <v/>
      </c>
      <c r="N700" s="34" t="str">
        <f>IFERROR(INDEX('Pokemon Data'!J:J,MATCH($A700,'Pokemon Data'!$B:$B,0)),"")</f>
        <v/>
      </c>
      <c r="O700" s="34" t="str">
        <f>IFERROR(INDEX('Pokemon Data'!K:K,MATCH($A700,'Pokemon Data'!$B:$B,0)),"")</f>
        <v/>
      </c>
      <c r="P700" s="35" t="str">
        <f>IFERROR(INDEX('Level Multipliers'!$A:$A,MATCH($D700,'Level Multipliers'!$B:$B,0)),"")</f>
        <v/>
      </c>
      <c r="Q700" s="36" t="str">
        <f>IFERROR(INDEX('Level Multipliers'!$D:$D,MATCH(P700,'Level Multipliers'!$A:$A,0)),"")</f>
        <v/>
      </c>
      <c r="R700" s="37" t="str">
        <f t="shared" si="370"/>
        <v/>
      </c>
      <c r="S700" s="37" t="str">
        <f t="shared" si="371"/>
        <v/>
      </c>
      <c r="T700" s="38" t="str">
        <f t="shared" si="372"/>
        <v/>
      </c>
      <c r="U700" s="38" t="str">
        <f t="shared" si="373"/>
        <v/>
      </c>
      <c r="V700" s="38" t="b">
        <f t="shared" si="374"/>
        <v>1</v>
      </c>
      <c r="W700" s="37" t="str">
        <f t="array" ref="W700:AG700">IF(V700,"",IVSolution($M700,$N700,$O700,R700,S700,T700,U700,$E700,$F700,$G700,$H700,$I700))</f>
        <v/>
      </c>
      <c r="X700" s="37" t="str">
        <v/>
      </c>
      <c r="Y700" s="37" t="str">
        <v/>
      </c>
      <c r="Z700" s="39" t="str">
        <v/>
      </c>
      <c r="AA700" s="39" t="str">
        <v/>
      </c>
      <c r="AB700" s="37" t="str">
        <v/>
      </c>
      <c r="AC700" s="37" t="str">
        <v/>
      </c>
      <c r="AD700" s="37" t="str">
        <v/>
      </c>
      <c r="AE700" s="37" t="str">
        <v/>
      </c>
      <c r="AF700" s="37" t="str">
        <v/>
      </c>
      <c r="AG700" s="37" t="str">
        <v/>
      </c>
      <c r="AH700" s="40" t="str">
        <f t="shared" si="375"/>
        <v/>
      </c>
      <c r="AI700" s="36" t="str">
        <f>IFERROR(INDEX('Level Multipliers'!$D:$D,MATCH(AH700,'Level Multipliers'!$A:$A,0)),"")</f>
        <v/>
      </c>
      <c r="AJ700" s="37" t="str">
        <f t="shared" si="376"/>
        <v/>
      </c>
      <c r="AK700" s="37" t="str">
        <f t="shared" si="377"/>
        <v/>
      </c>
      <c r="AL700" s="38" t="str">
        <f t="shared" si="378"/>
        <v/>
      </c>
      <c r="AM700" s="38" t="str">
        <f t="shared" si="379"/>
        <v/>
      </c>
      <c r="AN700" s="38" t="b">
        <f t="shared" si="380"/>
        <v>1</v>
      </c>
      <c r="AO700" s="37" t="str">
        <f t="array" ref="AO700:AY700">IF(AN700,"",IVSolution($M700,$N700,$O700,AJ700,AK700,AL700,AM700,$E700,$F700,$G700,$H700,$I700))</f>
        <v/>
      </c>
      <c r="AP700" s="37" t="str">
        <v/>
      </c>
      <c r="AQ700" s="37" t="str">
        <v/>
      </c>
      <c r="AR700" s="39" t="str">
        <v/>
      </c>
      <c r="AS700" s="39" t="str">
        <v/>
      </c>
      <c r="AT700" s="37" t="str">
        <v/>
      </c>
      <c r="AU700" s="37" t="str">
        <v/>
      </c>
      <c r="AV700" s="37" t="str">
        <v/>
      </c>
      <c r="AW700" s="37" t="str">
        <v/>
      </c>
      <c r="AX700" s="37" t="str">
        <v/>
      </c>
      <c r="AY700" s="37" t="str">
        <v/>
      </c>
      <c r="AZ700" s="40" t="str">
        <f t="shared" si="381"/>
        <v/>
      </c>
      <c r="BA700" s="36" t="str">
        <f>IFERROR(INDEX('Level Multipliers'!$D:$D,MATCH(AZ700,'Level Multipliers'!$A:$A,0)),"")</f>
        <v/>
      </c>
      <c r="BB700" s="37" t="str">
        <f t="shared" si="382"/>
        <v/>
      </c>
      <c r="BC700" s="37" t="str">
        <f t="shared" si="383"/>
        <v/>
      </c>
      <c r="BD700" s="38" t="str">
        <f t="shared" si="384"/>
        <v/>
      </c>
      <c r="BE700" s="38" t="str">
        <f t="shared" si="385"/>
        <v/>
      </c>
      <c r="BF700" s="38" t="b">
        <f t="shared" si="386"/>
        <v>1</v>
      </c>
      <c r="BG700" s="37" t="str">
        <f t="array" ref="BG700:BQ700">IF(BF700,"",IVSolution($M700,$N700,$O700,BB700,BC700,BD700,BE700,$E700,$F700,$G700,$H700,$I700))</f>
        <v/>
      </c>
      <c r="BH700" s="37" t="str">
        <v/>
      </c>
      <c r="BI700" s="37" t="str">
        <v/>
      </c>
      <c r="BJ700" s="39" t="str">
        <v/>
      </c>
      <c r="BK700" s="39" t="str">
        <v/>
      </c>
      <c r="BL700" s="37" t="str">
        <v/>
      </c>
      <c r="BM700" s="37" t="str">
        <v/>
      </c>
      <c r="BN700" s="37" t="str">
        <v/>
      </c>
      <c r="BO700" s="37" t="str">
        <v/>
      </c>
      <c r="BP700" s="37" t="str">
        <v/>
      </c>
      <c r="BQ700" s="37" t="str">
        <v/>
      </c>
      <c r="BR700" s="40" t="str">
        <f t="shared" si="387"/>
        <v/>
      </c>
      <c r="BS700" s="36" t="str">
        <f>IFERROR(INDEX('Level Multipliers'!$D:$D,MATCH(BR700,'Level Multipliers'!$A:$A,0)),"")</f>
        <v/>
      </c>
      <c r="BT700" s="37" t="str">
        <f t="shared" si="388"/>
        <v/>
      </c>
      <c r="BU700" s="37" t="str">
        <f t="shared" si="389"/>
        <v/>
      </c>
      <c r="BV700" s="38" t="str">
        <f t="shared" si="390"/>
        <v/>
      </c>
      <c r="BW700" s="38" t="str">
        <f t="shared" si="391"/>
        <v/>
      </c>
      <c r="BX700" s="38" t="b">
        <f t="shared" si="392"/>
        <v>1</v>
      </c>
      <c r="BY700" s="37" t="str">
        <f t="array" ref="BY700:CI700">IF(BX700,"",IVSolution($M700,$N700,$O700,BT700,BU700,BV700,BW700,$E700,$F700,$G700,$H700,$I700))</f>
        <v/>
      </c>
      <c r="BZ700" s="37" t="str">
        <v/>
      </c>
      <c r="CA700" s="37" t="str">
        <v/>
      </c>
      <c r="CB700" s="39" t="str">
        <v/>
      </c>
      <c r="CC700" s="39" t="str">
        <v/>
      </c>
      <c r="CD700" s="37" t="str">
        <v/>
      </c>
      <c r="CE700" s="37" t="str">
        <v/>
      </c>
      <c r="CF700" s="37" t="str">
        <v/>
      </c>
      <c r="CG700" s="37" t="str">
        <v/>
      </c>
      <c r="CH700" s="37" t="str">
        <v/>
      </c>
      <c r="CI700" s="37" t="str">
        <v/>
      </c>
      <c r="CJ700" s="41" t="str">
        <f t="shared" si="393"/>
        <v/>
      </c>
      <c r="CK700" s="41" t="str">
        <f t="shared" si="394"/>
        <v/>
      </c>
      <c r="CL700" s="61" t="str">
        <f t="shared" si="395"/>
        <v/>
      </c>
      <c r="CM700" s="39" t="str">
        <f t="shared" si="396"/>
        <v/>
      </c>
      <c r="CN700" s="39" t="str">
        <f t="shared" si="397"/>
        <v/>
      </c>
      <c r="CO700" s="42" t="str">
        <f t="shared" si="398"/>
        <v/>
      </c>
      <c r="CP700" s="42" t="str">
        <f t="shared" si="399"/>
        <v/>
      </c>
      <c r="CQ700" s="42" t="str">
        <f t="shared" si="400"/>
        <v/>
      </c>
      <c r="CR700" s="42" t="str">
        <f t="shared" si="401"/>
        <v/>
      </c>
      <c r="CS700" s="42" t="str">
        <f t="shared" si="402"/>
        <v/>
      </c>
      <c r="CT700" s="42" t="str">
        <f t="shared" si="403"/>
        <v/>
      </c>
      <c r="CU700" s="43" t="str">
        <f t="shared" si="404"/>
        <v/>
      </c>
      <c r="CV700" s="43" t="str">
        <f t="shared" si="405"/>
        <v/>
      </c>
      <c r="CW700" s="43" t="str">
        <f t="shared" si="406"/>
        <v/>
      </c>
      <c r="CX700" s="13"/>
    </row>
    <row r="701" spans="1:102" x14ac:dyDescent="0.25">
      <c r="A701" s="31"/>
      <c r="B701" s="13"/>
      <c r="C701" s="13"/>
      <c r="D701" s="13"/>
      <c r="E701" s="32"/>
      <c r="F701" s="32"/>
      <c r="G701" s="32"/>
      <c r="H701" s="32"/>
      <c r="I701" s="32"/>
      <c r="J701" s="13"/>
      <c r="K701" s="33"/>
      <c r="L701" s="34" t="str">
        <f>IFERROR(INDEX('Pokemon Data'!A:A,MATCH($A701,'Pokemon Data'!$B:$B,0)),"")</f>
        <v/>
      </c>
      <c r="M701" s="34" t="str">
        <f>IFERROR(INDEX('Pokemon Data'!I:I,MATCH($A701,'Pokemon Data'!$B:$B,0)),"")</f>
        <v/>
      </c>
      <c r="N701" s="34" t="str">
        <f>IFERROR(INDEX('Pokemon Data'!J:J,MATCH($A701,'Pokemon Data'!$B:$B,0)),"")</f>
        <v/>
      </c>
      <c r="O701" s="34" t="str">
        <f>IFERROR(INDEX('Pokemon Data'!K:K,MATCH($A701,'Pokemon Data'!$B:$B,0)),"")</f>
        <v/>
      </c>
      <c r="P701" s="35" t="str">
        <f>IFERROR(INDEX('Level Multipliers'!$A:$A,MATCH($D701,'Level Multipliers'!$B:$B,0)),"")</f>
        <v/>
      </c>
      <c r="Q701" s="36" t="str">
        <f>IFERROR(INDEX('Level Multipliers'!$D:$D,MATCH(P701,'Level Multipliers'!$A:$A,0)),"")</f>
        <v/>
      </c>
      <c r="R701" s="37" t="str">
        <f t="shared" si="370"/>
        <v/>
      </c>
      <c r="S701" s="37" t="str">
        <f t="shared" si="371"/>
        <v/>
      </c>
      <c r="T701" s="38" t="str">
        <f t="shared" si="372"/>
        <v/>
      </c>
      <c r="U701" s="38" t="str">
        <f t="shared" si="373"/>
        <v/>
      </c>
      <c r="V701" s="38" t="b">
        <f t="shared" si="374"/>
        <v>1</v>
      </c>
      <c r="W701" s="37" t="str">
        <f t="array" ref="W701:AG701">IF(V701,"",IVSolution($M701,$N701,$O701,R701,S701,T701,U701,$E701,$F701,$G701,$H701,$I701))</f>
        <v/>
      </c>
      <c r="X701" s="37" t="str">
        <v/>
      </c>
      <c r="Y701" s="37" t="str">
        <v/>
      </c>
      <c r="Z701" s="39" t="str">
        <v/>
      </c>
      <c r="AA701" s="39" t="str">
        <v/>
      </c>
      <c r="AB701" s="37" t="str">
        <v/>
      </c>
      <c r="AC701" s="37" t="str">
        <v/>
      </c>
      <c r="AD701" s="37" t="str">
        <v/>
      </c>
      <c r="AE701" s="37" t="str">
        <v/>
      </c>
      <c r="AF701" s="37" t="str">
        <v/>
      </c>
      <c r="AG701" s="37" t="str">
        <v/>
      </c>
      <c r="AH701" s="40" t="str">
        <f t="shared" si="375"/>
        <v/>
      </c>
      <c r="AI701" s="36" t="str">
        <f>IFERROR(INDEX('Level Multipliers'!$D:$D,MATCH(AH701,'Level Multipliers'!$A:$A,0)),"")</f>
        <v/>
      </c>
      <c r="AJ701" s="37" t="str">
        <f t="shared" si="376"/>
        <v/>
      </c>
      <c r="AK701" s="37" t="str">
        <f t="shared" si="377"/>
        <v/>
      </c>
      <c r="AL701" s="38" t="str">
        <f t="shared" si="378"/>
        <v/>
      </c>
      <c r="AM701" s="38" t="str">
        <f t="shared" si="379"/>
        <v/>
      </c>
      <c r="AN701" s="38" t="b">
        <f t="shared" si="380"/>
        <v>1</v>
      </c>
      <c r="AO701" s="37" t="str">
        <f t="array" ref="AO701:AY701">IF(AN701,"",IVSolution($M701,$N701,$O701,AJ701,AK701,AL701,AM701,$E701,$F701,$G701,$H701,$I701))</f>
        <v/>
      </c>
      <c r="AP701" s="37" t="str">
        <v/>
      </c>
      <c r="AQ701" s="37" t="str">
        <v/>
      </c>
      <c r="AR701" s="39" t="str">
        <v/>
      </c>
      <c r="AS701" s="39" t="str">
        <v/>
      </c>
      <c r="AT701" s="37" t="str">
        <v/>
      </c>
      <c r="AU701" s="37" t="str">
        <v/>
      </c>
      <c r="AV701" s="37" t="str">
        <v/>
      </c>
      <c r="AW701" s="37" t="str">
        <v/>
      </c>
      <c r="AX701" s="37" t="str">
        <v/>
      </c>
      <c r="AY701" s="37" t="str">
        <v/>
      </c>
      <c r="AZ701" s="40" t="str">
        <f t="shared" si="381"/>
        <v/>
      </c>
      <c r="BA701" s="36" t="str">
        <f>IFERROR(INDEX('Level Multipliers'!$D:$D,MATCH(AZ701,'Level Multipliers'!$A:$A,0)),"")</f>
        <v/>
      </c>
      <c r="BB701" s="37" t="str">
        <f t="shared" si="382"/>
        <v/>
      </c>
      <c r="BC701" s="37" t="str">
        <f t="shared" si="383"/>
        <v/>
      </c>
      <c r="BD701" s="38" t="str">
        <f t="shared" si="384"/>
        <v/>
      </c>
      <c r="BE701" s="38" t="str">
        <f t="shared" si="385"/>
        <v/>
      </c>
      <c r="BF701" s="38" t="b">
        <f t="shared" si="386"/>
        <v>1</v>
      </c>
      <c r="BG701" s="37" t="str">
        <f t="array" ref="BG701:BQ701">IF(BF701,"",IVSolution($M701,$N701,$O701,BB701,BC701,BD701,BE701,$E701,$F701,$G701,$H701,$I701))</f>
        <v/>
      </c>
      <c r="BH701" s="37" t="str">
        <v/>
      </c>
      <c r="BI701" s="37" t="str">
        <v/>
      </c>
      <c r="BJ701" s="39" t="str">
        <v/>
      </c>
      <c r="BK701" s="39" t="str">
        <v/>
      </c>
      <c r="BL701" s="37" t="str">
        <v/>
      </c>
      <c r="BM701" s="37" t="str">
        <v/>
      </c>
      <c r="BN701" s="37" t="str">
        <v/>
      </c>
      <c r="BO701" s="37" t="str">
        <v/>
      </c>
      <c r="BP701" s="37" t="str">
        <v/>
      </c>
      <c r="BQ701" s="37" t="str">
        <v/>
      </c>
      <c r="BR701" s="40" t="str">
        <f t="shared" si="387"/>
        <v/>
      </c>
      <c r="BS701" s="36" t="str">
        <f>IFERROR(INDEX('Level Multipliers'!$D:$D,MATCH(BR701,'Level Multipliers'!$A:$A,0)),"")</f>
        <v/>
      </c>
      <c r="BT701" s="37" t="str">
        <f t="shared" si="388"/>
        <v/>
      </c>
      <c r="BU701" s="37" t="str">
        <f t="shared" si="389"/>
        <v/>
      </c>
      <c r="BV701" s="38" t="str">
        <f t="shared" si="390"/>
        <v/>
      </c>
      <c r="BW701" s="38" t="str">
        <f t="shared" si="391"/>
        <v/>
      </c>
      <c r="BX701" s="38" t="b">
        <f t="shared" si="392"/>
        <v>1</v>
      </c>
      <c r="BY701" s="37" t="str">
        <f t="array" ref="BY701:CI701">IF(BX701,"",IVSolution($M701,$N701,$O701,BT701,BU701,BV701,BW701,$E701,$F701,$G701,$H701,$I701))</f>
        <v/>
      </c>
      <c r="BZ701" s="37" t="str">
        <v/>
      </c>
      <c r="CA701" s="37" t="str">
        <v/>
      </c>
      <c r="CB701" s="39" t="str">
        <v/>
      </c>
      <c r="CC701" s="39" t="str">
        <v/>
      </c>
      <c r="CD701" s="37" t="str">
        <v/>
      </c>
      <c r="CE701" s="37" t="str">
        <v/>
      </c>
      <c r="CF701" s="37" t="str">
        <v/>
      </c>
      <c r="CG701" s="37" t="str">
        <v/>
      </c>
      <c r="CH701" s="37" t="str">
        <v/>
      </c>
      <c r="CI701" s="37" t="str">
        <v/>
      </c>
      <c r="CJ701" s="41" t="str">
        <f t="shared" si="393"/>
        <v/>
      </c>
      <c r="CK701" s="41" t="str">
        <f t="shared" si="394"/>
        <v/>
      </c>
      <c r="CL701" s="61" t="str">
        <f t="shared" si="395"/>
        <v/>
      </c>
      <c r="CM701" s="39" t="str">
        <f t="shared" si="396"/>
        <v/>
      </c>
      <c r="CN701" s="39" t="str">
        <f t="shared" si="397"/>
        <v/>
      </c>
      <c r="CO701" s="42" t="str">
        <f t="shared" si="398"/>
        <v/>
      </c>
      <c r="CP701" s="42" t="str">
        <f t="shared" si="399"/>
        <v/>
      </c>
      <c r="CQ701" s="42" t="str">
        <f t="shared" si="400"/>
        <v/>
      </c>
      <c r="CR701" s="42" t="str">
        <f t="shared" si="401"/>
        <v/>
      </c>
      <c r="CS701" s="42" t="str">
        <f t="shared" si="402"/>
        <v/>
      </c>
      <c r="CT701" s="42" t="str">
        <f t="shared" si="403"/>
        <v/>
      </c>
      <c r="CU701" s="43" t="str">
        <f t="shared" si="404"/>
        <v/>
      </c>
      <c r="CV701" s="43" t="str">
        <f t="shared" si="405"/>
        <v/>
      </c>
      <c r="CW701" s="43" t="str">
        <f t="shared" si="406"/>
        <v/>
      </c>
      <c r="CX701" s="13"/>
    </row>
    <row r="702" spans="1:102" x14ac:dyDescent="0.25">
      <c r="A702" s="31"/>
      <c r="B702" s="13"/>
      <c r="C702" s="13"/>
      <c r="D702" s="13"/>
      <c r="E702" s="32"/>
      <c r="F702" s="32"/>
      <c r="G702" s="32"/>
      <c r="H702" s="32"/>
      <c r="I702" s="32"/>
      <c r="J702" s="13"/>
      <c r="K702" s="33"/>
      <c r="L702" s="34" t="str">
        <f>IFERROR(INDEX('Pokemon Data'!A:A,MATCH($A702,'Pokemon Data'!$B:$B,0)),"")</f>
        <v/>
      </c>
      <c r="M702" s="34" t="str">
        <f>IFERROR(INDEX('Pokemon Data'!I:I,MATCH($A702,'Pokemon Data'!$B:$B,0)),"")</f>
        <v/>
      </c>
      <c r="N702" s="34" t="str">
        <f>IFERROR(INDEX('Pokemon Data'!J:J,MATCH($A702,'Pokemon Data'!$B:$B,0)),"")</f>
        <v/>
      </c>
      <c r="O702" s="34" t="str">
        <f>IFERROR(INDEX('Pokemon Data'!K:K,MATCH($A702,'Pokemon Data'!$B:$B,0)),"")</f>
        <v/>
      </c>
      <c r="P702" s="35" t="str">
        <f>IFERROR(INDEX('Level Multipliers'!$A:$A,MATCH($D702,'Level Multipliers'!$B:$B,0)),"")</f>
        <v/>
      </c>
      <c r="Q702" s="36" t="str">
        <f>IFERROR(INDEX('Level Multipliers'!$D:$D,MATCH(P702,'Level Multipliers'!$A:$A,0)),"")</f>
        <v/>
      </c>
      <c r="R702" s="37" t="str">
        <f t="shared" si="370"/>
        <v/>
      </c>
      <c r="S702" s="37" t="str">
        <f t="shared" si="371"/>
        <v/>
      </c>
      <c r="T702" s="38" t="str">
        <f t="shared" si="372"/>
        <v/>
      </c>
      <c r="U702" s="38" t="str">
        <f t="shared" si="373"/>
        <v/>
      </c>
      <c r="V702" s="38" t="b">
        <f t="shared" si="374"/>
        <v>1</v>
      </c>
      <c r="W702" s="37" t="str">
        <f t="array" ref="W702:AG702">IF(V702,"",IVSolution($M702,$N702,$O702,R702,S702,T702,U702,$E702,$F702,$G702,$H702,$I702))</f>
        <v/>
      </c>
      <c r="X702" s="37" t="str">
        <v/>
      </c>
      <c r="Y702" s="37" t="str">
        <v/>
      </c>
      <c r="Z702" s="39" t="str">
        <v/>
      </c>
      <c r="AA702" s="39" t="str">
        <v/>
      </c>
      <c r="AB702" s="37" t="str">
        <v/>
      </c>
      <c r="AC702" s="37" t="str">
        <v/>
      </c>
      <c r="AD702" s="37" t="str">
        <v/>
      </c>
      <c r="AE702" s="37" t="str">
        <v/>
      </c>
      <c r="AF702" s="37" t="str">
        <v/>
      </c>
      <c r="AG702" s="37" t="str">
        <v/>
      </c>
      <c r="AH702" s="40" t="str">
        <f t="shared" si="375"/>
        <v/>
      </c>
      <c r="AI702" s="36" t="str">
        <f>IFERROR(INDEX('Level Multipliers'!$D:$D,MATCH(AH702,'Level Multipliers'!$A:$A,0)),"")</f>
        <v/>
      </c>
      <c r="AJ702" s="37" t="str">
        <f t="shared" si="376"/>
        <v/>
      </c>
      <c r="AK702" s="37" t="str">
        <f t="shared" si="377"/>
        <v/>
      </c>
      <c r="AL702" s="38" t="str">
        <f t="shared" si="378"/>
        <v/>
      </c>
      <c r="AM702" s="38" t="str">
        <f t="shared" si="379"/>
        <v/>
      </c>
      <c r="AN702" s="38" t="b">
        <f t="shared" si="380"/>
        <v>1</v>
      </c>
      <c r="AO702" s="37" t="str">
        <f t="array" ref="AO702:AY702">IF(AN702,"",IVSolution($M702,$N702,$O702,AJ702,AK702,AL702,AM702,$E702,$F702,$G702,$H702,$I702))</f>
        <v/>
      </c>
      <c r="AP702" s="37" t="str">
        <v/>
      </c>
      <c r="AQ702" s="37" t="str">
        <v/>
      </c>
      <c r="AR702" s="39" t="str">
        <v/>
      </c>
      <c r="AS702" s="39" t="str">
        <v/>
      </c>
      <c r="AT702" s="37" t="str">
        <v/>
      </c>
      <c r="AU702" s="37" t="str">
        <v/>
      </c>
      <c r="AV702" s="37" t="str">
        <v/>
      </c>
      <c r="AW702" s="37" t="str">
        <v/>
      </c>
      <c r="AX702" s="37" t="str">
        <v/>
      </c>
      <c r="AY702" s="37" t="str">
        <v/>
      </c>
      <c r="AZ702" s="40" t="str">
        <f t="shared" si="381"/>
        <v/>
      </c>
      <c r="BA702" s="36" t="str">
        <f>IFERROR(INDEX('Level Multipliers'!$D:$D,MATCH(AZ702,'Level Multipliers'!$A:$A,0)),"")</f>
        <v/>
      </c>
      <c r="BB702" s="37" t="str">
        <f t="shared" si="382"/>
        <v/>
      </c>
      <c r="BC702" s="37" t="str">
        <f t="shared" si="383"/>
        <v/>
      </c>
      <c r="BD702" s="38" t="str">
        <f t="shared" si="384"/>
        <v/>
      </c>
      <c r="BE702" s="38" t="str">
        <f t="shared" si="385"/>
        <v/>
      </c>
      <c r="BF702" s="38" t="b">
        <f t="shared" si="386"/>
        <v>1</v>
      </c>
      <c r="BG702" s="37" t="str">
        <f t="array" ref="BG702:BQ702">IF(BF702,"",IVSolution($M702,$N702,$O702,BB702,BC702,BD702,BE702,$E702,$F702,$G702,$H702,$I702))</f>
        <v/>
      </c>
      <c r="BH702" s="37" t="str">
        <v/>
      </c>
      <c r="BI702" s="37" t="str">
        <v/>
      </c>
      <c r="BJ702" s="39" t="str">
        <v/>
      </c>
      <c r="BK702" s="39" t="str">
        <v/>
      </c>
      <c r="BL702" s="37" t="str">
        <v/>
      </c>
      <c r="BM702" s="37" t="str">
        <v/>
      </c>
      <c r="BN702" s="37" t="str">
        <v/>
      </c>
      <c r="BO702" s="37" t="str">
        <v/>
      </c>
      <c r="BP702" s="37" t="str">
        <v/>
      </c>
      <c r="BQ702" s="37" t="str">
        <v/>
      </c>
      <c r="BR702" s="40" t="str">
        <f t="shared" si="387"/>
        <v/>
      </c>
      <c r="BS702" s="36" t="str">
        <f>IFERROR(INDEX('Level Multipliers'!$D:$D,MATCH(BR702,'Level Multipliers'!$A:$A,0)),"")</f>
        <v/>
      </c>
      <c r="BT702" s="37" t="str">
        <f t="shared" si="388"/>
        <v/>
      </c>
      <c r="BU702" s="37" t="str">
        <f t="shared" si="389"/>
        <v/>
      </c>
      <c r="BV702" s="38" t="str">
        <f t="shared" si="390"/>
        <v/>
      </c>
      <c r="BW702" s="38" t="str">
        <f t="shared" si="391"/>
        <v/>
      </c>
      <c r="BX702" s="38" t="b">
        <f t="shared" si="392"/>
        <v>1</v>
      </c>
      <c r="BY702" s="37" t="str">
        <f t="array" ref="BY702:CI702">IF(BX702,"",IVSolution($M702,$N702,$O702,BT702,BU702,BV702,BW702,$E702,$F702,$G702,$H702,$I702))</f>
        <v/>
      </c>
      <c r="BZ702" s="37" t="str">
        <v/>
      </c>
      <c r="CA702" s="37" t="str">
        <v/>
      </c>
      <c r="CB702" s="39" t="str">
        <v/>
      </c>
      <c r="CC702" s="39" t="str">
        <v/>
      </c>
      <c r="CD702" s="37" t="str">
        <v/>
      </c>
      <c r="CE702" s="37" t="str">
        <v/>
      </c>
      <c r="CF702" s="37" t="str">
        <v/>
      </c>
      <c r="CG702" s="37" t="str">
        <v/>
      </c>
      <c r="CH702" s="37" t="str">
        <v/>
      </c>
      <c r="CI702" s="37" t="str">
        <v/>
      </c>
      <c r="CJ702" s="41" t="str">
        <f t="shared" si="393"/>
        <v/>
      </c>
      <c r="CK702" s="41" t="str">
        <f t="shared" si="394"/>
        <v/>
      </c>
      <c r="CL702" s="61" t="str">
        <f t="shared" si="395"/>
        <v/>
      </c>
      <c r="CM702" s="39" t="str">
        <f t="shared" si="396"/>
        <v/>
      </c>
      <c r="CN702" s="39" t="str">
        <f t="shared" si="397"/>
        <v/>
      </c>
      <c r="CO702" s="42" t="str">
        <f t="shared" si="398"/>
        <v/>
      </c>
      <c r="CP702" s="42" t="str">
        <f t="shared" si="399"/>
        <v/>
      </c>
      <c r="CQ702" s="42" t="str">
        <f t="shared" si="400"/>
        <v/>
      </c>
      <c r="CR702" s="42" t="str">
        <f t="shared" si="401"/>
        <v/>
      </c>
      <c r="CS702" s="42" t="str">
        <f t="shared" si="402"/>
        <v/>
      </c>
      <c r="CT702" s="42" t="str">
        <f t="shared" si="403"/>
        <v/>
      </c>
      <c r="CU702" s="43" t="str">
        <f t="shared" si="404"/>
        <v/>
      </c>
      <c r="CV702" s="43" t="str">
        <f t="shared" si="405"/>
        <v/>
      </c>
      <c r="CW702" s="43" t="str">
        <f t="shared" si="406"/>
        <v/>
      </c>
      <c r="CX702" s="13"/>
    </row>
    <row r="703" spans="1:102" x14ac:dyDescent="0.25">
      <c r="A703" s="31"/>
      <c r="B703" s="13"/>
      <c r="C703" s="13"/>
      <c r="D703" s="13"/>
      <c r="E703" s="32"/>
      <c r="F703" s="32"/>
      <c r="G703" s="32"/>
      <c r="H703" s="32"/>
      <c r="I703" s="32"/>
      <c r="J703" s="13"/>
      <c r="K703" s="33"/>
      <c r="L703" s="34" t="str">
        <f>IFERROR(INDEX('Pokemon Data'!A:A,MATCH($A703,'Pokemon Data'!$B:$B,0)),"")</f>
        <v/>
      </c>
      <c r="M703" s="34" t="str">
        <f>IFERROR(INDEX('Pokemon Data'!I:I,MATCH($A703,'Pokemon Data'!$B:$B,0)),"")</f>
        <v/>
      </c>
      <c r="N703" s="34" t="str">
        <f>IFERROR(INDEX('Pokemon Data'!J:J,MATCH($A703,'Pokemon Data'!$B:$B,0)),"")</f>
        <v/>
      </c>
      <c r="O703" s="34" t="str">
        <f>IFERROR(INDEX('Pokemon Data'!K:K,MATCH($A703,'Pokemon Data'!$B:$B,0)),"")</f>
        <v/>
      </c>
      <c r="P703" s="35" t="str">
        <f>IFERROR(INDEX('Level Multipliers'!$A:$A,MATCH($D703,'Level Multipliers'!$B:$B,0)),"")</f>
        <v/>
      </c>
      <c r="Q703" s="36" t="str">
        <f>IFERROR(INDEX('Level Multipliers'!$D:$D,MATCH(P703,'Level Multipliers'!$A:$A,0)),"")</f>
        <v/>
      </c>
      <c r="R703" s="37" t="str">
        <f t="shared" si="370"/>
        <v/>
      </c>
      <c r="S703" s="37" t="str">
        <f t="shared" si="371"/>
        <v/>
      </c>
      <c r="T703" s="38" t="str">
        <f t="shared" si="372"/>
        <v/>
      </c>
      <c r="U703" s="38" t="str">
        <f t="shared" si="373"/>
        <v/>
      </c>
      <c r="V703" s="38" t="b">
        <f t="shared" si="374"/>
        <v>1</v>
      </c>
      <c r="W703" s="37" t="str">
        <f t="array" ref="W703:AG703">IF(V703,"",IVSolution($M703,$N703,$O703,R703,S703,T703,U703,$E703,$F703,$G703,$H703,$I703))</f>
        <v/>
      </c>
      <c r="X703" s="37" t="str">
        <v/>
      </c>
      <c r="Y703" s="37" t="str">
        <v/>
      </c>
      <c r="Z703" s="39" t="str">
        <v/>
      </c>
      <c r="AA703" s="39" t="str">
        <v/>
      </c>
      <c r="AB703" s="37" t="str">
        <v/>
      </c>
      <c r="AC703" s="37" t="str">
        <v/>
      </c>
      <c r="AD703" s="37" t="str">
        <v/>
      </c>
      <c r="AE703" s="37" t="str">
        <v/>
      </c>
      <c r="AF703" s="37" t="str">
        <v/>
      </c>
      <c r="AG703" s="37" t="str">
        <v/>
      </c>
      <c r="AH703" s="40" t="str">
        <f t="shared" si="375"/>
        <v/>
      </c>
      <c r="AI703" s="36" t="str">
        <f>IFERROR(INDEX('Level Multipliers'!$D:$D,MATCH(AH703,'Level Multipliers'!$A:$A,0)),"")</f>
        <v/>
      </c>
      <c r="AJ703" s="37" t="str">
        <f t="shared" si="376"/>
        <v/>
      </c>
      <c r="AK703" s="37" t="str">
        <f t="shared" si="377"/>
        <v/>
      </c>
      <c r="AL703" s="38" t="str">
        <f t="shared" si="378"/>
        <v/>
      </c>
      <c r="AM703" s="38" t="str">
        <f t="shared" si="379"/>
        <v/>
      </c>
      <c r="AN703" s="38" t="b">
        <f t="shared" si="380"/>
        <v>1</v>
      </c>
      <c r="AO703" s="37" t="str">
        <f t="array" ref="AO703:AY703">IF(AN703,"",IVSolution($M703,$N703,$O703,AJ703,AK703,AL703,AM703,$E703,$F703,$G703,$H703,$I703))</f>
        <v/>
      </c>
      <c r="AP703" s="37" t="str">
        <v/>
      </c>
      <c r="AQ703" s="37" t="str">
        <v/>
      </c>
      <c r="AR703" s="39" t="str">
        <v/>
      </c>
      <c r="AS703" s="39" t="str">
        <v/>
      </c>
      <c r="AT703" s="37" t="str">
        <v/>
      </c>
      <c r="AU703" s="37" t="str">
        <v/>
      </c>
      <c r="AV703" s="37" t="str">
        <v/>
      </c>
      <c r="AW703" s="37" t="str">
        <v/>
      </c>
      <c r="AX703" s="37" t="str">
        <v/>
      </c>
      <c r="AY703" s="37" t="str">
        <v/>
      </c>
      <c r="AZ703" s="40" t="str">
        <f t="shared" si="381"/>
        <v/>
      </c>
      <c r="BA703" s="36" t="str">
        <f>IFERROR(INDEX('Level Multipliers'!$D:$D,MATCH(AZ703,'Level Multipliers'!$A:$A,0)),"")</f>
        <v/>
      </c>
      <c r="BB703" s="37" t="str">
        <f t="shared" si="382"/>
        <v/>
      </c>
      <c r="BC703" s="37" t="str">
        <f t="shared" si="383"/>
        <v/>
      </c>
      <c r="BD703" s="38" t="str">
        <f t="shared" si="384"/>
        <v/>
      </c>
      <c r="BE703" s="38" t="str">
        <f t="shared" si="385"/>
        <v/>
      </c>
      <c r="BF703" s="38" t="b">
        <f t="shared" si="386"/>
        <v>1</v>
      </c>
      <c r="BG703" s="37" t="str">
        <f t="array" ref="BG703:BQ703">IF(BF703,"",IVSolution($M703,$N703,$O703,BB703,BC703,BD703,BE703,$E703,$F703,$G703,$H703,$I703))</f>
        <v/>
      </c>
      <c r="BH703" s="37" t="str">
        <v/>
      </c>
      <c r="BI703" s="37" t="str">
        <v/>
      </c>
      <c r="BJ703" s="39" t="str">
        <v/>
      </c>
      <c r="BK703" s="39" t="str">
        <v/>
      </c>
      <c r="BL703" s="37" t="str">
        <v/>
      </c>
      <c r="BM703" s="37" t="str">
        <v/>
      </c>
      <c r="BN703" s="37" t="str">
        <v/>
      </c>
      <c r="BO703" s="37" t="str">
        <v/>
      </c>
      <c r="BP703" s="37" t="str">
        <v/>
      </c>
      <c r="BQ703" s="37" t="str">
        <v/>
      </c>
      <c r="BR703" s="40" t="str">
        <f t="shared" si="387"/>
        <v/>
      </c>
      <c r="BS703" s="36" t="str">
        <f>IFERROR(INDEX('Level Multipliers'!$D:$D,MATCH(BR703,'Level Multipliers'!$A:$A,0)),"")</f>
        <v/>
      </c>
      <c r="BT703" s="37" t="str">
        <f t="shared" si="388"/>
        <v/>
      </c>
      <c r="BU703" s="37" t="str">
        <f t="shared" si="389"/>
        <v/>
      </c>
      <c r="BV703" s="38" t="str">
        <f t="shared" si="390"/>
        <v/>
      </c>
      <c r="BW703" s="38" t="str">
        <f t="shared" si="391"/>
        <v/>
      </c>
      <c r="BX703" s="38" t="b">
        <f t="shared" si="392"/>
        <v>1</v>
      </c>
      <c r="BY703" s="37" t="str">
        <f t="array" ref="BY703:CI703">IF(BX703,"",IVSolution($M703,$N703,$O703,BT703,BU703,BV703,BW703,$E703,$F703,$G703,$H703,$I703))</f>
        <v/>
      </c>
      <c r="BZ703" s="37" t="str">
        <v/>
      </c>
      <c r="CA703" s="37" t="str">
        <v/>
      </c>
      <c r="CB703" s="39" t="str">
        <v/>
      </c>
      <c r="CC703" s="39" t="str">
        <v/>
      </c>
      <c r="CD703" s="37" t="str">
        <v/>
      </c>
      <c r="CE703" s="37" t="str">
        <v/>
      </c>
      <c r="CF703" s="37" t="str">
        <v/>
      </c>
      <c r="CG703" s="37" t="str">
        <v/>
      </c>
      <c r="CH703" s="37" t="str">
        <v/>
      </c>
      <c r="CI703" s="37" t="str">
        <v/>
      </c>
      <c r="CJ703" s="41" t="str">
        <f t="shared" si="393"/>
        <v/>
      </c>
      <c r="CK703" s="41" t="str">
        <f t="shared" si="394"/>
        <v/>
      </c>
      <c r="CL703" s="61" t="str">
        <f t="shared" si="395"/>
        <v/>
      </c>
      <c r="CM703" s="39" t="str">
        <f t="shared" si="396"/>
        <v/>
      </c>
      <c r="CN703" s="39" t="str">
        <f t="shared" si="397"/>
        <v/>
      </c>
      <c r="CO703" s="42" t="str">
        <f t="shared" si="398"/>
        <v/>
      </c>
      <c r="CP703" s="42" t="str">
        <f t="shared" si="399"/>
        <v/>
      </c>
      <c r="CQ703" s="42" t="str">
        <f t="shared" si="400"/>
        <v/>
      </c>
      <c r="CR703" s="42" t="str">
        <f t="shared" si="401"/>
        <v/>
      </c>
      <c r="CS703" s="42" t="str">
        <f t="shared" si="402"/>
        <v/>
      </c>
      <c r="CT703" s="42" t="str">
        <f t="shared" si="403"/>
        <v/>
      </c>
      <c r="CU703" s="43" t="str">
        <f t="shared" si="404"/>
        <v/>
      </c>
      <c r="CV703" s="43" t="str">
        <f t="shared" si="405"/>
        <v/>
      </c>
      <c r="CW703" s="43" t="str">
        <f t="shared" si="406"/>
        <v/>
      </c>
      <c r="CX703" s="13"/>
    </row>
    <row r="704" spans="1:102" x14ac:dyDescent="0.25">
      <c r="A704" s="31"/>
      <c r="B704" s="13"/>
      <c r="C704" s="13"/>
      <c r="D704" s="13"/>
      <c r="E704" s="32"/>
      <c r="F704" s="32"/>
      <c r="G704" s="32"/>
      <c r="H704" s="32"/>
      <c r="I704" s="32"/>
      <c r="J704" s="13"/>
      <c r="K704" s="33"/>
      <c r="L704" s="34" t="str">
        <f>IFERROR(INDEX('Pokemon Data'!A:A,MATCH($A704,'Pokemon Data'!$B:$B,0)),"")</f>
        <v/>
      </c>
      <c r="M704" s="34" t="str">
        <f>IFERROR(INDEX('Pokemon Data'!I:I,MATCH($A704,'Pokemon Data'!$B:$B,0)),"")</f>
        <v/>
      </c>
      <c r="N704" s="34" t="str">
        <f>IFERROR(INDEX('Pokemon Data'!J:J,MATCH($A704,'Pokemon Data'!$B:$B,0)),"")</f>
        <v/>
      </c>
      <c r="O704" s="34" t="str">
        <f>IFERROR(INDEX('Pokemon Data'!K:K,MATCH($A704,'Pokemon Data'!$B:$B,0)),"")</f>
        <v/>
      </c>
      <c r="P704" s="35" t="str">
        <f>IFERROR(INDEX('Level Multipliers'!$A:$A,MATCH($D704,'Level Multipliers'!$B:$B,0)),"")</f>
        <v/>
      </c>
      <c r="Q704" s="36" t="str">
        <f>IFERROR(INDEX('Level Multipliers'!$D:$D,MATCH(P704,'Level Multipliers'!$A:$A,0)),"")</f>
        <v/>
      </c>
      <c r="R704" s="37" t="str">
        <f t="shared" si="370"/>
        <v/>
      </c>
      <c r="S704" s="37" t="str">
        <f t="shared" si="371"/>
        <v/>
      </c>
      <c r="T704" s="38" t="str">
        <f t="shared" si="372"/>
        <v/>
      </c>
      <c r="U704" s="38" t="str">
        <f t="shared" si="373"/>
        <v/>
      </c>
      <c r="V704" s="38" t="b">
        <f t="shared" si="374"/>
        <v>1</v>
      </c>
      <c r="W704" s="37" t="str">
        <f t="array" ref="W704:AG704">IF(V704,"",IVSolution($M704,$N704,$O704,R704,S704,T704,U704,$E704,$F704,$G704,$H704,$I704))</f>
        <v/>
      </c>
      <c r="X704" s="37" t="str">
        <v/>
      </c>
      <c r="Y704" s="37" t="str">
        <v/>
      </c>
      <c r="Z704" s="39" t="str">
        <v/>
      </c>
      <c r="AA704" s="39" t="str">
        <v/>
      </c>
      <c r="AB704" s="37" t="str">
        <v/>
      </c>
      <c r="AC704" s="37" t="str">
        <v/>
      </c>
      <c r="AD704" s="37" t="str">
        <v/>
      </c>
      <c r="AE704" s="37" t="str">
        <v/>
      </c>
      <c r="AF704" s="37" t="str">
        <v/>
      </c>
      <c r="AG704" s="37" t="str">
        <v/>
      </c>
      <c r="AH704" s="40" t="str">
        <f t="shared" si="375"/>
        <v/>
      </c>
      <c r="AI704" s="36" t="str">
        <f>IFERROR(INDEX('Level Multipliers'!$D:$D,MATCH(AH704,'Level Multipliers'!$A:$A,0)),"")</f>
        <v/>
      </c>
      <c r="AJ704" s="37" t="str">
        <f t="shared" si="376"/>
        <v/>
      </c>
      <c r="AK704" s="37" t="str">
        <f t="shared" si="377"/>
        <v/>
      </c>
      <c r="AL704" s="38" t="str">
        <f t="shared" si="378"/>
        <v/>
      </c>
      <c r="AM704" s="38" t="str">
        <f t="shared" si="379"/>
        <v/>
      </c>
      <c r="AN704" s="38" t="b">
        <f t="shared" si="380"/>
        <v>1</v>
      </c>
      <c r="AO704" s="37" t="str">
        <f t="array" ref="AO704:AY704">IF(AN704,"",IVSolution($M704,$N704,$O704,AJ704,AK704,AL704,AM704,$E704,$F704,$G704,$H704,$I704))</f>
        <v/>
      </c>
      <c r="AP704" s="37" t="str">
        <v/>
      </c>
      <c r="AQ704" s="37" t="str">
        <v/>
      </c>
      <c r="AR704" s="39" t="str">
        <v/>
      </c>
      <c r="AS704" s="39" t="str">
        <v/>
      </c>
      <c r="AT704" s="37" t="str">
        <v/>
      </c>
      <c r="AU704" s="37" t="str">
        <v/>
      </c>
      <c r="AV704" s="37" t="str">
        <v/>
      </c>
      <c r="AW704" s="37" t="str">
        <v/>
      </c>
      <c r="AX704" s="37" t="str">
        <v/>
      </c>
      <c r="AY704" s="37" t="str">
        <v/>
      </c>
      <c r="AZ704" s="40" t="str">
        <f t="shared" si="381"/>
        <v/>
      </c>
      <c r="BA704" s="36" t="str">
        <f>IFERROR(INDEX('Level Multipliers'!$D:$D,MATCH(AZ704,'Level Multipliers'!$A:$A,0)),"")</f>
        <v/>
      </c>
      <c r="BB704" s="37" t="str">
        <f t="shared" si="382"/>
        <v/>
      </c>
      <c r="BC704" s="37" t="str">
        <f t="shared" si="383"/>
        <v/>
      </c>
      <c r="BD704" s="38" t="str">
        <f t="shared" si="384"/>
        <v/>
      </c>
      <c r="BE704" s="38" t="str">
        <f t="shared" si="385"/>
        <v/>
      </c>
      <c r="BF704" s="38" t="b">
        <f t="shared" si="386"/>
        <v>1</v>
      </c>
      <c r="BG704" s="37" t="str">
        <f t="array" ref="BG704:BQ704">IF(BF704,"",IVSolution($M704,$N704,$O704,BB704,BC704,BD704,BE704,$E704,$F704,$G704,$H704,$I704))</f>
        <v/>
      </c>
      <c r="BH704" s="37" t="str">
        <v/>
      </c>
      <c r="BI704" s="37" t="str">
        <v/>
      </c>
      <c r="BJ704" s="39" t="str">
        <v/>
      </c>
      <c r="BK704" s="39" t="str">
        <v/>
      </c>
      <c r="BL704" s="37" t="str">
        <v/>
      </c>
      <c r="BM704" s="37" t="str">
        <v/>
      </c>
      <c r="BN704" s="37" t="str">
        <v/>
      </c>
      <c r="BO704" s="37" t="str">
        <v/>
      </c>
      <c r="BP704" s="37" t="str">
        <v/>
      </c>
      <c r="BQ704" s="37" t="str">
        <v/>
      </c>
      <c r="BR704" s="40" t="str">
        <f t="shared" si="387"/>
        <v/>
      </c>
      <c r="BS704" s="36" t="str">
        <f>IFERROR(INDEX('Level Multipliers'!$D:$D,MATCH(BR704,'Level Multipliers'!$A:$A,0)),"")</f>
        <v/>
      </c>
      <c r="BT704" s="37" t="str">
        <f t="shared" si="388"/>
        <v/>
      </c>
      <c r="BU704" s="37" t="str">
        <f t="shared" si="389"/>
        <v/>
      </c>
      <c r="BV704" s="38" t="str">
        <f t="shared" si="390"/>
        <v/>
      </c>
      <c r="BW704" s="38" t="str">
        <f t="shared" si="391"/>
        <v/>
      </c>
      <c r="BX704" s="38" t="b">
        <f t="shared" si="392"/>
        <v>1</v>
      </c>
      <c r="BY704" s="37" t="str">
        <f t="array" ref="BY704:CI704">IF(BX704,"",IVSolution($M704,$N704,$O704,BT704,BU704,BV704,BW704,$E704,$F704,$G704,$H704,$I704))</f>
        <v/>
      </c>
      <c r="BZ704" s="37" t="str">
        <v/>
      </c>
      <c r="CA704" s="37" t="str">
        <v/>
      </c>
      <c r="CB704" s="39" t="str">
        <v/>
      </c>
      <c r="CC704" s="39" t="str">
        <v/>
      </c>
      <c r="CD704" s="37" t="str">
        <v/>
      </c>
      <c r="CE704" s="37" t="str">
        <v/>
      </c>
      <c r="CF704" s="37" t="str">
        <v/>
      </c>
      <c r="CG704" s="37" t="str">
        <v/>
      </c>
      <c r="CH704" s="37" t="str">
        <v/>
      </c>
      <c r="CI704" s="37" t="str">
        <v/>
      </c>
      <c r="CJ704" s="41" t="str">
        <f t="shared" si="393"/>
        <v/>
      </c>
      <c r="CK704" s="41" t="str">
        <f t="shared" si="394"/>
        <v/>
      </c>
      <c r="CL704" s="61" t="str">
        <f t="shared" si="395"/>
        <v/>
      </c>
      <c r="CM704" s="39" t="str">
        <f t="shared" si="396"/>
        <v/>
      </c>
      <c r="CN704" s="39" t="str">
        <f t="shared" si="397"/>
        <v/>
      </c>
      <c r="CO704" s="42" t="str">
        <f t="shared" si="398"/>
        <v/>
      </c>
      <c r="CP704" s="42" t="str">
        <f t="shared" si="399"/>
        <v/>
      </c>
      <c r="CQ704" s="42" t="str">
        <f t="shared" si="400"/>
        <v/>
      </c>
      <c r="CR704" s="42" t="str">
        <f t="shared" si="401"/>
        <v/>
      </c>
      <c r="CS704" s="42" t="str">
        <f t="shared" si="402"/>
        <v/>
      </c>
      <c r="CT704" s="42" t="str">
        <f t="shared" si="403"/>
        <v/>
      </c>
      <c r="CU704" s="43" t="str">
        <f t="shared" si="404"/>
        <v/>
      </c>
      <c r="CV704" s="43" t="str">
        <f t="shared" si="405"/>
        <v/>
      </c>
      <c r="CW704" s="43" t="str">
        <f t="shared" si="406"/>
        <v/>
      </c>
      <c r="CX704" s="13"/>
    </row>
    <row r="705" spans="1:102" x14ac:dyDescent="0.25">
      <c r="A705" s="31"/>
      <c r="B705" s="13"/>
      <c r="C705" s="13"/>
      <c r="D705" s="13"/>
      <c r="E705" s="32"/>
      <c r="F705" s="32"/>
      <c r="G705" s="32"/>
      <c r="H705" s="32"/>
      <c r="I705" s="32"/>
      <c r="J705" s="13"/>
      <c r="K705" s="33"/>
      <c r="L705" s="34" t="str">
        <f>IFERROR(INDEX('Pokemon Data'!A:A,MATCH($A705,'Pokemon Data'!$B:$B,0)),"")</f>
        <v/>
      </c>
      <c r="M705" s="34" t="str">
        <f>IFERROR(INDEX('Pokemon Data'!I:I,MATCH($A705,'Pokemon Data'!$B:$B,0)),"")</f>
        <v/>
      </c>
      <c r="N705" s="34" t="str">
        <f>IFERROR(INDEX('Pokemon Data'!J:J,MATCH($A705,'Pokemon Data'!$B:$B,0)),"")</f>
        <v/>
      </c>
      <c r="O705" s="34" t="str">
        <f>IFERROR(INDEX('Pokemon Data'!K:K,MATCH($A705,'Pokemon Data'!$B:$B,0)),"")</f>
        <v/>
      </c>
      <c r="P705" s="35" t="str">
        <f>IFERROR(INDEX('Level Multipliers'!$A:$A,MATCH($D705,'Level Multipliers'!$B:$B,0)),"")</f>
        <v/>
      </c>
      <c r="Q705" s="36" t="str">
        <f>IFERROR(INDEX('Level Multipliers'!$D:$D,MATCH(P705,'Level Multipliers'!$A:$A,0)),"")</f>
        <v/>
      </c>
      <c r="R705" s="37" t="str">
        <f t="shared" si="370"/>
        <v/>
      </c>
      <c r="S705" s="37" t="str">
        <f t="shared" si="371"/>
        <v/>
      </c>
      <c r="T705" s="38" t="str">
        <f t="shared" si="372"/>
        <v/>
      </c>
      <c r="U705" s="38" t="str">
        <f t="shared" si="373"/>
        <v/>
      </c>
      <c r="V705" s="38" t="b">
        <f t="shared" si="374"/>
        <v>1</v>
      </c>
      <c r="W705" s="37" t="str">
        <f t="array" ref="W705:AG705">IF(V705,"",IVSolution($M705,$N705,$O705,R705,S705,T705,U705,$E705,$F705,$G705,$H705,$I705))</f>
        <v/>
      </c>
      <c r="X705" s="37" t="str">
        <v/>
      </c>
      <c r="Y705" s="37" t="str">
        <v/>
      </c>
      <c r="Z705" s="39" t="str">
        <v/>
      </c>
      <c r="AA705" s="39" t="str">
        <v/>
      </c>
      <c r="AB705" s="37" t="str">
        <v/>
      </c>
      <c r="AC705" s="37" t="str">
        <v/>
      </c>
      <c r="AD705" s="37" t="str">
        <v/>
      </c>
      <c r="AE705" s="37" t="str">
        <v/>
      </c>
      <c r="AF705" s="37" t="str">
        <v/>
      </c>
      <c r="AG705" s="37" t="str">
        <v/>
      </c>
      <c r="AH705" s="40" t="str">
        <f t="shared" si="375"/>
        <v/>
      </c>
      <c r="AI705" s="36" t="str">
        <f>IFERROR(INDEX('Level Multipliers'!$D:$D,MATCH(AH705,'Level Multipliers'!$A:$A,0)),"")</f>
        <v/>
      </c>
      <c r="AJ705" s="37" t="str">
        <f t="shared" si="376"/>
        <v/>
      </c>
      <c r="AK705" s="37" t="str">
        <f t="shared" si="377"/>
        <v/>
      </c>
      <c r="AL705" s="38" t="str">
        <f t="shared" si="378"/>
        <v/>
      </c>
      <c r="AM705" s="38" t="str">
        <f t="shared" si="379"/>
        <v/>
      </c>
      <c r="AN705" s="38" t="b">
        <f t="shared" si="380"/>
        <v>1</v>
      </c>
      <c r="AO705" s="37" t="str">
        <f t="array" ref="AO705:AY705">IF(AN705,"",IVSolution($M705,$N705,$O705,AJ705,AK705,AL705,AM705,$E705,$F705,$G705,$H705,$I705))</f>
        <v/>
      </c>
      <c r="AP705" s="37" t="str">
        <v/>
      </c>
      <c r="AQ705" s="37" t="str">
        <v/>
      </c>
      <c r="AR705" s="39" t="str">
        <v/>
      </c>
      <c r="AS705" s="39" t="str">
        <v/>
      </c>
      <c r="AT705" s="37" t="str">
        <v/>
      </c>
      <c r="AU705" s="37" t="str">
        <v/>
      </c>
      <c r="AV705" s="37" t="str">
        <v/>
      </c>
      <c r="AW705" s="37" t="str">
        <v/>
      </c>
      <c r="AX705" s="37" t="str">
        <v/>
      </c>
      <c r="AY705" s="37" t="str">
        <v/>
      </c>
      <c r="AZ705" s="40" t="str">
        <f t="shared" si="381"/>
        <v/>
      </c>
      <c r="BA705" s="36" t="str">
        <f>IFERROR(INDEX('Level Multipliers'!$D:$D,MATCH(AZ705,'Level Multipliers'!$A:$A,0)),"")</f>
        <v/>
      </c>
      <c r="BB705" s="37" t="str">
        <f t="shared" si="382"/>
        <v/>
      </c>
      <c r="BC705" s="37" t="str">
        <f t="shared" si="383"/>
        <v/>
      </c>
      <c r="BD705" s="38" t="str">
        <f t="shared" si="384"/>
        <v/>
      </c>
      <c r="BE705" s="38" t="str">
        <f t="shared" si="385"/>
        <v/>
      </c>
      <c r="BF705" s="38" t="b">
        <f t="shared" si="386"/>
        <v>1</v>
      </c>
      <c r="BG705" s="37" t="str">
        <f t="array" ref="BG705:BQ705">IF(BF705,"",IVSolution($M705,$N705,$O705,BB705,BC705,BD705,BE705,$E705,$F705,$G705,$H705,$I705))</f>
        <v/>
      </c>
      <c r="BH705" s="37" t="str">
        <v/>
      </c>
      <c r="BI705" s="37" t="str">
        <v/>
      </c>
      <c r="BJ705" s="39" t="str">
        <v/>
      </c>
      <c r="BK705" s="39" t="str">
        <v/>
      </c>
      <c r="BL705" s="37" t="str">
        <v/>
      </c>
      <c r="BM705" s="37" t="str">
        <v/>
      </c>
      <c r="BN705" s="37" t="str">
        <v/>
      </c>
      <c r="BO705" s="37" t="str">
        <v/>
      </c>
      <c r="BP705" s="37" t="str">
        <v/>
      </c>
      <c r="BQ705" s="37" t="str">
        <v/>
      </c>
      <c r="BR705" s="40" t="str">
        <f t="shared" si="387"/>
        <v/>
      </c>
      <c r="BS705" s="36" t="str">
        <f>IFERROR(INDEX('Level Multipliers'!$D:$D,MATCH(BR705,'Level Multipliers'!$A:$A,0)),"")</f>
        <v/>
      </c>
      <c r="BT705" s="37" t="str">
        <f t="shared" si="388"/>
        <v/>
      </c>
      <c r="BU705" s="37" t="str">
        <f t="shared" si="389"/>
        <v/>
      </c>
      <c r="BV705" s="38" t="str">
        <f t="shared" si="390"/>
        <v/>
      </c>
      <c r="BW705" s="38" t="str">
        <f t="shared" si="391"/>
        <v/>
      </c>
      <c r="BX705" s="38" t="b">
        <f t="shared" si="392"/>
        <v>1</v>
      </c>
      <c r="BY705" s="37" t="str">
        <f t="array" ref="BY705:CI705">IF(BX705,"",IVSolution($M705,$N705,$O705,BT705,BU705,BV705,BW705,$E705,$F705,$G705,$H705,$I705))</f>
        <v/>
      </c>
      <c r="BZ705" s="37" t="str">
        <v/>
      </c>
      <c r="CA705" s="37" t="str">
        <v/>
      </c>
      <c r="CB705" s="39" t="str">
        <v/>
      </c>
      <c r="CC705" s="39" t="str">
        <v/>
      </c>
      <c r="CD705" s="37" t="str">
        <v/>
      </c>
      <c r="CE705" s="37" t="str">
        <v/>
      </c>
      <c r="CF705" s="37" t="str">
        <v/>
      </c>
      <c r="CG705" s="37" t="str">
        <v/>
      </c>
      <c r="CH705" s="37" t="str">
        <v/>
      </c>
      <c r="CI705" s="37" t="str">
        <v/>
      </c>
      <c r="CJ705" s="41" t="str">
        <f t="shared" si="393"/>
        <v/>
      </c>
      <c r="CK705" s="41" t="str">
        <f t="shared" si="394"/>
        <v/>
      </c>
      <c r="CL705" s="61" t="str">
        <f t="shared" si="395"/>
        <v/>
      </c>
      <c r="CM705" s="39" t="str">
        <f t="shared" si="396"/>
        <v/>
      </c>
      <c r="CN705" s="39" t="str">
        <f t="shared" si="397"/>
        <v/>
      </c>
      <c r="CO705" s="42" t="str">
        <f t="shared" si="398"/>
        <v/>
      </c>
      <c r="CP705" s="42" t="str">
        <f t="shared" si="399"/>
        <v/>
      </c>
      <c r="CQ705" s="42" t="str">
        <f t="shared" si="400"/>
        <v/>
      </c>
      <c r="CR705" s="42" t="str">
        <f t="shared" si="401"/>
        <v/>
      </c>
      <c r="CS705" s="42" t="str">
        <f t="shared" si="402"/>
        <v/>
      </c>
      <c r="CT705" s="42" t="str">
        <f t="shared" si="403"/>
        <v/>
      </c>
      <c r="CU705" s="43" t="str">
        <f t="shared" si="404"/>
        <v/>
      </c>
      <c r="CV705" s="43" t="str">
        <f t="shared" si="405"/>
        <v/>
      </c>
      <c r="CW705" s="43" t="str">
        <f t="shared" si="406"/>
        <v/>
      </c>
      <c r="CX705" s="13"/>
    </row>
    <row r="706" spans="1:102" x14ac:dyDescent="0.25">
      <c r="A706" s="31"/>
      <c r="B706" s="13"/>
      <c r="C706" s="13"/>
      <c r="D706" s="13"/>
      <c r="E706" s="32"/>
      <c r="F706" s="32"/>
      <c r="G706" s="32"/>
      <c r="H706" s="32"/>
      <c r="I706" s="32"/>
      <c r="J706" s="13"/>
      <c r="K706" s="33"/>
      <c r="L706" s="34" t="str">
        <f>IFERROR(INDEX('Pokemon Data'!A:A,MATCH($A706,'Pokemon Data'!$B:$B,0)),"")</f>
        <v/>
      </c>
      <c r="M706" s="34" t="str">
        <f>IFERROR(INDEX('Pokemon Data'!I:I,MATCH($A706,'Pokemon Data'!$B:$B,0)),"")</f>
        <v/>
      </c>
      <c r="N706" s="34" t="str">
        <f>IFERROR(INDEX('Pokemon Data'!J:J,MATCH($A706,'Pokemon Data'!$B:$B,0)),"")</f>
        <v/>
      </c>
      <c r="O706" s="34" t="str">
        <f>IFERROR(INDEX('Pokemon Data'!K:K,MATCH($A706,'Pokemon Data'!$B:$B,0)),"")</f>
        <v/>
      </c>
      <c r="P706" s="35" t="str">
        <f>IFERROR(INDEX('Level Multipliers'!$A:$A,MATCH($D706,'Level Multipliers'!$B:$B,0)),"")</f>
        <v/>
      </c>
      <c r="Q706" s="36" t="str">
        <f>IFERROR(INDEX('Level Multipliers'!$D:$D,MATCH(P706,'Level Multipliers'!$A:$A,0)),"")</f>
        <v/>
      </c>
      <c r="R706" s="37" t="str">
        <f t="shared" si="370"/>
        <v/>
      </c>
      <c r="S706" s="37" t="str">
        <f t="shared" si="371"/>
        <v/>
      </c>
      <c r="T706" s="38" t="str">
        <f t="shared" si="372"/>
        <v/>
      </c>
      <c r="U706" s="38" t="str">
        <f t="shared" si="373"/>
        <v/>
      </c>
      <c r="V706" s="38" t="b">
        <f t="shared" si="374"/>
        <v>1</v>
      </c>
      <c r="W706" s="37" t="str">
        <f t="array" ref="W706:AG706">IF(V706,"",IVSolution($M706,$N706,$O706,R706,S706,T706,U706,$E706,$F706,$G706,$H706,$I706))</f>
        <v/>
      </c>
      <c r="X706" s="37" t="str">
        <v/>
      </c>
      <c r="Y706" s="37" t="str">
        <v/>
      </c>
      <c r="Z706" s="39" t="str">
        <v/>
      </c>
      <c r="AA706" s="39" t="str">
        <v/>
      </c>
      <c r="AB706" s="37" t="str">
        <v/>
      </c>
      <c r="AC706" s="37" t="str">
        <v/>
      </c>
      <c r="AD706" s="37" t="str">
        <v/>
      </c>
      <c r="AE706" s="37" t="str">
        <v/>
      </c>
      <c r="AF706" s="37" t="str">
        <v/>
      </c>
      <c r="AG706" s="37" t="str">
        <v/>
      </c>
      <c r="AH706" s="40" t="str">
        <f t="shared" si="375"/>
        <v/>
      </c>
      <c r="AI706" s="36" t="str">
        <f>IFERROR(INDEX('Level Multipliers'!$D:$D,MATCH(AH706,'Level Multipliers'!$A:$A,0)),"")</f>
        <v/>
      </c>
      <c r="AJ706" s="37" t="str">
        <f t="shared" si="376"/>
        <v/>
      </c>
      <c r="AK706" s="37" t="str">
        <f t="shared" si="377"/>
        <v/>
      </c>
      <c r="AL706" s="38" t="str">
        <f t="shared" si="378"/>
        <v/>
      </c>
      <c r="AM706" s="38" t="str">
        <f t="shared" si="379"/>
        <v/>
      </c>
      <c r="AN706" s="38" t="b">
        <f t="shared" si="380"/>
        <v>1</v>
      </c>
      <c r="AO706" s="37" t="str">
        <f t="array" ref="AO706:AY706">IF(AN706,"",IVSolution($M706,$N706,$O706,AJ706,AK706,AL706,AM706,$E706,$F706,$G706,$H706,$I706))</f>
        <v/>
      </c>
      <c r="AP706" s="37" t="str">
        <v/>
      </c>
      <c r="AQ706" s="37" t="str">
        <v/>
      </c>
      <c r="AR706" s="39" t="str">
        <v/>
      </c>
      <c r="AS706" s="39" t="str">
        <v/>
      </c>
      <c r="AT706" s="37" t="str">
        <v/>
      </c>
      <c r="AU706" s="37" t="str">
        <v/>
      </c>
      <c r="AV706" s="37" t="str">
        <v/>
      </c>
      <c r="AW706" s="37" t="str">
        <v/>
      </c>
      <c r="AX706" s="37" t="str">
        <v/>
      </c>
      <c r="AY706" s="37" t="str">
        <v/>
      </c>
      <c r="AZ706" s="40" t="str">
        <f t="shared" si="381"/>
        <v/>
      </c>
      <c r="BA706" s="36" t="str">
        <f>IFERROR(INDEX('Level Multipliers'!$D:$D,MATCH(AZ706,'Level Multipliers'!$A:$A,0)),"")</f>
        <v/>
      </c>
      <c r="BB706" s="37" t="str">
        <f t="shared" si="382"/>
        <v/>
      </c>
      <c r="BC706" s="37" t="str">
        <f t="shared" si="383"/>
        <v/>
      </c>
      <c r="BD706" s="38" t="str">
        <f t="shared" si="384"/>
        <v/>
      </c>
      <c r="BE706" s="38" t="str">
        <f t="shared" si="385"/>
        <v/>
      </c>
      <c r="BF706" s="38" t="b">
        <f t="shared" si="386"/>
        <v>1</v>
      </c>
      <c r="BG706" s="37" t="str">
        <f t="array" ref="BG706:BQ706">IF(BF706,"",IVSolution($M706,$N706,$O706,BB706,BC706,BD706,BE706,$E706,$F706,$G706,$H706,$I706))</f>
        <v/>
      </c>
      <c r="BH706" s="37" t="str">
        <v/>
      </c>
      <c r="BI706" s="37" t="str">
        <v/>
      </c>
      <c r="BJ706" s="39" t="str">
        <v/>
      </c>
      <c r="BK706" s="39" t="str">
        <v/>
      </c>
      <c r="BL706" s="37" t="str">
        <v/>
      </c>
      <c r="BM706" s="37" t="str">
        <v/>
      </c>
      <c r="BN706" s="37" t="str">
        <v/>
      </c>
      <c r="BO706" s="37" t="str">
        <v/>
      </c>
      <c r="BP706" s="37" t="str">
        <v/>
      </c>
      <c r="BQ706" s="37" t="str">
        <v/>
      </c>
      <c r="BR706" s="40" t="str">
        <f t="shared" si="387"/>
        <v/>
      </c>
      <c r="BS706" s="36" t="str">
        <f>IFERROR(INDEX('Level Multipliers'!$D:$D,MATCH(BR706,'Level Multipliers'!$A:$A,0)),"")</f>
        <v/>
      </c>
      <c r="BT706" s="37" t="str">
        <f t="shared" si="388"/>
        <v/>
      </c>
      <c r="BU706" s="37" t="str">
        <f t="shared" si="389"/>
        <v/>
      </c>
      <c r="BV706" s="38" t="str">
        <f t="shared" si="390"/>
        <v/>
      </c>
      <c r="BW706" s="38" t="str">
        <f t="shared" si="391"/>
        <v/>
      </c>
      <c r="BX706" s="38" t="b">
        <f t="shared" si="392"/>
        <v>1</v>
      </c>
      <c r="BY706" s="37" t="str">
        <f t="array" ref="BY706:CI706">IF(BX706,"",IVSolution($M706,$N706,$O706,BT706,BU706,BV706,BW706,$E706,$F706,$G706,$H706,$I706))</f>
        <v/>
      </c>
      <c r="BZ706" s="37" t="str">
        <v/>
      </c>
      <c r="CA706" s="37" t="str">
        <v/>
      </c>
      <c r="CB706" s="39" t="str">
        <v/>
      </c>
      <c r="CC706" s="39" t="str">
        <v/>
      </c>
      <c r="CD706" s="37" t="str">
        <v/>
      </c>
      <c r="CE706" s="37" t="str">
        <v/>
      </c>
      <c r="CF706" s="37" t="str">
        <v/>
      </c>
      <c r="CG706" s="37" t="str">
        <v/>
      </c>
      <c r="CH706" s="37" t="str">
        <v/>
      </c>
      <c r="CI706" s="37" t="str">
        <v/>
      </c>
      <c r="CJ706" s="41" t="str">
        <f t="shared" si="393"/>
        <v/>
      </c>
      <c r="CK706" s="41" t="str">
        <f t="shared" si="394"/>
        <v/>
      </c>
      <c r="CL706" s="61" t="str">
        <f t="shared" si="395"/>
        <v/>
      </c>
      <c r="CM706" s="39" t="str">
        <f t="shared" si="396"/>
        <v/>
      </c>
      <c r="CN706" s="39" t="str">
        <f t="shared" si="397"/>
        <v/>
      </c>
      <c r="CO706" s="42" t="str">
        <f t="shared" si="398"/>
        <v/>
      </c>
      <c r="CP706" s="42" t="str">
        <f t="shared" si="399"/>
        <v/>
      </c>
      <c r="CQ706" s="42" t="str">
        <f t="shared" si="400"/>
        <v/>
      </c>
      <c r="CR706" s="42" t="str">
        <f t="shared" si="401"/>
        <v/>
      </c>
      <c r="CS706" s="42" t="str">
        <f t="shared" si="402"/>
        <v/>
      </c>
      <c r="CT706" s="42" t="str">
        <f t="shared" si="403"/>
        <v/>
      </c>
      <c r="CU706" s="43" t="str">
        <f t="shared" si="404"/>
        <v/>
      </c>
      <c r="CV706" s="43" t="str">
        <f t="shared" si="405"/>
        <v/>
      </c>
      <c r="CW706" s="43" t="str">
        <f t="shared" si="406"/>
        <v/>
      </c>
      <c r="CX706" s="13"/>
    </row>
    <row r="707" spans="1:102" x14ac:dyDescent="0.25">
      <c r="A707" s="31"/>
      <c r="B707" s="13"/>
      <c r="C707" s="13"/>
      <c r="D707" s="13"/>
      <c r="E707" s="32"/>
      <c r="F707" s="32"/>
      <c r="G707" s="32"/>
      <c r="H707" s="32"/>
      <c r="I707" s="32"/>
      <c r="J707" s="13"/>
      <c r="K707" s="33"/>
      <c r="L707" s="34" t="str">
        <f>IFERROR(INDEX('Pokemon Data'!A:A,MATCH($A707,'Pokemon Data'!$B:$B,0)),"")</f>
        <v/>
      </c>
      <c r="M707" s="34" t="str">
        <f>IFERROR(INDEX('Pokemon Data'!I:I,MATCH($A707,'Pokemon Data'!$B:$B,0)),"")</f>
        <v/>
      </c>
      <c r="N707" s="34" t="str">
        <f>IFERROR(INDEX('Pokemon Data'!J:J,MATCH($A707,'Pokemon Data'!$B:$B,0)),"")</f>
        <v/>
      </c>
      <c r="O707" s="34" t="str">
        <f>IFERROR(INDEX('Pokemon Data'!K:K,MATCH($A707,'Pokemon Data'!$B:$B,0)),"")</f>
        <v/>
      </c>
      <c r="P707" s="35" t="str">
        <f>IFERROR(INDEX('Level Multipliers'!$A:$A,MATCH($D707,'Level Multipliers'!$B:$B,0)),"")</f>
        <v/>
      </c>
      <c r="Q707" s="36" t="str">
        <f>IFERROR(INDEX('Level Multipliers'!$D:$D,MATCH(P707,'Level Multipliers'!$A:$A,0)),"")</f>
        <v/>
      </c>
      <c r="R707" s="37" t="str">
        <f t="shared" ref="R707:R770" si="407">IF(P707="","",IF($C707&gt;10,MAX(0,ROUNDUP(Q707*$C707-$M707+1000,0)-1000),0))</f>
        <v/>
      </c>
      <c r="S707" s="37" t="str">
        <f t="shared" ref="S707:S770" si="408">IF(P707="","",MIN(15,ROUNDDOWN(Q707*($C707+1)-$M707+1000,0)-1000))</f>
        <v/>
      </c>
      <c r="T707" s="38" t="str">
        <f t="shared" ref="T707:T770" si="409">IFERROR(IF($B707&gt;10,100*Q707^4*$B707^2,$N707^2*$O707*($M707+R707)),"")</f>
        <v/>
      </c>
      <c r="U707" s="38" t="str">
        <f t="shared" ref="U707:U770" si="410">IFERROR(100*Q707^4*($B707+1)^2,"")</f>
        <v/>
      </c>
      <c r="V707" s="38" t="b">
        <f t="shared" ref="V707:V770" si="411">IFERROR(OR(AND($J707=0,INT(P707)&lt;&gt;P707),AND($K707&lt;&gt;"",P707&lt;&gt;$K707),R707&gt;15,S707&lt;0,T707&gt;(($N707+15)^2*($O707+15)*($M707+S707)),U707&lt;($N707^2*$O707*($M707+R707))),TRUE())</f>
        <v>1</v>
      </c>
      <c r="W707" s="37" t="str">
        <f t="array" ref="W707:AG707">IF(V707,"",IVSolution($M707,$N707,$O707,R707,S707,T707,U707,$E707,$F707,$G707,$H707,$I707))</f>
        <v/>
      </c>
      <c r="X707" s="37" t="str">
        <v/>
      </c>
      <c r="Y707" s="37" t="str">
        <v/>
      </c>
      <c r="Z707" s="39" t="str">
        <v/>
      </c>
      <c r="AA707" s="39" t="str">
        <v/>
      </c>
      <c r="AB707" s="37" t="str">
        <v/>
      </c>
      <c r="AC707" s="37" t="str">
        <v/>
      </c>
      <c r="AD707" s="37" t="str">
        <v/>
      </c>
      <c r="AE707" s="37" t="str">
        <v/>
      </c>
      <c r="AF707" s="37" t="str">
        <v/>
      </c>
      <c r="AG707" s="37" t="str">
        <v/>
      </c>
      <c r="AH707" s="40" t="str">
        <f t="shared" ref="AH707:AH770" si="412">IFERROR(P707+0.5,"")</f>
        <v/>
      </c>
      <c r="AI707" s="36" t="str">
        <f>IFERROR(INDEX('Level Multipliers'!$D:$D,MATCH(AH707,'Level Multipliers'!$A:$A,0)),"")</f>
        <v/>
      </c>
      <c r="AJ707" s="37" t="str">
        <f t="shared" ref="AJ707:AJ770" si="413">IF(AH707="","",IF($C707&gt;10,MAX(0,ROUNDUP(AI707*$C707-$M707+1000,0)-1000),0))</f>
        <v/>
      </c>
      <c r="AK707" s="37" t="str">
        <f t="shared" ref="AK707:AK770" si="414">IF(AH707="","",MIN(15,ROUNDDOWN(AI707*($C707+1)-$M707+1000,0)-1000))</f>
        <v/>
      </c>
      <c r="AL707" s="38" t="str">
        <f t="shared" ref="AL707:AL770" si="415">IFERROR(IF($B707&gt;10,100*AI707^4*$B707^2,$N707^2*$O707*($M707+AJ707)),"")</f>
        <v/>
      </c>
      <c r="AM707" s="38" t="str">
        <f t="shared" ref="AM707:AM770" si="416">IFERROR(100*AI707^4*($B707+1)^2,"")</f>
        <v/>
      </c>
      <c r="AN707" s="38" t="b">
        <f t="shared" ref="AN707:AN770" si="417">IFERROR(OR(AND($J707=0,INT(AH707)&lt;&gt;AH707),AND($K707&lt;&gt;"",AH707&lt;&gt;$K707),AJ707&gt;15,AK707&lt;0,AL707&gt;(($N707+15)^2*($O707+15)*($M707+AK707)),AM707&lt;($N707^2*$O707*($M707+AJ707))),TRUE())</f>
        <v>1</v>
      </c>
      <c r="AO707" s="37" t="str">
        <f t="array" ref="AO707:AY707">IF(AN707,"",IVSolution($M707,$N707,$O707,AJ707,AK707,AL707,AM707,$E707,$F707,$G707,$H707,$I707))</f>
        <v/>
      </c>
      <c r="AP707" s="37" t="str">
        <v/>
      </c>
      <c r="AQ707" s="37" t="str">
        <v/>
      </c>
      <c r="AR707" s="39" t="str">
        <v/>
      </c>
      <c r="AS707" s="39" t="str">
        <v/>
      </c>
      <c r="AT707" s="37" t="str">
        <v/>
      </c>
      <c r="AU707" s="37" t="str">
        <v/>
      </c>
      <c r="AV707" s="37" t="str">
        <v/>
      </c>
      <c r="AW707" s="37" t="str">
        <v/>
      </c>
      <c r="AX707" s="37" t="str">
        <v/>
      </c>
      <c r="AY707" s="37" t="str">
        <v/>
      </c>
      <c r="AZ707" s="40" t="str">
        <f t="shared" ref="AZ707:AZ770" si="418">IFERROR(AH707+0.5,"")</f>
        <v/>
      </c>
      <c r="BA707" s="36" t="str">
        <f>IFERROR(INDEX('Level Multipliers'!$D:$D,MATCH(AZ707,'Level Multipliers'!$A:$A,0)),"")</f>
        <v/>
      </c>
      <c r="BB707" s="37" t="str">
        <f t="shared" ref="BB707:BB770" si="419">IF(AZ707="","",IF($C707&gt;10,MAX(0,ROUNDUP(BA707*$C707-$M707+1000,0)-1000),0))</f>
        <v/>
      </c>
      <c r="BC707" s="37" t="str">
        <f t="shared" ref="BC707:BC770" si="420">IF(AZ707="","",MIN(15,ROUNDDOWN(BA707*($C707+1)-$M707+1000,0)-1000))</f>
        <v/>
      </c>
      <c r="BD707" s="38" t="str">
        <f t="shared" ref="BD707:BD770" si="421">IFERROR(IF($B707&gt;10,100*BA707^4*$B707^2,$N707^2*$O707*($M707+BB707)),"")</f>
        <v/>
      </c>
      <c r="BE707" s="38" t="str">
        <f t="shared" ref="BE707:BE770" si="422">IFERROR(100*BA707^4*($B707+1)^2,"")</f>
        <v/>
      </c>
      <c r="BF707" s="38" t="b">
        <f t="shared" ref="BF707:BF770" si="423">IFERROR(OR(AND($J707=0,INT(AZ707)&lt;&gt;AZ707),AND($K707&lt;&gt;"",AZ707&lt;&gt;$K707),BB707&gt;15,BC707&lt;0,BD707&gt;(($N707+15)^2*($O707+15)*($M707+BC707)),BE707&lt;($N707^2*$O707*($M707+BB707))),TRUE())</f>
        <v>1</v>
      </c>
      <c r="BG707" s="37" t="str">
        <f t="array" ref="BG707:BQ707">IF(BF707,"",IVSolution($M707,$N707,$O707,BB707,BC707,BD707,BE707,$E707,$F707,$G707,$H707,$I707))</f>
        <v/>
      </c>
      <c r="BH707" s="37" t="str">
        <v/>
      </c>
      <c r="BI707" s="37" t="str">
        <v/>
      </c>
      <c r="BJ707" s="39" t="str">
        <v/>
      </c>
      <c r="BK707" s="39" t="str">
        <v/>
      </c>
      <c r="BL707" s="37" t="str">
        <v/>
      </c>
      <c r="BM707" s="37" t="str">
        <v/>
      </c>
      <c r="BN707" s="37" t="str">
        <v/>
      </c>
      <c r="BO707" s="37" t="str">
        <v/>
      </c>
      <c r="BP707" s="37" t="str">
        <v/>
      </c>
      <c r="BQ707" s="37" t="str">
        <v/>
      </c>
      <c r="BR707" s="40" t="str">
        <f t="shared" ref="BR707:BR770" si="424">IFERROR(AZ707+0.5,"")</f>
        <v/>
      </c>
      <c r="BS707" s="36" t="str">
        <f>IFERROR(INDEX('Level Multipliers'!$D:$D,MATCH(BR707,'Level Multipliers'!$A:$A,0)),"")</f>
        <v/>
      </c>
      <c r="BT707" s="37" t="str">
        <f t="shared" ref="BT707:BT770" si="425">IF(BR707="","",IF($C707&gt;10,MAX(0,ROUNDUP(BS707*$C707-$M707+1000,0)-1000),0))</f>
        <v/>
      </c>
      <c r="BU707" s="37" t="str">
        <f t="shared" ref="BU707:BU770" si="426">IF(BR707="","",MIN(15,ROUNDDOWN(BS707*($C707+1)-$M707+1000,0)-1000))</f>
        <v/>
      </c>
      <c r="BV707" s="38" t="str">
        <f t="shared" ref="BV707:BV770" si="427">IFERROR(IF($B707&gt;10,100*BS707^4*$B707^2,$N707^2*$O707*($M707+BT707)),"")</f>
        <v/>
      </c>
      <c r="BW707" s="38" t="str">
        <f t="shared" ref="BW707:BW770" si="428">IFERROR(100*BS707^4*($B707+1)^2,"")</f>
        <v/>
      </c>
      <c r="BX707" s="38" t="b">
        <f t="shared" ref="BX707:BX770" si="429">IFERROR(OR(AND($J707=0,INT(BR707)&lt;&gt;BR707),AND($K707&lt;&gt;"",BR707&lt;&gt;$K707),BT707&gt;15,BU707&lt;0,BV707&gt;(($N707+15)^2*($O707+15)*($M707+BU707)),BW707&lt;($N707^2*$O707*($M707+BT707))),TRUE())</f>
        <v>1</v>
      </c>
      <c r="BY707" s="37" t="str">
        <f t="array" ref="BY707:CI707">IF(BX707,"",IVSolution($M707,$N707,$O707,BT707,BU707,BV707,BW707,$E707,$F707,$G707,$H707,$I707))</f>
        <v/>
      </c>
      <c r="BZ707" s="37" t="str">
        <v/>
      </c>
      <c r="CA707" s="37" t="str">
        <v/>
      </c>
      <c r="CB707" s="39" t="str">
        <v/>
      </c>
      <c r="CC707" s="39" t="str">
        <v/>
      </c>
      <c r="CD707" s="37" t="str">
        <v/>
      </c>
      <c r="CE707" s="37" t="str">
        <v/>
      </c>
      <c r="CF707" s="37" t="str">
        <v/>
      </c>
      <c r="CG707" s="37" t="str">
        <v/>
      </c>
      <c r="CH707" s="37" t="str">
        <v/>
      </c>
      <c r="CI707" s="37" t="str">
        <v/>
      </c>
      <c r="CJ707" s="41" t="str">
        <f t="shared" ref="CJ707:CJ770" si="430">IF(IFERROR(W707*1,0)&gt;0,P707,IF(IFERROR(AO707*1,0)&gt;0,AH707,IF(IFERROR(BG707*1,0)&gt;0,AZ707,IF(IFERROR(BY707*1,0)&gt;0,BR707,""))))</f>
        <v/>
      </c>
      <c r="CK707" s="41" t="str">
        <f t="shared" ref="CK707:CK770" si="431">IF(IFERROR(BY707*1,0)&gt;0,BR707,IF(IFERROR(BG707*1,0)&gt;0,AZ707,IF(IFERROR(AO707*1,0)&gt;0,AH707,IF(IFERROR(W707*1,0)&gt;0,P707,""))))</f>
        <v/>
      </c>
      <c r="CL707" s="61" t="str">
        <f t="shared" ref="CL707:CL770" si="432">IF(OR(CJ707="",CK707=""),"",(CM707+CN707)/2)</f>
        <v/>
      </c>
      <c r="CM707" s="39" t="str">
        <f t="shared" ref="CM707:CM770" si="433">IF(OR(CJ707="",CK707=""),"",MIN(Z707,AR707,BJ707,CB707))</f>
        <v/>
      </c>
      <c r="CN707" s="39" t="str">
        <f t="shared" ref="CN707:CN770" si="434">IF(OR(CJ707="",CK707=""),"",MAX(AA707,AS707,BK707,CC707))</f>
        <v/>
      </c>
      <c r="CO707" s="42" t="str">
        <f t="shared" ref="CO707:CO770" si="435">IF(OR(CJ707="",CK707=""),"",MIN(AB707,AT707,BL707,CD707))</f>
        <v/>
      </c>
      <c r="CP707" s="42" t="str">
        <f t="shared" ref="CP707:CP770" si="436">IF(OR(CJ707="",CK707=""),"",MAX(AC707,AU707,BM707,CE707))</f>
        <v/>
      </c>
      <c r="CQ707" s="42" t="str">
        <f t="shared" ref="CQ707:CQ770" si="437">IF(OR(CJ707="",CK707=""),"",MIN(AD707,AV707,BN707,CF707))</f>
        <v/>
      </c>
      <c r="CR707" s="42" t="str">
        <f t="shared" ref="CR707:CR770" si="438">IF(OR(CJ707="",CK707=""),"",MAX(AE707,AW707,BO707,CG707))</f>
        <v/>
      </c>
      <c r="CS707" s="42" t="str">
        <f t="shared" ref="CS707:CS770" si="439">IF(OR(CJ707="",CK707=""),"",MIN(AF707,AX707,BP707,CH707))</f>
        <v/>
      </c>
      <c r="CT707" s="42" t="str">
        <f t="shared" ref="CT707:CT770" si="440">IF(OR(CJ707="",CK707=""),"",MAX(AG707,AY707,BQ707,CI707))</f>
        <v/>
      </c>
      <c r="CU707" s="43" t="str">
        <f t="shared" ref="CU707:CU770" si="441">IF(CO707=CP707,CP707,CO707&amp;"-"&amp;CP707)</f>
        <v/>
      </c>
      <c r="CV707" s="43" t="str">
        <f t="shared" ref="CV707:CV770" si="442">IF(CQ707=CR707,CR707,CQ707&amp;"-"&amp;CR707)</f>
        <v/>
      </c>
      <c r="CW707" s="43" t="str">
        <f t="shared" ref="CW707:CW770" si="443">IF(CS707=CT707,CT707,CS707&amp;"-"&amp;CT707)</f>
        <v/>
      </c>
      <c r="CX707" s="13"/>
    </row>
    <row r="708" spans="1:102" x14ac:dyDescent="0.25">
      <c r="A708" s="31"/>
      <c r="B708" s="13"/>
      <c r="C708" s="13"/>
      <c r="D708" s="13"/>
      <c r="E708" s="32"/>
      <c r="F708" s="32"/>
      <c r="G708" s="32"/>
      <c r="H708" s="32"/>
      <c r="I708" s="32"/>
      <c r="J708" s="13"/>
      <c r="K708" s="33"/>
      <c r="L708" s="34" t="str">
        <f>IFERROR(INDEX('Pokemon Data'!A:A,MATCH($A708,'Pokemon Data'!$B:$B,0)),"")</f>
        <v/>
      </c>
      <c r="M708" s="34" t="str">
        <f>IFERROR(INDEX('Pokemon Data'!I:I,MATCH($A708,'Pokemon Data'!$B:$B,0)),"")</f>
        <v/>
      </c>
      <c r="N708" s="34" t="str">
        <f>IFERROR(INDEX('Pokemon Data'!J:J,MATCH($A708,'Pokemon Data'!$B:$B,0)),"")</f>
        <v/>
      </c>
      <c r="O708" s="34" t="str">
        <f>IFERROR(INDEX('Pokemon Data'!K:K,MATCH($A708,'Pokemon Data'!$B:$B,0)),"")</f>
        <v/>
      </c>
      <c r="P708" s="35" t="str">
        <f>IFERROR(INDEX('Level Multipliers'!$A:$A,MATCH($D708,'Level Multipliers'!$B:$B,0)),"")</f>
        <v/>
      </c>
      <c r="Q708" s="36" t="str">
        <f>IFERROR(INDEX('Level Multipliers'!$D:$D,MATCH(P708,'Level Multipliers'!$A:$A,0)),"")</f>
        <v/>
      </c>
      <c r="R708" s="37" t="str">
        <f t="shared" si="407"/>
        <v/>
      </c>
      <c r="S708" s="37" t="str">
        <f t="shared" si="408"/>
        <v/>
      </c>
      <c r="T708" s="38" t="str">
        <f t="shared" si="409"/>
        <v/>
      </c>
      <c r="U708" s="38" t="str">
        <f t="shared" si="410"/>
        <v/>
      </c>
      <c r="V708" s="38" t="b">
        <f t="shared" si="411"/>
        <v>1</v>
      </c>
      <c r="W708" s="37" t="str">
        <f t="array" ref="W708:AG708">IF(V708,"",IVSolution($M708,$N708,$O708,R708,S708,T708,U708,$E708,$F708,$G708,$H708,$I708))</f>
        <v/>
      </c>
      <c r="X708" s="37" t="str">
        <v/>
      </c>
      <c r="Y708" s="37" t="str">
        <v/>
      </c>
      <c r="Z708" s="39" t="str">
        <v/>
      </c>
      <c r="AA708" s="39" t="str">
        <v/>
      </c>
      <c r="AB708" s="37" t="str">
        <v/>
      </c>
      <c r="AC708" s="37" t="str">
        <v/>
      </c>
      <c r="AD708" s="37" t="str">
        <v/>
      </c>
      <c r="AE708" s="37" t="str">
        <v/>
      </c>
      <c r="AF708" s="37" t="str">
        <v/>
      </c>
      <c r="AG708" s="37" t="str">
        <v/>
      </c>
      <c r="AH708" s="40" t="str">
        <f t="shared" si="412"/>
        <v/>
      </c>
      <c r="AI708" s="36" t="str">
        <f>IFERROR(INDEX('Level Multipliers'!$D:$D,MATCH(AH708,'Level Multipliers'!$A:$A,0)),"")</f>
        <v/>
      </c>
      <c r="AJ708" s="37" t="str">
        <f t="shared" si="413"/>
        <v/>
      </c>
      <c r="AK708" s="37" t="str">
        <f t="shared" si="414"/>
        <v/>
      </c>
      <c r="AL708" s="38" t="str">
        <f t="shared" si="415"/>
        <v/>
      </c>
      <c r="AM708" s="38" t="str">
        <f t="shared" si="416"/>
        <v/>
      </c>
      <c r="AN708" s="38" t="b">
        <f t="shared" si="417"/>
        <v>1</v>
      </c>
      <c r="AO708" s="37" t="str">
        <f t="array" ref="AO708:AY708">IF(AN708,"",IVSolution($M708,$N708,$O708,AJ708,AK708,AL708,AM708,$E708,$F708,$G708,$H708,$I708))</f>
        <v/>
      </c>
      <c r="AP708" s="37" t="str">
        <v/>
      </c>
      <c r="AQ708" s="37" t="str">
        <v/>
      </c>
      <c r="AR708" s="39" t="str">
        <v/>
      </c>
      <c r="AS708" s="39" t="str">
        <v/>
      </c>
      <c r="AT708" s="37" t="str">
        <v/>
      </c>
      <c r="AU708" s="37" t="str">
        <v/>
      </c>
      <c r="AV708" s="37" t="str">
        <v/>
      </c>
      <c r="AW708" s="37" t="str">
        <v/>
      </c>
      <c r="AX708" s="37" t="str">
        <v/>
      </c>
      <c r="AY708" s="37" t="str">
        <v/>
      </c>
      <c r="AZ708" s="40" t="str">
        <f t="shared" si="418"/>
        <v/>
      </c>
      <c r="BA708" s="36" t="str">
        <f>IFERROR(INDEX('Level Multipliers'!$D:$D,MATCH(AZ708,'Level Multipliers'!$A:$A,0)),"")</f>
        <v/>
      </c>
      <c r="BB708" s="37" t="str">
        <f t="shared" si="419"/>
        <v/>
      </c>
      <c r="BC708" s="37" t="str">
        <f t="shared" si="420"/>
        <v/>
      </c>
      <c r="BD708" s="38" t="str">
        <f t="shared" si="421"/>
        <v/>
      </c>
      <c r="BE708" s="38" t="str">
        <f t="shared" si="422"/>
        <v/>
      </c>
      <c r="BF708" s="38" t="b">
        <f t="shared" si="423"/>
        <v>1</v>
      </c>
      <c r="BG708" s="37" t="str">
        <f t="array" ref="BG708:BQ708">IF(BF708,"",IVSolution($M708,$N708,$O708,BB708,BC708,BD708,BE708,$E708,$F708,$G708,$H708,$I708))</f>
        <v/>
      </c>
      <c r="BH708" s="37" t="str">
        <v/>
      </c>
      <c r="BI708" s="37" t="str">
        <v/>
      </c>
      <c r="BJ708" s="39" t="str">
        <v/>
      </c>
      <c r="BK708" s="39" t="str">
        <v/>
      </c>
      <c r="BL708" s="37" t="str">
        <v/>
      </c>
      <c r="BM708" s="37" t="str">
        <v/>
      </c>
      <c r="BN708" s="37" t="str">
        <v/>
      </c>
      <c r="BO708" s="37" t="str">
        <v/>
      </c>
      <c r="BP708" s="37" t="str">
        <v/>
      </c>
      <c r="BQ708" s="37" t="str">
        <v/>
      </c>
      <c r="BR708" s="40" t="str">
        <f t="shared" si="424"/>
        <v/>
      </c>
      <c r="BS708" s="36" t="str">
        <f>IFERROR(INDEX('Level Multipliers'!$D:$D,MATCH(BR708,'Level Multipliers'!$A:$A,0)),"")</f>
        <v/>
      </c>
      <c r="BT708" s="37" t="str">
        <f t="shared" si="425"/>
        <v/>
      </c>
      <c r="BU708" s="37" t="str">
        <f t="shared" si="426"/>
        <v/>
      </c>
      <c r="BV708" s="38" t="str">
        <f t="shared" si="427"/>
        <v/>
      </c>
      <c r="BW708" s="38" t="str">
        <f t="shared" si="428"/>
        <v/>
      </c>
      <c r="BX708" s="38" t="b">
        <f t="shared" si="429"/>
        <v>1</v>
      </c>
      <c r="BY708" s="37" t="str">
        <f t="array" ref="BY708:CI708">IF(BX708,"",IVSolution($M708,$N708,$O708,BT708,BU708,BV708,BW708,$E708,$F708,$G708,$H708,$I708))</f>
        <v/>
      </c>
      <c r="BZ708" s="37" t="str">
        <v/>
      </c>
      <c r="CA708" s="37" t="str">
        <v/>
      </c>
      <c r="CB708" s="39" t="str">
        <v/>
      </c>
      <c r="CC708" s="39" t="str">
        <v/>
      </c>
      <c r="CD708" s="37" t="str">
        <v/>
      </c>
      <c r="CE708" s="37" t="str">
        <v/>
      </c>
      <c r="CF708" s="37" t="str">
        <v/>
      </c>
      <c r="CG708" s="37" t="str">
        <v/>
      </c>
      <c r="CH708" s="37" t="str">
        <v/>
      </c>
      <c r="CI708" s="37" t="str">
        <v/>
      </c>
      <c r="CJ708" s="41" t="str">
        <f t="shared" si="430"/>
        <v/>
      </c>
      <c r="CK708" s="41" t="str">
        <f t="shared" si="431"/>
        <v/>
      </c>
      <c r="CL708" s="61" t="str">
        <f t="shared" si="432"/>
        <v/>
      </c>
      <c r="CM708" s="39" t="str">
        <f t="shared" si="433"/>
        <v/>
      </c>
      <c r="CN708" s="39" t="str">
        <f t="shared" si="434"/>
        <v/>
      </c>
      <c r="CO708" s="42" t="str">
        <f t="shared" si="435"/>
        <v/>
      </c>
      <c r="CP708" s="42" t="str">
        <f t="shared" si="436"/>
        <v/>
      </c>
      <c r="CQ708" s="42" t="str">
        <f t="shared" si="437"/>
        <v/>
      </c>
      <c r="CR708" s="42" t="str">
        <f t="shared" si="438"/>
        <v/>
      </c>
      <c r="CS708" s="42" t="str">
        <f t="shared" si="439"/>
        <v/>
      </c>
      <c r="CT708" s="42" t="str">
        <f t="shared" si="440"/>
        <v/>
      </c>
      <c r="CU708" s="43" t="str">
        <f t="shared" si="441"/>
        <v/>
      </c>
      <c r="CV708" s="43" t="str">
        <f t="shared" si="442"/>
        <v/>
      </c>
      <c r="CW708" s="43" t="str">
        <f t="shared" si="443"/>
        <v/>
      </c>
      <c r="CX708" s="13"/>
    </row>
    <row r="709" spans="1:102" x14ac:dyDescent="0.25">
      <c r="A709" s="31"/>
      <c r="B709" s="13"/>
      <c r="C709" s="13"/>
      <c r="D709" s="13"/>
      <c r="E709" s="32"/>
      <c r="F709" s="32"/>
      <c r="G709" s="32"/>
      <c r="H709" s="32"/>
      <c r="I709" s="32"/>
      <c r="J709" s="13"/>
      <c r="K709" s="33"/>
      <c r="L709" s="34" t="str">
        <f>IFERROR(INDEX('Pokemon Data'!A:A,MATCH($A709,'Pokemon Data'!$B:$B,0)),"")</f>
        <v/>
      </c>
      <c r="M709" s="34" t="str">
        <f>IFERROR(INDEX('Pokemon Data'!I:I,MATCH($A709,'Pokemon Data'!$B:$B,0)),"")</f>
        <v/>
      </c>
      <c r="N709" s="34" t="str">
        <f>IFERROR(INDEX('Pokemon Data'!J:J,MATCH($A709,'Pokemon Data'!$B:$B,0)),"")</f>
        <v/>
      </c>
      <c r="O709" s="34" t="str">
        <f>IFERROR(INDEX('Pokemon Data'!K:K,MATCH($A709,'Pokemon Data'!$B:$B,0)),"")</f>
        <v/>
      </c>
      <c r="P709" s="35" t="str">
        <f>IFERROR(INDEX('Level Multipliers'!$A:$A,MATCH($D709,'Level Multipliers'!$B:$B,0)),"")</f>
        <v/>
      </c>
      <c r="Q709" s="36" t="str">
        <f>IFERROR(INDEX('Level Multipliers'!$D:$D,MATCH(P709,'Level Multipliers'!$A:$A,0)),"")</f>
        <v/>
      </c>
      <c r="R709" s="37" t="str">
        <f t="shared" si="407"/>
        <v/>
      </c>
      <c r="S709" s="37" t="str">
        <f t="shared" si="408"/>
        <v/>
      </c>
      <c r="T709" s="38" t="str">
        <f t="shared" si="409"/>
        <v/>
      </c>
      <c r="U709" s="38" t="str">
        <f t="shared" si="410"/>
        <v/>
      </c>
      <c r="V709" s="38" t="b">
        <f t="shared" si="411"/>
        <v>1</v>
      </c>
      <c r="W709" s="37" t="str">
        <f t="array" ref="W709:AG709">IF(V709,"",IVSolution($M709,$N709,$O709,R709,S709,T709,U709,$E709,$F709,$G709,$H709,$I709))</f>
        <v/>
      </c>
      <c r="X709" s="37" t="str">
        <v/>
      </c>
      <c r="Y709" s="37" t="str">
        <v/>
      </c>
      <c r="Z709" s="39" t="str">
        <v/>
      </c>
      <c r="AA709" s="39" t="str">
        <v/>
      </c>
      <c r="AB709" s="37" t="str">
        <v/>
      </c>
      <c r="AC709" s="37" t="str">
        <v/>
      </c>
      <c r="AD709" s="37" t="str">
        <v/>
      </c>
      <c r="AE709" s="37" t="str">
        <v/>
      </c>
      <c r="AF709" s="37" t="str">
        <v/>
      </c>
      <c r="AG709" s="37" t="str">
        <v/>
      </c>
      <c r="AH709" s="40" t="str">
        <f t="shared" si="412"/>
        <v/>
      </c>
      <c r="AI709" s="36" t="str">
        <f>IFERROR(INDEX('Level Multipliers'!$D:$D,MATCH(AH709,'Level Multipliers'!$A:$A,0)),"")</f>
        <v/>
      </c>
      <c r="AJ709" s="37" t="str">
        <f t="shared" si="413"/>
        <v/>
      </c>
      <c r="AK709" s="37" t="str">
        <f t="shared" si="414"/>
        <v/>
      </c>
      <c r="AL709" s="38" t="str">
        <f t="shared" si="415"/>
        <v/>
      </c>
      <c r="AM709" s="38" t="str">
        <f t="shared" si="416"/>
        <v/>
      </c>
      <c r="AN709" s="38" t="b">
        <f t="shared" si="417"/>
        <v>1</v>
      </c>
      <c r="AO709" s="37" t="str">
        <f t="array" ref="AO709:AY709">IF(AN709,"",IVSolution($M709,$N709,$O709,AJ709,AK709,AL709,AM709,$E709,$F709,$G709,$H709,$I709))</f>
        <v/>
      </c>
      <c r="AP709" s="37" t="str">
        <v/>
      </c>
      <c r="AQ709" s="37" t="str">
        <v/>
      </c>
      <c r="AR709" s="39" t="str">
        <v/>
      </c>
      <c r="AS709" s="39" t="str">
        <v/>
      </c>
      <c r="AT709" s="37" t="str">
        <v/>
      </c>
      <c r="AU709" s="37" t="str">
        <v/>
      </c>
      <c r="AV709" s="37" t="str">
        <v/>
      </c>
      <c r="AW709" s="37" t="str">
        <v/>
      </c>
      <c r="AX709" s="37" t="str">
        <v/>
      </c>
      <c r="AY709" s="37" t="str">
        <v/>
      </c>
      <c r="AZ709" s="40" t="str">
        <f t="shared" si="418"/>
        <v/>
      </c>
      <c r="BA709" s="36" t="str">
        <f>IFERROR(INDEX('Level Multipliers'!$D:$D,MATCH(AZ709,'Level Multipliers'!$A:$A,0)),"")</f>
        <v/>
      </c>
      <c r="BB709" s="37" t="str">
        <f t="shared" si="419"/>
        <v/>
      </c>
      <c r="BC709" s="37" t="str">
        <f t="shared" si="420"/>
        <v/>
      </c>
      <c r="BD709" s="38" t="str">
        <f t="shared" si="421"/>
        <v/>
      </c>
      <c r="BE709" s="38" t="str">
        <f t="shared" si="422"/>
        <v/>
      </c>
      <c r="BF709" s="38" t="b">
        <f t="shared" si="423"/>
        <v>1</v>
      </c>
      <c r="BG709" s="37" t="str">
        <f t="array" ref="BG709:BQ709">IF(BF709,"",IVSolution($M709,$N709,$O709,BB709,BC709,BD709,BE709,$E709,$F709,$G709,$H709,$I709))</f>
        <v/>
      </c>
      <c r="BH709" s="37" t="str">
        <v/>
      </c>
      <c r="BI709" s="37" t="str">
        <v/>
      </c>
      <c r="BJ709" s="39" t="str">
        <v/>
      </c>
      <c r="BK709" s="39" t="str">
        <v/>
      </c>
      <c r="BL709" s="37" t="str">
        <v/>
      </c>
      <c r="BM709" s="37" t="str">
        <v/>
      </c>
      <c r="BN709" s="37" t="str">
        <v/>
      </c>
      <c r="BO709" s="37" t="str">
        <v/>
      </c>
      <c r="BP709" s="37" t="str">
        <v/>
      </c>
      <c r="BQ709" s="37" t="str">
        <v/>
      </c>
      <c r="BR709" s="40" t="str">
        <f t="shared" si="424"/>
        <v/>
      </c>
      <c r="BS709" s="36" t="str">
        <f>IFERROR(INDEX('Level Multipliers'!$D:$D,MATCH(BR709,'Level Multipliers'!$A:$A,0)),"")</f>
        <v/>
      </c>
      <c r="BT709" s="37" t="str">
        <f t="shared" si="425"/>
        <v/>
      </c>
      <c r="BU709" s="37" t="str">
        <f t="shared" si="426"/>
        <v/>
      </c>
      <c r="BV709" s="38" t="str">
        <f t="shared" si="427"/>
        <v/>
      </c>
      <c r="BW709" s="38" t="str">
        <f t="shared" si="428"/>
        <v/>
      </c>
      <c r="BX709" s="38" t="b">
        <f t="shared" si="429"/>
        <v>1</v>
      </c>
      <c r="BY709" s="37" t="str">
        <f t="array" ref="BY709:CI709">IF(BX709,"",IVSolution($M709,$N709,$O709,BT709,BU709,BV709,BW709,$E709,$F709,$G709,$H709,$I709))</f>
        <v/>
      </c>
      <c r="BZ709" s="37" t="str">
        <v/>
      </c>
      <c r="CA709" s="37" t="str">
        <v/>
      </c>
      <c r="CB709" s="39" t="str">
        <v/>
      </c>
      <c r="CC709" s="39" t="str">
        <v/>
      </c>
      <c r="CD709" s="37" t="str">
        <v/>
      </c>
      <c r="CE709" s="37" t="str">
        <v/>
      </c>
      <c r="CF709" s="37" t="str">
        <v/>
      </c>
      <c r="CG709" s="37" t="str">
        <v/>
      </c>
      <c r="CH709" s="37" t="str">
        <v/>
      </c>
      <c r="CI709" s="37" t="str">
        <v/>
      </c>
      <c r="CJ709" s="41" t="str">
        <f t="shared" si="430"/>
        <v/>
      </c>
      <c r="CK709" s="41" t="str">
        <f t="shared" si="431"/>
        <v/>
      </c>
      <c r="CL709" s="61" t="str">
        <f t="shared" si="432"/>
        <v/>
      </c>
      <c r="CM709" s="39" t="str">
        <f t="shared" si="433"/>
        <v/>
      </c>
      <c r="CN709" s="39" t="str">
        <f t="shared" si="434"/>
        <v/>
      </c>
      <c r="CO709" s="42" t="str">
        <f t="shared" si="435"/>
        <v/>
      </c>
      <c r="CP709" s="42" t="str">
        <f t="shared" si="436"/>
        <v/>
      </c>
      <c r="CQ709" s="42" t="str">
        <f t="shared" si="437"/>
        <v/>
      </c>
      <c r="CR709" s="42" t="str">
        <f t="shared" si="438"/>
        <v/>
      </c>
      <c r="CS709" s="42" t="str">
        <f t="shared" si="439"/>
        <v/>
      </c>
      <c r="CT709" s="42" t="str">
        <f t="shared" si="440"/>
        <v/>
      </c>
      <c r="CU709" s="43" t="str">
        <f t="shared" si="441"/>
        <v/>
      </c>
      <c r="CV709" s="43" t="str">
        <f t="shared" si="442"/>
        <v/>
      </c>
      <c r="CW709" s="43" t="str">
        <f t="shared" si="443"/>
        <v/>
      </c>
      <c r="CX709" s="13"/>
    </row>
    <row r="710" spans="1:102" x14ac:dyDescent="0.25">
      <c r="A710" s="31"/>
      <c r="B710" s="13"/>
      <c r="C710" s="13"/>
      <c r="D710" s="13"/>
      <c r="E710" s="32"/>
      <c r="F710" s="32"/>
      <c r="G710" s="32"/>
      <c r="H710" s="32"/>
      <c r="I710" s="32"/>
      <c r="J710" s="13"/>
      <c r="K710" s="33"/>
      <c r="L710" s="34" t="str">
        <f>IFERROR(INDEX('Pokemon Data'!A:A,MATCH($A710,'Pokemon Data'!$B:$B,0)),"")</f>
        <v/>
      </c>
      <c r="M710" s="34" t="str">
        <f>IFERROR(INDEX('Pokemon Data'!I:I,MATCH($A710,'Pokemon Data'!$B:$B,0)),"")</f>
        <v/>
      </c>
      <c r="N710" s="34" t="str">
        <f>IFERROR(INDEX('Pokemon Data'!J:J,MATCH($A710,'Pokemon Data'!$B:$B,0)),"")</f>
        <v/>
      </c>
      <c r="O710" s="34" t="str">
        <f>IFERROR(INDEX('Pokemon Data'!K:K,MATCH($A710,'Pokemon Data'!$B:$B,0)),"")</f>
        <v/>
      </c>
      <c r="P710" s="35" t="str">
        <f>IFERROR(INDEX('Level Multipliers'!$A:$A,MATCH($D710,'Level Multipliers'!$B:$B,0)),"")</f>
        <v/>
      </c>
      <c r="Q710" s="36" t="str">
        <f>IFERROR(INDEX('Level Multipliers'!$D:$D,MATCH(P710,'Level Multipliers'!$A:$A,0)),"")</f>
        <v/>
      </c>
      <c r="R710" s="37" t="str">
        <f t="shared" si="407"/>
        <v/>
      </c>
      <c r="S710" s="37" t="str">
        <f t="shared" si="408"/>
        <v/>
      </c>
      <c r="T710" s="38" t="str">
        <f t="shared" si="409"/>
        <v/>
      </c>
      <c r="U710" s="38" t="str">
        <f t="shared" si="410"/>
        <v/>
      </c>
      <c r="V710" s="38" t="b">
        <f t="shared" si="411"/>
        <v>1</v>
      </c>
      <c r="W710" s="37" t="str">
        <f t="array" ref="W710:AG710">IF(V710,"",IVSolution($M710,$N710,$O710,R710,S710,T710,U710,$E710,$F710,$G710,$H710,$I710))</f>
        <v/>
      </c>
      <c r="X710" s="37" t="str">
        <v/>
      </c>
      <c r="Y710" s="37" t="str">
        <v/>
      </c>
      <c r="Z710" s="39" t="str">
        <v/>
      </c>
      <c r="AA710" s="39" t="str">
        <v/>
      </c>
      <c r="AB710" s="37" t="str">
        <v/>
      </c>
      <c r="AC710" s="37" t="str">
        <v/>
      </c>
      <c r="AD710" s="37" t="str">
        <v/>
      </c>
      <c r="AE710" s="37" t="str">
        <v/>
      </c>
      <c r="AF710" s="37" t="str">
        <v/>
      </c>
      <c r="AG710" s="37" t="str">
        <v/>
      </c>
      <c r="AH710" s="40" t="str">
        <f t="shared" si="412"/>
        <v/>
      </c>
      <c r="AI710" s="36" t="str">
        <f>IFERROR(INDEX('Level Multipliers'!$D:$D,MATCH(AH710,'Level Multipliers'!$A:$A,0)),"")</f>
        <v/>
      </c>
      <c r="AJ710" s="37" t="str">
        <f t="shared" si="413"/>
        <v/>
      </c>
      <c r="AK710" s="37" t="str">
        <f t="shared" si="414"/>
        <v/>
      </c>
      <c r="AL710" s="38" t="str">
        <f t="shared" si="415"/>
        <v/>
      </c>
      <c r="AM710" s="38" t="str">
        <f t="shared" si="416"/>
        <v/>
      </c>
      <c r="AN710" s="38" t="b">
        <f t="shared" si="417"/>
        <v>1</v>
      </c>
      <c r="AO710" s="37" t="str">
        <f t="array" ref="AO710:AY710">IF(AN710,"",IVSolution($M710,$N710,$O710,AJ710,AK710,AL710,AM710,$E710,$F710,$G710,$H710,$I710))</f>
        <v/>
      </c>
      <c r="AP710" s="37" t="str">
        <v/>
      </c>
      <c r="AQ710" s="37" t="str">
        <v/>
      </c>
      <c r="AR710" s="39" t="str">
        <v/>
      </c>
      <c r="AS710" s="39" t="str">
        <v/>
      </c>
      <c r="AT710" s="37" t="str">
        <v/>
      </c>
      <c r="AU710" s="37" t="str">
        <v/>
      </c>
      <c r="AV710" s="37" t="str">
        <v/>
      </c>
      <c r="AW710" s="37" t="str">
        <v/>
      </c>
      <c r="AX710" s="37" t="str">
        <v/>
      </c>
      <c r="AY710" s="37" t="str">
        <v/>
      </c>
      <c r="AZ710" s="40" t="str">
        <f t="shared" si="418"/>
        <v/>
      </c>
      <c r="BA710" s="36" t="str">
        <f>IFERROR(INDEX('Level Multipliers'!$D:$D,MATCH(AZ710,'Level Multipliers'!$A:$A,0)),"")</f>
        <v/>
      </c>
      <c r="BB710" s="37" t="str">
        <f t="shared" si="419"/>
        <v/>
      </c>
      <c r="BC710" s="37" t="str">
        <f t="shared" si="420"/>
        <v/>
      </c>
      <c r="BD710" s="38" t="str">
        <f t="shared" si="421"/>
        <v/>
      </c>
      <c r="BE710" s="38" t="str">
        <f t="shared" si="422"/>
        <v/>
      </c>
      <c r="BF710" s="38" t="b">
        <f t="shared" si="423"/>
        <v>1</v>
      </c>
      <c r="BG710" s="37" t="str">
        <f t="array" ref="BG710:BQ710">IF(BF710,"",IVSolution($M710,$N710,$O710,BB710,BC710,BD710,BE710,$E710,$F710,$G710,$H710,$I710))</f>
        <v/>
      </c>
      <c r="BH710" s="37" t="str">
        <v/>
      </c>
      <c r="BI710" s="37" t="str">
        <v/>
      </c>
      <c r="BJ710" s="39" t="str">
        <v/>
      </c>
      <c r="BK710" s="39" t="str">
        <v/>
      </c>
      <c r="BL710" s="37" t="str">
        <v/>
      </c>
      <c r="BM710" s="37" t="str">
        <v/>
      </c>
      <c r="BN710" s="37" t="str">
        <v/>
      </c>
      <c r="BO710" s="37" t="str">
        <v/>
      </c>
      <c r="BP710" s="37" t="str">
        <v/>
      </c>
      <c r="BQ710" s="37" t="str">
        <v/>
      </c>
      <c r="BR710" s="40" t="str">
        <f t="shared" si="424"/>
        <v/>
      </c>
      <c r="BS710" s="36" t="str">
        <f>IFERROR(INDEX('Level Multipliers'!$D:$D,MATCH(BR710,'Level Multipliers'!$A:$A,0)),"")</f>
        <v/>
      </c>
      <c r="BT710" s="37" t="str">
        <f t="shared" si="425"/>
        <v/>
      </c>
      <c r="BU710" s="37" t="str">
        <f t="shared" si="426"/>
        <v/>
      </c>
      <c r="BV710" s="38" t="str">
        <f t="shared" si="427"/>
        <v/>
      </c>
      <c r="BW710" s="38" t="str">
        <f t="shared" si="428"/>
        <v/>
      </c>
      <c r="BX710" s="38" t="b">
        <f t="shared" si="429"/>
        <v>1</v>
      </c>
      <c r="BY710" s="37" t="str">
        <f t="array" ref="BY710:CI710">IF(BX710,"",IVSolution($M710,$N710,$O710,BT710,BU710,BV710,BW710,$E710,$F710,$G710,$H710,$I710))</f>
        <v/>
      </c>
      <c r="BZ710" s="37" t="str">
        <v/>
      </c>
      <c r="CA710" s="37" t="str">
        <v/>
      </c>
      <c r="CB710" s="39" t="str">
        <v/>
      </c>
      <c r="CC710" s="39" t="str">
        <v/>
      </c>
      <c r="CD710" s="37" t="str">
        <v/>
      </c>
      <c r="CE710" s="37" t="str">
        <v/>
      </c>
      <c r="CF710" s="37" t="str">
        <v/>
      </c>
      <c r="CG710" s="37" t="str">
        <v/>
      </c>
      <c r="CH710" s="37" t="str">
        <v/>
      </c>
      <c r="CI710" s="37" t="str">
        <v/>
      </c>
      <c r="CJ710" s="41" t="str">
        <f t="shared" si="430"/>
        <v/>
      </c>
      <c r="CK710" s="41" t="str">
        <f t="shared" si="431"/>
        <v/>
      </c>
      <c r="CL710" s="61" t="str">
        <f t="shared" si="432"/>
        <v/>
      </c>
      <c r="CM710" s="39" t="str">
        <f t="shared" si="433"/>
        <v/>
      </c>
      <c r="CN710" s="39" t="str">
        <f t="shared" si="434"/>
        <v/>
      </c>
      <c r="CO710" s="42" t="str">
        <f t="shared" si="435"/>
        <v/>
      </c>
      <c r="CP710" s="42" t="str">
        <f t="shared" si="436"/>
        <v/>
      </c>
      <c r="CQ710" s="42" t="str">
        <f t="shared" si="437"/>
        <v/>
      </c>
      <c r="CR710" s="42" t="str">
        <f t="shared" si="438"/>
        <v/>
      </c>
      <c r="CS710" s="42" t="str">
        <f t="shared" si="439"/>
        <v/>
      </c>
      <c r="CT710" s="42" t="str">
        <f t="shared" si="440"/>
        <v/>
      </c>
      <c r="CU710" s="43" t="str">
        <f t="shared" si="441"/>
        <v/>
      </c>
      <c r="CV710" s="43" t="str">
        <f t="shared" si="442"/>
        <v/>
      </c>
      <c r="CW710" s="43" t="str">
        <f t="shared" si="443"/>
        <v/>
      </c>
      <c r="CX710" s="13"/>
    </row>
    <row r="711" spans="1:102" x14ac:dyDescent="0.25">
      <c r="A711" s="31"/>
      <c r="B711" s="13"/>
      <c r="C711" s="13"/>
      <c r="D711" s="13"/>
      <c r="E711" s="32"/>
      <c r="F711" s="32"/>
      <c r="G711" s="32"/>
      <c r="H711" s="32"/>
      <c r="I711" s="32"/>
      <c r="J711" s="13"/>
      <c r="K711" s="33"/>
      <c r="L711" s="34" t="str">
        <f>IFERROR(INDEX('Pokemon Data'!A:A,MATCH($A711,'Pokemon Data'!$B:$B,0)),"")</f>
        <v/>
      </c>
      <c r="M711" s="34" t="str">
        <f>IFERROR(INDEX('Pokemon Data'!I:I,MATCH($A711,'Pokemon Data'!$B:$B,0)),"")</f>
        <v/>
      </c>
      <c r="N711" s="34" t="str">
        <f>IFERROR(INDEX('Pokemon Data'!J:J,MATCH($A711,'Pokemon Data'!$B:$B,0)),"")</f>
        <v/>
      </c>
      <c r="O711" s="34" t="str">
        <f>IFERROR(INDEX('Pokemon Data'!K:K,MATCH($A711,'Pokemon Data'!$B:$B,0)),"")</f>
        <v/>
      </c>
      <c r="P711" s="35" t="str">
        <f>IFERROR(INDEX('Level Multipliers'!$A:$A,MATCH($D711,'Level Multipliers'!$B:$B,0)),"")</f>
        <v/>
      </c>
      <c r="Q711" s="36" t="str">
        <f>IFERROR(INDEX('Level Multipliers'!$D:$D,MATCH(P711,'Level Multipliers'!$A:$A,0)),"")</f>
        <v/>
      </c>
      <c r="R711" s="37" t="str">
        <f t="shared" si="407"/>
        <v/>
      </c>
      <c r="S711" s="37" t="str">
        <f t="shared" si="408"/>
        <v/>
      </c>
      <c r="T711" s="38" t="str">
        <f t="shared" si="409"/>
        <v/>
      </c>
      <c r="U711" s="38" t="str">
        <f t="shared" si="410"/>
        <v/>
      </c>
      <c r="V711" s="38" t="b">
        <f t="shared" si="411"/>
        <v>1</v>
      </c>
      <c r="W711" s="37" t="str">
        <f t="array" ref="W711:AG711">IF(V711,"",IVSolution($M711,$N711,$O711,R711,S711,T711,U711,$E711,$F711,$G711,$H711,$I711))</f>
        <v/>
      </c>
      <c r="X711" s="37" t="str">
        <v/>
      </c>
      <c r="Y711" s="37" t="str">
        <v/>
      </c>
      <c r="Z711" s="39" t="str">
        <v/>
      </c>
      <c r="AA711" s="39" t="str">
        <v/>
      </c>
      <c r="AB711" s="37" t="str">
        <v/>
      </c>
      <c r="AC711" s="37" t="str">
        <v/>
      </c>
      <c r="AD711" s="37" t="str">
        <v/>
      </c>
      <c r="AE711" s="37" t="str">
        <v/>
      </c>
      <c r="AF711" s="37" t="str">
        <v/>
      </c>
      <c r="AG711" s="37" t="str">
        <v/>
      </c>
      <c r="AH711" s="40" t="str">
        <f t="shared" si="412"/>
        <v/>
      </c>
      <c r="AI711" s="36" t="str">
        <f>IFERROR(INDEX('Level Multipliers'!$D:$D,MATCH(AH711,'Level Multipliers'!$A:$A,0)),"")</f>
        <v/>
      </c>
      <c r="AJ711" s="37" t="str">
        <f t="shared" si="413"/>
        <v/>
      </c>
      <c r="AK711" s="37" t="str">
        <f t="shared" si="414"/>
        <v/>
      </c>
      <c r="AL711" s="38" t="str">
        <f t="shared" si="415"/>
        <v/>
      </c>
      <c r="AM711" s="38" t="str">
        <f t="shared" si="416"/>
        <v/>
      </c>
      <c r="AN711" s="38" t="b">
        <f t="shared" si="417"/>
        <v>1</v>
      </c>
      <c r="AO711" s="37" t="str">
        <f t="array" ref="AO711:AY711">IF(AN711,"",IVSolution($M711,$N711,$O711,AJ711,AK711,AL711,AM711,$E711,$F711,$G711,$H711,$I711))</f>
        <v/>
      </c>
      <c r="AP711" s="37" t="str">
        <v/>
      </c>
      <c r="AQ711" s="37" t="str">
        <v/>
      </c>
      <c r="AR711" s="39" t="str">
        <v/>
      </c>
      <c r="AS711" s="39" t="str">
        <v/>
      </c>
      <c r="AT711" s="37" t="str">
        <v/>
      </c>
      <c r="AU711" s="37" t="str">
        <v/>
      </c>
      <c r="AV711" s="37" t="str">
        <v/>
      </c>
      <c r="AW711" s="37" t="str">
        <v/>
      </c>
      <c r="AX711" s="37" t="str">
        <v/>
      </c>
      <c r="AY711" s="37" t="str">
        <v/>
      </c>
      <c r="AZ711" s="40" t="str">
        <f t="shared" si="418"/>
        <v/>
      </c>
      <c r="BA711" s="36" t="str">
        <f>IFERROR(INDEX('Level Multipliers'!$D:$D,MATCH(AZ711,'Level Multipliers'!$A:$A,0)),"")</f>
        <v/>
      </c>
      <c r="BB711" s="37" t="str">
        <f t="shared" si="419"/>
        <v/>
      </c>
      <c r="BC711" s="37" t="str">
        <f t="shared" si="420"/>
        <v/>
      </c>
      <c r="BD711" s="38" t="str">
        <f t="shared" si="421"/>
        <v/>
      </c>
      <c r="BE711" s="38" t="str">
        <f t="shared" si="422"/>
        <v/>
      </c>
      <c r="BF711" s="38" t="b">
        <f t="shared" si="423"/>
        <v>1</v>
      </c>
      <c r="BG711" s="37" t="str">
        <f t="array" ref="BG711:BQ711">IF(BF711,"",IVSolution($M711,$N711,$O711,BB711,BC711,BD711,BE711,$E711,$F711,$G711,$H711,$I711))</f>
        <v/>
      </c>
      <c r="BH711" s="37" t="str">
        <v/>
      </c>
      <c r="BI711" s="37" t="str">
        <v/>
      </c>
      <c r="BJ711" s="39" t="str">
        <v/>
      </c>
      <c r="BK711" s="39" t="str">
        <v/>
      </c>
      <c r="BL711" s="37" t="str">
        <v/>
      </c>
      <c r="BM711" s="37" t="str">
        <v/>
      </c>
      <c r="BN711" s="37" t="str">
        <v/>
      </c>
      <c r="BO711" s="37" t="str">
        <v/>
      </c>
      <c r="BP711" s="37" t="str">
        <v/>
      </c>
      <c r="BQ711" s="37" t="str">
        <v/>
      </c>
      <c r="BR711" s="40" t="str">
        <f t="shared" si="424"/>
        <v/>
      </c>
      <c r="BS711" s="36" t="str">
        <f>IFERROR(INDEX('Level Multipliers'!$D:$D,MATCH(BR711,'Level Multipliers'!$A:$A,0)),"")</f>
        <v/>
      </c>
      <c r="BT711" s="37" t="str">
        <f t="shared" si="425"/>
        <v/>
      </c>
      <c r="BU711" s="37" t="str">
        <f t="shared" si="426"/>
        <v/>
      </c>
      <c r="BV711" s="38" t="str">
        <f t="shared" si="427"/>
        <v/>
      </c>
      <c r="BW711" s="38" t="str">
        <f t="shared" si="428"/>
        <v/>
      </c>
      <c r="BX711" s="38" t="b">
        <f t="shared" si="429"/>
        <v>1</v>
      </c>
      <c r="BY711" s="37" t="str">
        <f t="array" ref="BY711:CI711">IF(BX711,"",IVSolution($M711,$N711,$O711,BT711,BU711,BV711,BW711,$E711,$F711,$G711,$H711,$I711))</f>
        <v/>
      </c>
      <c r="BZ711" s="37" t="str">
        <v/>
      </c>
      <c r="CA711" s="37" t="str">
        <v/>
      </c>
      <c r="CB711" s="39" t="str">
        <v/>
      </c>
      <c r="CC711" s="39" t="str">
        <v/>
      </c>
      <c r="CD711" s="37" t="str">
        <v/>
      </c>
      <c r="CE711" s="37" t="str">
        <v/>
      </c>
      <c r="CF711" s="37" t="str">
        <v/>
      </c>
      <c r="CG711" s="37" t="str">
        <v/>
      </c>
      <c r="CH711" s="37" t="str">
        <v/>
      </c>
      <c r="CI711" s="37" t="str">
        <v/>
      </c>
      <c r="CJ711" s="41" t="str">
        <f t="shared" si="430"/>
        <v/>
      </c>
      <c r="CK711" s="41" t="str">
        <f t="shared" si="431"/>
        <v/>
      </c>
      <c r="CL711" s="61" t="str">
        <f t="shared" si="432"/>
        <v/>
      </c>
      <c r="CM711" s="39" t="str">
        <f t="shared" si="433"/>
        <v/>
      </c>
      <c r="CN711" s="39" t="str">
        <f t="shared" si="434"/>
        <v/>
      </c>
      <c r="CO711" s="42" t="str">
        <f t="shared" si="435"/>
        <v/>
      </c>
      <c r="CP711" s="42" t="str">
        <f t="shared" si="436"/>
        <v/>
      </c>
      <c r="CQ711" s="42" t="str">
        <f t="shared" si="437"/>
        <v/>
      </c>
      <c r="CR711" s="42" t="str">
        <f t="shared" si="438"/>
        <v/>
      </c>
      <c r="CS711" s="42" t="str">
        <f t="shared" si="439"/>
        <v/>
      </c>
      <c r="CT711" s="42" t="str">
        <f t="shared" si="440"/>
        <v/>
      </c>
      <c r="CU711" s="43" t="str">
        <f t="shared" si="441"/>
        <v/>
      </c>
      <c r="CV711" s="43" t="str">
        <f t="shared" si="442"/>
        <v/>
      </c>
      <c r="CW711" s="43" t="str">
        <f t="shared" si="443"/>
        <v/>
      </c>
      <c r="CX711" s="13"/>
    </row>
    <row r="712" spans="1:102" x14ac:dyDescent="0.25">
      <c r="A712" s="31"/>
      <c r="B712" s="13"/>
      <c r="C712" s="13"/>
      <c r="D712" s="13"/>
      <c r="E712" s="32"/>
      <c r="F712" s="32"/>
      <c r="G712" s="32"/>
      <c r="H712" s="32"/>
      <c r="I712" s="32"/>
      <c r="J712" s="13"/>
      <c r="K712" s="33"/>
      <c r="L712" s="34" t="str">
        <f>IFERROR(INDEX('Pokemon Data'!A:A,MATCH($A712,'Pokemon Data'!$B:$B,0)),"")</f>
        <v/>
      </c>
      <c r="M712" s="34" t="str">
        <f>IFERROR(INDEX('Pokemon Data'!I:I,MATCH($A712,'Pokemon Data'!$B:$B,0)),"")</f>
        <v/>
      </c>
      <c r="N712" s="34" t="str">
        <f>IFERROR(INDEX('Pokemon Data'!J:J,MATCH($A712,'Pokemon Data'!$B:$B,0)),"")</f>
        <v/>
      </c>
      <c r="O712" s="34" t="str">
        <f>IFERROR(INDEX('Pokemon Data'!K:K,MATCH($A712,'Pokemon Data'!$B:$B,0)),"")</f>
        <v/>
      </c>
      <c r="P712" s="35" t="str">
        <f>IFERROR(INDEX('Level Multipliers'!$A:$A,MATCH($D712,'Level Multipliers'!$B:$B,0)),"")</f>
        <v/>
      </c>
      <c r="Q712" s="36" t="str">
        <f>IFERROR(INDEX('Level Multipliers'!$D:$D,MATCH(P712,'Level Multipliers'!$A:$A,0)),"")</f>
        <v/>
      </c>
      <c r="R712" s="37" t="str">
        <f t="shared" si="407"/>
        <v/>
      </c>
      <c r="S712" s="37" t="str">
        <f t="shared" si="408"/>
        <v/>
      </c>
      <c r="T712" s="38" t="str">
        <f t="shared" si="409"/>
        <v/>
      </c>
      <c r="U712" s="38" t="str">
        <f t="shared" si="410"/>
        <v/>
      </c>
      <c r="V712" s="38" t="b">
        <f t="shared" si="411"/>
        <v>1</v>
      </c>
      <c r="W712" s="37" t="str">
        <f t="array" ref="W712:AG712">IF(V712,"",IVSolution($M712,$N712,$O712,R712,S712,T712,U712,$E712,$F712,$G712,$H712,$I712))</f>
        <v/>
      </c>
      <c r="X712" s="37" t="str">
        <v/>
      </c>
      <c r="Y712" s="37" t="str">
        <v/>
      </c>
      <c r="Z712" s="39" t="str">
        <v/>
      </c>
      <c r="AA712" s="39" t="str">
        <v/>
      </c>
      <c r="AB712" s="37" t="str">
        <v/>
      </c>
      <c r="AC712" s="37" t="str">
        <v/>
      </c>
      <c r="AD712" s="37" t="str">
        <v/>
      </c>
      <c r="AE712" s="37" t="str">
        <v/>
      </c>
      <c r="AF712" s="37" t="str">
        <v/>
      </c>
      <c r="AG712" s="37" t="str">
        <v/>
      </c>
      <c r="AH712" s="40" t="str">
        <f t="shared" si="412"/>
        <v/>
      </c>
      <c r="AI712" s="36" t="str">
        <f>IFERROR(INDEX('Level Multipliers'!$D:$D,MATCH(AH712,'Level Multipliers'!$A:$A,0)),"")</f>
        <v/>
      </c>
      <c r="AJ712" s="37" t="str">
        <f t="shared" si="413"/>
        <v/>
      </c>
      <c r="AK712" s="37" t="str">
        <f t="shared" si="414"/>
        <v/>
      </c>
      <c r="AL712" s="38" t="str">
        <f t="shared" si="415"/>
        <v/>
      </c>
      <c r="AM712" s="38" t="str">
        <f t="shared" si="416"/>
        <v/>
      </c>
      <c r="AN712" s="38" t="b">
        <f t="shared" si="417"/>
        <v>1</v>
      </c>
      <c r="AO712" s="37" t="str">
        <f t="array" ref="AO712:AY712">IF(AN712,"",IVSolution($M712,$N712,$O712,AJ712,AK712,AL712,AM712,$E712,$F712,$G712,$H712,$I712))</f>
        <v/>
      </c>
      <c r="AP712" s="37" t="str">
        <v/>
      </c>
      <c r="AQ712" s="37" t="str">
        <v/>
      </c>
      <c r="AR712" s="39" t="str">
        <v/>
      </c>
      <c r="AS712" s="39" t="str">
        <v/>
      </c>
      <c r="AT712" s="37" t="str">
        <v/>
      </c>
      <c r="AU712" s="37" t="str">
        <v/>
      </c>
      <c r="AV712" s="37" t="str">
        <v/>
      </c>
      <c r="AW712" s="37" t="str">
        <v/>
      </c>
      <c r="AX712" s="37" t="str">
        <v/>
      </c>
      <c r="AY712" s="37" t="str">
        <v/>
      </c>
      <c r="AZ712" s="40" t="str">
        <f t="shared" si="418"/>
        <v/>
      </c>
      <c r="BA712" s="36" t="str">
        <f>IFERROR(INDEX('Level Multipliers'!$D:$D,MATCH(AZ712,'Level Multipliers'!$A:$A,0)),"")</f>
        <v/>
      </c>
      <c r="BB712" s="37" t="str">
        <f t="shared" si="419"/>
        <v/>
      </c>
      <c r="BC712" s="37" t="str">
        <f t="shared" si="420"/>
        <v/>
      </c>
      <c r="BD712" s="38" t="str">
        <f t="shared" si="421"/>
        <v/>
      </c>
      <c r="BE712" s="38" t="str">
        <f t="shared" si="422"/>
        <v/>
      </c>
      <c r="BF712" s="38" t="b">
        <f t="shared" si="423"/>
        <v>1</v>
      </c>
      <c r="BG712" s="37" t="str">
        <f t="array" ref="BG712:BQ712">IF(BF712,"",IVSolution($M712,$N712,$O712,BB712,BC712,BD712,BE712,$E712,$F712,$G712,$H712,$I712))</f>
        <v/>
      </c>
      <c r="BH712" s="37" t="str">
        <v/>
      </c>
      <c r="BI712" s="37" t="str">
        <v/>
      </c>
      <c r="BJ712" s="39" t="str">
        <v/>
      </c>
      <c r="BK712" s="39" t="str">
        <v/>
      </c>
      <c r="BL712" s="37" t="str">
        <v/>
      </c>
      <c r="BM712" s="37" t="str">
        <v/>
      </c>
      <c r="BN712" s="37" t="str">
        <v/>
      </c>
      <c r="BO712" s="37" t="str">
        <v/>
      </c>
      <c r="BP712" s="37" t="str">
        <v/>
      </c>
      <c r="BQ712" s="37" t="str">
        <v/>
      </c>
      <c r="BR712" s="40" t="str">
        <f t="shared" si="424"/>
        <v/>
      </c>
      <c r="BS712" s="36" t="str">
        <f>IFERROR(INDEX('Level Multipliers'!$D:$D,MATCH(BR712,'Level Multipliers'!$A:$A,0)),"")</f>
        <v/>
      </c>
      <c r="BT712" s="37" t="str">
        <f t="shared" si="425"/>
        <v/>
      </c>
      <c r="BU712" s="37" t="str">
        <f t="shared" si="426"/>
        <v/>
      </c>
      <c r="BV712" s="38" t="str">
        <f t="shared" si="427"/>
        <v/>
      </c>
      <c r="BW712" s="38" t="str">
        <f t="shared" si="428"/>
        <v/>
      </c>
      <c r="BX712" s="38" t="b">
        <f t="shared" si="429"/>
        <v>1</v>
      </c>
      <c r="BY712" s="37" t="str">
        <f t="array" ref="BY712:CI712">IF(BX712,"",IVSolution($M712,$N712,$O712,BT712,BU712,BV712,BW712,$E712,$F712,$G712,$H712,$I712))</f>
        <v/>
      </c>
      <c r="BZ712" s="37" t="str">
        <v/>
      </c>
      <c r="CA712" s="37" t="str">
        <v/>
      </c>
      <c r="CB712" s="39" t="str">
        <v/>
      </c>
      <c r="CC712" s="39" t="str">
        <v/>
      </c>
      <c r="CD712" s="37" t="str">
        <v/>
      </c>
      <c r="CE712" s="37" t="str">
        <v/>
      </c>
      <c r="CF712" s="37" t="str">
        <v/>
      </c>
      <c r="CG712" s="37" t="str">
        <v/>
      </c>
      <c r="CH712" s="37" t="str">
        <v/>
      </c>
      <c r="CI712" s="37" t="str">
        <v/>
      </c>
      <c r="CJ712" s="41" t="str">
        <f t="shared" si="430"/>
        <v/>
      </c>
      <c r="CK712" s="41" t="str">
        <f t="shared" si="431"/>
        <v/>
      </c>
      <c r="CL712" s="61" t="str">
        <f t="shared" si="432"/>
        <v/>
      </c>
      <c r="CM712" s="39" t="str">
        <f t="shared" si="433"/>
        <v/>
      </c>
      <c r="CN712" s="39" t="str">
        <f t="shared" si="434"/>
        <v/>
      </c>
      <c r="CO712" s="42" t="str">
        <f t="shared" si="435"/>
        <v/>
      </c>
      <c r="CP712" s="42" t="str">
        <f t="shared" si="436"/>
        <v/>
      </c>
      <c r="CQ712" s="42" t="str">
        <f t="shared" si="437"/>
        <v/>
      </c>
      <c r="CR712" s="42" t="str">
        <f t="shared" si="438"/>
        <v/>
      </c>
      <c r="CS712" s="42" t="str">
        <f t="shared" si="439"/>
        <v/>
      </c>
      <c r="CT712" s="42" t="str">
        <f t="shared" si="440"/>
        <v/>
      </c>
      <c r="CU712" s="43" t="str">
        <f t="shared" si="441"/>
        <v/>
      </c>
      <c r="CV712" s="43" t="str">
        <f t="shared" si="442"/>
        <v/>
      </c>
      <c r="CW712" s="43" t="str">
        <f t="shared" si="443"/>
        <v/>
      </c>
      <c r="CX712" s="13"/>
    </row>
    <row r="713" spans="1:102" x14ac:dyDescent="0.25">
      <c r="A713" s="31"/>
      <c r="B713" s="13"/>
      <c r="C713" s="13"/>
      <c r="D713" s="13"/>
      <c r="E713" s="32"/>
      <c r="F713" s="32"/>
      <c r="G713" s="32"/>
      <c r="H713" s="32"/>
      <c r="I713" s="32"/>
      <c r="J713" s="13"/>
      <c r="K713" s="33"/>
      <c r="L713" s="34" t="str">
        <f>IFERROR(INDEX('Pokemon Data'!A:A,MATCH($A713,'Pokemon Data'!$B:$B,0)),"")</f>
        <v/>
      </c>
      <c r="M713" s="34" t="str">
        <f>IFERROR(INDEX('Pokemon Data'!I:I,MATCH($A713,'Pokemon Data'!$B:$B,0)),"")</f>
        <v/>
      </c>
      <c r="N713" s="34" t="str">
        <f>IFERROR(INDEX('Pokemon Data'!J:J,MATCH($A713,'Pokemon Data'!$B:$B,0)),"")</f>
        <v/>
      </c>
      <c r="O713" s="34" t="str">
        <f>IFERROR(INDEX('Pokemon Data'!K:K,MATCH($A713,'Pokemon Data'!$B:$B,0)),"")</f>
        <v/>
      </c>
      <c r="P713" s="35" t="str">
        <f>IFERROR(INDEX('Level Multipliers'!$A:$A,MATCH($D713,'Level Multipliers'!$B:$B,0)),"")</f>
        <v/>
      </c>
      <c r="Q713" s="36" t="str">
        <f>IFERROR(INDEX('Level Multipliers'!$D:$D,MATCH(P713,'Level Multipliers'!$A:$A,0)),"")</f>
        <v/>
      </c>
      <c r="R713" s="37" t="str">
        <f t="shared" si="407"/>
        <v/>
      </c>
      <c r="S713" s="37" t="str">
        <f t="shared" si="408"/>
        <v/>
      </c>
      <c r="T713" s="38" t="str">
        <f t="shared" si="409"/>
        <v/>
      </c>
      <c r="U713" s="38" t="str">
        <f t="shared" si="410"/>
        <v/>
      </c>
      <c r="V713" s="38" t="b">
        <f t="shared" si="411"/>
        <v>1</v>
      </c>
      <c r="W713" s="37" t="str">
        <f t="array" ref="W713:AG713">IF(V713,"",IVSolution($M713,$N713,$O713,R713,S713,T713,U713,$E713,$F713,$G713,$H713,$I713))</f>
        <v/>
      </c>
      <c r="X713" s="37" t="str">
        <v/>
      </c>
      <c r="Y713" s="37" t="str">
        <v/>
      </c>
      <c r="Z713" s="39" t="str">
        <v/>
      </c>
      <c r="AA713" s="39" t="str">
        <v/>
      </c>
      <c r="AB713" s="37" t="str">
        <v/>
      </c>
      <c r="AC713" s="37" t="str">
        <v/>
      </c>
      <c r="AD713" s="37" t="str">
        <v/>
      </c>
      <c r="AE713" s="37" t="str">
        <v/>
      </c>
      <c r="AF713" s="37" t="str">
        <v/>
      </c>
      <c r="AG713" s="37" t="str">
        <v/>
      </c>
      <c r="AH713" s="40" t="str">
        <f t="shared" si="412"/>
        <v/>
      </c>
      <c r="AI713" s="36" t="str">
        <f>IFERROR(INDEX('Level Multipliers'!$D:$D,MATCH(AH713,'Level Multipliers'!$A:$A,0)),"")</f>
        <v/>
      </c>
      <c r="AJ713" s="37" t="str">
        <f t="shared" si="413"/>
        <v/>
      </c>
      <c r="AK713" s="37" t="str">
        <f t="shared" si="414"/>
        <v/>
      </c>
      <c r="AL713" s="38" t="str">
        <f t="shared" si="415"/>
        <v/>
      </c>
      <c r="AM713" s="38" t="str">
        <f t="shared" si="416"/>
        <v/>
      </c>
      <c r="AN713" s="38" t="b">
        <f t="shared" si="417"/>
        <v>1</v>
      </c>
      <c r="AO713" s="37" t="str">
        <f t="array" ref="AO713:AY713">IF(AN713,"",IVSolution($M713,$N713,$O713,AJ713,AK713,AL713,AM713,$E713,$F713,$G713,$H713,$I713))</f>
        <v/>
      </c>
      <c r="AP713" s="37" t="str">
        <v/>
      </c>
      <c r="AQ713" s="37" t="str">
        <v/>
      </c>
      <c r="AR713" s="39" t="str">
        <v/>
      </c>
      <c r="AS713" s="39" t="str">
        <v/>
      </c>
      <c r="AT713" s="37" t="str">
        <v/>
      </c>
      <c r="AU713" s="37" t="str">
        <v/>
      </c>
      <c r="AV713" s="37" t="str">
        <v/>
      </c>
      <c r="AW713" s="37" t="str">
        <v/>
      </c>
      <c r="AX713" s="37" t="str">
        <v/>
      </c>
      <c r="AY713" s="37" t="str">
        <v/>
      </c>
      <c r="AZ713" s="40" t="str">
        <f t="shared" si="418"/>
        <v/>
      </c>
      <c r="BA713" s="36" t="str">
        <f>IFERROR(INDEX('Level Multipliers'!$D:$D,MATCH(AZ713,'Level Multipliers'!$A:$A,0)),"")</f>
        <v/>
      </c>
      <c r="BB713" s="37" t="str">
        <f t="shared" si="419"/>
        <v/>
      </c>
      <c r="BC713" s="37" t="str">
        <f t="shared" si="420"/>
        <v/>
      </c>
      <c r="BD713" s="38" t="str">
        <f t="shared" si="421"/>
        <v/>
      </c>
      <c r="BE713" s="38" t="str">
        <f t="shared" si="422"/>
        <v/>
      </c>
      <c r="BF713" s="38" t="b">
        <f t="shared" si="423"/>
        <v>1</v>
      </c>
      <c r="BG713" s="37" t="str">
        <f t="array" ref="BG713:BQ713">IF(BF713,"",IVSolution($M713,$N713,$O713,BB713,BC713,BD713,BE713,$E713,$F713,$G713,$H713,$I713))</f>
        <v/>
      </c>
      <c r="BH713" s="37" t="str">
        <v/>
      </c>
      <c r="BI713" s="37" t="str">
        <v/>
      </c>
      <c r="BJ713" s="39" t="str">
        <v/>
      </c>
      <c r="BK713" s="39" t="str">
        <v/>
      </c>
      <c r="BL713" s="37" t="str">
        <v/>
      </c>
      <c r="BM713" s="37" t="str">
        <v/>
      </c>
      <c r="BN713" s="37" t="str">
        <v/>
      </c>
      <c r="BO713" s="37" t="str">
        <v/>
      </c>
      <c r="BP713" s="37" t="str">
        <v/>
      </c>
      <c r="BQ713" s="37" t="str">
        <v/>
      </c>
      <c r="BR713" s="40" t="str">
        <f t="shared" si="424"/>
        <v/>
      </c>
      <c r="BS713" s="36" t="str">
        <f>IFERROR(INDEX('Level Multipliers'!$D:$D,MATCH(BR713,'Level Multipliers'!$A:$A,0)),"")</f>
        <v/>
      </c>
      <c r="BT713" s="37" t="str">
        <f t="shared" si="425"/>
        <v/>
      </c>
      <c r="BU713" s="37" t="str">
        <f t="shared" si="426"/>
        <v/>
      </c>
      <c r="BV713" s="38" t="str">
        <f t="shared" si="427"/>
        <v/>
      </c>
      <c r="BW713" s="38" t="str">
        <f t="shared" si="428"/>
        <v/>
      </c>
      <c r="BX713" s="38" t="b">
        <f t="shared" si="429"/>
        <v>1</v>
      </c>
      <c r="BY713" s="37" t="str">
        <f t="array" ref="BY713:CI713">IF(BX713,"",IVSolution($M713,$N713,$O713,BT713,BU713,BV713,BW713,$E713,$F713,$G713,$H713,$I713))</f>
        <v/>
      </c>
      <c r="BZ713" s="37" t="str">
        <v/>
      </c>
      <c r="CA713" s="37" t="str">
        <v/>
      </c>
      <c r="CB713" s="39" t="str">
        <v/>
      </c>
      <c r="CC713" s="39" t="str">
        <v/>
      </c>
      <c r="CD713" s="37" t="str">
        <v/>
      </c>
      <c r="CE713" s="37" t="str">
        <v/>
      </c>
      <c r="CF713" s="37" t="str">
        <v/>
      </c>
      <c r="CG713" s="37" t="str">
        <v/>
      </c>
      <c r="CH713" s="37" t="str">
        <v/>
      </c>
      <c r="CI713" s="37" t="str">
        <v/>
      </c>
      <c r="CJ713" s="41" t="str">
        <f t="shared" si="430"/>
        <v/>
      </c>
      <c r="CK713" s="41" t="str">
        <f t="shared" si="431"/>
        <v/>
      </c>
      <c r="CL713" s="61" t="str">
        <f t="shared" si="432"/>
        <v/>
      </c>
      <c r="CM713" s="39" t="str">
        <f t="shared" si="433"/>
        <v/>
      </c>
      <c r="CN713" s="39" t="str">
        <f t="shared" si="434"/>
        <v/>
      </c>
      <c r="CO713" s="42" t="str">
        <f t="shared" si="435"/>
        <v/>
      </c>
      <c r="CP713" s="42" t="str">
        <f t="shared" si="436"/>
        <v/>
      </c>
      <c r="CQ713" s="42" t="str">
        <f t="shared" si="437"/>
        <v/>
      </c>
      <c r="CR713" s="42" t="str">
        <f t="shared" si="438"/>
        <v/>
      </c>
      <c r="CS713" s="42" t="str">
        <f t="shared" si="439"/>
        <v/>
      </c>
      <c r="CT713" s="42" t="str">
        <f t="shared" si="440"/>
        <v/>
      </c>
      <c r="CU713" s="43" t="str">
        <f t="shared" si="441"/>
        <v/>
      </c>
      <c r="CV713" s="43" t="str">
        <f t="shared" si="442"/>
        <v/>
      </c>
      <c r="CW713" s="43" t="str">
        <f t="shared" si="443"/>
        <v/>
      </c>
      <c r="CX713" s="13"/>
    </row>
    <row r="714" spans="1:102" x14ac:dyDescent="0.25">
      <c r="A714" s="31"/>
      <c r="B714" s="13"/>
      <c r="C714" s="13"/>
      <c r="D714" s="13"/>
      <c r="E714" s="32"/>
      <c r="F714" s="32"/>
      <c r="G714" s="32"/>
      <c r="H714" s="32"/>
      <c r="I714" s="32"/>
      <c r="J714" s="13"/>
      <c r="K714" s="33"/>
      <c r="L714" s="34" t="str">
        <f>IFERROR(INDEX('Pokemon Data'!A:A,MATCH($A714,'Pokemon Data'!$B:$B,0)),"")</f>
        <v/>
      </c>
      <c r="M714" s="34" t="str">
        <f>IFERROR(INDEX('Pokemon Data'!I:I,MATCH($A714,'Pokemon Data'!$B:$B,0)),"")</f>
        <v/>
      </c>
      <c r="N714" s="34" t="str">
        <f>IFERROR(INDEX('Pokemon Data'!J:J,MATCH($A714,'Pokemon Data'!$B:$B,0)),"")</f>
        <v/>
      </c>
      <c r="O714" s="34" t="str">
        <f>IFERROR(INDEX('Pokemon Data'!K:K,MATCH($A714,'Pokemon Data'!$B:$B,0)),"")</f>
        <v/>
      </c>
      <c r="P714" s="35" t="str">
        <f>IFERROR(INDEX('Level Multipliers'!$A:$A,MATCH($D714,'Level Multipliers'!$B:$B,0)),"")</f>
        <v/>
      </c>
      <c r="Q714" s="36" t="str">
        <f>IFERROR(INDEX('Level Multipliers'!$D:$D,MATCH(P714,'Level Multipliers'!$A:$A,0)),"")</f>
        <v/>
      </c>
      <c r="R714" s="37" t="str">
        <f t="shared" si="407"/>
        <v/>
      </c>
      <c r="S714" s="37" t="str">
        <f t="shared" si="408"/>
        <v/>
      </c>
      <c r="T714" s="38" t="str">
        <f t="shared" si="409"/>
        <v/>
      </c>
      <c r="U714" s="38" t="str">
        <f t="shared" si="410"/>
        <v/>
      </c>
      <c r="V714" s="38" t="b">
        <f t="shared" si="411"/>
        <v>1</v>
      </c>
      <c r="W714" s="37" t="str">
        <f t="array" ref="W714:AG714">IF(V714,"",IVSolution($M714,$N714,$O714,R714,S714,T714,U714,$E714,$F714,$G714,$H714,$I714))</f>
        <v/>
      </c>
      <c r="X714" s="37" t="str">
        <v/>
      </c>
      <c r="Y714" s="37" t="str">
        <v/>
      </c>
      <c r="Z714" s="39" t="str">
        <v/>
      </c>
      <c r="AA714" s="39" t="str">
        <v/>
      </c>
      <c r="AB714" s="37" t="str">
        <v/>
      </c>
      <c r="AC714" s="37" t="str">
        <v/>
      </c>
      <c r="AD714" s="37" t="str">
        <v/>
      </c>
      <c r="AE714" s="37" t="str">
        <v/>
      </c>
      <c r="AF714" s="37" t="str">
        <v/>
      </c>
      <c r="AG714" s="37" t="str">
        <v/>
      </c>
      <c r="AH714" s="40" t="str">
        <f t="shared" si="412"/>
        <v/>
      </c>
      <c r="AI714" s="36" t="str">
        <f>IFERROR(INDEX('Level Multipliers'!$D:$D,MATCH(AH714,'Level Multipliers'!$A:$A,0)),"")</f>
        <v/>
      </c>
      <c r="AJ714" s="37" t="str">
        <f t="shared" si="413"/>
        <v/>
      </c>
      <c r="AK714" s="37" t="str">
        <f t="shared" si="414"/>
        <v/>
      </c>
      <c r="AL714" s="38" t="str">
        <f t="shared" si="415"/>
        <v/>
      </c>
      <c r="AM714" s="38" t="str">
        <f t="shared" si="416"/>
        <v/>
      </c>
      <c r="AN714" s="38" t="b">
        <f t="shared" si="417"/>
        <v>1</v>
      </c>
      <c r="AO714" s="37" t="str">
        <f t="array" ref="AO714:AY714">IF(AN714,"",IVSolution($M714,$N714,$O714,AJ714,AK714,AL714,AM714,$E714,$F714,$G714,$H714,$I714))</f>
        <v/>
      </c>
      <c r="AP714" s="37" t="str">
        <v/>
      </c>
      <c r="AQ714" s="37" t="str">
        <v/>
      </c>
      <c r="AR714" s="39" t="str">
        <v/>
      </c>
      <c r="AS714" s="39" t="str">
        <v/>
      </c>
      <c r="AT714" s="37" t="str">
        <v/>
      </c>
      <c r="AU714" s="37" t="str">
        <v/>
      </c>
      <c r="AV714" s="37" t="str">
        <v/>
      </c>
      <c r="AW714" s="37" t="str">
        <v/>
      </c>
      <c r="AX714" s="37" t="str">
        <v/>
      </c>
      <c r="AY714" s="37" t="str">
        <v/>
      </c>
      <c r="AZ714" s="40" t="str">
        <f t="shared" si="418"/>
        <v/>
      </c>
      <c r="BA714" s="36" t="str">
        <f>IFERROR(INDEX('Level Multipliers'!$D:$D,MATCH(AZ714,'Level Multipliers'!$A:$A,0)),"")</f>
        <v/>
      </c>
      <c r="BB714" s="37" t="str">
        <f t="shared" si="419"/>
        <v/>
      </c>
      <c r="BC714" s="37" t="str">
        <f t="shared" si="420"/>
        <v/>
      </c>
      <c r="BD714" s="38" t="str">
        <f t="shared" si="421"/>
        <v/>
      </c>
      <c r="BE714" s="38" t="str">
        <f t="shared" si="422"/>
        <v/>
      </c>
      <c r="BF714" s="38" t="b">
        <f t="shared" si="423"/>
        <v>1</v>
      </c>
      <c r="BG714" s="37" t="str">
        <f t="array" ref="BG714:BQ714">IF(BF714,"",IVSolution($M714,$N714,$O714,BB714,BC714,BD714,BE714,$E714,$F714,$G714,$H714,$I714))</f>
        <v/>
      </c>
      <c r="BH714" s="37" t="str">
        <v/>
      </c>
      <c r="BI714" s="37" t="str">
        <v/>
      </c>
      <c r="BJ714" s="39" t="str">
        <v/>
      </c>
      <c r="BK714" s="39" t="str">
        <v/>
      </c>
      <c r="BL714" s="37" t="str">
        <v/>
      </c>
      <c r="BM714" s="37" t="str">
        <v/>
      </c>
      <c r="BN714" s="37" t="str">
        <v/>
      </c>
      <c r="BO714" s="37" t="str">
        <v/>
      </c>
      <c r="BP714" s="37" t="str">
        <v/>
      </c>
      <c r="BQ714" s="37" t="str">
        <v/>
      </c>
      <c r="BR714" s="40" t="str">
        <f t="shared" si="424"/>
        <v/>
      </c>
      <c r="BS714" s="36" t="str">
        <f>IFERROR(INDEX('Level Multipliers'!$D:$D,MATCH(BR714,'Level Multipliers'!$A:$A,0)),"")</f>
        <v/>
      </c>
      <c r="BT714" s="37" t="str">
        <f t="shared" si="425"/>
        <v/>
      </c>
      <c r="BU714" s="37" t="str">
        <f t="shared" si="426"/>
        <v/>
      </c>
      <c r="BV714" s="38" t="str">
        <f t="shared" si="427"/>
        <v/>
      </c>
      <c r="BW714" s="38" t="str">
        <f t="shared" si="428"/>
        <v/>
      </c>
      <c r="BX714" s="38" t="b">
        <f t="shared" si="429"/>
        <v>1</v>
      </c>
      <c r="BY714" s="37" t="str">
        <f t="array" ref="BY714:CI714">IF(BX714,"",IVSolution($M714,$N714,$O714,BT714,BU714,BV714,BW714,$E714,$F714,$G714,$H714,$I714))</f>
        <v/>
      </c>
      <c r="BZ714" s="37" t="str">
        <v/>
      </c>
      <c r="CA714" s="37" t="str">
        <v/>
      </c>
      <c r="CB714" s="39" t="str">
        <v/>
      </c>
      <c r="CC714" s="39" t="str">
        <v/>
      </c>
      <c r="CD714" s="37" t="str">
        <v/>
      </c>
      <c r="CE714" s="37" t="str">
        <v/>
      </c>
      <c r="CF714" s="37" t="str">
        <v/>
      </c>
      <c r="CG714" s="37" t="str">
        <v/>
      </c>
      <c r="CH714" s="37" t="str">
        <v/>
      </c>
      <c r="CI714" s="37" t="str">
        <v/>
      </c>
      <c r="CJ714" s="41" t="str">
        <f t="shared" si="430"/>
        <v/>
      </c>
      <c r="CK714" s="41" t="str">
        <f t="shared" si="431"/>
        <v/>
      </c>
      <c r="CL714" s="61" t="str">
        <f t="shared" si="432"/>
        <v/>
      </c>
      <c r="CM714" s="39" t="str">
        <f t="shared" si="433"/>
        <v/>
      </c>
      <c r="CN714" s="39" t="str">
        <f t="shared" si="434"/>
        <v/>
      </c>
      <c r="CO714" s="42" t="str">
        <f t="shared" si="435"/>
        <v/>
      </c>
      <c r="CP714" s="42" t="str">
        <f t="shared" si="436"/>
        <v/>
      </c>
      <c r="CQ714" s="42" t="str">
        <f t="shared" si="437"/>
        <v/>
      </c>
      <c r="CR714" s="42" t="str">
        <f t="shared" si="438"/>
        <v/>
      </c>
      <c r="CS714" s="42" t="str">
        <f t="shared" si="439"/>
        <v/>
      </c>
      <c r="CT714" s="42" t="str">
        <f t="shared" si="440"/>
        <v/>
      </c>
      <c r="CU714" s="43" t="str">
        <f t="shared" si="441"/>
        <v/>
      </c>
      <c r="CV714" s="43" t="str">
        <f t="shared" si="442"/>
        <v/>
      </c>
      <c r="CW714" s="43" t="str">
        <f t="shared" si="443"/>
        <v/>
      </c>
      <c r="CX714" s="13"/>
    </row>
    <row r="715" spans="1:102" x14ac:dyDescent="0.25">
      <c r="A715" s="31"/>
      <c r="B715" s="13"/>
      <c r="C715" s="13"/>
      <c r="D715" s="13"/>
      <c r="E715" s="32"/>
      <c r="F715" s="32"/>
      <c r="G715" s="32"/>
      <c r="H715" s="32"/>
      <c r="I715" s="32"/>
      <c r="J715" s="13"/>
      <c r="K715" s="33"/>
      <c r="L715" s="34" t="str">
        <f>IFERROR(INDEX('Pokemon Data'!A:A,MATCH($A715,'Pokemon Data'!$B:$B,0)),"")</f>
        <v/>
      </c>
      <c r="M715" s="34" t="str">
        <f>IFERROR(INDEX('Pokemon Data'!I:I,MATCH($A715,'Pokemon Data'!$B:$B,0)),"")</f>
        <v/>
      </c>
      <c r="N715" s="34" t="str">
        <f>IFERROR(INDEX('Pokemon Data'!J:J,MATCH($A715,'Pokemon Data'!$B:$B,0)),"")</f>
        <v/>
      </c>
      <c r="O715" s="34" t="str">
        <f>IFERROR(INDEX('Pokemon Data'!K:K,MATCH($A715,'Pokemon Data'!$B:$B,0)),"")</f>
        <v/>
      </c>
      <c r="P715" s="35" t="str">
        <f>IFERROR(INDEX('Level Multipliers'!$A:$A,MATCH($D715,'Level Multipliers'!$B:$B,0)),"")</f>
        <v/>
      </c>
      <c r="Q715" s="36" t="str">
        <f>IFERROR(INDEX('Level Multipliers'!$D:$D,MATCH(P715,'Level Multipliers'!$A:$A,0)),"")</f>
        <v/>
      </c>
      <c r="R715" s="37" t="str">
        <f t="shared" si="407"/>
        <v/>
      </c>
      <c r="S715" s="37" t="str">
        <f t="shared" si="408"/>
        <v/>
      </c>
      <c r="T715" s="38" t="str">
        <f t="shared" si="409"/>
        <v/>
      </c>
      <c r="U715" s="38" t="str">
        <f t="shared" si="410"/>
        <v/>
      </c>
      <c r="V715" s="38" t="b">
        <f t="shared" si="411"/>
        <v>1</v>
      </c>
      <c r="W715" s="37" t="str">
        <f t="array" ref="W715:AG715">IF(V715,"",IVSolution($M715,$N715,$O715,R715,S715,T715,U715,$E715,$F715,$G715,$H715,$I715))</f>
        <v/>
      </c>
      <c r="X715" s="37" t="str">
        <v/>
      </c>
      <c r="Y715" s="37" t="str">
        <v/>
      </c>
      <c r="Z715" s="39" t="str">
        <v/>
      </c>
      <c r="AA715" s="39" t="str">
        <v/>
      </c>
      <c r="AB715" s="37" t="str">
        <v/>
      </c>
      <c r="AC715" s="37" t="str">
        <v/>
      </c>
      <c r="AD715" s="37" t="str">
        <v/>
      </c>
      <c r="AE715" s="37" t="str">
        <v/>
      </c>
      <c r="AF715" s="37" t="str">
        <v/>
      </c>
      <c r="AG715" s="37" t="str">
        <v/>
      </c>
      <c r="AH715" s="40" t="str">
        <f t="shared" si="412"/>
        <v/>
      </c>
      <c r="AI715" s="36" t="str">
        <f>IFERROR(INDEX('Level Multipliers'!$D:$D,MATCH(AH715,'Level Multipliers'!$A:$A,0)),"")</f>
        <v/>
      </c>
      <c r="AJ715" s="37" t="str">
        <f t="shared" si="413"/>
        <v/>
      </c>
      <c r="AK715" s="37" t="str">
        <f t="shared" si="414"/>
        <v/>
      </c>
      <c r="AL715" s="38" t="str">
        <f t="shared" si="415"/>
        <v/>
      </c>
      <c r="AM715" s="38" t="str">
        <f t="shared" si="416"/>
        <v/>
      </c>
      <c r="AN715" s="38" t="b">
        <f t="shared" si="417"/>
        <v>1</v>
      </c>
      <c r="AO715" s="37" t="str">
        <f t="array" ref="AO715:AY715">IF(AN715,"",IVSolution($M715,$N715,$O715,AJ715,AK715,AL715,AM715,$E715,$F715,$G715,$H715,$I715))</f>
        <v/>
      </c>
      <c r="AP715" s="37" t="str">
        <v/>
      </c>
      <c r="AQ715" s="37" t="str">
        <v/>
      </c>
      <c r="AR715" s="39" t="str">
        <v/>
      </c>
      <c r="AS715" s="39" t="str">
        <v/>
      </c>
      <c r="AT715" s="37" t="str">
        <v/>
      </c>
      <c r="AU715" s="37" t="str">
        <v/>
      </c>
      <c r="AV715" s="37" t="str">
        <v/>
      </c>
      <c r="AW715" s="37" t="str">
        <v/>
      </c>
      <c r="AX715" s="37" t="str">
        <v/>
      </c>
      <c r="AY715" s="37" t="str">
        <v/>
      </c>
      <c r="AZ715" s="40" t="str">
        <f t="shared" si="418"/>
        <v/>
      </c>
      <c r="BA715" s="36" t="str">
        <f>IFERROR(INDEX('Level Multipliers'!$D:$D,MATCH(AZ715,'Level Multipliers'!$A:$A,0)),"")</f>
        <v/>
      </c>
      <c r="BB715" s="37" t="str">
        <f t="shared" si="419"/>
        <v/>
      </c>
      <c r="BC715" s="37" t="str">
        <f t="shared" si="420"/>
        <v/>
      </c>
      <c r="BD715" s="38" t="str">
        <f t="shared" si="421"/>
        <v/>
      </c>
      <c r="BE715" s="38" t="str">
        <f t="shared" si="422"/>
        <v/>
      </c>
      <c r="BF715" s="38" t="b">
        <f t="shared" si="423"/>
        <v>1</v>
      </c>
      <c r="BG715" s="37" t="str">
        <f t="array" ref="BG715:BQ715">IF(BF715,"",IVSolution($M715,$N715,$O715,BB715,BC715,BD715,BE715,$E715,$F715,$G715,$H715,$I715))</f>
        <v/>
      </c>
      <c r="BH715" s="37" t="str">
        <v/>
      </c>
      <c r="BI715" s="37" t="str">
        <v/>
      </c>
      <c r="BJ715" s="39" t="str">
        <v/>
      </c>
      <c r="BK715" s="39" t="str">
        <v/>
      </c>
      <c r="BL715" s="37" t="str">
        <v/>
      </c>
      <c r="BM715" s="37" t="str">
        <v/>
      </c>
      <c r="BN715" s="37" t="str">
        <v/>
      </c>
      <c r="BO715" s="37" t="str">
        <v/>
      </c>
      <c r="BP715" s="37" t="str">
        <v/>
      </c>
      <c r="BQ715" s="37" t="str">
        <v/>
      </c>
      <c r="BR715" s="40" t="str">
        <f t="shared" si="424"/>
        <v/>
      </c>
      <c r="BS715" s="36" t="str">
        <f>IFERROR(INDEX('Level Multipliers'!$D:$D,MATCH(BR715,'Level Multipliers'!$A:$A,0)),"")</f>
        <v/>
      </c>
      <c r="BT715" s="37" t="str">
        <f t="shared" si="425"/>
        <v/>
      </c>
      <c r="BU715" s="37" t="str">
        <f t="shared" si="426"/>
        <v/>
      </c>
      <c r="BV715" s="38" t="str">
        <f t="shared" si="427"/>
        <v/>
      </c>
      <c r="BW715" s="38" t="str">
        <f t="shared" si="428"/>
        <v/>
      </c>
      <c r="BX715" s="38" t="b">
        <f t="shared" si="429"/>
        <v>1</v>
      </c>
      <c r="BY715" s="37" t="str">
        <f t="array" ref="BY715:CI715">IF(BX715,"",IVSolution($M715,$N715,$O715,BT715,BU715,BV715,BW715,$E715,$F715,$G715,$H715,$I715))</f>
        <v/>
      </c>
      <c r="BZ715" s="37" t="str">
        <v/>
      </c>
      <c r="CA715" s="37" t="str">
        <v/>
      </c>
      <c r="CB715" s="39" t="str">
        <v/>
      </c>
      <c r="CC715" s="39" t="str">
        <v/>
      </c>
      <c r="CD715" s="37" t="str">
        <v/>
      </c>
      <c r="CE715" s="37" t="str">
        <v/>
      </c>
      <c r="CF715" s="37" t="str">
        <v/>
      </c>
      <c r="CG715" s="37" t="str">
        <v/>
      </c>
      <c r="CH715" s="37" t="str">
        <v/>
      </c>
      <c r="CI715" s="37" t="str">
        <v/>
      </c>
      <c r="CJ715" s="41" t="str">
        <f t="shared" si="430"/>
        <v/>
      </c>
      <c r="CK715" s="41" t="str">
        <f t="shared" si="431"/>
        <v/>
      </c>
      <c r="CL715" s="61" t="str">
        <f t="shared" si="432"/>
        <v/>
      </c>
      <c r="CM715" s="39" t="str">
        <f t="shared" si="433"/>
        <v/>
      </c>
      <c r="CN715" s="39" t="str">
        <f t="shared" si="434"/>
        <v/>
      </c>
      <c r="CO715" s="42" t="str">
        <f t="shared" si="435"/>
        <v/>
      </c>
      <c r="CP715" s="42" t="str">
        <f t="shared" si="436"/>
        <v/>
      </c>
      <c r="CQ715" s="42" t="str">
        <f t="shared" si="437"/>
        <v/>
      </c>
      <c r="CR715" s="42" t="str">
        <f t="shared" si="438"/>
        <v/>
      </c>
      <c r="CS715" s="42" t="str">
        <f t="shared" si="439"/>
        <v/>
      </c>
      <c r="CT715" s="42" t="str">
        <f t="shared" si="440"/>
        <v/>
      </c>
      <c r="CU715" s="43" t="str">
        <f t="shared" si="441"/>
        <v/>
      </c>
      <c r="CV715" s="43" t="str">
        <f t="shared" si="442"/>
        <v/>
      </c>
      <c r="CW715" s="43" t="str">
        <f t="shared" si="443"/>
        <v/>
      </c>
      <c r="CX715" s="13"/>
    </row>
    <row r="716" spans="1:102" x14ac:dyDescent="0.25">
      <c r="A716" s="31"/>
      <c r="B716" s="13"/>
      <c r="C716" s="13"/>
      <c r="D716" s="13"/>
      <c r="E716" s="32"/>
      <c r="F716" s="32"/>
      <c r="G716" s="32"/>
      <c r="H716" s="32"/>
      <c r="I716" s="32"/>
      <c r="J716" s="13"/>
      <c r="K716" s="33"/>
      <c r="L716" s="34" t="str">
        <f>IFERROR(INDEX('Pokemon Data'!A:A,MATCH($A716,'Pokemon Data'!$B:$B,0)),"")</f>
        <v/>
      </c>
      <c r="M716" s="34" t="str">
        <f>IFERROR(INDEX('Pokemon Data'!I:I,MATCH($A716,'Pokemon Data'!$B:$B,0)),"")</f>
        <v/>
      </c>
      <c r="N716" s="34" t="str">
        <f>IFERROR(INDEX('Pokemon Data'!J:J,MATCH($A716,'Pokemon Data'!$B:$B,0)),"")</f>
        <v/>
      </c>
      <c r="O716" s="34" t="str">
        <f>IFERROR(INDEX('Pokemon Data'!K:K,MATCH($A716,'Pokemon Data'!$B:$B,0)),"")</f>
        <v/>
      </c>
      <c r="P716" s="35" t="str">
        <f>IFERROR(INDEX('Level Multipliers'!$A:$A,MATCH($D716,'Level Multipliers'!$B:$B,0)),"")</f>
        <v/>
      </c>
      <c r="Q716" s="36" t="str">
        <f>IFERROR(INDEX('Level Multipliers'!$D:$D,MATCH(P716,'Level Multipliers'!$A:$A,0)),"")</f>
        <v/>
      </c>
      <c r="R716" s="37" t="str">
        <f t="shared" si="407"/>
        <v/>
      </c>
      <c r="S716" s="37" t="str">
        <f t="shared" si="408"/>
        <v/>
      </c>
      <c r="T716" s="38" t="str">
        <f t="shared" si="409"/>
        <v/>
      </c>
      <c r="U716" s="38" t="str">
        <f t="shared" si="410"/>
        <v/>
      </c>
      <c r="V716" s="38" t="b">
        <f t="shared" si="411"/>
        <v>1</v>
      </c>
      <c r="W716" s="37" t="str">
        <f t="array" ref="W716:AG716">IF(V716,"",IVSolution($M716,$N716,$O716,R716,S716,T716,U716,$E716,$F716,$G716,$H716,$I716))</f>
        <v/>
      </c>
      <c r="X716" s="37" t="str">
        <v/>
      </c>
      <c r="Y716" s="37" t="str">
        <v/>
      </c>
      <c r="Z716" s="39" t="str">
        <v/>
      </c>
      <c r="AA716" s="39" t="str">
        <v/>
      </c>
      <c r="AB716" s="37" t="str">
        <v/>
      </c>
      <c r="AC716" s="37" t="str">
        <v/>
      </c>
      <c r="AD716" s="37" t="str">
        <v/>
      </c>
      <c r="AE716" s="37" t="str">
        <v/>
      </c>
      <c r="AF716" s="37" t="str">
        <v/>
      </c>
      <c r="AG716" s="37" t="str">
        <v/>
      </c>
      <c r="AH716" s="40" t="str">
        <f t="shared" si="412"/>
        <v/>
      </c>
      <c r="AI716" s="36" t="str">
        <f>IFERROR(INDEX('Level Multipliers'!$D:$D,MATCH(AH716,'Level Multipliers'!$A:$A,0)),"")</f>
        <v/>
      </c>
      <c r="AJ716" s="37" t="str">
        <f t="shared" si="413"/>
        <v/>
      </c>
      <c r="AK716" s="37" t="str">
        <f t="shared" si="414"/>
        <v/>
      </c>
      <c r="AL716" s="38" t="str">
        <f t="shared" si="415"/>
        <v/>
      </c>
      <c r="AM716" s="38" t="str">
        <f t="shared" si="416"/>
        <v/>
      </c>
      <c r="AN716" s="38" t="b">
        <f t="shared" si="417"/>
        <v>1</v>
      </c>
      <c r="AO716" s="37" t="str">
        <f t="array" ref="AO716:AY716">IF(AN716,"",IVSolution($M716,$N716,$O716,AJ716,AK716,AL716,AM716,$E716,$F716,$G716,$H716,$I716))</f>
        <v/>
      </c>
      <c r="AP716" s="37" t="str">
        <v/>
      </c>
      <c r="AQ716" s="37" t="str">
        <v/>
      </c>
      <c r="AR716" s="39" t="str">
        <v/>
      </c>
      <c r="AS716" s="39" t="str">
        <v/>
      </c>
      <c r="AT716" s="37" t="str">
        <v/>
      </c>
      <c r="AU716" s="37" t="str">
        <v/>
      </c>
      <c r="AV716" s="37" t="str">
        <v/>
      </c>
      <c r="AW716" s="37" t="str">
        <v/>
      </c>
      <c r="AX716" s="37" t="str">
        <v/>
      </c>
      <c r="AY716" s="37" t="str">
        <v/>
      </c>
      <c r="AZ716" s="40" t="str">
        <f t="shared" si="418"/>
        <v/>
      </c>
      <c r="BA716" s="36" t="str">
        <f>IFERROR(INDEX('Level Multipliers'!$D:$D,MATCH(AZ716,'Level Multipliers'!$A:$A,0)),"")</f>
        <v/>
      </c>
      <c r="BB716" s="37" t="str">
        <f t="shared" si="419"/>
        <v/>
      </c>
      <c r="BC716" s="37" t="str">
        <f t="shared" si="420"/>
        <v/>
      </c>
      <c r="BD716" s="38" t="str">
        <f t="shared" si="421"/>
        <v/>
      </c>
      <c r="BE716" s="38" t="str">
        <f t="shared" si="422"/>
        <v/>
      </c>
      <c r="BF716" s="38" t="b">
        <f t="shared" si="423"/>
        <v>1</v>
      </c>
      <c r="BG716" s="37" t="str">
        <f t="array" ref="BG716:BQ716">IF(BF716,"",IVSolution($M716,$N716,$O716,BB716,BC716,BD716,BE716,$E716,$F716,$G716,$H716,$I716))</f>
        <v/>
      </c>
      <c r="BH716" s="37" t="str">
        <v/>
      </c>
      <c r="BI716" s="37" t="str">
        <v/>
      </c>
      <c r="BJ716" s="39" t="str">
        <v/>
      </c>
      <c r="BK716" s="39" t="str">
        <v/>
      </c>
      <c r="BL716" s="37" t="str">
        <v/>
      </c>
      <c r="BM716" s="37" t="str">
        <v/>
      </c>
      <c r="BN716" s="37" t="str">
        <v/>
      </c>
      <c r="BO716" s="37" t="str">
        <v/>
      </c>
      <c r="BP716" s="37" t="str">
        <v/>
      </c>
      <c r="BQ716" s="37" t="str">
        <v/>
      </c>
      <c r="BR716" s="40" t="str">
        <f t="shared" si="424"/>
        <v/>
      </c>
      <c r="BS716" s="36" t="str">
        <f>IFERROR(INDEX('Level Multipliers'!$D:$D,MATCH(BR716,'Level Multipliers'!$A:$A,0)),"")</f>
        <v/>
      </c>
      <c r="BT716" s="37" t="str">
        <f t="shared" si="425"/>
        <v/>
      </c>
      <c r="BU716" s="37" t="str">
        <f t="shared" si="426"/>
        <v/>
      </c>
      <c r="BV716" s="38" t="str">
        <f t="shared" si="427"/>
        <v/>
      </c>
      <c r="BW716" s="38" t="str">
        <f t="shared" si="428"/>
        <v/>
      </c>
      <c r="BX716" s="38" t="b">
        <f t="shared" si="429"/>
        <v>1</v>
      </c>
      <c r="BY716" s="37" t="str">
        <f t="array" ref="BY716:CI716">IF(BX716,"",IVSolution($M716,$N716,$O716,BT716,BU716,BV716,BW716,$E716,$F716,$G716,$H716,$I716))</f>
        <v/>
      </c>
      <c r="BZ716" s="37" t="str">
        <v/>
      </c>
      <c r="CA716" s="37" t="str">
        <v/>
      </c>
      <c r="CB716" s="39" t="str">
        <v/>
      </c>
      <c r="CC716" s="39" t="str">
        <v/>
      </c>
      <c r="CD716" s="37" t="str">
        <v/>
      </c>
      <c r="CE716" s="37" t="str">
        <v/>
      </c>
      <c r="CF716" s="37" t="str">
        <v/>
      </c>
      <c r="CG716" s="37" t="str">
        <v/>
      </c>
      <c r="CH716" s="37" t="str">
        <v/>
      </c>
      <c r="CI716" s="37" t="str">
        <v/>
      </c>
      <c r="CJ716" s="41" t="str">
        <f t="shared" si="430"/>
        <v/>
      </c>
      <c r="CK716" s="41" t="str">
        <f t="shared" si="431"/>
        <v/>
      </c>
      <c r="CL716" s="61" t="str">
        <f t="shared" si="432"/>
        <v/>
      </c>
      <c r="CM716" s="39" t="str">
        <f t="shared" si="433"/>
        <v/>
      </c>
      <c r="CN716" s="39" t="str">
        <f t="shared" si="434"/>
        <v/>
      </c>
      <c r="CO716" s="42" t="str">
        <f t="shared" si="435"/>
        <v/>
      </c>
      <c r="CP716" s="42" t="str">
        <f t="shared" si="436"/>
        <v/>
      </c>
      <c r="CQ716" s="42" t="str">
        <f t="shared" si="437"/>
        <v/>
      </c>
      <c r="CR716" s="42" t="str">
        <f t="shared" si="438"/>
        <v/>
      </c>
      <c r="CS716" s="42" t="str">
        <f t="shared" si="439"/>
        <v/>
      </c>
      <c r="CT716" s="42" t="str">
        <f t="shared" si="440"/>
        <v/>
      </c>
      <c r="CU716" s="43" t="str">
        <f t="shared" si="441"/>
        <v/>
      </c>
      <c r="CV716" s="43" t="str">
        <f t="shared" si="442"/>
        <v/>
      </c>
      <c r="CW716" s="43" t="str">
        <f t="shared" si="443"/>
        <v/>
      </c>
      <c r="CX716" s="13"/>
    </row>
    <row r="717" spans="1:102" x14ac:dyDescent="0.25">
      <c r="A717" s="31"/>
      <c r="B717" s="13"/>
      <c r="C717" s="13"/>
      <c r="D717" s="13"/>
      <c r="E717" s="32"/>
      <c r="F717" s="32"/>
      <c r="G717" s="32"/>
      <c r="H717" s="32"/>
      <c r="I717" s="32"/>
      <c r="J717" s="13"/>
      <c r="K717" s="33"/>
      <c r="L717" s="34" t="str">
        <f>IFERROR(INDEX('Pokemon Data'!A:A,MATCH($A717,'Pokemon Data'!$B:$B,0)),"")</f>
        <v/>
      </c>
      <c r="M717" s="34" t="str">
        <f>IFERROR(INDEX('Pokemon Data'!I:I,MATCH($A717,'Pokemon Data'!$B:$B,0)),"")</f>
        <v/>
      </c>
      <c r="N717" s="34" t="str">
        <f>IFERROR(INDEX('Pokemon Data'!J:J,MATCH($A717,'Pokemon Data'!$B:$B,0)),"")</f>
        <v/>
      </c>
      <c r="O717" s="34" t="str">
        <f>IFERROR(INDEX('Pokemon Data'!K:K,MATCH($A717,'Pokemon Data'!$B:$B,0)),"")</f>
        <v/>
      </c>
      <c r="P717" s="35" t="str">
        <f>IFERROR(INDEX('Level Multipliers'!$A:$A,MATCH($D717,'Level Multipliers'!$B:$B,0)),"")</f>
        <v/>
      </c>
      <c r="Q717" s="36" t="str">
        <f>IFERROR(INDEX('Level Multipliers'!$D:$D,MATCH(P717,'Level Multipliers'!$A:$A,0)),"")</f>
        <v/>
      </c>
      <c r="R717" s="37" t="str">
        <f t="shared" si="407"/>
        <v/>
      </c>
      <c r="S717" s="37" t="str">
        <f t="shared" si="408"/>
        <v/>
      </c>
      <c r="T717" s="38" t="str">
        <f t="shared" si="409"/>
        <v/>
      </c>
      <c r="U717" s="38" t="str">
        <f t="shared" si="410"/>
        <v/>
      </c>
      <c r="V717" s="38" t="b">
        <f t="shared" si="411"/>
        <v>1</v>
      </c>
      <c r="W717" s="37" t="str">
        <f t="array" ref="W717:AG717">IF(V717,"",IVSolution($M717,$N717,$O717,R717,S717,T717,U717,$E717,$F717,$G717,$H717,$I717))</f>
        <v/>
      </c>
      <c r="X717" s="37" t="str">
        <v/>
      </c>
      <c r="Y717" s="37" t="str">
        <v/>
      </c>
      <c r="Z717" s="39" t="str">
        <v/>
      </c>
      <c r="AA717" s="39" t="str">
        <v/>
      </c>
      <c r="AB717" s="37" t="str">
        <v/>
      </c>
      <c r="AC717" s="37" t="str">
        <v/>
      </c>
      <c r="AD717" s="37" t="str">
        <v/>
      </c>
      <c r="AE717" s="37" t="str">
        <v/>
      </c>
      <c r="AF717" s="37" t="str">
        <v/>
      </c>
      <c r="AG717" s="37" t="str">
        <v/>
      </c>
      <c r="AH717" s="40" t="str">
        <f t="shared" si="412"/>
        <v/>
      </c>
      <c r="AI717" s="36" t="str">
        <f>IFERROR(INDEX('Level Multipliers'!$D:$D,MATCH(AH717,'Level Multipliers'!$A:$A,0)),"")</f>
        <v/>
      </c>
      <c r="AJ717" s="37" t="str">
        <f t="shared" si="413"/>
        <v/>
      </c>
      <c r="AK717" s="37" t="str">
        <f t="shared" si="414"/>
        <v/>
      </c>
      <c r="AL717" s="38" t="str">
        <f t="shared" si="415"/>
        <v/>
      </c>
      <c r="AM717" s="38" t="str">
        <f t="shared" si="416"/>
        <v/>
      </c>
      <c r="AN717" s="38" t="b">
        <f t="shared" si="417"/>
        <v>1</v>
      </c>
      <c r="AO717" s="37" t="str">
        <f t="array" ref="AO717:AY717">IF(AN717,"",IVSolution($M717,$N717,$O717,AJ717,AK717,AL717,AM717,$E717,$F717,$G717,$H717,$I717))</f>
        <v/>
      </c>
      <c r="AP717" s="37" t="str">
        <v/>
      </c>
      <c r="AQ717" s="37" t="str">
        <v/>
      </c>
      <c r="AR717" s="39" t="str">
        <v/>
      </c>
      <c r="AS717" s="39" t="str">
        <v/>
      </c>
      <c r="AT717" s="37" t="str">
        <v/>
      </c>
      <c r="AU717" s="37" t="str">
        <v/>
      </c>
      <c r="AV717" s="37" t="str">
        <v/>
      </c>
      <c r="AW717" s="37" t="str">
        <v/>
      </c>
      <c r="AX717" s="37" t="str">
        <v/>
      </c>
      <c r="AY717" s="37" t="str">
        <v/>
      </c>
      <c r="AZ717" s="40" t="str">
        <f t="shared" si="418"/>
        <v/>
      </c>
      <c r="BA717" s="36" t="str">
        <f>IFERROR(INDEX('Level Multipliers'!$D:$D,MATCH(AZ717,'Level Multipliers'!$A:$A,0)),"")</f>
        <v/>
      </c>
      <c r="BB717" s="37" t="str">
        <f t="shared" si="419"/>
        <v/>
      </c>
      <c r="BC717" s="37" t="str">
        <f t="shared" si="420"/>
        <v/>
      </c>
      <c r="BD717" s="38" t="str">
        <f t="shared" si="421"/>
        <v/>
      </c>
      <c r="BE717" s="38" t="str">
        <f t="shared" si="422"/>
        <v/>
      </c>
      <c r="BF717" s="38" t="b">
        <f t="shared" si="423"/>
        <v>1</v>
      </c>
      <c r="BG717" s="37" t="str">
        <f t="array" ref="BG717:BQ717">IF(BF717,"",IVSolution($M717,$N717,$O717,BB717,BC717,BD717,BE717,$E717,$F717,$G717,$H717,$I717))</f>
        <v/>
      </c>
      <c r="BH717" s="37" t="str">
        <v/>
      </c>
      <c r="BI717" s="37" t="str">
        <v/>
      </c>
      <c r="BJ717" s="39" t="str">
        <v/>
      </c>
      <c r="BK717" s="39" t="str">
        <v/>
      </c>
      <c r="BL717" s="37" t="str">
        <v/>
      </c>
      <c r="BM717" s="37" t="str">
        <v/>
      </c>
      <c r="BN717" s="37" t="str">
        <v/>
      </c>
      <c r="BO717" s="37" t="str">
        <v/>
      </c>
      <c r="BP717" s="37" t="str">
        <v/>
      </c>
      <c r="BQ717" s="37" t="str">
        <v/>
      </c>
      <c r="BR717" s="40" t="str">
        <f t="shared" si="424"/>
        <v/>
      </c>
      <c r="BS717" s="36" t="str">
        <f>IFERROR(INDEX('Level Multipliers'!$D:$D,MATCH(BR717,'Level Multipliers'!$A:$A,0)),"")</f>
        <v/>
      </c>
      <c r="BT717" s="37" t="str">
        <f t="shared" si="425"/>
        <v/>
      </c>
      <c r="BU717" s="37" t="str">
        <f t="shared" si="426"/>
        <v/>
      </c>
      <c r="BV717" s="38" t="str">
        <f t="shared" si="427"/>
        <v/>
      </c>
      <c r="BW717" s="38" t="str">
        <f t="shared" si="428"/>
        <v/>
      </c>
      <c r="BX717" s="38" t="b">
        <f t="shared" si="429"/>
        <v>1</v>
      </c>
      <c r="BY717" s="37" t="str">
        <f t="array" ref="BY717:CI717">IF(BX717,"",IVSolution($M717,$N717,$O717,BT717,BU717,BV717,BW717,$E717,$F717,$G717,$H717,$I717))</f>
        <v/>
      </c>
      <c r="BZ717" s="37" t="str">
        <v/>
      </c>
      <c r="CA717" s="37" t="str">
        <v/>
      </c>
      <c r="CB717" s="39" t="str">
        <v/>
      </c>
      <c r="CC717" s="39" t="str">
        <v/>
      </c>
      <c r="CD717" s="37" t="str">
        <v/>
      </c>
      <c r="CE717" s="37" t="str">
        <v/>
      </c>
      <c r="CF717" s="37" t="str">
        <v/>
      </c>
      <c r="CG717" s="37" t="str">
        <v/>
      </c>
      <c r="CH717" s="37" t="str">
        <v/>
      </c>
      <c r="CI717" s="37" t="str">
        <v/>
      </c>
      <c r="CJ717" s="41" t="str">
        <f t="shared" si="430"/>
        <v/>
      </c>
      <c r="CK717" s="41" t="str">
        <f t="shared" si="431"/>
        <v/>
      </c>
      <c r="CL717" s="61" t="str">
        <f t="shared" si="432"/>
        <v/>
      </c>
      <c r="CM717" s="39" t="str">
        <f t="shared" si="433"/>
        <v/>
      </c>
      <c r="CN717" s="39" t="str">
        <f t="shared" si="434"/>
        <v/>
      </c>
      <c r="CO717" s="42" t="str">
        <f t="shared" si="435"/>
        <v/>
      </c>
      <c r="CP717" s="42" t="str">
        <f t="shared" si="436"/>
        <v/>
      </c>
      <c r="CQ717" s="42" t="str">
        <f t="shared" si="437"/>
        <v/>
      </c>
      <c r="CR717" s="42" t="str">
        <f t="shared" si="438"/>
        <v/>
      </c>
      <c r="CS717" s="42" t="str">
        <f t="shared" si="439"/>
        <v/>
      </c>
      <c r="CT717" s="42" t="str">
        <f t="shared" si="440"/>
        <v/>
      </c>
      <c r="CU717" s="43" t="str">
        <f t="shared" si="441"/>
        <v/>
      </c>
      <c r="CV717" s="43" t="str">
        <f t="shared" si="442"/>
        <v/>
      </c>
      <c r="CW717" s="43" t="str">
        <f t="shared" si="443"/>
        <v/>
      </c>
      <c r="CX717" s="13"/>
    </row>
    <row r="718" spans="1:102" x14ac:dyDescent="0.25">
      <c r="A718" s="31"/>
      <c r="B718" s="13"/>
      <c r="C718" s="13"/>
      <c r="D718" s="13"/>
      <c r="E718" s="32"/>
      <c r="F718" s="32"/>
      <c r="G718" s="32"/>
      <c r="H718" s="32"/>
      <c r="I718" s="32"/>
      <c r="J718" s="13"/>
      <c r="K718" s="33"/>
      <c r="L718" s="34" t="str">
        <f>IFERROR(INDEX('Pokemon Data'!A:A,MATCH($A718,'Pokemon Data'!$B:$B,0)),"")</f>
        <v/>
      </c>
      <c r="M718" s="34" t="str">
        <f>IFERROR(INDEX('Pokemon Data'!I:I,MATCH($A718,'Pokemon Data'!$B:$B,0)),"")</f>
        <v/>
      </c>
      <c r="N718" s="34" t="str">
        <f>IFERROR(INDEX('Pokemon Data'!J:J,MATCH($A718,'Pokemon Data'!$B:$B,0)),"")</f>
        <v/>
      </c>
      <c r="O718" s="34" t="str">
        <f>IFERROR(INDEX('Pokemon Data'!K:K,MATCH($A718,'Pokemon Data'!$B:$B,0)),"")</f>
        <v/>
      </c>
      <c r="P718" s="35" t="str">
        <f>IFERROR(INDEX('Level Multipliers'!$A:$A,MATCH($D718,'Level Multipliers'!$B:$B,0)),"")</f>
        <v/>
      </c>
      <c r="Q718" s="36" t="str">
        <f>IFERROR(INDEX('Level Multipliers'!$D:$D,MATCH(P718,'Level Multipliers'!$A:$A,0)),"")</f>
        <v/>
      </c>
      <c r="R718" s="37" t="str">
        <f t="shared" si="407"/>
        <v/>
      </c>
      <c r="S718" s="37" t="str">
        <f t="shared" si="408"/>
        <v/>
      </c>
      <c r="T718" s="38" t="str">
        <f t="shared" si="409"/>
        <v/>
      </c>
      <c r="U718" s="38" t="str">
        <f t="shared" si="410"/>
        <v/>
      </c>
      <c r="V718" s="38" t="b">
        <f t="shared" si="411"/>
        <v>1</v>
      </c>
      <c r="W718" s="37" t="str">
        <f t="array" ref="W718:AG718">IF(V718,"",IVSolution($M718,$N718,$O718,R718,S718,T718,U718,$E718,$F718,$G718,$H718,$I718))</f>
        <v/>
      </c>
      <c r="X718" s="37" t="str">
        <v/>
      </c>
      <c r="Y718" s="37" t="str">
        <v/>
      </c>
      <c r="Z718" s="39" t="str">
        <v/>
      </c>
      <c r="AA718" s="39" t="str">
        <v/>
      </c>
      <c r="AB718" s="37" t="str">
        <v/>
      </c>
      <c r="AC718" s="37" t="str">
        <v/>
      </c>
      <c r="AD718" s="37" t="str">
        <v/>
      </c>
      <c r="AE718" s="37" t="str">
        <v/>
      </c>
      <c r="AF718" s="37" t="str">
        <v/>
      </c>
      <c r="AG718" s="37" t="str">
        <v/>
      </c>
      <c r="AH718" s="40" t="str">
        <f t="shared" si="412"/>
        <v/>
      </c>
      <c r="AI718" s="36" t="str">
        <f>IFERROR(INDEX('Level Multipliers'!$D:$D,MATCH(AH718,'Level Multipliers'!$A:$A,0)),"")</f>
        <v/>
      </c>
      <c r="AJ718" s="37" t="str">
        <f t="shared" si="413"/>
        <v/>
      </c>
      <c r="AK718" s="37" t="str">
        <f t="shared" si="414"/>
        <v/>
      </c>
      <c r="AL718" s="38" t="str">
        <f t="shared" si="415"/>
        <v/>
      </c>
      <c r="AM718" s="38" t="str">
        <f t="shared" si="416"/>
        <v/>
      </c>
      <c r="AN718" s="38" t="b">
        <f t="shared" si="417"/>
        <v>1</v>
      </c>
      <c r="AO718" s="37" t="str">
        <f t="array" ref="AO718:AY718">IF(AN718,"",IVSolution($M718,$N718,$O718,AJ718,AK718,AL718,AM718,$E718,$F718,$G718,$H718,$I718))</f>
        <v/>
      </c>
      <c r="AP718" s="37" t="str">
        <v/>
      </c>
      <c r="AQ718" s="37" t="str">
        <v/>
      </c>
      <c r="AR718" s="39" t="str">
        <v/>
      </c>
      <c r="AS718" s="39" t="str">
        <v/>
      </c>
      <c r="AT718" s="37" t="str">
        <v/>
      </c>
      <c r="AU718" s="37" t="str">
        <v/>
      </c>
      <c r="AV718" s="37" t="str">
        <v/>
      </c>
      <c r="AW718" s="37" t="str">
        <v/>
      </c>
      <c r="AX718" s="37" t="str">
        <v/>
      </c>
      <c r="AY718" s="37" t="str">
        <v/>
      </c>
      <c r="AZ718" s="40" t="str">
        <f t="shared" si="418"/>
        <v/>
      </c>
      <c r="BA718" s="36" t="str">
        <f>IFERROR(INDEX('Level Multipliers'!$D:$D,MATCH(AZ718,'Level Multipliers'!$A:$A,0)),"")</f>
        <v/>
      </c>
      <c r="BB718" s="37" t="str">
        <f t="shared" si="419"/>
        <v/>
      </c>
      <c r="BC718" s="37" t="str">
        <f t="shared" si="420"/>
        <v/>
      </c>
      <c r="BD718" s="38" t="str">
        <f t="shared" si="421"/>
        <v/>
      </c>
      <c r="BE718" s="38" t="str">
        <f t="shared" si="422"/>
        <v/>
      </c>
      <c r="BF718" s="38" t="b">
        <f t="shared" si="423"/>
        <v>1</v>
      </c>
      <c r="BG718" s="37" t="str">
        <f t="array" ref="BG718:BQ718">IF(BF718,"",IVSolution($M718,$N718,$O718,BB718,BC718,BD718,BE718,$E718,$F718,$G718,$H718,$I718))</f>
        <v/>
      </c>
      <c r="BH718" s="37" t="str">
        <v/>
      </c>
      <c r="BI718" s="37" t="str">
        <v/>
      </c>
      <c r="BJ718" s="39" t="str">
        <v/>
      </c>
      <c r="BK718" s="39" t="str">
        <v/>
      </c>
      <c r="BL718" s="37" t="str">
        <v/>
      </c>
      <c r="BM718" s="37" t="str">
        <v/>
      </c>
      <c r="BN718" s="37" t="str">
        <v/>
      </c>
      <c r="BO718" s="37" t="str">
        <v/>
      </c>
      <c r="BP718" s="37" t="str">
        <v/>
      </c>
      <c r="BQ718" s="37" t="str">
        <v/>
      </c>
      <c r="BR718" s="40" t="str">
        <f t="shared" si="424"/>
        <v/>
      </c>
      <c r="BS718" s="36" t="str">
        <f>IFERROR(INDEX('Level Multipliers'!$D:$D,MATCH(BR718,'Level Multipliers'!$A:$A,0)),"")</f>
        <v/>
      </c>
      <c r="BT718" s="37" t="str">
        <f t="shared" si="425"/>
        <v/>
      </c>
      <c r="BU718" s="37" t="str">
        <f t="shared" si="426"/>
        <v/>
      </c>
      <c r="BV718" s="38" t="str">
        <f t="shared" si="427"/>
        <v/>
      </c>
      <c r="BW718" s="38" t="str">
        <f t="shared" si="428"/>
        <v/>
      </c>
      <c r="BX718" s="38" t="b">
        <f t="shared" si="429"/>
        <v>1</v>
      </c>
      <c r="BY718" s="37" t="str">
        <f t="array" ref="BY718:CI718">IF(BX718,"",IVSolution($M718,$N718,$O718,BT718,BU718,BV718,BW718,$E718,$F718,$G718,$H718,$I718))</f>
        <v/>
      </c>
      <c r="BZ718" s="37" t="str">
        <v/>
      </c>
      <c r="CA718" s="37" t="str">
        <v/>
      </c>
      <c r="CB718" s="39" t="str">
        <v/>
      </c>
      <c r="CC718" s="39" t="str">
        <v/>
      </c>
      <c r="CD718" s="37" t="str">
        <v/>
      </c>
      <c r="CE718" s="37" t="str">
        <v/>
      </c>
      <c r="CF718" s="37" t="str">
        <v/>
      </c>
      <c r="CG718" s="37" t="str">
        <v/>
      </c>
      <c r="CH718" s="37" t="str">
        <v/>
      </c>
      <c r="CI718" s="37" t="str">
        <v/>
      </c>
      <c r="CJ718" s="41" t="str">
        <f t="shared" si="430"/>
        <v/>
      </c>
      <c r="CK718" s="41" t="str">
        <f t="shared" si="431"/>
        <v/>
      </c>
      <c r="CL718" s="61" t="str">
        <f t="shared" si="432"/>
        <v/>
      </c>
      <c r="CM718" s="39" t="str">
        <f t="shared" si="433"/>
        <v/>
      </c>
      <c r="CN718" s="39" t="str">
        <f t="shared" si="434"/>
        <v/>
      </c>
      <c r="CO718" s="42" t="str">
        <f t="shared" si="435"/>
        <v/>
      </c>
      <c r="CP718" s="42" t="str">
        <f t="shared" si="436"/>
        <v/>
      </c>
      <c r="CQ718" s="42" t="str">
        <f t="shared" si="437"/>
        <v/>
      </c>
      <c r="CR718" s="42" t="str">
        <f t="shared" si="438"/>
        <v/>
      </c>
      <c r="CS718" s="42" t="str">
        <f t="shared" si="439"/>
        <v/>
      </c>
      <c r="CT718" s="42" t="str">
        <f t="shared" si="440"/>
        <v/>
      </c>
      <c r="CU718" s="43" t="str">
        <f t="shared" si="441"/>
        <v/>
      </c>
      <c r="CV718" s="43" t="str">
        <f t="shared" si="442"/>
        <v/>
      </c>
      <c r="CW718" s="43" t="str">
        <f t="shared" si="443"/>
        <v/>
      </c>
      <c r="CX718" s="13"/>
    </row>
    <row r="719" spans="1:102" x14ac:dyDescent="0.25">
      <c r="A719" s="31"/>
      <c r="B719" s="13"/>
      <c r="C719" s="13"/>
      <c r="D719" s="13"/>
      <c r="E719" s="32"/>
      <c r="F719" s="32"/>
      <c r="G719" s="32"/>
      <c r="H719" s="32"/>
      <c r="I719" s="32"/>
      <c r="J719" s="13"/>
      <c r="K719" s="33"/>
      <c r="L719" s="34" t="str">
        <f>IFERROR(INDEX('Pokemon Data'!A:A,MATCH($A719,'Pokemon Data'!$B:$B,0)),"")</f>
        <v/>
      </c>
      <c r="M719" s="34" t="str">
        <f>IFERROR(INDEX('Pokemon Data'!I:I,MATCH($A719,'Pokemon Data'!$B:$B,0)),"")</f>
        <v/>
      </c>
      <c r="N719" s="34" t="str">
        <f>IFERROR(INDEX('Pokemon Data'!J:J,MATCH($A719,'Pokemon Data'!$B:$B,0)),"")</f>
        <v/>
      </c>
      <c r="O719" s="34" t="str">
        <f>IFERROR(INDEX('Pokemon Data'!K:K,MATCH($A719,'Pokemon Data'!$B:$B,0)),"")</f>
        <v/>
      </c>
      <c r="P719" s="35" t="str">
        <f>IFERROR(INDEX('Level Multipliers'!$A:$A,MATCH($D719,'Level Multipliers'!$B:$B,0)),"")</f>
        <v/>
      </c>
      <c r="Q719" s="36" t="str">
        <f>IFERROR(INDEX('Level Multipliers'!$D:$D,MATCH(P719,'Level Multipliers'!$A:$A,0)),"")</f>
        <v/>
      </c>
      <c r="R719" s="37" t="str">
        <f t="shared" si="407"/>
        <v/>
      </c>
      <c r="S719" s="37" t="str">
        <f t="shared" si="408"/>
        <v/>
      </c>
      <c r="T719" s="38" t="str">
        <f t="shared" si="409"/>
        <v/>
      </c>
      <c r="U719" s="38" t="str">
        <f t="shared" si="410"/>
        <v/>
      </c>
      <c r="V719" s="38" t="b">
        <f t="shared" si="411"/>
        <v>1</v>
      </c>
      <c r="W719" s="37" t="str">
        <f t="array" ref="W719:AG719">IF(V719,"",IVSolution($M719,$N719,$O719,R719,S719,T719,U719,$E719,$F719,$G719,$H719,$I719))</f>
        <v/>
      </c>
      <c r="X719" s="37" t="str">
        <v/>
      </c>
      <c r="Y719" s="37" t="str">
        <v/>
      </c>
      <c r="Z719" s="39" t="str">
        <v/>
      </c>
      <c r="AA719" s="39" t="str">
        <v/>
      </c>
      <c r="AB719" s="37" t="str">
        <v/>
      </c>
      <c r="AC719" s="37" t="str">
        <v/>
      </c>
      <c r="AD719" s="37" t="str">
        <v/>
      </c>
      <c r="AE719" s="37" t="str">
        <v/>
      </c>
      <c r="AF719" s="37" t="str">
        <v/>
      </c>
      <c r="AG719" s="37" t="str">
        <v/>
      </c>
      <c r="AH719" s="40" t="str">
        <f t="shared" si="412"/>
        <v/>
      </c>
      <c r="AI719" s="36" t="str">
        <f>IFERROR(INDEX('Level Multipliers'!$D:$D,MATCH(AH719,'Level Multipliers'!$A:$A,0)),"")</f>
        <v/>
      </c>
      <c r="AJ719" s="37" t="str">
        <f t="shared" si="413"/>
        <v/>
      </c>
      <c r="AK719" s="37" t="str">
        <f t="shared" si="414"/>
        <v/>
      </c>
      <c r="AL719" s="38" t="str">
        <f t="shared" si="415"/>
        <v/>
      </c>
      <c r="AM719" s="38" t="str">
        <f t="shared" si="416"/>
        <v/>
      </c>
      <c r="AN719" s="38" t="b">
        <f t="shared" si="417"/>
        <v>1</v>
      </c>
      <c r="AO719" s="37" t="str">
        <f t="array" ref="AO719:AY719">IF(AN719,"",IVSolution($M719,$N719,$O719,AJ719,AK719,AL719,AM719,$E719,$F719,$G719,$H719,$I719))</f>
        <v/>
      </c>
      <c r="AP719" s="37" t="str">
        <v/>
      </c>
      <c r="AQ719" s="37" t="str">
        <v/>
      </c>
      <c r="AR719" s="39" t="str">
        <v/>
      </c>
      <c r="AS719" s="39" t="str">
        <v/>
      </c>
      <c r="AT719" s="37" t="str">
        <v/>
      </c>
      <c r="AU719" s="37" t="str">
        <v/>
      </c>
      <c r="AV719" s="37" t="str">
        <v/>
      </c>
      <c r="AW719" s="37" t="str">
        <v/>
      </c>
      <c r="AX719" s="37" t="str">
        <v/>
      </c>
      <c r="AY719" s="37" t="str">
        <v/>
      </c>
      <c r="AZ719" s="40" t="str">
        <f t="shared" si="418"/>
        <v/>
      </c>
      <c r="BA719" s="36" t="str">
        <f>IFERROR(INDEX('Level Multipliers'!$D:$D,MATCH(AZ719,'Level Multipliers'!$A:$A,0)),"")</f>
        <v/>
      </c>
      <c r="BB719" s="37" t="str">
        <f t="shared" si="419"/>
        <v/>
      </c>
      <c r="BC719" s="37" t="str">
        <f t="shared" si="420"/>
        <v/>
      </c>
      <c r="BD719" s="38" t="str">
        <f t="shared" si="421"/>
        <v/>
      </c>
      <c r="BE719" s="38" t="str">
        <f t="shared" si="422"/>
        <v/>
      </c>
      <c r="BF719" s="38" t="b">
        <f t="shared" si="423"/>
        <v>1</v>
      </c>
      <c r="BG719" s="37" t="str">
        <f t="array" ref="BG719:BQ719">IF(BF719,"",IVSolution($M719,$N719,$O719,BB719,BC719,BD719,BE719,$E719,$F719,$G719,$H719,$I719))</f>
        <v/>
      </c>
      <c r="BH719" s="37" t="str">
        <v/>
      </c>
      <c r="BI719" s="37" t="str">
        <v/>
      </c>
      <c r="BJ719" s="39" t="str">
        <v/>
      </c>
      <c r="BK719" s="39" t="str">
        <v/>
      </c>
      <c r="BL719" s="37" t="str">
        <v/>
      </c>
      <c r="BM719" s="37" t="str">
        <v/>
      </c>
      <c r="BN719" s="37" t="str">
        <v/>
      </c>
      <c r="BO719" s="37" t="str">
        <v/>
      </c>
      <c r="BP719" s="37" t="str">
        <v/>
      </c>
      <c r="BQ719" s="37" t="str">
        <v/>
      </c>
      <c r="BR719" s="40" t="str">
        <f t="shared" si="424"/>
        <v/>
      </c>
      <c r="BS719" s="36" t="str">
        <f>IFERROR(INDEX('Level Multipliers'!$D:$D,MATCH(BR719,'Level Multipliers'!$A:$A,0)),"")</f>
        <v/>
      </c>
      <c r="BT719" s="37" t="str">
        <f t="shared" si="425"/>
        <v/>
      </c>
      <c r="BU719" s="37" t="str">
        <f t="shared" si="426"/>
        <v/>
      </c>
      <c r="BV719" s="38" t="str">
        <f t="shared" si="427"/>
        <v/>
      </c>
      <c r="BW719" s="38" t="str">
        <f t="shared" si="428"/>
        <v/>
      </c>
      <c r="BX719" s="38" t="b">
        <f t="shared" si="429"/>
        <v>1</v>
      </c>
      <c r="BY719" s="37" t="str">
        <f t="array" ref="BY719:CI719">IF(BX719,"",IVSolution($M719,$N719,$O719,BT719,BU719,BV719,BW719,$E719,$F719,$G719,$H719,$I719))</f>
        <v/>
      </c>
      <c r="BZ719" s="37" t="str">
        <v/>
      </c>
      <c r="CA719" s="37" t="str">
        <v/>
      </c>
      <c r="CB719" s="39" t="str">
        <v/>
      </c>
      <c r="CC719" s="39" t="str">
        <v/>
      </c>
      <c r="CD719" s="37" t="str">
        <v/>
      </c>
      <c r="CE719" s="37" t="str">
        <v/>
      </c>
      <c r="CF719" s="37" t="str">
        <v/>
      </c>
      <c r="CG719" s="37" t="str">
        <v/>
      </c>
      <c r="CH719" s="37" t="str">
        <v/>
      </c>
      <c r="CI719" s="37" t="str">
        <v/>
      </c>
      <c r="CJ719" s="41" t="str">
        <f t="shared" si="430"/>
        <v/>
      </c>
      <c r="CK719" s="41" t="str">
        <f t="shared" si="431"/>
        <v/>
      </c>
      <c r="CL719" s="61" t="str">
        <f t="shared" si="432"/>
        <v/>
      </c>
      <c r="CM719" s="39" t="str">
        <f t="shared" si="433"/>
        <v/>
      </c>
      <c r="CN719" s="39" t="str">
        <f t="shared" si="434"/>
        <v/>
      </c>
      <c r="CO719" s="42" t="str">
        <f t="shared" si="435"/>
        <v/>
      </c>
      <c r="CP719" s="42" t="str">
        <f t="shared" si="436"/>
        <v/>
      </c>
      <c r="CQ719" s="42" t="str">
        <f t="shared" si="437"/>
        <v/>
      </c>
      <c r="CR719" s="42" t="str">
        <f t="shared" si="438"/>
        <v/>
      </c>
      <c r="CS719" s="42" t="str">
        <f t="shared" si="439"/>
        <v/>
      </c>
      <c r="CT719" s="42" t="str">
        <f t="shared" si="440"/>
        <v/>
      </c>
      <c r="CU719" s="43" t="str">
        <f t="shared" si="441"/>
        <v/>
      </c>
      <c r="CV719" s="43" t="str">
        <f t="shared" si="442"/>
        <v/>
      </c>
      <c r="CW719" s="43" t="str">
        <f t="shared" si="443"/>
        <v/>
      </c>
      <c r="CX719" s="13"/>
    </row>
    <row r="720" spans="1:102" x14ac:dyDescent="0.25">
      <c r="A720" s="31"/>
      <c r="B720" s="13"/>
      <c r="C720" s="13"/>
      <c r="D720" s="13"/>
      <c r="E720" s="32"/>
      <c r="F720" s="32"/>
      <c r="G720" s="32"/>
      <c r="H720" s="32"/>
      <c r="I720" s="32"/>
      <c r="J720" s="13"/>
      <c r="K720" s="33"/>
      <c r="L720" s="34" t="str">
        <f>IFERROR(INDEX('Pokemon Data'!A:A,MATCH($A720,'Pokemon Data'!$B:$B,0)),"")</f>
        <v/>
      </c>
      <c r="M720" s="34" t="str">
        <f>IFERROR(INDEX('Pokemon Data'!I:I,MATCH($A720,'Pokemon Data'!$B:$B,0)),"")</f>
        <v/>
      </c>
      <c r="N720" s="34" t="str">
        <f>IFERROR(INDEX('Pokemon Data'!J:J,MATCH($A720,'Pokemon Data'!$B:$B,0)),"")</f>
        <v/>
      </c>
      <c r="O720" s="34" t="str">
        <f>IFERROR(INDEX('Pokemon Data'!K:K,MATCH($A720,'Pokemon Data'!$B:$B,0)),"")</f>
        <v/>
      </c>
      <c r="P720" s="35" t="str">
        <f>IFERROR(INDEX('Level Multipliers'!$A:$A,MATCH($D720,'Level Multipliers'!$B:$B,0)),"")</f>
        <v/>
      </c>
      <c r="Q720" s="36" t="str">
        <f>IFERROR(INDEX('Level Multipliers'!$D:$D,MATCH(P720,'Level Multipliers'!$A:$A,0)),"")</f>
        <v/>
      </c>
      <c r="R720" s="37" t="str">
        <f t="shared" si="407"/>
        <v/>
      </c>
      <c r="S720" s="37" t="str">
        <f t="shared" si="408"/>
        <v/>
      </c>
      <c r="T720" s="38" t="str">
        <f t="shared" si="409"/>
        <v/>
      </c>
      <c r="U720" s="38" t="str">
        <f t="shared" si="410"/>
        <v/>
      </c>
      <c r="V720" s="38" t="b">
        <f t="shared" si="411"/>
        <v>1</v>
      </c>
      <c r="W720" s="37" t="str">
        <f t="array" ref="W720:AG720">IF(V720,"",IVSolution($M720,$N720,$O720,R720,S720,T720,U720,$E720,$F720,$G720,$H720,$I720))</f>
        <v/>
      </c>
      <c r="X720" s="37" t="str">
        <v/>
      </c>
      <c r="Y720" s="37" t="str">
        <v/>
      </c>
      <c r="Z720" s="39" t="str">
        <v/>
      </c>
      <c r="AA720" s="39" t="str">
        <v/>
      </c>
      <c r="AB720" s="37" t="str">
        <v/>
      </c>
      <c r="AC720" s="37" t="str">
        <v/>
      </c>
      <c r="AD720" s="37" t="str">
        <v/>
      </c>
      <c r="AE720" s="37" t="str">
        <v/>
      </c>
      <c r="AF720" s="37" t="str">
        <v/>
      </c>
      <c r="AG720" s="37" t="str">
        <v/>
      </c>
      <c r="AH720" s="40" t="str">
        <f t="shared" si="412"/>
        <v/>
      </c>
      <c r="AI720" s="36" t="str">
        <f>IFERROR(INDEX('Level Multipliers'!$D:$D,MATCH(AH720,'Level Multipliers'!$A:$A,0)),"")</f>
        <v/>
      </c>
      <c r="AJ720" s="37" t="str">
        <f t="shared" si="413"/>
        <v/>
      </c>
      <c r="AK720" s="37" t="str">
        <f t="shared" si="414"/>
        <v/>
      </c>
      <c r="AL720" s="38" t="str">
        <f t="shared" si="415"/>
        <v/>
      </c>
      <c r="AM720" s="38" t="str">
        <f t="shared" si="416"/>
        <v/>
      </c>
      <c r="AN720" s="38" t="b">
        <f t="shared" si="417"/>
        <v>1</v>
      </c>
      <c r="AO720" s="37" t="str">
        <f t="array" ref="AO720:AY720">IF(AN720,"",IVSolution($M720,$N720,$O720,AJ720,AK720,AL720,AM720,$E720,$F720,$G720,$H720,$I720))</f>
        <v/>
      </c>
      <c r="AP720" s="37" t="str">
        <v/>
      </c>
      <c r="AQ720" s="37" t="str">
        <v/>
      </c>
      <c r="AR720" s="39" t="str">
        <v/>
      </c>
      <c r="AS720" s="39" t="str">
        <v/>
      </c>
      <c r="AT720" s="37" t="str">
        <v/>
      </c>
      <c r="AU720" s="37" t="str">
        <v/>
      </c>
      <c r="AV720" s="37" t="str">
        <v/>
      </c>
      <c r="AW720" s="37" t="str">
        <v/>
      </c>
      <c r="AX720" s="37" t="str">
        <v/>
      </c>
      <c r="AY720" s="37" t="str">
        <v/>
      </c>
      <c r="AZ720" s="40" t="str">
        <f t="shared" si="418"/>
        <v/>
      </c>
      <c r="BA720" s="36" t="str">
        <f>IFERROR(INDEX('Level Multipliers'!$D:$D,MATCH(AZ720,'Level Multipliers'!$A:$A,0)),"")</f>
        <v/>
      </c>
      <c r="BB720" s="37" t="str">
        <f t="shared" si="419"/>
        <v/>
      </c>
      <c r="BC720" s="37" t="str">
        <f t="shared" si="420"/>
        <v/>
      </c>
      <c r="BD720" s="38" t="str">
        <f t="shared" si="421"/>
        <v/>
      </c>
      <c r="BE720" s="38" t="str">
        <f t="shared" si="422"/>
        <v/>
      </c>
      <c r="BF720" s="38" t="b">
        <f t="shared" si="423"/>
        <v>1</v>
      </c>
      <c r="BG720" s="37" t="str">
        <f t="array" ref="BG720:BQ720">IF(BF720,"",IVSolution($M720,$N720,$O720,BB720,BC720,BD720,BE720,$E720,$F720,$G720,$H720,$I720))</f>
        <v/>
      </c>
      <c r="BH720" s="37" t="str">
        <v/>
      </c>
      <c r="BI720" s="37" t="str">
        <v/>
      </c>
      <c r="BJ720" s="39" t="str">
        <v/>
      </c>
      <c r="BK720" s="39" t="str">
        <v/>
      </c>
      <c r="BL720" s="37" t="str">
        <v/>
      </c>
      <c r="BM720" s="37" t="str">
        <v/>
      </c>
      <c r="BN720" s="37" t="str">
        <v/>
      </c>
      <c r="BO720" s="37" t="str">
        <v/>
      </c>
      <c r="BP720" s="37" t="str">
        <v/>
      </c>
      <c r="BQ720" s="37" t="str">
        <v/>
      </c>
      <c r="BR720" s="40" t="str">
        <f t="shared" si="424"/>
        <v/>
      </c>
      <c r="BS720" s="36" t="str">
        <f>IFERROR(INDEX('Level Multipliers'!$D:$D,MATCH(BR720,'Level Multipliers'!$A:$A,0)),"")</f>
        <v/>
      </c>
      <c r="BT720" s="37" t="str">
        <f t="shared" si="425"/>
        <v/>
      </c>
      <c r="BU720" s="37" t="str">
        <f t="shared" si="426"/>
        <v/>
      </c>
      <c r="BV720" s="38" t="str">
        <f t="shared" si="427"/>
        <v/>
      </c>
      <c r="BW720" s="38" t="str">
        <f t="shared" si="428"/>
        <v/>
      </c>
      <c r="BX720" s="38" t="b">
        <f t="shared" si="429"/>
        <v>1</v>
      </c>
      <c r="BY720" s="37" t="str">
        <f t="array" ref="BY720:CI720">IF(BX720,"",IVSolution($M720,$N720,$O720,BT720,BU720,BV720,BW720,$E720,$F720,$G720,$H720,$I720))</f>
        <v/>
      </c>
      <c r="BZ720" s="37" t="str">
        <v/>
      </c>
      <c r="CA720" s="37" t="str">
        <v/>
      </c>
      <c r="CB720" s="39" t="str">
        <v/>
      </c>
      <c r="CC720" s="39" t="str">
        <v/>
      </c>
      <c r="CD720" s="37" t="str">
        <v/>
      </c>
      <c r="CE720" s="37" t="str">
        <v/>
      </c>
      <c r="CF720" s="37" t="str">
        <v/>
      </c>
      <c r="CG720" s="37" t="str">
        <v/>
      </c>
      <c r="CH720" s="37" t="str">
        <v/>
      </c>
      <c r="CI720" s="37" t="str">
        <v/>
      </c>
      <c r="CJ720" s="41" t="str">
        <f t="shared" si="430"/>
        <v/>
      </c>
      <c r="CK720" s="41" t="str">
        <f t="shared" si="431"/>
        <v/>
      </c>
      <c r="CL720" s="61" t="str">
        <f t="shared" si="432"/>
        <v/>
      </c>
      <c r="CM720" s="39" t="str">
        <f t="shared" si="433"/>
        <v/>
      </c>
      <c r="CN720" s="39" t="str">
        <f t="shared" si="434"/>
        <v/>
      </c>
      <c r="CO720" s="42" t="str">
        <f t="shared" si="435"/>
        <v/>
      </c>
      <c r="CP720" s="42" t="str">
        <f t="shared" si="436"/>
        <v/>
      </c>
      <c r="CQ720" s="42" t="str">
        <f t="shared" si="437"/>
        <v/>
      </c>
      <c r="CR720" s="42" t="str">
        <f t="shared" si="438"/>
        <v/>
      </c>
      <c r="CS720" s="42" t="str">
        <f t="shared" si="439"/>
        <v/>
      </c>
      <c r="CT720" s="42" t="str">
        <f t="shared" si="440"/>
        <v/>
      </c>
      <c r="CU720" s="43" t="str">
        <f t="shared" si="441"/>
        <v/>
      </c>
      <c r="CV720" s="43" t="str">
        <f t="shared" si="442"/>
        <v/>
      </c>
      <c r="CW720" s="43" t="str">
        <f t="shared" si="443"/>
        <v/>
      </c>
      <c r="CX720" s="13"/>
    </row>
    <row r="721" spans="1:102" x14ac:dyDescent="0.25">
      <c r="A721" s="31"/>
      <c r="B721" s="13"/>
      <c r="C721" s="13"/>
      <c r="D721" s="13"/>
      <c r="E721" s="32"/>
      <c r="F721" s="32"/>
      <c r="G721" s="32"/>
      <c r="H721" s="32"/>
      <c r="I721" s="32"/>
      <c r="J721" s="13"/>
      <c r="K721" s="33"/>
      <c r="L721" s="34" t="str">
        <f>IFERROR(INDEX('Pokemon Data'!A:A,MATCH($A721,'Pokemon Data'!$B:$B,0)),"")</f>
        <v/>
      </c>
      <c r="M721" s="34" t="str">
        <f>IFERROR(INDEX('Pokemon Data'!I:I,MATCH($A721,'Pokemon Data'!$B:$B,0)),"")</f>
        <v/>
      </c>
      <c r="N721" s="34" t="str">
        <f>IFERROR(INDEX('Pokemon Data'!J:J,MATCH($A721,'Pokemon Data'!$B:$B,0)),"")</f>
        <v/>
      </c>
      <c r="O721" s="34" t="str">
        <f>IFERROR(INDEX('Pokemon Data'!K:K,MATCH($A721,'Pokemon Data'!$B:$B,0)),"")</f>
        <v/>
      </c>
      <c r="P721" s="35" t="str">
        <f>IFERROR(INDEX('Level Multipliers'!$A:$A,MATCH($D721,'Level Multipliers'!$B:$B,0)),"")</f>
        <v/>
      </c>
      <c r="Q721" s="36" t="str">
        <f>IFERROR(INDEX('Level Multipliers'!$D:$D,MATCH(P721,'Level Multipliers'!$A:$A,0)),"")</f>
        <v/>
      </c>
      <c r="R721" s="37" t="str">
        <f t="shared" si="407"/>
        <v/>
      </c>
      <c r="S721" s="37" t="str">
        <f t="shared" si="408"/>
        <v/>
      </c>
      <c r="T721" s="38" t="str">
        <f t="shared" si="409"/>
        <v/>
      </c>
      <c r="U721" s="38" t="str">
        <f t="shared" si="410"/>
        <v/>
      </c>
      <c r="V721" s="38" t="b">
        <f t="shared" si="411"/>
        <v>1</v>
      </c>
      <c r="W721" s="37" t="str">
        <f t="array" ref="W721:AG721">IF(V721,"",IVSolution($M721,$N721,$O721,R721,S721,T721,U721,$E721,$F721,$G721,$H721,$I721))</f>
        <v/>
      </c>
      <c r="X721" s="37" t="str">
        <v/>
      </c>
      <c r="Y721" s="37" t="str">
        <v/>
      </c>
      <c r="Z721" s="39" t="str">
        <v/>
      </c>
      <c r="AA721" s="39" t="str">
        <v/>
      </c>
      <c r="AB721" s="37" t="str">
        <v/>
      </c>
      <c r="AC721" s="37" t="str">
        <v/>
      </c>
      <c r="AD721" s="37" t="str">
        <v/>
      </c>
      <c r="AE721" s="37" t="str">
        <v/>
      </c>
      <c r="AF721" s="37" t="str">
        <v/>
      </c>
      <c r="AG721" s="37" t="str">
        <v/>
      </c>
      <c r="AH721" s="40" t="str">
        <f t="shared" si="412"/>
        <v/>
      </c>
      <c r="AI721" s="36" t="str">
        <f>IFERROR(INDEX('Level Multipliers'!$D:$D,MATCH(AH721,'Level Multipliers'!$A:$A,0)),"")</f>
        <v/>
      </c>
      <c r="AJ721" s="37" t="str">
        <f t="shared" si="413"/>
        <v/>
      </c>
      <c r="AK721" s="37" t="str">
        <f t="shared" si="414"/>
        <v/>
      </c>
      <c r="AL721" s="38" t="str">
        <f t="shared" si="415"/>
        <v/>
      </c>
      <c r="AM721" s="38" t="str">
        <f t="shared" si="416"/>
        <v/>
      </c>
      <c r="AN721" s="38" t="b">
        <f t="shared" si="417"/>
        <v>1</v>
      </c>
      <c r="AO721" s="37" t="str">
        <f t="array" ref="AO721:AY721">IF(AN721,"",IVSolution($M721,$N721,$O721,AJ721,AK721,AL721,AM721,$E721,$F721,$G721,$H721,$I721))</f>
        <v/>
      </c>
      <c r="AP721" s="37" t="str">
        <v/>
      </c>
      <c r="AQ721" s="37" t="str">
        <v/>
      </c>
      <c r="AR721" s="39" t="str">
        <v/>
      </c>
      <c r="AS721" s="39" t="str">
        <v/>
      </c>
      <c r="AT721" s="37" t="str">
        <v/>
      </c>
      <c r="AU721" s="37" t="str">
        <v/>
      </c>
      <c r="AV721" s="37" t="str">
        <v/>
      </c>
      <c r="AW721" s="37" t="str">
        <v/>
      </c>
      <c r="AX721" s="37" t="str">
        <v/>
      </c>
      <c r="AY721" s="37" t="str">
        <v/>
      </c>
      <c r="AZ721" s="40" t="str">
        <f t="shared" si="418"/>
        <v/>
      </c>
      <c r="BA721" s="36" t="str">
        <f>IFERROR(INDEX('Level Multipliers'!$D:$D,MATCH(AZ721,'Level Multipliers'!$A:$A,0)),"")</f>
        <v/>
      </c>
      <c r="BB721" s="37" t="str">
        <f t="shared" si="419"/>
        <v/>
      </c>
      <c r="BC721" s="37" t="str">
        <f t="shared" si="420"/>
        <v/>
      </c>
      <c r="BD721" s="38" t="str">
        <f t="shared" si="421"/>
        <v/>
      </c>
      <c r="BE721" s="38" t="str">
        <f t="shared" si="422"/>
        <v/>
      </c>
      <c r="BF721" s="38" t="b">
        <f t="shared" si="423"/>
        <v>1</v>
      </c>
      <c r="BG721" s="37" t="str">
        <f t="array" ref="BG721:BQ721">IF(BF721,"",IVSolution($M721,$N721,$O721,BB721,BC721,BD721,BE721,$E721,$F721,$G721,$H721,$I721))</f>
        <v/>
      </c>
      <c r="BH721" s="37" t="str">
        <v/>
      </c>
      <c r="BI721" s="37" t="str">
        <v/>
      </c>
      <c r="BJ721" s="39" t="str">
        <v/>
      </c>
      <c r="BK721" s="39" t="str">
        <v/>
      </c>
      <c r="BL721" s="37" t="str">
        <v/>
      </c>
      <c r="BM721" s="37" t="str">
        <v/>
      </c>
      <c r="BN721" s="37" t="str">
        <v/>
      </c>
      <c r="BO721" s="37" t="str">
        <v/>
      </c>
      <c r="BP721" s="37" t="str">
        <v/>
      </c>
      <c r="BQ721" s="37" t="str">
        <v/>
      </c>
      <c r="BR721" s="40" t="str">
        <f t="shared" si="424"/>
        <v/>
      </c>
      <c r="BS721" s="36" t="str">
        <f>IFERROR(INDEX('Level Multipliers'!$D:$D,MATCH(BR721,'Level Multipliers'!$A:$A,0)),"")</f>
        <v/>
      </c>
      <c r="BT721" s="37" t="str">
        <f t="shared" si="425"/>
        <v/>
      </c>
      <c r="BU721" s="37" t="str">
        <f t="shared" si="426"/>
        <v/>
      </c>
      <c r="BV721" s="38" t="str">
        <f t="shared" si="427"/>
        <v/>
      </c>
      <c r="BW721" s="38" t="str">
        <f t="shared" si="428"/>
        <v/>
      </c>
      <c r="BX721" s="38" t="b">
        <f t="shared" si="429"/>
        <v>1</v>
      </c>
      <c r="BY721" s="37" t="str">
        <f t="array" ref="BY721:CI721">IF(BX721,"",IVSolution($M721,$N721,$O721,BT721,BU721,BV721,BW721,$E721,$F721,$G721,$H721,$I721))</f>
        <v/>
      </c>
      <c r="BZ721" s="37" t="str">
        <v/>
      </c>
      <c r="CA721" s="37" t="str">
        <v/>
      </c>
      <c r="CB721" s="39" t="str">
        <v/>
      </c>
      <c r="CC721" s="39" t="str">
        <v/>
      </c>
      <c r="CD721" s="37" t="str">
        <v/>
      </c>
      <c r="CE721" s="37" t="str">
        <v/>
      </c>
      <c r="CF721" s="37" t="str">
        <v/>
      </c>
      <c r="CG721" s="37" t="str">
        <v/>
      </c>
      <c r="CH721" s="37" t="str">
        <v/>
      </c>
      <c r="CI721" s="37" t="str">
        <v/>
      </c>
      <c r="CJ721" s="41" t="str">
        <f t="shared" si="430"/>
        <v/>
      </c>
      <c r="CK721" s="41" t="str">
        <f t="shared" si="431"/>
        <v/>
      </c>
      <c r="CL721" s="61" t="str">
        <f t="shared" si="432"/>
        <v/>
      </c>
      <c r="CM721" s="39" t="str">
        <f t="shared" si="433"/>
        <v/>
      </c>
      <c r="CN721" s="39" t="str">
        <f t="shared" si="434"/>
        <v/>
      </c>
      <c r="CO721" s="42" t="str">
        <f t="shared" si="435"/>
        <v/>
      </c>
      <c r="CP721" s="42" t="str">
        <f t="shared" si="436"/>
        <v/>
      </c>
      <c r="CQ721" s="42" t="str">
        <f t="shared" si="437"/>
        <v/>
      </c>
      <c r="CR721" s="42" t="str">
        <f t="shared" si="438"/>
        <v/>
      </c>
      <c r="CS721" s="42" t="str">
        <f t="shared" si="439"/>
        <v/>
      </c>
      <c r="CT721" s="42" t="str">
        <f t="shared" si="440"/>
        <v/>
      </c>
      <c r="CU721" s="43" t="str">
        <f t="shared" si="441"/>
        <v/>
      </c>
      <c r="CV721" s="43" t="str">
        <f t="shared" si="442"/>
        <v/>
      </c>
      <c r="CW721" s="43" t="str">
        <f t="shared" si="443"/>
        <v/>
      </c>
      <c r="CX721" s="13"/>
    </row>
    <row r="722" spans="1:102" x14ac:dyDescent="0.25">
      <c r="A722" s="31"/>
      <c r="B722" s="13"/>
      <c r="C722" s="13"/>
      <c r="D722" s="13"/>
      <c r="E722" s="32"/>
      <c r="F722" s="32"/>
      <c r="G722" s="32"/>
      <c r="H722" s="32"/>
      <c r="I722" s="32"/>
      <c r="J722" s="13"/>
      <c r="K722" s="33"/>
      <c r="L722" s="34" t="str">
        <f>IFERROR(INDEX('Pokemon Data'!A:A,MATCH($A722,'Pokemon Data'!$B:$B,0)),"")</f>
        <v/>
      </c>
      <c r="M722" s="34" t="str">
        <f>IFERROR(INDEX('Pokemon Data'!I:I,MATCH($A722,'Pokemon Data'!$B:$B,0)),"")</f>
        <v/>
      </c>
      <c r="N722" s="34" t="str">
        <f>IFERROR(INDEX('Pokemon Data'!J:J,MATCH($A722,'Pokemon Data'!$B:$B,0)),"")</f>
        <v/>
      </c>
      <c r="O722" s="34" t="str">
        <f>IFERROR(INDEX('Pokemon Data'!K:K,MATCH($A722,'Pokemon Data'!$B:$B,0)),"")</f>
        <v/>
      </c>
      <c r="P722" s="35" t="str">
        <f>IFERROR(INDEX('Level Multipliers'!$A:$A,MATCH($D722,'Level Multipliers'!$B:$B,0)),"")</f>
        <v/>
      </c>
      <c r="Q722" s="36" t="str">
        <f>IFERROR(INDEX('Level Multipliers'!$D:$D,MATCH(P722,'Level Multipliers'!$A:$A,0)),"")</f>
        <v/>
      </c>
      <c r="R722" s="37" t="str">
        <f t="shared" si="407"/>
        <v/>
      </c>
      <c r="S722" s="37" t="str">
        <f t="shared" si="408"/>
        <v/>
      </c>
      <c r="T722" s="38" t="str">
        <f t="shared" si="409"/>
        <v/>
      </c>
      <c r="U722" s="38" t="str">
        <f t="shared" si="410"/>
        <v/>
      </c>
      <c r="V722" s="38" t="b">
        <f t="shared" si="411"/>
        <v>1</v>
      </c>
      <c r="W722" s="37" t="str">
        <f t="array" ref="W722:AG722">IF(V722,"",IVSolution($M722,$N722,$O722,R722,S722,T722,U722,$E722,$F722,$G722,$H722,$I722))</f>
        <v/>
      </c>
      <c r="X722" s="37" t="str">
        <v/>
      </c>
      <c r="Y722" s="37" t="str">
        <v/>
      </c>
      <c r="Z722" s="39" t="str">
        <v/>
      </c>
      <c r="AA722" s="39" t="str">
        <v/>
      </c>
      <c r="AB722" s="37" t="str">
        <v/>
      </c>
      <c r="AC722" s="37" t="str">
        <v/>
      </c>
      <c r="AD722" s="37" t="str">
        <v/>
      </c>
      <c r="AE722" s="37" t="str">
        <v/>
      </c>
      <c r="AF722" s="37" t="str">
        <v/>
      </c>
      <c r="AG722" s="37" t="str">
        <v/>
      </c>
      <c r="AH722" s="40" t="str">
        <f t="shared" si="412"/>
        <v/>
      </c>
      <c r="AI722" s="36" t="str">
        <f>IFERROR(INDEX('Level Multipliers'!$D:$D,MATCH(AH722,'Level Multipliers'!$A:$A,0)),"")</f>
        <v/>
      </c>
      <c r="AJ722" s="37" t="str">
        <f t="shared" si="413"/>
        <v/>
      </c>
      <c r="AK722" s="37" t="str">
        <f t="shared" si="414"/>
        <v/>
      </c>
      <c r="AL722" s="38" t="str">
        <f t="shared" si="415"/>
        <v/>
      </c>
      <c r="AM722" s="38" t="str">
        <f t="shared" si="416"/>
        <v/>
      </c>
      <c r="AN722" s="38" t="b">
        <f t="shared" si="417"/>
        <v>1</v>
      </c>
      <c r="AO722" s="37" t="str">
        <f t="array" ref="AO722:AY722">IF(AN722,"",IVSolution($M722,$N722,$O722,AJ722,AK722,AL722,AM722,$E722,$F722,$G722,$H722,$I722))</f>
        <v/>
      </c>
      <c r="AP722" s="37" t="str">
        <v/>
      </c>
      <c r="AQ722" s="37" t="str">
        <v/>
      </c>
      <c r="AR722" s="39" t="str">
        <v/>
      </c>
      <c r="AS722" s="39" t="str">
        <v/>
      </c>
      <c r="AT722" s="37" t="str">
        <v/>
      </c>
      <c r="AU722" s="37" t="str">
        <v/>
      </c>
      <c r="AV722" s="37" t="str">
        <v/>
      </c>
      <c r="AW722" s="37" t="str">
        <v/>
      </c>
      <c r="AX722" s="37" t="str">
        <v/>
      </c>
      <c r="AY722" s="37" t="str">
        <v/>
      </c>
      <c r="AZ722" s="40" t="str">
        <f t="shared" si="418"/>
        <v/>
      </c>
      <c r="BA722" s="36" t="str">
        <f>IFERROR(INDEX('Level Multipliers'!$D:$D,MATCH(AZ722,'Level Multipliers'!$A:$A,0)),"")</f>
        <v/>
      </c>
      <c r="BB722" s="37" t="str">
        <f t="shared" si="419"/>
        <v/>
      </c>
      <c r="BC722" s="37" t="str">
        <f t="shared" si="420"/>
        <v/>
      </c>
      <c r="BD722" s="38" t="str">
        <f t="shared" si="421"/>
        <v/>
      </c>
      <c r="BE722" s="38" t="str">
        <f t="shared" si="422"/>
        <v/>
      </c>
      <c r="BF722" s="38" t="b">
        <f t="shared" si="423"/>
        <v>1</v>
      </c>
      <c r="BG722" s="37" t="str">
        <f t="array" ref="BG722:BQ722">IF(BF722,"",IVSolution($M722,$N722,$O722,BB722,BC722,BD722,BE722,$E722,$F722,$G722,$H722,$I722))</f>
        <v/>
      </c>
      <c r="BH722" s="37" t="str">
        <v/>
      </c>
      <c r="BI722" s="37" t="str">
        <v/>
      </c>
      <c r="BJ722" s="39" t="str">
        <v/>
      </c>
      <c r="BK722" s="39" t="str">
        <v/>
      </c>
      <c r="BL722" s="37" t="str">
        <v/>
      </c>
      <c r="BM722" s="37" t="str">
        <v/>
      </c>
      <c r="BN722" s="37" t="str">
        <v/>
      </c>
      <c r="BO722" s="37" t="str">
        <v/>
      </c>
      <c r="BP722" s="37" t="str">
        <v/>
      </c>
      <c r="BQ722" s="37" t="str">
        <v/>
      </c>
      <c r="BR722" s="40" t="str">
        <f t="shared" si="424"/>
        <v/>
      </c>
      <c r="BS722" s="36" t="str">
        <f>IFERROR(INDEX('Level Multipliers'!$D:$D,MATCH(BR722,'Level Multipliers'!$A:$A,0)),"")</f>
        <v/>
      </c>
      <c r="BT722" s="37" t="str">
        <f t="shared" si="425"/>
        <v/>
      </c>
      <c r="BU722" s="37" t="str">
        <f t="shared" si="426"/>
        <v/>
      </c>
      <c r="BV722" s="38" t="str">
        <f t="shared" si="427"/>
        <v/>
      </c>
      <c r="BW722" s="38" t="str">
        <f t="shared" si="428"/>
        <v/>
      </c>
      <c r="BX722" s="38" t="b">
        <f t="shared" si="429"/>
        <v>1</v>
      </c>
      <c r="BY722" s="37" t="str">
        <f t="array" ref="BY722:CI722">IF(BX722,"",IVSolution($M722,$N722,$O722,BT722,BU722,BV722,BW722,$E722,$F722,$G722,$H722,$I722))</f>
        <v/>
      </c>
      <c r="BZ722" s="37" t="str">
        <v/>
      </c>
      <c r="CA722" s="37" t="str">
        <v/>
      </c>
      <c r="CB722" s="39" t="str">
        <v/>
      </c>
      <c r="CC722" s="39" t="str">
        <v/>
      </c>
      <c r="CD722" s="37" t="str">
        <v/>
      </c>
      <c r="CE722" s="37" t="str">
        <v/>
      </c>
      <c r="CF722" s="37" t="str">
        <v/>
      </c>
      <c r="CG722" s="37" t="str">
        <v/>
      </c>
      <c r="CH722" s="37" t="str">
        <v/>
      </c>
      <c r="CI722" s="37" t="str">
        <v/>
      </c>
      <c r="CJ722" s="41" t="str">
        <f t="shared" si="430"/>
        <v/>
      </c>
      <c r="CK722" s="41" t="str">
        <f t="shared" si="431"/>
        <v/>
      </c>
      <c r="CL722" s="61" t="str">
        <f t="shared" si="432"/>
        <v/>
      </c>
      <c r="CM722" s="39" t="str">
        <f t="shared" si="433"/>
        <v/>
      </c>
      <c r="CN722" s="39" t="str">
        <f t="shared" si="434"/>
        <v/>
      </c>
      <c r="CO722" s="42" t="str">
        <f t="shared" si="435"/>
        <v/>
      </c>
      <c r="CP722" s="42" t="str">
        <f t="shared" si="436"/>
        <v/>
      </c>
      <c r="CQ722" s="42" t="str">
        <f t="shared" si="437"/>
        <v/>
      </c>
      <c r="CR722" s="42" t="str">
        <f t="shared" si="438"/>
        <v/>
      </c>
      <c r="CS722" s="42" t="str">
        <f t="shared" si="439"/>
        <v/>
      </c>
      <c r="CT722" s="42" t="str">
        <f t="shared" si="440"/>
        <v/>
      </c>
      <c r="CU722" s="43" t="str">
        <f t="shared" si="441"/>
        <v/>
      </c>
      <c r="CV722" s="43" t="str">
        <f t="shared" si="442"/>
        <v/>
      </c>
      <c r="CW722" s="43" t="str">
        <f t="shared" si="443"/>
        <v/>
      </c>
      <c r="CX722" s="13"/>
    </row>
    <row r="723" spans="1:102" x14ac:dyDescent="0.25">
      <c r="A723" s="31"/>
      <c r="B723" s="13"/>
      <c r="C723" s="13"/>
      <c r="D723" s="13"/>
      <c r="E723" s="32"/>
      <c r="F723" s="32"/>
      <c r="G723" s="32"/>
      <c r="H723" s="32"/>
      <c r="I723" s="32"/>
      <c r="J723" s="13"/>
      <c r="K723" s="33"/>
      <c r="L723" s="34" t="str">
        <f>IFERROR(INDEX('Pokemon Data'!A:A,MATCH($A723,'Pokemon Data'!$B:$B,0)),"")</f>
        <v/>
      </c>
      <c r="M723" s="34" t="str">
        <f>IFERROR(INDEX('Pokemon Data'!I:I,MATCH($A723,'Pokemon Data'!$B:$B,0)),"")</f>
        <v/>
      </c>
      <c r="N723" s="34" t="str">
        <f>IFERROR(INDEX('Pokemon Data'!J:J,MATCH($A723,'Pokemon Data'!$B:$B,0)),"")</f>
        <v/>
      </c>
      <c r="O723" s="34" t="str">
        <f>IFERROR(INDEX('Pokemon Data'!K:K,MATCH($A723,'Pokemon Data'!$B:$B,0)),"")</f>
        <v/>
      </c>
      <c r="P723" s="35" t="str">
        <f>IFERROR(INDEX('Level Multipliers'!$A:$A,MATCH($D723,'Level Multipliers'!$B:$B,0)),"")</f>
        <v/>
      </c>
      <c r="Q723" s="36" t="str">
        <f>IFERROR(INDEX('Level Multipliers'!$D:$D,MATCH(P723,'Level Multipliers'!$A:$A,0)),"")</f>
        <v/>
      </c>
      <c r="R723" s="37" t="str">
        <f t="shared" si="407"/>
        <v/>
      </c>
      <c r="S723" s="37" t="str">
        <f t="shared" si="408"/>
        <v/>
      </c>
      <c r="T723" s="38" t="str">
        <f t="shared" si="409"/>
        <v/>
      </c>
      <c r="U723" s="38" t="str">
        <f t="shared" si="410"/>
        <v/>
      </c>
      <c r="V723" s="38" t="b">
        <f t="shared" si="411"/>
        <v>1</v>
      </c>
      <c r="W723" s="37" t="str">
        <f t="array" ref="W723:AG723">IF(V723,"",IVSolution($M723,$N723,$O723,R723,S723,T723,U723,$E723,$F723,$G723,$H723,$I723))</f>
        <v/>
      </c>
      <c r="X723" s="37" t="str">
        <v/>
      </c>
      <c r="Y723" s="37" t="str">
        <v/>
      </c>
      <c r="Z723" s="39" t="str">
        <v/>
      </c>
      <c r="AA723" s="39" t="str">
        <v/>
      </c>
      <c r="AB723" s="37" t="str">
        <v/>
      </c>
      <c r="AC723" s="37" t="str">
        <v/>
      </c>
      <c r="AD723" s="37" t="str">
        <v/>
      </c>
      <c r="AE723" s="37" t="str">
        <v/>
      </c>
      <c r="AF723" s="37" t="str">
        <v/>
      </c>
      <c r="AG723" s="37" t="str">
        <v/>
      </c>
      <c r="AH723" s="40" t="str">
        <f t="shared" si="412"/>
        <v/>
      </c>
      <c r="AI723" s="36" t="str">
        <f>IFERROR(INDEX('Level Multipliers'!$D:$D,MATCH(AH723,'Level Multipliers'!$A:$A,0)),"")</f>
        <v/>
      </c>
      <c r="AJ723" s="37" t="str">
        <f t="shared" si="413"/>
        <v/>
      </c>
      <c r="AK723" s="37" t="str">
        <f t="shared" si="414"/>
        <v/>
      </c>
      <c r="AL723" s="38" t="str">
        <f t="shared" si="415"/>
        <v/>
      </c>
      <c r="AM723" s="38" t="str">
        <f t="shared" si="416"/>
        <v/>
      </c>
      <c r="AN723" s="38" t="b">
        <f t="shared" si="417"/>
        <v>1</v>
      </c>
      <c r="AO723" s="37" t="str">
        <f t="array" ref="AO723:AY723">IF(AN723,"",IVSolution($M723,$N723,$O723,AJ723,AK723,AL723,AM723,$E723,$F723,$G723,$H723,$I723))</f>
        <v/>
      </c>
      <c r="AP723" s="37" t="str">
        <v/>
      </c>
      <c r="AQ723" s="37" t="str">
        <v/>
      </c>
      <c r="AR723" s="39" t="str">
        <v/>
      </c>
      <c r="AS723" s="39" t="str">
        <v/>
      </c>
      <c r="AT723" s="37" t="str">
        <v/>
      </c>
      <c r="AU723" s="37" t="str">
        <v/>
      </c>
      <c r="AV723" s="37" t="str">
        <v/>
      </c>
      <c r="AW723" s="37" t="str">
        <v/>
      </c>
      <c r="AX723" s="37" t="str">
        <v/>
      </c>
      <c r="AY723" s="37" t="str">
        <v/>
      </c>
      <c r="AZ723" s="40" t="str">
        <f t="shared" si="418"/>
        <v/>
      </c>
      <c r="BA723" s="36" t="str">
        <f>IFERROR(INDEX('Level Multipliers'!$D:$D,MATCH(AZ723,'Level Multipliers'!$A:$A,0)),"")</f>
        <v/>
      </c>
      <c r="BB723" s="37" t="str">
        <f t="shared" si="419"/>
        <v/>
      </c>
      <c r="BC723" s="37" t="str">
        <f t="shared" si="420"/>
        <v/>
      </c>
      <c r="BD723" s="38" t="str">
        <f t="shared" si="421"/>
        <v/>
      </c>
      <c r="BE723" s="38" t="str">
        <f t="shared" si="422"/>
        <v/>
      </c>
      <c r="BF723" s="38" t="b">
        <f t="shared" si="423"/>
        <v>1</v>
      </c>
      <c r="BG723" s="37" t="str">
        <f t="array" ref="BG723:BQ723">IF(BF723,"",IVSolution($M723,$N723,$O723,BB723,BC723,BD723,BE723,$E723,$F723,$G723,$H723,$I723))</f>
        <v/>
      </c>
      <c r="BH723" s="37" t="str">
        <v/>
      </c>
      <c r="BI723" s="37" t="str">
        <v/>
      </c>
      <c r="BJ723" s="39" t="str">
        <v/>
      </c>
      <c r="BK723" s="39" t="str">
        <v/>
      </c>
      <c r="BL723" s="37" t="str">
        <v/>
      </c>
      <c r="BM723" s="37" t="str">
        <v/>
      </c>
      <c r="BN723" s="37" t="str">
        <v/>
      </c>
      <c r="BO723" s="37" t="str">
        <v/>
      </c>
      <c r="BP723" s="37" t="str">
        <v/>
      </c>
      <c r="BQ723" s="37" t="str">
        <v/>
      </c>
      <c r="BR723" s="40" t="str">
        <f t="shared" si="424"/>
        <v/>
      </c>
      <c r="BS723" s="36" t="str">
        <f>IFERROR(INDEX('Level Multipliers'!$D:$D,MATCH(BR723,'Level Multipliers'!$A:$A,0)),"")</f>
        <v/>
      </c>
      <c r="BT723" s="37" t="str">
        <f t="shared" si="425"/>
        <v/>
      </c>
      <c r="BU723" s="37" t="str">
        <f t="shared" si="426"/>
        <v/>
      </c>
      <c r="BV723" s="38" t="str">
        <f t="shared" si="427"/>
        <v/>
      </c>
      <c r="BW723" s="38" t="str">
        <f t="shared" si="428"/>
        <v/>
      </c>
      <c r="BX723" s="38" t="b">
        <f t="shared" si="429"/>
        <v>1</v>
      </c>
      <c r="BY723" s="37" t="str">
        <f t="array" ref="BY723:CI723">IF(BX723,"",IVSolution($M723,$N723,$O723,BT723,BU723,BV723,BW723,$E723,$F723,$G723,$H723,$I723))</f>
        <v/>
      </c>
      <c r="BZ723" s="37" t="str">
        <v/>
      </c>
      <c r="CA723" s="37" t="str">
        <v/>
      </c>
      <c r="CB723" s="39" t="str">
        <v/>
      </c>
      <c r="CC723" s="39" t="str">
        <v/>
      </c>
      <c r="CD723" s="37" t="str">
        <v/>
      </c>
      <c r="CE723" s="37" t="str">
        <v/>
      </c>
      <c r="CF723" s="37" t="str">
        <v/>
      </c>
      <c r="CG723" s="37" t="str">
        <v/>
      </c>
      <c r="CH723" s="37" t="str">
        <v/>
      </c>
      <c r="CI723" s="37" t="str">
        <v/>
      </c>
      <c r="CJ723" s="41" t="str">
        <f t="shared" si="430"/>
        <v/>
      </c>
      <c r="CK723" s="41" t="str">
        <f t="shared" si="431"/>
        <v/>
      </c>
      <c r="CL723" s="61" t="str">
        <f t="shared" si="432"/>
        <v/>
      </c>
      <c r="CM723" s="39" t="str">
        <f t="shared" si="433"/>
        <v/>
      </c>
      <c r="CN723" s="39" t="str">
        <f t="shared" si="434"/>
        <v/>
      </c>
      <c r="CO723" s="42" t="str">
        <f t="shared" si="435"/>
        <v/>
      </c>
      <c r="CP723" s="42" t="str">
        <f t="shared" si="436"/>
        <v/>
      </c>
      <c r="CQ723" s="42" t="str">
        <f t="shared" si="437"/>
        <v/>
      </c>
      <c r="CR723" s="42" t="str">
        <f t="shared" si="438"/>
        <v/>
      </c>
      <c r="CS723" s="42" t="str">
        <f t="shared" si="439"/>
        <v/>
      </c>
      <c r="CT723" s="42" t="str">
        <f t="shared" si="440"/>
        <v/>
      </c>
      <c r="CU723" s="43" t="str">
        <f t="shared" si="441"/>
        <v/>
      </c>
      <c r="CV723" s="43" t="str">
        <f t="shared" si="442"/>
        <v/>
      </c>
      <c r="CW723" s="43" t="str">
        <f t="shared" si="443"/>
        <v/>
      </c>
      <c r="CX723" s="13"/>
    </row>
    <row r="724" spans="1:102" x14ac:dyDescent="0.25">
      <c r="A724" s="31"/>
      <c r="B724" s="13"/>
      <c r="C724" s="13"/>
      <c r="D724" s="13"/>
      <c r="E724" s="32"/>
      <c r="F724" s="32"/>
      <c r="G724" s="32"/>
      <c r="H724" s="32"/>
      <c r="I724" s="32"/>
      <c r="J724" s="13"/>
      <c r="K724" s="33"/>
      <c r="L724" s="34" t="str">
        <f>IFERROR(INDEX('Pokemon Data'!A:A,MATCH($A724,'Pokemon Data'!$B:$B,0)),"")</f>
        <v/>
      </c>
      <c r="M724" s="34" t="str">
        <f>IFERROR(INDEX('Pokemon Data'!I:I,MATCH($A724,'Pokemon Data'!$B:$B,0)),"")</f>
        <v/>
      </c>
      <c r="N724" s="34" t="str">
        <f>IFERROR(INDEX('Pokemon Data'!J:J,MATCH($A724,'Pokemon Data'!$B:$B,0)),"")</f>
        <v/>
      </c>
      <c r="O724" s="34" t="str">
        <f>IFERROR(INDEX('Pokemon Data'!K:K,MATCH($A724,'Pokemon Data'!$B:$B,0)),"")</f>
        <v/>
      </c>
      <c r="P724" s="35" t="str">
        <f>IFERROR(INDEX('Level Multipliers'!$A:$A,MATCH($D724,'Level Multipliers'!$B:$B,0)),"")</f>
        <v/>
      </c>
      <c r="Q724" s="36" t="str">
        <f>IFERROR(INDEX('Level Multipliers'!$D:$D,MATCH(P724,'Level Multipliers'!$A:$A,0)),"")</f>
        <v/>
      </c>
      <c r="R724" s="37" t="str">
        <f t="shared" si="407"/>
        <v/>
      </c>
      <c r="S724" s="37" t="str">
        <f t="shared" si="408"/>
        <v/>
      </c>
      <c r="T724" s="38" t="str">
        <f t="shared" si="409"/>
        <v/>
      </c>
      <c r="U724" s="38" t="str">
        <f t="shared" si="410"/>
        <v/>
      </c>
      <c r="V724" s="38" t="b">
        <f t="shared" si="411"/>
        <v>1</v>
      </c>
      <c r="W724" s="37" t="str">
        <f t="array" ref="W724:AG724">IF(V724,"",IVSolution($M724,$N724,$O724,R724,S724,T724,U724,$E724,$F724,$G724,$H724,$I724))</f>
        <v/>
      </c>
      <c r="X724" s="37" t="str">
        <v/>
      </c>
      <c r="Y724" s="37" t="str">
        <v/>
      </c>
      <c r="Z724" s="39" t="str">
        <v/>
      </c>
      <c r="AA724" s="39" t="str">
        <v/>
      </c>
      <c r="AB724" s="37" t="str">
        <v/>
      </c>
      <c r="AC724" s="37" t="str">
        <v/>
      </c>
      <c r="AD724" s="37" t="str">
        <v/>
      </c>
      <c r="AE724" s="37" t="str">
        <v/>
      </c>
      <c r="AF724" s="37" t="str">
        <v/>
      </c>
      <c r="AG724" s="37" t="str">
        <v/>
      </c>
      <c r="AH724" s="40" t="str">
        <f t="shared" si="412"/>
        <v/>
      </c>
      <c r="AI724" s="36" t="str">
        <f>IFERROR(INDEX('Level Multipliers'!$D:$D,MATCH(AH724,'Level Multipliers'!$A:$A,0)),"")</f>
        <v/>
      </c>
      <c r="AJ724" s="37" t="str">
        <f t="shared" si="413"/>
        <v/>
      </c>
      <c r="AK724" s="37" t="str">
        <f t="shared" si="414"/>
        <v/>
      </c>
      <c r="AL724" s="38" t="str">
        <f t="shared" si="415"/>
        <v/>
      </c>
      <c r="AM724" s="38" t="str">
        <f t="shared" si="416"/>
        <v/>
      </c>
      <c r="AN724" s="38" t="b">
        <f t="shared" si="417"/>
        <v>1</v>
      </c>
      <c r="AO724" s="37" t="str">
        <f t="array" ref="AO724:AY724">IF(AN724,"",IVSolution($M724,$N724,$O724,AJ724,AK724,AL724,AM724,$E724,$F724,$G724,$H724,$I724))</f>
        <v/>
      </c>
      <c r="AP724" s="37" t="str">
        <v/>
      </c>
      <c r="AQ724" s="37" t="str">
        <v/>
      </c>
      <c r="AR724" s="39" t="str">
        <v/>
      </c>
      <c r="AS724" s="39" t="str">
        <v/>
      </c>
      <c r="AT724" s="37" t="str">
        <v/>
      </c>
      <c r="AU724" s="37" t="str">
        <v/>
      </c>
      <c r="AV724" s="37" t="str">
        <v/>
      </c>
      <c r="AW724" s="37" t="str">
        <v/>
      </c>
      <c r="AX724" s="37" t="str">
        <v/>
      </c>
      <c r="AY724" s="37" t="str">
        <v/>
      </c>
      <c r="AZ724" s="40" t="str">
        <f t="shared" si="418"/>
        <v/>
      </c>
      <c r="BA724" s="36" t="str">
        <f>IFERROR(INDEX('Level Multipliers'!$D:$D,MATCH(AZ724,'Level Multipliers'!$A:$A,0)),"")</f>
        <v/>
      </c>
      <c r="BB724" s="37" t="str">
        <f t="shared" si="419"/>
        <v/>
      </c>
      <c r="BC724" s="37" t="str">
        <f t="shared" si="420"/>
        <v/>
      </c>
      <c r="BD724" s="38" t="str">
        <f t="shared" si="421"/>
        <v/>
      </c>
      <c r="BE724" s="38" t="str">
        <f t="shared" si="422"/>
        <v/>
      </c>
      <c r="BF724" s="38" t="b">
        <f t="shared" si="423"/>
        <v>1</v>
      </c>
      <c r="BG724" s="37" t="str">
        <f t="array" ref="BG724:BQ724">IF(BF724,"",IVSolution($M724,$N724,$O724,BB724,BC724,BD724,BE724,$E724,$F724,$G724,$H724,$I724))</f>
        <v/>
      </c>
      <c r="BH724" s="37" t="str">
        <v/>
      </c>
      <c r="BI724" s="37" t="str">
        <v/>
      </c>
      <c r="BJ724" s="39" t="str">
        <v/>
      </c>
      <c r="BK724" s="39" t="str">
        <v/>
      </c>
      <c r="BL724" s="37" t="str">
        <v/>
      </c>
      <c r="BM724" s="37" t="str">
        <v/>
      </c>
      <c r="BN724" s="37" t="str">
        <v/>
      </c>
      <c r="BO724" s="37" t="str">
        <v/>
      </c>
      <c r="BP724" s="37" t="str">
        <v/>
      </c>
      <c r="BQ724" s="37" t="str">
        <v/>
      </c>
      <c r="BR724" s="40" t="str">
        <f t="shared" si="424"/>
        <v/>
      </c>
      <c r="BS724" s="36" t="str">
        <f>IFERROR(INDEX('Level Multipliers'!$D:$D,MATCH(BR724,'Level Multipliers'!$A:$A,0)),"")</f>
        <v/>
      </c>
      <c r="BT724" s="37" t="str">
        <f t="shared" si="425"/>
        <v/>
      </c>
      <c r="BU724" s="37" t="str">
        <f t="shared" si="426"/>
        <v/>
      </c>
      <c r="BV724" s="38" t="str">
        <f t="shared" si="427"/>
        <v/>
      </c>
      <c r="BW724" s="38" t="str">
        <f t="shared" si="428"/>
        <v/>
      </c>
      <c r="BX724" s="38" t="b">
        <f t="shared" si="429"/>
        <v>1</v>
      </c>
      <c r="BY724" s="37" t="str">
        <f t="array" ref="BY724:CI724">IF(BX724,"",IVSolution($M724,$N724,$O724,BT724,BU724,BV724,BW724,$E724,$F724,$G724,$H724,$I724))</f>
        <v/>
      </c>
      <c r="BZ724" s="37" t="str">
        <v/>
      </c>
      <c r="CA724" s="37" t="str">
        <v/>
      </c>
      <c r="CB724" s="39" t="str">
        <v/>
      </c>
      <c r="CC724" s="39" t="str">
        <v/>
      </c>
      <c r="CD724" s="37" t="str">
        <v/>
      </c>
      <c r="CE724" s="37" t="str">
        <v/>
      </c>
      <c r="CF724" s="37" t="str">
        <v/>
      </c>
      <c r="CG724" s="37" t="str">
        <v/>
      </c>
      <c r="CH724" s="37" t="str">
        <v/>
      </c>
      <c r="CI724" s="37" t="str">
        <v/>
      </c>
      <c r="CJ724" s="41" t="str">
        <f t="shared" si="430"/>
        <v/>
      </c>
      <c r="CK724" s="41" t="str">
        <f t="shared" si="431"/>
        <v/>
      </c>
      <c r="CL724" s="61" t="str">
        <f t="shared" si="432"/>
        <v/>
      </c>
      <c r="CM724" s="39" t="str">
        <f t="shared" si="433"/>
        <v/>
      </c>
      <c r="CN724" s="39" t="str">
        <f t="shared" si="434"/>
        <v/>
      </c>
      <c r="CO724" s="42" t="str">
        <f t="shared" si="435"/>
        <v/>
      </c>
      <c r="CP724" s="42" t="str">
        <f t="shared" si="436"/>
        <v/>
      </c>
      <c r="CQ724" s="42" t="str">
        <f t="shared" si="437"/>
        <v/>
      </c>
      <c r="CR724" s="42" t="str">
        <f t="shared" si="438"/>
        <v/>
      </c>
      <c r="CS724" s="42" t="str">
        <f t="shared" si="439"/>
        <v/>
      </c>
      <c r="CT724" s="42" t="str">
        <f t="shared" si="440"/>
        <v/>
      </c>
      <c r="CU724" s="43" t="str">
        <f t="shared" si="441"/>
        <v/>
      </c>
      <c r="CV724" s="43" t="str">
        <f t="shared" si="442"/>
        <v/>
      </c>
      <c r="CW724" s="43" t="str">
        <f t="shared" si="443"/>
        <v/>
      </c>
      <c r="CX724" s="13"/>
    </row>
    <row r="725" spans="1:102" x14ac:dyDescent="0.25">
      <c r="A725" s="31"/>
      <c r="B725" s="13"/>
      <c r="C725" s="13"/>
      <c r="D725" s="13"/>
      <c r="E725" s="32"/>
      <c r="F725" s="32"/>
      <c r="G725" s="32"/>
      <c r="H725" s="32"/>
      <c r="I725" s="32"/>
      <c r="J725" s="13"/>
      <c r="K725" s="33"/>
      <c r="L725" s="34" t="str">
        <f>IFERROR(INDEX('Pokemon Data'!A:A,MATCH($A725,'Pokemon Data'!$B:$B,0)),"")</f>
        <v/>
      </c>
      <c r="M725" s="34" t="str">
        <f>IFERROR(INDEX('Pokemon Data'!I:I,MATCH($A725,'Pokemon Data'!$B:$B,0)),"")</f>
        <v/>
      </c>
      <c r="N725" s="34" t="str">
        <f>IFERROR(INDEX('Pokemon Data'!J:J,MATCH($A725,'Pokemon Data'!$B:$B,0)),"")</f>
        <v/>
      </c>
      <c r="O725" s="34" t="str">
        <f>IFERROR(INDEX('Pokemon Data'!K:K,MATCH($A725,'Pokemon Data'!$B:$B,0)),"")</f>
        <v/>
      </c>
      <c r="P725" s="35" t="str">
        <f>IFERROR(INDEX('Level Multipliers'!$A:$A,MATCH($D725,'Level Multipliers'!$B:$B,0)),"")</f>
        <v/>
      </c>
      <c r="Q725" s="36" t="str">
        <f>IFERROR(INDEX('Level Multipliers'!$D:$D,MATCH(P725,'Level Multipliers'!$A:$A,0)),"")</f>
        <v/>
      </c>
      <c r="R725" s="37" t="str">
        <f t="shared" si="407"/>
        <v/>
      </c>
      <c r="S725" s="37" t="str">
        <f t="shared" si="408"/>
        <v/>
      </c>
      <c r="T725" s="38" t="str">
        <f t="shared" si="409"/>
        <v/>
      </c>
      <c r="U725" s="38" t="str">
        <f t="shared" si="410"/>
        <v/>
      </c>
      <c r="V725" s="38" t="b">
        <f t="shared" si="411"/>
        <v>1</v>
      </c>
      <c r="W725" s="37" t="str">
        <f t="array" ref="W725:AG725">IF(V725,"",IVSolution($M725,$N725,$O725,R725,S725,T725,U725,$E725,$F725,$G725,$H725,$I725))</f>
        <v/>
      </c>
      <c r="X725" s="37" t="str">
        <v/>
      </c>
      <c r="Y725" s="37" t="str">
        <v/>
      </c>
      <c r="Z725" s="39" t="str">
        <v/>
      </c>
      <c r="AA725" s="39" t="str">
        <v/>
      </c>
      <c r="AB725" s="37" t="str">
        <v/>
      </c>
      <c r="AC725" s="37" t="str">
        <v/>
      </c>
      <c r="AD725" s="37" t="str">
        <v/>
      </c>
      <c r="AE725" s="37" t="str">
        <v/>
      </c>
      <c r="AF725" s="37" t="str">
        <v/>
      </c>
      <c r="AG725" s="37" t="str">
        <v/>
      </c>
      <c r="AH725" s="40" t="str">
        <f t="shared" si="412"/>
        <v/>
      </c>
      <c r="AI725" s="36" t="str">
        <f>IFERROR(INDEX('Level Multipliers'!$D:$D,MATCH(AH725,'Level Multipliers'!$A:$A,0)),"")</f>
        <v/>
      </c>
      <c r="AJ725" s="37" t="str">
        <f t="shared" si="413"/>
        <v/>
      </c>
      <c r="AK725" s="37" t="str">
        <f t="shared" si="414"/>
        <v/>
      </c>
      <c r="AL725" s="38" t="str">
        <f t="shared" si="415"/>
        <v/>
      </c>
      <c r="AM725" s="38" t="str">
        <f t="shared" si="416"/>
        <v/>
      </c>
      <c r="AN725" s="38" t="b">
        <f t="shared" si="417"/>
        <v>1</v>
      </c>
      <c r="AO725" s="37" t="str">
        <f t="array" ref="AO725:AY725">IF(AN725,"",IVSolution($M725,$N725,$O725,AJ725,AK725,AL725,AM725,$E725,$F725,$G725,$H725,$I725))</f>
        <v/>
      </c>
      <c r="AP725" s="37" t="str">
        <v/>
      </c>
      <c r="AQ725" s="37" t="str">
        <v/>
      </c>
      <c r="AR725" s="39" t="str">
        <v/>
      </c>
      <c r="AS725" s="39" t="str">
        <v/>
      </c>
      <c r="AT725" s="37" t="str">
        <v/>
      </c>
      <c r="AU725" s="37" t="str">
        <v/>
      </c>
      <c r="AV725" s="37" t="str">
        <v/>
      </c>
      <c r="AW725" s="37" t="str">
        <v/>
      </c>
      <c r="AX725" s="37" t="str">
        <v/>
      </c>
      <c r="AY725" s="37" t="str">
        <v/>
      </c>
      <c r="AZ725" s="40" t="str">
        <f t="shared" si="418"/>
        <v/>
      </c>
      <c r="BA725" s="36" t="str">
        <f>IFERROR(INDEX('Level Multipliers'!$D:$D,MATCH(AZ725,'Level Multipliers'!$A:$A,0)),"")</f>
        <v/>
      </c>
      <c r="BB725" s="37" t="str">
        <f t="shared" si="419"/>
        <v/>
      </c>
      <c r="BC725" s="37" t="str">
        <f t="shared" si="420"/>
        <v/>
      </c>
      <c r="BD725" s="38" t="str">
        <f t="shared" si="421"/>
        <v/>
      </c>
      <c r="BE725" s="38" t="str">
        <f t="shared" si="422"/>
        <v/>
      </c>
      <c r="BF725" s="38" t="b">
        <f t="shared" si="423"/>
        <v>1</v>
      </c>
      <c r="BG725" s="37" t="str">
        <f t="array" ref="BG725:BQ725">IF(BF725,"",IVSolution($M725,$N725,$O725,BB725,BC725,BD725,BE725,$E725,$F725,$G725,$H725,$I725))</f>
        <v/>
      </c>
      <c r="BH725" s="37" t="str">
        <v/>
      </c>
      <c r="BI725" s="37" t="str">
        <v/>
      </c>
      <c r="BJ725" s="39" t="str">
        <v/>
      </c>
      <c r="BK725" s="39" t="str">
        <v/>
      </c>
      <c r="BL725" s="37" t="str">
        <v/>
      </c>
      <c r="BM725" s="37" t="str">
        <v/>
      </c>
      <c r="BN725" s="37" t="str">
        <v/>
      </c>
      <c r="BO725" s="37" t="str">
        <v/>
      </c>
      <c r="BP725" s="37" t="str">
        <v/>
      </c>
      <c r="BQ725" s="37" t="str">
        <v/>
      </c>
      <c r="BR725" s="40" t="str">
        <f t="shared" si="424"/>
        <v/>
      </c>
      <c r="BS725" s="36" t="str">
        <f>IFERROR(INDEX('Level Multipliers'!$D:$D,MATCH(BR725,'Level Multipliers'!$A:$A,0)),"")</f>
        <v/>
      </c>
      <c r="BT725" s="37" t="str">
        <f t="shared" si="425"/>
        <v/>
      </c>
      <c r="BU725" s="37" t="str">
        <f t="shared" si="426"/>
        <v/>
      </c>
      <c r="BV725" s="38" t="str">
        <f t="shared" si="427"/>
        <v/>
      </c>
      <c r="BW725" s="38" t="str">
        <f t="shared" si="428"/>
        <v/>
      </c>
      <c r="BX725" s="38" t="b">
        <f t="shared" si="429"/>
        <v>1</v>
      </c>
      <c r="BY725" s="37" t="str">
        <f t="array" ref="BY725:CI725">IF(BX725,"",IVSolution($M725,$N725,$O725,BT725,BU725,BV725,BW725,$E725,$F725,$G725,$H725,$I725))</f>
        <v/>
      </c>
      <c r="BZ725" s="37" t="str">
        <v/>
      </c>
      <c r="CA725" s="37" t="str">
        <v/>
      </c>
      <c r="CB725" s="39" t="str">
        <v/>
      </c>
      <c r="CC725" s="39" t="str">
        <v/>
      </c>
      <c r="CD725" s="37" t="str">
        <v/>
      </c>
      <c r="CE725" s="37" t="str">
        <v/>
      </c>
      <c r="CF725" s="37" t="str">
        <v/>
      </c>
      <c r="CG725" s="37" t="str">
        <v/>
      </c>
      <c r="CH725" s="37" t="str">
        <v/>
      </c>
      <c r="CI725" s="37" t="str">
        <v/>
      </c>
      <c r="CJ725" s="41" t="str">
        <f t="shared" si="430"/>
        <v/>
      </c>
      <c r="CK725" s="41" t="str">
        <f t="shared" si="431"/>
        <v/>
      </c>
      <c r="CL725" s="61" t="str">
        <f t="shared" si="432"/>
        <v/>
      </c>
      <c r="CM725" s="39" t="str">
        <f t="shared" si="433"/>
        <v/>
      </c>
      <c r="CN725" s="39" t="str">
        <f t="shared" si="434"/>
        <v/>
      </c>
      <c r="CO725" s="42" t="str">
        <f t="shared" si="435"/>
        <v/>
      </c>
      <c r="CP725" s="42" t="str">
        <f t="shared" si="436"/>
        <v/>
      </c>
      <c r="CQ725" s="42" t="str">
        <f t="shared" si="437"/>
        <v/>
      </c>
      <c r="CR725" s="42" t="str">
        <f t="shared" si="438"/>
        <v/>
      </c>
      <c r="CS725" s="42" t="str">
        <f t="shared" si="439"/>
        <v/>
      </c>
      <c r="CT725" s="42" t="str">
        <f t="shared" si="440"/>
        <v/>
      </c>
      <c r="CU725" s="43" t="str">
        <f t="shared" si="441"/>
        <v/>
      </c>
      <c r="CV725" s="43" t="str">
        <f t="shared" si="442"/>
        <v/>
      </c>
      <c r="CW725" s="43" t="str">
        <f t="shared" si="443"/>
        <v/>
      </c>
      <c r="CX725" s="13"/>
    </row>
    <row r="726" spans="1:102" x14ac:dyDescent="0.25">
      <c r="A726" s="31"/>
      <c r="B726" s="13"/>
      <c r="C726" s="13"/>
      <c r="D726" s="13"/>
      <c r="E726" s="32"/>
      <c r="F726" s="32"/>
      <c r="G726" s="32"/>
      <c r="H726" s="32"/>
      <c r="I726" s="32"/>
      <c r="J726" s="13"/>
      <c r="K726" s="33"/>
      <c r="L726" s="34" t="str">
        <f>IFERROR(INDEX('Pokemon Data'!A:A,MATCH($A726,'Pokemon Data'!$B:$B,0)),"")</f>
        <v/>
      </c>
      <c r="M726" s="34" t="str">
        <f>IFERROR(INDEX('Pokemon Data'!I:I,MATCH($A726,'Pokemon Data'!$B:$B,0)),"")</f>
        <v/>
      </c>
      <c r="N726" s="34" t="str">
        <f>IFERROR(INDEX('Pokemon Data'!J:J,MATCH($A726,'Pokemon Data'!$B:$B,0)),"")</f>
        <v/>
      </c>
      <c r="O726" s="34" t="str">
        <f>IFERROR(INDEX('Pokemon Data'!K:K,MATCH($A726,'Pokemon Data'!$B:$B,0)),"")</f>
        <v/>
      </c>
      <c r="P726" s="35" t="str">
        <f>IFERROR(INDEX('Level Multipliers'!$A:$A,MATCH($D726,'Level Multipliers'!$B:$B,0)),"")</f>
        <v/>
      </c>
      <c r="Q726" s="36" t="str">
        <f>IFERROR(INDEX('Level Multipliers'!$D:$D,MATCH(P726,'Level Multipliers'!$A:$A,0)),"")</f>
        <v/>
      </c>
      <c r="R726" s="37" t="str">
        <f t="shared" si="407"/>
        <v/>
      </c>
      <c r="S726" s="37" t="str">
        <f t="shared" si="408"/>
        <v/>
      </c>
      <c r="T726" s="38" t="str">
        <f t="shared" si="409"/>
        <v/>
      </c>
      <c r="U726" s="38" t="str">
        <f t="shared" si="410"/>
        <v/>
      </c>
      <c r="V726" s="38" t="b">
        <f t="shared" si="411"/>
        <v>1</v>
      </c>
      <c r="W726" s="37" t="str">
        <f t="array" ref="W726:AG726">IF(V726,"",IVSolution($M726,$N726,$O726,R726,S726,T726,U726,$E726,$F726,$G726,$H726,$I726))</f>
        <v/>
      </c>
      <c r="X726" s="37" t="str">
        <v/>
      </c>
      <c r="Y726" s="37" t="str">
        <v/>
      </c>
      <c r="Z726" s="39" t="str">
        <v/>
      </c>
      <c r="AA726" s="39" t="str">
        <v/>
      </c>
      <c r="AB726" s="37" t="str">
        <v/>
      </c>
      <c r="AC726" s="37" t="str">
        <v/>
      </c>
      <c r="AD726" s="37" t="str">
        <v/>
      </c>
      <c r="AE726" s="37" t="str">
        <v/>
      </c>
      <c r="AF726" s="37" t="str">
        <v/>
      </c>
      <c r="AG726" s="37" t="str">
        <v/>
      </c>
      <c r="AH726" s="40" t="str">
        <f t="shared" si="412"/>
        <v/>
      </c>
      <c r="AI726" s="36" t="str">
        <f>IFERROR(INDEX('Level Multipliers'!$D:$D,MATCH(AH726,'Level Multipliers'!$A:$A,0)),"")</f>
        <v/>
      </c>
      <c r="AJ726" s="37" t="str">
        <f t="shared" si="413"/>
        <v/>
      </c>
      <c r="AK726" s="37" t="str">
        <f t="shared" si="414"/>
        <v/>
      </c>
      <c r="AL726" s="38" t="str">
        <f t="shared" si="415"/>
        <v/>
      </c>
      <c r="AM726" s="38" t="str">
        <f t="shared" si="416"/>
        <v/>
      </c>
      <c r="AN726" s="38" t="b">
        <f t="shared" si="417"/>
        <v>1</v>
      </c>
      <c r="AO726" s="37" t="str">
        <f t="array" ref="AO726:AY726">IF(AN726,"",IVSolution($M726,$N726,$O726,AJ726,AK726,AL726,AM726,$E726,$F726,$G726,$H726,$I726))</f>
        <v/>
      </c>
      <c r="AP726" s="37" t="str">
        <v/>
      </c>
      <c r="AQ726" s="37" t="str">
        <v/>
      </c>
      <c r="AR726" s="39" t="str">
        <v/>
      </c>
      <c r="AS726" s="39" t="str">
        <v/>
      </c>
      <c r="AT726" s="37" t="str">
        <v/>
      </c>
      <c r="AU726" s="37" t="str">
        <v/>
      </c>
      <c r="AV726" s="37" t="str">
        <v/>
      </c>
      <c r="AW726" s="37" t="str">
        <v/>
      </c>
      <c r="AX726" s="37" t="str">
        <v/>
      </c>
      <c r="AY726" s="37" t="str">
        <v/>
      </c>
      <c r="AZ726" s="40" t="str">
        <f t="shared" si="418"/>
        <v/>
      </c>
      <c r="BA726" s="36" t="str">
        <f>IFERROR(INDEX('Level Multipliers'!$D:$D,MATCH(AZ726,'Level Multipliers'!$A:$A,0)),"")</f>
        <v/>
      </c>
      <c r="BB726" s="37" t="str">
        <f t="shared" si="419"/>
        <v/>
      </c>
      <c r="BC726" s="37" t="str">
        <f t="shared" si="420"/>
        <v/>
      </c>
      <c r="BD726" s="38" t="str">
        <f t="shared" si="421"/>
        <v/>
      </c>
      <c r="BE726" s="38" t="str">
        <f t="shared" si="422"/>
        <v/>
      </c>
      <c r="BF726" s="38" t="b">
        <f t="shared" si="423"/>
        <v>1</v>
      </c>
      <c r="BG726" s="37" t="str">
        <f t="array" ref="BG726:BQ726">IF(BF726,"",IVSolution($M726,$N726,$O726,BB726,BC726,BD726,BE726,$E726,$F726,$G726,$H726,$I726))</f>
        <v/>
      </c>
      <c r="BH726" s="37" t="str">
        <v/>
      </c>
      <c r="BI726" s="37" t="str">
        <v/>
      </c>
      <c r="BJ726" s="39" t="str">
        <v/>
      </c>
      <c r="BK726" s="39" t="str">
        <v/>
      </c>
      <c r="BL726" s="37" t="str">
        <v/>
      </c>
      <c r="BM726" s="37" t="str">
        <v/>
      </c>
      <c r="BN726" s="37" t="str">
        <v/>
      </c>
      <c r="BO726" s="37" t="str">
        <v/>
      </c>
      <c r="BP726" s="37" t="str">
        <v/>
      </c>
      <c r="BQ726" s="37" t="str">
        <v/>
      </c>
      <c r="BR726" s="40" t="str">
        <f t="shared" si="424"/>
        <v/>
      </c>
      <c r="BS726" s="36" t="str">
        <f>IFERROR(INDEX('Level Multipliers'!$D:$D,MATCH(BR726,'Level Multipliers'!$A:$A,0)),"")</f>
        <v/>
      </c>
      <c r="BT726" s="37" t="str">
        <f t="shared" si="425"/>
        <v/>
      </c>
      <c r="BU726" s="37" t="str">
        <f t="shared" si="426"/>
        <v/>
      </c>
      <c r="BV726" s="38" t="str">
        <f t="shared" si="427"/>
        <v/>
      </c>
      <c r="BW726" s="38" t="str">
        <f t="shared" si="428"/>
        <v/>
      </c>
      <c r="BX726" s="38" t="b">
        <f t="shared" si="429"/>
        <v>1</v>
      </c>
      <c r="BY726" s="37" t="str">
        <f t="array" ref="BY726:CI726">IF(BX726,"",IVSolution($M726,$N726,$O726,BT726,BU726,BV726,BW726,$E726,$F726,$G726,$H726,$I726))</f>
        <v/>
      </c>
      <c r="BZ726" s="37" t="str">
        <v/>
      </c>
      <c r="CA726" s="37" t="str">
        <v/>
      </c>
      <c r="CB726" s="39" t="str">
        <v/>
      </c>
      <c r="CC726" s="39" t="str">
        <v/>
      </c>
      <c r="CD726" s="37" t="str">
        <v/>
      </c>
      <c r="CE726" s="37" t="str">
        <v/>
      </c>
      <c r="CF726" s="37" t="str">
        <v/>
      </c>
      <c r="CG726" s="37" t="str">
        <v/>
      </c>
      <c r="CH726" s="37" t="str">
        <v/>
      </c>
      <c r="CI726" s="37" t="str">
        <v/>
      </c>
      <c r="CJ726" s="41" t="str">
        <f t="shared" si="430"/>
        <v/>
      </c>
      <c r="CK726" s="41" t="str">
        <f t="shared" si="431"/>
        <v/>
      </c>
      <c r="CL726" s="61" t="str">
        <f t="shared" si="432"/>
        <v/>
      </c>
      <c r="CM726" s="39" t="str">
        <f t="shared" si="433"/>
        <v/>
      </c>
      <c r="CN726" s="39" t="str">
        <f t="shared" si="434"/>
        <v/>
      </c>
      <c r="CO726" s="42" t="str">
        <f t="shared" si="435"/>
        <v/>
      </c>
      <c r="CP726" s="42" t="str">
        <f t="shared" si="436"/>
        <v/>
      </c>
      <c r="CQ726" s="42" t="str">
        <f t="shared" si="437"/>
        <v/>
      </c>
      <c r="CR726" s="42" t="str">
        <f t="shared" si="438"/>
        <v/>
      </c>
      <c r="CS726" s="42" t="str">
        <f t="shared" si="439"/>
        <v/>
      </c>
      <c r="CT726" s="42" t="str">
        <f t="shared" si="440"/>
        <v/>
      </c>
      <c r="CU726" s="43" t="str">
        <f t="shared" si="441"/>
        <v/>
      </c>
      <c r="CV726" s="43" t="str">
        <f t="shared" si="442"/>
        <v/>
      </c>
      <c r="CW726" s="43" t="str">
        <f t="shared" si="443"/>
        <v/>
      </c>
      <c r="CX726" s="13"/>
    </row>
    <row r="727" spans="1:102" x14ac:dyDescent="0.25">
      <c r="A727" s="31"/>
      <c r="B727" s="13"/>
      <c r="C727" s="13"/>
      <c r="D727" s="13"/>
      <c r="E727" s="32"/>
      <c r="F727" s="32"/>
      <c r="G727" s="32"/>
      <c r="H727" s="32"/>
      <c r="I727" s="32"/>
      <c r="J727" s="13"/>
      <c r="K727" s="33"/>
      <c r="L727" s="34" t="str">
        <f>IFERROR(INDEX('Pokemon Data'!A:A,MATCH($A727,'Pokemon Data'!$B:$B,0)),"")</f>
        <v/>
      </c>
      <c r="M727" s="34" t="str">
        <f>IFERROR(INDEX('Pokemon Data'!I:I,MATCH($A727,'Pokemon Data'!$B:$B,0)),"")</f>
        <v/>
      </c>
      <c r="N727" s="34" t="str">
        <f>IFERROR(INDEX('Pokemon Data'!J:J,MATCH($A727,'Pokemon Data'!$B:$B,0)),"")</f>
        <v/>
      </c>
      <c r="O727" s="34" t="str">
        <f>IFERROR(INDEX('Pokemon Data'!K:K,MATCH($A727,'Pokemon Data'!$B:$B,0)),"")</f>
        <v/>
      </c>
      <c r="P727" s="35" t="str">
        <f>IFERROR(INDEX('Level Multipliers'!$A:$A,MATCH($D727,'Level Multipliers'!$B:$B,0)),"")</f>
        <v/>
      </c>
      <c r="Q727" s="36" t="str">
        <f>IFERROR(INDEX('Level Multipliers'!$D:$D,MATCH(P727,'Level Multipliers'!$A:$A,0)),"")</f>
        <v/>
      </c>
      <c r="R727" s="37" t="str">
        <f t="shared" si="407"/>
        <v/>
      </c>
      <c r="S727" s="37" t="str">
        <f t="shared" si="408"/>
        <v/>
      </c>
      <c r="T727" s="38" t="str">
        <f t="shared" si="409"/>
        <v/>
      </c>
      <c r="U727" s="38" t="str">
        <f t="shared" si="410"/>
        <v/>
      </c>
      <c r="V727" s="38" t="b">
        <f t="shared" si="411"/>
        <v>1</v>
      </c>
      <c r="W727" s="37" t="str">
        <f t="array" ref="W727:AG727">IF(V727,"",IVSolution($M727,$N727,$O727,R727,S727,T727,U727,$E727,$F727,$G727,$H727,$I727))</f>
        <v/>
      </c>
      <c r="X727" s="37" t="str">
        <v/>
      </c>
      <c r="Y727" s="37" t="str">
        <v/>
      </c>
      <c r="Z727" s="39" t="str">
        <v/>
      </c>
      <c r="AA727" s="39" t="str">
        <v/>
      </c>
      <c r="AB727" s="37" t="str">
        <v/>
      </c>
      <c r="AC727" s="37" t="str">
        <v/>
      </c>
      <c r="AD727" s="37" t="str">
        <v/>
      </c>
      <c r="AE727" s="37" t="str">
        <v/>
      </c>
      <c r="AF727" s="37" t="str">
        <v/>
      </c>
      <c r="AG727" s="37" t="str">
        <v/>
      </c>
      <c r="AH727" s="40" t="str">
        <f t="shared" si="412"/>
        <v/>
      </c>
      <c r="AI727" s="36" t="str">
        <f>IFERROR(INDEX('Level Multipliers'!$D:$D,MATCH(AH727,'Level Multipliers'!$A:$A,0)),"")</f>
        <v/>
      </c>
      <c r="AJ727" s="37" t="str">
        <f t="shared" si="413"/>
        <v/>
      </c>
      <c r="AK727" s="37" t="str">
        <f t="shared" si="414"/>
        <v/>
      </c>
      <c r="AL727" s="38" t="str">
        <f t="shared" si="415"/>
        <v/>
      </c>
      <c r="AM727" s="38" t="str">
        <f t="shared" si="416"/>
        <v/>
      </c>
      <c r="AN727" s="38" t="b">
        <f t="shared" si="417"/>
        <v>1</v>
      </c>
      <c r="AO727" s="37" t="str">
        <f t="array" ref="AO727:AY727">IF(AN727,"",IVSolution($M727,$N727,$O727,AJ727,AK727,AL727,AM727,$E727,$F727,$G727,$H727,$I727))</f>
        <v/>
      </c>
      <c r="AP727" s="37" t="str">
        <v/>
      </c>
      <c r="AQ727" s="37" t="str">
        <v/>
      </c>
      <c r="AR727" s="39" t="str">
        <v/>
      </c>
      <c r="AS727" s="39" t="str">
        <v/>
      </c>
      <c r="AT727" s="37" t="str">
        <v/>
      </c>
      <c r="AU727" s="37" t="str">
        <v/>
      </c>
      <c r="AV727" s="37" t="str">
        <v/>
      </c>
      <c r="AW727" s="37" t="str">
        <v/>
      </c>
      <c r="AX727" s="37" t="str">
        <v/>
      </c>
      <c r="AY727" s="37" t="str">
        <v/>
      </c>
      <c r="AZ727" s="40" t="str">
        <f t="shared" si="418"/>
        <v/>
      </c>
      <c r="BA727" s="36" t="str">
        <f>IFERROR(INDEX('Level Multipliers'!$D:$D,MATCH(AZ727,'Level Multipliers'!$A:$A,0)),"")</f>
        <v/>
      </c>
      <c r="BB727" s="37" t="str">
        <f t="shared" si="419"/>
        <v/>
      </c>
      <c r="BC727" s="37" t="str">
        <f t="shared" si="420"/>
        <v/>
      </c>
      <c r="BD727" s="38" t="str">
        <f t="shared" si="421"/>
        <v/>
      </c>
      <c r="BE727" s="38" t="str">
        <f t="shared" si="422"/>
        <v/>
      </c>
      <c r="BF727" s="38" t="b">
        <f t="shared" si="423"/>
        <v>1</v>
      </c>
      <c r="BG727" s="37" t="str">
        <f t="array" ref="BG727:BQ727">IF(BF727,"",IVSolution($M727,$N727,$O727,BB727,BC727,BD727,BE727,$E727,$F727,$G727,$H727,$I727))</f>
        <v/>
      </c>
      <c r="BH727" s="37" t="str">
        <v/>
      </c>
      <c r="BI727" s="37" t="str">
        <v/>
      </c>
      <c r="BJ727" s="39" t="str">
        <v/>
      </c>
      <c r="BK727" s="39" t="str">
        <v/>
      </c>
      <c r="BL727" s="37" t="str">
        <v/>
      </c>
      <c r="BM727" s="37" t="str">
        <v/>
      </c>
      <c r="BN727" s="37" t="str">
        <v/>
      </c>
      <c r="BO727" s="37" t="str">
        <v/>
      </c>
      <c r="BP727" s="37" t="str">
        <v/>
      </c>
      <c r="BQ727" s="37" t="str">
        <v/>
      </c>
      <c r="BR727" s="40" t="str">
        <f t="shared" si="424"/>
        <v/>
      </c>
      <c r="BS727" s="36" t="str">
        <f>IFERROR(INDEX('Level Multipliers'!$D:$D,MATCH(BR727,'Level Multipliers'!$A:$A,0)),"")</f>
        <v/>
      </c>
      <c r="BT727" s="37" t="str">
        <f t="shared" si="425"/>
        <v/>
      </c>
      <c r="BU727" s="37" t="str">
        <f t="shared" si="426"/>
        <v/>
      </c>
      <c r="BV727" s="38" t="str">
        <f t="shared" si="427"/>
        <v/>
      </c>
      <c r="BW727" s="38" t="str">
        <f t="shared" si="428"/>
        <v/>
      </c>
      <c r="BX727" s="38" t="b">
        <f t="shared" si="429"/>
        <v>1</v>
      </c>
      <c r="BY727" s="37" t="str">
        <f t="array" ref="BY727:CI727">IF(BX727,"",IVSolution($M727,$N727,$O727,BT727,BU727,BV727,BW727,$E727,$F727,$G727,$H727,$I727))</f>
        <v/>
      </c>
      <c r="BZ727" s="37" t="str">
        <v/>
      </c>
      <c r="CA727" s="37" t="str">
        <v/>
      </c>
      <c r="CB727" s="39" t="str">
        <v/>
      </c>
      <c r="CC727" s="39" t="str">
        <v/>
      </c>
      <c r="CD727" s="37" t="str">
        <v/>
      </c>
      <c r="CE727" s="37" t="str">
        <v/>
      </c>
      <c r="CF727" s="37" t="str">
        <v/>
      </c>
      <c r="CG727" s="37" t="str">
        <v/>
      </c>
      <c r="CH727" s="37" t="str">
        <v/>
      </c>
      <c r="CI727" s="37" t="str">
        <v/>
      </c>
      <c r="CJ727" s="41" t="str">
        <f t="shared" si="430"/>
        <v/>
      </c>
      <c r="CK727" s="41" t="str">
        <f t="shared" si="431"/>
        <v/>
      </c>
      <c r="CL727" s="61" t="str">
        <f t="shared" si="432"/>
        <v/>
      </c>
      <c r="CM727" s="39" t="str">
        <f t="shared" si="433"/>
        <v/>
      </c>
      <c r="CN727" s="39" t="str">
        <f t="shared" si="434"/>
        <v/>
      </c>
      <c r="CO727" s="42" t="str">
        <f t="shared" si="435"/>
        <v/>
      </c>
      <c r="CP727" s="42" t="str">
        <f t="shared" si="436"/>
        <v/>
      </c>
      <c r="CQ727" s="42" t="str">
        <f t="shared" si="437"/>
        <v/>
      </c>
      <c r="CR727" s="42" t="str">
        <f t="shared" si="438"/>
        <v/>
      </c>
      <c r="CS727" s="42" t="str">
        <f t="shared" si="439"/>
        <v/>
      </c>
      <c r="CT727" s="42" t="str">
        <f t="shared" si="440"/>
        <v/>
      </c>
      <c r="CU727" s="43" t="str">
        <f t="shared" si="441"/>
        <v/>
      </c>
      <c r="CV727" s="43" t="str">
        <f t="shared" si="442"/>
        <v/>
      </c>
      <c r="CW727" s="43" t="str">
        <f t="shared" si="443"/>
        <v/>
      </c>
      <c r="CX727" s="13"/>
    </row>
    <row r="728" spans="1:102" x14ac:dyDescent="0.25">
      <c r="A728" s="31"/>
      <c r="B728" s="13"/>
      <c r="C728" s="13"/>
      <c r="D728" s="13"/>
      <c r="E728" s="32"/>
      <c r="F728" s="32"/>
      <c r="G728" s="32"/>
      <c r="H728" s="32"/>
      <c r="I728" s="32"/>
      <c r="J728" s="13"/>
      <c r="K728" s="33"/>
      <c r="L728" s="34" t="str">
        <f>IFERROR(INDEX('Pokemon Data'!A:A,MATCH($A728,'Pokemon Data'!$B:$B,0)),"")</f>
        <v/>
      </c>
      <c r="M728" s="34" t="str">
        <f>IFERROR(INDEX('Pokemon Data'!I:I,MATCH($A728,'Pokemon Data'!$B:$B,0)),"")</f>
        <v/>
      </c>
      <c r="N728" s="34" t="str">
        <f>IFERROR(INDEX('Pokemon Data'!J:J,MATCH($A728,'Pokemon Data'!$B:$B,0)),"")</f>
        <v/>
      </c>
      <c r="O728" s="34" t="str">
        <f>IFERROR(INDEX('Pokemon Data'!K:K,MATCH($A728,'Pokemon Data'!$B:$B,0)),"")</f>
        <v/>
      </c>
      <c r="P728" s="35" t="str">
        <f>IFERROR(INDEX('Level Multipliers'!$A:$A,MATCH($D728,'Level Multipliers'!$B:$B,0)),"")</f>
        <v/>
      </c>
      <c r="Q728" s="36" t="str">
        <f>IFERROR(INDEX('Level Multipliers'!$D:$D,MATCH(P728,'Level Multipliers'!$A:$A,0)),"")</f>
        <v/>
      </c>
      <c r="R728" s="37" t="str">
        <f t="shared" si="407"/>
        <v/>
      </c>
      <c r="S728" s="37" t="str">
        <f t="shared" si="408"/>
        <v/>
      </c>
      <c r="T728" s="38" t="str">
        <f t="shared" si="409"/>
        <v/>
      </c>
      <c r="U728" s="38" t="str">
        <f t="shared" si="410"/>
        <v/>
      </c>
      <c r="V728" s="38" t="b">
        <f t="shared" si="411"/>
        <v>1</v>
      </c>
      <c r="W728" s="37" t="str">
        <f t="array" ref="W728:AG728">IF(V728,"",IVSolution($M728,$N728,$O728,R728,S728,T728,U728,$E728,$F728,$G728,$H728,$I728))</f>
        <v/>
      </c>
      <c r="X728" s="37" t="str">
        <v/>
      </c>
      <c r="Y728" s="37" t="str">
        <v/>
      </c>
      <c r="Z728" s="39" t="str">
        <v/>
      </c>
      <c r="AA728" s="39" t="str">
        <v/>
      </c>
      <c r="AB728" s="37" t="str">
        <v/>
      </c>
      <c r="AC728" s="37" t="str">
        <v/>
      </c>
      <c r="AD728" s="37" t="str">
        <v/>
      </c>
      <c r="AE728" s="37" t="str">
        <v/>
      </c>
      <c r="AF728" s="37" t="str">
        <v/>
      </c>
      <c r="AG728" s="37" t="str">
        <v/>
      </c>
      <c r="AH728" s="40" t="str">
        <f t="shared" si="412"/>
        <v/>
      </c>
      <c r="AI728" s="36" t="str">
        <f>IFERROR(INDEX('Level Multipliers'!$D:$D,MATCH(AH728,'Level Multipliers'!$A:$A,0)),"")</f>
        <v/>
      </c>
      <c r="AJ728" s="37" t="str">
        <f t="shared" si="413"/>
        <v/>
      </c>
      <c r="AK728" s="37" t="str">
        <f t="shared" si="414"/>
        <v/>
      </c>
      <c r="AL728" s="38" t="str">
        <f t="shared" si="415"/>
        <v/>
      </c>
      <c r="AM728" s="38" t="str">
        <f t="shared" si="416"/>
        <v/>
      </c>
      <c r="AN728" s="38" t="b">
        <f t="shared" si="417"/>
        <v>1</v>
      </c>
      <c r="AO728" s="37" t="str">
        <f t="array" ref="AO728:AY728">IF(AN728,"",IVSolution($M728,$N728,$O728,AJ728,AK728,AL728,AM728,$E728,$F728,$G728,$H728,$I728))</f>
        <v/>
      </c>
      <c r="AP728" s="37" t="str">
        <v/>
      </c>
      <c r="AQ728" s="37" t="str">
        <v/>
      </c>
      <c r="AR728" s="39" t="str">
        <v/>
      </c>
      <c r="AS728" s="39" t="str">
        <v/>
      </c>
      <c r="AT728" s="37" t="str">
        <v/>
      </c>
      <c r="AU728" s="37" t="str">
        <v/>
      </c>
      <c r="AV728" s="37" t="str">
        <v/>
      </c>
      <c r="AW728" s="37" t="str">
        <v/>
      </c>
      <c r="AX728" s="37" t="str">
        <v/>
      </c>
      <c r="AY728" s="37" t="str">
        <v/>
      </c>
      <c r="AZ728" s="40" t="str">
        <f t="shared" si="418"/>
        <v/>
      </c>
      <c r="BA728" s="36" t="str">
        <f>IFERROR(INDEX('Level Multipliers'!$D:$D,MATCH(AZ728,'Level Multipliers'!$A:$A,0)),"")</f>
        <v/>
      </c>
      <c r="BB728" s="37" t="str">
        <f t="shared" si="419"/>
        <v/>
      </c>
      <c r="BC728" s="37" t="str">
        <f t="shared" si="420"/>
        <v/>
      </c>
      <c r="BD728" s="38" t="str">
        <f t="shared" si="421"/>
        <v/>
      </c>
      <c r="BE728" s="38" t="str">
        <f t="shared" si="422"/>
        <v/>
      </c>
      <c r="BF728" s="38" t="b">
        <f t="shared" si="423"/>
        <v>1</v>
      </c>
      <c r="BG728" s="37" t="str">
        <f t="array" ref="BG728:BQ728">IF(BF728,"",IVSolution($M728,$N728,$O728,BB728,BC728,BD728,BE728,$E728,$F728,$G728,$H728,$I728))</f>
        <v/>
      </c>
      <c r="BH728" s="37" t="str">
        <v/>
      </c>
      <c r="BI728" s="37" t="str">
        <v/>
      </c>
      <c r="BJ728" s="39" t="str">
        <v/>
      </c>
      <c r="BK728" s="39" t="str">
        <v/>
      </c>
      <c r="BL728" s="37" t="str">
        <v/>
      </c>
      <c r="BM728" s="37" t="str">
        <v/>
      </c>
      <c r="BN728" s="37" t="str">
        <v/>
      </c>
      <c r="BO728" s="37" t="str">
        <v/>
      </c>
      <c r="BP728" s="37" t="str">
        <v/>
      </c>
      <c r="BQ728" s="37" t="str">
        <v/>
      </c>
      <c r="BR728" s="40" t="str">
        <f t="shared" si="424"/>
        <v/>
      </c>
      <c r="BS728" s="36" t="str">
        <f>IFERROR(INDEX('Level Multipliers'!$D:$D,MATCH(BR728,'Level Multipliers'!$A:$A,0)),"")</f>
        <v/>
      </c>
      <c r="BT728" s="37" t="str">
        <f t="shared" si="425"/>
        <v/>
      </c>
      <c r="BU728" s="37" t="str">
        <f t="shared" si="426"/>
        <v/>
      </c>
      <c r="BV728" s="38" t="str">
        <f t="shared" si="427"/>
        <v/>
      </c>
      <c r="BW728" s="38" t="str">
        <f t="shared" si="428"/>
        <v/>
      </c>
      <c r="BX728" s="38" t="b">
        <f t="shared" si="429"/>
        <v>1</v>
      </c>
      <c r="BY728" s="37" t="str">
        <f t="array" ref="BY728:CI728">IF(BX728,"",IVSolution($M728,$N728,$O728,BT728,BU728,BV728,BW728,$E728,$F728,$G728,$H728,$I728))</f>
        <v/>
      </c>
      <c r="BZ728" s="37" t="str">
        <v/>
      </c>
      <c r="CA728" s="37" t="str">
        <v/>
      </c>
      <c r="CB728" s="39" t="str">
        <v/>
      </c>
      <c r="CC728" s="39" t="str">
        <v/>
      </c>
      <c r="CD728" s="37" t="str">
        <v/>
      </c>
      <c r="CE728" s="37" t="str">
        <v/>
      </c>
      <c r="CF728" s="37" t="str">
        <v/>
      </c>
      <c r="CG728" s="37" t="str">
        <v/>
      </c>
      <c r="CH728" s="37" t="str">
        <v/>
      </c>
      <c r="CI728" s="37" t="str">
        <v/>
      </c>
      <c r="CJ728" s="41" t="str">
        <f t="shared" si="430"/>
        <v/>
      </c>
      <c r="CK728" s="41" t="str">
        <f t="shared" si="431"/>
        <v/>
      </c>
      <c r="CL728" s="61" t="str">
        <f t="shared" si="432"/>
        <v/>
      </c>
      <c r="CM728" s="39" t="str">
        <f t="shared" si="433"/>
        <v/>
      </c>
      <c r="CN728" s="39" t="str">
        <f t="shared" si="434"/>
        <v/>
      </c>
      <c r="CO728" s="42" t="str">
        <f t="shared" si="435"/>
        <v/>
      </c>
      <c r="CP728" s="42" t="str">
        <f t="shared" si="436"/>
        <v/>
      </c>
      <c r="CQ728" s="42" t="str">
        <f t="shared" si="437"/>
        <v/>
      </c>
      <c r="CR728" s="42" t="str">
        <f t="shared" si="438"/>
        <v/>
      </c>
      <c r="CS728" s="42" t="str">
        <f t="shared" si="439"/>
        <v/>
      </c>
      <c r="CT728" s="42" t="str">
        <f t="shared" si="440"/>
        <v/>
      </c>
      <c r="CU728" s="43" t="str">
        <f t="shared" si="441"/>
        <v/>
      </c>
      <c r="CV728" s="43" t="str">
        <f t="shared" si="442"/>
        <v/>
      </c>
      <c r="CW728" s="43" t="str">
        <f t="shared" si="443"/>
        <v/>
      </c>
      <c r="CX728" s="13"/>
    </row>
    <row r="729" spans="1:102" x14ac:dyDescent="0.25">
      <c r="A729" s="31"/>
      <c r="B729" s="13"/>
      <c r="C729" s="13"/>
      <c r="D729" s="13"/>
      <c r="E729" s="32"/>
      <c r="F729" s="32"/>
      <c r="G729" s="32"/>
      <c r="H729" s="32"/>
      <c r="I729" s="32"/>
      <c r="J729" s="13"/>
      <c r="K729" s="33"/>
      <c r="L729" s="34" t="str">
        <f>IFERROR(INDEX('Pokemon Data'!A:A,MATCH($A729,'Pokemon Data'!$B:$B,0)),"")</f>
        <v/>
      </c>
      <c r="M729" s="34" t="str">
        <f>IFERROR(INDEX('Pokemon Data'!I:I,MATCH($A729,'Pokemon Data'!$B:$B,0)),"")</f>
        <v/>
      </c>
      <c r="N729" s="34" t="str">
        <f>IFERROR(INDEX('Pokemon Data'!J:J,MATCH($A729,'Pokemon Data'!$B:$B,0)),"")</f>
        <v/>
      </c>
      <c r="O729" s="34" t="str">
        <f>IFERROR(INDEX('Pokemon Data'!K:K,MATCH($A729,'Pokemon Data'!$B:$B,0)),"")</f>
        <v/>
      </c>
      <c r="P729" s="35" t="str">
        <f>IFERROR(INDEX('Level Multipliers'!$A:$A,MATCH($D729,'Level Multipliers'!$B:$B,0)),"")</f>
        <v/>
      </c>
      <c r="Q729" s="36" t="str">
        <f>IFERROR(INDEX('Level Multipliers'!$D:$D,MATCH(P729,'Level Multipliers'!$A:$A,0)),"")</f>
        <v/>
      </c>
      <c r="R729" s="37" t="str">
        <f t="shared" si="407"/>
        <v/>
      </c>
      <c r="S729" s="37" t="str">
        <f t="shared" si="408"/>
        <v/>
      </c>
      <c r="T729" s="38" t="str">
        <f t="shared" si="409"/>
        <v/>
      </c>
      <c r="U729" s="38" t="str">
        <f t="shared" si="410"/>
        <v/>
      </c>
      <c r="V729" s="38" t="b">
        <f t="shared" si="411"/>
        <v>1</v>
      </c>
      <c r="W729" s="37" t="str">
        <f t="array" ref="W729:AG729">IF(V729,"",IVSolution($M729,$N729,$O729,R729,S729,T729,U729,$E729,$F729,$G729,$H729,$I729))</f>
        <v/>
      </c>
      <c r="X729" s="37" t="str">
        <v/>
      </c>
      <c r="Y729" s="37" t="str">
        <v/>
      </c>
      <c r="Z729" s="39" t="str">
        <v/>
      </c>
      <c r="AA729" s="39" t="str">
        <v/>
      </c>
      <c r="AB729" s="37" t="str">
        <v/>
      </c>
      <c r="AC729" s="37" t="str">
        <v/>
      </c>
      <c r="AD729" s="37" t="str">
        <v/>
      </c>
      <c r="AE729" s="37" t="str">
        <v/>
      </c>
      <c r="AF729" s="37" t="str">
        <v/>
      </c>
      <c r="AG729" s="37" t="str">
        <v/>
      </c>
      <c r="AH729" s="40" t="str">
        <f t="shared" si="412"/>
        <v/>
      </c>
      <c r="AI729" s="36" t="str">
        <f>IFERROR(INDEX('Level Multipliers'!$D:$D,MATCH(AH729,'Level Multipliers'!$A:$A,0)),"")</f>
        <v/>
      </c>
      <c r="AJ729" s="37" t="str">
        <f t="shared" si="413"/>
        <v/>
      </c>
      <c r="AK729" s="37" t="str">
        <f t="shared" si="414"/>
        <v/>
      </c>
      <c r="AL729" s="38" t="str">
        <f t="shared" si="415"/>
        <v/>
      </c>
      <c r="AM729" s="38" t="str">
        <f t="shared" si="416"/>
        <v/>
      </c>
      <c r="AN729" s="38" t="b">
        <f t="shared" si="417"/>
        <v>1</v>
      </c>
      <c r="AO729" s="37" t="str">
        <f t="array" ref="AO729:AY729">IF(AN729,"",IVSolution($M729,$N729,$O729,AJ729,AK729,AL729,AM729,$E729,$F729,$G729,$H729,$I729))</f>
        <v/>
      </c>
      <c r="AP729" s="37" t="str">
        <v/>
      </c>
      <c r="AQ729" s="37" t="str">
        <v/>
      </c>
      <c r="AR729" s="39" t="str">
        <v/>
      </c>
      <c r="AS729" s="39" t="str">
        <v/>
      </c>
      <c r="AT729" s="37" t="str">
        <v/>
      </c>
      <c r="AU729" s="37" t="str">
        <v/>
      </c>
      <c r="AV729" s="37" t="str">
        <v/>
      </c>
      <c r="AW729" s="37" t="str">
        <v/>
      </c>
      <c r="AX729" s="37" t="str">
        <v/>
      </c>
      <c r="AY729" s="37" t="str">
        <v/>
      </c>
      <c r="AZ729" s="40" t="str">
        <f t="shared" si="418"/>
        <v/>
      </c>
      <c r="BA729" s="36" t="str">
        <f>IFERROR(INDEX('Level Multipliers'!$D:$D,MATCH(AZ729,'Level Multipliers'!$A:$A,0)),"")</f>
        <v/>
      </c>
      <c r="BB729" s="37" t="str">
        <f t="shared" si="419"/>
        <v/>
      </c>
      <c r="BC729" s="37" t="str">
        <f t="shared" si="420"/>
        <v/>
      </c>
      <c r="BD729" s="38" t="str">
        <f t="shared" si="421"/>
        <v/>
      </c>
      <c r="BE729" s="38" t="str">
        <f t="shared" si="422"/>
        <v/>
      </c>
      <c r="BF729" s="38" t="b">
        <f t="shared" si="423"/>
        <v>1</v>
      </c>
      <c r="BG729" s="37" t="str">
        <f t="array" ref="BG729:BQ729">IF(BF729,"",IVSolution($M729,$N729,$O729,BB729,BC729,BD729,BE729,$E729,$F729,$G729,$H729,$I729))</f>
        <v/>
      </c>
      <c r="BH729" s="37" t="str">
        <v/>
      </c>
      <c r="BI729" s="37" t="str">
        <v/>
      </c>
      <c r="BJ729" s="39" t="str">
        <v/>
      </c>
      <c r="BK729" s="39" t="str">
        <v/>
      </c>
      <c r="BL729" s="37" t="str">
        <v/>
      </c>
      <c r="BM729" s="37" t="str">
        <v/>
      </c>
      <c r="BN729" s="37" t="str">
        <v/>
      </c>
      <c r="BO729" s="37" t="str">
        <v/>
      </c>
      <c r="BP729" s="37" t="str">
        <v/>
      </c>
      <c r="BQ729" s="37" t="str">
        <v/>
      </c>
      <c r="BR729" s="40" t="str">
        <f t="shared" si="424"/>
        <v/>
      </c>
      <c r="BS729" s="36" t="str">
        <f>IFERROR(INDEX('Level Multipliers'!$D:$D,MATCH(BR729,'Level Multipliers'!$A:$A,0)),"")</f>
        <v/>
      </c>
      <c r="BT729" s="37" t="str">
        <f t="shared" si="425"/>
        <v/>
      </c>
      <c r="BU729" s="37" t="str">
        <f t="shared" si="426"/>
        <v/>
      </c>
      <c r="BV729" s="38" t="str">
        <f t="shared" si="427"/>
        <v/>
      </c>
      <c r="BW729" s="38" t="str">
        <f t="shared" si="428"/>
        <v/>
      </c>
      <c r="BX729" s="38" t="b">
        <f t="shared" si="429"/>
        <v>1</v>
      </c>
      <c r="BY729" s="37" t="str">
        <f t="array" ref="BY729:CI729">IF(BX729,"",IVSolution($M729,$N729,$O729,BT729,BU729,BV729,BW729,$E729,$F729,$G729,$H729,$I729))</f>
        <v/>
      </c>
      <c r="BZ729" s="37" t="str">
        <v/>
      </c>
      <c r="CA729" s="37" t="str">
        <v/>
      </c>
      <c r="CB729" s="39" t="str">
        <v/>
      </c>
      <c r="CC729" s="39" t="str">
        <v/>
      </c>
      <c r="CD729" s="37" t="str">
        <v/>
      </c>
      <c r="CE729" s="37" t="str">
        <v/>
      </c>
      <c r="CF729" s="37" t="str">
        <v/>
      </c>
      <c r="CG729" s="37" t="str">
        <v/>
      </c>
      <c r="CH729" s="37" t="str">
        <v/>
      </c>
      <c r="CI729" s="37" t="str">
        <v/>
      </c>
      <c r="CJ729" s="41" t="str">
        <f t="shared" si="430"/>
        <v/>
      </c>
      <c r="CK729" s="41" t="str">
        <f t="shared" si="431"/>
        <v/>
      </c>
      <c r="CL729" s="61" t="str">
        <f t="shared" si="432"/>
        <v/>
      </c>
      <c r="CM729" s="39" t="str">
        <f t="shared" si="433"/>
        <v/>
      </c>
      <c r="CN729" s="39" t="str">
        <f t="shared" si="434"/>
        <v/>
      </c>
      <c r="CO729" s="42" t="str">
        <f t="shared" si="435"/>
        <v/>
      </c>
      <c r="CP729" s="42" t="str">
        <f t="shared" si="436"/>
        <v/>
      </c>
      <c r="CQ729" s="42" t="str">
        <f t="shared" si="437"/>
        <v/>
      </c>
      <c r="CR729" s="42" t="str">
        <f t="shared" si="438"/>
        <v/>
      </c>
      <c r="CS729" s="42" t="str">
        <f t="shared" si="439"/>
        <v/>
      </c>
      <c r="CT729" s="42" t="str">
        <f t="shared" si="440"/>
        <v/>
      </c>
      <c r="CU729" s="43" t="str">
        <f t="shared" si="441"/>
        <v/>
      </c>
      <c r="CV729" s="43" t="str">
        <f t="shared" si="442"/>
        <v/>
      </c>
      <c r="CW729" s="43" t="str">
        <f t="shared" si="443"/>
        <v/>
      </c>
      <c r="CX729" s="13"/>
    </row>
    <row r="730" spans="1:102" x14ac:dyDescent="0.25">
      <c r="A730" s="31"/>
      <c r="B730" s="13"/>
      <c r="C730" s="13"/>
      <c r="D730" s="13"/>
      <c r="E730" s="32"/>
      <c r="F730" s="32"/>
      <c r="G730" s="32"/>
      <c r="H730" s="32"/>
      <c r="I730" s="32"/>
      <c r="J730" s="13"/>
      <c r="K730" s="33"/>
      <c r="L730" s="34" t="str">
        <f>IFERROR(INDEX('Pokemon Data'!A:A,MATCH($A730,'Pokemon Data'!$B:$B,0)),"")</f>
        <v/>
      </c>
      <c r="M730" s="34" t="str">
        <f>IFERROR(INDEX('Pokemon Data'!I:I,MATCH($A730,'Pokemon Data'!$B:$B,0)),"")</f>
        <v/>
      </c>
      <c r="N730" s="34" t="str">
        <f>IFERROR(INDEX('Pokemon Data'!J:J,MATCH($A730,'Pokemon Data'!$B:$B,0)),"")</f>
        <v/>
      </c>
      <c r="O730" s="34" t="str">
        <f>IFERROR(INDEX('Pokemon Data'!K:K,MATCH($A730,'Pokemon Data'!$B:$B,0)),"")</f>
        <v/>
      </c>
      <c r="P730" s="35" t="str">
        <f>IFERROR(INDEX('Level Multipliers'!$A:$A,MATCH($D730,'Level Multipliers'!$B:$B,0)),"")</f>
        <v/>
      </c>
      <c r="Q730" s="36" t="str">
        <f>IFERROR(INDEX('Level Multipliers'!$D:$D,MATCH(P730,'Level Multipliers'!$A:$A,0)),"")</f>
        <v/>
      </c>
      <c r="R730" s="37" t="str">
        <f t="shared" si="407"/>
        <v/>
      </c>
      <c r="S730" s="37" t="str">
        <f t="shared" si="408"/>
        <v/>
      </c>
      <c r="T730" s="38" t="str">
        <f t="shared" si="409"/>
        <v/>
      </c>
      <c r="U730" s="38" t="str">
        <f t="shared" si="410"/>
        <v/>
      </c>
      <c r="V730" s="38" t="b">
        <f t="shared" si="411"/>
        <v>1</v>
      </c>
      <c r="W730" s="37" t="str">
        <f t="array" ref="W730:AG730">IF(V730,"",IVSolution($M730,$N730,$O730,R730,S730,T730,U730,$E730,$F730,$G730,$H730,$I730))</f>
        <v/>
      </c>
      <c r="X730" s="37" t="str">
        <v/>
      </c>
      <c r="Y730" s="37" t="str">
        <v/>
      </c>
      <c r="Z730" s="39" t="str">
        <v/>
      </c>
      <c r="AA730" s="39" t="str">
        <v/>
      </c>
      <c r="AB730" s="37" t="str">
        <v/>
      </c>
      <c r="AC730" s="37" t="str">
        <v/>
      </c>
      <c r="AD730" s="37" t="str">
        <v/>
      </c>
      <c r="AE730" s="37" t="str">
        <v/>
      </c>
      <c r="AF730" s="37" t="str">
        <v/>
      </c>
      <c r="AG730" s="37" t="str">
        <v/>
      </c>
      <c r="AH730" s="40" t="str">
        <f t="shared" si="412"/>
        <v/>
      </c>
      <c r="AI730" s="36" t="str">
        <f>IFERROR(INDEX('Level Multipliers'!$D:$D,MATCH(AH730,'Level Multipliers'!$A:$A,0)),"")</f>
        <v/>
      </c>
      <c r="AJ730" s="37" t="str">
        <f t="shared" si="413"/>
        <v/>
      </c>
      <c r="AK730" s="37" t="str">
        <f t="shared" si="414"/>
        <v/>
      </c>
      <c r="AL730" s="38" t="str">
        <f t="shared" si="415"/>
        <v/>
      </c>
      <c r="AM730" s="38" t="str">
        <f t="shared" si="416"/>
        <v/>
      </c>
      <c r="AN730" s="38" t="b">
        <f t="shared" si="417"/>
        <v>1</v>
      </c>
      <c r="AO730" s="37" t="str">
        <f t="array" ref="AO730:AY730">IF(AN730,"",IVSolution($M730,$N730,$O730,AJ730,AK730,AL730,AM730,$E730,$F730,$G730,$H730,$I730))</f>
        <v/>
      </c>
      <c r="AP730" s="37" t="str">
        <v/>
      </c>
      <c r="AQ730" s="37" t="str">
        <v/>
      </c>
      <c r="AR730" s="39" t="str">
        <v/>
      </c>
      <c r="AS730" s="39" t="str">
        <v/>
      </c>
      <c r="AT730" s="37" t="str">
        <v/>
      </c>
      <c r="AU730" s="37" t="str">
        <v/>
      </c>
      <c r="AV730" s="37" t="str">
        <v/>
      </c>
      <c r="AW730" s="37" t="str">
        <v/>
      </c>
      <c r="AX730" s="37" t="str">
        <v/>
      </c>
      <c r="AY730" s="37" t="str">
        <v/>
      </c>
      <c r="AZ730" s="40" t="str">
        <f t="shared" si="418"/>
        <v/>
      </c>
      <c r="BA730" s="36" t="str">
        <f>IFERROR(INDEX('Level Multipliers'!$D:$D,MATCH(AZ730,'Level Multipliers'!$A:$A,0)),"")</f>
        <v/>
      </c>
      <c r="BB730" s="37" t="str">
        <f t="shared" si="419"/>
        <v/>
      </c>
      <c r="BC730" s="37" t="str">
        <f t="shared" si="420"/>
        <v/>
      </c>
      <c r="BD730" s="38" t="str">
        <f t="shared" si="421"/>
        <v/>
      </c>
      <c r="BE730" s="38" t="str">
        <f t="shared" si="422"/>
        <v/>
      </c>
      <c r="BF730" s="38" t="b">
        <f t="shared" si="423"/>
        <v>1</v>
      </c>
      <c r="BG730" s="37" t="str">
        <f t="array" ref="BG730:BQ730">IF(BF730,"",IVSolution($M730,$N730,$O730,BB730,BC730,BD730,BE730,$E730,$F730,$G730,$H730,$I730))</f>
        <v/>
      </c>
      <c r="BH730" s="37" t="str">
        <v/>
      </c>
      <c r="BI730" s="37" t="str">
        <v/>
      </c>
      <c r="BJ730" s="39" t="str">
        <v/>
      </c>
      <c r="BK730" s="39" t="str">
        <v/>
      </c>
      <c r="BL730" s="37" t="str">
        <v/>
      </c>
      <c r="BM730" s="37" t="str">
        <v/>
      </c>
      <c r="BN730" s="37" t="str">
        <v/>
      </c>
      <c r="BO730" s="37" t="str">
        <v/>
      </c>
      <c r="BP730" s="37" t="str">
        <v/>
      </c>
      <c r="BQ730" s="37" t="str">
        <v/>
      </c>
      <c r="BR730" s="40" t="str">
        <f t="shared" si="424"/>
        <v/>
      </c>
      <c r="BS730" s="36" t="str">
        <f>IFERROR(INDEX('Level Multipliers'!$D:$D,MATCH(BR730,'Level Multipliers'!$A:$A,0)),"")</f>
        <v/>
      </c>
      <c r="BT730" s="37" t="str">
        <f t="shared" si="425"/>
        <v/>
      </c>
      <c r="BU730" s="37" t="str">
        <f t="shared" si="426"/>
        <v/>
      </c>
      <c r="BV730" s="38" t="str">
        <f t="shared" si="427"/>
        <v/>
      </c>
      <c r="BW730" s="38" t="str">
        <f t="shared" si="428"/>
        <v/>
      </c>
      <c r="BX730" s="38" t="b">
        <f t="shared" si="429"/>
        <v>1</v>
      </c>
      <c r="BY730" s="37" t="str">
        <f t="array" ref="BY730:CI730">IF(BX730,"",IVSolution($M730,$N730,$O730,BT730,BU730,BV730,BW730,$E730,$F730,$G730,$H730,$I730))</f>
        <v/>
      </c>
      <c r="BZ730" s="37" t="str">
        <v/>
      </c>
      <c r="CA730" s="37" t="str">
        <v/>
      </c>
      <c r="CB730" s="39" t="str">
        <v/>
      </c>
      <c r="CC730" s="39" t="str">
        <v/>
      </c>
      <c r="CD730" s="37" t="str">
        <v/>
      </c>
      <c r="CE730" s="37" t="str">
        <v/>
      </c>
      <c r="CF730" s="37" t="str">
        <v/>
      </c>
      <c r="CG730" s="37" t="str">
        <v/>
      </c>
      <c r="CH730" s="37" t="str">
        <v/>
      </c>
      <c r="CI730" s="37" t="str">
        <v/>
      </c>
      <c r="CJ730" s="41" t="str">
        <f t="shared" si="430"/>
        <v/>
      </c>
      <c r="CK730" s="41" t="str">
        <f t="shared" si="431"/>
        <v/>
      </c>
      <c r="CL730" s="61" t="str">
        <f t="shared" si="432"/>
        <v/>
      </c>
      <c r="CM730" s="39" t="str">
        <f t="shared" si="433"/>
        <v/>
      </c>
      <c r="CN730" s="39" t="str">
        <f t="shared" si="434"/>
        <v/>
      </c>
      <c r="CO730" s="42" t="str">
        <f t="shared" si="435"/>
        <v/>
      </c>
      <c r="CP730" s="42" t="str">
        <f t="shared" si="436"/>
        <v/>
      </c>
      <c r="CQ730" s="42" t="str">
        <f t="shared" si="437"/>
        <v/>
      </c>
      <c r="CR730" s="42" t="str">
        <f t="shared" si="438"/>
        <v/>
      </c>
      <c r="CS730" s="42" t="str">
        <f t="shared" si="439"/>
        <v/>
      </c>
      <c r="CT730" s="42" t="str">
        <f t="shared" si="440"/>
        <v/>
      </c>
      <c r="CU730" s="43" t="str">
        <f t="shared" si="441"/>
        <v/>
      </c>
      <c r="CV730" s="43" t="str">
        <f t="shared" si="442"/>
        <v/>
      </c>
      <c r="CW730" s="43" t="str">
        <f t="shared" si="443"/>
        <v/>
      </c>
      <c r="CX730" s="13"/>
    </row>
    <row r="731" spans="1:102" x14ac:dyDescent="0.25">
      <c r="A731" s="31"/>
      <c r="B731" s="13"/>
      <c r="C731" s="13"/>
      <c r="D731" s="13"/>
      <c r="E731" s="32"/>
      <c r="F731" s="32"/>
      <c r="G731" s="32"/>
      <c r="H731" s="32"/>
      <c r="I731" s="32"/>
      <c r="J731" s="13"/>
      <c r="K731" s="33"/>
      <c r="L731" s="34" t="str">
        <f>IFERROR(INDEX('Pokemon Data'!A:A,MATCH($A731,'Pokemon Data'!$B:$B,0)),"")</f>
        <v/>
      </c>
      <c r="M731" s="34" t="str">
        <f>IFERROR(INDEX('Pokemon Data'!I:I,MATCH($A731,'Pokemon Data'!$B:$B,0)),"")</f>
        <v/>
      </c>
      <c r="N731" s="34" t="str">
        <f>IFERROR(INDEX('Pokemon Data'!J:J,MATCH($A731,'Pokemon Data'!$B:$B,0)),"")</f>
        <v/>
      </c>
      <c r="O731" s="34" t="str">
        <f>IFERROR(INDEX('Pokemon Data'!K:K,MATCH($A731,'Pokemon Data'!$B:$B,0)),"")</f>
        <v/>
      </c>
      <c r="P731" s="35" t="str">
        <f>IFERROR(INDEX('Level Multipliers'!$A:$A,MATCH($D731,'Level Multipliers'!$B:$B,0)),"")</f>
        <v/>
      </c>
      <c r="Q731" s="36" t="str">
        <f>IFERROR(INDEX('Level Multipliers'!$D:$D,MATCH(P731,'Level Multipliers'!$A:$A,0)),"")</f>
        <v/>
      </c>
      <c r="R731" s="37" t="str">
        <f t="shared" si="407"/>
        <v/>
      </c>
      <c r="S731" s="37" t="str">
        <f t="shared" si="408"/>
        <v/>
      </c>
      <c r="T731" s="38" t="str">
        <f t="shared" si="409"/>
        <v/>
      </c>
      <c r="U731" s="38" t="str">
        <f t="shared" si="410"/>
        <v/>
      </c>
      <c r="V731" s="38" t="b">
        <f t="shared" si="411"/>
        <v>1</v>
      </c>
      <c r="W731" s="37" t="str">
        <f t="array" ref="W731:AG731">IF(V731,"",IVSolution($M731,$N731,$O731,R731,S731,T731,U731,$E731,$F731,$G731,$H731,$I731))</f>
        <v/>
      </c>
      <c r="X731" s="37" t="str">
        <v/>
      </c>
      <c r="Y731" s="37" t="str">
        <v/>
      </c>
      <c r="Z731" s="39" t="str">
        <v/>
      </c>
      <c r="AA731" s="39" t="str">
        <v/>
      </c>
      <c r="AB731" s="37" t="str">
        <v/>
      </c>
      <c r="AC731" s="37" t="str">
        <v/>
      </c>
      <c r="AD731" s="37" t="str">
        <v/>
      </c>
      <c r="AE731" s="37" t="str">
        <v/>
      </c>
      <c r="AF731" s="37" t="str">
        <v/>
      </c>
      <c r="AG731" s="37" t="str">
        <v/>
      </c>
      <c r="AH731" s="40" t="str">
        <f t="shared" si="412"/>
        <v/>
      </c>
      <c r="AI731" s="36" t="str">
        <f>IFERROR(INDEX('Level Multipliers'!$D:$D,MATCH(AH731,'Level Multipliers'!$A:$A,0)),"")</f>
        <v/>
      </c>
      <c r="AJ731" s="37" t="str">
        <f t="shared" si="413"/>
        <v/>
      </c>
      <c r="AK731" s="37" t="str">
        <f t="shared" si="414"/>
        <v/>
      </c>
      <c r="AL731" s="38" t="str">
        <f t="shared" si="415"/>
        <v/>
      </c>
      <c r="AM731" s="38" t="str">
        <f t="shared" si="416"/>
        <v/>
      </c>
      <c r="AN731" s="38" t="b">
        <f t="shared" si="417"/>
        <v>1</v>
      </c>
      <c r="AO731" s="37" t="str">
        <f t="array" ref="AO731:AY731">IF(AN731,"",IVSolution($M731,$N731,$O731,AJ731,AK731,AL731,AM731,$E731,$F731,$G731,$H731,$I731))</f>
        <v/>
      </c>
      <c r="AP731" s="37" t="str">
        <v/>
      </c>
      <c r="AQ731" s="37" t="str">
        <v/>
      </c>
      <c r="AR731" s="39" t="str">
        <v/>
      </c>
      <c r="AS731" s="39" t="str">
        <v/>
      </c>
      <c r="AT731" s="37" t="str">
        <v/>
      </c>
      <c r="AU731" s="37" t="str">
        <v/>
      </c>
      <c r="AV731" s="37" t="str">
        <v/>
      </c>
      <c r="AW731" s="37" t="str">
        <v/>
      </c>
      <c r="AX731" s="37" t="str">
        <v/>
      </c>
      <c r="AY731" s="37" t="str">
        <v/>
      </c>
      <c r="AZ731" s="40" t="str">
        <f t="shared" si="418"/>
        <v/>
      </c>
      <c r="BA731" s="36" t="str">
        <f>IFERROR(INDEX('Level Multipliers'!$D:$D,MATCH(AZ731,'Level Multipliers'!$A:$A,0)),"")</f>
        <v/>
      </c>
      <c r="BB731" s="37" t="str">
        <f t="shared" si="419"/>
        <v/>
      </c>
      <c r="BC731" s="37" t="str">
        <f t="shared" si="420"/>
        <v/>
      </c>
      <c r="BD731" s="38" t="str">
        <f t="shared" si="421"/>
        <v/>
      </c>
      <c r="BE731" s="38" t="str">
        <f t="shared" si="422"/>
        <v/>
      </c>
      <c r="BF731" s="38" t="b">
        <f t="shared" si="423"/>
        <v>1</v>
      </c>
      <c r="BG731" s="37" t="str">
        <f t="array" ref="BG731:BQ731">IF(BF731,"",IVSolution($M731,$N731,$O731,BB731,BC731,BD731,BE731,$E731,$F731,$G731,$H731,$I731))</f>
        <v/>
      </c>
      <c r="BH731" s="37" t="str">
        <v/>
      </c>
      <c r="BI731" s="37" t="str">
        <v/>
      </c>
      <c r="BJ731" s="39" t="str">
        <v/>
      </c>
      <c r="BK731" s="39" t="str">
        <v/>
      </c>
      <c r="BL731" s="37" t="str">
        <v/>
      </c>
      <c r="BM731" s="37" t="str">
        <v/>
      </c>
      <c r="BN731" s="37" t="str">
        <v/>
      </c>
      <c r="BO731" s="37" t="str">
        <v/>
      </c>
      <c r="BP731" s="37" t="str">
        <v/>
      </c>
      <c r="BQ731" s="37" t="str">
        <v/>
      </c>
      <c r="BR731" s="40" t="str">
        <f t="shared" si="424"/>
        <v/>
      </c>
      <c r="BS731" s="36" t="str">
        <f>IFERROR(INDEX('Level Multipliers'!$D:$D,MATCH(BR731,'Level Multipliers'!$A:$A,0)),"")</f>
        <v/>
      </c>
      <c r="BT731" s="37" t="str">
        <f t="shared" si="425"/>
        <v/>
      </c>
      <c r="BU731" s="37" t="str">
        <f t="shared" si="426"/>
        <v/>
      </c>
      <c r="BV731" s="38" t="str">
        <f t="shared" si="427"/>
        <v/>
      </c>
      <c r="BW731" s="38" t="str">
        <f t="shared" si="428"/>
        <v/>
      </c>
      <c r="BX731" s="38" t="b">
        <f t="shared" si="429"/>
        <v>1</v>
      </c>
      <c r="BY731" s="37" t="str">
        <f t="array" ref="BY731:CI731">IF(BX731,"",IVSolution($M731,$N731,$O731,BT731,BU731,BV731,BW731,$E731,$F731,$G731,$H731,$I731))</f>
        <v/>
      </c>
      <c r="BZ731" s="37" t="str">
        <v/>
      </c>
      <c r="CA731" s="37" t="str">
        <v/>
      </c>
      <c r="CB731" s="39" t="str">
        <v/>
      </c>
      <c r="CC731" s="39" t="str">
        <v/>
      </c>
      <c r="CD731" s="37" t="str">
        <v/>
      </c>
      <c r="CE731" s="37" t="str">
        <v/>
      </c>
      <c r="CF731" s="37" t="str">
        <v/>
      </c>
      <c r="CG731" s="37" t="str">
        <v/>
      </c>
      <c r="CH731" s="37" t="str">
        <v/>
      </c>
      <c r="CI731" s="37" t="str">
        <v/>
      </c>
      <c r="CJ731" s="41" t="str">
        <f t="shared" si="430"/>
        <v/>
      </c>
      <c r="CK731" s="41" t="str">
        <f t="shared" si="431"/>
        <v/>
      </c>
      <c r="CL731" s="61" t="str">
        <f t="shared" si="432"/>
        <v/>
      </c>
      <c r="CM731" s="39" t="str">
        <f t="shared" si="433"/>
        <v/>
      </c>
      <c r="CN731" s="39" t="str">
        <f t="shared" si="434"/>
        <v/>
      </c>
      <c r="CO731" s="42" t="str">
        <f t="shared" si="435"/>
        <v/>
      </c>
      <c r="CP731" s="42" t="str">
        <f t="shared" si="436"/>
        <v/>
      </c>
      <c r="CQ731" s="42" t="str">
        <f t="shared" si="437"/>
        <v/>
      </c>
      <c r="CR731" s="42" t="str">
        <f t="shared" si="438"/>
        <v/>
      </c>
      <c r="CS731" s="42" t="str">
        <f t="shared" si="439"/>
        <v/>
      </c>
      <c r="CT731" s="42" t="str">
        <f t="shared" si="440"/>
        <v/>
      </c>
      <c r="CU731" s="43" t="str">
        <f t="shared" si="441"/>
        <v/>
      </c>
      <c r="CV731" s="43" t="str">
        <f t="shared" si="442"/>
        <v/>
      </c>
      <c r="CW731" s="43" t="str">
        <f t="shared" si="443"/>
        <v/>
      </c>
      <c r="CX731" s="13"/>
    </row>
    <row r="732" spans="1:102" x14ac:dyDescent="0.25">
      <c r="A732" s="31"/>
      <c r="B732" s="13"/>
      <c r="C732" s="13"/>
      <c r="D732" s="13"/>
      <c r="E732" s="32"/>
      <c r="F732" s="32"/>
      <c r="G732" s="32"/>
      <c r="H732" s="32"/>
      <c r="I732" s="32"/>
      <c r="J732" s="13"/>
      <c r="K732" s="33"/>
      <c r="L732" s="34" t="str">
        <f>IFERROR(INDEX('Pokemon Data'!A:A,MATCH($A732,'Pokemon Data'!$B:$B,0)),"")</f>
        <v/>
      </c>
      <c r="M732" s="34" t="str">
        <f>IFERROR(INDEX('Pokemon Data'!I:I,MATCH($A732,'Pokemon Data'!$B:$B,0)),"")</f>
        <v/>
      </c>
      <c r="N732" s="34" t="str">
        <f>IFERROR(INDEX('Pokemon Data'!J:J,MATCH($A732,'Pokemon Data'!$B:$B,0)),"")</f>
        <v/>
      </c>
      <c r="O732" s="34" t="str">
        <f>IFERROR(INDEX('Pokemon Data'!K:K,MATCH($A732,'Pokemon Data'!$B:$B,0)),"")</f>
        <v/>
      </c>
      <c r="P732" s="35" t="str">
        <f>IFERROR(INDEX('Level Multipliers'!$A:$A,MATCH($D732,'Level Multipliers'!$B:$B,0)),"")</f>
        <v/>
      </c>
      <c r="Q732" s="36" t="str">
        <f>IFERROR(INDEX('Level Multipliers'!$D:$D,MATCH(P732,'Level Multipliers'!$A:$A,0)),"")</f>
        <v/>
      </c>
      <c r="R732" s="37" t="str">
        <f t="shared" si="407"/>
        <v/>
      </c>
      <c r="S732" s="37" t="str">
        <f t="shared" si="408"/>
        <v/>
      </c>
      <c r="T732" s="38" t="str">
        <f t="shared" si="409"/>
        <v/>
      </c>
      <c r="U732" s="38" t="str">
        <f t="shared" si="410"/>
        <v/>
      </c>
      <c r="V732" s="38" t="b">
        <f t="shared" si="411"/>
        <v>1</v>
      </c>
      <c r="W732" s="37" t="str">
        <f t="array" ref="W732:AG732">IF(V732,"",IVSolution($M732,$N732,$O732,R732,S732,T732,U732,$E732,$F732,$G732,$H732,$I732))</f>
        <v/>
      </c>
      <c r="X732" s="37" t="str">
        <v/>
      </c>
      <c r="Y732" s="37" t="str">
        <v/>
      </c>
      <c r="Z732" s="39" t="str">
        <v/>
      </c>
      <c r="AA732" s="39" t="str">
        <v/>
      </c>
      <c r="AB732" s="37" t="str">
        <v/>
      </c>
      <c r="AC732" s="37" t="str">
        <v/>
      </c>
      <c r="AD732" s="37" t="str">
        <v/>
      </c>
      <c r="AE732" s="37" t="str">
        <v/>
      </c>
      <c r="AF732" s="37" t="str">
        <v/>
      </c>
      <c r="AG732" s="37" t="str">
        <v/>
      </c>
      <c r="AH732" s="40" t="str">
        <f t="shared" si="412"/>
        <v/>
      </c>
      <c r="AI732" s="36" t="str">
        <f>IFERROR(INDEX('Level Multipliers'!$D:$D,MATCH(AH732,'Level Multipliers'!$A:$A,0)),"")</f>
        <v/>
      </c>
      <c r="AJ732" s="37" t="str">
        <f t="shared" si="413"/>
        <v/>
      </c>
      <c r="AK732" s="37" t="str">
        <f t="shared" si="414"/>
        <v/>
      </c>
      <c r="AL732" s="38" t="str">
        <f t="shared" si="415"/>
        <v/>
      </c>
      <c r="AM732" s="38" t="str">
        <f t="shared" si="416"/>
        <v/>
      </c>
      <c r="AN732" s="38" t="b">
        <f t="shared" si="417"/>
        <v>1</v>
      </c>
      <c r="AO732" s="37" t="str">
        <f t="array" ref="AO732:AY732">IF(AN732,"",IVSolution($M732,$N732,$O732,AJ732,AK732,AL732,AM732,$E732,$F732,$G732,$H732,$I732))</f>
        <v/>
      </c>
      <c r="AP732" s="37" t="str">
        <v/>
      </c>
      <c r="AQ732" s="37" t="str">
        <v/>
      </c>
      <c r="AR732" s="39" t="str">
        <v/>
      </c>
      <c r="AS732" s="39" t="str">
        <v/>
      </c>
      <c r="AT732" s="37" t="str">
        <v/>
      </c>
      <c r="AU732" s="37" t="str">
        <v/>
      </c>
      <c r="AV732" s="37" t="str">
        <v/>
      </c>
      <c r="AW732" s="37" t="str">
        <v/>
      </c>
      <c r="AX732" s="37" t="str">
        <v/>
      </c>
      <c r="AY732" s="37" t="str">
        <v/>
      </c>
      <c r="AZ732" s="40" t="str">
        <f t="shared" si="418"/>
        <v/>
      </c>
      <c r="BA732" s="36" t="str">
        <f>IFERROR(INDEX('Level Multipliers'!$D:$D,MATCH(AZ732,'Level Multipliers'!$A:$A,0)),"")</f>
        <v/>
      </c>
      <c r="BB732" s="37" t="str">
        <f t="shared" si="419"/>
        <v/>
      </c>
      <c r="BC732" s="37" t="str">
        <f t="shared" si="420"/>
        <v/>
      </c>
      <c r="BD732" s="38" t="str">
        <f t="shared" si="421"/>
        <v/>
      </c>
      <c r="BE732" s="38" t="str">
        <f t="shared" si="422"/>
        <v/>
      </c>
      <c r="BF732" s="38" t="b">
        <f t="shared" si="423"/>
        <v>1</v>
      </c>
      <c r="BG732" s="37" t="str">
        <f t="array" ref="BG732:BQ732">IF(BF732,"",IVSolution($M732,$N732,$O732,BB732,BC732,BD732,BE732,$E732,$F732,$G732,$H732,$I732))</f>
        <v/>
      </c>
      <c r="BH732" s="37" t="str">
        <v/>
      </c>
      <c r="BI732" s="37" t="str">
        <v/>
      </c>
      <c r="BJ732" s="39" t="str">
        <v/>
      </c>
      <c r="BK732" s="39" t="str">
        <v/>
      </c>
      <c r="BL732" s="37" t="str">
        <v/>
      </c>
      <c r="BM732" s="37" t="str">
        <v/>
      </c>
      <c r="BN732" s="37" t="str">
        <v/>
      </c>
      <c r="BO732" s="37" t="str">
        <v/>
      </c>
      <c r="BP732" s="37" t="str">
        <v/>
      </c>
      <c r="BQ732" s="37" t="str">
        <v/>
      </c>
      <c r="BR732" s="40" t="str">
        <f t="shared" si="424"/>
        <v/>
      </c>
      <c r="BS732" s="36" t="str">
        <f>IFERROR(INDEX('Level Multipliers'!$D:$D,MATCH(BR732,'Level Multipliers'!$A:$A,0)),"")</f>
        <v/>
      </c>
      <c r="BT732" s="37" t="str">
        <f t="shared" si="425"/>
        <v/>
      </c>
      <c r="BU732" s="37" t="str">
        <f t="shared" si="426"/>
        <v/>
      </c>
      <c r="BV732" s="38" t="str">
        <f t="shared" si="427"/>
        <v/>
      </c>
      <c r="BW732" s="38" t="str">
        <f t="shared" si="428"/>
        <v/>
      </c>
      <c r="BX732" s="38" t="b">
        <f t="shared" si="429"/>
        <v>1</v>
      </c>
      <c r="BY732" s="37" t="str">
        <f t="array" ref="BY732:CI732">IF(BX732,"",IVSolution($M732,$N732,$O732,BT732,BU732,BV732,BW732,$E732,$F732,$G732,$H732,$I732))</f>
        <v/>
      </c>
      <c r="BZ732" s="37" t="str">
        <v/>
      </c>
      <c r="CA732" s="37" t="str">
        <v/>
      </c>
      <c r="CB732" s="39" t="str">
        <v/>
      </c>
      <c r="CC732" s="39" t="str">
        <v/>
      </c>
      <c r="CD732" s="37" t="str">
        <v/>
      </c>
      <c r="CE732" s="37" t="str">
        <v/>
      </c>
      <c r="CF732" s="37" t="str">
        <v/>
      </c>
      <c r="CG732" s="37" t="str">
        <v/>
      </c>
      <c r="CH732" s="37" t="str">
        <v/>
      </c>
      <c r="CI732" s="37" t="str">
        <v/>
      </c>
      <c r="CJ732" s="41" t="str">
        <f t="shared" si="430"/>
        <v/>
      </c>
      <c r="CK732" s="41" t="str">
        <f t="shared" si="431"/>
        <v/>
      </c>
      <c r="CL732" s="61" t="str">
        <f t="shared" si="432"/>
        <v/>
      </c>
      <c r="CM732" s="39" t="str">
        <f t="shared" si="433"/>
        <v/>
      </c>
      <c r="CN732" s="39" t="str">
        <f t="shared" si="434"/>
        <v/>
      </c>
      <c r="CO732" s="42" t="str">
        <f t="shared" si="435"/>
        <v/>
      </c>
      <c r="CP732" s="42" t="str">
        <f t="shared" si="436"/>
        <v/>
      </c>
      <c r="CQ732" s="42" t="str">
        <f t="shared" si="437"/>
        <v/>
      </c>
      <c r="CR732" s="42" t="str">
        <f t="shared" si="438"/>
        <v/>
      </c>
      <c r="CS732" s="42" t="str">
        <f t="shared" si="439"/>
        <v/>
      </c>
      <c r="CT732" s="42" t="str">
        <f t="shared" si="440"/>
        <v/>
      </c>
      <c r="CU732" s="43" t="str">
        <f t="shared" si="441"/>
        <v/>
      </c>
      <c r="CV732" s="43" t="str">
        <f t="shared" si="442"/>
        <v/>
      </c>
      <c r="CW732" s="43" t="str">
        <f t="shared" si="443"/>
        <v/>
      </c>
      <c r="CX732" s="13"/>
    </row>
    <row r="733" spans="1:102" x14ac:dyDescent="0.25">
      <c r="A733" s="31"/>
      <c r="B733" s="13"/>
      <c r="C733" s="13"/>
      <c r="D733" s="13"/>
      <c r="E733" s="32"/>
      <c r="F733" s="32"/>
      <c r="G733" s="32"/>
      <c r="H733" s="32"/>
      <c r="I733" s="32"/>
      <c r="J733" s="13"/>
      <c r="K733" s="33"/>
      <c r="L733" s="34" t="str">
        <f>IFERROR(INDEX('Pokemon Data'!A:A,MATCH($A733,'Pokemon Data'!$B:$B,0)),"")</f>
        <v/>
      </c>
      <c r="M733" s="34" t="str">
        <f>IFERROR(INDEX('Pokemon Data'!I:I,MATCH($A733,'Pokemon Data'!$B:$B,0)),"")</f>
        <v/>
      </c>
      <c r="N733" s="34" t="str">
        <f>IFERROR(INDEX('Pokemon Data'!J:J,MATCH($A733,'Pokemon Data'!$B:$B,0)),"")</f>
        <v/>
      </c>
      <c r="O733" s="34" t="str">
        <f>IFERROR(INDEX('Pokemon Data'!K:K,MATCH($A733,'Pokemon Data'!$B:$B,0)),"")</f>
        <v/>
      </c>
      <c r="P733" s="35" t="str">
        <f>IFERROR(INDEX('Level Multipliers'!$A:$A,MATCH($D733,'Level Multipliers'!$B:$B,0)),"")</f>
        <v/>
      </c>
      <c r="Q733" s="36" t="str">
        <f>IFERROR(INDEX('Level Multipliers'!$D:$D,MATCH(P733,'Level Multipliers'!$A:$A,0)),"")</f>
        <v/>
      </c>
      <c r="R733" s="37" t="str">
        <f t="shared" si="407"/>
        <v/>
      </c>
      <c r="S733" s="37" t="str">
        <f t="shared" si="408"/>
        <v/>
      </c>
      <c r="T733" s="38" t="str">
        <f t="shared" si="409"/>
        <v/>
      </c>
      <c r="U733" s="38" t="str">
        <f t="shared" si="410"/>
        <v/>
      </c>
      <c r="V733" s="38" t="b">
        <f t="shared" si="411"/>
        <v>1</v>
      </c>
      <c r="W733" s="37" t="str">
        <f t="array" ref="W733:AG733">IF(V733,"",IVSolution($M733,$N733,$O733,R733,S733,T733,U733,$E733,$F733,$G733,$H733,$I733))</f>
        <v/>
      </c>
      <c r="X733" s="37" t="str">
        <v/>
      </c>
      <c r="Y733" s="37" t="str">
        <v/>
      </c>
      <c r="Z733" s="39" t="str">
        <v/>
      </c>
      <c r="AA733" s="39" t="str">
        <v/>
      </c>
      <c r="AB733" s="37" t="str">
        <v/>
      </c>
      <c r="AC733" s="37" t="str">
        <v/>
      </c>
      <c r="AD733" s="37" t="str">
        <v/>
      </c>
      <c r="AE733" s="37" t="str">
        <v/>
      </c>
      <c r="AF733" s="37" t="str">
        <v/>
      </c>
      <c r="AG733" s="37" t="str">
        <v/>
      </c>
      <c r="AH733" s="40" t="str">
        <f t="shared" si="412"/>
        <v/>
      </c>
      <c r="AI733" s="36" t="str">
        <f>IFERROR(INDEX('Level Multipliers'!$D:$D,MATCH(AH733,'Level Multipliers'!$A:$A,0)),"")</f>
        <v/>
      </c>
      <c r="AJ733" s="37" t="str">
        <f t="shared" si="413"/>
        <v/>
      </c>
      <c r="AK733" s="37" t="str">
        <f t="shared" si="414"/>
        <v/>
      </c>
      <c r="AL733" s="38" t="str">
        <f t="shared" si="415"/>
        <v/>
      </c>
      <c r="AM733" s="38" t="str">
        <f t="shared" si="416"/>
        <v/>
      </c>
      <c r="AN733" s="38" t="b">
        <f t="shared" si="417"/>
        <v>1</v>
      </c>
      <c r="AO733" s="37" t="str">
        <f t="array" ref="AO733:AY733">IF(AN733,"",IVSolution($M733,$N733,$O733,AJ733,AK733,AL733,AM733,$E733,$F733,$G733,$H733,$I733))</f>
        <v/>
      </c>
      <c r="AP733" s="37" t="str">
        <v/>
      </c>
      <c r="AQ733" s="37" t="str">
        <v/>
      </c>
      <c r="AR733" s="39" t="str">
        <v/>
      </c>
      <c r="AS733" s="39" t="str">
        <v/>
      </c>
      <c r="AT733" s="37" t="str">
        <v/>
      </c>
      <c r="AU733" s="37" t="str">
        <v/>
      </c>
      <c r="AV733" s="37" t="str">
        <v/>
      </c>
      <c r="AW733" s="37" t="str">
        <v/>
      </c>
      <c r="AX733" s="37" t="str">
        <v/>
      </c>
      <c r="AY733" s="37" t="str">
        <v/>
      </c>
      <c r="AZ733" s="40" t="str">
        <f t="shared" si="418"/>
        <v/>
      </c>
      <c r="BA733" s="36" t="str">
        <f>IFERROR(INDEX('Level Multipliers'!$D:$D,MATCH(AZ733,'Level Multipliers'!$A:$A,0)),"")</f>
        <v/>
      </c>
      <c r="BB733" s="37" t="str">
        <f t="shared" si="419"/>
        <v/>
      </c>
      <c r="BC733" s="37" t="str">
        <f t="shared" si="420"/>
        <v/>
      </c>
      <c r="BD733" s="38" t="str">
        <f t="shared" si="421"/>
        <v/>
      </c>
      <c r="BE733" s="38" t="str">
        <f t="shared" si="422"/>
        <v/>
      </c>
      <c r="BF733" s="38" t="b">
        <f t="shared" si="423"/>
        <v>1</v>
      </c>
      <c r="BG733" s="37" t="str">
        <f t="array" ref="BG733:BQ733">IF(BF733,"",IVSolution($M733,$N733,$O733,BB733,BC733,BD733,BE733,$E733,$F733,$G733,$H733,$I733))</f>
        <v/>
      </c>
      <c r="BH733" s="37" t="str">
        <v/>
      </c>
      <c r="BI733" s="37" t="str">
        <v/>
      </c>
      <c r="BJ733" s="39" t="str">
        <v/>
      </c>
      <c r="BK733" s="39" t="str">
        <v/>
      </c>
      <c r="BL733" s="37" t="str">
        <v/>
      </c>
      <c r="BM733" s="37" t="str">
        <v/>
      </c>
      <c r="BN733" s="37" t="str">
        <v/>
      </c>
      <c r="BO733" s="37" t="str">
        <v/>
      </c>
      <c r="BP733" s="37" t="str">
        <v/>
      </c>
      <c r="BQ733" s="37" t="str">
        <v/>
      </c>
      <c r="BR733" s="40" t="str">
        <f t="shared" si="424"/>
        <v/>
      </c>
      <c r="BS733" s="36" t="str">
        <f>IFERROR(INDEX('Level Multipliers'!$D:$D,MATCH(BR733,'Level Multipliers'!$A:$A,0)),"")</f>
        <v/>
      </c>
      <c r="BT733" s="37" t="str">
        <f t="shared" si="425"/>
        <v/>
      </c>
      <c r="BU733" s="37" t="str">
        <f t="shared" si="426"/>
        <v/>
      </c>
      <c r="BV733" s="38" t="str">
        <f t="shared" si="427"/>
        <v/>
      </c>
      <c r="BW733" s="38" t="str">
        <f t="shared" si="428"/>
        <v/>
      </c>
      <c r="BX733" s="38" t="b">
        <f t="shared" si="429"/>
        <v>1</v>
      </c>
      <c r="BY733" s="37" t="str">
        <f t="array" ref="BY733:CI733">IF(BX733,"",IVSolution($M733,$N733,$O733,BT733,BU733,BV733,BW733,$E733,$F733,$G733,$H733,$I733))</f>
        <v/>
      </c>
      <c r="BZ733" s="37" t="str">
        <v/>
      </c>
      <c r="CA733" s="37" t="str">
        <v/>
      </c>
      <c r="CB733" s="39" t="str">
        <v/>
      </c>
      <c r="CC733" s="39" t="str">
        <v/>
      </c>
      <c r="CD733" s="37" t="str">
        <v/>
      </c>
      <c r="CE733" s="37" t="str">
        <v/>
      </c>
      <c r="CF733" s="37" t="str">
        <v/>
      </c>
      <c r="CG733" s="37" t="str">
        <v/>
      </c>
      <c r="CH733" s="37" t="str">
        <v/>
      </c>
      <c r="CI733" s="37" t="str">
        <v/>
      </c>
      <c r="CJ733" s="41" t="str">
        <f t="shared" si="430"/>
        <v/>
      </c>
      <c r="CK733" s="41" t="str">
        <f t="shared" si="431"/>
        <v/>
      </c>
      <c r="CL733" s="61" t="str">
        <f t="shared" si="432"/>
        <v/>
      </c>
      <c r="CM733" s="39" t="str">
        <f t="shared" si="433"/>
        <v/>
      </c>
      <c r="CN733" s="39" t="str">
        <f t="shared" si="434"/>
        <v/>
      </c>
      <c r="CO733" s="42" t="str">
        <f t="shared" si="435"/>
        <v/>
      </c>
      <c r="CP733" s="42" t="str">
        <f t="shared" si="436"/>
        <v/>
      </c>
      <c r="CQ733" s="42" t="str">
        <f t="shared" si="437"/>
        <v/>
      </c>
      <c r="CR733" s="42" t="str">
        <f t="shared" si="438"/>
        <v/>
      </c>
      <c r="CS733" s="42" t="str">
        <f t="shared" si="439"/>
        <v/>
      </c>
      <c r="CT733" s="42" t="str">
        <f t="shared" si="440"/>
        <v/>
      </c>
      <c r="CU733" s="43" t="str">
        <f t="shared" si="441"/>
        <v/>
      </c>
      <c r="CV733" s="43" t="str">
        <f t="shared" si="442"/>
        <v/>
      </c>
      <c r="CW733" s="43" t="str">
        <f t="shared" si="443"/>
        <v/>
      </c>
      <c r="CX733" s="13"/>
    </row>
    <row r="734" spans="1:102" x14ac:dyDescent="0.25">
      <c r="A734" s="31"/>
      <c r="B734" s="13"/>
      <c r="C734" s="13"/>
      <c r="D734" s="13"/>
      <c r="E734" s="32"/>
      <c r="F734" s="32"/>
      <c r="G734" s="32"/>
      <c r="H734" s="32"/>
      <c r="I734" s="32"/>
      <c r="J734" s="13"/>
      <c r="K734" s="33"/>
      <c r="L734" s="34" t="str">
        <f>IFERROR(INDEX('Pokemon Data'!A:A,MATCH($A734,'Pokemon Data'!$B:$B,0)),"")</f>
        <v/>
      </c>
      <c r="M734" s="34" t="str">
        <f>IFERROR(INDEX('Pokemon Data'!I:I,MATCH($A734,'Pokemon Data'!$B:$B,0)),"")</f>
        <v/>
      </c>
      <c r="N734" s="34" t="str">
        <f>IFERROR(INDEX('Pokemon Data'!J:J,MATCH($A734,'Pokemon Data'!$B:$B,0)),"")</f>
        <v/>
      </c>
      <c r="O734" s="34" t="str">
        <f>IFERROR(INDEX('Pokemon Data'!K:K,MATCH($A734,'Pokemon Data'!$B:$B,0)),"")</f>
        <v/>
      </c>
      <c r="P734" s="35" t="str">
        <f>IFERROR(INDEX('Level Multipliers'!$A:$A,MATCH($D734,'Level Multipliers'!$B:$B,0)),"")</f>
        <v/>
      </c>
      <c r="Q734" s="36" t="str">
        <f>IFERROR(INDEX('Level Multipliers'!$D:$D,MATCH(P734,'Level Multipliers'!$A:$A,0)),"")</f>
        <v/>
      </c>
      <c r="R734" s="37" t="str">
        <f t="shared" si="407"/>
        <v/>
      </c>
      <c r="S734" s="37" t="str">
        <f t="shared" si="408"/>
        <v/>
      </c>
      <c r="T734" s="38" t="str">
        <f t="shared" si="409"/>
        <v/>
      </c>
      <c r="U734" s="38" t="str">
        <f t="shared" si="410"/>
        <v/>
      </c>
      <c r="V734" s="38" t="b">
        <f t="shared" si="411"/>
        <v>1</v>
      </c>
      <c r="W734" s="37" t="str">
        <f t="array" ref="W734:AG734">IF(V734,"",IVSolution($M734,$N734,$O734,R734,S734,T734,U734,$E734,$F734,$G734,$H734,$I734))</f>
        <v/>
      </c>
      <c r="X734" s="37" t="str">
        <v/>
      </c>
      <c r="Y734" s="37" t="str">
        <v/>
      </c>
      <c r="Z734" s="39" t="str">
        <v/>
      </c>
      <c r="AA734" s="39" t="str">
        <v/>
      </c>
      <c r="AB734" s="37" t="str">
        <v/>
      </c>
      <c r="AC734" s="37" t="str">
        <v/>
      </c>
      <c r="AD734" s="37" t="str">
        <v/>
      </c>
      <c r="AE734" s="37" t="str">
        <v/>
      </c>
      <c r="AF734" s="37" t="str">
        <v/>
      </c>
      <c r="AG734" s="37" t="str">
        <v/>
      </c>
      <c r="AH734" s="40" t="str">
        <f t="shared" si="412"/>
        <v/>
      </c>
      <c r="AI734" s="36" t="str">
        <f>IFERROR(INDEX('Level Multipliers'!$D:$D,MATCH(AH734,'Level Multipliers'!$A:$A,0)),"")</f>
        <v/>
      </c>
      <c r="AJ734" s="37" t="str">
        <f t="shared" si="413"/>
        <v/>
      </c>
      <c r="AK734" s="37" t="str">
        <f t="shared" si="414"/>
        <v/>
      </c>
      <c r="AL734" s="38" t="str">
        <f t="shared" si="415"/>
        <v/>
      </c>
      <c r="AM734" s="38" t="str">
        <f t="shared" si="416"/>
        <v/>
      </c>
      <c r="AN734" s="38" t="b">
        <f t="shared" si="417"/>
        <v>1</v>
      </c>
      <c r="AO734" s="37" t="str">
        <f t="array" ref="AO734:AY734">IF(AN734,"",IVSolution($M734,$N734,$O734,AJ734,AK734,AL734,AM734,$E734,$F734,$G734,$H734,$I734))</f>
        <v/>
      </c>
      <c r="AP734" s="37" t="str">
        <v/>
      </c>
      <c r="AQ734" s="37" t="str">
        <v/>
      </c>
      <c r="AR734" s="39" t="str">
        <v/>
      </c>
      <c r="AS734" s="39" t="str">
        <v/>
      </c>
      <c r="AT734" s="37" t="str">
        <v/>
      </c>
      <c r="AU734" s="37" t="str">
        <v/>
      </c>
      <c r="AV734" s="37" t="str">
        <v/>
      </c>
      <c r="AW734" s="37" t="str">
        <v/>
      </c>
      <c r="AX734" s="37" t="str">
        <v/>
      </c>
      <c r="AY734" s="37" t="str">
        <v/>
      </c>
      <c r="AZ734" s="40" t="str">
        <f t="shared" si="418"/>
        <v/>
      </c>
      <c r="BA734" s="36" t="str">
        <f>IFERROR(INDEX('Level Multipliers'!$D:$D,MATCH(AZ734,'Level Multipliers'!$A:$A,0)),"")</f>
        <v/>
      </c>
      <c r="BB734" s="37" t="str">
        <f t="shared" si="419"/>
        <v/>
      </c>
      <c r="BC734" s="37" t="str">
        <f t="shared" si="420"/>
        <v/>
      </c>
      <c r="BD734" s="38" t="str">
        <f t="shared" si="421"/>
        <v/>
      </c>
      <c r="BE734" s="38" t="str">
        <f t="shared" si="422"/>
        <v/>
      </c>
      <c r="BF734" s="38" t="b">
        <f t="shared" si="423"/>
        <v>1</v>
      </c>
      <c r="BG734" s="37" t="str">
        <f t="array" ref="BG734:BQ734">IF(BF734,"",IVSolution($M734,$N734,$O734,BB734,BC734,BD734,BE734,$E734,$F734,$G734,$H734,$I734))</f>
        <v/>
      </c>
      <c r="BH734" s="37" t="str">
        <v/>
      </c>
      <c r="BI734" s="37" t="str">
        <v/>
      </c>
      <c r="BJ734" s="39" t="str">
        <v/>
      </c>
      <c r="BK734" s="39" t="str">
        <v/>
      </c>
      <c r="BL734" s="37" t="str">
        <v/>
      </c>
      <c r="BM734" s="37" t="str">
        <v/>
      </c>
      <c r="BN734" s="37" t="str">
        <v/>
      </c>
      <c r="BO734" s="37" t="str">
        <v/>
      </c>
      <c r="BP734" s="37" t="str">
        <v/>
      </c>
      <c r="BQ734" s="37" t="str">
        <v/>
      </c>
      <c r="BR734" s="40" t="str">
        <f t="shared" si="424"/>
        <v/>
      </c>
      <c r="BS734" s="36" t="str">
        <f>IFERROR(INDEX('Level Multipliers'!$D:$D,MATCH(BR734,'Level Multipliers'!$A:$A,0)),"")</f>
        <v/>
      </c>
      <c r="BT734" s="37" t="str">
        <f t="shared" si="425"/>
        <v/>
      </c>
      <c r="BU734" s="37" t="str">
        <f t="shared" si="426"/>
        <v/>
      </c>
      <c r="BV734" s="38" t="str">
        <f t="shared" si="427"/>
        <v/>
      </c>
      <c r="BW734" s="38" t="str">
        <f t="shared" si="428"/>
        <v/>
      </c>
      <c r="BX734" s="38" t="b">
        <f t="shared" si="429"/>
        <v>1</v>
      </c>
      <c r="BY734" s="37" t="str">
        <f t="array" ref="BY734:CI734">IF(BX734,"",IVSolution($M734,$N734,$O734,BT734,BU734,BV734,BW734,$E734,$F734,$G734,$H734,$I734))</f>
        <v/>
      </c>
      <c r="BZ734" s="37" t="str">
        <v/>
      </c>
      <c r="CA734" s="37" t="str">
        <v/>
      </c>
      <c r="CB734" s="39" t="str">
        <v/>
      </c>
      <c r="CC734" s="39" t="str">
        <v/>
      </c>
      <c r="CD734" s="37" t="str">
        <v/>
      </c>
      <c r="CE734" s="37" t="str">
        <v/>
      </c>
      <c r="CF734" s="37" t="str">
        <v/>
      </c>
      <c r="CG734" s="37" t="str">
        <v/>
      </c>
      <c r="CH734" s="37" t="str">
        <v/>
      </c>
      <c r="CI734" s="37" t="str">
        <v/>
      </c>
      <c r="CJ734" s="41" t="str">
        <f t="shared" si="430"/>
        <v/>
      </c>
      <c r="CK734" s="41" t="str">
        <f t="shared" si="431"/>
        <v/>
      </c>
      <c r="CL734" s="61" t="str">
        <f t="shared" si="432"/>
        <v/>
      </c>
      <c r="CM734" s="39" t="str">
        <f t="shared" si="433"/>
        <v/>
      </c>
      <c r="CN734" s="39" t="str">
        <f t="shared" si="434"/>
        <v/>
      </c>
      <c r="CO734" s="42" t="str">
        <f t="shared" si="435"/>
        <v/>
      </c>
      <c r="CP734" s="42" t="str">
        <f t="shared" si="436"/>
        <v/>
      </c>
      <c r="CQ734" s="42" t="str">
        <f t="shared" si="437"/>
        <v/>
      </c>
      <c r="CR734" s="42" t="str">
        <f t="shared" si="438"/>
        <v/>
      </c>
      <c r="CS734" s="42" t="str">
        <f t="shared" si="439"/>
        <v/>
      </c>
      <c r="CT734" s="42" t="str">
        <f t="shared" si="440"/>
        <v/>
      </c>
      <c r="CU734" s="43" t="str">
        <f t="shared" si="441"/>
        <v/>
      </c>
      <c r="CV734" s="43" t="str">
        <f t="shared" si="442"/>
        <v/>
      </c>
      <c r="CW734" s="43" t="str">
        <f t="shared" si="443"/>
        <v/>
      </c>
      <c r="CX734" s="13"/>
    </row>
    <row r="735" spans="1:102" x14ac:dyDescent="0.25">
      <c r="A735" s="31"/>
      <c r="B735" s="13"/>
      <c r="C735" s="13"/>
      <c r="D735" s="13"/>
      <c r="E735" s="32"/>
      <c r="F735" s="32"/>
      <c r="G735" s="32"/>
      <c r="H735" s="32"/>
      <c r="I735" s="32"/>
      <c r="J735" s="13"/>
      <c r="K735" s="33"/>
      <c r="L735" s="34" t="str">
        <f>IFERROR(INDEX('Pokemon Data'!A:A,MATCH($A735,'Pokemon Data'!$B:$B,0)),"")</f>
        <v/>
      </c>
      <c r="M735" s="34" t="str">
        <f>IFERROR(INDEX('Pokemon Data'!I:I,MATCH($A735,'Pokemon Data'!$B:$B,0)),"")</f>
        <v/>
      </c>
      <c r="N735" s="34" t="str">
        <f>IFERROR(INDEX('Pokemon Data'!J:J,MATCH($A735,'Pokemon Data'!$B:$B,0)),"")</f>
        <v/>
      </c>
      <c r="O735" s="34" t="str">
        <f>IFERROR(INDEX('Pokemon Data'!K:K,MATCH($A735,'Pokemon Data'!$B:$B,0)),"")</f>
        <v/>
      </c>
      <c r="P735" s="35" t="str">
        <f>IFERROR(INDEX('Level Multipliers'!$A:$A,MATCH($D735,'Level Multipliers'!$B:$B,0)),"")</f>
        <v/>
      </c>
      <c r="Q735" s="36" t="str">
        <f>IFERROR(INDEX('Level Multipliers'!$D:$D,MATCH(P735,'Level Multipliers'!$A:$A,0)),"")</f>
        <v/>
      </c>
      <c r="R735" s="37" t="str">
        <f t="shared" si="407"/>
        <v/>
      </c>
      <c r="S735" s="37" t="str">
        <f t="shared" si="408"/>
        <v/>
      </c>
      <c r="T735" s="38" t="str">
        <f t="shared" si="409"/>
        <v/>
      </c>
      <c r="U735" s="38" t="str">
        <f t="shared" si="410"/>
        <v/>
      </c>
      <c r="V735" s="38" t="b">
        <f t="shared" si="411"/>
        <v>1</v>
      </c>
      <c r="W735" s="37" t="str">
        <f t="array" ref="W735:AG735">IF(V735,"",IVSolution($M735,$N735,$O735,R735,S735,T735,U735,$E735,$F735,$G735,$H735,$I735))</f>
        <v/>
      </c>
      <c r="X735" s="37" t="str">
        <v/>
      </c>
      <c r="Y735" s="37" t="str">
        <v/>
      </c>
      <c r="Z735" s="39" t="str">
        <v/>
      </c>
      <c r="AA735" s="39" t="str">
        <v/>
      </c>
      <c r="AB735" s="37" t="str">
        <v/>
      </c>
      <c r="AC735" s="37" t="str">
        <v/>
      </c>
      <c r="AD735" s="37" t="str">
        <v/>
      </c>
      <c r="AE735" s="37" t="str">
        <v/>
      </c>
      <c r="AF735" s="37" t="str">
        <v/>
      </c>
      <c r="AG735" s="37" t="str">
        <v/>
      </c>
      <c r="AH735" s="40" t="str">
        <f t="shared" si="412"/>
        <v/>
      </c>
      <c r="AI735" s="36" t="str">
        <f>IFERROR(INDEX('Level Multipliers'!$D:$D,MATCH(AH735,'Level Multipliers'!$A:$A,0)),"")</f>
        <v/>
      </c>
      <c r="AJ735" s="37" t="str">
        <f t="shared" si="413"/>
        <v/>
      </c>
      <c r="AK735" s="37" t="str">
        <f t="shared" si="414"/>
        <v/>
      </c>
      <c r="AL735" s="38" t="str">
        <f t="shared" si="415"/>
        <v/>
      </c>
      <c r="AM735" s="38" t="str">
        <f t="shared" si="416"/>
        <v/>
      </c>
      <c r="AN735" s="38" t="b">
        <f t="shared" si="417"/>
        <v>1</v>
      </c>
      <c r="AO735" s="37" t="str">
        <f t="array" ref="AO735:AY735">IF(AN735,"",IVSolution($M735,$N735,$O735,AJ735,AK735,AL735,AM735,$E735,$F735,$G735,$H735,$I735))</f>
        <v/>
      </c>
      <c r="AP735" s="37" t="str">
        <v/>
      </c>
      <c r="AQ735" s="37" t="str">
        <v/>
      </c>
      <c r="AR735" s="39" t="str">
        <v/>
      </c>
      <c r="AS735" s="39" t="str">
        <v/>
      </c>
      <c r="AT735" s="37" t="str">
        <v/>
      </c>
      <c r="AU735" s="37" t="str">
        <v/>
      </c>
      <c r="AV735" s="37" t="str">
        <v/>
      </c>
      <c r="AW735" s="37" t="str">
        <v/>
      </c>
      <c r="AX735" s="37" t="str">
        <v/>
      </c>
      <c r="AY735" s="37" t="str">
        <v/>
      </c>
      <c r="AZ735" s="40" t="str">
        <f t="shared" si="418"/>
        <v/>
      </c>
      <c r="BA735" s="36" t="str">
        <f>IFERROR(INDEX('Level Multipliers'!$D:$D,MATCH(AZ735,'Level Multipliers'!$A:$A,0)),"")</f>
        <v/>
      </c>
      <c r="BB735" s="37" t="str">
        <f t="shared" si="419"/>
        <v/>
      </c>
      <c r="BC735" s="37" t="str">
        <f t="shared" si="420"/>
        <v/>
      </c>
      <c r="BD735" s="38" t="str">
        <f t="shared" si="421"/>
        <v/>
      </c>
      <c r="BE735" s="38" t="str">
        <f t="shared" si="422"/>
        <v/>
      </c>
      <c r="BF735" s="38" t="b">
        <f t="shared" si="423"/>
        <v>1</v>
      </c>
      <c r="BG735" s="37" t="str">
        <f t="array" ref="BG735:BQ735">IF(BF735,"",IVSolution($M735,$N735,$O735,BB735,BC735,BD735,BE735,$E735,$F735,$G735,$H735,$I735))</f>
        <v/>
      </c>
      <c r="BH735" s="37" t="str">
        <v/>
      </c>
      <c r="BI735" s="37" t="str">
        <v/>
      </c>
      <c r="BJ735" s="39" t="str">
        <v/>
      </c>
      <c r="BK735" s="39" t="str">
        <v/>
      </c>
      <c r="BL735" s="37" t="str">
        <v/>
      </c>
      <c r="BM735" s="37" t="str">
        <v/>
      </c>
      <c r="BN735" s="37" t="str">
        <v/>
      </c>
      <c r="BO735" s="37" t="str">
        <v/>
      </c>
      <c r="BP735" s="37" t="str">
        <v/>
      </c>
      <c r="BQ735" s="37" t="str">
        <v/>
      </c>
      <c r="BR735" s="40" t="str">
        <f t="shared" si="424"/>
        <v/>
      </c>
      <c r="BS735" s="36" t="str">
        <f>IFERROR(INDEX('Level Multipliers'!$D:$D,MATCH(BR735,'Level Multipliers'!$A:$A,0)),"")</f>
        <v/>
      </c>
      <c r="BT735" s="37" t="str">
        <f t="shared" si="425"/>
        <v/>
      </c>
      <c r="BU735" s="37" t="str">
        <f t="shared" si="426"/>
        <v/>
      </c>
      <c r="BV735" s="38" t="str">
        <f t="shared" si="427"/>
        <v/>
      </c>
      <c r="BW735" s="38" t="str">
        <f t="shared" si="428"/>
        <v/>
      </c>
      <c r="BX735" s="38" t="b">
        <f t="shared" si="429"/>
        <v>1</v>
      </c>
      <c r="BY735" s="37" t="str">
        <f t="array" ref="BY735:CI735">IF(BX735,"",IVSolution($M735,$N735,$O735,BT735,BU735,BV735,BW735,$E735,$F735,$G735,$H735,$I735))</f>
        <v/>
      </c>
      <c r="BZ735" s="37" t="str">
        <v/>
      </c>
      <c r="CA735" s="37" t="str">
        <v/>
      </c>
      <c r="CB735" s="39" t="str">
        <v/>
      </c>
      <c r="CC735" s="39" t="str">
        <v/>
      </c>
      <c r="CD735" s="37" t="str">
        <v/>
      </c>
      <c r="CE735" s="37" t="str">
        <v/>
      </c>
      <c r="CF735" s="37" t="str">
        <v/>
      </c>
      <c r="CG735" s="37" t="str">
        <v/>
      </c>
      <c r="CH735" s="37" t="str">
        <v/>
      </c>
      <c r="CI735" s="37" t="str">
        <v/>
      </c>
      <c r="CJ735" s="41" t="str">
        <f t="shared" si="430"/>
        <v/>
      </c>
      <c r="CK735" s="41" t="str">
        <f t="shared" si="431"/>
        <v/>
      </c>
      <c r="CL735" s="61" t="str">
        <f t="shared" si="432"/>
        <v/>
      </c>
      <c r="CM735" s="39" t="str">
        <f t="shared" si="433"/>
        <v/>
      </c>
      <c r="CN735" s="39" t="str">
        <f t="shared" si="434"/>
        <v/>
      </c>
      <c r="CO735" s="42" t="str">
        <f t="shared" si="435"/>
        <v/>
      </c>
      <c r="CP735" s="42" t="str">
        <f t="shared" si="436"/>
        <v/>
      </c>
      <c r="CQ735" s="42" t="str">
        <f t="shared" si="437"/>
        <v/>
      </c>
      <c r="CR735" s="42" t="str">
        <f t="shared" si="438"/>
        <v/>
      </c>
      <c r="CS735" s="42" t="str">
        <f t="shared" si="439"/>
        <v/>
      </c>
      <c r="CT735" s="42" t="str">
        <f t="shared" si="440"/>
        <v/>
      </c>
      <c r="CU735" s="43" t="str">
        <f t="shared" si="441"/>
        <v/>
      </c>
      <c r="CV735" s="43" t="str">
        <f t="shared" si="442"/>
        <v/>
      </c>
      <c r="CW735" s="43" t="str">
        <f t="shared" si="443"/>
        <v/>
      </c>
      <c r="CX735" s="13"/>
    </row>
    <row r="736" spans="1:102" x14ac:dyDescent="0.25">
      <c r="A736" s="31"/>
      <c r="B736" s="13"/>
      <c r="C736" s="13"/>
      <c r="D736" s="13"/>
      <c r="E736" s="32"/>
      <c r="F736" s="32"/>
      <c r="G736" s="32"/>
      <c r="H736" s="32"/>
      <c r="I736" s="32"/>
      <c r="J736" s="13"/>
      <c r="K736" s="33"/>
      <c r="L736" s="34" t="str">
        <f>IFERROR(INDEX('Pokemon Data'!A:A,MATCH($A736,'Pokemon Data'!$B:$B,0)),"")</f>
        <v/>
      </c>
      <c r="M736" s="34" t="str">
        <f>IFERROR(INDEX('Pokemon Data'!I:I,MATCH($A736,'Pokemon Data'!$B:$B,0)),"")</f>
        <v/>
      </c>
      <c r="N736" s="34" t="str">
        <f>IFERROR(INDEX('Pokemon Data'!J:J,MATCH($A736,'Pokemon Data'!$B:$B,0)),"")</f>
        <v/>
      </c>
      <c r="O736" s="34" t="str">
        <f>IFERROR(INDEX('Pokemon Data'!K:K,MATCH($A736,'Pokemon Data'!$B:$B,0)),"")</f>
        <v/>
      </c>
      <c r="P736" s="35" t="str">
        <f>IFERROR(INDEX('Level Multipliers'!$A:$A,MATCH($D736,'Level Multipliers'!$B:$B,0)),"")</f>
        <v/>
      </c>
      <c r="Q736" s="36" t="str">
        <f>IFERROR(INDEX('Level Multipliers'!$D:$D,MATCH(P736,'Level Multipliers'!$A:$A,0)),"")</f>
        <v/>
      </c>
      <c r="R736" s="37" t="str">
        <f t="shared" si="407"/>
        <v/>
      </c>
      <c r="S736" s="37" t="str">
        <f t="shared" si="408"/>
        <v/>
      </c>
      <c r="T736" s="38" t="str">
        <f t="shared" si="409"/>
        <v/>
      </c>
      <c r="U736" s="38" t="str">
        <f t="shared" si="410"/>
        <v/>
      </c>
      <c r="V736" s="38" t="b">
        <f t="shared" si="411"/>
        <v>1</v>
      </c>
      <c r="W736" s="37" t="str">
        <f t="array" ref="W736:AG736">IF(V736,"",IVSolution($M736,$N736,$O736,R736,S736,T736,U736,$E736,$F736,$G736,$H736,$I736))</f>
        <v/>
      </c>
      <c r="X736" s="37" t="str">
        <v/>
      </c>
      <c r="Y736" s="37" t="str">
        <v/>
      </c>
      <c r="Z736" s="39" t="str">
        <v/>
      </c>
      <c r="AA736" s="39" t="str">
        <v/>
      </c>
      <c r="AB736" s="37" t="str">
        <v/>
      </c>
      <c r="AC736" s="37" t="str">
        <v/>
      </c>
      <c r="AD736" s="37" t="str">
        <v/>
      </c>
      <c r="AE736" s="37" t="str">
        <v/>
      </c>
      <c r="AF736" s="37" t="str">
        <v/>
      </c>
      <c r="AG736" s="37" t="str">
        <v/>
      </c>
      <c r="AH736" s="40" t="str">
        <f t="shared" si="412"/>
        <v/>
      </c>
      <c r="AI736" s="36" t="str">
        <f>IFERROR(INDEX('Level Multipliers'!$D:$D,MATCH(AH736,'Level Multipliers'!$A:$A,0)),"")</f>
        <v/>
      </c>
      <c r="AJ736" s="37" t="str">
        <f t="shared" si="413"/>
        <v/>
      </c>
      <c r="AK736" s="37" t="str">
        <f t="shared" si="414"/>
        <v/>
      </c>
      <c r="AL736" s="38" t="str">
        <f t="shared" si="415"/>
        <v/>
      </c>
      <c r="AM736" s="38" t="str">
        <f t="shared" si="416"/>
        <v/>
      </c>
      <c r="AN736" s="38" t="b">
        <f t="shared" si="417"/>
        <v>1</v>
      </c>
      <c r="AO736" s="37" t="str">
        <f t="array" ref="AO736:AY736">IF(AN736,"",IVSolution($M736,$N736,$O736,AJ736,AK736,AL736,AM736,$E736,$F736,$G736,$H736,$I736))</f>
        <v/>
      </c>
      <c r="AP736" s="37" t="str">
        <v/>
      </c>
      <c r="AQ736" s="37" t="str">
        <v/>
      </c>
      <c r="AR736" s="39" t="str">
        <v/>
      </c>
      <c r="AS736" s="39" t="str">
        <v/>
      </c>
      <c r="AT736" s="37" t="str">
        <v/>
      </c>
      <c r="AU736" s="37" t="str">
        <v/>
      </c>
      <c r="AV736" s="37" t="str">
        <v/>
      </c>
      <c r="AW736" s="37" t="str">
        <v/>
      </c>
      <c r="AX736" s="37" t="str">
        <v/>
      </c>
      <c r="AY736" s="37" t="str">
        <v/>
      </c>
      <c r="AZ736" s="40" t="str">
        <f t="shared" si="418"/>
        <v/>
      </c>
      <c r="BA736" s="36" t="str">
        <f>IFERROR(INDEX('Level Multipliers'!$D:$D,MATCH(AZ736,'Level Multipliers'!$A:$A,0)),"")</f>
        <v/>
      </c>
      <c r="BB736" s="37" t="str">
        <f t="shared" si="419"/>
        <v/>
      </c>
      <c r="BC736" s="37" t="str">
        <f t="shared" si="420"/>
        <v/>
      </c>
      <c r="BD736" s="38" t="str">
        <f t="shared" si="421"/>
        <v/>
      </c>
      <c r="BE736" s="38" t="str">
        <f t="shared" si="422"/>
        <v/>
      </c>
      <c r="BF736" s="38" t="b">
        <f t="shared" si="423"/>
        <v>1</v>
      </c>
      <c r="BG736" s="37" t="str">
        <f t="array" ref="BG736:BQ736">IF(BF736,"",IVSolution($M736,$N736,$O736,BB736,BC736,BD736,BE736,$E736,$F736,$G736,$H736,$I736))</f>
        <v/>
      </c>
      <c r="BH736" s="37" t="str">
        <v/>
      </c>
      <c r="BI736" s="37" t="str">
        <v/>
      </c>
      <c r="BJ736" s="39" t="str">
        <v/>
      </c>
      <c r="BK736" s="39" t="str">
        <v/>
      </c>
      <c r="BL736" s="37" t="str">
        <v/>
      </c>
      <c r="BM736" s="37" t="str">
        <v/>
      </c>
      <c r="BN736" s="37" t="str">
        <v/>
      </c>
      <c r="BO736" s="37" t="str">
        <v/>
      </c>
      <c r="BP736" s="37" t="str">
        <v/>
      </c>
      <c r="BQ736" s="37" t="str">
        <v/>
      </c>
      <c r="BR736" s="40" t="str">
        <f t="shared" si="424"/>
        <v/>
      </c>
      <c r="BS736" s="36" t="str">
        <f>IFERROR(INDEX('Level Multipliers'!$D:$D,MATCH(BR736,'Level Multipliers'!$A:$A,0)),"")</f>
        <v/>
      </c>
      <c r="BT736" s="37" t="str">
        <f t="shared" si="425"/>
        <v/>
      </c>
      <c r="BU736" s="37" t="str">
        <f t="shared" si="426"/>
        <v/>
      </c>
      <c r="BV736" s="38" t="str">
        <f t="shared" si="427"/>
        <v/>
      </c>
      <c r="BW736" s="38" t="str">
        <f t="shared" si="428"/>
        <v/>
      </c>
      <c r="BX736" s="38" t="b">
        <f t="shared" si="429"/>
        <v>1</v>
      </c>
      <c r="BY736" s="37" t="str">
        <f t="array" ref="BY736:CI736">IF(BX736,"",IVSolution($M736,$N736,$O736,BT736,BU736,BV736,BW736,$E736,$F736,$G736,$H736,$I736))</f>
        <v/>
      </c>
      <c r="BZ736" s="37" t="str">
        <v/>
      </c>
      <c r="CA736" s="37" t="str">
        <v/>
      </c>
      <c r="CB736" s="39" t="str">
        <v/>
      </c>
      <c r="CC736" s="39" t="str">
        <v/>
      </c>
      <c r="CD736" s="37" t="str">
        <v/>
      </c>
      <c r="CE736" s="37" t="str">
        <v/>
      </c>
      <c r="CF736" s="37" t="str">
        <v/>
      </c>
      <c r="CG736" s="37" t="str">
        <v/>
      </c>
      <c r="CH736" s="37" t="str">
        <v/>
      </c>
      <c r="CI736" s="37" t="str">
        <v/>
      </c>
      <c r="CJ736" s="41" t="str">
        <f t="shared" si="430"/>
        <v/>
      </c>
      <c r="CK736" s="41" t="str">
        <f t="shared" si="431"/>
        <v/>
      </c>
      <c r="CL736" s="61" t="str">
        <f t="shared" si="432"/>
        <v/>
      </c>
      <c r="CM736" s="39" t="str">
        <f t="shared" si="433"/>
        <v/>
      </c>
      <c r="CN736" s="39" t="str">
        <f t="shared" si="434"/>
        <v/>
      </c>
      <c r="CO736" s="42" t="str">
        <f t="shared" si="435"/>
        <v/>
      </c>
      <c r="CP736" s="42" t="str">
        <f t="shared" si="436"/>
        <v/>
      </c>
      <c r="CQ736" s="42" t="str">
        <f t="shared" si="437"/>
        <v/>
      </c>
      <c r="CR736" s="42" t="str">
        <f t="shared" si="438"/>
        <v/>
      </c>
      <c r="CS736" s="42" t="str">
        <f t="shared" si="439"/>
        <v/>
      </c>
      <c r="CT736" s="42" t="str">
        <f t="shared" si="440"/>
        <v/>
      </c>
      <c r="CU736" s="43" t="str">
        <f t="shared" si="441"/>
        <v/>
      </c>
      <c r="CV736" s="43" t="str">
        <f t="shared" si="442"/>
        <v/>
      </c>
      <c r="CW736" s="43" t="str">
        <f t="shared" si="443"/>
        <v/>
      </c>
      <c r="CX736" s="13"/>
    </row>
    <row r="737" spans="1:102" x14ac:dyDescent="0.25">
      <c r="A737" s="31"/>
      <c r="B737" s="13"/>
      <c r="C737" s="13"/>
      <c r="D737" s="13"/>
      <c r="E737" s="32"/>
      <c r="F737" s="32"/>
      <c r="G737" s="32"/>
      <c r="H737" s="32"/>
      <c r="I737" s="32"/>
      <c r="J737" s="13"/>
      <c r="K737" s="33"/>
      <c r="L737" s="34" t="str">
        <f>IFERROR(INDEX('Pokemon Data'!A:A,MATCH($A737,'Pokemon Data'!$B:$B,0)),"")</f>
        <v/>
      </c>
      <c r="M737" s="34" t="str">
        <f>IFERROR(INDEX('Pokemon Data'!I:I,MATCH($A737,'Pokemon Data'!$B:$B,0)),"")</f>
        <v/>
      </c>
      <c r="N737" s="34" t="str">
        <f>IFERROR(INDEX('Pokemon Data'!J:J,MATCH($A737,'Pokemon Data'!$B:$B,0)),"")</f>
        <v/>
      </c>
      <c r="O737" s="34" t="str">
        <f>IFERROR(INDEX('Pokemon Data'!K:K,MATCH($A737,'Pokemon Data'!$B:$B,0)),"")</f>
        <v/>
      </c>
      <c r="P737" s="35" t="str">
        <f>IFERROR(INDEX('Level Multipliers'!$A:$A,MATCH($D737,'Level Multipliers'!$B:$B,0)),"")</f>
        <v/>
      </c>
      <c r="Q737" s="36" t="str">
        <f>IFERROR(INDEX('Level Multipliers'!$D:$D,MATCH(P737,'Level Multipliers'!$A:$A,0)),"")</f>
        <v/>
      </c>
      <c r="R737" s="37" t="str">
        <f t="shared" si="407"/>
        <v/>
      </c>
      <c r="S737" s="37" t="str">
        <f t="shared" si="408"/>
        <v/>
      </c>
      <c r="T737" s="38" t="str">
        <f t="shared" si="409"/>
        <v/>
      </c>
      <c r="U737" s="38" t="str">
        <f t="shared" si="410"/>
        <v/>
      </c>
      <c r="V737" s="38" t="b">
        <f t="shared" si="411"/>
        <v>1</v>
      </c>
      <c r="W737" s="37" t="str">
        <f t="array" ref="W737:AG737">IF(V737,"",IVSolution($M737,$N737,$O737,R737,S737,T737,U737,$E737,$F737,$G737,$H737,$I737))</f>
        <v/>
      </c>
      <c r="X737" s="37" t="str">
        <v/>
      </c>
      <c r="Y737" s="37" t="str">
        <v/>
      </c>
      <c r="Z737" s="39" t="str">
        <v/>
      </c>
      <c r="AA737" s="39" t="str">
        <v/>
      </c>
      <c r="AB737" s="37" t="str">
        <v/>
      </c>
      <c r="AC737" s="37" t="str">
        <v/>
      </c>
      <c r="AD737" s="37" t="str">
        <v/>
      </c>
      <c r="AE737" s="37" t="str">
        <v/>
      </c>
      <c r="AF737" s="37" t="str">
        <v/>
      </c>
      <c r="AG737" s="37" t="str">
        <v/>
      </c>
      <c r="AH737" s="40" t="str">
        <f t="shared" si="412"/>
        <v/>
      </c>
      <c r="AI737" s="36" t="str">
        <f>IFERROR(INDEX('Level Multipliers'!$D:$D,MATCH(AH737,'Level Multipliers'!$A:$A,0)),"")</f>
        <v/>
      </c>
      <c r="AJ737" s="37" t="str">
        <f t="shared" si="413"/>
        <v/>
      </c>
      <c r="AK737" s="37" t="str">
        <f t="shared" si="414"/>
        <v/>
      </c>
      <c r="AL737" s="38" t="str">
        <f t="shared" si="415"/>
        <v/>
      </c>
      <c r="AM737" s="38" t="str">
        <f t="shared" si="416"/>
        <v/>
      </c>
      <c r="AN737" s="38" t="b">
        <f t="shared" si="417"/>
        <v>1</v>
      </c>
      <c r="AO737" s="37" t="str">
        <f t="array" ref="AO737:AY737">IF(AN737,"",IVSolution($M737,$N737,$O737,AJ737,AK737,AL737,AM737,$E737,$F737,$G737,$H737,$I737))</f>
        <v/>
      </c>
      <c r="AP737" s="37" t="str">
        <v/>
      </c>
      <c r="AQ737" s="37" t="str">
        <v/>
      </c>
      <c r="AR737" s="39" t="str">
        <v/>
      </c>
      <c r="AS737" s="39" t="str">
        <v/>
      </c>
      <c r="AT737" s="37" t="str">
        <v/>
      </c>
      <c r="AU737" s="37" t="str">
        <v/>
      </c>
      <c r="AV737" s="37" t="str">
        <v/>
      </c>
      <c r="AW737" s="37" t="str">
        <v/>
      </c>
      <c r="AX737" s="37" t="str">
        <v/>
      </c>
      <c r="AY737" s="37" t="str">
        <v/>
      </c>
      <c r="AZ737" s="40" t="str">
        <f t="shared" si="418"/>
        <v/>
      </c>
      <c r="BA737" s="36" t="str">
        <f>IFERROR(INDEX('Level Multipliers'!$D:$D,MATCH(AZ737,'Level Multipliers'!$A:$A,0)),"")</f>
        <v/>
      </c>
      <c r="BB737" s="37" t="str">
        <f t="shared" si="419"/>
        <v/>
      </c>
      <c r="BC737" s="37" t="str">
        <f t="shared" si="420"/>
        <v/>
      </c>
      <c r="BD737" s="38" t="str">
        <f t="shared" si="421"/>
        <v/>
      </c>
      <c r="BE737" s="38" t="str">
        <f t="shared" si="422"/>
        <v/>
      </c>
      <c r="BF737" s="38" t="b">
        <f t="shared" si="423"/>
        <v>1</v>
      </c>
      <c r="BG737" s="37" t="str">
        <f t="array" ref="BG737:BQ737">IF(BF737,"",IVSolution($M737,$N737,$O737,BB737,BC737,BD737,BE737,$E737,$F737,$G737,$H737,$I737))</f>
        <v/>
      </c>
      <c r="BH737" s="37" t="str">
        <v/>
      </c>
      <c r="BI737" s="37" t="str">
        <v/>
      </c>
      <c r="BJ737" s="39" t="str">
        <v/>
      </c>
      <c r="BK737" s="39" t="str">
        <v/>
      </c>
      <c r="BL737" s="37" t="str">
        <v/>
      </c>
      <c r="BM737" s="37" t="str">
        <v/>
      </c>
      <c r="BN737" s="37" t="str">
        <v/>
      </c>
      <c r="BO737" s="37" t="str">
        <v/>
      </c>
      <c r="BP737" s="37" t="str">
        <v/>
      </c>
      <c r="BQ737" s="37" t="str">
        <v/>
      </c>
      <c r="BR737" s="40" t="str">
        <f t="shared" si="424"/>
        <v/>
      </c>
      <c r="BS737" s="36" t="str">
        <f>IFERROR(INDEX('Level Multipliers'!$D:$D,MATCH(BR737,'Level Multipliers'!$A:$A,0)),"")</f>
        <v/>
      </c>
      <c r="BT737" s="37" t="str">
        <f t="shared" si="425"/>
        <v/>
      </c>
      <c r="BU737" s="37" t="str">
        <f t="shared" si="426"/>
        <v/>
      </c>
      <c r="BV737" s="38" t="str">
        <f t="shared" si="427"/>
        <v/>
      </c>
      <c r="BW737" s="38" t="str">
        <f t="shared" si="428"/>
        <v/>
      </c>
      <c r="BX737" s="38" t="b">
        <f t="shared" si="429"/>
        <v>1</v>
      </c>
      <c r="BY737" s="37" t="str">
        <f t="array" ref="BY737:CI737">IF(BX737,"",IVSolution($M737,$N737,$O737,BT737,BU737,BV737,BW737,$E737,$F737,$G737,$H737,$I737))</f>
        <v/>
      </c>
      <c r="BZ737" s="37" t="str">
        <v/>
      </c>
      <c r="CA737" s="37" t="str">
        <v/>
      </c>
      <c r="CB737" s="39" t="str">
        <v/>
      </c>
      <c r="CC737" s="39" t="str">
        <v/>
      </c>
      <c r="CD737" s="37" t="str">
        <v/>
      </c>
      <c r="CE737" s="37" t="str">
        <v/>
      </c>
      <c r="CF737" s="37" t="str">
        <v/>
      </c>
      <c r="CG737" s="37" t="str">
        <v/>
      </c>
      <c r="CH737" s="37" t="str">
        <v/>
      </c>
      <c r="CI737" s="37" t="str">
        <v/>
      </c>
      <c r="CJ737" s="41" t="str">
        <f t="shared" si="430"/>
        <v/>
      </c>
      <c r="CK737" s="41" t="str">
        <f t="shared" si="431"/>
        <v/>
      </c>
      <c r="CL737" s="61" t="str">
        <f t="shared" si="432"/>
        <v/>
      </c>
      <c r="CM737" s="39" t="str">
        <f t="shared" si="433"/>
        <v/>
      </c>
      <c r="CN737" s="39" t="str">
        <f t="shared" si="434"/>
        <v/>
      </c>
      <c r="CO737" s="42" t="str">
        <f t="shared" si="435"/>
        <v/>
      </c>
      <c r="CP737" s="42" t="str">
        <f t="shared" si="436"/>
        <v/>
      </c>
      <c r="CQ737" s="42" t="str">
        <f t="shared" si="437"/>
        <v/>
      </c>
      <c r="CR737" s="42" t="str">
        <f t="shared" si="438"/>
        <v/>
      </c>
      <c r="CS737" s="42" t="str">
        <f t="shared" si="439"/>
        <v/>
      </c>
      <c r="CT737" s="42" t="str">
        <f t="shared" si="440"/>
        <v/>
      </c>
      <c r="CU737" s="43" t="str">
        <f t="shared" si="441"/>
        <v/>
      </c>
      <c r="CV737" s="43" t="str">
        <f t="shared" si="442"/>
        <v/>
      </c>
      <c r="CW737" s="43" t="str">
        <f t="shared" si="443"/>
        <v/>
      </c>
      <c r="CX737" s="13"/>
    </row>
    <row r="738" spans="1:102" x14ac:dyDescent="0.25">
      <c r="A738" s="31"/>
      <c r="B738" s="13"/>
      <c r="C738" s="13"/>
      <c r="D738" s="13"/>
      <c r="E738" s="32"/>
      <c r="F738" s="32"/>
      <c r="G738" s="32"/>
      <c r="H738" s="32"/>
      <c r="I738" s="32"/>
      <c r="J738" s="13"/>
      <c r="K738" s="33"/>
      <c r="L738" s="34" t="str">
        <f>IFERROR(INDEX('Pokemon Data'!A:A,MATCH($A738,'Pokemon Data'!$B:$B,0)),"")</f>
        <v/>
      </c>
      <c r="M738" s="34" t="str">
        <f>IFERROR(INDEX('Pokemon Data'!I:I,MATCH($A738,'Pokemon Data'!$B:$B,0)),"")</f>
        <v/>
      </c>
      <c r="N738" s="34" t="str">
        <f>IFERROR(INDEX('Pokemon Data'!J:J,MATCH($A738,'Pokemon Data'!$B:$B,0)),"")</f>
        <v/>
      </c>
      <c r="O738" s="34" t="str">
        <f>IFERROR(INDEX('Pokemon Data'!K:K,MATCH($A738,'Pokemon Data'!$B:$B,0)),"")</f>
        <v/>
      </c>
      <c r="P738" s="35" t="str">
        <f>IFERROR(INDEX('Level Multipliers'!$A:$A,MATCH($D738,'Level Multipliers'!$B:$B,0)),"")</f>
        <v/>
      </c>
      <c r="Q738" s="36" t="str">
        <f>IFERROR(INDEX('Level Multipliers'!$D:$D,MATCH(P738,'Level Multipliers'!$A:$A,0)),"")</f>
        <v/>
      </c>
      <c r="R738" s="37" t="str">
        <f t="shared" si="407"/>
        <v/>
      </c>
      <c r="S738" s="37" t="str">
        <f t="shared" si="408"/>
        <v/>
      </c>
      <c r="T738" s="38" t="str">
        <f t="shared" si="409"/>
        <v/>
      </c>
      <c r="U738" s="38" t="str">
        <f t="shared" si="410"/>
        <v/>
      </c>
      <c r="V738" s="38" t="b">
        <f t="shared" si="411"/>
        <v>1</v>
      </c>
      <c r="W738" s="37" t="str">
        <f t="array" ref="W738:AG738">IF(V738,"",IVSolution($M738,$N738,$O738,R738,S738,T738,U738,$E738,$F738,$G738,$H738,$I738))</f>
        <v/>
      </c>
      <c r="X738" s="37" t="str">
        <v/>
      </c>
      <c r="Y738" s="37" t="str">
        <v/>
      </c>
      <c r="Z738" s="39" t="str">
        <v/>
      </c>
      <c r="AA738" s="39" t="str">
        <v/>
      </c>
      <c r="AB738" s="37" t="str">
        <v/>
      </c>
      <c r="AC738" s="37" t="str">
        <v/>
      </c>
      <c r="AD738" s="37" t="str">
        <v/>
      </c>
      <c r="AE738" s="37" t="str">
        <v/>
      </c>
      <c r="AF738" s="37" t="str">
        <v/>
      </c>
      <c r="AG738" s="37" t="str">
        <v/>
      </c>
      <c r="AH738" s="40" t="str">
        <f t="shared" si="412"/>
        <v/>
      </c>
      <c r="AI738" s="36" t="str">
        <f>IFERROR(INDEX('Level Multipliers'!$D:$D,MATCH(AH738,'Level Multipliers'!$A:$A,0)),"")</f>
        <v/>
      </c>
      <c r="AJ738" s="37" t="str">
        <f t="shared" si="413"/>
        <v/>
      </c>
      <c r="AK738" s="37" t="str">
        <f t="shared" si="414"/>
        <v/>
      </c>
      <c r="AL738" s="38" t="str">
        <f t="shared" si="415"/>
        <v/>
      </c>
      <c r="AM738" s="38" t="str">
        <f t="shared" si="416"/>
        <v/>
      </c>
      <c r="AN738" s="38" t="b">
        <f t="shared" si="417"/>
        <v>1</v>
      </c>
      <c r="AO738" s="37" t="str">
        <f t="array" ref="AO738:AY738">IF(AN738,"",IVSolution($M738,$N738,$O738,AJ738,AK738,AL738,AM738,$E738,$F738,$G738,$H738,$I738))</f>
        <v/>
      </c>
      <c r="AP738" s="37" t="str">
        <v/>
      </c>
      <c r="AQ738" s="37" t="str">
        <v/>
      </c>
      <c r="AR738" s="39" t="str">
        <v/>
      </c>
      <c r="AS738" s="39" t="str">
        <v/>
      </c>
      <c r="AT738" s="37" t="str">
        <v/>
      </c>
      <c r="AU738" s="37" t="str">
        <v/>
      </c>
      <c r="AV738" s="37" t="str">
        <v/>
      </c>
      <c r="AW738" s="37" t="str">
        <v/>
      </c>
      <c r="AX738" s="37" t="str">
        <v/>
      </c>
      <c r="AY738" s="37" t="str">
        <v/>
      </c>
      <c r="AZ738" s="40" t="str">
        <f t="shared" si="418"/>
        <v/>
      </c>
      <c r="BA738" s="36" t="str">
        <f>IFERROR(INDEX('Level Multipliers'!$D:$D,MATCH(AZ738,'Level Multipliers'!$A:$A,0)),"")</f>
        <v/>
      </c>
      <c r="BB738" s="37" t="str">
        <f t="shared" si="419"/>
        <v/>
      </c>
      <c r="BC738" s="37" t="str">
        <f t="shared" si="420"/>
        <v/>
      </c>
      <c r="BD738" s="38" t="str">
        <f t="shared" si="421"/>
        <v/>
      </c>
      <c r="BE738" s="38" t="str">
        <f t="shared" si="422"/>
        <v/>
      </c>
      <c r="BF738" s="38" t="b">
        <f t="shared" si="423"/>
        <v>1</v>
      </c>
      <c r="BG738" s="37" t="str">
        <f t="array" ref="BG738:BQ738">IF(BF738,"",IVSolution($M738,$N738,$O738,BB738,BC738,BD738,BE738,$E738,$F738,$G738,$H738,$I738))</f>
        <v/>
      </c>
      <c r="BH738" s="37" t="str">
        <v/>
      </c>
      <c r="BI738" s="37" t="str">
        <v/>
      </c>
      <c r="BJ738" s="39" t="str">
        <v/>
      </c>
      <c r="BK738" s="39" t="str">
        <v/>
      </c>
      <c r="BL738" s="37" t="str">
        <v/>
      </c>
      <c r="BM738" s="37" t="str">
        <v/>
      </c>
      <c r="BN738" s="37" t="str">
        <v/>
      </c>
      <c r="BO738" s="37" t="str">
        <v/>
      </c>
      <c r="BP738" s="37" t="str">
        <v/>
      </c>
      <c r="BQ738" s="37" t="str">
        <v/>
      </c>
      <c r="BR738" s="40" t="str">
        <f t="shared" si="424"/>
        <v/>
      </c>
      <c r="BS738" s="36" t="str">
        <f>IFERROR(INDEX('Level Multipliers'!$D:$D,MATCH(BR738,'Level Multipliers'!$A:$A,0)),"")</f>
        <v/>
      </c>
      <c r="BT738" s="37" t="str">
        <f t="shared" si="425"/>
        <v/>
      </c>
      <c r="BU738" s="37" t="str">
        <f t="shared" si="426"/>
        <v/>
      </c>
      <c r="BV738" s="38" t="str">
        <f t="shared" si="427"/>
        <v/>
      </c>
      <c r="BW738" s="38" t="str">
        <f t="shared" si="428"/>
        <v/>
      </c>
      <c r="BX738" s="38" t="b">
        <f t="shared" si="429"/>
        <v>1</v>
      </c>
      <c r="BY738" s="37" t="str">
        <f t="array" ref="BY738:CI738">IF(BX738,"",IVSolution($M738,$N738,$O738,BT738,BU738,BV738,BW738,$E738,$F738,$G738,$H738,$I738))</f>
        <v/>
      </c>
      <c r="BZ738" s="37" t="str">
        <v/>
      </c>
      <c r="CA738" s="37" t="str">
        <v/>
      </c>
      <c r="CB738" s="39" t="str">
        <v/>
      </c>
      <c r="CC738" s="39" t="str">
        <v/>
      </c>
      <c r="CD738" s="37" t="str">
        <v/>
      </c>
      <c r="CE738" s="37" t="str">
        <v/>
      </c>
      <c r="CF738" s="37" t="str">
        <v/>
      </c>
      <c r="CG738" s="37" t="str">
        <v/>
      </c>
      <c r="CH738" s="37" t="str">
        <v/>
      </c>
      <c r="CI738" s="37" t="str">
        <v/>
      </c>
      <c r="CJ738" s="41" t="str">
        <f t="shared" si="430"/>
        <v/>
      </c>
      <c r="CK738" s="41" t="str">
        <f t="shared" si="431"/>
        <v/>
      </c>
      <c r="CL738" s="61" t="str">
        <f t="shared" si="432"/>
        <v/>
      </c>
      <c r="CM738" s="39" t="str">
        <f t="shared" si="433"/>
        <v/>
      </c>
      <c r="CN738" s="39" t="str">
        <f t="shared" si="434"/>
        <v/>
      </c>
      <c r="CO738" s="42" t="str">
        <f t="shared" si="435"/>
        <v/>
      </c>
      <c r="CP738" s="42" t="str">
        <f t="shared" si="436"/>
        <v/>
      </c>
      <c r="CQ738" s="42" t="str">
        <f t="shared" si="437"/>
        <v/>
      </c>
      <c r="CR738" s="42" t="str">
        <f t="shared" si="438"/>
        <v/>
      </c>
      <c r="CS738" s="42" t="str">
        <f t="shared" si="439"/>
        <v/>
      </c>
      <c r="CT738" s="42" t="str">
        <f t="shared" si="440"/>
        <v/>
      </c>
      <c r="CU738" s="43" t="str">
        <f t="shared" si="441"/>
        <v/>
      </c>
      <c r="CV738" s="43" t="str">
        <f t="shared" si="442"/>
        <v/>
      </c>
      <c r="CW738" s="43" t="str">
        <f t="shared" si="443"/>
        <v/>
      </c>
      <c r="CX738" s="13"/>
    </row>
    <row r="739" spans="1:102" x14ac:dyDescent="0.25">
      <c r="A739" s="31"/>
      <c r="B739" s="13"/>
      <c r="C739" s="13"/>
      <c r="D739" s="13"/>
      <c r="E739" s="32"/>
      <c r="F739" s="32"/>
      <c r="G739" s="32"/>
      <c r="H739" s="32"/>
      <c r="I739" s="32"/>
      <c r="J739" s="13"/>
      <c r="K739" s="33"/>
      <c r="L739" s="34" t="str">
        <f>IFERROR(INDEX('Pokemon Data'!A:A,MATCH($A739,'Pokemon Data'!$B:$B,0)),"")</f>
        <v/>
      </c>
      <c r="M739" s="34" t="str">
        <f>IFERROR(INDEX('Pokemon Data'!I:I,MATCH($A739,'Pokemon Data'!$B:$B,0)),"")</f>
        <v/>
      </c>
      <c r="N739" s="34" t="str">
        <f>IFERROR(INDEX('Pokemon Data'!J:J,MATCH($A739,'Pokemon Data'!$B:$B,0)),"")</f>
        <v/>
      </c>
      <c r="O739" s="34" t="str">
        <f>IFERROR(INDEX('Pokemon Data'!K:K,MATCH($A739,'Pokemon Data'!$B:$B,0)),"")</f>
        <v/>
      </c>
      <c r="P739" s="35" t="str">
        <f>IFERROR(INDEX('Level Multipliers'!$A:$A,MATCH($D739,'Level Multipliers'!$B:$B,0)),"")</f>
        <v/>
      </c>
      <c r="Q739" s="36" t="str">
        <f>IFERROR(INDEX('Level Multipliers'!$D:$D,MATCH(P739,'Level Multipliers'!$A:$A,0)),"")</f>
        <v/>
      </c>
      <c r="R739" s="37" t="str">
        <f t="shared" si="407"/>
        <v/>
      </c>
      <c r="S739" s="37" t="str">
        <f t="shared" si="408"/>
        <v/>
      </c>
      <c r="T739" s="38" t="str">
        <f t="shared" si="409"/>
        <v/>
      </c>
      <c r="U739" s="38" t="str">
        <f t="shared" si="410"/>
        <v/>
      </c>
      <c r="V739" s="38" t="b">
        <f t="shared" si="411"/>
        <v>1</v>
      </c>
      <c r="W739" s="37" t="str">
        <f t="array" ref="W739:AG739">IF(V739,"",IVSolution($M739,$N739,$O739,R739,S739,T739,U739,$E739,$F739,$G739,$H739,$I739))</f>
        <v/>
      </c>
      <c r="X739" s="37" t="str">
        <v/>
      </c>
      <c r="Y739" s="37" t="str">
        <v/>
      </c>
      <c r="Z739" s="39" t="str">
        <v/>
      </c>
      <c r="AA739" s="39" t="str">
        <v/>
      </c>
      <c r="AB739" s="37" t="str">
        <v/>
      </c>
      <c r="AC739" s="37" t="str">
        <v/>
      </c>
      <c r="AD739" s="37" t="str">
        <v/>
      </c>
      <c r="AE739" s="37" t="str">
        <v/>
      </c>
      <c r="AF739" s="37" t="str">
        <v/>
      </c>
      <c r="AG739" s="37" t="str">
        <v/>
      </c>
      <c r="AH739" s="40" t="str">
        <f t="shared" si="412"/>
        <v/>
      </c>
      <c r="AI739" s="36" t="str">
        <f>IFERROR(INDEX('Level Multipliers'!$D:$D,MATCH(AH739,'Level Multipliers'!$A:$A,0)),"")</f>
        <v/>
      </c>
      <c r="AJ739" s="37" t="str">
        <f t="shared" si="413"/>
        <v/>
      </c>
      <c r="AK739" s="37" t="str">
        <f t="shared" si="414"/>
        <v/>
      </c>
      <c r="AL739" s="38" t="str">
        <f t="shared" si="415"/>
        <v/>
      </c>
      <c r="AM739" s="38" t="str">
        <f t="shared" si="416"/>
        <v/>
      </c>
      <c r="AN739" s="38" t="b">
        <f t="shared" si="417"/>
        <v>1</v>
      </c>
      <c r="AO739" s="37" t="str">
        <f t="array" ref="AO739:AY739">IF(AN739,"",IVSolution($M739,$N739,$O739,AJ739,AK739,AL739,AM739,$E739,$F739,$G739,$H739,$I739))</f>
        <v/>
      </c>
      <c r="AP739" s="37" t="str">
        <v/>
      </c>
      <c r="AQ739" s="37" t="str">
        <v/>
      </c>
      <c r="AR739" s="39" t="str">
        <v/>
      </c>
      <c r="AS739" s="39" t="str">
        <v/>
      </c>
      <c r="AT739" s="37" t="str">
        <v/>
      </c>
      <c r="AU739" s="37" t="str">
        <v/>
      </c>
      <c r="AV739" s="37" t="str">
        <v/>
      </c>
      <c r="AW739" s="37" t="str">
        <v/>
      </c>
      <c r="AX739" s="37" t="str">
        <v/>
      </c>
      <c r="AY739" s="37" t="str">
        <v/>
      </c>
      <c r="AZ739" s="40" t="str">
        <f t="shared" si="418"/>
        <v/>
      </c>
      <c r="BA739" s="36" t="str">
        <f>IFERROR(INDEX('Level Multipliers'!$D:$D,MATCH(AZ739,'Level Multipliers'!$A:$A,0)),"")</f>
        <v/>
      </c>
      <c r="BB739" s="37" t="str">
        <f t="shared" si="419"/>
        <v/>
      </c>
      <c r="BC739" s="37" t="str">
        <f t="shared" si="420"/>
        <v/>
      </c>
      <c r="BD739" s="38" t="str">
        <f t="shared" si="421"/>
        <v/>
      </c>
      <c r="BE739" s="38" t="str">
        <f t="shared" si="422"/>
        <v/>
      </c>
      <c r="BF739" s="38" t="b">
        <f t="shared" si="423"/>
        <v>1</v>
      </c>
      <c r="BG739" s="37" t="str">
        <f t="array" ref="BG739:BQ739">IF(BF739,"",IVSolution($M739,$N739,$O739,BB739,BC739,BD739,BE739,$E739,$F739,$G739,$H739,$I739))</f>
        <v/>
      </c>
      <c r="BH739" s="37" t="str">
        <v/>
      </c>
      <c r="BI739" s="37" t="str">
        <v/>
      </c>
      <c r="BJ739" s="39" t="str">
        <v/>
      </c>
      <c r="BK739" s="39" t="str">
        <v/>
      </c>
      <c r="BL739" s="37" t="str">
        <v/>
      </c>
      <c r="BM739" s="37" t="str">
        <v/>
      </c>
      <c r="BN739" s="37" t="str">
        <v/>
      </c>
      <c r="BO739" s="37" t="str">
        <v/>
      </c>
      <c r="BP739" s="37" t="str">
        <v/>
      </c>
      <c r="BQ739" s="37" t="str">
        <v/>
      </c>
      <c r="BR739" s="40" t="str">
        <f t="shared" si="424"/>
        <v/>
      </c>
      <c r="BS739" s="36" t="str">
        <f>IFERROR(INDEX('Level Multipliers'!$D:$D,MATCH(BR739,'Level Multipliers'!$A:$A,0)),"")</f>
        <v/>
      </c>
      <c r="BT739" s="37" t="str">
        <f t="shared" si="425"/>
        <v/>
      </c>
      <c r="BU739" s="37" t="str">
        <f t="shared" si="426"/>
        <v/>
      </c>
      <c r="BV739" s="38" t="str">
        <f t="shared" si="427"/>
        <v/>
      </c>
      <c r="BW739" s="38" t="str">
        <f t="shared" si="428"/>
        <v/>
      </c>
      <c r="BX739" s="38" t="b">
        <f t="shared" si="429"/>
        <v>1</v>
      </c>
      <c r="BY739" s="37" t="str">
        <f t="array" ref="BY739:CI739">IF(BX739,"",IVSolution($M739,$N739,$O739,BT739,BU739,BV739,BW739,$E739,$F739,$G739,$H739,$I739))</f>
        <v/>
      </c>
      <c r="BZ739" s="37" t="str">
        <v/>
      </c>
      <c r="CA739" s="37" t="str">
        <v/>
      </c>
      <c r="CB739" s="39" t="str">
        <v/>
      </c>
      <c r="CC739" s="39" t="str">
        <v/>
      </c>
      <c r="CD739" s="37" t="str">
        <v/>
      </c>
      <c r="CE739" s="37" t="str">
        <v/>
      </c>
      <c r="CF739" s="37" t="str">
        <v/>
      </c>
      <c r="CG739" s="37" t="str">
        <v/>
      </c>
      <c r="CH739" s="37" t="str">
        <v/>
      </c>
      <c r="CI739" s="37" t="str">
        <v/>
      </c>
      <c r="CJ739" s="41" t="str">
        <f t="shared" si="430"/>
        <v/>
      </c>
      <c r="CK739" s="41" t="str">
        <f t="shared" si="431"/>
        <v/>
      </c>
      <c r="CL739" s="61" t="str">
        <f t="shared" si="432"/>
        <v/>
      </c>
      <c r="CM739" s="39" t="str">
        <f t="shared" si="433"/>
        <v/>
      </c>
      <c r="CN739" s="39" t="str">
        <f t="shared" si="434"/>
        <v/>
      </c>
      <c r="CO739" s="42" t="str">
        <f t="shared" si="435"/>
        <v/>
      </c>
      <c r="CP739" s="42" t="str">
        <f t="shared" si="436"/>
        <v/>
      </c>
      <c r="CQ739" s="42" t="str">
        <f t="shared" si="437"/>
        <v/>
      </c>
      <c r="CR739" s="42" t="str">
        <f t="shared" si="438"/>
        <v/>
      </c>
      <c r="CS739" s="42" t="str">
        <f t="shared" si="439"/>
        <v/>
      </c>
      <c r="CT739" s="42" t="str">
        <f t="shared" si="440"/>
        <v/>
      </c>
      <c r="CU739" s="43" t="str">
        <f t="shared" si="441"/>
        <v/>
      </c>
      <c r="CV739" s="43" t="str">
        <f t="shared" si="442"/>
        <v/>
      </c>
      <c r="CW739" s="43" t="str">
        <f t="shared" si="443"/>
        <v/>
      </c>
      <c r="CX739" s="13"/>
    </row>
    <row r="740" spans="1:102" x14ac:dyDescent="0.25">
      <c r="A740" s="31"/>
      <c r="B740" s="13"/>
      <c r="C740" s="13"/>
      <c r="D740" s="13"/>
      <c r="E740" s="32"/>
      <c r="F740" s="32"/>
      <c r="G740" s="32"/>
      <c r="H740" s="32"/>
      <c r="I740" s="32"/>
      <c r="J740" s="13"/>
      <c r="K740" s="33"/>
      <c r="L740" s="34" t="str">
        <f>IFERROR(INDEX('Pokemon Data'!A:A,MATCH($A740,'Pokemon Data'!$B:$B,0)),"")</f>
        <v/>
      </c>
      <c r="M740" s="34" t="str">
        <f>IFERROR(INDEX('Pokemon Data'!I:I,MATCH($A740,'Pokemon Data'!$B:$B,0)),"")</f>
        <v/>
      </c>
      <c r="N740" s="34" t="str">
        <f>IFERROR(INDEX('Pokemon Data'!J:J,MATCH($A740,'Pokemon Data'!$B:$B,0)),"")</f>
        <v/>
      </c>
      <c r="O740" s="34" t="str">
        <f>IFERROR(INDEX('Pokemon Data'!K:K,MATCH($A740,'Pokemon Data'!$B:$B,0)),"")</f>
        <v/>
      </c>
      <c r="P740" s="35" t="str">
        <f>IFERROR(INDEX('Level Multipliers'!$A:$A,MATCH($D740,'Level Multipliers'!$B:$B,0)),"")</f>
        <v/>
      </c>
      <c r="Q740" s="36" t="str">
        <f>IFERROR(INDEX('Level Multipliers'!$D:$D,MATCH(P740,'Level Multipliers'!$A:$A,0)),"")</f>
        <v/>
      </c>
      <c r="R740" s="37" t="str">
        <f t="shared" si="407"/>
        <v/>
      </c>
      <c r="S740" s="37" t="str">
        <f t="shared" si="408"/>
        <v/>
      </c>
      <c r="T740" s="38" t="str">
        <f t="shared" si="409"/>
        <v/>
      </c>
      <c r="U740" s="38" t="str">
        <f t="shared" si="410"/>
        <v/>
      </c>
      <c r="V740" s="38" t="b">
        <f t="shared" si="411"/>
        <v>1</v>
      </c>
      <c r="W740" s="37" t="str">
        <f t="array" ref="W740:AG740">IF(V740,"",IVSolution($M740,$N740,$O740,R740,S740,T740,U740,$E740,$F740,$G740,$H740,$I740))</f>
        <v/>
      </c>
      <c r="X740" s="37" t="str">
        <v/>
      </c>
      <c r="Y740" s="37" t="str">
        <v/>
      </c>
      <c r="Z740" s="39" t="str">
        <v/>
      </c>
      <c r="AA740" s="39" t="str">
        <v/>
      </c>
      <c r="AB740" s="37" t="str">
        <v/>
      </c>
      <c r="AC740" s="37" t="str">
        <v/>
      </c>
      <c r="AD740" s="37" t="str">
        <v/>
      </c>
      <c r="AE740" s="37" t="str">
        <v/>
      </c>
      <c r="AF740" s="37" t="str">
        <v/>
      </c>
      <c r="AG740" s="37" t="str">
        <v/>
      </c>
      <c r="AH740" s="40" t="str">
        <f t="shared" si="412"/>
        <v/>
      </c>
      <c r="AI740" s="36" t="str">
        <f>IFERROR(INDEX('Level Multipliers'!$D:$D,MATCH(AH740,'Level Multipliers'!$A:$A,0)),"")</f>
        <v/>
      </c>
      <c r="AJ740" s="37" t="str">
        <f t="shared" si="413"/>
        <v/>
      </c>
      <c r="AK740" s="37" t="str">
        <f t="shared" si="414"/>
        <v/>
      </c>
      <c r="AL740" s="38" t="str">
        <f t="shared" si="415"/>
        <v/>
      </c>
      <c r="AM740" s="38" t="str">
        <f t="shared" si="416"/>
        <v/>
      </c>
      <c r="AN740" s="38" t="b">
        <f t="shared" si="417"/>
        <v>1</v>
      </c>
      <c r="AO740" s="37" t="str">
        <f t="array" ref="AO740:AY740">IF(AN740,"",IVSolution($M740,$N740,$O740,AJ740,AK740,AL740,AM740,$E740,$F740,$G740,$H740,$I740))</f>
        <v/>
      </c>
      <c r="AP740" s="37" t="str">
        <v/>
      </c>
      <c r="AQ740" s="37" t="str">
        <v/>
      </c>
      <c r="AR740" s="39" t="str">
        <v/>
      </c>
      <c r="AS740" s="39" t="str">
        <v/>
      </c>
      <c r="AT740" s="37" t="str">
        <v/>
      </c>
      <c r="AU740" s="37" t="str">
        <v/>
      </c>
      <c r="AV740" s="37" t="str">
        <v/>
      </c>
      <c r="AW740" s="37" t="str">
        <v/>
      </c>
      <c r="AX740" s="37" t="str">
        <v/>
      </c>
      <c r="AY740" s="37" t="str">
        <v/>
      </c>
      <c r="AZ740" s="40" t="str">
        <f t="shared" si="418"/>
        <v/>
      </c>
      <c r="BA740" s="36" t="str">
        <f>IFERROR(INDEX('Level Multipliers'!$D:$D,MATCH(AZ740,'Level Multipliers'!$A:$A,0)),"")</f>
        <v/>
      </c>
      <c r="BB740" s="37" t="str">
        <f t="shared" si="419"/>
        <v/>
      </c>
      <c r="BC740" s="37" t="str">
        <f t="shared" si="420"/>
        <v/>
      </c>
      <c r="BD740" s="38" t="str">
        <f t="shared" si="421"/>
        <v/>
      </c>
      <c r="BE740" s="38" t="str">
        <f t="shared" si="422"/>
        <v/>
      </c>
      <c r="BF740" s="38" t="b">
        <f t="shared" si="423"/>
        <v>1</v>
      </c>
      <c r="BG740" s="37" t="str">
        <f t="array" ref="BG740:BQ740">IF(BF740,"",IVSolution($M740,$N740,$O740,BB740,BC740,BD740,BE740,$E740,$F740,$G740,$H740,$I740))</f>
        <v/>
      </c>
      <c r="BH740" s="37" t="str">
        <v/>
      </c>
      <c r="BI740" s="37" t="str">
        <v/>
      </c>
      <c r="BJ740" s="39" t="str">
        <v/>
      </c>
      <c r="BK740" s="39" t="str">
        <v/>
      </c>
      <c r="BL740" s="37" t="str">
        <v/>
      </c>
      <c r="BM740" s="37" t="str">
        <v/>
      </c>
      <c r="BN740" s="37" t="str">
        <v/>
      </c>
      <c r="BO740" s="37" t="str">
        <v/>
      </c>
      <c r="BP740" s="37" t="str">
        <v/>
      </c>
      <c r="BQ740" s="37" t="str">
        <v/>
      </c>
      <c r="BR740" s="40" t="str">
        <f t="shared" si="424"/>
        <v/>
      </c>
      <c r="BS740" s="36" t="str">
        <f>IFERROR(INDEX('Level Multipliers'!$D:$D,MATCH(BR740,'Level Multipliers'!$A:$A,0)),"")</f>
        <v/>
      </c>
      <c r="BT740" s="37" t="str">
        <f t="shared" si="425"/>
        <v/>
      </c>
      <c r="BU740" s="37" t="str">
        <f t="shared" si="426"/>
        <v/>
      </c>
      <c r="BV740" s="38" t="str">
        <f t="shared" si="427"/>
        <v/>
      </c>
      <c r="BW740" s="38" t="str">
        <f t="shared" si="428"/>
        <v/>
      </c>
      <c r="BX740" s="38" t="b">
        <f t="shared" si="429"/>
        <v>1</v>
      </c>
      <c r="BY740" s="37" t="str">
        <f t="array" ref="BY740:CI740">IF(BX740,"",IVSolution($M740,$N740,$O740,BT740,BU740,BV740,BW740,$E740,$F740,$G740,$H740,$I740))</f>
        <v/>
      </c>
      <c r="BZ740" s="37" t="str">
        <v/>
      </c>
      <c r="CA740" s="37" t="str">
        <v/>
      </c>
      <c r="CB740" s="39" t="str">
        <v/>
      </c>
      <c r="CC740" s="39" t="str">
        <v/>
      </c>
      <c r="CD740" s="37" t="str">
        <v/>
      </c>
      <c r="CE740" s="37" t="str">
        <v/>
      </c>
      <c r="CF740" s="37" t="str">
        <v/>
      </c>
      <c r="CG740" s="37" t="str">
        <v/>
      </c>
      <c r="CH740" s="37" t="str">
        <v/>
      </c>
      <c r="CI740" s="37" t="str">
        <v/>
      </c>
      <c r="CJ740" s="41" t="str">
        <f t="shared" si="430"/>
        <v/>
      </c>
      <c r="CK740" s="41" t="str">
        <f t="shared" si="431"/>
        <v/>
      </c>
      <c r="CL740" s="61" t="str">
        <f t="shared" si="432"/>
        <v/>
      </c>
      <c r="CM740" s="39" t="str">
        <f t="shared" si="433"/>
        <v/>
      </c>
      <c r="CN740" s="39" t="str">
        <f t="shared" si="434"/>
        <v/>
      </c>
      <c r="CO740" s="42" t="str">
        <f t="shared" si="435"/>
        <v/>
      </c>
      <c r="CP740" s="42" t="str">
        <f t="shared" si="436"/>
        <v/>
      </c>
      <c r="CQ740" s="42" t="str">
        <f t="shared" si="437"/>
        <v/>
      </c>
      <c r="CR740" s="42" t="str">
        <f t="shared" si="438"/>
        <v/>
      </c>
      <c r="CS740" s="42" t="str">
        <f t="shared" si="439"/>
        <v/>
      </c>
      <c r="CT740" s="42" t="str">
        <f t="shared" si="440"/>
        <v/>
      </c>
      <c r="CU740" s="43" t="str">
        <f t="shared" si="441"/>
        <v/>
      </c>
      <c r="CV740" s="43" t="str">
        <f t="shared" si="442"/>
        <v/>
      </c>
      <c r="CW740" s="43" t="str">
        <f t="shared" si="443"/>
        <v/>
      </c>
      <c r="CX740" s="13"/>
    </row>
    <row r="741" spans="1:102" x14ac:dyDescent="0.25">
      <c r="A741" s="31"/>
      <c r="B741" s="13"/>
      <c r="C741" s="13"/>
      <c r="D741" s="13"/>
      <c r="E741" s="32"/>
      <c r="F741" s="32"/>
      <c r="G741" s="32"/>
      <c r="H741" s="32"/>
      <c r="I741" s="32"/>
      <c r="J741" s="13"/>
      <c r="K741" s="33"/>
      <c r="L741" s="34" t="str">
        <f>IFERROR(INDEX('Pokemon Data'!A:A,MATCH($A741,'Pokemon Data'!$B:$B,0)),"")</f>
        <v/>
      </c>
      <c r="M741" s="34" t="str">
        <f>IFERROR(INDEX('Pokemon Data'!I:I,MATCH($A741,'Pokemon Data'!$B:$B,0)),"")</f>
        <v/>
      </c>
      <c r="N741" s="34" t="str">
        <f>IFERROR(INDEX('Pokemon Data'!J:J,MATCH($A741,'Pokemon Data'!$B:$B,0)),"")</f>
        <v/>
      </c>
      <c r="O741" s="34" t="str">
        <f>IFERROR(INDEX('Pokemon Data'!K:K,MATCH($A741,'Pokemon Data'!$B:$B,0)),"")</f>
        <v/>
      </c>
      <c r="P741" s="35" t="str">
        <f>IFERROR(INDEX('Level Multipliers'!$A:$A,MATCH($D741,'Level Multipliers'!$B:$B,0)),"")</f>
        <v/>
      </c>
      <c r="Q741" s="36" t="str">
        <f>IFERROR(INDEX('Level Multipliers'!$D:$D,MATCH(P741,'Level Multipliers'!$A:$A,0)),"")</f>
        <v/>
      </c>
      <c r="R741" s="37" t="str">
        <f t="shared" si="407"/>
        <v/>
      </c>
      <c r="S741" s="37" t="str">
        <f t="shared" si="408"/>
        <v/>
      </c>
      <c r="T741" s="38" t="str">
        <f t="shared" si="409"/>
        <v/>
      </c>
      <c r="U741" s="38" t="str">
        <f t="shared" si="410"/>
        <v/>
      </c>
      <c r="V741" s="38" t="b">
        <f t="shared" si="411"/>
        <v>1</v>
      </c>
      <c r="W741" s="37" t="str">
        <f t="array" ref="W741:AG741">IF(V741,"",IVSolution($M741,$N741,$O741,R741,S741,T741,U741,$E741,$F741,$G741,$H741,$I741))</f>
        <v/>
      </c>
      <c r="X741" s="37" t="str">
        <v/>
      </c>
      <c r="Y741" s="37" t="str">
        <v/>
      </c>
      <c r="Z741" s="39" t="str">
        <v/>
      </c>
      <c r="AA741" s="39" t="str">
        <v/>
      </c>
      <c r="AB741" s="37" t="str">
        <v/>
      </c>
      <c r="AC741" s="37" t="str">
        <v/>
      </c>
      <c r="AD741" s="37" t="str">
        <v/>
      </c>
      <c r="AE741" s="37" t="str">
        <v/>
      </c>
      <c r="AF741" s="37" t="str">
        <v/>
      </c>
      <c r="AG741" s="37" t="str">
        <v/>
      </c>
      <c r="AH741" s="40" t="str">
        <f t="shared" si="412"/>
        <v/>
      </c>
      <c r="AI741" s="36" t="str">
        <f>IFERROR(INDEX('Level Multipliers'!$D:$D,MATCH(AH741,'Level Multipliers'!$A:$A,0)),"")</f>
        <v/>
      </c>
      <c r="AJ741" s="37" t="str">
        <f t="shared" si="413"/>
        <v/>
      </c>
      <c r="AK741" s="37" t="str">
        <f t="shared" si="414"/>
        <v/>
      </c>
      <c r="AL741" s="38" t="str">
        <f t="shared" si="415"/>
        <v/>
      </c>
      <c r="AM741" s="38" t="str">
        <f t="shared" si="416"/>
        <v/>
      </c>
      <c r="AN741" s="38" t="b">
        <f t="shared" si="417"/>
        <v>1</v>
      </c>
      <c r="AO741" s="37" t="str">
        <f t="array" ref="AO741:AY741">IF(AN741,"",IVSolution($M741,$N741,$O741,AJ741,AK741,AL741,AM741,$E741,$F741,$G741,$H741,$I741))</f>
        <v/>
      </c>
      <c r="AP741" s="37" t="str">
        <v/>
      </c>
      <c r="AQ741" s="37" t="str">
        <v/>
      </c>
      <c r="AR741" s="39" t="str">
        <v/>
      </c>
      <c r="AS741" s="39" t="str">
        <v/>
      </c>
      <c r="AT741" s="37" t="str">
        <v/>
      </c>
      <c r="AU741" s="37" t="str">
        <v/>
      </c>
      <c r="AV741" s="37" t="str">
        <v/>
      </c>
      <c r="AW741" s="37" t="str">
        <v/>
      </c>
      <c r="AX741" s="37" t="str">
        <v/>
      </c>
      <c r="AY741" s="37" t="str">
        <v/>
      </c>
      <c r="AZ741" s="40" t="str">
        <f t="shared" si="418"/>
        <v/>
      </c>
      <c r="BA741" s="36" t="str">
        <f>IFERROR(INDEX('Level Multipliers'!$D:$D,MATCH(AZ741,'Level Multipliers'!$A:$A,0)),"")</f>
        <v/>
      </c>
      <c r="BB741" s="37" t="str">
        <f t="shared" si="419"/>
        <v/>
      </c>
      <c r="BC741" s="37" t="str">
        <f t="shared" si="420"/>
        <v/>
      </c>
      <c r="BD741" s="38" t="str">
        <f t="shared" si="421"/>
        <v/>
      </c>
      <c r="BE741" s="38" t="str">
        <f t="shared" si="422"/>
        <v/>
      </c>
      <c r="BF741" s="38" t="b">
        <f t="shared" si="423"/>
        <v>1</v>
      </c>
      <c r="BG741" s="37" t="str">
        <f t="array" ref="BG741:BQ741">IF(BF741,"",IVSolution($M741,$N741,$O741,BB741,BC741,BD741,BE741,$E741,$F741,$G741,$H741,$I741))</f>
        <v/>
      </c>
      <c r="BH741" s="37" t="str">
        <v/>
      </c>
      <c r="BI741" s="37" t="str">
        <v/>
      </c>
      <c r="BJ741" s="39" t="str">
        <v/>
      </c>
      <c r="BK741" s="39" t="str">
        <v/>
      </c>
      <c r="BL741" s="37" t="str">
        <v/>
      </c>
      <c r="BM741" s="37" t="str">
        <v/>
      </c>
      <c r="BN741" s="37" t="str">
        <v/>
      </c>
      <c r="BO741" s="37" t="str">
        <v/>
      </c>
      <c r="BP741" s="37" t="str">
        <v/>
      </c>
      <c r="BQ741" s="37" t="str">
        <v/>
      </c>
      <c r="BR741" s="40" t="str">
        <f t="shared" si="424"/>
        <v/>
      </c>
      <c r="BS741" s="36" t="str">
        <f>IFERROR(INDEX('Level Multipliers'!$D:$D,MATCH(BR741,'Level Multipliers'!$A:$A,0)),"")</f>
        <v/>
      </c>
      <c r="BT741" s="37" t="str">
        <f t="shared" si="425"/>
        <v/>
      </c>
      <c r="BU741" s="37" t="str">
        <f t="shared" si="426"/>
        <v/>
      </c>
      <c r="BV741" s="38" t="str">
        <f t="shared" si="427"/>
        <v/>
      </c>
      <c r="BW741" s="38" t="str">
        <f t="shared" si="428"/>
        <v/>
      </c>
      <c r="BX741" s="38" t="b">
        <f t="shared" si="429"/>
        <v>1</v>
      </c>
      <c r="BY741" s="37" t="str">
        <f t="array" ref="BY741:CI741">IF(BX741,"",IVSolution($M741,$N741,$O741,BT741,BU741,BV741,BW741,$E741,$F741,$G741,$H741,$I741))</f>
        <v/>
      </c>
      <c r="BZ741" s="37" t="str">
        <v/>
      </c>
      <c r="CA741" s="37" t="str">
        <v/>
      </c>
      <c r="CB741" s="39" t="str">
        <v/>
      </c>
      <c r="CC741" s="39" t="str">
        <v/>
      </c>
      <c r="CD741" s="37" t="str">
        <v/>
      </c>
      <c r="CE741" s="37" t="str">
        <v/>
      </c>
      <c r="CF741" s="37" t="str">
        <v/>
      </c>
      <c r="CG741" s="37" t="str">
        <v/>
      </c>
      <c r="CH741" s="37" t="str">
        <v/>
      </c>
      <c r="CI741" s="37" t="str">
        <v/>
      </c>
      <c r="CJ741" s="41" t="str">
        <f t="shared" si="430"/>
        <v/>
      </c>
      <c r="CK741" s="41" t="str">
        <f t="shared" si="431"/>
        <v/>
      </c>
      <c r="CL741" s="61" t="str">
        <f t="shared" si="432"/>
        <v/>
      </c>
      <c r="CM741" s="39" t="str">
        <f t="shared" si="433"/>
        <v/>
      </c>
      <c r="CN741" s="39" t="str">
        <f t="shared" si="434"/>
        <v/>
      </c>
      <c r="CO741" s="42" t="str">
        <f t="shared" si="435"/>
        <v/>
      </c>
      <c r="CP741" s="42" t="str">
        <f t="shared" si="436"/>
        <v/>
      </c>
      <c r="CQ741" s="42" t="str">
        <f t="shared" si="437"/>
        <v/>
      </c>
      <c r="CR741" s="42" t="str">
        <f t="shared" si="438"/>
        <v/>
      </c>
      <c r="CS741" s="42" t="str">
        <f t="shared" si="439"/>
        <v/>
      </c>
      <c r="CT741" s="42" t="str">
        <f t="shared" si="440"/>
        <v/>
      </c>
      <c r="CU741" s="43" t="str">
        <f t="shared" si="441"/>
        <v/>
      </c>
      <c r="CV741" s="43" t="str">
        <f t="shared" si="442"/>
        <v/>
      </c>
      <c r="CW741" s="43" t="str">
        <f t="shared" si="443"/>
        <v/>
      </c>
      <c r="CX741" s="13"/>
    </row>
    <row r="742" spans="1:102" x14ac:dyDescent="0.25">
      <c r="A742" s="31"/>
      <c r="B742" s="13"/>
      <c r="C742" s="13"/>
      <c r="D742" s="13"/>
      <c r="E742" s="32"/>
      <c r="F742" s="32"/>
      <c r="G742" s="32"/>
      <c r="H742" s="32"/>
      <c r="I742" s="32"/>
      <c r="J742" s="13"/>
      <c r="K742" s="33"/>
      <c r="L742" s="34" t="str">
        <f>IFERROR(INDEX('Pokemon Data'!A:A,MATCH($A742,'Pokemon Data'!$B:$B,0)),"")</f>
        <v/>
      </c>
      <c r="M742" s="34" t="str">
        <f>IFERROR(INDEX('Pokemon Data'!I:I,MATCH($A742,'Pokemon Data'!$B:$B,0)),"")</f>
        <v/>
      </c>
      <c r="N742" s="34" t="str">
        <f>IFERROR(INDEX('Pokemon Data'!J:J,MATCH($A742,'Pokemon Data'!$B:$B,0)),"")</f>
        <v/>
      </c>
      <c r="O742" s="34" t="str">
        <f>IFERROR(INDEX('Pokemon Data'!K:K,MATCH($A742,'Pokemon Data'!$B:$B,0)),"")</f>
        <v/>
      </c>
      <c r="P742" s="35" t="str">
        <f>IFERROR(INDEX('Level Multipliers'!$A:$A,MATCH($D742,'Level Multipliers'!$B:$B,0)),"")</f>
        <v/>
      </c>
      <c r="Q742" s="36" t="str">
        <f>IFERROR(INDEX('Level Multipliers'!$D:$D,MATCH(P742,'Level Multipliers'!$A:$A,0)),"")</f>
        <v/>
      </c>
      <c r="R742" s="37" t="str">
        <f t="shared" si="407"/>
        <v/>
      </c>
      <c r="S742" s="37" t="str">
        <f t="shared" si="408"/>
        <v/>
      </c>
      <c r="T742" s="38" t="str">
        <f t="shared" si="409"/>
        <v/>
      </c>
      <c r="U742" s="38" t="str">
        <f t="shared" si="410"/>
        <v/>
      </c>
      <c r="V742" s="38" t="b">
        <f t="shared" si="411"/>
        <v>1</v>
      </c>
      <c r="W742" s="37" t="str">
        <f t="array" ref="W742:AG742">IF(V742,"",IVSolution($M742,$N742,$O742,R742,S742,T742,U742,$E742,$F742,$G742,$H742,$I742))</f>
        <v/>
      </c>
      <c r="X742" s="37" t="str">
        <v/>
      </c>
      <c r="Y742" s="37" t="str">
        <v/>
      </c>
      <c r="Z742" s="39" t="str">
        <v/>
      </c>
      <c r="AA742" s="39" t="str">
        <v/>
      </c>
      <c r="AB742" s="37" t="str">
        <v/>
      </c>
      <c r="AC742" s="37" t="str">
        <v/>
      </c>
      <c r="AD742" s="37" t="str">
        <v/>
      </c>
      <c r="AE742" s="37" t="str">
        <v/>
      </c>
      <c r="AF742" s="37" t="str">
        <v/>
      </c>
      <c r="AG742" s="37" t="str">
        <v/>
      </c>
      <c r="AH742" s="40" t="str">
        <f t="shared" si="412"/>
        <v/>
      </c>
      <c r="AI742" s="36" t="str">
        <f>IFERROR(INDEX('Level Multipliers'!$D:$D,MATCH(AH742,'Level Multipliers'!$A:$A,0)),"")</f>
        <v/>
      </c>
      <c r="AJ742" s="37" t="str">
        <f t="shared" si="413"/>
        <v/>
      </c>
      <c r="AK742" s="37" t="str">
        <f t="shared" si="414"/>
        <v/>
      </c>
      <c r="AL742" s="38" t="str">
        <f t="shared" si="415"/>
        <v/>
      </c>
      <c r="AM742" s="38" t="str">
        <f t="shared" si="416"/>
        <v/>
      </c>
      <c r="AN742" s="38" t="b">
        <f t="shared" si="417"/>
        <v>1</v>
      </c>
      <c r="AO742" s="37" t="str">
        <f t="array" ref="AO742:AY742">IF(AN742,"",IVSolution($M742,$N742,$O742,AJ742,AK742,AL742,AM742,$E742,$F742,$G742,$H742,$I742))</f>
        <v/>
      </c>
      <c r="AP742" s="37" t="str">
        <v/>
      </c>
      <c r="AQ742" s="37" t="str">
        <v/>
      </c>
      <c r="AR742" s="39" t="str">
        <v/>
      </c>
      <c r="AS742" s="39" t="str">
        <v/>
      </c>
      <c r="AT742" s="37" t="str">
        <v/>
      </c>
      <c r="AU742" s="37" t="str">
        <v/>
      </c>
      <c r="AV742" s="37" t="str">
        <v/>
      </c>
      <c r="AW742" s="37" t="str">
        <v/>
      </c>
      <c r="AX742" s="37" t="str">
        <v/>
      </c>
      <c r="AY742" s="37" t="str">
        <v/>
      </c>
      <c r="AZ742" s="40" t="str">
        <f t="shared" si="418"/>
        <v/>
      </c>
      <c r="BA742" s="36" t="str">
        <f>IFERROR(INDEX('Level Multipliers'!$D:$D,MATCH(AZ742,'Level Multipliers'!$A:$A,0)),"")</f>
        <v/>
      </c>
      <c r="BB742" s="37" t="str">
        <f t="shared" si="419"/>
        <v/>
      </c>
      <c r="BC742" s="37" t="str">
        <f t="shared" si="420"/>
        <v/>
      </c>
      <c r="BD742" s="38" t="str">
        <f t="shared" si="421"/>
        <v/>
      </c>
      <c r="BE742" s="38" t="str">
        <f t="shared" si="422"/>
        <v/>
      </c>
      <c r="BF742" s="38" t="b">
        <f t="shared" si="423"/>
        <v>1</v>
      </c>
      <c r="BG742" s="37" t="str">
        <f t="array" ref="BG742:BQ742">IF(BF742,"",IVSolution($M742,$N742,$O742,BB742,BC742,BD742,BE742,$E742,$F742,$G742,$H742,$I742))</f>
        <v/>
      </c>
      <c r="BH742" s="37" t="str">
        <v/>
      </c>
      <c r="BI742" s="37" t="str">
        <v/>
      </c>
      <c r="BJ742" s="39" t="str">
        <v/>
      </c>
      <c r="BK742" s="39" t="str">
        <v/>
      </c>
      <c r="BL742" s="37" t="str">
        <v/>
      </c>
      <c r="BM742" s="37" t="str">
        <v/>
      </c>
      <c r="BN742" s="37" t="str">
        <v/>
      </c>
      <c r="BO742" s="37" t="str">
        <v/>
      </c>
      <c r="BP742" s="37" t="str">
        <v/>
      </c>
      <c r="BQ742" s="37" t="str">
        <v/>
      </c>
      <c r="BR742" s="40" t="str">
        <f t="shared" si="424"/>
        <v/>
      </c>
      <c r="BS742" s="36" t="str">
        <f>IFERROR(INDEX('Level Multipliers'!$D:$D,MATCH(BR742,'Level Multipliers'!$A:$A,0)),"")</f>
        <v/>
      </c>
      <c r="BT742" s="37" t="str">
        <f t="shared" si="425"/>
        <v/>
      </c>
      <c r="BU742" s="37" t="str">
        <f t="shared" si="426"/>
        <v/>
      </c>
      <c r="BV742" s="38" t="str">
        <f t="shared" si="427"/>
        <v/>
      </c>
      <c r="BW742" s="38" t="str">
        <f t="shared" si="428"/>
        <v/>
      </c>
      <c r="BX742" s="38" t="b">
        <f t="shared" si="429"/>
        <v>1</v>
      </c>
      <c r="BY742" s="37" t="str">
        <f t="array" ref="BY742:CI742">IF(BX742,"",IVSolution($M742,$N742,$O742,BT742,BU742,BV742,BW742,$E742,$F742,$G742,$H742,$I742))</f>
        <v/>
      </c>
      <c r="BZ742" s="37" t="str">
        <v/>
      </c>
      <c r="CA742" s="37" t="str">
        <v/>
      </c>
      <c r="CB742" s="39" t="str">
        <v/>
      </c>
      <c r="CC742" s="39" t="str">
        <v/>
      </c>
      <c r="CD742" s="37" t="str">
        <v/>
      </c>
      <c r="CE742" s="37" t="str">
        <v/>
      </c>
      <c r="CF742" s="37" t="str">
        <v/>
      </c>
      <c r="CG742" s="37" t="str">
        <v/>
      </c>
      <c r="CH742" s="37" t="str">
        <v/>
      </c>
      <c r="CI742" s="37" t="str">
        <v/>
      </c>
      <c r="CJ742" s="41" t="str">
        <f t="shared" si="430"/>
        <v/>
      </c>
      <c r="CK742" s="41" t="str">
        <f t="shared" si="431"/>
        <v/>
      </c>
      <c r="CL742" s="61" t="str">
        <f t="shared" si="432"/>
        <v/>
      </c>
      <c r="CM742" s="39" t="str">
        <f t="shared" si="433"/>
        <v/>
      </c>
      <c r="CN742" s="39" t="str">
        <f t="shared" si="434"/>
        <v/>
      </c>
      <c r="CO742" s="42" t="str">
        <f t="shared" si="435"/>
        <v/>
      </c>
      <c r="CP742" s="42" t="str">
        <f t="shared" si="436"/>
        <v/>
      </c>
      <c r="CQ742" s="42" t="str">
        <f t="shared" si="437"/>
        <v/>
      </c>
      <c r="CR742" s="42" t="str">
        <f t="shared" si="438"/>
        <v/>
      </c>
      <c r="CS742" s="42" t="str">
        <f t="shared" si="439"/>
        <v/>
      </c>
      <c r="CT742" s="42" t="str">
        <f t="shared" si="440"/>
        <v/>
      </c>
      <c r="CU742" s="43" t="str">
        <f t="shared" si="441"/>
        <v/>
      </c>
      <c r="CV742" s="43" t="str">
        <f t="shared" si="442"/>
        <v/>
      </c>
      <c r="CW742" s="43" t="str">
        <f t="shared" si="443"/>
        <v/>
      </c>
      <c r="CX742" s="13"/>
    </row>
    <row r="743" spans="1:102" x14ac:dyDescent="0.25">
      <c r="A743" s="31"/>
      <c r="B743" s="13"/>
      <c r="C743" s="13"/>
      <c r="D743" s="13"/>
      <c r="E743" s="32"/>
      <c r="F743" s="32"/>
      <c r="G743" s="32"/>
      <c r="H743" s="32"/>
      <c r="I743" s="32"/>
      <c r="J743" s="13"/>
      <c r="K743" s="33"/>
      <c r="L743" s="34" t="str">
        <f>IFERROR(INDEX('Pokemon Data'!A:A,MATCH($A743,'Pokemon Data'!$B:$B,0)),"")</f>
        <v/>
      </c>
      <c r="M743" s="34" t="str">
        <f>IFERROR(INDEX('Pokemon Data'!I:I,MATCH($A743,'Pokemon Data'!$B:$B,0)),"")</f>
        <v/>
      </c>
      <c r="N743" s="34" t="str">
        <f>IFERROR(INDEX('Pokemon Data'!J:J,MATCH($A743,'Pokemon Data'!$B:$B,0)),"")</f>
        <v/>
      </c>
      <c r="O743" s="34" t="str">
        <f>IFERROR(INDEX('Pokemon Data'!K:K,MATCH($A743,'Pokemon Data'!$B:$B,0)),"")</f>
        <v/>
      </c>
      <c r="P743" s="35" t="str">
        <f>IFERROR(INDEX('Level Multipliers'!$A:$A,MATCH($D743,'Level Multipliers'!$B:$B,0)),"")</f>
        <v/>
      </c>
      <c r="Q743" s="36" t="str">
        <f>IFERROR(INDEX('Level Multipliers'!$D:$D,MATCH(P743,'Level Multipliers'!$A:$A,0)),"")</f>
        <v/>
      </c>
      <c r="R743" s="37" t="str">
        <f t="shared" si="407"/>
        <v/>
      </c>
      <c r="S743" s="37" t="str">
        <f t="shared" si="408"/>
        <v/>
      </c>
      <c r="T743" s="38" t="str">
        <f t="shared" si="409"/>
        <v/>
      </c>
      <c r="U743" s="38" t="str">
        <f t="shared" si="410"/>
        <v/>
      </c>
      <c r="V743" s="38" t="b">
        <f t="shared" si="411"/>
        <v>1</v>
      </c>
      <c r="W743" s="37" t="str">
        <f t="array" ref="W743:AG743">IF(V743,"",IVSolution($M743,$N743,$O743,R743,S743,T743,U743,$E743,$F743,$G743,$H743,$I743))</f>
        <v/>
      </c>
      <c r="X743" s="37" t="str">
        <v/>
      </c>
      <c r="Y743" s="37" t="str">
        <v/>
      </c>
      <c r="Z743" s="39" t="str">
        <v/>
      </c>
      <c r="AA743" s="39" t="str">
        <v/>
      </c>
      <c r="AB743" s="37" t="str">
        <v/>
      </c>
      <c r="AC743" s="37" t="str">
        <v/>
      </c>
      <c r="AD743" s="37" t="str">
        <v/>
      </c>
      <c r="AE743" s="37" t="str">
        <v/>
      </c>
      <c r="AF743" s="37" t="str">
        <v/>
      </c>
      <c r="AG743" s="37" t="str">
        <v/>
      </c>
      <c r="AH743" s="40" t="str">
        <f t="shared" si="412"/>
        <v/>
      </c>
      <c r="AI743" s="36" t="str">
        <f>IFERROR(INDEX('Level Multipliers'!$D:$D,MATCH(AH743,'Level Multipliers'!$A:$A,0)),"")</f>
        <v/>
      </c>
      <c r="AJ743" s="37" t="str">
        <f t="shared" si="413"/>
        <v/>
      </c>
      <c r="AK743" s="37" t="str">
        <f t="shared" si="414"/>
        <v/>
      </c>
      <c r="AL743" s="38" t="str">
        <f t="shared" si="415"/>
        <v/>
      </c>
      <c r="AM743" s="38" t="str">
        <f t="shared" si="416"/>
        <v/>
      </c>
      <c r="AN743" s="38" t="b">
        <f t="shared" si="417"/>
        <v>1</v>
      </c>
      <c r="AO743" s="37" t="str">
        <f t="array" ref="AO743:AY743">IF(AN743,"",IVSolution($M743,$N743,$O743,AJ743,AK743,AL743,AM743,$E743,$F743,$G743,$H743,$I743))</f>
        <v/>
      </c>
      <c r="AP743" s="37" t="str">
        <v/>
      </c>
      <c r="AQ743" s="37" t="str">
        <v/>
      </c>
      <c r="AR743" s="39" t="str">
        <v/>
      </c>
      <c r="AS743" s="39" t="str">
        <v/>
      </c>
      <c r="AT743" s="37" t="str">
        <v/>
      </c>
      <c r="AU743" s="37" t="str">
        <v/>
      </c>
      <c r="AV743" s="37" t="str">
        <v/>
      </c>
      <c r="AW743" s="37" t="str">
        <v/>
      </c>
      <c r="AX743" s="37" t="str">
        <v/>
      </c>
      <c r="AY743" s="37" t="str">
        <v/>
      </c>
      <c r="AZ743" s="40" t="str">
        <f t="shared" si="418"/>
        <v/>
      </c>
      <c r="BA743" s="36" t="str">
        <f>IFERROR(INDEX('Level Multipliers'!$D:$D,MATCH(AZ743,'Level Multipliers'!$A:$A,0)),"")</f>
        <v/>
      </c>
      <c r="BB743" s="37" t="str">
        <f t="shared" si="419"/>
        <v/>
      </c>
      <c r="BC743" s="37" t="str">
        <f t="shared" si="420"/>
        <v/>
      </c>
      <c r="BD743" s="38" t="str">
        <f t="shared" si="421"/>
        <v/>
      </c>
      <c r="BE743" s="38" t="str">
        <f t="shared" si="422"/>
        <v/>
      </c>
      <c r="BF743" s="38" t="b">
        <f t="shared" si="423"/>
        <v>1</v>
      </c>
      <c r="BG743" s="37" t="str">
        <f t="array" ref="BG743:BQ743">IF(BF743,"",IVSolution($M743,$N743,$O743,BB743,BC743,BD743,BE743,$E743,$F743,$G743,$H743,$I743))</f>
        <v/>
      </c>
      <c r="BH743" s="37" t="str">
        <v/>
      </c>
      <c r="BI743" s="37" t="str">
        <v/>
      </c>
      <c r="BJ743" s="39" t="str">
        <v/>
      </c>
      <c r="BK743" s="39" t="str">
        <v/>
      </c>
      <c r="BL743" s="37" t="str">
        <v/>
      </c>
      <c r="BM743" s="37" t="str">
        <v/>
      </c>
      <c r="BN743" s="37" t="str">
        <v/>
      </c>
      <c r="BO743" s="37" t="str">
        <v/>
      </c>
      <c r="BP743" s="37" t="str">
        <v/>
      </c>
      <c r="BQ743" s="37" t="str">
        <v/>
      </c>
      <c r="BR743" s="40" t="str">
        <f t="shared" si="424"/>
        <v/>
      </c>
      <c r="BS743" s="36" t="str">
        <f>IFERROR(INDEX('Level Multipliers'!$D:$D,MATCH(BR743,'Level Multipliers'!$A:$A,0)),"")</f>
        <v/>
      </c>
      <c r="BT743" s="37" t="str">
        <f t="shared" si="425"/>
        <v/>
      </c>
      <c r="BU743" s="37" t="str">
        <f t="shared" si="426"/>
        <v/>
      </c>
      <c r="BV743" s="38" t="str">
        <f t="shared" si="427"/>
        <v/>
      </c>
      <c r="BW743" s="38" t="str">
        <f t="shared" si="428"/>
        <v/>
      </c>
      <c r="BX743" s="38" t="b">
        <f t="shared" si="429"/>
        <v>1</v>
      </c>
      <c r="BY743" s="37" t="str">
        <f t="array" ref="BY743:CI743">IF(BX743,"",IVSolution($M743,$N743,$O743,BT743,BU743,BV743,BW743,$E743,$F743,$G743,$H743,$I743))</f>
        <v/>
      </c>
      <c r="BZ743" s="37" t="str">
        <v/>
      </c>
      <c r="CA743" s="37" t="str">
        <v/>
      </c>
      <c r="CB743" s="39" t="str">
        <v/>
      </c>
      <c r="CC743" s="39" t="str">
        <v/>
      </c>
      <c r="CD743" s="37" t="str">
        <v/>
      </c>
      <c r="CE743" s="37" t="str">
        <v/>
      </c>
      <c r="CF743" s="37" t="str">
        <v/>
      </c>
      <c r="CG743" s="37" t="str">
        <v/>
      </c>
      <c r="CH743" s="37" t="str">
        <v/>
      </c>
      <c r="CI743" s="37" t="str">
        <v/>
      </c>
      <c r="CJ743" s="41" t="str">
        <f t="shared" si="430"/>
        <v/>
      </c>
      <c r="CK743" s="41" t="str">
        <f t="shared" si="431"/>
        <v/>
      </c>
      <c r="CL743" s="61" t="str">
        <f t="shared" si="432"/>
        <v/>
      </c>
      <c r="CM743" s="39" t="str">
        <f t="shared" si="433"/>
        <v/>
      </c>
      <c r="CN743" s="39" t="str">
        <f t="shared" si="434"/>
        <v/>
      </c>
      <c r="CO743" s="42" t="str">
        <f t="shared" si="435"/>
        <v/>
      </c>
      <c r="CP743" s="42" t="str">
        <f t="shared" si="436"/>
        <v/>
      </c>
      <c r="CQ743" s="42" t="str">
        <f t="shared" si="437"/>
        <v/>
      </c>
      <c r="CR743" s="42" t="str">
        <f t="shared" si="438"/>
        <v/>
      </c>
      <c r="CS743" s="42" t="str">
        <f t="shared" si="439"/>
        <v/>
      </c>
      <c r="CT743" s="42" t="str">
        <f t="shared" si="440"/>
        <v/>
      </c>
      <c r="CU743" s="43" t="str">
        <f t="shared" si="441"/>
        <v/>
      </c>
      <c r="CV743" s="43" t="str">
        <f t="shared" si="442"/>
        <v/>
      </c>
      <c r="CW743" s="43" t="str">
        <f t="shared" si="443"/>
        <v/>
      </c>
      <c r="CX743" s="13"/>
    </row>
    <row r="744" spans="1:102" x14ac:dyDescent="0.25">
      <c r="A744" s="31"/>
      <c r="B744" s="13"/>
      <c r="C744" s="13"/>
      <c r="D744" s="13"/>
      <c r="E744" s="32"/>
      <c r="F744" s="32"/>
      <c r="G744" s="32"/>
      <c r="H744" s="32"/>
      <c r="I744" s="32"/>
      <c r="J744" s="13"/>
      <c r="K744" s="33"/>
      <c r="L744" s="34" t="str">
        <f>IFERROR(INDEX('Pokemon Data'!A:A,MATCH($A744,'Pokemon Data'!$B:$B,0)),"")</f>
        <v/>
      </c>
      <c r="M744" s="34" t="str">
        <f>IFERROR(INDEX('Pokemon Data'!I:I,MATCH($A744,'Pokemon Data'!$B:$B,0)),"")</f>
        <v/>
      </c>
      <c r="N744" s="34" t="str">
        <f>IFERROR(INDEX('Pokemon Data'!J:J,MATCH($A744,'Pokemon Data'!$B:$B,0)),"")</f>
        <v/>
      </c>
      <c r="O744" s="34" t="str">
        <f>IFERROR(INDEX('Pokemon Data'!K:K,MATCH($A744,'Pokemon Data'!$B:$B,0)),"")</f>
        <v/>
      </c>
      <c r="P744" s="35" t="str">
        <f>IFERROR(INDEX('Level Multipliers'!$A:$A,MATCH($D744,'Level Multipliers'!$B:$B,0)),"")</f>
        <v/>
      </c>
      <c r="Q744" s="36" t="str">
        <f>IFERROR(INDEX('Level Multipliers'!$D:$D,MATCH(P744,'Level Multipliers'!$A:$A,0)),"")</f>
        <v/>
      </c>
      <c r="R744" s="37" t="str">
        <f t="shared" si="407"/>
        <v/>
      </c>
      <c r="S744" s="37" t="str">
        <f t="shared" si="408"/>
        <v/>
      </c>
      <c r="T744" s="38" t="str">
        <f t="shared" si="409"/>
        <v/>
      </c>
      <c r="U744" s="38" t="str">
        <f t="shared" si="410"/>
        <v/>
      </c>
      <c r="V744" s="38" t="b">
        <f t="shared" si="411"/>
        <v>1</v>
      </c>
      <c r="W744" s="37" t="str">
        <f t="array" ref="W744:AG744">IF(V744,"",IVSolution($M744,$N744,$O744,R744,S744,T744,U744,$E744,$F744,$G744,$H744,$I744))</f>
        <v/>
      </c>
      <c r="X744" s="37" t="str">
        <v/>
      </c>
      <c r="Y744" s="37" t="str">
        <v/>
      </c>
      <c r="Z744" s="39" t="str">
        <v/>
      </c>
      <c r="AA744" s="39" t="str">
        <v/>
      </c>
      <c r="AB744" s="37" t="str">
        <v/>
      </c>
      <c r="AC744" s="37" t="str">
        <v/>
      </c>
      <c r="AD744" s="37" t="str">
        <v/>
      </c>
      <c r="AE744" s="37" t="str">
        <v/>
      </c>
      <c r="AF744" s="37" t="str">
        <v/>
      </c>
      <c r="AG744" s="37" t="str">
        <v/>
      </c>
      <c r="AH744" s="40" t="str">
        <f t="shared" si="412"/>
        <v/>
      </c>
      <c r="AI744" s="36" t="str">
        <f>IFERROR(INDEX('Level Multipliers'!$D:$D,MATCH(AH744,'Level Multipliers'!$A:$A,0)),"")</f>
        <v/>
      </c>
      <c r="AJ744" s="37" t="str">
        <f t="shared" si="413"/>
        <v/>
      </c>
      <c r="AK744" s="37" t="str">
        <f t="shared" si="414"/>
        <v/>
      </c>
      <c r="AL744" s="38" t="str">
        <f t="shared" si="415"/>
        <v/>
      </c>
      <c r="AM744" s="38" t="str">
        <f t="shared" si="416"/>
        <v/>
      </c>
      <c r="AN744" s="38" t="b">
        <f t="shared" si="417"/>
        <v>1</v>
      </c>
      <c r="AO744" s="37" t="str">
        <f t="array" ref="AO744:AY744">IF(AN744,"",IVSolution($M744,$N744,$O744,AJ744,AK744,AL744,AM744,$E744,$F744,$G744,$H744,$I744))</f>
        <v/>
      </c>
      <c r="AP744" s="37" t="str">
        <v/>
      </c>
      <c r="AQ744" s="37" t="str">
        <v/>
      </c>
      <c r="AR744" s="39" t="str">
        <v/>
      </c>
      <c r="AS744" s="39" t="str">
        <v/>
      </c>
      <c r="AT744" s="37" t="str">
        <v/>
      </c>
      <c r="AU744" s="37" t="str">
        <v/>
      </c>
      <c r="AV744" s="37" t="str">
        <v/>
      </c>
      <c r="AW744" s="37" t="str">
        <v/>
      </c>
      <c r="AX744" s="37" t="str">
        <v/>
      </c>
      <c r="AY744" s="37" t="str">
        <v/>
      </c>
      <c r="AZ744" s="40" t="str">
        <f t="shared" si="418"/>
        <v/>
      </c>
      <c r="BA744" s="36" t="str">
        <f>IFERROR(INDEX('Level Multipliers'!$D:$D,MATCH(AZ744,'Level Multipliers'!$A:$A,0)),"")</f>
        <v/>
      </c>
      <c r="BB744" s="37" t="str">
        <f t="shared" si="419"/>
        <v/>
      </c>
      <c r="BC744" s="37" t="str">
        <f t="shared" si="420"/>
        <v/>
      </c>
      <c r="BD744" s="38" t="str">
        <f t="shared" si="421"/>
        <v/>
      </c>
      <c r="BE744" s="38" t="str">
        <f t="shared" si="422"/>
        <v/>
      </c>
      <c r="BF744" s="38" t="b">
        <f t="shared" si="423"/>
        <v>1</v>
      </c>
      <c r="BG744" s="37" t="str">
        <f t="array" ref="BG744:BQ744">IF(BF744,"",IVSolution($M744,$N744,$O744,BB744,BC744,BD744,BE744,$E744,$F744,$G744,$H744,$I744))</f>
        <v/>
      </c>
      <c r="BH744" s="37" t="str">
        <v/>
      </c>
      <c r="BI744" s="37" t="str">
        <v/>
      </c>
      <c r="BJ744" s="39" t="str">
        <v/>
      </c>
      <c r="BK744" s="39" t="str">
        <v/>
      </c>
      <c r="BL744" s="37" t="str">
        <v/>
      </c>
      <c r="BM744" s="37" t="str">
        <v/>
      </c>
      <c r="BN744" s="37" t="str">
        <v/>
      </c>
      <c r="BO744" s="37" t="str">
        <v/>
      </c>
      <c r="BP744" s="37" t="str">
        <v/>
      </c>
      <c r="BQ744" s="37" t="str">
        <v/>
      </c>
      <c r="BR744" s="40" t="str">
        <f t="shared" si="424"/>
        <v/>
      </c>
      <c r="BS744" s="36" t="str">
        <f>IFERROR(INDEX('Level Multipliers'!$D:$D,MATCH(BR744,'Level Multipliers'!$A:$A,0)),"")</f>
        <v/>
      </c>
      <c r="BT744" s="37" t="str">
        <f t="shared" si="425"/>
        <v/>
      </c>
      <c r="BU744" s="37" t="str">
        <f t="shared" si="426"/>
        <v/>
      </c>
      <c r="BV744" s="38" t="str">
        <f t="shared" si="427"/>
        <v/>
      </c>
      <c r="BW744" s="38" t="str">
        <f t="shared" si="428"/>
        <v/>
      </c>
      <c r="BX744" s="38" t="b">
        <f t="shared" si="429"/>
        <v>1</v>
      </c>
      <c r="BY744" s="37" t="str">
        <f t="array" ref="BY744:CI744">IF(BX744,"",IVSolution($M744,$N744,$O744,BT744,BU744,BV744,BW744,$E744,$F744,$G744,$H744,$I744))</f>
        <v/>
      </c>
      <c r="BZ744" s="37" t="str">
        <v/>
      </c>
      <c r="CA744" s="37" t="str">
        <v/>
      </c>
      <c r="CB744" s="39" t="str">
        <v/>
      </c>
      <c r="CC744" s="39" t="str">
        <v/>
      </c>
      <c r="CD744" s="37" t="str">
        <v/>
      </c>
      <c r="CE744" s="37" t="str">
        <v/>
      </c>
      <c r="CF744" s="37" t="str">
        <v/>
      </c>
      <c r="CG744" s="37" t="str">
        <v/>
      </c>
      <c r="CH744" s="37" t="str">
        <v/>
      </c>
      <c r="CI744" s="37" t="str">
        <v/>
      </c>
      <c r="CJ744" s="41" t="str">
        <f t="shared" si="430"/>
        <v/>
      </c>
      <c r="CK744" s="41" t="str">
        <f t="shared" si="431"/>
        <v/>
      </c>
      <c r="CL744" s="61" t="str">
        <f t="shared" si="432"/>
        <v/>
      </c>
      <c r="CM744" s="39" t="str">
        <f t="shared" si="433"/>
        <v/>
      </c>
      <c r="CN744" s="39" t="str">
        <f t="shared" si="434"/>
        <v/>
      </c>
      <c r="CO744" s="42" t="str">
        <f t="shared" si="435"/>
        <v/>
      </c>
      <c r="CP744" s="42" t="str">
        <f t="shared" si="436"/>
        <v/>
      </c>
      <c r="CQ744" s="42" t="str">
        <f t="shared" si="437"/>
        <v/>
      </c>
      <c r="CR744" s="42" t="str">
        <f t="shared" si="438"/>
        <v/>
      </c>
      <c r="CS744" s="42" t="str">
        <f t="shared" si="439"/>
        <v/>
      </c>
      <c r="CT744" s="42" t="str">
        <f t="shared" si="440"/>
        <v/>
      </c>
      <c r="CU744" s="43" t="str">
        <f t="shared" si="441"/>
        <v/>
      </c>
      <c r="CV744" s="43" t="str">
        <f t="shared" si="442"/>
        <v/>
      </c>
      <c r="CW744" s="43" t="str">
        <f t="shared" si="443"/>
        <v/>
      </c>
      <c r="CX744" s="13"/>
    </row>
    <row r="745" spans="1:102" x14ac:dyDescent="0.25">
      <c r="A745" s="31"/>
      <c r="B745" s="13"/>
      <c r="C745" s="13"/>
      <c r="D745" s="13"/>
      <c r="E745" s="32"/>
      <c r="F745" s="32"/>
      <c r="G745" s="32"/>
      <c r="H745" s="32"/>
      <c r="I745" s="32"/>
      <c r="J745" s="13"/>
      <c r="K745" s="33"/>
      <c r="L745" s="34" t="str">
        <f>IFERROR(INDEX('Pokemon Data'!A:A,MATCH($A745,'Pokemon Data'!$B:$B,0)),"")</f>
        <v/>
      </c>
      <c r="M745" s="34" t="str">
        <f>IFERROR(INDEX('Pokemon Data'!I:I,MATCH($A745,'Pokemon Data'!$B:$B,0)),"")</f>
        <v/>
      </c>
      <c r="N745" s="34" t="str">
        <f>IFERROR(INDEX('Pokemon Data'!J:J,MATCH($A745,'Pokemon Data'!$B:$B,0)),"")</f>
        <v/>
      </c>
      <c r="O745" s="34" t="str">
        <f>IFERROR(INDEX('Pokemon Data'!K:K,MATCH($A745,'Pokemon Data'!$B:$B,0)),"")</f>
        <v/>
      </c>
      <c r="P745" s="35" t="str">
        <f>IFERROR(INDEX('Level Multipliers'!$A:$A,MATCH($D745,'Level Multipliers'!$B:$B,0)),"")</f>
        <v/>
      </c>
      <c r="Q745" s="36" t="str">
        <f>IFERROR(INDEX('Level Multipliers'!$D:$D,MATCH(P745,'Level Multipliers'!$A:$A,0)),"")</f>
        <v/>
      </c>
      <c r="R745" s="37" t="str">
        <f t="shared" si="407"/>
        <v/>
      </c>
      <c r="S745" s="37" t="str">
        <f t="shared" si="408"/>
        <v/>
      </c>
      <c r="T745" s="38" t="str">
        <f t="shared" si="409"/>
        <v/>
      </c>
      <c r="U745" s="38" t="str">
        <f t="shared" si="410"/>
        <v/>
      </c>
      <c r="V745" s="38" t="b">
        <f t="shared" si="411"/>
        <v>1</v>
      </c>
      <c r="W745" s="37" t="str">
        <f t="array" ref="W745:AG745">IF(V745,"",IVSolution($M745,$N745,$O745,R745,S745,T745,U745,$E745,$F745,$G745,$H745,$I745))</f>
        <v/>
      </c>
      <c r="X745" s="37" t="str">
        <v/>
      </c>
      <c r="Y745" s="37" t="str">
        <v/>
      </c>
      <c r="Z745" s="39" t="str">
        <v/>
      </c>
      <c r="AA745" s="39" t="str">
        <v/>
      </c>
      <c r="AB745" s="37" t="str">
        <v/>
      </c>
      <c r="AC745" s="37" t="str">
        <v/>
      </c>
      <c r="AD745" s="37" t="str">
        <v/>
      </c>
      <c r="AE745" s="37" t="str">
        <v/>
      </c>
      <c r="AF745" s="37" t="str">
        <v/>
      </c>
      <c r="AG745" s="37" t="str">
        <v/>
      </c>
      <c r="AH745" s="40" t="str">
        <f t="shared" si="412"/>
        <v/>
      </c>
      <c r="AI745" s="36" t="str">
        <f>IFERROR(INDEX('Level Multipliers'!$D:$D,MATCH(AH745,'Level Multipliers'!$A:$A,0)),"")</f>
        <v/>
      </c>
      <c r="AJ745" s="37" t="str">
        <f t="shared" si="413"/>
        <v/>
      </c>
      <c r="AK745" s="37" t="str">
        <f t="shared" si="414"/>
        <v/>
      </c>
      <c r="AL745" s="38" t="str">
        <f t="shared" si="415"/>
        <v/>
      </c>
      <c r="AM745" s="38" t="str">
        <f t="shared" si="416"/>
        <v/>
      </c>
      <c r="AN745" s="38" t="b">
        <f t="shared" si="417"/>
        <v>1</v>
      </c>
      <c r="AO745" s="37" t="str">
        <f t="array" ref="AO745:AY745">IF(AN745,"",IVSolution($M745,$N745,$O745,AJ745,AK745,AL745,AM745,$E745,$F745,$G745,$H745,$I745))</f>
        <v/>
      </c>
      <c r="AP745" s="37" t="str">
        <v/>
      </c>
      <c r="AQ745" s="37" t="str">
        <v/>
      </c>
      <c r="AR745" s="39" t="str">
        <v/>
      </c>
      <c r="AS745" s="39" t="str">
        <v/>
      </c>
      <c r="AT745" s="37" t="str">
        <v/>
      </c>
      <c r="AU745" s="37" t="str">
        <v/>
      </c>
      <c r="AV745" s="37" t="str">
        <v/>
      </c>
      <c r="AW745" s="37" t="str">
        <v/>
      </c>
      <c r="AX745" s="37" t="str">
        <v/>
      </c>
      <c r="AY745" s="37" t="str">
        <v/>
      </c>
      <c r="AZ745" s="40" t="str">
        <f t="shared" si="418"/>
        <v/>
      </c>
      <c r="BA745" s="36" t="str">
        <f>IFERROR(INDEX('Level Multipliers'!$D:$D,MATCH(AZ745,'Level Multipliers'!$A:$A,0)),"")</f>
        <v/>
      </c>
      <c r="BB745" s="37" t="str">
        <f t="shared" si="419"/>
        <v/>
      </c>
      <c r="BC745" s="37" t="str">
        <f t="shared" si="420"/>
        <v/>
      </c>
      <c r="BD745" s="38" t="str">
        <f t="shared" si="421"/>
        <v/>
      </c>
      <c r="BE745" s="38" t="str">
        <f t="shared" si="422"/>
        <v/>
      </c>
      <c r="BF745" s="38" t="b">
        <f t="shared" si="423"/>
        <v>1</v>
      </c>
      <c r="BG745" s="37" t="str">
        <f t="array" ref="BG745:BQ745">IF(BF745,"",IVSolution($M745,$N745,$O745,BB745,BC745,BD745,BE745,$E745,$F745,$G745,$H745,$I745))</f>
        <v/>
      </c>
      <c r="BH745" s="37" t="str">
        <v/>
      </c>
      <c r="BI745" s="37" t="str">
        <v/>
      </c>
      <c r="BJ745" s="39" t="str">
        <v/>
      </c>
      <c r="BK745" s="39" t="str">
        <v/>
      </c>
      <c r="BL745" s="37" t="str">
        <v/>
      </c>
      <c r="BM745" s="37" t="str">
        <v/>
      </c>
      <c r="BN745" s="37" t="str">
        <v/>
      </c>
      <c r="BO745" s="37" t="str">
        <v/>
      </c>
      <c r="BP745" s="37" t="str">
        <v/>
      </c>
      <c r="BQ745" s="37" t="str">
        <v/>
      </c>
      <c r="BR745" s="40" t="str">
        <f t="shared" si="424"/>
        <v/>
      </c>
      <c r="BS745" s="36" t="str">
        <f>IFERROR(INDEX('Level Multipliers'!$D:$D,MATCH(BR745,'Level Multipliers'!$A:$A,0)),"")</f>
        <v/>
      </c>
      <c r="BT745" s="37" t="str">
        <f t="shared" si="425"/>
        <v/>
      </c>
      <c r="BU745" s="37" t="str">
        <f t="shared" si="426"/>
        <v/>
      </c>
      <c r="BV745" s="38" t="str">
        <f t="shared" si="427"/>
        <v/>
      </c>
      <c r="BW745" s="38" t="str">
        <f t="shared" si="428"/>
        <v/>
      </c>
      <c r="BX745" s="38" t="b">
        <f t="shared" si="429"/>
        <v>1</v>
      </c>
      <c r="BY745" s="37" t="str">
        <f t="array" ref="BY745:CI745">IF(BX745,"",IVSolution($M745,$N745,$O745,BT745,BU745,BV745,BW745,$E745,$F745,$G745,$H745,$I745))</f>
        <v/>
      </c>
      <c r="BZ745" s="37" t="str">
        <v/>
      </c>
      <c r="CA745" s="37" t="str">
        <v/>
      </c>
      <c r="CB745" s="39" t="str">
        <v/>
      </c>
      <c r="CC745" s="39" t="str">
        <v/>
      </c>
      <c r="CD745" s="37" t="str">
        <v/>
      </c>
      <c r="CE745" s="37" t="str">
        <v/>
      </c>
      <c r="CF745" s="37" t="str">
        <v/>
      </c>
      <c r="CG745" s="37" t="str">
        <v/>
      </c>
      <c r="CH745" s="37" t="str">
        <v/>
      </c>
      <c r="CI745" s="37" t="str">
        <v/>
      </c>
      <c r="CJ745" s="41" t="str">
        <f t="shared" si="430"/>
        <v/>
      </c>
      <c r="CK745" s="41" t="str">
        <f t="shared" si="431"/>
        <v/>
      </c>
      <c r="CL745" s="61" t="str">
        <f t="shared" si="432"/>
        <v/>
      </c>
      <c r="CM745" s="39" t="str">
        <f t="shared" si="433"/>
        <v/>
      </c>
      <c r="CN745" s="39" t="str">
        <f t="shared" si="434"/>
        <v/>
      </c>
      <c r="CO745" s="42" t="str">
        <f t="shared" si="435"/>
        <v/>
      </c>
      <c r="CP745" s="42" t="str">
        <f t="shared" si="436"/>
        <v/>
      </c>
      <c r="CQ745" s="42" t="str">
        <f t="shared" si="437"/>
        <v/>
      </c>
      <c r="CR745" s="42" t="str">
        <f t="shared" si="438"/>
        <v/>
      </c>
      <c r="CS745" s="42" t="str">
        <f t="shared" si="439"/>
        <v/>
      </c>
      <c r="CT745" s="42" t="str">
        <f t="shared" si="440"/>
        <v/>
      </c>
      <c r="CU745" s="43" t="str">
        <f t="shared" si="441"/>
        <v/>
      </c>
      <c r="CV745" s="43" t="str">
        <f t="shared" si="442"/>
        <v/>
      </c>
      <c r="CW745" s="43" t="str">
        <f t="shared" si="443"/>
        <v/>
      </c>
      <c r="CX745" s="13"/>
    </row>
    <row r="746" spans="1:102" x14ac:dyDescent="0.25">
      <c r="A746" s="31"/>
      <c r="B746" s="13"/>
      <c r="C746" s="13"/>
      <c r="D746" s="13"/>
      <c r="E746" s="32"/>
      <c r="F746" s="32"/>
      <c r="G746" s="32"/>
      <c r="H746" s="32"/>
      <c r="I746" s="32"/>
      <c r="J746" s="13"/>
      <c r="K746" s="33"/>
      <c r="L746" s="34" t="str">
        <f>IFERROR(INDEX('Pokemon Data'!A:A,MATCH($A746,'Pokemon Data'!$B:$B,0)),"")</f>
        <v/>
      </c>
      <c r="M746" s="34" t="str">
        <f>IFERROR(INDEX('Pokemon Data'!I:I,MATCH($A746,'Pokemon Data'!$B:$B,0)),"")</f>
        <v/>
      </c>
      <c r="N746" s="34" t="str">
        <f>IFERROR(INDEX('Pokemon Data'!J:J,MATCH($A746,'Pokemon Data'!$B:$B,0)),"")</f>
        <v/>
      </c>
      <c r="O746" s="34" t="str">
        <f>IFERROR(INDEX('Pokemon Data'!K:K,MATCH($A746,'Pokemon Data'!$B:$B,0)),"")</f>
        <v/>
      </c>
      <c r="P746" s="35" t="str">
        <f>IFERROR(INDEX('Level Multipliers'!$A:$A,MATCH($D746,'Level Multipliers'!$B:$B,0)),"")</f>
        <v/>
      </c>
      <c r="Q746" s="36" t="str">
        <f>IFERROR(INDEX('Level Multipliers'!$D:$D,MATCH(P746,'Level Multipliers'!$A:$A,0)),"")</f>
        <v/>
      </c>
      <c r="R746" s="37" t="str">
        <f t="shared" si="407"/>
        <v/>
      </c>
      <c r="S746" s="37" t="str">
        <f t="shared" si="408"/>
        <v/>
      </c>
      <c r="T746" s="38" t="str">
        <f t="shared" si="409"/>
        <v/>
      </c>
      <c r="U746" s="38" t="str">
        <f t="shared" si="410"/>
        <v/>
      </c>
      <c r="V746" s="38" t="b">
        <f t="shared" si="411"/>
        <v>1</v>
      </c>
      <c r="W746" s="37" t="str">
        <f t="array" ref="W746:AG746">IF(V746,"",IVSolution($M746,$N746,$O746,R746,S746,T746,U746,$E746,$F746,$G746,$H746,$I746))</f>
        <v/>
      </c>
      <c r="X746" s="37" t="str">
        <v/>
      </c>
      <c r="Y746" s="37" t="str">
        <v/>
      </c>
      <c r="Z746" s="39" t="str">
        <v/>
      </c>
      <c r="AA746" s="39" t="str">
        <v/>
      </c>
      <c r="AB746" s="37" t="str">
        <v/>
      </c>
      <c r="AC746" s="37" t="str">
        <v/>
      </c>
      <c r="AD746" s="37" t="str">
        <v/>
      </c>
      <c r="AE746" s="37" t="str">
        <v/>
      </c>
      <c r="AF746" s="37" t="str">
        <v/>
      </c>
      <c r="AG746" s="37" t="str">
        <v/>
      </c>
      <c r="AH746" s="40" t="str">
        <f t="shared" si="412"/>
        <v/>
      </c>
      <c r="AI746" s="36" t="str">
        <f>IFERROR(INDEX('Level Multipliers'!$D:$D,MATCH(AH746,'Level Multipliers'!$A:$A,0)),"")</f>
        <v/>
      </c>
      <c r="AJ746" s="37" t="str">
        <f t="shared" si="413"/>
        <v/>
      </c>
      <c r="AK746" s="37" t="str">
        <f t="shared" si="414"/>
        <v/>
      </c>
      <c r="AL746" s="38" t="str">
        <f t="shared" si="415"/>
        <v/>
      </c>
      <c r="AM746" s="38" t="str">
        <f t="shared" si="416"/>
        <v/>
      </c>
      <c r="AN746" s="38" t="b">
        <f t="shared" si="417"/>
        <v>1</v>
      </c>
      <c r="AO746" s="37" t="str">
        <f t="array" ref="AO746:AY746">IF(AN746,"",IVSolution($M746,$N746,$O746,AJ746,AK746,AL746,AM746,$E746,$F746,$G746,$H746,$I746))</f>
        <v/>
      </c>
      <c r="AP746" s="37" t="str">
        <v/>
      </c>
      <c r="AQ746" s="37" t="str">
        <v/>
      </c>
      <c r="AR746" s="39" t="str">
        <v/>
      </c>
      <c r="AS746" s="39" t="str">
        <v/>
      </c>
      <c r="AT746" s="37" t="str">
        <v/>
      </c>
      <c r="AU746" s="37" t="str">
        <v/>
      </c>
      <c r="AV746" s="37" t="str">
        <v/>
      </c>
      <c r="AW746" s="37" t="str">
        <v/>
      </c>
      <c r="AX746" s="37" t="str">
        <v/>
      </c>
      <c r="AY746" s="37" t="str">
        <v/>
      </c>
      <c r="AZ746" s="40" t="str">
        <f t="shared" si="418"/>
        <v/>
      </c>
      <c r="BA746" s="36" t="str">
        <f>IFERROR(INDEX('Level Multipliers'!$D:$D,MATCH(AZ746,'Level Multipliers'!$A:$A,0)),"")</f>
        <v/>
      </c>
      <c r="BB746" s="37" t="str">
        <f t="shared" si="419"/>
        <v/>
      </c>
      <c r="BC746" s="37" t="str">
        <f t="shared" si="420"/>
        <v/>
      </c>
      <c r="BD746" s="38" t="str">
        <f t="shared" si="421"/>
        <v/>
      </c>
      <c r="BE746" s="38" t="str">
        <f t="shared" si="422"/>
        <v/>
      </c>
      <c r="BF746" s="38" t="b">
        <f t="shared" si="423"/>
        <v>1</v>
      </c>
      <c r="BG746" s="37" t="str">
        <f t="array" ref="BG746:BQ746">IF(BF746,"",IVSolution($M746,$N746,$O746,BB746,BC746,BD746,BE746,$E746,$F746,$G746,$H746,$I746))</f>
        <v/>
      </c>
      <c r="BH746" s="37" t="str">
        <v/>
      </c>
      <c r="BI746" s="37" t="str">
        <v/>
      </c>
      <c r="BJ746" s="39" t="str">
        <v/>
      </c>
      <c r="BK746" s="39" t="str">
        <v/>
      </c>
      <c r="BL746" s="37" t="str">
        <v/>
      </c>
      <c r="BM746" s="37" t="str">
        <v/>
      </c>
      <c r="BN746" s="37" t="str">
        <v/>
      </c>
      <c r="BO746" s="37" t="str">
        <v/>
      </c>
      <c r="BP746" s="37" t="str">
        <v/>
      </c>
      <c r="BQ746" s="37" t="str">
        <v/>
      </c>
      <c r="BR746" s="40" t="str">
        <f t="shared" si="424"/>
        <v/>
      </c>
      <c r="BS746" s="36" t="str">
        <f>IFERROR(INDEX('Level Multipliers'!$D:$D,MATCH(BR746,'Level Multipliers'!$A:$A,0)),"")</f>
        <v/>
      </c>
      <c r="BT746" s="37" t="str">
        <f t="shared" si="425"/>
        <v/>
      </c>
      <c r="BU746" s="37" t="str">
        <f t="shared" si="426"/>
        <v/>
      </c>
      <c r="BV746" s="38" t="str">
        <f t="shared" si="427"/>
        <v/>
      </c>
      <c r="BW746" s="38" t="str">
        <f t="shared" si="428"/>
        <v/>
      </c>
      <c r="BX746" s="38" t="b">
        <f t="shared" si="429"/>
        <v>1</v>
      </c>
      <c r="BY746" s="37" t="str">
        <f t="array" ref="BY746:CI746">IF(BX746,"",IVSolution($M746,$N746,$O746,BT746,BU746,BV746,BW746,$E746,$F746,$G746,$H746,$I746))</f>
        <v/>
      </c>
      <c r="BZ746" s="37" t="str">
        <v/>
      </c>
      <c r="CA746" s="37" t="str">
        <v/>
      </c>
      <c r="CB746" s="39" t="str">
        <v/>
      </c>
      <c r="CC746" s="39" t="str">
        <v/>
      </c>
      <c r="CD746" s="37" t="str">
        <v/>
      </c>
      <c r="CE746" s="37" t="str">
        <v/>
      </c>
      <c r="CF746" s="37" t="str">
        <v/>
      </c>
      <c r="CG746" s="37" t="str">
        <v/>
      </c>
      <c r="CH746" s="37" t="str">
        <v/>
      </c>
      <c r="CI746" s="37" t="str">
        <v/>
      </c>
      <c r="CJ746" s="41" t="str">
        <f t="shared" si="430"/>
        <v/>
      </c>
      <c r="CK746" s="41" t="str">
        <f t="shared" si="431"/>
        <v/>
      </c>
      <c r="CL746" s="61" t="str">
        <f t="shared" si="432"/>
        <v/>
      </c>
      <c r="CM746" s="39" t="str">
        <f t="shared" si="433"/>
        <v/>
      </c>
      <c r="CN746" s="39" t="str">
        <f t="shared" si="434"/>
        <v/>
      </c>
      <c r="CO746" s="42" t="str">
        <f t="shared" si="435"/>
        <v/>
      </c>
      <c r="CP746" s="42" t="str">
        <f t="shared" si="436"/>
        <v/>
      </c>
      <c r="CQ746" s="42" t="str">
        <f t="shared" si="437"/>
        <v/>
      </c>
      <c r="CR746" s="42" t="str">
        <f t="shared" si="438"/>
        <v/>
      </c>
      <c r="CS746" s="42" t="str">
        <f t="shared" si="439"/>
        <v/>
      </c>
      <c r="CT746" s="42" t="str">
        <f t="shared" si="440"/>
        <v/>
      </c>
      <c r="CU746" s="43" t="str">
        <f t="shared" si="441"/>
        <v/>
      </c>
      <c r="CV746" s="43" t="str">
        <f t="shared" si="442"/>
        <v/>
      </c>
      <c r="CW746" s="43" t="str">
        <f t="shared" si="443"/>
        <v/>
      </c>
      <c r="CX746" s="13"/>
    </row>
    <row r="747" spans="1:102" x14ac:dyDescent="0.25">
      <c r="A747" s="31"/>
      <c r="B747" s="13"/>
      <c r="C747" s="13"/>
      <c r="D747" s="13"/>
      <c r="E747" s="32"/>
      <c r="F747" s="32"/>
      <c r="G747" s="32"/>
      <c r="H747" s="32"/>
      <c r="I747" s="32"/>
      <c r="J747" s="13"/>
      <c r="K747" s="33"/>
      <c r="L747" s="34" t="str">
        <f>IFERROR(INDEX('Pokemon Data'!A:A,MATCH($A747,'Pokemon Data'!$B:$B,0)),"")</f>
        <v/>
      </c>
      <c r="M747" s="34" t="str">
        <f>IFERROR(INDEX('Pokemon Data'!I:I,MATCH($A747,'Pokemon Data'!$B:$B,0)),"")</f>
        <v/>
      </c>
      <c r="N747" s="34" t="str">
        <f>IFERROR(INDEX('Pokemon Data'!J:J,MATCH($A747,'Pokemon Data'!$B:$B,0)),"")</f>
        <v/>
      </c>
      <c r="O747" s="34" t="str">
        <f>IFERROR(INDEX('Pokemon Data'!K:K,MATCH($A747,'Pokemon Data'!$B:$B,0)),"")</f>
        <v/>
      </c>
      <c r="P747" s="35" t="str">
        <f>IFERROR(INDEX('Level Multipliers'!$A:$A,MATCH($D747,'Level Multipliers'!$B:$B,0)),"")</f>
        <v/>
      </c>
      <c r="Q747" s="36" t="str">
        <f>IFERROR(INDEX('Level Multipliers'!$D:$D,MATCH(P747,'Level Multipliers'!$A:$A,0)),"")</f>
        <v/>
      </c>
      <c r="R747" s="37" t="str">
        <f t="shared" si="407"/>
        <v/>
      </c>
      <c r="S747" s="37" t="str">
        <f t="shared" si="408"/>
        <v/>
      </c>
      <c r="T747" s="38" t="str">
        <f t="shared" si="409"/>
        <v/>
      </c>
      <c r="U747" s="38" t="str">
        <f t="shared" si="410"/>
        <v/>
      </c>
      <c r="V747" s="38" t="b">
        <f t="shared" si="411"/>
        <v>1</v>
      </c>
      <c r="W747" s="37" t="str">
        <f t="array" ref="W747:AG747">IF(V747,"",IVSolution($M747,$N747,$O747,R747,S747,T747,U747,$E747,$F747,$G747,$H747,$I747))</f>
        <v/>
      </c>
      <c r="X747" s="37" t="str">
        <v/>
      </c>
      <c r="Y747" s="37" t="str">
        <v/>
      </c>
      <c r="Z747" s="39" t="str">
        <v/>
      </c>
      <c r="AA747" s="39" t="str">
        <v/>
      </c>
      <c r="AB747" s="37" t="str">
        <v/>
      </c>
      <c r="AC747" s="37" t="str">
        <v/>
      </c>
      <c r="AD747" s="37" t="str">
        <v/>
      </c>
      <c r="AE747" s="37" t="str">
        <v/>
      </c>
      <c r="AF747" s="37" t="str">
        <v/>
      </c>
      <c r="AG747" s="37" t="str">
        <v/>
      </c>
      <c r="AH747" s="40" t="str">
        <f t="shared" si="412"/>
        <v/>
      </c>
      <c r="AI747" s="36" t="str">
        <f>IFERROR(INDEX('Level Multipliers'!$D:$D,MATCH(AH747,'Level Multipliers'!$A:$A,0)),"")</f>
        <v/>
      </c>
      <c r="AJ747" s="37" t="str">
        <f t="shared" si="413"/>
        <v/>
      </c>
      <c r="AK747" s="37" t="str">
        <f t="shared" si="414"/>
        <v/>
      </c>
      <c r="AL747" s="38" t="str">
        <f t="shared" si="415"/>
        <v/>
      </c>
      <c r="AM747" s="38" t="str">
        <f t="shared" si="416"/>
        <v/>
      </c>
      <c r="AN747" s="38" t="b">
        <f t="shared" si="417"/>
        <v>1</v>
      </c>
      <c r="AO747" s="37" t="str">
        <f t="array" ref="AO747:AY747">IF(AN747,"",IVSolution($M747,$N747,$O747,AJ747,AK747,AL747,AM747,$E747,$F747,$G747,$H747,$I747))</f>
        <v/>
      </c>
      <c r="AP747" s="37" t="str">
        <v/>
      </c>
      <c r="AQ747" s="37" t="str">
        <v/>
      </c>
      <c r="AR747" s="39" t="str">
        <v/>
      </c>
      <c r="AS747" s="39" t="str">
        <v/>
      </c>
      <c r="AT747" s="37" t="str">
        <v/>
      </c>
      <c r="AU747" s="37" t="str">
        <v/>
      </c>
      <c r="AV747" s="37" t="str">
        <v/>
      </c>
      <c r="AW747" s="37" t="str">
        <v/>
      </c>
      <c r="AX747" s="37" t="str">
        <v/>
      </c>
      <c r="AY747" s="37" t="str">
        <v/>
      </c>
      <c r="AZ747" s="40" t="str">
        <f t="shared" si="418"/>
        <v/>
      </c>
      <c r="BA747" s="36" t="str">
        <f>IFERROR(INDEX('Level Multipliers'!$D:$D,MATCH(AZ747,'Level Multipliers'!$A:$A,0)),"")</f>
        <v/>
      </c>
      <c r="BB747" s="37" t="str">
        <f t="shared" si="419"/>
        <v/>
      </c>
      <c r="BC747" s="37" t="str">
        <f t="shared" si="420"/>
        <v/>
      </c>
      <c r="BD747" s="38" t="str">
        <f t="shared" si="421"/>
        <v/>
      </c>
      <c r="BE747" s="38" t="str">
        <f t="shared" si="422"/>
        <v/>
      </c>
      <c r="BF747" s="38" t="b">
        <f t="shared" si="423"/>
        <v>1</v>
      </c>
      <c r="BG747" s="37" t="str">
        <f t="array" ref="BG747:BQ747">IF(BF747,"",IVSolution($M747,$N747,$O747,BB747,BC747,BD747,BE747,$E747,$F747,$G747,$H747,$I747))</f>
        <v/>
      </c>
      <c r="BH747" s="37" t="str">
        <v/>
      </c>
      <c r="BI747" s="37" t="str">
        <v/>
      </c>
      <c r="BJ747" s="39" t="str">
        <v/>
      </c>
      <c r="BK747" s="39" t="str">
        <v/>
      </c>
      <c r="BL747" s="37" t="str">
        <v/>
      </c>
      <c r="BM747" s="37" t="str">
        <v/>
      </c>
      <c r="BN747" s="37" t="str">
        <v/>
      </c>
      <c r="BO747" s="37" t="str">
        <v/>
      </c>
      <c r="BP747" s="37" t="str">
        <v/>
      </c>
      <c r="BQ747" s="37" t="str">
        <v/>
      </c>
      <c r="BR747" s="40" t="str">
        <f t="shared" si="424"/>
        <v/>
      </c>
      <c r="BS747" s="36" t="str">
        <f>IFERROR(INDEX('Level Multipliers'!$D:$D,MATCH(BR747,'Level Multipliers'!$A:$A,0)),"")</f>
        <v/>
      </c>
      <c r="BT747" s="37" t="str">
        <f t="shared" si="425"/>
        <v/>
      </c>
      <c r="BU747" s="37" t="str">
        <f t="shared" si="426"/>
        <v/>
      </c>
      <c r="BV747" s="38" t="str">
        <f t="shared" si="427"/>
        <v/>
      </c>
      <c r="BW747" s="38" t="str">
        <f t="shared" si="428"/>
        <v/>
      </c>
      <c r="BX747" s="38" t="b">
        <f t="shared" si="429"/>
        <v>1</v>
      </c>
      <c r="BY747" s="37" t="str">
        <f t="array" ref="BY747:CI747">IF(BX747,"",IVSolution($M747,$N747,$O747,BT747,BU747,BV747,BW747,$E747,$F747,$G747,$H747,$I747))</f>
        <v/>
      </c>
      <c r="BZ747" s="37" t="str">
        <v/>
      </c>
      <c r="CA747" s="37" t="str">
        <v/>
      </c>
      <c r="CB747" s="39" t="str">
        <v/>
      </c>
      <c r="CC747" s="39" t="str">
        <v/>
      </c>
      <c r="CD747" s="37" t="str">
        <v/>
      </c>
      <c r="CE747" s="37" t="str">
        <v/>
      </c>
      <c r="CF747" s="37" t="str">
        <v/>
      </c>
      <c r="CG747" s="37" t="str">
        <v/>
      </c>
      <c r="CH747" s="37" t="str">
        <v/>
      </c>
      <c r="CI747" s="37" t="str">
        <v/>
      </c>
      <c r="CJ747" s="41" t="str">
        <f t="shared" si="430"/>
        <v/>
      </c>
      <c r="CK747" s="41" t="str">
        <f t="shared" si="431"/>
        <v/>
      </c>
      <c r="CL747" s="61" t="str">
        <f t="shared" si="432"/>
        <v/>
      </c>
      <c r="CM747" s="39" t="str">
        <f t="shared" si="433"/>
        <v/>
      </c>
      <c r="CN747" s="39" t="str">
        <f t="shared" si="434"/>
        <v/>
      </c>
      <c r="CO747" s="42" t="str">
        <f t="shared" si="435"/>
        <v/>
      </c>
      <c r="CP747" s="42" t="str">
        <f t="shared" si="436"/>
        <v/>
      </c>
      <c r="CQ747" s="42" t="str">
        <f t="shared" si="437"/>
        <v/>
      </c>
      <c r="CR747" s="42" t="str">
        <f t="shared" si="438"/>
        <v/>
      </c>
      <c r="CS747" s="42" t="str">
        <f t="shared" si="439"/>
        <v/>
      </c>
      <c r="CT747" s="42" t="str">
        <f t="shared" si="440"/>
        <v/>
      </c>
      <c r="CU747" s="43" t="str">
        <f t="shared" si="441"/>
        <v/>
      </c>
      <c r="CV747" s="43" t="str">
        <f t="shared" si="442"/>
        <v/>
      </c>
      <c r="CW747" s="43" t="str">
        <f t="shared" si="443"/>
        <v/>
      </c>
      <c r="CX747" s="13"/>
    </row>
    <row r="748" spans="1:102" x14ac:dyDescent="0.25">
      <c r="A748" s="31"/>
      <c r="B748" s="13"/>
      <c r="C748" s="13"/>
      <c r="D748" s="13"/>
      <c r="E748" s="32"/>
      <c r="F748" s="32"/>
      <c r="G748" s="32"/>
      <c r="H748" s="32"/>
      <c r="I748" s="32"/>
      <c r="J748" s="13"/>
      <c r="K748" s="33"/>
      <c r="L748" s="34" t="str">
        <f>IFERROR(INDEX('Pokemon Data'!A:A,MATCH($A748,'Pokemon Data'!$B:$B,0)),"")</f>
        <v/>
      </c>
      <c r="M748" s="34" t="str">
        <f>IFERROR(INDEX('Pokemon Data'!I:I,MATCH($A748,'Pokemon Data'!$B:$B,0)),"")</f>
        <v/>
      </c>
      <c r="N748" s="34" t="str">
        <f>IFERROR(INDEX('Pokemon Data'!J:J,MATCH($A748,'Pokemon Data'!$B:$B,0)),"")</f>
        <v/>
      </c>
      <c r="O748" s="34" t="str">
        <f>IFERROR(INDEX('Pokemon Data'!K:K,MATCH($A748,'Pokemon Data'!$B:$B,0)),"")</f>
        <v/>
      </c>
      <c r="P748" s="35" t="str">
        <f>IFERROR(INDEX('Level Multipliers'!$A:$A,MATCH($D748,'Level Multipliers'!$B:$B,0)),"")</f>
        <v/>
      </c>
      <c r="Q748" s="36" t="str">
        <f>IFERROR(INDEX('Level Multipliers'!$D:$D,MATCH(P748,'Level Multipliers'!$A:$A,0)),"")</f>
        <v/>
      </c>
      <c r="R748" s="37" t="str">
        <f t="shared" si="407"/>
        <v/>
      </c>
      <c r="S748" s="37" t="str">
        <f t="shared" si="408"/>
        <v/>
      </c>
      <c r="T748" s="38" t="str">
        <f t="shared" si="409"/>
        <v/>
      </c>
      <c r="U748" s="38" t="str">
        <f t="shared" si="410"/>
        <v/>
      </c>
      <c r="V748" s="38" t="b">
        <f t="shared" si="411"/>
        <v>1</v>
      </c>
      <c r="W748" s="37" t="str">
        <f t="array" ref="W748:AG748">IF(V748,"",IVSolution($M748,$N748,$O748,R748,S748,T748,U748,$E748,$F748,$G748,$H748,$I748))</f>
        <v/>
      </c>
      <c r="X748" s="37" t="str">
        <v/>
      </c>
      <c r="Y748" s="37" t="str">
        <v/>
      </c>
      <c r="Z748" s="39" t="str">
        <v/>
      </c>
      <c r="AA748" s="39" t="str">
        <v/>
      </c>
      <c r="AB748" s="37" t="str">
        <v/>
      </c>
      <c r="AC748" s="37" t="str">
        <v/>
      </c>
      <c r="AD748" s="37" t="str">
        <v/>
      </c>
      <c r="AE748" s="37" t="str">
        <v/>
      </c>
      <c r="AF748" s="37" t="str">
        <v/>
      </c>
      <c r="AG748" s="37" t="str">
        <v/>
      </c>
      <c r="AH748" s="40" t="str">
        <f t="shared" si="412"/>
        <v/>
      </c>
      <c r="AI748" s="36" t="str">
        <f>IFERROR(INDEX('Level Multipliers'!$D:$D,MATCH(AH748,'Level Multipliers'!$A:$A,0)),"")</f>
        <v/>
      </c>
      <c r="AJ748" s="37" t="str">
        <f t="shared" si="413"/>
        <v/>
      </c>
      <c r="AK748" s="37" t="str">
        <f t="shared" si="414"/>
        <v/>
      </c>
      <c r="AL748" s="38" t="str">
        <f t="shared" si="415"/>
        <v/>
      </c>
      <c r="AM748" s="38" t="str">
        <f t="shared" si="416"/>
        <v/>
      </c>
      <c r="AN748" s="38" t="b">
        <f t="shared" si="417"/>
        <v>1</v>
      </c>
      <c r="AO748" s="37" t="str">
        <f t="array" ref="AO748:AY748">IF(AN748,"",IVSolution($M748,$N748,$O748,AJ748,AK748,AL748,AM748,$E748,$F748,$G748,$H748,$I748))</f>
        <v/>
      </c>
      <c r="AP748" s="37" t="str">
        <v/>
      </c>
      <c r="AQ748" s="37" t="str">
        <v/>
      </c>
      <c r="AR748" s="39" t="str">
        <v/>
      </c>
      <c r="AS748" s="39" t="str">
        <v/>
      </c>
      <c r="AT748" s="37" t="str">
        <v/>
      </c>
      <c r="AU748" s="37" t="str">
        <v/>
      </c>
      <c r="AV748" s="37" t="str">
        <v/>
      </c>
      <c r="AW748" s="37" t="str">
        <v/>
      </c>
      <c r="AX748" s="37" t="str">
        <v/>
      </c>
      <c r="AY748" s="37" t="str">
        <v/>
      </c>
      <c r="AZ748" s="40" t="str">
        <f t="shared" si="418"/>
        <v/>
      </c>
      <c r="BA748" s="36" t="str">
        <f>IFERROR(INDEX('Level Multipliers'!$D:$D,MATCH(AZ748,'Level Multipliers'!$A:$A,0)),"")</f>
        <v/>
      </c>
      <c r="BB748" s="37" t="str">
        <f t="shared" si="419"/>
        <v/>
      </c>
      <c r="BC748" s="37" t="str">
        <f t="shared" si="420"/>
        <v/>
      </c>
      <c r="BD748" s="38" t="str">
        <f t="shared" si="421"/>
        <v/>
      </c>
      <c r="BE748" s="38" t="str">
        <f t="shared" si="422"/>
        <v/>
      </c>
      <c r="BF748" s="38" t="b">
        <f t="shared" si="423"/>
        <v>1</v>
      </c>
      <c r="BG748" s="37" t="str">
        <f t="array" ref="BG748:BQ748">IF(BF748,"",IVSolution($M748,$N748,$O748,BB748,BC748,BD748,BE748,$E748,$F748,$G748,$H748,$I748))</f>
        <v/>
      </c>
      <c r="BH748" s="37" t="str">
        <v/>
      </c>
      <c r="BI748" s="37" t="str">
        <v/>
      </c>
      <c r="BJ748" s="39" t="str">
        <v/>
      </c>
      <c r="BK748" s="39" t="str">
        <v/>
      </c>
      <c r="BL748" s="37" t="str">
        <v/>
      </c>
      <c r="BM748" s="37" t="str">
        <v/>
      </c>
      <c r="BN748" s="37" t="str">
        <v/>
      </c>
      <c r="BO748" s="37" t="str">
        <v/>
      </c>
      <c r="BP748" s="37" t="str">
        <v/>
      </c>
      <c r="BQ748" s="37" t="str">
        <v/>
      </c>
      <c r="BR748" s="40" t="str">
        <f t="shared" si="424"/>
        <v/>
      </c>
      <c r="BS748" s="36" t="str">
        <f>IFERROR(INDEX('Level Multipliers'!$D:$D,MATCH(BR748,'Level Multipliers'!$A:$A,0)),"")</f>
        <v/>
      </c>
      <c r="BT748" s="37" t="str">
        <f t="shared" si="425"/>
        <v/>
      </c>
      <c r="BU748" s="37" t="str">
        <f t="shared" si="426"/>
        <v/>
      </c>
      <c r="BV748" s="38" t="str">
        <f t="shared" si="427"/>
        <v/>
      </c>
      <c r="BW748" s="38" t="str">
        <f t="shared" si="428"/>
        <v/>
      </c>
      <c r="BX748" s="38" t="b">
        <f t="shared" si="429"/>
        <v>1</v>
      </c>
      <c r="BY748" s="37" t="str">
        <f t="array" ref="BY748:CI748">IF(BX748,"",IVSolution($M748,$N748,$O748,BT748,BU748,BV748,BW748,$E748,$F748,$G748,$H748,$I748))</f>
        <v/>
      </c>
      <c r="BZ748" s="37" t="str">
        <v/>
      </c>
      <c r="CA748" s="37" t="str">
        <v/>
      </c>
      <c r="CB748" s="39" t="str">
        <v/>
      </c>
      <c r="CC748" s="39" t="str">
        <v/>
      </c>
      <c r="CD748" s="37" t="str">
        <v/>
      </c>
      <c r="CE748" s="37" t="str">
        <v/>
      </c>
      <c r="CF748" s="37" t="str">
        <v/>
      </c>
      <c r="CG748" s="37" t="str">
        <v/>
      </c>
      <c r="CH748" s="37" t="str">
        <v/>
      </c>
      <c r="CI748" s="37" t="str">
        <v/>
      </c>
      <c r="CJ748" s="41" t="str">
        <f t="shared" si="430"/>
        <v/>
      </c>
      <c r="CK748" s="41" t="str">
        <f t="shared" si="431"/>
        <v/>
      </c>
      <c r="CL748" s="61" t="str">
        <f t="shared" si="432"/>
        <v/>
      </c>
      <c r="CM748" s="39" t="str">
        <f t="shared" si="433"/>
        <v/>
      </c>
      <c r="CN748" s="39" t="str">
        <f t="shared" si="434"/>
        <v/>
      </c>
      <c r="CO748" s="42" t="str">
        <f t="shared" si="435"/>
        <v/>
      </c>
      <c r="CP748" s="42" t="str">
        <f t="shared" si="436"/>
        <v/>
      </c>
      <c r="CQ748" s="42" t="str">
        <f t="shared" si="437"/>
        <v/>
      </c>
      <c r="CR748" s="42" t="str">
        <f t="shared" si="438"/>
        <v/>
      </c>
      <c r="CS748" s="42" t="str">
        <f t="shared" si="439"/>
        <v/>
      </c>
      <c r="CT748" s="42" t="str">
        <f t="shared" si="440"/>
        <v/>
      </c>
      <c r="CU748" s="43" t="str">
        <f t="shared" si="441"/>
        <v/>
      </c>
      <c r="CV748" s="43" t="str">
        <f t="shared" si="442"/>
        <v/>
      </c>
      <c r="CW748" s="43" t="str">
        <f t="shared" si="443"/>
        <v/>
      </c>
      <c r="CX748" s="13"/>
    </row>
    <row r="749" spans="1:102" x14ac:dyDescent="0.25">
      <c r="A749" s="31"/>
      <c r="B749" s="13"/>
      <c r="C749" s="13"/>
      <c r="D749" s="13"/>
      <c r="E749" s="32"/>
      <c r="F749" s="32"/>
      <c r="G749" s="32"/>
      <c r="H749" s="32"/>
      <c r="I749" s="32"/>
      <c r="J749" s="13"/>
      <c r="K749" s="33"/>
      <c r="L749" s="34" t="str">
        <f>IFERROR(INDEX('Pokemon Data'!A:A,MATCH($A749,'Pokemon Data'!$B:$B,0)),"")</f>
        <v/>
      </c>
      <c r="M749" s="34" t="str">
        <f>IFERROR(INDEX('Pokemon Data'!I:I,MATCH($A749,'Pokemon Data'!$B:$B,0)),"")</f>
        <v/>
      </c>
      <c r="N749" s="34" t="str">
        <f>IFERROR(INDEX('Pokemon Data'!J:J,MATCH($A749,'Pokemon Data'!$B:$B,0)),"")</f>
        <v/>
      </c>
      <c r="O749" s="34" t="str">
        <f>IFERROR(INDEX('Pokemon Data'!K:K,MATCH($A749,'Pokemon Data'!$B:$B,0)),"")</f>
        <v/>
      </c>
      <c r="P749" s="35" t="str">
        <f>IFERROR(INDEX('Level Multipliers'!$A:$A,MATCH($D749,'Level Multipliers'!$B:$B,0)),"")</f>
        <v/>
      </c>
      <c r="Q749" s="36" t="str">
        <f>IFERROR(INDEX('Level Multipliers'!$D:$D,MATCH(P749,'Level Multipliers'!$A:$A,0)),"")</f>
        <v/>
      </c>
      <c r="R749" s="37" t="str">
        <f t="shared" si="407"/>
        <v/>
      </c>
      <c r="S749" s="37" t="str">
        <f t="shared" si="408"/>
        <v/>
      </c>
      <c r="T749" s="38" t="str">
        <f t="shared" si="409"/>
        <v/>
      </c>
      <c r="U749" s="38" t="str">
        <f t="shared" si="410"/>
        <v/>
      </c>
      <c r="V749" s="38" t="b">
        <f t="shared" si="411"/>
        <v>1</v>
      </c>
      <c r="W749" s="37" t="str">
        <f t="array" ref="W749:AG749">IF(V749,"",IVSolution($M749,$N749,$O749,R749,S749,T749,U749,$E749,$F749,$G749,$H749,$I749))</f>
        <v/>
      </c>
      <c r="X749" s="37" t="str">
        <v/>
      </c>
      <c r="Y749" s="37" t="str">
        <v/>
      </c>
      <c r="Z749" s="39" t="str">
        <v/>
      </c>
      <c r="AA749" s="39" t="str">
        <v/>
      </c>
      <c r="AB749" s="37" t="str">
        <v/>
      </c>
      <c r="AC749" s="37" t="str">
        <v/>
      </c>
      <c r="AD749" s="37" t="str">
        <v/>
      </c>
      <c r="AE749" s="37" t="str">
        <v/>
      </c>
      <c r="AF749" s="37" t="str">
        <v/>
      </c>
      <c r="AG749" s="37" t="str">
        <v/>
      </c>
      <c r="AH749" s="40" t="str">
        <f t="shared" si="412"/>
        <v/>
      </c>
      <c r="AI749" s="36" t="str">
        <f>IFERROR(INDEX('Level Multipliers'!$D:$D,MATCH(AH749,'Level Multipliers'!$A:$A,0)),"")</f>
        <v/>
      </c>
      <c r="AJ749" s="37" t="str">
        <f t="shared" si="413"/>
        <v/>
      </c>
      <c r="AK749" s="37" t="str">
        <f t="shared" si="414"/>
        <v/>
      </c>
      <c r="AL749" s="38" t="str">
        <f t="shared" si="415"/>
        <v/>
      </c>
      <c r="AM749" s="38" t="str">
        <f t="shared" si="416"/>
        <v/>
      </c>
      <c r="AN749" s="38" t="b">
        <f t="shared" si="417"/>
        <v>1</v>
      </c>
      <c r="AO749" s="37" t="str">
        <f t="array" ref="AO749:AY749">IF(AN749,"",IVSolution($M749,$N749,$O749,AJ749,AK749,AL749,AM749,$E749,$F749,$G749,$H749,$I749))</f>
        <v/>
      </c>
      <c r="AP749" s="37" t="str">
        <v/>
      </c>
      <c r="AQ749" s="37" t="str">
        <v/>
      </c>
      <c r="AR749" s="39" t="str">
        <v/>
      </c>
      <c r="AS749" s="39" t="str">
        <v/>
      </c>
      <c r="AT749" s="37" t="str">
        <v/>
      </c>
      <c r="AU749" s="37" t="str">
        <v/>
      </c>
      <c r="AV749" s="37" t="str">
        <v/>
      </c>
      <c r="AW749" s="37" t="str">
        <v/>
      </c>
      <c r="AX749" s="37" t="str">
        <v/>
      </c>
      <c r="AY749" s="37" t="str">
        <v/>
      </c>
      <c r="AZ749" s="40" t="str">
        <f t="shared" si="418"/>
        <v/>
      </c>
      <c r="BA749" s="36" t="str">
        <f>IFERROR(INDEX('Level Multipliers'!$D:$D,MATCH(AZ749,'Level Multipliers'!$A:$A,0)),"")</f>
        <v/>
      </c>
      <c r="BB749" s="37" t="str">
        <f t="shared" si="419"/>
        <v/>
      </c>
      <c r="BC749" s="37" t="str">
        <f t="shared" si="420"/>
        <v/>
      </c>
      <c r="BD749" s="38" t="str">
        <f t="shared" si="421"/>
        <v/>
      </c>
      <c r="BE749" s="38" t="str">
        <f t="shared" si="422"/>
        <v/>
      </c>
      <c r="BF749" s="38" t="b">
        <f t="shared" si="423"/>
        <v>1</v>
      </c>
      <c r="BG749" s="37" t="str">
        <f t="array" ref="BG749:BQ749">IF(BF749,"",IVSolution($M749,$N749,$O749,BB749,BC749,BD749,BE749,$E749,$F749,$G749,$H749,$I749))</f>
        <v/>
      </c>
      <c r="BH749" s="37" t="str">
        <v/>
      </c>
      <c r="BI749" s="37" t="str">
        <v/>
      </c>
      <c r="BJ749" s="39" t="str">
        <v/>
      </c>
      <c r="BK749" s="39" t="str">
        <v/>
      </c>
      <c r="BL749" s="37" t="str">
        <v/>
      </c>
      <c r="BM749" s="37" t="str">
        <v/>
      </c>
      <c r="BN749" s="37" t="str">
        <v/>
      </c>
      <c r="BO749" s="37" t="str">
        <v/>
      </c>
      <c r="BP749" s="37" t="str">
        <v/>
      </c>
      <c r="BQ749" s="37" t="str">
        <v/>
      </c>
      <c r="BR749" s="40" t="str">
        <f t="shared" si="424"/>
        <v/>
      </c>
      <c r="BS749" s="36" t="str">
        <f>IFERROR(INDEX('Level Multipliers'!$D:$D,MATCH(BR749,'Level Multipliers'!$A:$A,0)),"")</f>
        <v/>
      </c>
      <c r="BT749" s="37" t="str">
        <f t="shared" si="425"/>
        <v/>
      </c>
      <c r="BU749" s="37" t="str">
        <f t="shared" si="426"/>
        <v/>
      </c>
      <c r="BV749" s="38" t="str">
        <f t="shared" si="427"/>
        <v/>
      </c>
      <c r="BW749" s="38" t="str">
        <f t="shared" si="428"/>
        <v/>
      </c>
      <c r="BX749" s="38" t="b">
        <f t="shared" si="429"/>
        <v>1</v>
      </c>
      <c r="BY749" s="37" t="str">
        <f t="array" ref="BY749:CI749">IF(BX749,"",IVSolution($M749,$N749,$O749,BT749,BU749,BV749,BW749,$E749,$F749,$G749,$H749,$I749))</f>
        <v/>
      </c>
      <c r="BZ749" s="37" t="str">
        <v/>
      </c>
      <c r="CA749" s="37" t="str">
        <v/>
      </c>
      <c r="CB749" s="39" t="str">
        <v/>
      </c>
      <c r="CC749" s="39" t="str">
        <v/>
      </c>
      <c r="CD749" s="37" t="str">
        <v/>
      </c>
      <c r="CE749" s="37" t="str">
        <v/>
      </c>
      <c r="CF749" s="37" t="str">
        <v/>
      </c>
      <c r="CG749" s="37" t="str">
        <v/>
      </c>
      <c r="CH749" s="37" t="str">
        <v/>
      </c>
      <c r="CI749" s="37" t="str">
        <v/>
      </c>
      <c r="CJ749" s="41" t="str">
        <f t="shared" si="430"/>
        <v/>
      </c>
      <c r="CK749" s="41" t="str">
        <f t="shared" si="431"/>
        <v/>
      </c>
      <c r="CL749" s="61" t="str">
        <f t="shared" si="432"/>
        <v/>
      </c>
      <c r="CM749" s="39" t="str">
        <f t="shared" si="433"/>
        <v/>
      </c>
      <c r="CN749" s="39" t="str">
        <f t="shared" si="434"/>
        <v/>
      </c>
      <c r="CO749" s="42" t="str">
        <f t="shared" si="435"/>
        <v/>
      </c>
      <c r="CP749" s="42" t="str">
        <f t="shared" si="436"/>
        <v/>
      </c>
      <c r="CQ749" s="42" t="str">
        <f t="shared" si="437"/>
        <v/>
      </c>
      <c r="CR749" s="42" t="str">
        <f t="shared" si="438"/>
        <v/>
      </c>
      <c r="CS749" s="42" t="str">
        <f t="shared" si="439"/>
        <v/>
      </c>
      <c r="CT749" s="42" t="str">
        <f t="shared" si="440"/>
        <v/>
      </c>
      <c r="CU749" s="43" t="str">
        <f t="shared" si="441"/>
        <v/>
      </c>
      <c r="CV749" s="43" t="str">
        <f t="shared" si="442"/>
        <v/>
      </c>
      <c r="CW749" s="43" t="str">
        <f t="shared" si="443"/>
        <v/>
      </c>
      <c r="CX749" s="13"/>
    </row>
    <row r="750" spans="1:102" x14ac:dyDescent="0.25">
      <c r="A750" s="31"/>
      <c r="B750" s="13"/>
      <c r="C750" s="13"/>
      <c r="D750" s="13"/>
      <c r="E750" s="32"/>
      <c r="F750" s="32"/>
      <c r="G750" s="32"/>
      <c r="H750" s="32"/>
      <c r="I750" s="32"/>
      <c r="J750" s="13"/>
      <c r="K750" s="33"/>
      <c r="L750" s="34" t="str">
        <f>IFERROR(INDEX('Pokemon Data'!A:A,MATCH($A750,'Pokemon Data'!$B:$B,0)),"")</f>
        <v/>
      </c>
      <c r="M750" s="34" t="str">
        <f>IFERROR(INDEX('Pokemon Data'!I:I,MATCH($A750,'Pokemon Data'!$B:$B,0)),"")</f>
        <v/>
      </c>
      <c r="N750" s="34" t="str">
        <f>IFERROR(INDEX('Pokemon Data'!J:J,MATCH($A750,'Pokemon Data'!$B:$B,0)),"")</f>
        <v/>
      </c>
      <c r="O750" s="34" t="str">
        <f>IFERROR(INDEX('Pokemon Data'!K:K,MATCH($A750,'Pokemon Data'!$B:$B,0)),"")</f>
        <v/>
      </c>
      <c r="P750" s="35" t="str">
        <f>IFERROR(INDEX('Level Multipliers'!$A:$A,MATCH($D750,'Level Multipliers'!$B:$B,0)),"")</f>
        <v/>
      </c>
      <c r="Q750" s="36" t="str">
        <f>IFERROR(INDEX('Level Multipliers'!$D:$D,MATCH(P750,'Level Multipliers'!$A:$A,0)),"")</f>
        <v/>
      </c>
      <c r="R750" s="37" t="str">
        <f t="shared" si="407"/>
        <v/>
      </c>
      <c r="S750" s="37" t="str">
        <f t="shared" si="408"/>
        <v/>
      </c>
      <c r="T750" s="38" t="str">
        <f t="shared" si="409"/>
        <v/>
      </c>
      <c r="U750" s="38" t="str">
        <f t="shared" si="410"/>
        <v/>
      </c>
      <c r="V750" s="38" t="b">
        <f t="shared" si="411"/>
        <v>1</v>
      </c>
      <c r="W750" s="37" t="str">
        <f t="array" ref="W750:AG750">IF(V750,"",IVSolution($M750,$N750,$O750,R750,S750,T750,U750,$E750,$F750,$G750,$H750,$I750))</f>
        <v/>
      </c>
      <c r="X750" s="37" t="str">
        <v/>
      </c>
      <c r="Y750" s="37" t="str">
        <v/>
      </c>
      <c r="Z750" s="39" t="str">
        <v/>
      </c>
      <c r="AA750" s="39" t="str">
        <v/>
      </c>
      <c r="AB750" s="37" t="str">
        <v/>
      </c>
      <c r="AC750" s="37" t="str">
        <v/>
      </c>
      <c r="AD750" s="37" t="str">
        <v/>
      </c>
      <c r="AE750" s="37" t="str">
        <v/>
      </c>
      <c r="AF750" s="37" t="str">
        <v/>
      </c>
      <c r="AG750" s="37" t="str">
        <v/>
      </c>
      <c r="AH750" s="40" t="str">
        <f t="shared" si="412"/>
        <v/>
      </c>
      <c r="AI750" s="36" t="str">
        <f>IFERROR(INDEX('Level Multipliers'!$D:$D,MATCH(AH750,'Level Multipliers'!$A:$A,0)),"")</f>
        <v/>
      </c>
      <c r="AJ750" s="37" t="str">
        <f t="shared" si="413"/>
        <v/>
      </c>
      <c r="AK750" s="37" t="str">
        <f t="shared" si="414"/>
        <v/>
      </c>
      <c r="AL750" s="38" t="str">
        <f t="shared" si="415"/>
        <v/>
      </c>
      <c r="AM750" s="38" t="str">
        <f t="shared" si="416"/>
        <v/>
      </c>
      <c r="AN750" s="38" t="b">
        <f t="shared" si="417"/>
        <v>1</v>
      </c>
      <c r="AO750" s="37" t="str">
        <f t="array" ref="AO750:AY750">IF(AN750,"",IVSolution($M750,$N750,$O750,AJ750,AK750,AL750,AM750,$E750,$F750,$G750,$H750,$I750))</f>
        <v/>
      </c>
      <c r="AP750" s="37" t="str">
        <v/>
      </c>
      <c r="AQ750" s="37" t="str">
        <v/>
      </c>
      <c r="AR750" s="39" t="str">
        <v/>
      </c>
      <c r="AS750" s="39" t="str">
        <v/>
      </c>
      <c r="AT750" s="37" t="str">
        <v/>
      </c>
      <c r="AU750" s="37" t="str">
        <v/>
      </c>
      <c r="AV750" s="37" t="str">
        <v/>
      </c>
      <c r="AW750" s="37" t="str">
        <v/>
      </c>
      <c r="AX750" s="37" t="str">
        <v/>
      </c>
      <c r="AY750" s="37" t="str">
        <v/>
      </c>
      <c r="AZ750" s="40" t="str">
        <f t="shared" si="418"/>
        <v/>
      </c>
      <c r="BA750" s="36" t="str">
        <f>IFERROR(INDEX('Level Multipliers'!$D:$D,MATCH(AZ750,'Level Multipliers'!$A:$A,0)),"")</f>
        <v/>
      </c>
      <c r="BB750" s="37" t="str">
        <f t="shared" si="419"/>
        <v/>
      </c>
      <c r="BC750" s="37" t="str">
        <f t="shared" si="420"/>
        <v/>
      </c>
      <c r="BD750" s="38" t="str">
        <f t="shared" si="421"/>
        <v/>
      </c>
      <c r="BE750" s="38" t="str">
        <f t="shared" si="422"/>
        <v/>
      </c>
      <c r="BF750" s="38" t="b">
        <f t="shared" si="423"/>
        <v>1</v>
      </c>
      <c r="BG750" s="37" t="str">
        <f t="array" ref="BG750:BQ750">IF(BF750,"",IVSolution($M750,$N750,$O750,BB750,BC750,BD750,BE750,$E750,$F750,$G750,$H750,$I750))</f>
        <v/>
      </c>
      <c r="BH750" s="37" t="str">
        <v/>
      </c>
      <c r="BI750" s="37" t="str">
        <v/>
      </c>
      <c r="BJ750" s="39" t="str">
        <v/>
      </c>
      <c r="BK750" s="39" t="str">
        <v/>
      </c>
      <c r="BL750" s="37" t="str">
        <v/>
      </c>
      <c r="BM750" s="37" t="str">
        <v/>
      </c>
      <c r="BN750" s="37" t="str">
        <v/>
      </c>
      <c r="BO750" s="37" t="str">
        <v/>
      </c>
      <c r="BP750" s="37" t="str">
        <v/>
      </c>
      <c r="BQ750" s="37" t="str">
        <v/>
      </c>
      <c r="BR750" s="40" t="str">
        <f t="shared" si="424"/>
        <v/>
      </c>
      <c r="BS750" s="36" t="str">
        <f>IFERROR(INDEX('Level Multipliers'!$D:$D,MATCH(BR750,'Level Multipliers'!$A:$A,0)),"")</f>
        <v/>
      </c>
      <c r="BT750" s="37" t="str">
        <f t="shared" si="425"/>
        <v/>
      </c>
      <c r="BU750" s="37" t="str">
        <f t="shared" si="426"/>
        <v/>
      </c>
      <c r="BV750" s="38" t="str">
        <f t="shared" si="427"/>
        <v/>
      </c>
      <c r="BW750" s="38" t="str">
        <f t="shared" si="428"/>
        <v/>
      </c>
      <c r="BX750" s="38" t="b">
        <f t="shared" si="429"/>
        <v>1</v>
      </c>
      <c r="BY750" s="37" t="str">
        <f t="array" ref="BY750:CI750">IF(BX750,"",IVSolution($M750,$N750,$O750,BT750,BU750,BV750,BW750,$E750,$F750,$G750,$H750,$I750))</f>
        <v/>
      </c>
      <c r="BZ750" s="37" t="str">
        <v/>
      </c>
      <c r="CA750" s="37" t="str">
        <v/>
      </c>
      <c r="CB750" s="39" t="str">
        <v/>
      </c>
      <c r="CC750" s="39" t="str">
        <v/>
      </c>
      <c r="CD750" s="37" t="str">
        <v/>
      </c>
      <c r="CE750" s="37" t="str">
        <v/>
      </c>
      <c r="CF750" s="37" t="str">
        <v/>
      </c>
      <c r="CG750" s="37" t="str">
        <v/>
      </c>
      <c r="CH750" s="37" t="str">
        <v/>
      </c>
      <c r="CI750" s="37" t="str">
        <v/>
      </c>
      <c r="CJ750" s="41" t="str">
        <f t="shared" si="430"/>
        <v/>
      </c>
      <c r="CK750" s="41" t="str">
        <f t="shared" si="431"/>
        <v/>
      </c>
      <c r="CL750" s="61" t="str">
        <f t="shared" si="432"/>
        <v/>
      </c>
      <c r="CM750" s="39" t="str">
        <f t="shared" si="433"/>
        <v/>
      </c>
      <c r="CN750" s="39" t="str">
        <f t="shared" si="434"/>
        <v/>
      </c>
      <c r="CO750" s="42" t="str">
        <f t="shared" si="435"/>
        <v/>
      </c>
      <c r="CP750" s="42" t="str">
        <f t="shared" si="436"/>
        <v/>
      </c>
      <c r="CQ750" s="42" t="str">
        <f t="shared" si="437"/>
        <v/>
      </c>
      <c r="CR750" s="42" t="str">
        <f t="shared" si="438"/>
        <v/>
      </c>
      <c r="CS750" s="42" t="str">
        <f t="shared" si="439"/>
        <v/>
      </c>
      <c r="CT750" s="42" t="str">
        <f t="shared" si="440"/>
        <v/>
      </c>
      <c r="CU750" s="43" t="str">
        <f t="shared" si="441"/>
        <v/>
      </c>
      <c r="CV750" s="43" t="str">
        <f t="shared" si="442"/>
        <v/>
      </c>
      <c r="CW750" s="43" t="str">
        <f t="shared" si="443"/>
        <v/>
      </c>
      <c r="CX750" s="13"/>
    </row>
    <row r="751" spans="1:102" x14ac:dyDescent="0.25">
      <c r="A751" s="31"/>
      <c r="B751" s="13"/>
      <c r="C751" s="13"/>
      <c r="D751" s="13"/>
      <c r="E751" s="32"/>
      <c r="F751" s="32"/>
      <c r="G751" s="32"/>
      <c r="H751" s="32"/>
      <c r="I751" s="32"/>
      <c r="J751" s="13"/>
      <c r="K751" s="33"/>
      <c r="L751" s="34" t="str">
        <f>IFERROR(INDEX('Pokemon Data'!A:A,MATCH($A751,'Pokemon Data'!$B:$B,0)),"")</f>
        <v/>
      </c>
      <c r="M751" s="34" t="str">
        <f>IFERROR(INDEX('Pokemon Data'!I:I,MATCH($A751,'Pokemon Data'!$B:$B,0)),"")</f>
        <v/>
      </c>
      <c r="N751" s="34" t="str">
        <f>IFERROR(INDEX('Pokemon Data'!J:J,MATCH($A751,'Pokemon Data'!$B:$B,0)),"")</f>
        <v/>
      </c>
      <c r="O751" s="34" t="str">
        <f>IFERROR(INDEX('Pokemon Data'!K:K,MATCH($A751,'Pokemon Data'!$B:$B,0)),"")</f>
        <v/>
      </c>
      <c r="P751" s="35" t="str">
        <f>IFERROR(INDEX('Level Multipliers'!$A:$A,MATCH($D751,'Level Multipliers'!$B:$B,0)),"")</f>
        <v/>
      </c>
      <c r="Q751" s="36" t="str">
        <f>IFERROR(INDEX('Level Multipliers'!$D:$D,MATCH(P751,'Level Multipliers'!$A:$A,0)),"")</f>
        <v/>
      </c>
      <c r="R751" s="37" t="str">
        <f t="shared" si="407"/>
        <v/>
      </c>
      <c r="S751" s="37" t="str">
        <f t="shared" si="408"/>
        <v/>
      </c>
      <c r="T751" s="38" t="str">
        <f t="shared" si="409"/>
        <v/>
      </c>
      <c r="U751" s="38" t="str">
        <f t="shared" si="410"/>
        <v/>
      </c>
      <c r="V751" s="38" t="b">
        <f t="shared" si="411"/>
        <v>1</v>
      </c>
      <c r="W751" s="37" t="str">
        <f t="array" ref="W751:AG751">IF(V751,"",IVSolution($M751,$N751,$O751,R751,S751,T751,U751,$E751,$F751,$G751,$H751,$I751))</f>
        <v/>
      </c>
      <c r="X751" s="37" t="str">
        <v/>
      </c>
      <c r="Y751" s="37" t="str">
        <v/>
      </c>
      <c r="Z751" s="39" t="str">
        <v/>
      </c>
      <c r="AA751" s="39" t="str">
        <v/>
      </c>
      <c r="AB751" s="37" t="str">
        <v/>
      </c>
      <c r="AC751" s="37" t="str">
        <v/>
      </c>
      <c r="AD751" s="37" t="str">
        <v/>
      </c>
      <c r="AE751" s="37" t="str">
        <v/>
      </c>
      <c r="AF751" s="37" t="str">
        <v/>
      </c>
      <c r="AG751" s="37" t="str">
        <v/>
      </c>
      <c r="AH751" s="40" t="str">
        <f t="shared" si="412"/>
        <v/>
      </c>
      <c r="AI751" s="36" t="str">
        <f>IFERROR(INDEX('Level Multipliers'!$D:$D,MATCH(AH751,'Level Multipliers'!$A:$A,0)),"")</f>
        <v/>
      </c>
      <c r="AJ751" s="37" t="str">
        <f t="shared" si="413"/>
        <v/>
      </c>
      <c r="AK751" s="37" t="str">
        <f t="shared" si="414"/>
        <v/>
      </c>
      <c r="AL751" s="38" t="str">
        <f t="shared" si="415"/>
        <v/>
      </c>
      <c r="AM751" s="38" t="str">
        <f t="shared" si="416"/>
        <v/>
      </c>
      <c r="AN751" s="38" t="b">
        <f t="shared" si="417"/>
        <v>1</v>
      </c>
      <c r="AO751" s="37" t="str">
        <f t="array" ref="AO751:AY751">IF(AN751,"",IVSolution($M751,$N751,$O751,AJ751,AK751,AL751,AM751,$E751,$F751,$G751,$H751,$I751))</f>
        <v/>
      </c>
      <c r="AP751" s="37" t="str">
        <v/>
      </c>
      <c r="AQ751" s="37" t="str">
        <v/>
      </c>
      <c r="AR751" s="39" t="str">
        <v/>
      </c>
      <c r="AS751" s="39" t="str">
        <v/>
      </c>
      <c r="AT751" s="37" t="str">
        <v/>
      </c>
      <c r="AU751" s="37" t="str">
        <v/>
      </c>
      <c r="AV751" s="37" t="str">
        <v/>
      </c>
      <c r="AW751" s="37" t="str">
        <v/>
      </c>
      <c r="AX751" s="37" t="str">
        <v/>
      </c>
      <c r="AY751" s="37" t="str">
        <v/>
      </c>
      <c r="AZ751" s="40" t="str">
        <f t="shared" si="418"/>
        <v/>
      </c>
      <c r="BA751" s="36" t="str">
        <f>IFERROR(INDEX('Level Multipliers'!$D:$D,MATCH(AZ751,'Level Multipliers'!$A:$A,0)),"")</f>
        <v/>
      </c>
      <c r="BB751" s="37" t="str">
        <f t="shared" si="419"/>
        <v/>
      </c>
      <c r="BC751" s="37" t="str">
        <f t="shared" si="420"/>
        <v/>
      </c>
      <c r="BD751" s="38" t="str">
        <f t="shared" si="421"/>
        <v/>
      </c>
      <c r="BE751" s="38" t="str">
        <f t="shared" si="422"/>
        <v/>
      </c>
      <c r="BF751" s="38" t="b">
        <f t="shared" si="423"/>
        <v>1</v>
      </c>
      <c r="BG751" s="37" t="str">
        <f t="array" ref="BG751:BQ751">IF(BF751,"",IVSolution($M751,$N751,$O751,BB751,BC751,BD751,BE751,$E751,$F751,$G751,$H751,$I751))</f>
        <v/>
      </c>
      <c r="BH751" s="37" t="str">
        <v/>
      </c>
      <c r="BI751" s="37" t="str">
        <v/>
      </c>
      <c r="BJ751" s="39" t="str">
        <v/>
      </c>
      <c r="BK751" s="39" t="str">
        <v/>
      </c>
      <c r="BL751" s="37" t="str">
        <v/>
      </c>
      <c r="BM751" s="37" t="str">
        <v/>
      </c>
      <c r="BN751" s="37" t="str">
        <v/>
      </c>
      <c r="BO751" s="37" t="str">
        <v/>
      </c>
      <c r="BP751" s="37" t="str">
        <v/>
      </c>
      <c r="BQ751" s="37" t="str">
        <v/>
      </c>
      <c r="BR751" s="40" t="str">
        <f t="shared" si="424"/>
        <v/>
      </c>
      <c r="BS751" s="36" t="str">
        <f>IFERROR(INDEX('Level Multipliers'!$D:$D,MATCH(BR751,'Level Multipliers'!$A:$A,0)),"")</f>
        <v/>
      </c>
      <c r="BT751" s="37" t="str">
        <f t="shared" si="425"/>
        <v/>
      </c>
      <c r="BU751" s="37" t="str">
        <f t="shared" si="426"/>
        <v/>
      </c>
      <c r="BV751" s="38" t="str">
        <f t="shared" si="427"/>
        <v/>
      </c>
      <c r="BW751" s="38" t="str">
        <f t="shared" si="428"/>
        <v/>
      </c>
      <c r="BX751" s="38" t="b">
        <f t="shared" si="429"/>
        <v>1</v>
      </c>
      <c r="BY751" s="37" t="str">
        <f t="array" ref="BY751:CI751">IF(BX751,"",IVSolution($M751,$N751,$O751,BT751,BU751,BV751,BW751,$E751,$F751,$G751,$H751,$I751))</f>
        <v/>
      </c>
      <c r="BZ751" s="37" t="str">
        <v/>
      </c>
      <c r="CA751" s="37" t="str">
        <v/>
      </c>
      <c r="CB751" s="39" t="str">
        <v/>
      </c>
      <c r="CC751" s="39" t="str">
        <v/>
      </c>
      <c r="CD751" s="37" t="str">
        <v/>
      </c>
      <c r="CE751" s="37" t="str">
        <v/>
      </c>
      <c r="CF751" s="37" t="str">
        <v/>
      </c>
      <c r="CG751" s="37" t="str">
        <v/>
      </c>
      <c r="CH751" s="37" t="str">
        <v/>
      </c>
      <c r="CI751" s="37" t="str">
        <v/>
      </c>
      <c r="CJ751" s="41" t="str">
        <f t="shared" si="430"/>
        <v/>
      </c>
      <c r="CK751" s="41" t="str">
        <f t="shared" si="431"/>
        <v/>
      </c>
      <c r="CL751" s="61" t="str">
        <f t="shared" si="432"/>
        <v/>
      </c>
      <c r="CM751" s="39" t="str">
        <f t="shared" si="433"/>
        <v/>
      </c>
      <c r="CN751" s="39" t="str">
        <f t="shared" si="434"/>
        <v/>
      </c>
      <c r="CO751" s="42" t="str">
        <f t="shared" si="435"/>
        <v/>
      </c>
      <c r="CP751" s="42" t="str">
        <f t="shared" si="436"/>
        <v/>
      </c>
      <c r="CQ751" s="42" t="str">
        <f t="shared" si="437"/>
        <v/>
      </c>
      <c r="CR751" s="42" t="str">
        <f t="shared" si="438"/>
        <v/>
      </c>
      <c r="CS751" s="42" t="str">
        <f t="shared" si="439"/>
        <v/>
      </c>
      <c r="CT751" s="42" t="str">
        <f t="shared" si="440"/>
        <v/>
      </c>
      <c r="CU751" s="43" t="str">
        <f t="shared" si="441"/>
        <v/>
      </c>
      <c r="CV751" s="43" t="str">
        <f t="shared" si="442"/>
        <v/>
      </c>
      <c r="CW751" s="43" t="str">
        <f t="shared" si="443"/>
        <v/>
      </c>
      <c r="CX751" s="13"/>
    </row>
    <row r="752" spans="1:102" x14ac:dyDescent="0.25">
      <c r="A752" s="31"/>
      <c r="B752" s="13"/>
      <c r="C752" s="13"/>
      <c r="D752" s="13"/>
      <c r="E752" s="32"/>
      <c r="F752" s="32"/>
      <c r="G752" s="32"/>
      <c r="H752" s="32"/>
      <c r="I752" s="32"/>
      <c r="J752" s="13"/>
      <c r="K752" s="33"/>
      <c r="L752" s="34" t="str">
        <f>IFERROR(INDEX('Pokemon Data'!A:A,MATCH($A752,'Pokemon Data'!$B:$B,0)),"")</f>
        <v/>
      </c>
      <c r="M752" s="34" t="str">
        <f>IFERROR(INDEX('Pokemon Data'!I:I,MATCH($A752,'Pokemon Data'!$B:$B,0)),"")</f>
        <v/>
      </c>
      <c r="N752" s="34" t="str">
        <f>IFERROR(INDEX('Pokemon Data'!J:J,MATCH($A752,'Pokemon Data'!$B:$B,0)),"")</f>
        <v/>
      </c>
      <c r="O752" s="34" t="str">
        <f>IFERROR(INDEX('Pokemon Data'!K:K,MATCH($A752,'Pokemon Data'!$B:$B,0)),"")</f>
        <v/>
      </c>
      <c r="P752" s="35" t="str">
        <f>IFERROR(INDEX('Level Multipliers'!$A:$A,MATCH($D752,'Level Multipliers'!$B:$B,0)),"")</f>
        <v/>
      </c>
      <c r="Q752" s="36" t="str">
        <f>IFERROR(INDEX('Level Multipliers'!$D:$D,MATCH(P752,'Level Multipliers'!$A:$A,0)),"")</f>
        <v/>
      </c>
      <c r="R752" s="37" t="str">
        <f t="shared" si="407"/>
        <v/>
      </c>
      <c r="S752" s="37" t="str">
        <f t="shared" si="408"/>
        <v/>
      </c>
      <c r="T752" s="38" t="str">
        <f t="shared" si="409"/>
        <v/>
      </c>
      <c r="U752" s="38" t="str">
        <f t="shared" si="410"/>
        <v/>
      </c>
      <c r="V752" s="38" t="b">
        <f t="shared" si="411"/>
        <v>1</v>
      </c>
      <c r="W752" s="37" t="str">
        <f t="array" ref="W752:AG752">IF(V752,"",IVSolution($M752,$N752,$O752,R752,S752,T752,U752,$E752,$F752,$G752,$H752,$I752))</f>
        <v/>
      </c>
      <c r="X752" s="37" t="str">
        <v/>
      </c>
      <c r="Y752" s="37" t="str">
        <v/>
      </c>
      <c r="Z752" s="39" t="str">
        <v/>
      </c>
      <c r="AA752" s="39" t="str">
        <v/>
      </c>
      <c r="AB752" s="37" t="str">
        <v/>
      </c>
      <c r="AC752" s="37" t="str">
        <v/>
      </c>
      <c r="AD752" s="37" t="str">
        <v/>
      </c>
      <c r="AE752" s="37" t="str">
        <v/>
      </c>
      <c r="AF752" s="37" t="str">
        <v/>
      </c>
      <c r="AG752" s="37" t="str">
        <v/>
      </c>
      <c r="AH752" s="40" t="str">
        <f t="shared" si="412"/>
        <v/>
      </c>
      <c r="AI752" s="36" t="str">
        <f>IFERROR(INDEX('Level Multipliers'!$D:$D,MATCH(AH752,'Level Multipliers'!$A:$A,0)),"")</f>
        <v/>
      </c>
      <c r="AJ752" s="37" t="str">
        <f t="shared" si="413"/>
        <v/>
      </c>
      <c r="AK752" s="37" t="str">
        <f t="shared" si="414"/>
        <v/>
      </c>
      <c r="AL752" s="38" t="str">
        <f t="shared" si="415"/>
        <v/>
      </c>
      <c r="AM752" s="38" t="str">
        <f t="shared" si="416"/>
        <v/>
      </c>
      <c r="AN752" s="38" t="b">
        <f t="shared" si="417"/>
        <v>1</v>
      </c>
      <c r="AO752" s="37" t="str">
        <f t="array" ref="AO752:AY752">IF(AN752,"",IVSolution($M752,$N752,$O752,AJ752,AK752,AL752,AM752,$E752,$F752,$G752,$H752,$I752))</f>
        <v/>
      </c>
      <c r="AP752" s="37" t="str">
        <v/>
      </c>
      <c r="AQ752" s="37" t="str">
        <v/>
      </c>
      <c r="AR752" s="39" t="str">
        <v/>
      </c>
      <c r="AS752" s="39" t="str">
        <v/>
      </c>
      <c r="AT752" s="37" t="str">
        <v/>
      </c>
      <c r="AU752" s="37" t="str">
        <v/>
      </c>
      <c r="AV752" s="37" t="str">
        <v/>
      </c>
      <c r="AW752" s="37" t="str">
        <v/>
      </c>
      <c r="AX752" s="37" t="str">
        <v/>
      </c>
      <c r="AY752" s="37" t="str">
        <v/>
      </c>
      <c r="AZ752" s="40" t="str">
        <f t="shared" si="418"/>
        <v/>
      </c>
      <c r="BA752" s="36" t="str">
        <f>IFERROR(INDEX('Level Multipliers'!$D:$D,MATCH(AZ752,'Level Multipliers'!$A:$A,0)),"")</f>
        <v/>
      </c>
      <c r="BB752" s="37" t="str">
        <f t="shared" si="419"/>
        <v/>
      </c>
      <c r="BC752" s="37" t="str">
        <f t="shared" si="420"/>
        <v/>
      </c>
      <c r="BD752" s="38" t="str">
        <f t="shared" si="421"/>
        <v/>
      </c>
      <c r="BE752" s="38" t="str">
        <f t="shared" si="422"/>
        <v/>
      </c>
      <c r="BF752" s="38" t="b">
        <f t="shared" si="423"/>
        <v>1</v>
      </c>
      <c r="BG752" s="37" t="str">
        <f t="array" ref="BG752:BQ752">IF(BF752,"",IVSolution($M752,$N752,$O752,BB752,BC752,BD752,BE752,$E752,$F752,$G752,$H752,$I752))</f>
        <v/>
      </c>
      <c r="BH752" s="37" t="str">
        <v/>
      </c>
      <c r="BI752" s="37" t="str">
        <v/>
      </c>
      <c r="BJ752" s="39" t="str">
        <v/>
      </c>
      <c r="BK752" s="39" t="str">
        <v/>
      </c>
      <c r="BL752" s="37" t="str">
        <v/>
      </c>
      <c r="BM752" s="37" t="str">
        <v/>
      </c>
      <c r="BN752" s="37" t="str">
        <v/>
      </c>
      <c r="BO752" s="37" t="str">
        <v/>
      </c>
      <c r="BP752" s="37" t="str">
        <v/>
      </c>
      <c r="BQ752" s="37" t="str">
        <v/>
      </c>
      <c r="BR752" s="40" t="str">
        <f t="shared" si="424"/>
        <v/>
      </c>
      <c r="BS752" s="36" t="str">
        <f>IFERROR(INDEX('Level Multipliers'!$D:$D,MATCH(BR752,'Level Multipliers'!$A:$A,0)),"")</f>
        <v/>
      </c>
      <c r="BT752" s="37" t="str">
        <f t="shared" si="425"/>
        <v/>
      </c>
      <c r="BU752" s="37" t="str">
        <f t="shared" si="426"/>
        <v/>
      </c>
      <c r="BV752" s="38" t="str">
        <f t="shared" si="427"/>
        <v/>
      </c>
      <c r="BW752" s="38" t="str">
        <f t="shared" si="428"/>
        <v/>
      </c>
      <c r="BX752" s="38" t="b">
        <f t="shared" si="429"/>
        <v>1</v>
      </c>
      <c r="BY752" s="37" t="str">
        <f t="array" ref="BY752:CI752">IF(BX752,"",IVSolution($M752,$N752,$O752,BT752,BU752,BV752,BW752,$E752,$F752,$G752,$H752,$I752))</f>
        <v/>
      </c>
      <c r="BZ752" s="37" t="str">
        <v/>
      </c>
      <c r="CA752" s="37" t="str">
        <v/>
      </c>
      <c r="CB752" s="39" t="str">
        <v/>
      </c>
      <c r="CC752" s="39" t="str">
        <v/>
      </c>
      <c r="CD752" s="37" t="str">
        <v/>
      </c>
      <c r="CE752" s="37" t="str">
        <v/>
      </c>
      <c r="CF752" s="37" t="str">
        <v/>
      </c>
      <c r="CG752" s="37" t="str">
        <v/>
      </c>
      <c r="CH752" s="37" t="str">
        <v/>
      </c>
      <c r="CI752" s="37" t="str">
        <v/>
      </c>
      <c r="CJ752" s="41" t="str">
        <f t="shared" si="430"/>
        <v/>
      </c>
      <c r="CK752" s="41" t="str">
        <f t="shared" si="431"/>
        <v/>
      </c>
      <c r="CL752" s="61" t="str">
        <f t="shared" si="432"/>
        <v/>
      </c>
      <c r="CM752" s="39" t="str">
        <f t="shared" si="433"/>
        <v/>
      </c>
      <c r="CN752" s="39" t="str">
        <f t="shared" si="434"/>
        <v/>
      </c>
      <c r="CO752" s="42" t="str">
        <f t="shared" si="435"/>
        <v/>
      </c>
      <c r="CP752" s="42" t="str">
        <f t="shared" si="436"/>
        <v/>
      </c>
      <c r="CQ752" s="42" t="str">
        <f t="shared" si="437"/>
        <v/>
      </c>
      <c r="CR752" s="42" t="str">
        <f t="shared" si="438"/>
        <v/>
      </c>
      <c r="CS752" s="42" t="str">
        <f t="shared" si="439"/>
        <v/>
      </c>
      <c r="CT752" s="42" t="str">
        <f t="shared" si="440"/>
        <v/>
      </c>
      <c r="CU752" s="43" t="str">
        <f t="shared" si="441"/>
        <v/>
      </c>
      <c r="CV752" s="43" t="str">
        <f t="shared" si="442"/>
        <v/>
      </c>
      <c r="CW752" s="43" t="str">
        <f t="shared" si="443"/>
        <v/>
      </c>
      <c r="CX752" s="13"/>
    </row>
    <row r="753" spans="1:102" x14ac:dyDescent="0.25">
      <c r="A753" s="31"/>
      <c r="B753" s="13"/>
      <c r="C753" s="13"/>
      <c r="D753" s="13"/>
      <c r="E753" s="32"/>
      <c r="F753" s="32"/>
      <c r="G753" s="32"/>
      <c r="H753" s="32"/>
      <c r="I753" s="32"/>
      <c r="J753" s="13"/>
      <c r="K753" s="33"/>
      <c r="L753" s="34" t="str">
        <f>IFERROR(INDEX('Pokemon Data'!A:A,MATCH($A753,'Pokemon Data'!$B:$B,0)),"")</f>
        <v/>
      </c>
      <c r="M753" s="34" t="str">
        <f>IFERROR(INDEX('Pokemon Data'!I:I,MATCH($A753,'Pokemon Data'!$B:$B,0)),"")</f>
        <v/>
      </c>
      <c r="N753" s="34" t="str">
        <f>IFERROR(INDEX('Pokemon Data'!J:J,MATCH($A753,'Pokemon Data'!$B:$B,0)),"")</f>
        <v/>
      </c>
      <c r="O753" s="34" t="str">
        <f>IFERROR(INDEX('Pokemon Data'!K:K,MATCH($A753,'Pokemon Data'!$B:$B,0)),"")</f>
        <v/>
      </c>
      <c r="P753" s="35" t="str">
        <f>IFERROR(INDEX('Level Multipliers'!$A:$A,MATCH($D753,'Level Multipliers'!$B:$B,0)),"")</f>
        <v/>
      </c>
      <c r="Q753" s="36" t="str">
        <f>IFERROR(INDEX('Level Multipliers'!$D:$D,MATCH(P753,'Level Multipliers'!$A:$A,0)),"")</f>
        <v/>
      </c>
      <c r="R753" s="37" t="str">
        <f t="shared" si="407"/>
        <v/>
      </c>
      <c r="S753" s="37" t="str">
        <f t="shared" si="408"/>
        <v/>
      </c>
      <c r="T753" s="38" t="str">
        <f t="shared" si="409"/>
        <v/>
      </c>
      <c r="U753" s="38" t="str">
        <f t="shared" si="410"/>
        <v/>
      </c>
      <c r="V753" s="38" t="b">
        <f t="shared" si="411"/>
        <v>1</v>
      </c>
      <c r="W753" s="37" t="str">
        <f t="array" ref="W753:AG753">IF(V753,"",IVSolution($M753,$N753,$O753,R753,S753,T753,U753,$E753,$F753,$G753,$H753,$I753))</f>
        <v/>
      </c>
      <c r="X753" s="37" t="str">
        <v/>
      </c>
      <c r="Y753" s="37" t="str">
        <v/>
      </c>
      <c r="Z753" s="39" t="str">
        <v/>
      </c>
      <c r="AA753" s="39" t="str">
        <v/>
      </c>
      <c r="AB753" s="37" t="str">
        <v/>
      </c>
      <c r="AC753" s="37" t="str">
        <v/>
      </c>
      <c r="AD753" s="37" t="str">
        <v/>
      </c>
      <c r="AE753" s="37" t="str">
        <v/>
      </c>
      <c r="AF753" s="37" t="str">
        <v/>
      </c>
      <c r="AG753" s="37" t="str">
        <v/>
      </c>
      <c r="AH753" s="40" t="str">
        <f t="shared" si="412"/>
        <v/>
      </c>
      <c r="AI753" s="36" t="str">
        <f>IFERROR(INDEX('Level Multipliers'!$D:$D,MATCH(AH753,'Level Multipliers'!$A:$A,0)),"")</f>
        <v/>
      </c>
      <c r="AJ753" s="37" t="str">
        <f t="shared" si="413"/>
        <v/>
      </c>
      <c r="AK753" s="37" t="str">
        <f t="shared" si="414"/>
        <v/>
      </c>
      <c r="AL753" s="38" t="str">
        <f t="shared" si="415"/>
        <v/>
      </c>
      <c r="AM753" s="38" t="str">
        <f t="shared" si="416"/>
        <v/>
      </c>
      <c r="AN753" s="38" t="b">
        <f t="shared" si="417"/>
        <v>1</v>
      </c>
      <c r="AO753" s="37" t="str">
        <f t="array" ref="AO753:AY753">IF(AN753,"",IVSolution($M753,$N753,$O753,AJ753,AK753,AL753,AM753,$E753,$F753,$G753,$H753,$I753))</f>
        <v/>
      </c>
      <c r="AP753" s="37" t="str">
        <v/>
      </c>
      <c r="AQ753" s="37" t="str">
        <v/>
      </c>
      <c r="AR753" s="39" t="str">
        <v/>
      </c>
      <c r="AS753" s="39" t="str">
        <v/>
      </c>
      <c r="AT753" s="37" t="str">
        <v/>
      </c>
      <c r="AU753" s="37" t="str">
        <v/>
      </c>
      <c r="AV753" s="37" t="str">
        <v/>
      </c>
      <c r="AW753" s="37" t="str">
        <v/>
      </c>
      <c r="AX753" s="37" t="str">
        <v/>
      </c>
      <c r="AY753" s="37" t="str">
        <v/>
      </c>
      <c r="AZ753" s="40" t="str">
        <f t="shared" si="418"/>
        <v/>
      </c>
      <c r="BA753" s="36" t="str">
        <f>IFERROR(INDEX('Level Multipliers'!$D:$D,MATCH(AZ753,'Level Multipliers'!$A:$A,0)),"")</f>
        <v/>
      </c>
      <c r="BB753" s="37" t="str">
        <f t="shared" si="419"/>
        <v/>
      </c>
      <c r="BC753" s="37" t="str">
        <f t="shared" si="420"/>
        <v/>
      </c>
      <c r="BD753" s="38" t="str">
        <f t="shared" si="421"/>
        <v/>
      </c>
      <c r="BE753" s="38" t="str">
        <f t="shared" si="422"/>
        <v/>
      </c>
      <c r="BF753" s="38" t="b">
        <f t="shared" si="423"/>
        <v>1</v>
      </c>
      <c r="BG753" s="37" t="str">
        <f t="array" ref="BG753:BQ753">IF(BF753,"",IVSolution($M753,$N753,$O753,BB753,BC753,BD753,BE753,$E753,$F753,$G753,$H753,$I753))</f>
        <v/>
      </c>
      <c r="BH753" s="37" t="str">
        <v/>
      </c>
      <c r="BI753" s="37" t="str">
        <v/>
      </c>
      <c r="BJ753" s="39" t="str">
        <v/>
      </c>
      <c r="BK753" s="39" t="str">
        <v/>
      </c>
      <c r="BL753" s="37" t="str">
        <v/>
      </c>
      <c r="BM753" s="37" t="str">
        <v/>
      </c>
      <c r="BN753" s="37" t="str">
        <v/>
      </c>
      <c r="BO753" s="37" t="str">
        <v/>
      </c>
      <c r="BP753" s="37" t="str">
        <v/>
      </c>
      <c r="BQ753" s="37" t="str">
        <v/>
      </c>
      <c r="BR753" s="40" t="str">
        <f t="shared" si="424"/>
        <v/>
      </c>
      <c r="BS753" s="36" t="str">
        <f>IFERROR(INDEX('Level Multipliers'!$D:$D,MATCH(BR753,'Level Multipliers'!$A:$A,0)),"")</f>
        <v/>
      </c>
      <c r="BT753" s="37" t="str">
        <f t="shared" si="425"/>
        <v/>
      </c>
      <c r="BU753" s="37" t="str">
        <f t="shared" si="426"/>
        <v/>
      </c>
      <c r="BV753" s="38" t="str">
        <f t="shared" si="427"/>
        <v/>
      </c>
      <c r="BW753" s="38" t="str">
        <f t="shared" si="428"/>
        <v/>
      </c>
      <c r="BX753" s="38" t="b">
        <f t="shared" si="429"/>
        <v>1</v>
      </c>
      <c r="BY753" s="37" t="str">
        <f t="array" ref="BY753:CI753">IF(BX753,"",IVSolution($M753,$N753,$O753,BT753,BU753,BV753,BW753,$E753,$F753,$G753,$H753,$I753))</f>
        <v/>
      </c>
      <c r="BZ753" s="37" t="str">
        <v/>
      </c>
      <c r="CA753" s="37" t="str">
        <v/>
      </c>
      <c r="CB753" s="39" t="str">
        <v/>
      </c>
      <c r="CC753" s="39" t="str">
        <v/>
      </c>
      <c r="CD753" s="37" t="str">
        <v/>
      </c>
      <c r="CE753" s="37" t="str">
        <v/>
      </c>
      <c r="CF753" s="37" t="str">
        <v/>
      </c>
      <c r="CG753" s="37" t="str">
        <v/>
      </c>
      <c r="CH753" s="37" t="str">
        <v/>
      </c>
      <c r="CI753" s="37" t="str">
        <v/>
      </c>
      <c r="CJ753" s="41" t="str">
        <f t="shared" si="430"/>
        <v/>
      </c>
      <c r="CK753" s="41" t="str">
        <f t="shared" si="431"/>
        <v/>
      </c>
      <c r="CL753" s="61" t="str">
        <f t="shared" si="432"/>
        <v/>
      </c>
      <c r="CM753" s="39" t="str">
        <f t="shared" si="433"/>
        <v/>
      </c>
      <c r="CN753" s="39" t="str">
        <f t="shared" si="434"/>
        <v/>
      </c>
      <c r="CO753" s="42" t="str">
        <f t="shared" si="435"/>
        <v/>
      </c>
      <c r="CP753" s="42" t="str">
        <f t="shared" si="436"/>
        <v/>
      </c>
      <c r="CQ753" s="42" t="str">
        <f t="shared" si="437"/>
        <v/>
      </c>
      <c r="CR753" s="42" t="str">
        <f t="shared" si="438"/>
        <v/>
      </c>
      <c r="CS753" s="42" t="str">
        <f t="shared" si="439"/>
        <v/>
      </c>
      <c r="CT753" s="42" t="str">
        <f t="shared" si="440"/>
        <v/>
      </c>
      <c r="CU753" s="43" t="str">
        <f t="shared" si="441"/>
        <v/>
      </c>
      <c r="CV753" s="43" t="str">
        <f t="shared" si="442"/>
        <v/>
      </c>
      <c r="CW753" s="43" t="str">
        <f t="shared" si="443"/>
        <v/>
      </c>
      <c r="CX753" s="13"/>
    </row>
    <row r="754" spans="1:102" x14ac:dyDescent="0.25">
      <c r="A754" s="31"/>
      <c r="B754" s="13"/>
      <c r="C754" s="13"/>
      <c r="D754" s="13"/>
      <c r="E754" s="32"/>
      <c r="F754" s="32"/>
      <c r="G754" s="32"/>
      <c r="H754" s="32"/>
      <c r="I754" s="32"/>
      <c r="J754" s="13"/>
      <c r="K754" s="33"/>
      <c r="L754" s="34" t="str">
        <f>IFERROR(INDEX('Pokemon Data'!A:A,MATCH($A754,'Pokemon Data'!$B:$B,0)),"")</f>
        <v/>
      </c>
      <c r="M754" s="34" t="str">
        <f>IFERROR(INDEX('Pokemon Data'!I:I,MATCH($A754,'Pokemon Data'!$B:$B,0)),"")</f>
        <v/>
      </c>
      <c r="N754" s="34" t="str">
        <f>IFERROR(INDEX('Pokemon Data'!J:J,MATCH($A754,'Pokemon Data'!$B:$B,0)),"")</f>
        <v/>
      </c>
      <c r="O754" s="34" t="str">
        <f>IFERROR(INDEX('Pokemon Data'!K:K,MATCH($A754,'Pokemon Data'!$B:$B,0)),"")</f>
        <v/>
      </c>
      <c r="P754" s="35" t="str">
        <f>IFERROR(INDEX('Level Multipliers'!$A:$A,MATCH($D754,'Level Multipliers'!$B:$B,0)),"")</f>
        <v/>
      </c>
      <c r="Q754" s="36" t="str">
        <f>IFERROR(INDEX('Level Multipliers'!$D:$D,MATCH(P754,'Level Multipliers'!$A:$A,0)),"")</f>
        <v/>
      </c>
      <c r="R754" s="37" t="str">
        <f t="shared" si="407"/>
        <v/>
      </c>
      <c r="S754" s="37" t="str">
        <f t="shared" si="408"/>
        <v/>
      </c>
      <c r="T754" s="38" t="str">
        <f t="shared" si="409"/>
        <v/>
      </c>
      <c r="U754" s="38" t="str">
        <f t="shared" si="410"/>
        <v/>
      </c>
      <c r="V754" s="38" t="b">
        <f t="shared" si="411"/>
        <v>1</v>
      </c>
      <c r="W754" s="37" t="str">
        <f t="array" ref="W754:AG754">IF(V754,"",IVSolution($M754,$N754,$O754,R754,S754,T754,U754,$E754,$F754,$G754,$H754,$I754))</f>
        <v/>
      </c>
      <c r="X754" s="37" t="str">
        <v/>
      </c>
      <c r="Y754" s="37" t="str">
        <v/>
      </c>
      <c r="Z754" s="39" t="str">
        <v/>
      </c>
      <c r="AA754" s="39" t="str">
        <v/>
      </c>
      <c r="AB754" s="37" t="str">
        <v/>
      </c>
      <c r="AC754" s="37" t="str">
        <v/>
      </c>
      <c r="AD754" s="37" t="str">
        <v/>
      </c>
      <c r="AE754" s="37" t="str">
        <v/>
      </c>
      <c r="AF754" s="37" t="str">
        <v/>
      </c>
      <c r="AG754" s="37" t="str">
        <v/>
      </c>
      <c r="AH754" s="40" t="str">
        <f t="shared" si="412"/>
        <v/>
      </c>
      <c r="AI754" s="36" t="str">
        <f>IFERROR(INDEX('Level Multipliers'!$D:$D,MATCH(AH754,'Level Multipliers'!$A:$A,0)),"")</f>
        <v/>
      </c>
      <c r="AJ754" s="37" t="str">
        <f t="shared" si="413"/>
        <v/>
      </c>
      <c r="AK754" s="37" t="str">
        <f t="shared" si="414"/>
        <v/>
      </c>
      <c r="AL754" s="38" t="str">
        <f t="shared" si="415"/>
        <v/>
      </c>
      <c r="AM754" s="38" t="str">
        <f t="shared" si="416"/>
        <v/>
      </c>
      <c r="AN754" s="38" t="b">
        <f t="shared" si="417"/>
        <v>1</v>
      </c>
      <c r="AO754" s="37" t="str">
        <f t="array" ref="AO754:AY754">IF(AN754,"",IVSolution($M754,$N754,$O754,AJ754,AK754,AL754,AM754,$E754,$F754,$G754,$H754,$I754))</f>
        <v/>
      </c>
      <c r="AP754" s="37" t="str">
        <v/>
      </c>
      <c r="AQ754" s="37" t="str">
        <v/>
      </c>
      <c r="AR754" s="39" t="str">
        <v/>
      </c>
      <c r="AS754" s="39" t="str">
        <v/>
      </c>
      <c r="AT754" s="37" t="str">
        <v/>
      </c>
      <c r="AU754" s="37" t="str">
        <v/>
      </c>
      <c r="AV754" s="37" t="str">
        <v/>
      </c>
      <c r="AW754" s="37" t="str">
        <v/>
      </c>
      <c r="AX754" s="37" t="str">
        <v/>
      </c>
      <c r="AY754" s="37" t="str">
        <v/>
      </c>
      <c r="AZ754" s="40" t="str">
        <f t="shared" si="418"/>
        <v/>
      </c>
      <c r="BA754" s="36" t="str">
        <f>IFERROR(INDEX('Level Multipliers'!$D:$D,MATCH(AZ754,'Level Multipliers'!$A:$A,0)),"")</f>
        <v/>
      </c>
      <c r="BB754" s="37" t="str">
        <f t="shared" si="419"/>
        <v/>
      </c>
      <c r="BC754" s="37" t="str">
        <f t="shared" si="420"/>
        <v/>
      </c>
      <c r="BD754" s="38" t="str">
        <f t="shared" si="421"/>
        <v/>
      </c>
      <c r="BE754" s="38" t="str">
        <f t="shared" si="422"/>
        <v/>
      </c>
      <c r="BF754" s="38" t="b">
        <f t="shared" si="423"/>
        <v>1</v>
      </c>
      <c r="BG754" s="37" t="str">
        <f t="array" ref="BG754:BQ754">IF(BF754,"",IVSolution($M754,$N754,$O754,BB754,BC754,BD754,BE754,$E754,$F754,$G754,$H754,$I754))</f>
        <v/>
      </c>
      <c r="BH754" s="37" t="str">
        <v/>
      </c>
      <c r="BI754" s="37" t="str">
        <v/>
      </c>
      <c r="BJ754" s="39" t="str">
        <v/>
      </c>
      <c r="BK754" s="39" t="str">
        <v/>
      </c>
      <c r="BL754" s="37" t="str">
        <v/>
      </c>
      <c r="BM754" s="37" t="str">
        <v/>
      </c>
      <c r="BN754" s="37" t="str">
        <v/>
      </c>
      <c r="BO754" s="37" t="str">
        <v/>
      </c>
      <c r="BP754" s="37" t="str">
        <v/>
      </c>
      <c r="BQ754" s="37" t="str">
        <v/>
      </c>
      <c r="BR754" s="40" t="str">
        <f t="shared" si="424"/>
        <v/>
      </c>
      <c r="BS754" s="36" t="str">
        <f>IFERROR(INDEX('Level Multipliers'!$D:$D,MATCH(BR754,'Level Multipliers'!$A:$A,0)),"")</f>
        <v/>
      </c>
      <c r="BT754" s="37" t="str">
        <f t="shared" si="425"/>
        <v/>
      </c>
      <c r="BU754" s="37" t="str">
        <f t="shared" si="426"/>
        <v/>
      </c>
      <c r="BV754" s="38" t="str">
        <f t="shared" si="427"/>
        <v/>
      </c>
      <c r="BW754" s="38" t="str">
        <f t="shared" si="428"/>
        <v/>
      </c>
      <c r="BX754" s="38" t="b">
        <f t="shared" si="429"/>
        <v>1</v>
      </c>
      <c r="BY754" s="37" t="str">
        <f t="array" ref="BY754:CI754">IF(BX754,"",IVSolution($M754,$N754,$O754,BT754,BU754,BV754,BW754,$E754,$F754,$G754,$H754,$I754))</f>
        <v/>
      </c>
      <c r="BZ754" s="37" t="str">
        <v/>
      </c>
      <c r="CA754" s="37" t="str">
        <v/>
      </c>
      <c r="CB754" s="39" t="str">
        <v/>
      </c>
      <c r="CC754" s="39" t="str">
        <v/>
      </c>
      <c r="CD754" s="37" t="str">
        <v/>
      </c>
      <c r="CE754" s="37" t="str">
        <v/>
      </c>
      <c r="CF754" s="37" t="str">
        <v/>
      </c>
      <c r="CG754" s="37" t="str">
        <v/>
      </c>
      <c r="CH754" s="37" t="str">
        <v/>
      </c>
      <c r="CI754" s="37" t="str">
        <v/>
      </c>
      <c r="CJ754" s="41" t="str">
        <f t="shared" si="430"/>
        <v/>
      </c>
      <c r="CK754" s="41" t="str">
        <f t="shared" si="431"/>
        <v/>
      </c>
      <c r="CL754" s="61" t="str">
        <f t="shared" si="432"/>
        <v/>
      </c>
      <c r="CM754" s="39" t="str">
        <f t="shared" si="433"/>
        <v/>
      </c>
      <c r="CN754" s="39" t="str">
        <f t="shared" si="434"/>
        <v/>
      </c>
      <c r="CO754" s="42" t="str">
        <f t="shared" si="435"/>
        <v/>
      </c>
      <c r="CP754" s="42" t="str">
        <f t="shared" si="436"/>
        <v/>
      </c>
      <c r="CQ754" s="42" t="str">
        <f t="shared" si="437"/>
        <v/>
      </c>
      <c r="CR754" s="42" t="str">
        <f t="shared" si="438"/>
        <v/>
      </c>
      <c r="CS754" s="42" t="str">
        <f t="shared" si="439"/>
        <v/>
      </c>
      <c r="CT754" s="42" t="str">
        <f t="shared" si="440"/>
        <v/>
      </c>
      <c r="CU754" s="43" t="str">
        <f t="shared" si="441"/>
        <v/>
      </c>
      <c r="CV754" s="43" t="str">
        <f t="shared" si="442"/>
        <v/>
      </c>
      <c r="CW754" s="43" t="str">
        <f t="shared" si="443"/>
        <v/>
      </c>
      <c r="CX754" s="13"/>
    </row>
    <row r="755" spans="1:102" x14ac:dyDescent="0.25">
      <c r="A755" s="31"/>
      <c r="B755" s="13"/>
      <c r="C755" s="13"/>
      <c r="D755" s="13"/>
      <c r="E755" s="32"/>
      <c r="F755" s="32"/>
      <c r="G755" s="32"/>
      <c r="H755" s="32"/>
      <c r="I755" s="32"/>
      <c r="J755" s="13"/>
      <c r="K755" s="33"/>
      <c r="L755" s="34" t="str">
        <f>IFERROR(INDEX('Pokemon Data'!A:A,MATCH($A755,'Pokemon Data'!$B:$B,0)),"")</f>
        <v/>
      </c>
      <c r="M755" s="34" t="str">
        <f>IFERROR(INDEX('Pokemon Data'!I:I,MATCH($A755,'Pokemon Data'!$B:$B,0)),"")</f>
        <v/>
      </c>
      <c r="N755" s="34" t="str">
        <f>IFERROR(INDEX('Pokemon Data'!J:J,MATCH($A755,'Pokemon Data'!$B:$B,0)),"")</f>
        <v/>
      </c>
      <c r="O755" s="34" t="str">
        <f>IFERROR(INDEX('Pokemon Data'!K:K,MATCH($A755,'Pokemon Data'!$B:$B,0)),"")</f>
        <v/>
      </c>
      <c r="P755" s="35" t="str">
        <f>IFERROR(INDEX('Level Multipliers'!$A:$A,MATCH($D755,'Level Multipliers'!$B:$B,0)),"")</f>
        <v/>
      </c>
      <c r="Q755" s="36" t="str">
        <f>IFERROR(INDEX('Level Multipliers'!$D:$D,MATCH(P755,'Level Multipliers'!$A:$A,0)),"")</f>
        <v/>
      </c>
      <c r="R755" s="37" t="str">
        <f t="shared" si="407"/>
        <v/>
      </c>
      <c r="S755" s="37" t="str">
        <f t="shared" si="408"/>
        <v/>
      </c>
      <c r="T755" s="38" t="str">
        <f t="shared" si="409"/>
        <v/>
      </c>
      <c r="U755" s="38" t="str">
        <f t="shared" si="410"/>
        <v/>
      </c>
      <c r="V755" s="38" t="b">
        <f t="shared" si="411"/>
        <v>1</v>
      </c>
      <c r="W755" s="37" t="str">
        <f t="array" ref="W755:AG755">IF(V755,"",IVSolution($M755,$N755,$O755,R755,S755,T755,U755,$E755,$F755,$G755,$H755,$I755))</f>
        <v/>
      </c>
      <c r="X755" s="37" t="str">
        <v/>
      </c>
      <c r="Y755" s="37" t="str">
        <v/>
      </c>
      <c r="Z755" s="39" t="str">
        <v/>
      </c>
      <c r="AA755" s="39" t="str">
        <v/>
      </c>
      <c r="AB755" s="37" t="str">
        <v/>
      </c>
      <c r="AC755" s="37" t="str">
        <v/>
      </c>
      <c r="AD755" s="37" t="str">
        <v/>
      </c>
      <c r="AE755" s="37" t="str">
        <v/>
      </c>
      <c r="AF755" s="37" t="str">
        <v/>
      </c>
      <c r="AG755" s="37" t="str">
        <v/>
      </c>
      <c r="AH755" s="40" t="str">
        <f t="shared" si="412"/>
        <v/>
      </c>
      <c r="AI755" s="36" t="str">
        <f>IFERROR(INDEX('Level Multipliers'!$D:$D,MATCH(AH755,'Level Multipliers'!$A:$A,0)),"")</f>
        <v/>
      </c>
      <c r="AJ755" s="37" t="str">
        <f t="shared" si="413"/>
        <v/>
      </c>
      <c r="AK755" s="37" t="str">
        <f t="shared" si="414"/>
        <v/>
      </c>
      <c r="AL755" s="38" t="str">
        <f t="shared" si="415"/>
        <v/>
      </c>
      <c r="AM755" s="38" t="str">
        <f t="shared" si="416"/>
        <v/>
      </c>
      <c r="AN755" s="38" t="b">
        <f t="shared" si="417"/>
        <v>1</v>
      </c>
      <c r="AO755" s="37" t="str">
        <f t="array" ref="AO755:AY755">IF(AN755,"",IVSolution($M755,$N755,$O755,AJ755,AK755,AL755,AM755,$E755,$F755,$G755,$H755,$I755))</f>
        <v/>
      </c>
      <c r="AP755" s="37" t="str">
        <v/>
      </c>
      <c r="AQ755" s="37" t="str">
        <v/>
      </c>
      <c r="AR755" s="39" t="str">
        <v/>
      </c>
      <c r="AS755" s="39" t="str">
        <v/>
      </c>
      <c r="AT755" s="37" t="str">
        <v/>
      </c>
      <c r="AU755" s="37" t="str">
        <v/>
      </c>
      <c r="AV755" s="37" t="str">
        <v/>
      </c>
      <c r="AW755" s="37" t="str">
        <v/>
      </c>
      <c r="AX755" s="37" t="str">
        <v/>
      </c>
      <c r="AY755" s="37" t="str">
        <v/>
      </c>
      <c r="AZ755" s="40" t="str">
        <f t="shared" si="418"/>
        <v/>
      </c>
      <c r="BA755" s="36" t="str">
        <f>IFERROR(INDEX('Level Multipliers'!$D:$D,MATCH(AZ755,'Level Multipliers'!$A:$A,0)),"")</f>
        <v/>
      </c>
      <c r="BB755" s="37" t="str">
        <f t="shared" si="419"/>
        <v/>
      </c>
      <c r="BC755" s="37" t="str">
        <f t="shared" si="420"/>
        <v/>
      </c>
      <c r="BD755" s="38" t="str">
        <f t="shared" si="421"/>
        <v/>
      </c>
      <c r="BE755" s="38" t="str">
        <f t="shared" si="422"/>
        <v/>
      </c>
      <c r="BF755" s="38" t="b">
        <f t="shared" si="423"/>
        <v>1</v>
      </c>
      <c r="BG755" s="37" t="str">
        <f t="array" ref="BG755:BQ755">IF(BF755,"",IVSolution($M755,$N755,$O755,BB755,BC755,BD755,BE755,$E755,$F755,$G755,$H755,$I755))</f>
        <v/>
      </c>
      <c r="BH755" s="37" t="str">
        <v/>
      </c>
      <c r="BI755" s="37" t="str">
        <v/>
      </c>
      <c r="BJ755" s="39" t="str">
        <v/>
      </c>
      <c r="BK755" s="39" t="str">
        <v/>
      </c>
      <c r="BL755" s="37" t="str">
        <v/>
      </c>
      <c r="BM755" s="37" t="str">
        <v/>
      </c>
      <c r="BN755" s="37" t="str">
        <v/>
      </c>
      <c r="BO755" s="37" t="str">
        <v/>
      </c>
      <c r="BP755" s="37" t="str">
        <v/>
      </c>
      <c r="BQ755" s="37" t="str">
        <v/>
      </c>
      <c r="BR755" s="40" t="str">
        <f t="shared" si="424"/>
        <v/>
      </c>
      <c r="BS755" s="36" t="str">
        <f>IFERROR(INDEX('Level Multipliers'!$D:$D,MATCH(BR755,'Level Multipliers'!$A:$A,0)),"")</f>
        <v/>
      </c>
      <c r="BT755" s="37" t="str">
        <f t="shared" si="425"/>
        <v/>
      </c>
      <c r="BU755" s="37" t="str">
        <f t="shared" si="426"/>
        <v/>
      </c>
      <c r="BV755" s="38" t="str">
        <f t="shared" si="427"/>
        <v/>
      </c>
      <c r="BW755" s="38" t="str">
        <f t="shared" si="428"/>
        <v/>
      </c>
      <c r="BX755" s="38" t="b">
        <f t="shared" si="429"/>
        <v>1</v>
      </c>
      <c r="BY755" s="37" t="str">
        <f t="array" ref="BY755:CI755">IF(BX755,"",IVSolution($M755,$N755,$O755,BT755,BU755,BV755,BW755,$E755,$F755,$G755,$H755,$I755))</f>
        <v/>
      </c>
      <c r="BZ755" s="37" t="str">
        <v/>
      </c>
      <c r="CA755" s="37" t="str">
        <v/>
      </c>
      <c r="CB755" s="39" t="str">
        <v/>
      </c>
      <c r="CC755" s="39" t="str">
        <v/>
      </c>
      <c r="CD755" s="37" t="str">
        <v/>
      </c>
      <c r="CE755" s="37" t="str">
        <v/>
      </c>
      <c r="CF755" s="37" t="str">
        <v/>
      </c>
      <c r="CG755" s="37" t="str">
        <v/>
      </c>
      <c r="CH755" s="37" t="str">
        <v/>
      </c>
      <c r="CI755" s="37" t="str">
        <v/>
      </c>
      <c r="CJ755" s="41" t="str">
        <f t="shared" si="430"/>
        <v/>
      </c>
      <c r="CK755" s="41" t="str">
        <f t="shared" si="431"/>
        <v/>
      </c>
      <c r="CL755" s="61" t="str">
        <f t="shared" si="432"/>
        <v/>
      </c>
      <c r="CM755" s="39" t="str">
        <f t="shared" si="433"/>
        <v/>
      </c>
      <c r="CN755" s="39" t="str">
        <f t="shared" si="434"/>
        <v/>
      </c>
      <c r="CO755" s="42" t="str">
        <f t="shared" si="435"/>
        <v/>
      </c>
      <c r="CP755" s="42" t="str">
        <f t="shared" si="436"/>
        <v/>
      </c>
      <c r="CQ755" s="42" t="str">
        <f t="shared" si="437"/>
        <v/>
      </c>
      <c r="CR755" s="42" t="str">
        <f t="shared" si="438"/>
        <v/>
      </c>
      <c r="CS755" s="42" t="str">
        <f t="shared" si="439"/>
        <v/>
      </c>
      <c r="CT755" s="42" t="str">
        <f t="shared" si="440"/>
        <v/>
      </c>
      <c r="CU755" s="43" t="str">
        <f t="shared" si="441"/>
        <v/>
      </c>
      <c r="CV755" s="43" t="str">
        <f t="shared" si="442"/>
        <v/>
      </c>
      <c r="CW755" s="43" t="str">
        <f t="shared" si="443"/>
        <v/>
      </c>
      <c r="CX755" s="13"/>
    </row>
    <row r="756" spans="1:102" x14ac:dyDescent="0.25">
      <c r="A756" s="31"/>
      <c r="B756" s="13"/>
      <c r="C756" s="13"/>
      <c r="D756" s="13"/>
      <c r="E756" s="32"/>
      <c r="F756" s="32"/>
      <c r="G756" s="32"/>
      <c r="H756" s="32"/>
      <c r="I756" s="32"/>
      <c r="J756" s="13"/>
      <c r="K756" s="33"/>
      <c r="L756" s="34" t="str">
        <f>IFERROR(INDEX('Pokemon Data'!A:A,MATCH($A756,'Pokemon Data'!$B:$B,0)),"")</f>
        <v/>
      </c>
      <c r="M756" s="34" t="str">
        <f>IFERROR(INDEX('Pokemon Data'!I:I,MATCH($A756,'Pokemon Data'!$B:$B,0)),"")</f>
        <v/>
      </c>
      <c r="N756" s="34" t="str">
        <f>IFERROR(INDEX('Pokemon Data'!J:J,MATCH($A756,'Pokemon Data'!$B:$B,0)),"")</f>
        <v/>
      </c>
      <c r="O756" s="34" t="str">
        <f>IFERROR(INDEX('Pokemon Data'!K:K,MATCH($A756,'Pokemon Data'!$B:$B,0)),"")</f>
        <v/>
      </c>
      <c r="P756" s="35" t="str">
        <f>IFERROR(INDEX('Level Multipliers'!$A:$A,MATCH($D756,'Level Multipliers'!$B:$B,0)),"")</f>
        <v/>
      </c>
      <c r="Q756" s="36" t="str">
        <f>IFERROR(INDEX('Level Multipliers'!$D:$D,MATCH(P756,'Level Multipliers'!$A:$A,0)),"")</f>
        <v/>
      </c>
      <c r="R756" s="37" t="str">
        <f t="shared" si="407"/>
        <v/>
      </c>
      <c r="S756" s="37" t="str">
        <f t="shared" si="408"/>
        <v/>
      </c>
      <c r="T756" s="38" t="str">
        <f t="shared" si="409"/>
        <v/>
      </c>
      <c r="U756" s="38" t="str">
        <f t="shared" si="410"/>
        <v/>
      </c>
      <c r="V756" s="38" t="b">
        <f t="shared" si="411"/>
        <v>1</v>
      </c>
      <c r="W756" s="37" t="str">
        <f t="array" ref="W756:AG756">IF(V756,"",IVSolution($M756,$N756,$O756,R756,S756,T756,U756,$E756,$F756,$G756,$H756,$I756))</f>
        <v/>
      </c>
      <c r="X756" s="37" t="str">
        <v/>
      </c>
      <c r="Y756" s="37" t="str">
        <v/>
      </c>
      <c r="Z756" s="39" t="str">
        <v/>
      </c>
      <c r="AA756" s="39" t="str">
        <v/>
      </c>
      <c r="AB756" s="37" t="str">
        <v/>
      </c>
      <c r="AC756" s="37" t="str">
        <v/>
      </c>
      <c r="AD756" s="37" t="str">
        <v/>
      </c>
      <c r="AE756" s="37" t="str">
        <v/>
      </c>
      <c r="AF756" s="37" t="str">
        <v/>
      </c>
      <c r="AG756" s="37" t="str">
        <v/>
      </c>
      <c r="AH756" s="40" t="str">
        <f t="shared" si="412"/>
        <v/>
      </c>
      <c r="AI756" s="36" t="str">
        <f>IFERROR(INDEX('Level Multipliers'!$D:$D,MATCH(AH756,'Level Multipliers'!$A:$A,0)),"")</f>
        <v/>
      </c>
      <c r="AJ756" s="37" t="str">
        <f t="shared" si="413"/>
        <v/>
      </c>
      <c r="AK756" s="37" t="str">
        <f t="shared" si="414"/>
        <v/>
      </c>
      <c r="AL756" s="38" t="str">
        <f t="shared" si="415"/>
        <v/>
      </c>
      <c r="AM756" s="38" t="str">
        <f t="shared" si="416"/>
        <v/>
      </c>
      <c r="AN756" s="38" t="b">
        <f t="shared" si="417"/>
        <v>1</v>
      </c>
      <c r="AO756" s="37" t="str">
        <f t="array" ref="AO756:AY756">IF(AN756,"",IVSolution($M756,$N756,$O756,AJ756,AK756,AL756,AM756,$E756,$F756,$G756,$H756,$I756))</f>
        <v/>
      </c>
      <c r="AP756" s="37" t="str">
        <v/>
      </c>
      <c r="AQ756" s="37" t="str">
        <v/>
      </c>
      <c r="AR756" s="39" t="str">
        <v/>
      </c>
      <c r="AS756" s="39" t="str">
        <v/>
      </c>
      <c r="AT756" s="37" t="str">
        <v/>
      </c>
      <c r="AU756" s="37" t="str">
        <v/>
      </c>
      <c r="AV756" s="37" t="str">
        <v/>
      </c>
      <c r="AW756" s="37" t="str">
        <v/>
      </c>
      <c r="AX756" s="37" t="str">
        <v/>
      </c>
      <c r="AY756" s="37" t="str">
        <v/>
      </c>
      <c r="AZ756" s="40" t="str">
        <f t="shared" si="418"/>
        <v/>
      </c>
      <c r="BA756" s="36" t="str">
        <f>IFERROR(INDEX('Level Multipliers'!$D:$D,MATCH(AZ756,'Level Multipliers'!$A:$A,0)),"")</f>
        <v/>
      </c>
      <c r="BB756" s="37" t="str">
        <f t="shared" si="419"/>
        <v/>
      </c>
      <c r="BC756" s="37" t="str">
        <f t="shared" si="420"/>
        <v/>
      </c>
      <c r="BD756" s="38" t="str">
        <f t="shared" si="421"/>
        <v/>
      </c>
      <c r="BE756" s="38" t="str">
        <f t="shared" si="422"/>
        <v/>
      </c>
      <c r="BF756" s="38" t="b">
        <f t="shared" si="423"/>
        <v>1</v>
      </c>
      <c r="BG756" s="37" t="str">
        <f t="array" ref="BG756:BQ756">IF(BF756,"",IVSolution($M756,$N756,$O756,BB756,BC756,BD756,BE756,$E756,$F756,$G756,$H756,$I756))</f>
        <v/>
      </c>
      <c r="BH756" s="37" t="str">
        <v/>
      </c>
      <c r="BI756" s="37" t="str">
        <v/>
      </c>
      <c r="BJ756" s="39" t="str">
        <v/>
      </c>
      <c r="BK756" s="39" t="str">
        <v/>
      </c>
      <c r="BL756" s="37" t="str">
        <v/>
      </c>
      <c r="BM756" s="37" t="str">
        <v/>
      </c>
      <c r="BN756" s="37" t="str">
        <v/>
      </c>
      <c r="BO756" s="37" t="str">
        <v/>
      </c>
      <c r="BP756" s="37" t="str">
        <v/>
      </c>
      <c r="BQ756" s="37" t="str">
        <v/>
      </c>
      <c r="BR756" s="40" t="str">
        <f t="shared" si="424"/>
        <v/>
      </c>
      <c r="BS756" s="36" t="str">
        <f>IFERROR(INDEX('Level Multipliers'!$D:$D,MATCH(BR756,'Level Multipliers'!$A:$A,0)),"")</f>
        <v/>
      </c>
      <c r="BT756" s="37" t="str">
        <f t="shared" si="425"/>
        <v/>
      </c>
      <c r="BU756" s="37" t="str">
        <f t="shared" si="426"/>
        <v/>
      </c>
      <c r="BV756" s="38" t="str">
        <f t="shared" si="427"/>
        <v/>
      </c>
      <c r="BW756" s="38" t="str">
        <f t="shared" si="428"/>
        <v/>
      </c>
      <c r="BX756" s="38" t="b">
        <f t="shared" si="429"/>
        <v>1</v>
      </c>
      <c r="BY756" s="37" t="str">
        <f t="array" ref="BY756:CI756">IF(BX756,"",IVSolution($M756,$N756,$O756,BT756,BU756,BV756,BW756,$E756,$F756,$G756,$H756,$I756))</f>
        <v/>
      </c>
      <c r="BZ756" s="37" t="str">
        <v/>
      </c>
      <c r="CA756" s="37" t="str">
        <v/>
      </c>
      <c r="CB756" s="39" t="str">
        <v/>
      </c>
      <c r="CC756" s="39" t="str">
        <v/>
      </c>
      <c r="CD756" s="37" t="str">
        <v/>
      </c>
      <c r="CE756" s="37" t="str">
        <v/>
      </c>
      <c r="CF756" s="37" t="str">
        <v/>
      </c>
      <c r="CG756" s="37" t="str">
        <v/>
      </c>
      <c r="CH756" s="37" t="str">
        <v/>
      </c>
      <c r="CI756" s="37" t="str">
        <v/>
      </c>
      <c r="CJ756" s="41" t="str">
        <f t="shared" si="430"/>
        <v/>
      </c>
      <c r="CK756" s="41" t="str">
        <f t="shared" si="431"/>
        <v/>
      </c>
      <c r="CL756" s="61" t="str">
        <f t="shared" si="432"/>
        <v/>
      </c>
      <c r="CM756" s="39" t="str">
        <f t="shared" si="433"/>
        <v/>
      </c>
      <c r="CN756" s="39" t="str">
        <f t="shared" si="434"/>
        <v/>
      </c>
      <c r="CO756" s="42" t="str">
        <f t="shared" si="435"/>
        <v/>
      </c>
      <c r="CP756" s="42" t="str">
        <f t="shared" si="436"/>
        <v/>
      </c>
      <c r="CQ756" s="42" t="str">
        <f t="shared" si="437"/>
        <v/>
      </c>
      <c r="CR756" s="42" t="str">
        <f t="shared" si="438"/>
        <v/>
      </c>
      <c r="CS756" s="42" t="str">
        <f t="shared" si="439"/>
        <v/>
      </c>
      <c r="CT756" s="42" t="str">
        <f t="shared" si="440"/>
        <v/>
      </c>
      <c r="CU756" s="43" t="str">
        <f t="shared" si="441"/>
        <v/>
      </c>
      <c r="CV756" s="43" t="str">
        <f t="shared" si="442"/>
        <v/>
      </c>
      <c r="CW756" s="43" t="str">
        <f t="shared" si="443"/>
        <v/>
      </c>
      <c r="CX756" s="13"/>
    </row>
    <row r="757" spans="1:102" x14ac:dyDescent="0.25">
      <c r="A757" s="31"/>
      <c r="B757" s="13"/>
      <c r="C757" s="13"/>
      <c r="D757" s="13"/>
      <c r="E757" s="32"/>
      <c r="F757" s="32"/>
      <c r="G757" s="32"/>
      <c r="H757" s="32"/>
      <c r="I757" s="32"/>
      <c r="J757" s="13"/>
      <c r="K757" s="33"/>
      <c r="L757" s="34" t="str">
        <f>IFERROR(INDEX('Pokemon Data'!A:A,MATCH($A757,'Pokemon Data'!$B:$B,0)),"")</f>
        <v/>
      </c>
      <c r="M757" s="34" t="str">
        <f>IFERROR(INDEX('Pokemon Data'!I:I,MATCH($A757,'Pokemon Data'!$B:$B,0)),"")</f>
        <v/>
      </c>
      <c r="N757" s="34" t="str">
        <f>IFERROR(INDEX('Pokemon Data'!J:J,MATCH($A757,'Pokemon Data'!$B:$B,0)),"")</f>
        <v/>
      </c>
      <c r="O757" s="34" t="str">
        <f>IFERROR(INDEX('Pokemon Data'!K:K,MATCH($A757,'Pokemon Data'!$B:$B,0)),"")</f>
        <v/>
      </c>
      <c r="P757" s="35" t="str">
        <f>IFERROR(INDEX('Level Multipliers'!$A:$A,MATCH($D757,'Level Multipliers'!$B:$B,0)),"")</f>
        <v/>
      </c>
      <c r="Q757" s="36" t="str">
        <f>IFERROR(INDEX('Level Multipliers'!$D:$D,MATCH(P757,'Level Multipliers'!$A:$A,0)),"")</f>
        <v/>
      </c>
      <c r="R757" s="37" t="str">
        <f t="shared" si="407"/>
        <v/>
      </c>
      <c r="S757" s="37" t="str">
        <f t="shared" si="408"/>
        <v/>
      </c>
      <c r="T757" s="38" t="str">
        <f t="shared" si="409"/>
        <v/>
      </c>
      <c r="U757" s="38" t="str">
        <f t="shared" si="410"/>
        <v/>
      </c>
      <c r="V757" s="38" t="b">
        <f t="shared" si="411"/>
        <v>1</v>
      </c>
      <c r="W757" s="37" t="str">
        <f t="array" ref="W757:AG757">IF(V757,"",IVSolution($M757,$N757,$O757,R757,S757,T757,U757,$E757,$F757,$G757,$H757,$I757))</f>
        <v/>
      </c>
      <c r="X757" s="37" t="str">
        <v/>
      </c>
      <c r="Y757" s="37" t="str">
        <v/>
      </c>
      <c r="Z757" s="39" t="str">
        <v/>
      </c>
      <c r="AA757" s="39" t="str">
        <v/>
      </c>
      <c r="AB757" s="37" t="str">
        <v/>
      </c>
      <c r="AC757" s="37" t="str">
        <v/>
      </c>
      <c r="AD757" s="37" t="str">
        <v/>
      </c>
      <c r="AE757" s="37" t="str">
        <v/>
      </c>
      <c r="AF757" s="37" t="str">
        <v/>
      </c>
      <c r="AG757" s="37" t="str">
        <v/>
      </c>
      <c r="AH757" s="40" t="str">
        <f t="shared" si="412"/>
        <v/>
      </c>
      <c r="AI757" s="36" t="str">
        <f>IFERROR(INDEX('Level Multipliers'!$D:$D,MATCH(AH757,'Level Multipliers'!$A:$A,0)),"")</f>
        <v/>
      </c>
      <c r="AJ757" s="37" t="str">
        <f t="shared" si="413"/>
        <v/>
      </c>
      <c r="AK757" s="37" t="str">
        <f t="shared" si="414"/>
        <v/>
      </c>
      <c r="AL757" s="38" t="str">
        <f t="shared" si="415"/>
        <v/>
      </c>
      <c r="AM757" s="38" t="str">
        <f t="shared" si="416"/>
        <v/>
      </c>
      <c r="AN757" s="38" t="b">
        <f t="shared" si="417"/>
        <v>1</v>
      </c>
      <c r="AO757" s="37" t="str">
        <f t="array" ref="AO757:AY757">IF(AN757,"",IVSolution($M757,$N757,$O757,AJ757,AK757,AL757,AM757,$E757,$F757,$G757,$H757,$I757))</f>
        <v/>
      </c>
      <c r="AP757" s="37" t="str">
        <v/>
      </c>
      <c r="AQ757" s="37" t="str">
        <v/>
      </c>
      <c r="AR757" s="39" t="str">
        <v/>
      </c>
      <c r="AS757" s="39" t="str">
        <v/>
      </c>
      <c r="AT757" s="37" t="str">
        <v/>
      </c>
      <c r="AU757" s="37" t="str">
        <v/>
      </c>
      <c r="AV757" s="37" t="str">
        <v/>
      </c>
      <c r="AW757" s="37" t="str">
        <v/>
      </c>
      <c r="AX757" s="37" t="str">
        <v/>
      </c>
      <c r="AY757" s="37" t="str">
        <v/>
      </c>
      <c r="AZ757" s="40" t="str">
        <f t="shared" si="418"/>
        <v/>
      </c>
      <c r="BA757" s="36" t="str">
        <f>IFERROR(INDEX('Level Multipliers'!$D:$D,MATCH(AZ757,'Level Multipliers'!$A:$A,0)),"")</f>
        <v/>
      </c>
      <c r="BB757" s="37" t="str">
        <f t="shared" si="419"/>
        <v/>
      </c>
      <c r="BC757" s="37" t="str">
        <f t="shared" si="420"/>
        <v/>
      </c>
      <c r="BD757" s="38" t="str">
        <f t="shared" si="421"/>
        <v/>
      </c>
      <c r="BE757" s="38" t="str">
        <f t="shared" si="422"/>
        <v/>
      </c>
      <c r="BF757" s="38" t="b">
        <f t="shared" si="423"/>
        <v>1</v>
      </c>
      <c r="BG757" s="37" t="str">
        <f t="array" ref="BG757:BQ757">IF(BF757,"",IVSolution($M757,$N757,$O757,BB757,BC757,BD757,BE757,$E757,$F757,$G757,$H757,$I757))</f>
        <v/>
      </c>
      <c r="BH757" s="37" t="str">
        <v/>
      </c>
      <c r="BI757" s="37" t="str">
        <v/>
      </c>
      <c r="BJ757" s="39" t="str">
        <v/>
      </c>
      <c r="BK757" s="39" t="str">
        <v/>
      </c>
      <c r="BL757" s="37" t="str">
        <v/>
      </c>
      <c r="BM757" s="37" t="str">
        <v/>
      </c>
      <c r="BN757" s="37" t="str">
        <v/>
      </c>
      <c r="BO757" s="37" t="str">
        <v/>
      </c>
      <c r="BP757" s="37" t="str">
        <v/>
      </c>
      <c r="BQ757" s="37" t="str">
        <v/>
      </c>
      <c r="BR757" s="40" t="str">
        <f t="shared" si="424"/>
        <v/>
      </c>
      <c r="BS757" s="36" t="str">
        <f>IFERROR(INDEX('Level Multipliers'!$D:$D,MATCH(BR757,'Level Multipliers'!$A:$A,0)),"")</f>
        <v/>
      </c>
      <c r="BT757" s="37" t="str">
        <f t="shared" si="425"/>
        <v/>
      </c>
      <c r="BU757" s="37" t="str">
        <f t="shared" si="426"/>
        <v/>
      </c>
      <c r="BV757" s="38" t="str">
        <f t="shared" si="427"/>
        <v/>
      </c>
      <c r="BW757" s="38" t="str">
        <f t="shared" si="428"/>
        <v/>
      </c>
      <c r="BX757" s="38" t="b">
        <f t="shared" si="429"/>
        <v>1</v>
      </c>
      <c r="BY757" s="37" t="str">
        <f t="array" ref="BY757:CI757">IF(BX757,"",IVSolution($M757,$N757,$O757,BT757,BU757,BV757,BW757,$E757,$F757,$G757,$H757,$I757))</f>
        <v/>
      </c>
      <c r="BZ757" s="37" t="str">
        <v/>
      </c>
      <c r="CA757" s="37" t="str">
        <v/>
      </c>
      <c r="CB757" s="39" t="str">
        <v/>
      </c>
      <c r="CC757" s="39" t="str">
        <v/>
      </c>
      <c r="CD757" s="37" t="str">
        <v/>
      </c>
      <c r="CE757" s="37" t="str">
        <v/>
      </c>
      <c r="CF757" s="37" t="str">
        <v/>
      </c>
      <c r="CG757" s="37" t="str">
        <v/>
      </c>
      <c r="CH757" s="37" t="str">
        <v/>
      </c>
      <c r="CI757" s="37" t="str">
        <v/>
      </c>
      <c r="CJ757" s="41" t="str">
        <f t="shared" si="430"/>
        <v/>
      </c>
      <c r="CK757" s="41" t="str">
        <f t="shared" si="431"/>
        <v/>
      </c>
      <c r="CL757" s="61" t="str">
        <f t="shared" si="432"/>
        <v/>
      </c>
      <c r="CM757" s="39" t="str">
        <f t="shared" si="433"/>
        <v/>
      </c>
      <c r="CN757" s="39" t="str">
        <f t="shared" si="434"/>
        <v/>
      </c>
      <c r="CO757" s="42" t="str">
        <f t="shared" si="435"/>
        <v/>
      </c>
      <c r="CP757" s="42" t="str">
        <f t="shared" si="436"/>
        <v/>
      </c>
      <c r="CQ757" s="42" t="str">
        <f t="shared" si="437"/>
        <v/>
      </c>
      <c r="CR757" s="42" t="str">
        <f t="shared" si="438"/>
        <v/>
      </c>
      <c r="CS757" s="42" t="str">
        <f t="shared" si="439"/>
        <v/>
      </c>
      <c r="CT757" s="42" t="str">
        <f t="shared" si="440"/>
        <v/>
      </c>
      <c r="CU757" s="43" t="str">
        <f t="shared" si="441"/>
        <v/>
      </c>
      <c r="CV757" s="43" t="str">
        <f t="shared" si="442"/>
        <v/>
      </c>
      <c r="CW757" s="43" t="str">
        <f t="shared" si="443"/>
        <v/>
      </c>
      <c r="CX757" s="13"/>
    </row>
    <row r="758" spans="1:102" x14ac:dyDescent="0.25">
      <c r="A758" s="31"/>
      <c r="B758" s="13"/>
      <c r="C758" s="13"/>
      <c r="D758" s="13"/>
      <c r="E758" s="32"/>
      <c r="F758" s="32"/>
      <c r="G758" s="32"/>
      <c r="H758" s="32"/>
      <c r="I758" s="32"/>
      <c r="J758" s="13"/>
      <c r="K758" s="33"/>
      <c r="L758" s="34" t="str">
        <f>IFERROR(INDEX('Pokemon Data'!A:A,MATCH($A758,'Pokemon Data'!$B:$B,0)),"")</f>
        <v/>
      </c>
      <c r="M758" s="34" t="str">
        <f>IFERROR(INDEX('Pokemon Data'!I:I,MATCH($A758,'Pokemon Data'!$B:$B,0)),"")</f>
        <v/>
      </c>
      <c r="N758" s="34" t="str">
        <f>IFERROR(INDEX('Pokemon Data'!J:J,MATCH($A758,'Pokemon Data'!$B:$B,0)),"")</f>
        <v/>
      </c>
      <c r="O758" s="34" t="str">
        <f>IFERROR(INDEX('Pokemon Data'!K:K,MATCH($A758,'Pokemon Data'!$B:$B,0)),"")</f>
        <v/>
      </c>
      <c r="P758" s="35" t="str">
        <f>IFERROR(INDEX('Level Multipliers'!$A:$A,MATCH($D758,'Level Multipliers'!$B:$B,0)),"")</f>
        <v/>
      </c>
      <c r="Q758" s="36" t="str">
        <f>IFERROR(INDEX('Level Multipliers'!$D:$D,MATCH(P758,'Level Multipliers'!$A:$A,0)),"")</f>
        <v/>
      </c>
      <c r="R758" s="37" t="str">
        <f t="shared" si="407"/>
        <v/>
      </c>
      <c r="S758" s="37" t="str">
        <f t="shared" si="408"/>
        <v/>
      </c>
      <c r="T758" s="38" t="str">
        <f t="shared" si="409"/>
        <v/>
      </c>
      <c r="U758" s="38" t="str">
        <f t="shared" si="410"/>
        <v/>
      </c>
      <c r="V758" s="38" t="b">
        <f t="shared" si="411"/>
        <v>1</v>
      </c>
      <c r="W758" s="37" t="str">
        <f t="array" ref="W758:AG758">IF(V758,"",IVSolution($M758,$N758,$O758,R758,S758,T758,U758,$E758,$F758,$G758,$H758,$I758))</f>
        <v/>
      </c>
      <c r="X758" s="37" t="str">
        <v/>
      </c>
      <c r="Y758" s="37" t="str">
        <v/>
      </c>
      <c r="Z758" s="39" t="str">
        <v/>
      </c>
      <c r="AA758" s="39" t="str">
        <v/>
      </c>
      <c r="AB758" s="37" t="str">
        <v/>
      </c>
      <c r="AC758" s="37" t="str">
        <v/>
      </c>
      <c r="AD758" s="37" t="str">
        <v/>
      </c>
      <c r="AE758" s="37" t="str">
        <v/>
      </c>
      <c r="AF758" s="37" t="str">
        <v/>
      </c>
      <c r="AG758" s="37" t="str">
        <v/>
      </c>
      <c r="AH758" s="40" t="str">
        <f t="shared" si="412"/>
        <v/>
      </c>
      <c r="AI758" s="36" t="str">
        <f>IFERROR(INDEX('Level Multipliers'!$D:$D,MATCH(AH758,'Level Multipliers'!$A:$A,0)),"")</f>
        <v/>
      </c>
      <c r="AJ758" s="37" t="str">
        <f t="shared" si="413"/>
        <v/>
      </c>
      <c r="AK758" s="37" t="str">
        <f t="shared" si="414"/>
        <v/>
      </c>
      <c r="AL758" s="38" t="str">
        <f t="shared" si="415"/>
        <v/>
      </c>
      <c r="AM758" s="38" t="str">
        <f t="shared" si="416"/>
        <v/>
      </c>
      <c r="AN758" s="38" t="b">
        <f t="shared" si="417"/>
        <v>1</v>
      </c>
      <c r="AO758" s="37" t="str">
        <f t="array" ref="AO758:AY758">IF(AN758,"",IVSolution($M758,$N758,$O758,AJ758,AK758,AL758,AM758,$E758,$F758,$G758,$H758,$I758))</f>
        <v/>
      </c>
      <c r="AP758" s="37" t="str">
        <v/>
      </c>
      <c r="AQ758" s="37" t="str">
        <v/>
      </c>
      <c r="AR758" s="39" t="str">
        <v/>
      </c>
      <c r="AS758" s="39" t="str">
        <v/>
      </c>
      <c r="AT758" s="37" t="str">
        <v/>
      </c>
      <c r="AU758" s="37" t="str">
        <v/>
      </c>
      <c r="AV758" s="37" t="str">
        <v/>
      </c>
      <c r="AW758" s="37" t="str">
        <v/>
      </c>
      <c r="AX758" s="37" t="str">
        <v/>
      </c>
      <c r="AY758" s="37" t="str">
        <v/>
      </c>
      <c r="AZ758" s="40" t="str">
        <f t="shared" si="418"/>
        <v/>
      </c>
      <c r="BA758" s="36" t="str">
        <f>IFERROR(INDEX('Level Multipliers'!$D:$D,MATCH(AZ758,'Level Multipliers'!$A:$A,0)),"")</f>
        <v/>
      </c>
      <c r="BB758" s="37" t="str">
        <f t="shared" si="419"/>
        <v/>
      </c>
      <c r="BC758" s="37" t="str">
        <f t="shared" si="420"/>
        <v/>
      </c>
      <c r="BD758" s="38" t="str">
        <f t="shared" si="421"/>
        <v/>
      </c>
      <c r="BE758" s="38" t="str">
        <f t="shared" si="422"/>
        <v/>
      </c>
      <c r="BF758" s="38" t="b">
        <f t="shared" si="423"/>
        <v>1</v>
      </c>
      <c r="BG758" s="37" t="str">
        <f t="array" ref="BG758:BQ758">IF(BF758,"",IVSolution($M758,$N758,$O758,BB758,BC758,BD758,BE758,$E758,$F758,$G758,$H758,$I758))</f>
        <v/>
      </c>
      <c r="BH758" s="37" t="str">
        <v/>
      </c>
      <c r="BI758" s="37" t="str">
        <v/>
      </c>
      <c r="BJ758" s="39" t="str">
        <v/>
      </c>
      <c r="BK758" s="39" t="str">
        <v/>
      </c>
      <c r="BL758" s="37" t="str">
        <v/>
      </c>
      <c r="BM758" s="37" t="str">
        <v/>
      </c>
      <c r="BN758" s="37" t="str">
        <v/>
      </c>
      <c r="BO758" s="37" t="str">
        <v/>
      </c>
      <c r="BP758" s="37" t="str">
        <v/>
      </c>
      <c r="BQ758" s="37" t="str">
        <v/>
      </c>
      <c r="BR758" s="40" t="str">
        <f t="shared" si="424"/>
        <v/>
      </c>
      <c r="BS758" s="36" t="str">
        <f>IFERROR(INDEX('Level Multipliers'!$D:$D,MATCH(BR758,'Level Multipliers'!$A:$A,0)),"")</f>
        <v/>
      </c>
      <c r="BT758" s="37" t="str">
        <f t="shared" si="425"/>
        <v/>
      </c>
      <c r="BU758" s="37" t="str">
        <f t="shared" si="426"/>
        <v/>
      </c>
      <c r="BV758" s="38" t="str">
        <f t="shared" si="427"/>
        <v/>
      </c>
      <c r="BW758" s="38" t="str">
        <f t="shared" si="428"/>
        <v/>
      </c>
      <c r="BX758" s="38" t="b">
        <f t="shared" si="429"/>
        <v>1</v>
      </c>
      <c r="BY758" s="37" t="str">
        <f t="array" ref="BY758:CI758">IF(BX758,"",IVSolution($M758,$N758,$O758,BT758,BU758,BV758,BW758,$E758,$F758,$G758,$H758,$I758))</f>
        <v/>
      </c>
      <c r="BZ758" s="37" t="str">
        <v/>
      </c>
      <c r="CA758" s="37" t="str">
        <v/>
      </c>
      <c r="CB758" s="39" t="str">
        <v/>
      </c>
      <c r="CC758" s="39" t="str">
        <v/>
      </c>
      <c r="CD758" s="37" t="str">
        <v/>
      </c>
      <c r="CE758" s="37" t="str">
        <v/>
      </c>
      <c r="CF758" s="37" t="str">
        <v/>
      </c>
      <c r="CG758" s="37" t="str">
        <v/>
      </c>
      <c r="CH758" s="37" t="str">
        <v/>
      </c>
      <c r="CI758" s="37" t="str">
        <v/>
      </c>
      <c r="CJ758" s="41" t="str">
        <f t="shared" si="430"/>
        <v/>
      </c>
      <c r="CK758" s="41" t="str">
        <f t="shared" si="431"/>
        <v/>
      </c>
      <c r="CL758" s="61" t="str">
        <f t="shared" si="432"/>
        <v/>
      </c>
      <c r="CM758" s="39" t="str">
        <f t="shared" si="433"/>
        <v/>
      </c>
      <c r="CN758" s="39" t="str">
        <f t="shared" si="434"/>
        <v/>
      </c>
      <c r="CO758" s="42" t="str">
        <f t="shared" si="435"/>
        <v/>
      </c>
      <c r="CP758" s="42" t="str">
        <f t="shared" si="436"/>
        <v/>
      </c>
      <c r="CQ758" s="42" t="str">
        <f t="shared" si="437"/>
        <v/>
      </c>
      <c r="CR758" s="42" t="str">
        <f t="shared" si="438"/>
        <v/>
      </c>
      <c r="CS758" s="42" t="str">
        <f t="shared" si="439"/>
        <v/>
      </c>
      <c r="CT758" s="42" t="str">
        <f t="shared" si="440"/>
        <v/>
      </c>
      <c r="CU758" s="43" t="str">
        <f t="shared" si="441"/>
        <v/>
      </c>
      <c r="CV758" s="43" t="str">
        <f t="shared" si="442"/>
        <v/>
      </c>
      <c r="CW758" s="43" t="str">
        <f t="shared" si="443"/>
        <v/>
      </c>
      <c r="CX758" s="13"/>
    </row>
    <row r="759" spans="1:102" x14ac:dyDescent="0.25">
      <c r="A759" s="31"/>
      <c r="B759" s="13"/>
      <c r="C759" s="13"/>
      <c r="D759" s="13"/>
      <c r="E759" s="32"/>
      <c r="F759" s="32"/>
      <c r="G759" s="32"/>
      <c r="H759" s="32"/>
      <c r="I759" s="32"/>
      <c r="J759" s="13"/>
      <c r="K759" s="33"/>
      <c r="L759" s="34" t="str">
        <f>IFERROR(INDEX('Pokemon Data'!A:A,MATCH($A759,'Pokemon Data'!$B:$B,0)),"")</f>
        <v/>
      </c>
      <c r="M759" s="34" t="str">
        <f>IFERROR(INDEX('Pokemon Data'!I:I,MATCH($A759,'Pokemon Data'!$B:$B,0)),"")</f>
        <v/>
      </c>
      <c r="N759" s="34" t="str">
        <f>IFERROR(INDEX('Pokemon Data'!J:J,MATCH($A759,'Pokemon Data'!$B:$B,0)),"")</f>
        <v/>
      </c>
      <c r="O759" s="34" t="str">
        <f>IFERROR(INDEX('Pokemon Data'!K:K,MATCH($A759,'Pokemon Data'!$B:$B,0)),"")</f>
        <v/>
      </c>
      <c r="P759" s="35" t="str">
        <f>IFERROR(INDEX('Level Multipliers'!$A:$A,MATCH($D759,'Level Multipliers'!$B:$B,0)),"")</f>
        <v/>
      </c>
      <c r="Q759" s="36" t="str">
        <f>IFERROR(INDEX('Level Multipliers'!$D:$D,MATCH(P759,'Level Multipliers'!$A:$A,0)),"")</f>
        <v/>
      </c>
      <c r="R759" s="37" t="str">
        <f t="shared" si="407"/>
        <v/>
      </c>
      <c r="S759" s="37" t="str">
        <f t="shared" si="408"/>
        <v/>
      </c>
      <c r="T759" s="38" t="str">
        <f t="shared" si="409"/>
        <v/>
      </c>
      <c r="U759" s="38" t="str">
        <f t="shared" si="410"/>
        <v/>
      </c>
      <c r="V759" s="38" t="b">
        <f t="shared" si="411"/>
        <v>1</v>
      </c>
      <c r="W759" s="37" t="str">
        <f t="array" ref="W759:AG759">IF(V759,"",IVSolution($M759,$N759,$O759,R759,S759,T759,U759,$E759,$F759,$G759,$H759,$I759))</f>
        <v/>
      </c>
      <c r="X759" s="37" t="str">
        <v/>
      </c>
      <c r="Y759" s="37" t="str">
        <v/>
      </c>
      <c r="Z759" s="39" t="str">
        <v/>
      </c>
      <c r="AA759" s="39" t="str">
        <v/>
      </c>
      <c r="AB759" s="37" t="str">
        <v/>
      </c>
      <c r="AC759" s="37" t="str">
        <v/>
      </c>
      <c r="AD759" s="37" t="str">
        <v/>
      </c>
      <c r="AE759" s="37" t="str">
        <v/>
      </c>
      <c r="AF759" s="37" t="str">
        <v/>
      </c>
      <c r="AG759" s="37" t="str">
        <v/>
      </c>
      <c r="AH759" s="40" t="str">
        <f t="shared" si="412"/>
        <v/>
      </c>
      <c r="AI759" s="36" t="str">
        <f>IFERROR(INDEX('Level Multipliers'!$D:$D,MATCH(AH759,'Level Multipliers'!$A:$A,0)),"")</f>
        <v/>
      </c>
      <c r="AJ759" s="37" t="str">
        <f t="shared" si="413"/>
        <v/>
      </c>
      <c r="AK759" s="37" t="str">
        <f t="shared" si="414"/>
        <v/>
      </c>
      <c r="AL759" s="38" t="str">
        <f t="shared" si="415"/>
        <v/>
      </c>
      <c r="AM759" s="38" t="str">
        <f t="shared" si="416"/>
        <v/>
      </c>
      <c r="AN759" s="38" t="b">
        <f t="shared" si="417"/>
        <v>1</v>
      </c>
      <c r="AO759" s="37" t="str">
        <f t="array" ref="AO759:AY759">IF(AN759,"",IVSolution($M759,$N759,$O759,AJ759,AK759,AL759,AM759,$E759,$F759,$G759,$H759,$I759))</f>
        <v/>
      </c>
      <c r="AP759" s="37" t="str">
        <v/>
      </c>
      <c r="AQ759" s="37" t="str">
        <v/>
      </c>
      <c r="AR759" s="39" t="str">
        <v/>
      </c>
      <c r="AS759" s="39" t="str">
        <v/>
      </c>
      <c r="AT759" s="37" t="str">
        <v/>
      </c>
      <c r="AU759" s="37" t="str">
        <v/>
      </c>
      <c r="AV759" s="37" t="str">
        <v/>
      </c>
      <c r="AW759" s="37" t="str">
        <v/>
      </c>
      <c r="AX759" s="37" t="str">
        <v/>
      </c>
      <c r="AY759" s="37" t="str">
        <v/>
      </c>
      <c r="AZ759" s="40" t="str">
        <f t="shared" si="418"/>
        <v/>
      </c>
      <c r="BA759" s="36" t="str">
        <f>IFERROR(INDEX('Level Multipliers'!$D:$D,MATCH(AZ759,'Level Multipliers'!$A:$A,0)),"")</f>
        <v/>
      </c>
      <c r="BB759" s="37" t="str">
        <f t="shared" si="419"/>
        <v/>
      </c>
      <c r="BC759" s="37" t="str">
        <f t="shared" si="420"/>
        <v/>
      </c>
      <c r="BD759" s="38" t="str">
        <f t="shared" si="421"/>
        <v/>
      </c>
      <c r="BE759" s="38" t="str">
        <f t="shared" si="422"/>
        <v/>
      </c>
      <c r="BF759" s="38" t="b">
        <f t="shared" si="423"/>
        <v>1</v>
      </c>
      <c r="BG759" s="37" t="str">
        <f t="array" ref="BG759:BQ759">IF(BF759,"",IVSolution($M759,$N759,$O759,BB759,BC759,BD759,BE759,$E759,$F759,$G759,$H759,$I759))</f>
        <v/>
      </c>
      <c r="BH759" s="37" t="str">
        <v/>
      </c>
      <c r="BI759" s="37" t="str">
        <v/>
      </c>
      <c r="BJ759" s="39" t="str">
        <v/>
      </c>
      <c r="BK759" s="39" t="str">
        <v/>
      </c>
      <c r="BL759" s="37" t="str">
        <v/>
      </c>
      <c r="BM759" s="37" t="str">
        <v/>
      </c>
      <c r="BN759" s="37" t="str">
        <v/>
      </c>
      <c r="BO759" s="37" t="str">
        <v/>
      </c>
      <c r="BP759" s="37" t="str">
        <v/>
      </c>
      <c r="BQ759" s="37" t="str">
        <v/>
      </c>
      <c r="BR759" s="40" t="str">
        <f t="shared" si="424"/>
        <v/>
      </c>
      <c r="BS759" s="36" t="str">
        <f>IFERROR(INDEX('Level Multipliers'!$D:$D,MATCH(BR759,'Level Multipliers'!$A:$A,0)),"")</f>
        <v/>
      </c>
      <c r="BT759" s="37" t="str">
        <f t="shared" si="425"/>
        <v/>
      </c>
      <c r="BU759" s="37" t="str">
        <f t="shared" si="426"/>
        <v/>
      </c>
      <c r="BV759" s="38" t="str">
        <f t="shared" si="427"/>
        <v/>
      </c>
      <c r="BW759" s="38" t="str">
        <f t="shared" si="428"/>
        <v/>
      </c>
      <c r="BX759" s="38" t="b">
        <f t="shared" si="429"/>
        <v>1</v>
      </c>
      <c r="BY759" s="37" t="str">
        <f t="array" ref="BY759:CI759">IF(BX759,"",IVSolution($M759,$N759,$O759,BT759,BU759,BV759,BW759,$E759,$F759,$G759,$H759,$I759))</f>
        <v/>
      </c>
      <c r="BZ759" s="37" t="str">
        <v/>
      </c>
      <c r="CA759" s="37" t="str">
        <v/>
      </c>
      <c r="CB759" s="39" t="str">
        <v/>
      </c>
      <c r="CC759" s="39" t="str">
        <v/>
      </c>
      <c r="CD759" s="37" t="str">
        <v/>
      </c>
      <c r="CE759" s="37" t="str">
        <v/>
      </c>
      <c r="CF759" s="37" t="str">
        <v/>
      </c>
      <c r="CG759" s="37" t="str">
        <v/>
      </c>
      <c r="CH759" s="37" t="str">
        <v/>
      </c>
      <c r="CI759" s="37" t="str">
        <v/>
      </c>
      <c r="CJ759" s="41" t="str">
        <f t="shared" si="430"/>
        <v/>
      </c>
      <c r="CK759" s="41" t="str">
        <f t="shared" si="431"/>
        <v/>
      </c>
      <c r="CL759" s="61" t="str">
        <f t="shared" si="432"/>
        <v/>
      </c>
      <c r="CM759" s="39" t="str">
        <f t="shared" si="433"/>
        <v/>
      </c>
      <c r="CN759" s="39" t="str">
        <f t="shared" si="434"/>
        <v/>
      </c>
      <c r="CO759" s="42" t="str">
        <f t="shared" si="435"/>
        <v/>
      </c>
      <c r="CP759" s="42" t="str">
        <f t="shared" si="436"/>
        <v/>
      </c>
      <c r="CQ759" s="42" t="str">
        <f t="shared" si="437"/>
        <v/>
      </c>
      <c r="CR759" s="42" t="str">
        <f t="shared" si="438"/>
        <v/>
      </c>
      <c r="CS759" s="42" t="str">
        <f t="shared" si="439"/>
        <v/>
      </c>
      <c r="CT759" s="42" t="str">
        <f t="shared" si="440"/>
        <v/>
      </c>
      <c r="CU759" s="43" t="str">
        <f t="shared" si="441"/>
        <v/>
      </c>
      <c r="CV759" s="43" t="str">
        <f t="shared" si="442"/>
        <v/>
      </c>
      <c r="CW759" s="43" t="str">
        <f t="shared" si="443"/>
        <v/>
      </c>
      <c r="CX759" s="13"/>
    </row>
    <row r="760" spans="1:102" x14ac:dyDescent="0.25">
      <c r="A760" s="31"/>
      <c r="B760" s="13"/>
      <c r="C760" s="13"/>
      <c r="D760" s="13"/>
      <c r="E760" s="32"/>
      <c r="F760" s="32"/>
      <c r="G760" s="32"/>
      <c r="H760" s="32"/>
      <c r="I760" s="32"/>
      <c r="J760" s="13"/>
      <c r="K760" s="33"/>
      <c r="L760" s="34" t="str">
        <f>IFERROR(INDEX('Pokemon Data'!A:A,MATCH($A760,'Pokemon Data'!$B:$B,0)),"")</f>
        <v/>
      </c>
      <c r="M760" s="34" t="str">
        <f>IFERROR(INDEX('Pokemon Data'!I:I,MATCH($A760,'Pokemon Data'!$B:$B,0)),"")</f>
        <v/>
      </c>
      <c r="N760" s="34" t="str">
        <f>IFERROR(INDEX('Pokemon Data'!J:J,MATCH($A760,'Pokemon Data'!$B:$B,0)),"")</f>
        <v/>
      </c>
      <c r="O760" s="34" t="str">
        <f>IFERROR(INDEX('Pokemon Data'!K:K,MATCH($A760,'Pokemon Data'!$B:$B,0)),"")</f>
        <v/>
      </c>
      <c r="P760" s="35" t="str">
        <f>IFERROR(INDEX('Level Multipliers'!$A:$A,MATCH($D760,'Level Multipliers'!$B:$B,0)),"")</f>
        <v/>
      </c>
      <c r="Q760" s="36" t="str">
        <f>IFERROR(INDEX('Level Multipliers'!$D:$D,MATCH(P760,'Level Multipliers'!$A:$A,0)),"")</f>
        <v/>
      </c>
      <c r="R760" s="37" t="str">
        <f t="shared" si="407"/>
        <v/>
      </c>
      <c r="S760" s="37" t="str">
        <f t="shared" si="408"/>
        <v/>
      </c>
      <c r="T760" s="38" t="str">
        <f t="shared" si="409"/>
        <v/>
      </c>
      <c r="U760" s="38" t="str">
        <f t="shared" si="410"/>
        <v/>
      </c>
      <c r="V760" s="38" t="b">
        <f t="shared" si="411"/>
        <v>1</v>
      </c>
      <c r="W760" s="37" t="str">
        <f t="array" ref="W760:AG760">IF(V760,"",IVSolution($M760,$N760,$O760,R760,S760,T760,U760,$E760,$F760,$G760,$H760,$I760))</f>
        <v/>
      </c>
      <c r="X760" s="37" t="str">
        <v/>
      </c>
      <c r="Y760" s="37" t="str">
        <v/>
      </c>
      <c r="Z760" s="39" t="str">
        <v/>
      </c>
      <c r="AA760" s="39" t="str">
        <v/>
      </c>
      <c r="AB760" s="37" t="str">
        <v/>
      </c>
      <c r="AC760" s="37" t="str">
        <v/>
      </c>
      <c r="AD760" s="37" t="str">
        <v/>
      </c>
      <c r="AE760" s="37" t="str">
        <v/>
      </c>
      <c r="AF760" s="37" t="str">
        <v/>
      </c>
      <c r="AG760" s="37" t="str">
        <v/>
      </c>
      <c r="AH760" s="40" t="str">
        <f t="shared" si="412"/>
        <v/>
      </c>
      <c r="AI760" s="36" t="str">
        <f>IFERROR(INDEX('Level Multipliers'!$D:$D,MATCH(AH760,'Level Multipliers'!$A:$A,0)),"")</f>
        <v/>
      </c>
      <c r="AJ760" s="37" t="str">
        <f t="shared" si="413"/>
        <v/>
      </c>
      <c r="AK760" s="37" t="str">
        <f t="shared" si="414"/>
        <v/>
      </c>
      <c r="AL760" s="38" t="str">
        <f t="shared" si="415"/>
        <v/>
      </c>
      <c r="AM760" s="38" t="str">
        <f t="shared" si="416"/>
        <v/>
      </c>
      <c r="AN760" s="38" t="b">
        <f t="shared" si="417"/>
        <v>1</v>
      </c>
      <c r="AO760" s="37" t="str">
        <f t="array" ref="AO760:AY760">IF(AN760,"",IVSolution($M760,$N760,$O760,AJ760,AK760,AL760,AM760,$E760,$F760,$G760,$H760,$I760))</f>
        <v/>
      </c>
      <c r="AP760" s="37" t="str">
        <v/>
      </c>
      <c r="AQ760" s="37" t="str">
        <v/>
      </c>
      <c r="AR760" s="39" t="str">
        <v/>
      </c>
      <c r="AS760" s="39" t="str">
        <v/>
      </c>
      <c r="AT760" s="37" t="str">
        <v/>
      </c>
      <c r="AU760" s="37" t="str">
        <v/>
      </c>
      <c r="AV760" s="37" t="str">
        <v/>
      </c>
      <c r="AW760" s="37" t="str">
        <v/>
      </c>
      <c r="AX760" s="37" t="str">
        <v/>
      </c>
      <c r="AY760" s="37" t="str">
        <v/>
      </c>
      <c r="AZ760" s="40" t="str">
        <f t="shared" si="418"/>
        <v/>
      </c>
      <c r="BA760" s="36" t="str">
        <f>IFERROR(INDEX('Level Multipliers'!$D:$D,MATCH(AZ760,'Level Multipliers'!$A:$A,0)),"")</f>
        <v/>
      </c>
      <c r="BB760" s="37" t="str">
        <f t="shared" si="419"/>
        <v/>
      </c>
      <c r="BC760" s="37" t="str">
        <f t="shared" si="420"/>
        <v/>
      </c>
      <c r="BD760" s="38" t="str">
        <f t="shared" si="421"/>
        <v/>
      </c>
      <c r="BE760" s="38" t="str">
        <f t="shared" si="422"/>
        <v/>
      </c>
      <c r="BF760" s="38" t="b">
        <f t="shared" si="423"/>
        <v>1</v>
      </c>
      <c r="BG760" s="37" t="str">
        <f t="array" ref="BG760:BQ760">IF(BF760,"",IVSolution($M760,$N760,$O760,BB760,BC760,BD760,BE760,$E760,$F760,$G760,$H760,$I760))</f>
        <v/>
      </c>
      <c r="BH760" s="37" t="str">
        <v/>
      </c>
      <c r="BI760" s="37" t="str">
        <v/>
      </c>
      <c r="BJ760" s="39" t="str">
        <v/>
      </c>
      <c r="BK760" s="39" t="str">
        <v/>
      </c>
      <c r="BL760" s="37" t="str">
        <v/>
      </c>
      <c r="BM760" s="37" t="str">
        <v/>
      </c>
      <c r="BN760" s="37" t="str">
        <v/>
      </c>
      <c r="BO760" s="37" t="str">
        <v/>
      </c>
      <c r="BP760" s="37" t="str">
        <v/>
      </c>
      <c r="BQ760" s="37" t="str">
        <v/>
      </c>
      <c r="BR760" s="40" t="str">
        <f t="shared" si="424"/>
        <v/>
      </c>
      <c r="BS760" s="36" t="str">
        <f>IFERROR(INDEX('Level Multipliers'!$D:$D,MATCH(BR760,'Level Multipliers'!$A:$A,0)),"")</f>
        <v/>
      </c>
      <c r="BT760" s="37" t="str">
        <f t="shared" si="425"/>
        <v/>
      </c>
      <c r="BU760" s="37" t="str">
        <f t="shared" si="426"/>
        <v/>
      </c>
      <c r="BV760" s="38" t="str">
        <f t="shared" si="427"/>
        <v/>
      </c>
      <c r="BW760" s="38" t="str">
        <f t="shared" si="428"/>
        <v/>
      </c>
      <c r="BX760" s="38" t="b">
        <f t="shared" si="429"/>
        <v>1</v>
      </c>
      <c r="BY760" s="37" t="str">
        <f t="array" ref="BY760:CI760">IF(BX760,"",IVSolution($M760,$N760,$O760,BT760,BU760,BV760,BW760,$E760,$F760,$G760,$H760,$I760))</f>
        <v/>
      </c>
      <c r="BZ760" s="37" t="str">
        <v/>
      </c>
      <c r="CA760" s="37" t="str">
        <v/>
      </c>
      <c r="CB760" s="39" t="str">
        <v/>
      </c>
      <c r="CC760" s="39" t="str">
        <v/>
      </c>
      <c r="CD760" s="37" t="str">
        <v/>
      </c>
      <c r="CE760" s="37" t="str">
        <v/>
      </c>
      <c r="CF760" s="37" t="str">
        <v/>
      </c>
      <c r="CG760" s="37" t="str">
        <v/>
      </c>
      <c r="CH760" s="37" t="str">
        <v/>
      </c>
      <c r="CI760" s="37" t="str">
        <v/>
      </c>
      <c r="CJ760" s="41" t="str">
        <f t="shared" si="430"/>
        <v/>
      </c>
      <c r="CK760" s="41" t="str">
        <f t="shared" si="431"/>
        <v/>
      </c>
      <c r="CL760" s="61" t="str">
        <f t="shared" si="432"/>
        <v/>
      </c>
      <c r="CM760" s="39" t="str">
        <f t="shared" si="433"/>
        <v/>
      </c>
      <c r="CN760" s="39" t="str">
        <f t="shared" si="434"/>
        <v/>
      </c>
      <c r="CO760" s="42" t="str">
        <f t="shared" si="435"/>
        <v/>
      </c>
      <c r="CP760" s="42" t="str">
        <f t="shared" si="436"/>
        <v/>
      </c>
      <c r="CQ760" s="42" t="str">
        <f t="shared" si="437"/>
        <v/>
      </c>
      <c r="CR760" s="42" t="str">
        <f t="shared" si="438"/>
        <v/>
      </c>
      <c r="CS760" s="42" t="str">
        <f t="shared" si="439"/>
        <v/>
      </c>
      <c r="CT760" s="42" t="str">
        <f t="shared" si="440"/>
        <v/>
      </c>
      <c r="CU760" s="43" t="str">
        <f t="shared" si="441"/>
        <v/>
      </c>
      <c r="CV760" s="43" t="str">
        <f t="shared" si="442"/>
        <v/>
      </c>
      <c r="CW760" s="43" t="str">
        <f t="shared" si="443"/>
        <v/>
      </c>
      <c r="CX760" s="13"/>
    </row>
    <row r="761" spans="1:102" x14ac:dyDescent="0.25">
      <c r="A761" s="31"/>
      <c r="B761" s="13"/>
      <c r="C761" s="13"/>
      <c r="D761" s="13"/>
      <c r="E761" s="32"/>
      <c r="F761" s="32"/>
      <c r="G761" s="32"/>
      <c r="H761" s="32"/>
      <c r="I761" s="32"/>
      <c r="J761" s="13"/>
      <c r="K761" s="33"/>
      <c r="L761" s="34" t="str">
        <f>IFERROR(INDEX('Pokemon Data'!A:A,MATCH($A761,'Pokemon Data'!$B:$B,0)),"")</f>
        <v/>
      </c>
      <c r="M761" s="34" t="str">
        <f>IFERROR(INDEX('Pokemon Data'!I:I,MATCH($A761,'Pokemon Data'!$B:$B,0)),"")</f>
        <v/>
      </c>
      <c r="N761" s="34" t="str">
        <f>IFERROR(INDEX('Pokemon Data'!J:J,MATCH($A761,'Pokemon Data'!$B:$B,0)),"")</f>
        <v/>
      </c>
      <c r="O761" s="34" t="str">
        <f>IFERROR(INDEX('Pokemon Data'!K:K,MATCH($A761,'Pokemon Data'!$B:$B,0)),"")</f>
        <v/>
      </c>
      <c r="P761" s="35" t="str">
        <f>IFERROR(INDEX('Level Multipliers'!$A:$A,MATCH($D761,'Level Multipliers'!$B:$B,0)),"")</f>
        <v/>
      </c>
      <c r="Q761" s="36" t="str">
        <f>IFERROR(INDEX('Level Multipliers'!$D:$D,MATCH(P761,'Level Multipliers'!$A:$A,0)),"")</f>
        <v/>
      </c>
      <c r="R761" s="37" t="str">
        <f t="shared" si="407"/>
        <v/>
      </c>
      <c r="S761" s="37" t="str">
        <f t="shared" si="408"/>
        <v/>
      </c>
      <c r="T761" s="38" t="str">
        <f t="shared" si="409"/>
        <v/>
      </c>
      <c r="U761" s="38" t="str">
        <f t="shared" si="410"/>
        <v/>
      </c>
      <c r="V761" s="38" t="b">
        <f t="shared" si="411"/>
        <v>1</v>
      </c>
      <c r="W761" s="37" t="str">
        <f t="array" ref="W761:AG761">IF(V761,"",IVSolution($M761,$N761,$O761,R761,S761,T761,U761,$E761,$F761,$G761,$H761,$I761))</f>
        <v/>
      </c>
      <c r="X761" s="37" t="str">
        <v/>
      </c>
      <c r="Y761" s="37" t="str">
        <v/>
      </c>
      <c r="Z761" s="39" t="str">
        <v/>
      </c>
      <c r="AA761" s="39" t="str">
        <v/>
      </c>
      <c r="AB761" s="37" t="str">
        <v/>
      </c>
      <c r="AC761" s="37" t="str">
        <v/>
      </c>
      <c r="AD761" s="37" t="str">
        <v/>
      </c>
      <c r="AE761" s="37" t="str">
        <v/>
      </c>
      <c r="AF761" s="37" t="str">
        <v/>
      </c>
      <c r="AG761" s="37" t="str">
        <v/>
      </c>
      <c r="AH761" s="40" t="str">
        <f t="shared" si="412"/>
        <v/>
      </c>
      <c r="AI761" s="36" t="str">
        <f>IFERROR(INDEX('Level Multipliers'!$D:$D,MATCH(AH761,'Level Multipliers'!$A:$A,0)),"")</f>
        <v/>
      </c>
      <c r="AJ761" s="37" t="str">
        <f t="shared" si="413"/>
        <v/>
      </c>
      <c r="AK761" s="37" t="str">
        <f t="shared" si="414"/>
        <v/>
      </c>
      <c r="AL761" s="38" t="str">
        <f t="shared" si="415"/>
        <v/>
      </c>
      <c r="AM761" s="38" t="str">
        <f t="shared" si="416"/>
        <v/>
      </c>
      <c r="AN761" s="38" t="b">
        <f t="shared" si="417"/>
        <v>1</v>
      </c>
      <c r="AO761" s="37" t="str">
        <f t="array" ref="AO761:AY761">IF(AN761,"",IVSolution($M761,$N761,$O761,AJ761,AK761,AL761,AM761,$E761,$F761,$G761,$H761,$I761))</f>
        <v/>
      </c>
      <c r="AP761" s="37" t="str">
        <v/>
      </c>
      <c r="AQ761" s="37" t="str">
        <v/>
      </c>
      <c r="AR761" s="39" t="str">
        <v/>
      </c>
      <c r="AS761" s="39" t="str">
        <v/>
      </c>
      <c r="AT761" s="37" t="str">
        <v/>
      </c>
      <c r="AU761" s="37" t="str">
        <v/>
      </c>
      <c r="AV761" s="37" t="str">
        <v/>
      </c>
      <c r="AW761" s="37" t="str">
        <v/>
      </c>
      <c r="AX761" s="37" t="str">
        <v/>
      </c>
      <c r="AY761" s="37" t="str">
        <v/>
      </c>
      <c r="AZ761" s="40" t="str">
        <f t="shared" si="418"/>
        <v/>
      </c>
      <c r="BA761" s="36" t="str">
        <f>IFERROR(INDEX('Level Multipliers'!$D:$D,MATCH(AZ761,'Level Multipliers'!$A:$A,0)),"")</f>
        <v/>
      </c>
      <c r="BB761" s="37" t="str">
        <f t="shared" si="419"/>
        <v/>
      </c>
      <c r="BC761" s="37" t="str">
        <f t="shared" si="420"/>
        <v/>
      </c>
      <c r="BD761" s="38" t="str">
        <f t="shared" si="421"/>
        <v/>
      </c>
      <c r="BE761" s="38" t="str">
        <f t="shared" si="422"/>
        <v/>
      </c>
      <c r="BF761" s="38" t="b">
        <f t="shared" si="423"/>
        <v>1</v>
      </c>
      <c r="BG761" s="37" t="str">
        <f t="array" ref="BG761:BQ761">IF(BF761,"",IVSolution($M761,$N761,$O761,BB761,BC761,BD761,BE761,$E761,$F761,$G761,$H761,$I761))</f>
        <v/>
      </c>
      <c r="BH761" s="37" t="str">
        <v/>
      </c>
      <c r="BI761" s="37" t="str">
        <v/>
      </c>
      <c r="BJ761" s="39" t="str">
        <v/>
      </c>
      <c r="BK761" s="39" t="str">
        <v/>
      </c>
      <c r="BL761" s="37" t="str">
        <v/>
      </c>
      <c r="BM761" s="37" t="str">
        <v/>
      </c>
      <c r="BN761" s="37" t="str">
        <v/>
      </c>
      <c r="BO761" s="37" t="str">
        <v/>
      </c>
      <c r="BP761" s="37" t="str">
        <v/>
      </c>
      <c r="BQ761" s="37" t="str">
        <v/>
      </c>
      <c r="BR761" s="40" t="str">
        <f t="shared" si="424"/>
        <v/>
      </c>
      <c r="BS761" s="36" t="str">
        <f>IFERROR(INDEX('Level Multipliers'!$D:$D,MATCH(BR761,'Level Multipliers'!$A:$A,0)),"")</f>
        <v/>
      </c>
      <c r="BT761" s="37" t="str">
        <f t="shared" si="425"/>
        <v/>
      </c>
      <c r="BU761" s="37" t="str">
        <f t="shared" si="426"/>
        <v/>
      </c>
      <c r="BV761" s="38" t="str">
        <f t="shared" si="427"/>
        <v/>
      </c>
      <c r="BW761" s="38" t="str">
        <f t="shared" si="428"/>
        <v/>
      </c>
      <c r="BX761" s="38" t="b">
        <f t="shared" si="429"/>
        <v>1</v>
      </c>
      <c r="BY761" s="37" t="str">
        <f t="array" ref="BY761:CI761">IF(BX761,"",IVSolution($M761,$N761,$O761,BT761,BU761,BV761,BW761,$E761,$F761,$G761,$H761,$I761))</f>
        <v/>
      </c>
      <c r="BZ761" s="37" t="str">
        <v/>
      </c>
      <c r="CA761" s="37" t="str">
        <v/>
      </c>
      <c r="CB761" s="39" t="str">
        <v/>
      </c>
      <c r="CC761" s="39" t="str">
        <v/>
      </c>
      <c r="CD761" s="37" t="str">
        <v/>
      </c>
      <c r="CE761" s="37" t="str">
        <v/>
      </c>
      <c r="CF761" s="37" t="str">
        <v/>
      </c>
      <c r="CG761" s="37" t="str">
        <v/>
      </c>
      <c r="CH761" s="37" t="str">
        <v/>
      </c>
      <c r="CI761" s="37" t="str">
        <v/>
      </c>
      <c r="CJ761" s="41" t="str">
        <f t="shared" si="430"/>
        <v/>
      </c>
      <c r="CK761" s="41" t="str">
        <f t="shared" si="431"/>
        <v/>
      </c>
      <c r="CL761" s="61" t="str">
        <f t="shared" si="432"/>
        <v/>
      </c>
      <c r="CM761" s="39" t="str">
        <f t="shared" si="433"/>
        <v/>
      </c>
      <c r="CN761" s="39" t="str">
        <f t="shared" si="434"/>
        <v/>
      </c>
      <c r="CO761" s="42" t="str">
        <f t="shared" si="435"/>
        <v/>
      </c>
      <c r="CP761" s="42" t="str">
        <f t="shared" si="436"/>
        <v/>
      </c>
      <c r="CQ761" s="42" t="str">
        <f t="shared" si="437"/>
        <v/>
      </c>
      <c r="CR761" s="42" t="str">
        <f t="shared" si="438"/>
        <v/>
      </c>
      <c r="CS761" s="42" t="str">
        <f t="shared" si="439"/>
        <v/>
      </c>
      <c r="CT761" s="42" t="str">
        <f t="shared" si="440"/>
        <v/>
      </c>
      <c r="CU761" s="43" t="str">
        <f t="shared" si="441"/>
        <v/>
      </c>
      <c r="CV761" s="43" t="str">
        <f t="shared" si="442"/>
        <v/>
      </c>
      <c r="CW761" s="43" t="str">
        <f t="shared" si="443"/>
        <v/>
      </c>
      <c r="CX761" s="13"/>
    </row>
    <row r="762" spans="1:102" x14ac:dyDescent="0.25">
      <c r="A762" s="31"/>
      <c r="B762" s="13"/>
      <c r="C762" s="13"/>
      <c r="D762" s="13"/>
      <c r="E762" s="32"/>
      <c r="F762" s="32"/>
      <c r="G762" s="32"/>
      <c r="H762" s="32"/>
      <c r="I762" s="32"/>
      <c r="J762" s="13"/>
      <c r="K762" s="33"/>
      <c r="L762" s="34" t="str">
        <f>IFERROR(INDEX('Pokemon Data'!A:A,MATCH($A762,'Pokemon Data'!$B:$B,0)),"")</f>
        <v/>
      </c>
      <c r="M762" s="34" t="str">
        <f>IFERROR(INDEX('Pokemon Data'!I:I,MATCH($A762,'Pokemon Data'!$B:$B,0)),"")</f>
        <v/>
      </c>
      <c r="N762" s="34" t="str">
        <f>IFERROR(INDEX('Pokemon Data'!J:J,MATCH($A762,'Pokemon Data'!$B:$B,0)),"")</f>
        <v/>
      </c>
      <c r="O762" s="34" t="str">
        <f>IFERROR(INDEX('Pokemon Data'!K:K,MATCH($A762,'Pokemon Data'!$B:$B,0)),"")</f>
        <v/>
      </c>
      <c r="P762" s="35" t="str">
        <f>IFERROR(INDEX('Level Multipliers'!$A:$A,MATCH($D762,'Level Multipliers'!$B:$B,0)),"")</f>
        <v/>
      </c>
      <c r="Q762" s="36" t="str">
        <f>IFERROR(INDEX('Level Multipliers'!$D:$D,MATCH(P762,'Level Multipliers'!$A:$A,0)),"")</f>
        <v/>
      </c>
      <c r="R762" s="37" t="str">
        <f t="shared" si="407"/>
        <v/>
      </c>
      <c r="S762" s="37" t="str">
        <f t="shared" si="408"/>
        <v/>
      </c>
      <c r="T762" s="38" t="str">
        <f t="shared" si="409"/>
        <v/>
      </c>
      <c r="U762" s="38" t="str">
        <f t="shared" si="410"/>
        <v/>
      </c>
      <c r="V762" s="38" t="b">
        <f t="shared" si="411"/>
        <v>1</v>
      </c>
      <c r="W762" s="37" t="str">
        <f t="array" ref="W762:AG762">IF(V762,"",IVSolution($M762,$N762,$O762,R762,S762,T762,U762,$E762,$F762,$G762,$H762,$I762))</f>
        <v/>
      </c>
      <c r="X762" s="37" t="str">
        <v/>
      </c>
      <c r="Y762" s="37" t="str">
        <v/>
      </c>
      <c r="Z762" s="39" t="str">
        <v/>
      </c>
      <c r="AA762" s="39" t="str">
        <v/>
      </c>
      <c r="AB762" s="37" t="str">
        <v/>
      </c>
      <c r="AC762" s="37" t="str">
        <v/>
      </c>
      <c r="AD762" s="37" t="str">
        <v/>
      </c>
      <c r="AE762" s="37" t="str">
        <v/>
      </c>
      <c r="AF762" s="37" t="str">
        <v/>
      </c>
      <c r="AG762" s="37" t="str">
        <v/>
      </c>
      <c r="AH762" s="40" t="str">
        <f t="shared" si="412"/>
        <v/>
      </c>
      <c r="AI762" s="36" t="str">
        <f>IFERROR(INDEX('Level Multipliers'!$D:$D,MATCH(AH762,'Level Multipliers'!$A:$A,0)),"")</f>
        <v/>
      </c>
      <c r="AJ762" s="37" t="str">
        <f t="shared" si="413"/>
        <v/>
      </c>
      <c r="AK762" s="37" t="str">
        <f t="shared" si="414"/>
        <v/>
      </c>
      <c r="AL762" s="38" t="str">
        <f t="shared" si="415"/>
        <v/>
      </c>
      <c r="AM762" s="38" t="str">
        <f t="shared" si="416"/>
        <v/>
      </c>
      <c r="AN762" s="38" t="b">
        <f t="shared" si="417"/>
        <v>1</v>
      </c>
      <c r="AO762" s="37" t="str">
        <f t="array" ref="AO762:AY762">IF(AN762,"",IVSolution($M762,$N762,$O762,AJ762,AK762,AL762,AM762,$E762,$F762,$G762,$H762,$I762))</f>
        <v/>
      </c>
      <c r="AP762" s="37" t="str">
        <v/>
      </c>
      <c r="AQ762" s="37" t="str">
        <v/>
      </c>
      <c r="AR762" s="39" t="str">
        <v/>
      </c>
      <c r="AS762" s="39" t="str">
        <v/>
      </c>
      <c r="AT762" s="37" t="str">
        <v/>
      </c>
      <c r="AU762" s="37" t="str">
        <v/>
      </c>
      <c r="AV762" s="37" t="str">
        <v/>
      </c>
      <c r="AW762" s="37" t="str">
        <v/>
      </c>
      <c r="AX762" s="37" t="str">
        <v/>
      </c>
      <c r="AY762" s="37" t="str">
        <v/>
      </c>
      <c r="AZ762" s="40" t="str">
        <f t="shared" si="418"/>
        <v/>
      </c>
      <c r="BA762" s="36" t="str">
        <f>IFERROR(INDEX('Level Multipliers'!$D:$D,MATCH(AZ762,'Level Multipliers'!$A:$A,0)),"")</f>
        <v/>
      </c>
      <c r="BB762" s="37" t="str">
        <f t="shared" si="419"/>
        <v/>
      </c>
      <c r="BC762" s="37" t="str">
        <f t="shared" si="420"/>
        <v/>
      </c>
      <c r="BD762" s="38" t="str">
        <f t="shared" si="421"/>
        <v/>
      </c>
      <c r="BE762" s="38" t="str">
        <f t="shared" si="422"/>
        <v/>
      </c>
      <c r="BF762" s="38" t="b">
        <f t="shared" si="423"/>
        <v>1</v>
      </c>
      <c r="BG762" s="37" t="str">
        <f t="array" ref="BG762:BQ762">IF(BF762,"",IVSolution($M762,$N762,$O762,BB762,BC762,BD762,BE762,$E762,$F762,$G762,$H762,$I762))</f>
        <v/>
      </c>
      <c r="BH762" s="37" t="str">
        <v/>
      </c>
      <c r="BI762" s="37" t="str">
        <v/>
      </c>
      <c r="BJ762" s="39" t="str">
        <v/>
      </c>
      <c r="BK762" s="39" t="str">
        <v/>
      </c>
      <c r="BL762" s="37" t="str">
        <v/>
      </c>
      <c r="BM762" s="37" t="str">
        <v/>
      </c>
      <c r="BN762" s="37" t="str">
        <v/>
      </c>
      <c r="BO762" s="37" t="str">
        <v/>
      </c>
      <c r="BP762" s="37" t="str">
        <v/>
      </c>
      <c r="BQ762" s="37" t="str">
        <v/>
      </c>
      <c r="BR762" s="40" t="str">
        <f t="shared" si="424"/>
        <v/>
      </c>
      <c r="BS762" s="36" t="str">
        <f>IFERROR(INDEX('Level Multipliers'!$D:$D,MATCH(BR762,'Level Multipliers'!$A:$A,0)),"")</f>
        <v/>
      </c>
      <c r="BT762" s="37" t="str">
        <f t="shared" si="425"/>
        <v/>
      </c>
      <c r="BU762" s="37" t="str">
        <f t="shared" si="426"/>
        <v/>
      </c>
      <c r="BV762" s="38" t="str">
        <f t="shared" si="427"/>
        <v/>
      </c>
      <c r="BW762" s="38" t="str">
        <f t="shared" si="428"/>
        <v/>
      </c>
      <c r="BX762" s="38" t="b">
        <f t="shared" si="429"/>
        <v>1</v>
      </c>
      <c r="BY762" s="37" t="str">
        <f t="array" ref="BY762:CI762">IF(BX762,"",IVSolution($M762,$N762,$O762,BT762,BU762,BV762,BW762,$E762,$F762,$G762,$H762,$I762))</f>
        <v/>
      </c>
      <c r="BZ762" s="37" t="str">
        <v/>
      </c>
      <c r="CA762" s="37" t="str">
        <v/>
      </c>
      <c r="CB762" s="39" t="str">
        <v/>
      </c>
      <c r="CC762" s="39" t="str">
        <v/>
      </c>
      <c r="CD762" s="37" t="str">
        <v/>
      </c>
      <c r="CE762" s="37" t="str">
        <v/>
      </c>
      <c r="CF762" s="37" t="str">
        <v/>
      </c>
      <c r="CG762" s="37" t="str">
        <v/>
      </c>
      <c r="CH762" s="37" t="str">
        <v/>
      </c>
      <c r="CI762" s="37" t="str">
        <v/>
      </c>
      <c r="CJ762" s="41" t="str">
        <f t="shared" si="430"/>
        <v/>
      </c>
      <c r="CK762" s="41" t="str">
        <f t="shared" si="431"/>
        <v/>
      </c>
      <c r="CL762" s="61" t="str">
        <f t="shared" si="432"/>
        <v/>
      </c>
      <c r="CM762" s="39" t="str">
        <f t="shared" si="433"/>
        <v/>
      </c>
      <c r="CN762" s="39" t="str">
        <f t="shared" si="434"/>
        <v/>
      </c>
      <c r="CO762" s="42" t="str">
        <f t="shared" si="435"/>
        <v/>
      </c>
      <c r="CP762" s="42" t="str">
        <f t="shared" si="436"/>
        <v/>
      </c>
      <c r="CQ762" s="42" t="str">
        <f t="shared" si="437"/>
        <v/>
      </c>
      <c r="CR762" s="42" t="str">
        <f t="shared" si="438"/>
        <v/>
      </c>
      <c r="CS762" s="42" t="str">
        <f t="shared" si="439"/>
        <v/>
      </c>
      <c r="CT762" s="42" t="str">
        <f t="shared" si="440"/>
        <v/>
      </c>
      <c r="CU762" s="43" t="str">
        <f t="shared" si="441"/>
        <v/>
      </c>
      <c r="CV762" s="43" t="str">
        <f t="shared" si="442"/>
        <v/>
      </c>
      <c r="CW762" s="43" t="str">
        <f t="shared" si="443"/>
        <v/>
      </c>
      <c r="CX762" s="13"/>
    </row>
    <row r="763" spans="1:102" x14ac:dyDescent="0.25">
      <c r="A763" s="31"/>
      <c r="B763" s="13"/>
      <c r="C763" s="13"/>
      <c r="D763" s="13"/>
      <c r="E763" s="32"/>
      <c r="F763" s="32"/>
      <c r="G763" s="32"/>
      <c r="H763" s="32"/>
      <c r="I763" s="32"/>
      <c r="J763" s="13"/>
      <c r="K763" s="33"/>
      <c r="L763" s="34" t="str">
        <f>IFERROR(INDEX('Pokemon Data'!A:A,MATCH($A763,'Pokemon Data'!$B:$B,0)),"")</f>
        <v/>
      </c>
      <c r="M763" s="34" t="str">
        <f>IFERROR(INDEX('Pokemon Data'!I:I,MATCH($A763,'Pokemon Data'!$B:$B,0)),"")</f>
        <v/>
      </c>
      <c r="N763" s="34" t="str">
        <f>IFERROR(INDEX('Pokemon Data'!J:J,MATCH($A763,'Pokemon Data'!$B:$B,0)),"")</f>
        <v/>
      </c>
      <c r="O763" s="34" t="str">
        <f>IFERROR(INDEX('Pokemon Data'!K:K,MATCH($A763,'Pokemon Data'!$B:$B,0)),"")</f>
        <v/>
      </c>
      <c r="P763" s="35" t="str">
        <f>IFERROR(INDEX('Level Multipliers'!$A:$A,MATCH($D763,'Level Multipliers'!$B:$B,0)),"")</f>
        <v/>
      </c>
      <c r="Q763" s="36" t="str">
        <f>IFERROR(INDEX('Level Multipliers'!$D:$D,MATCH(P763,'Level Multipliers'!$A:$A,0)),"")</f>
        <v/>
      </c>
      <c r="R763" s="37" t="str">
        <f t="shared" si="407"/>
        <v/>
      </c>
      <c r="S763" s="37" t="str">
        <f t="shared" si="408"/>
        <v/>
      </c>
      <c r="T763" s="38" t="str">
        <f t="shared" si="409"/>
        <v/>
      </c>
      <c r="U763" s="38" t="str">
        <f t="shared" si="410"/>
        <v/>
      </c>
      <c r="V763" s="38" t="b">
        <f t="shared" si="411"/>
        <v>1</v>
      </c>
      <c r="W763" s="37" t="str">
        <f t="array" ref="W763:AG763">IF(V763,"",IVSolution($M763,$N763,$O763,R763,S763,T763,U763,$E763,$F763,$G763,$H763,$I763))</f>
        <v/>
      </c>
      <c r="X763" s="37" t="str">
        <v/>
      </c>
      <c r="Y763" s="37" t="str">
        <v/>
      </c>
      <c r="Z763" s="39" t="str">
        <v/>
      </c>
      <c r="AA763" s="39" t="str">
        <v/>
      </c>
      <c r="AB763" s="37" t="str">
        <v/>
      </c>
      <c r="AC763" s="37" t="str">
        <v/>
      </c>
      <c r="AD763" s="37" t="str">
        <v/>
      </c>
      <c r="AE763" s="37" t="str">
        <v/>
      </c>
      <c r="AF763" s="37" t="str">
        <v/>
      </c>
      <c r="AG763" s="37" t="str">
        <v/>
      </c>
      <c r="AH763" s="40" t="str">
        <f t="shared" si="412"/>
        <v/>
      </c>
      <c r="AI763" s="36" t="str">
        <f>IFERROR(INDEX('Level Multipliers'!$D:$D,MATCH(AH763,'Level Multipliers'!$A:$A,0)),"")</f>
        <v/>
      </c>
      <c r="AJ763" s="37" t="str">
        <f t="shared" si="413"/>
        <v/>
      </c>
      <c r="AK763" s="37" t="str">
        <f t="shared" si="414"/>
        <v/>
      </c>
      <c r="AL763" s="38" t="str">
        <f t="shared" si="415"/>
        <v/>
      </c>
      <c r="AM763" s="38" t="str">
        <f t="shared" si="416"/>
        <v/>
      </c>
      <c r="AN763" s="38" t="b">
        <f t="shared" si="417"/>
        <v>1</v>
      </c>
      <c r="AO763" s="37" t="str">
        <f t="array" ref="AO763:AY763">IF(AN763,"",IVSolution($M763,$N763,$O763,AJ763,AK763,AL763,AM763,$E763,$F763,$G763,$H763,$I763))</f>
        <v/>
      </c>
      <c r="AP763" s="37" t="str">
        <v/>
      </c>
      <c r="AQ763" s="37" t="str">
        <v/>
      </c>
      <c r="AR763" s="39" t="str">
        <v/>
      </c>
      <c r="AS763" s="39" t="str">
        <v/>
      </c>
      <c r="AT763" s="37" t="str">
        <v/>
      </c>
      <c r="AU763" s="37" t="str">
        <v/>
      </c>
      <c r="AV763" s="37" t="str">
        <v/>
      </c>
      <c r="AW763" s="37" t="str">
        <v/>
      </c>
      <c r="AX763" s="37" t="str">
        <v/>
      </c>
      <c r="AY763" s="37" t="str">
        <v/>
      </c>
      <c r="AZ763" s="40" t="str">
        <f t="shared" si="418"/>
        <v/>
      </c>
      <c r="BA763" s="36" t="str">
        <f>IFERROR(INDEX('Level Multipliers'!$D:$D,MATCH(AZ763,'Level Multipliers'!$A:$A,0)),"")</f>
        <v/>
      </c>
      <c r="BB763" s="37" t="str">
        <f t="shared" si="419"/>
        <v/>
      </c>
      <c r="BC763" s="37" t="str">
        <f t="shared" si="420"/>
        <v/>
      </c>
      <c r="BD763" s="38" t="str">
        <f t="shared" si="421"/>
        <v/>
      </c>
      <c r="BE763" s="38" t="str">
        <f t="shared" si="422"/>
        <v/>
      </c>
      <c r="BF763" s="38" t="b">
        <f t="shared" si="423"/>
        <v>1</v>
      </c>
      <c r="BG763" s="37" t="str">
        <f t="array" ref="BG763:BQ763">IF(BF763,"",IVSolution($M763,$N763,$O763,BB763,BC763,BD763,BE763,$E763,$F763,$G763,$H763,$I763))</f>
        <v/>
      </c>
      <c r="BH763" s="37" t="str">
        <v/>
      </c>
      <c r="BI763" s="37" t="str">
        <v/>
      </c>
      <c r="BJ763" s="39" t="str">
        <v/>
      </c>
      <c r="BK763" s="39" t="str">
        <v/>
      </c>
      <c r="BL763" s="37" t="str">
        <v/>
      </c>
      <c r="BM763" s="37" t="str">
        <v/>
      </c>
      <c r="BN763" s="37" t="str">
        <v/>
      </c>
      <c r="BO763" s="37" t="str">
        <v/>
      </c>
      <c r="BP763" s="37" t="str">
        <v/>
      </c>
      <c r="BQ763" s="37" t="str">
        <v/>
      </c>
      <c r="BR763" s="40" t="str">
        <f t="shared" si="424"/>
        <v/>
      </c>
      <c r="BS763" s="36" t="str">
        <f>IFERROR(INDEX('Level Multipliers'!$D:$D,MATCH(BR763,'Level Multipliers'!$A:$A,0)),"")</f>
        <v/>
      </c>
      <c r="BT763" s="37" t="str">
        <f t="shared" si="425"/>
        <v/>
      </c>
      <c r="BU763" s="37" t="str">
        <f t="shared" si="426"/>
        <v/>
      </c>
      <c r="BV763" s="38" t="str">
        <f t="shared" si="427"/>
        <v/>
      </c>
      <c r="BW763" s="38" t="str">
        <f t="shared" si="428"/>
        <v/>
      </c>
      <c r="BX763" s="38" t="b">
        <f t="shared" si="429"/>
        <v>1</v>
      </c>
      <c r="BY763" s="37" t="str">
        <f t="array" ref="BY763:CI763">IF(BX763,"",IVSolution($M763,$N763,$O763,BT763,BU763,BV763,BW763,$E763,$F763,$G763,$H763,$I763))</f>
        <v/>
      </c>
      <c r="BZ763" s="37" t="str">
        <v/>
      </c>
      <c r="CA763" s="37" t="str">
        <v/>
      </c>
      <c r="CB763" s="39" t="str">
        <v/>
      </c>
      <c r="CC763" s="39" t="str">
        <v/>
      </c>
      <c r="CD763" s="37" t="str">
        <v/>
      </c>
      <c r="CE763" s="37" t="str">
        <v/>
      </c>
      <c r="CF763" s="37" t="str">
        <v/>
      </c>
      <c r="CG763" s="37" t="str">
        <v/>
      </c>
      <c r="CH763" s="37" t="str">
        <v/>
      </c>
      <c r="CI763" s="37" t="str">
        <v/>
      </c>
      <c r="CJ763" s="41" t="str">
        <f t="shared" si="430"/>
        <v/>
      </c>
      <c r="CK763" s="41" t="str">
        <f t="shared" si="431"/>
        <v/>
      </c>
      <c r="CL763" s="61" t="str">
        <f t="shared" si="432"/>
        <v/>
      </c>
      <c r="CM763" s="39" t="str">
        <f t="shared" si="433"/>
        <v/>
      </c>
      <c r="CN763" s="39" t="str">
        <f t="shared" si="434"/>
        <v/>
      </c>
      <c r="CO763" s="42" t="str">
        <f t="shared" si="435"/>
        <v/>
      </c>
      <c r="CP763" s="42" t="str">
        <f t="shared" si="436"/>
        <v/>
      </c>
      <c r="CQ763" s="42" t="str">
        <f t="shared" si="437"/>
        <v/>
      </c>
      <c r="CR763" s="42" t="str">
        <f t="shared" si="438"/>
        <v/>
      </c>
      <c r="CS763" s="42" t="str">
        <f t="shared" si="439"/>
        <v/>
      </c>
      <c r="CT763" s="42" t="str">
        <f t="shared" si="440"/>
        <v/>
      </c>
      <c r="CU763" s="43" t="str">
        <f t="shared" si="441"/>
        <v/>
      </c>
      <c r="CV763" s="43" t="str">
        <f t="shared" si="442"/>
        <v/>
      </c>
      <c r="CW763" s="43" t="str">
        <f t="shared" si="443"/>
        <v/>
      </c>
      <c r="CX763" s="13"/>
    </row>
    <row r="764" spans="1:102" x14ac:dyDescent="0.25">
      <c r="A764" s="31"/>
      <c r="B764" s="13"/>
      <c r="C764" s="13"/>
      <c r="D764" s="13"/>
      <c r="E764" s="32"/>
      <c r="F764" s="32"/>
      <c r="G764" s="32"/>
      <c r="H764" s="32"/>
      <c r="I764" s="32"/>
      <c r="J764" s="13"/>
      <c r="K764" s="33"/>
      <c r="L764" s="34" t="str">
        <f>IFERROR(INDEX('Pokemon Data'!A:A,MATCH($A764,'Pokemon Data'!$B:$B,0)),"")</f>
        <v/>
      </c>
      <c r="M764" s="34" t="str">
        <f>IFERROR(INDEX('Pokemon Data'!I:I,MATCH($A764,'Pokemon Data'!$B:$B,0)),"")</f>
        <v/>
      </c>
      <c r="N764" s="34" t="str">
        <f>IFERROR(INDEX('Pokemon Data'!J:J,MATCH($A764,'Pokemon Data'!$B:$B,0)),"")</f>
        <v/>
      </c>
      <c r="O764" s="34" t="str">
        <f>IFERROR(INDEX('Pokemon Data'!K:K,MATCH($A764,'Pokemon Data'!$B:$B,0)),"")</f>
        <v/>
      </c>
      <c r="P764" s="35" t="str">
        <f>IFERROR(INDEX('Level Multipliers'!$A:$A,MATCH($D764,'Level Multipliers'!$B:$B,0)),"")</f>
        <v/>
      </c>
      <c r="Q764" s="36" t="str">
        <f>IFERROR(INDEX('Level Multipliers'!$D:$D,MATCH(P764,'Level Multipliers'!$A:$A,0)),"")</f>
        <v/>
      </c>
      <c r="R764" s="37" t="str">
        <f t="shared" si="407"/>
        <v/>
      </c>
      <c r="S764" s="37" t="str">
        <f t="shared" si="408"/>
        <v/>
      </c>
      <c r="T764" s="38" t="str">
        <f t="shared" si="409"/>
        <v/>
      </c>
      <c r="U764" s="38" t="str">
        <f t="shared" si="410"/>
        <v/>
      </c>
      <c r="V764" s="38" t="b">
        <f t="shared" si="411"/>
        <v>1</v>
      </c>
      <c r="W764" s="37" t="str">
        <f t="array" ref="W764:AG764">IF(V764,"",IVSolution($M764,$N764,$O764,R764,S764,T764,U764,$E764,$F764,$G764,$H764,$I764))</f>
        <v/>
      </c>
      <c r="X764" s="37" t="str">
        <v/>
      </c>
      <c r="Y764" s="37" t="str">
        <v/>
      </c>
      <c r="Z764" s="39" t="str">
        <v/>
      </c>
      <c r="AA764" s="39" t="str">
        <v/>
      </c>
      <c r="AB764" s="37" t="str">
        <v/>
      </c>
      <c r="AC764" s="37" t="str">
        <v/>
      </c>
      <c r="AD764" s="37" t="str">
        <v/>
      </c>
      <c r="AE764" s="37" t="str">
        <v/>
      </c>
      <c r="AF764" s="37" t="str">
        <v/>
      </c>
      <c r="AG764" s="37" t="str">
        <v/>
      </c>
      <c r="AH764" s="40" t="str">
        <f t="shared" si="412"/>
        <v/>
      </c>
      <c r="AI764" s="36" t="str">
        <f>IFERROR(INDEX('Level Multipliers'!$D:$D,MATCH(AH764,'Level Multipliers'!$A:$A,0)),"")</f>
        <v/>
      </c>
      <c r="AJ764" s="37" t="str">
        <f t="shared" si="413"/>
        <v/>
      </c>
      <c r="AK764" s="37" t="str">
        <f t="shared" si="414"/>
        <v/>
      </c>
      <c r="AL764" s="38" t="str">
        <f t="shared" si="415"/>
        <v/>
      </c>
      <c r="AM764" s="38" t="str">
        <f t="shared" si="416"/>
        <v/>
      </c>
      <c r="AN764" s="38" t="b">
        <f t="shared" si="417"/>
        <v>1</v>
      </c>
      <c r="AO764" s="37" t="str">
        <f t="array" ref="AO764:AY764">IF(AN764,"",IVSolution($M764,$N764,$O764,AJ764,AK764,AL764,AM764,$E764,$F764,$G764,$H764,$I764))</f>
        <v/>
      </c>
      <c r="AP764" s="37" t="str">
        <v/>
      </c>
      <c r="AQ764" s="37" t="str">
        <v/>
      </c>
      <c r="AR764" s="39" t="str">
        <v/>
      </c>
      <c r="AS764" s="39" t="str">
        <v/>
      </c>
      <c r="AT764" s="37" t="str">
        <v/>
      </c>
      <c r="AU764" s="37" t="str">
        <v/>
      </c>
      <c r="AV764" s="37" t="str">
        <v/>
      </c>
      <c r="AW764" s="37" t="str">
        <v/>
      </c>
      <c r="AX764" s="37" t="str">
        <v/>
      </c>
      <c r="AY764" s="37" t="str">
        <v/>
      </c>
      <c r="AZ764" s="40" t="str">
        <f t="shared" si="418"/>
        <v/>
      </c>
      <c r="BA764" s="36" t="str">
        <f>IFERROR(INDEX('Level Multipliers'!$D:$D,MATCH(AZ764,'Level Multipliers'!$A:$A,0)),"")</f>
        <v/>
      </c>
      <c r="BB764" s="37" t="str">
        <f t="shared" si="419"/>
        <v/>
      </c>
      <c r="BC764" s="37" t="str">
        <f t="shared" si="420"/>
        <v/>
      </c>
      <c r="BD764" s="38" t="str">
        <f t="shared" si="421"/>
        <v/>
      </c>
      <c r="BE764" s="38" t="str">
        <f t="shared" si="422"/>
        <v/>
      </c>
      <c r="BF764" s="38" t="b">
        <f t="shared" si="423"/>
        <v>1</v>
      </c>
      <c r="BG764" s="37" t="str">
        <f t="array" ref="BG764:BQ764">IF(BF764,"",IVSolution($M764,$N764,$O764,BB764,BC764,BD764,BE764,$E764,$F764,$G764,$H764,$I764))</f>
        <v/>
      </c>
      <c r="BH764" s="37" t="str">
        <v/>
      </c>
      <c r="BI764" s="37" t="str">
        <v/>
      </c>
      <c r="BJ764" s="39" t="str">
        <v/>
      </c>
      <c r="BK764" s="39" t="str">
        <v/>
      </c>
      <c r="BL764" s="37" t="str">
        <v/>
      </c>
      <c r="BM764" s="37" t="str">
        <v/>
      </c>
      <c r="BN764" s="37" t="str">
        <v/>
      </c>
      <c r="BO764" s="37" t="str">
        <v/>
      </c>
      <c r="BP764" s="37" t="str">
        <v/>
      </c>
      <c r="BQ764" s="37" t="str">
        <v/>
      </c>
      <c r="BR764" s="40" t="str">
        <f t="shared" si="424"/>
        <v/>
      </c>
      <c r="BS764" s="36" t="str">
        <f>IFERROR(INDEX('Level Multipliers'!$D:$D,MATCH(BR764,'Level Multipliers'!$A:$A,0)),"")</f>
        <v/>
      </c>
      <c r="BT764" s="37" t="str">
        <f t="shared" si="425"/>
        <v/>
      </c>
      <c r="BU764" s="37" t="str">
        <f t="shared" si="426"/>
        <v/>
      </c>
      <c r="BV764" s="38" t="str">
        <f t="shared" si="427"/>
        <v/>
      </c>
      <c r="BW764" s="38" t="str">
        <f t="shared" si="428"/>
        <v/>
      </c>
      <c r="BX764" s="38" t="b">
        <f t="shared" si="429"/>
        <v>1</v>
      </c>
      <c r="BY764" s="37" t="str">
        <f t="array" ref="BY764:CI764">IF(BX764,"",IVSolution($M764,$N764,$O764,BT764,BU764,BV764,BW764,$E764,$F764,$G764,$H764,$I764))</f>
        <v/>
      </c>
      <c r="BZ764" s="37" t="str">
        <v/>
      </c>
      <c r="CA764" s="37" t="str">
        <v/>
      </c>
      <c r="CB764" s="39" t="str">
        <v/>
      </c>
      <c r="CC764" s="39" t="str">
        <v/>
      </c>
      <c r="CD764" s="37" t="str">
        <v/>
      </c>
      <c r="CE764" s="37" t="str">
        <v/>
      </c>
      <c r="CF764" s="37" t="str">
        <v/>
      </c>
      <c r="CG764" s="37" t="str">
        <v/>
      </c>
      <c r="CH764" s="37" t="str">
        <v/>
      </c>
      <c r="CI764" s="37" t="str">
        <v/>
      </c>
      <c r="CJ764" s="41" t="str">
        <f t="shared" si="430"/>
        <v/>
      </c>
      <c r="CK764" s="41" t="str">
        <f t="shared" si="431"/>
        <v/>
      </c>
      <c r="CL764" s="61" t="str">
        <f t="shared" si="432"/>
        <v/>
      </c>
      <c r="CM764" s="39" t="str">
        <f t="shared" si="433"/>
        <v/>
      </c>
      <c r="CN764" s="39" t="str">
        <f t="shared" si="434"/>
        <v/>
      </c>
      <c r="CO764" s="42" t="str">
        <f t="shared" si="435"/>
        <v/>
      </c>
      <c r="CP764" s="42" t="str">
        <f t="shared" si="436"/>
        <v/>
      </c>
      <c r="CQ764" s="42" t="str">
        <f t="shared" si="437"/>
        <v/>
      </c>
      <c r="CR764" s="42" t="str">
        <f t="shared" si="438"/>
        <v/>
      </c>
      <c r="CS764" s="42" t="str">
        <f t="shared" si="439"/>
        <v/>
      </c>
      <c r="CT764" s="42" t="str">
        <f t="shared" si="440"/>
        <v/>
      </c>
      <c r="CU764" s="43" t="str">
        <f t="shared" si="441"/>
        <v/>
      </c>
      <c r="CV764" s="43" t="str">
        <f t="shared" si="442"/>
        <v/>
      </c>
      <c r="CW764" s="43" t="str">
        <f t="shared" si="443"/>
        <v/>
      </c>
      <c r="CX764" s="13"/>
    </row>
    <row r="765" spans="1:102" x14ac:dyDescent="0.25">
      <c r="A765" s="31"/>
      <c r="B765" s="13"/>
      <c r="C765" s="13"/>
      <c r="D765" s="13"/>
      <c r="E765" s="32"/>
      <c r="F765" s="32"/>
      <c r="G765" s="32"/>
      <c r="H765" s="32"/>
      <c r="I765" s="32"/>
      <c r="J765" s="13"/>
      <c r="K765" s="33"/>
      <c r="L765" s="34" t="str">
        <f>IFERROR(INDEX('Pokemon Data'!A:A,MATCH($A765,'Pokemon Data'!$B:$B,0)),"")</f>
        <v/>
      </c>
      <c r="M765" s="34" t="str">
        <f>IFERROR(INDEX('Pokemon Data'!I:I,MATCH($A765,'Pokemon Data'!$B:$B,0)),"")</f>
        <v/>
      </c>
      <c r="N765" s="34" t="str">
        <f>IFERROR(INDEX('Pokemon Data'!J:J,MATCH($A765,'Pokemon Data'!$B:$B,0)),"")</f>
        <v/>
      </c>
      <c r="O765" s="34" t="str">
        <f>IFERROR(INDEX('Pokemon Data'!K:K,MATCH($A765,'Pokemon Data'!$B:$B,0)),"")</f>
        <v/>
      </c>
      <c r="P765" s="35" t="str">
        <f>IFERROR(INDEX('Level Multipliers'!$A:$A,MATCH($D765,'Level Multipliers'!$B:$B,0)),"")</f>
        <v/>
      </c>
      <c r="Q765" s="36" t="str">
        <f>IFERROR(INDEX('Level Multipliers'!$D:$D,MATCH(P765,'Level Multipliers'!$A:$A,0)),"")</f>
        <v/>
      </c>
      <c r="R765" s="37" t="str">
        <f t="shared" si="407"/>
        <v/>
      </c>
      <c r="S765" s="37" t="str">
        <f t="shared" si="408"/>
        <v/>
      </c>
      <c r="T765" s="38" t="str">
        <f t="shared" si="409"/>
        <v/>
      </c>
      <c r="U765" s="38" t="str">
        <f t="shared" si="410"/>
        <v/>
      </c>
      <c r="V765" s="38" t="b">
        <f t="shared" si="411"/>
        <v>1</v>
      </c>
      <c r="W765" s="37" t="str">
        <f t="array" ref="W765:AG765">IF(V765,"",IVSolution($M765,$N765,$O765,R765,S765,T765,U765,$E765,$F765,$G765,$H765,$I765))</f>
        <v/>
      </c>
      <c r="X765" s="37" t="str">
        <v/>
      </c>
      <c r="Y765" s="37" t="str">
        <v/>
      </c>
      <c r="Z765" s="39" t="str">
        <v/>
      </c>
      <c r="AA765" s="39" t="str">
        <v/>
      </c>
      <c r="AB765" s="37" t="str">
        <v/>
      </c>
      <c r="AC765" s="37" t="str">
        <v/>
      </c>
      <c r="AD765" s="37" t="str">
        <v/>
      </c>
      <c r="AE765" s="37" t="str">
        <v/>
      </c>
      <c r="AF765" s="37" t="str">
        <v/>
      </c>
      <c r="AG765" s="37" t="str">
        <v/>
      </c>
      <c r="AH765" s="40" t="str">
        <f t="shared" si="412"/>
        <v/>
      </c>
      <c r="AI765" s="36" t="str">
        <f>IFERROR(INDEX('Level Multipliers'!$D:$D,MATCH(AH765,'Level Multipliers'!$A:$A,0)),"")</f>
        <v/>
      </c>
      <c r="AJ765" s="37" t="str">
        <f t="shared" si="413"/>
        <v/>
      </c>
      <c r="AK765" s="37" t="str">
        <f t="shared" si="414"/>
        <v/>
      </c>
      <c r="AL765" s="38" t="str">
        <f t="shared" si="415"/>
        <v/>
      </c>
      <c r="AM765" s="38" t="str">
        <f t="shared" si="416"/>
        <v/>
      </c>
      <c r="AN765" s="38" t="b">
        <f t="shared" si="417"/>
        <v>1</v>
      </c>
      <c r="AO765" s="37" t="str">
        <f t="array" ref="AO765:AY765">IF(AN765,"",IVSolution($M765,$N765,$O765,AJ765,AK765,AL765,AM765,$E765,$F765,$G765,$H765,$I765))</f>
        <v/>
      </c>
      <c r="AP765" s="37" t="str">
        <v/>
      </c>
      <c r="AQ765" s="37" t="str">
        <v/>
      </c>
      <c r="AR765" s="39" t="str">
        <v/>
      </c>
      <c r="AS765" s="39" t="str">
        <v/>
      </c>
      <c r="AT765" s="37" t="str">
        <v/>
      </c>
      <c r="AU765" s="37" t="str">
        <v/>
      </c>
      <c r="AV765" s="37" t="str">
        <v/>
      </c>
      <c r="AW765" s="37" t="str">
        <v/>
      </c>
      <c r="AX765" s="37" t="str">
        <v/>
      </c>
      <c r="AY765" s="37" t="str">
        <v/>
      </c>
      <c r="AZ765" s="40" t="str">
        <f t="shared" si="418"/>
        <v/>
      </c>
      <c r="BA765" s="36" t="str">
        <f>IFERROR(INDEX('Level Multipliers'!$D:$D,MATCH(AZ765,'Level Multipliers'!$A:$A,0)),"")</f>
        <v/>
      </c>
      <c r="BB765" s="37" t="str">
        <f t="shared" si="419"/>
        <v/>
      </c>
      <c r="BC765" s="37" t="str">
        <f t="shared" si="420"/>
        <v/>
      </c>
      <c r="BD765" s="38" t="str">
        <f t="shared" si="421"/>
        <v/>
      </c>
      <c r="BE765" s="38" t="str">
        <f t="shared" si="422"/>
        <v/>
      </c>
      <c r="BF765" s="38" t="b">
        <f t="shared" si="423"/>
        <v>1</v>
      </c>
      <c r="BG765" s="37" t="str">
        <f t="array" ref="BG765:BQ765">IF(BF765,"",IVSolution($M765,$N765,$O765,BB765,BC765,BD765,BE765,$E765,$F765,$G765,$H765,$I765))</f>
        <v/>
      </c>
      <c r="BH765" s="37" t="str">
        <v/>
      </c>
      <c r="BI765" s="37" t="str">
        <v/>
      </c>
      <c r="BJ765" s="39" t="str">
        <v/>
      </c>
      <c r="BK765" s="39" t="str">
        <v/>
      </c>
      <c r="BL765" s="37" t="str">
        <v/>
      </c>
      <c r="BM765" s="37" t="str">
        <v/>
      </c>
      <c r="BN765" s="37" t="str">
        <v/>
      </c>
      <c r="BO765" s="37" t="str">
        <v/>
      </c>
      <c r="BP765" s="37" t="str">
        <v/>
      </c>
      <c r="BQ765" s="37" t="str">
        <v/>
      </c>
      <c r="BR765" s="40" t="str">
        <f t="shared" si="424"/>
        <v/>
      </c>
      <c r="BS765" s="36" t="str">
        <f>IFERROR(INDEX('Level Multipliers'!$D:$D,MATCH(BR765,'Level Multipliers'!$A:$A,0)),"")</f>
        <v/>
      </c>
      <c r="BT765" s="37" t="str">
        <f t="shared" si="425"/>
        <v/>
      </c>
      <c r="BU765" s="37" t="str">
        <f t="shared" si="426"/>
        <v/>
      </c>
      <c r="BV765" s="38" t="str">
        <f t="shared" si="427"/>
        <v/>
      </c>
      <c r="BW765" s="38" t="str">
        <f t="shared" si="428"/>
        <v/>
      </c>
      <c r="BX765" s="38" t="b">
        <f t="shared" si="429"/>
        <v>1</v>
      </c>
      <c r="BY765" s="37" t="str">
        <f t="array" ref="BY765:CI765">IF(BX765,"",IVSolution($M765,$N765,$O765,BT765,BU765,BV765,BW765,$E765,$F765,$G765,$H765,$I765))</f>
        <v/>
      </c>
      <c r="BZ765" s="37" t="str">
        <v/>
      </c>
      <c r="CA765" s="37" t="str">
        <v/>
      </c>
      <c r="CB765" s="39" t="str">
        <v/>
      </c>
      <c r="CC765" s="39" t="str">
        <v/>
      </c>
      <c r="CD765" s="37" t="str">
        <v/>
      </c>
      <c r="CE765" s="37" t="str">
        <v/>
      </c>
      <c r="CF765" s="37" t="str">
        <v/>
      </c>
      <c r="CG765" s="37" t="str">
        <v/>
      </c>
      <c r="CH765" s="37" t="str">
        <v/>
      </c>
      <c r="CI765" s="37" t="str">
        <v/>
      </c>
      <c r="CJ765" s="41" t="str">
        <f t="shared" si="430"/>
        <v/>
      </c>
      <c r="CK765" s="41" t="str">
        <f t="shared" si="431"/>
        <v/>
      </c>
      <c r="CL765" s="61" t="str">
        <f t="shared" si="432"/>
        <v/>
      </c>
      <c r="CM765" s="39" t="str">
        <f t="shared" si="433"/>
        <v/>
      </c>
      <c r="CN765" s="39" t="str">
        <f t="shared" si="434"/>
        <v/>
      </c>
      <c r="CO765" s="42" t="str">
        <f t="shared" si="435"/>
        <v/>
      </c>
      <c r="CP765" s="42" t="str">
        <f t="shared" si="436"/>
        <v/>
      </c>
      <c r="CQ765" s="42" t="str">
        <f t="shared" si="437"/>
        <v/>
      </c>
      <c r="CR765" s="42" t="str">
        <f t="shared" si="438"/>
        <v/>
      </c>
      <c r="CS765" s="42" t="str">
        <f t="shared" si="439"/>
        <v/>
      </c>
      <c r="CT765" s="42" t="str">
        <f t="shared" si="440"/>
        <v/>
      </c>
      <c r="CU765" s="43" t="str">
        <f t="shared" si="441"/>
        <v/>
      </c>
      <c r="CV765" s="43" t="str">
        <f t="shared" si="442"/>
        <v/>
      </c>
      <c r="CW765" s="43" t="str">
        <f t="shared" si="443"/>
        <v/>
      </c>
      <c r="CX765" s="13"/>
    </row>
    <row r="766" spans="1:102" x14ac:dyDescent="0.25">
      <c r="A766" s="31"/>
      <c r="B766" s="13"/>
      <c r="C766" s="13"/>
      <c r="D766" s="13"/>
      <c r="E766" s="32"/>
      <c r="F766" s="32"/>
      <c r="G766" s="32"/>
      <c r="H766" s="32"/>
      <c r="I766" s="32"/>
      <c r="J766" s="13"/>
      <c r="K766" s="33"/>
      <c r="L766" s="34" t="str">
        <f>IFERROR(INDEX('Pokemon Data'!A:A,MATCH($A766,'Pokemon Data'!$B:$B,0)),"")</f>
        <v/>
      </c>
      <c r="M766" s="34" t="str">
        <f>IFERROR(INDEX('Pokemon Data'!I:I,MATCH($A766,'Pokemon Data'!$B:$B,0)),"")</f>
        <v/>
      </c>
      <c r="N766" s="34" t="str">
        <f>IFERROR(INDEX('Pokemon Data'!J:J,MATCH($A766,'Pokemon Data'!$B:$B,0)),"")</f>
        <v/>
      </c>
      <c r="O766" s="34" t="str">
        <f>IFERROR(INDEX('Pokemon Data'!K:K,MATCH($A766,'Pokemon Data'!$B:$B,0)),"")</f>
        <v/>
      </c>
      <c r="P766" s="35" t="str">
        <f>IFERROR(INDEX('Level Multipliers'!$A:$A,MATCH($D766,'Level Multipliers'!$B:$B,0)),"")</f>
        <v/>
      </c>
      <c r="Q766" s="36" t="str">
        <f>IFERROR(INDEX('Level Multipliers'!$D:$D,MATCH(P766,'Level Multipliers'!$A:$A,0)),"")</f>
        <v/>
      </c>
      <c r="R766" s="37" t="str">
        <f t="shared" si="407"/>
        <v/>
      </c>
      <c r="S766" s="37" t="str">
        <f t="shared" si="408"/>
        <v/>
      </c>
      <c r="T766" s="38" t="str">
        <f t="shared" si="409"/>
        <v/>
      </c>
      <c r="U766" s="38" t="str">
        <f t="shared" si="410"/>
        <v/>
      </c>
      <c r="V766" s="38" t="b">
        <f t="shared" si="411"/>
        <v>1</v>
      </c>
      <c r="W766" s="37" t="str">
        <f t="array" ref="W766:AG766">IF(V766,"",IVSolution($M766,$N766,$O766,R766,S766,T766,U766,$E766,$F766,$G766,$H766,$I766))</f>
        <v/>
      </c>
      <c r="X766" s="37" t="str">
        <v/>
      </c>
      <c r="Y766" s="37" t="str">
        <v/>
      </c>
      <c r="Z766" s="39" t="str">
        <v/>
      </c>
      <c r="AA766" s="39" t="str">
        <v/>
      </c>
      <c r="AB766" s="37" t="str">
        <v/>
      </c>
      <c r="AC766" s="37" t="str">
        <v/>
      </c>
      <c r="AD766" s="37" t="str">
        <v/>
      </c>
      <c r="AE766" s="37" t="str">
        <v/>
      </c>
      <c r="AF766" s="37" t="str">
        <v/>
      </c>
      <c r="AG766" s="37" t="str">
        <v/>
      </c>
      <c r="AH766" s="40" t="str">
        <f t="shared" si="412"/>
        <v/>
      </c>
      <c r="AI766" s="36" t="str">
        <f>IFERROR(INDEX('Level Multipliers'!$D:$D,MATCH(AH766,'Level Multipliers'!$A:$A,0)),"")</f>
        <v/>
      </c>
      <c r="AJ766" s="37" t="str">
        <f t="shared" si="413"/>
        <v/>
      </c>
      <c r="AK766" s="37" t="str">
        <f t="shared" si="414"/>
        <v/>
      </c>
      <c r="AL766" s="38" t="str">
        <f t="shared" si="415"/>
        <v/>
      </c>
      <c r="AM766" s="38" t="str">
        <f t="shared" si="416"/>
        <v/>
      </c>
      <c r="AN766" s="38" t="b">
        <f t="shared" si="417"/>
        <v>1</v>
      </c>
      <c r="AO766" s="37" t="str">
        <f t="array" ref="AO766:AY766">IF(AN766,"",IVSolution($M766,$N766,$O766,AJ766,AK766,AL766,AM766,$E766,$F766,$G766,$H766,$I766))</f>
        <v/>
      </c>
      <c r="AP766" s="37" t="str">
        <v/>
      </c>
      <c r="AQ766" s="37" t="str">
        <v/>
      </c>
      <c r="AR766" s="39" t="str">
        <v/>
      </c>
      <c r="AS766" s="39" t="str">
        <v/>
      </c>
      <c r="AT766" s="37" t="str">
        <v/>
      </c>
      <c r="AU766" s="37" t="str">
        <v/>
      </c>
      <c r="AV766" s="37" t="str">
        <v/>
      </c>
      <c r="AW766" s="37" t="str">
        <v/>
      </c>
      <c r="AX766" s="37" t="str">
        <v/>
      </c>
      <c r="AY766" s="37" t="str">
        <v/>
      </c>
      <c r="AZ766" s="40" t="str">
        <f t="shared" si="418"/>
        <v/>
      </c>
      <c r="BA766" s="36" t="str">
        <f>IFERROR(INDEX('Level Multipliers'!$D:$D,MATCH(AZ766,'Level Multipliers'!$A:$A,0)),"")</f>
        <v/>
      </c>
      <c r="BB766" s="37" t="str">
        <f t="shared" si="419"/>
        <v/>
      </c>
      <c r="BC766" s="37" t="str">
        <f t="shared" si="420"/>
        <v/>
      </c>
      <c r="BD766" s="38" t="str">
        <f t="shared" si="421"/>
        <v/>
      </c>
      <c r="BE766" s="38" t="str">
        <f t="shared" si="422"/>
        <v/>
      </c>
      <c r="BF766" s="38" t="b">
        <f t="shared" si="423"/>
        <v>1</v>
      </c>
      <c r="BG766" s="37" t="str">
        <f t="array" ref="BG766:BQ766">IF(BF766,"",IVSolution($M766,$N766,$O766,BB766,BC766,BD766,BE766,$E766,$F766,$G766,$H766,$I766))</f>
        <v/>
      </c>
      <c r="BH766" s="37" t="str">
        <v/>
      </c>
      <c r="BI766" s="37" t="str">
        <v/>
      </c>
      <c r="BJ766" s="39" t="str">
        <v/>
      </c>
      <c r="BK766" s="39" t="str">
        <v/>
      </c>
      <c r="BL766" s="37" t="str">
        <v/>
      </c>
      <c r="BM766" s="37" t="str">
        <v/>
      </c>
      <c r="BN766" s="37" t="str">
        <v/>
      </c>
      <c r="BO766" s="37" t="str">
        <v/>
      </c>
      <c r="BP766" s="37" t="str">
        <v/>
      </c>
      <c r="BQ766" s="37" t="str">
        <v/>
      </c>
      <c r="BR766" s="40" t="str">
        <f t="shared" si="424"/>
        <v/>
      </c>
      <c r="BS766" s="36" t="str">
        <f>IFERROR(INDEX('Level Multipliers'!$D:$D,MATCH(BR766,'Level Multipliers'!$A:$A,0)),"")</f>
        <v/>
      </c>
      <c r="BT766" s="37" t="str">
        <f t="shared" si="425"/>
        <v/>
      </c>
      <c r="BU766" s="37" t="str">
        <f t="shared" si="426"/>
        <v/>
      </c>
      <c r="BV766" s="38" t="str">
        <f t="shared" si="427"/>
        <v/>
      </c>
      <c r="BW766" s="38" t="str">
        <f t="shared" si="428"/>
        <v/>
      </c>
      <c r="BX766" s="38" t="b">
        <f t="shared" si="429"/>
        <v>1</v>
      </c>
      <c r="BY766" s="37" t="str">
        <f t="array" ref="BY766:CI766">IF(BX766,"",IVSolution($M766,$N766,$O766,BT766,BU766,BV766,BW766,$E766,$F766,$G766,$H766,$I766))</f>
        <v/>
      </c>
      <c r="BZ766" s="37" t="str">
        <v/>
      </c>
      <c r="CA766" s="37" t="str">
        <v/>
      </c>
      <c r="CB766" s="39" t="str">
        <v/>
      </c>
      <c r="CC766" s="39" t="str">
        <v/>
      </c>
      <c r="CD766" s="37" t="str">
        <v/>
      </c>
      <c r="CE766" s="37" t="str">
        <v/>
      </c>
      <c r="CF766" s="37" t="str">
        <v/>
      </c>
      <c r="CG766" s="37" t="str">
        <v/>
      </c>
      <c r="CH766" s="37" t="str">
        <v/>
      </c>
      <c r="CI766" s="37" t="str">
        <v/>
      </c>
      <c r="CJ766" s="41" t="str">
        <f t="shared" si="430"/>
        <v/>
      </c>
      <c r="CK766" s="41" t="str">
        <f t="shared" si="431"/>
        <v/>
      </c>
      <c r="CL766" s="61" t="str">
        <f t="shared" si="432"/>
        <v/>
      </c>
      <c r="CM766" s="39" t="str">
        <f t="shared" si="433"/>
        <v/>
      </c>
      <c r="CN766" s="39" t="str">
        <f t="shared" si="434"/>
        <v/>
      </c>
      <c r="CO766" s="42" t="str">
        <f t="shared" si="435"/>
        <v/>
      </c>
      <c r="CP766" s="42" t="str">
        <f t="shared" si="436"/>
        <v/>
      </c>
      <c r="CQ766" s="42" t="str">
        <f t="shared" si="437"/>
        <v/>
      </c>
      <c r="CR766" s="42" t="str">
        <f t="shared" si="438"/>
        <v/>
      </c>
      <c r="CS766" s="42" t="str">
        <f t="shared" si="439"/>
        <v/>
      </c>
      <c r="CT766" s="42" t="str">
        <f t="shared" si="440"/>
        <v/>
      </c>
      <c r="CU766" s="43" t="str">
        <f t="shared" si="441"/>
        <v/>
      </c>
      <c r="CV766" s="43" t="str">
        <f t="shared" si="442"/>
        <v/>
      </c>
      <c r="CW766" s="43" t="str">
        <f t="shared" si="443"/>
        <v/>
      </c>
      <c r="CX766" s="13"/>
    </row>
    <row r="767" spans="1:102" x14ac:dyDescent="0.25">
      <c r="A767" s="31"/>
      <c r="B767" s="13"/>
      <c r="C767" s="13"/>
      <c r="D767" s="13"/>
      <c r="E767" s="32"/>
      <c r="F767" s="32"/>
      <c r="G767" s="32"/>
      <c r="H767" s="32"/>
      <c r="I767" s="32"/>
      <c r="J767" s="13"/>
      <c r="K767" s="33"/>
      <c r="L767" s="34" t="str">
        <f>IFERROR(INDEX('Pokemon Data'!A:A,MATCH($A767,'Pokemon Data'!$B:$B,0)),"")</f>
        <v/>
      </c>
      <c r="M767" s="34" t="str">
        <f>IFERROR(INDEX('Pokemon Data'!I:I,MATCH($A767,'Pokemon Data'!$B:$B,0)),"")</f>
        <v/>
      </c>
      <c r="N767" s="34" t="str">
        <f>IFERROR(INDEX('Pokemon Data'!J:J,MATCH($A767,'Pokemon Data'!$B:$B,0)),"")</f>
        <v/>
      </c>
      <c r="O767" s="34" t="str">
        <f>IFERROR(INDEX('Pokemon Data'!K:K,MATCH($A767,'Pokemon Data'!$B:$B,0)),"")</f>
        <v/>
      </c>
      <c r="P767" s="35" t="str">
        <f>IFERROR(INDEX('Level Multipliers'!$A:$A,MATCH($D767,'Level Multipliers'!$B:$B,0)),"")</f>
        <v/>
      </c>
      <c r="Q767" s="36" t="str">
        <f>IFERROR(INDEX('Level Multipliers'!$D:$D,MATCH(P767,'Level Multipliers'!$A:$A,0)),"")</f>
        <v/>
      </c>
      <c r="R767" s="37" t="str">
        <f t="shared" si="407"/>
        <v/>
      </c>
      <c r="S767" s="37" t="str">
        <f t="shared" si="408"/>
        <v/>
      </c>
      <c r="T767" s="38" t="str">
        <f t="shared" si="409"/>
        <v/>
      </c>
      <c r="U767" s="38" t="str">
        <f t="shared" si="410"/>
        <v/>
      </c>
      <c r="V767" s="38" t="b">
        <f t="shared" si="411"/>
        <v>1</v>
      </c>
      <c r="W767" s="37" t="str">
        <f t="array" ref="W767:AG767">IF(V767,"",IVSolution($M767,$N767,$O767,R767,S767,T767,U767,$E767,$F767,$G767,$H767,$I767))</f>
        <v/>
      </c>
      <c r="X767" s="37" t="str">
        <v/>
      </c>
      <c r="Y767" s="37" t="str">
        <v/>
      </c>
      <c r="Z767" s="39" t="str">
        <v/>
      </c>
      <c r="AA767" s="39" t="str">
        <v/>
      </c>
      <c r="AB767" s="37" t="str">
        <v/>
      </c>
      <c r="AC767" s="37" t="str">
        <v/>
      </c>
      <c r="AD767" s="37" t="str">
        <v/>
      </c>
      <c r="AE767" s="37" t="str">
        <v/>
      </c>
      <c r="AF767" s="37" t="str">
        <v/>
      </c>
      <c r="AG767" s="37" t="str">
        <v/>
      </c>
      <c r="AH767" s="40" t="str">
        <f t="shared" si="412"/>
        <v/>
      </c>
      <c r="AI767" s="36" t="str">
        <f>IFERROR(INDEX('Level Multipliers'!$D:$D,MATCH(AH767,'Level Multipliers'!$A:$A,0)),"")</f>
        <v/>
      </c>
      <c r="AJ767" s="37" t="str">
        <f t="shared" si="413"/>
        <v/>
      </c>
      <c r="AK767" s="37" t="str">
        <f t="shared" si="414"/>
        <v/>
      </c>
      <c r="AL767" s="38" t="str">
        <f t="shared" si="415"/>
        <v/>
      </c>
      <c r="AM767" s="38" t="str">
        <f t="shared" si="416"/>
        <v/>
      </c>
      <c r="AN767" s="38" t="b">
        <f t="shared" si="417"/>
        <v>1</v>
      </c>
      <c r="AO767" s="37" t="str">
        <f t="array" ref="AO767:AY767">IF(AN767,"",IVSolution($M767,$N767,$O767,AJ767,AK767,AL767,AM767,$E767,$F767,$G767,$H767,$I767))</f>
        <v/>
      </c>
      <c r="AP767" s="37" t="str">
        <v/>
      </c>
      <c r="AQ767" s="37" t="str">
        <v/>
      </c>
      <c r="AR767" s="39" t="str">
        <v/>
      </c>
      <c r="AS767" s="39" t="str">
        <v/>
      </c>
      <c r="AT767" s="37" t="str">
        <v/>
      </c>
      <c r="AU767" s="37" t="str">
        <v/>
      </c>
      <c r="AV767" s="37" t="str">
        <v/>
      </c>
      <c r="AW767" s="37" t="str">
        <v/>
      </c>
      <c r="AX767" s="37" t="str">
        <v/>
      </c>
      <c r="AY767" s="37" t="str">
        <v/>
      </c>
      <c r="AZ767" s="40" t="str">
        <f t="shared" si="418"/>
        <v/>
      </c>
      <c r="BA767" s="36" t="str">
        <f>IFERROR(INDEX('Level Multipliers'!$D:$D,MATCH(AZ767,'Level Multipliers'!$A:$A,0)),"")</f>
        <v/>
      </c>
      <c r="BB767" s="37" t="str">
        <f t="shared" si="419"/>
        <v/>
      </c>
      <c r="BC767" s="37" t="str">
        <f t="shared" si="420"/>
        <v/>
      </c>
      <c r="BD767" s="38" t="str">
        <f t="shared" si="421"/>
        <v/>
      </c>
      <c r="BE767" s="38" t="str">
        <f t="shared" si="422"/>
        <v/>
      </c>
      <c r="BF767" s="38" t="b">
        <f t="shared" si="423"/>
        <v>1</v>
      </c>
      <c r="BG767" s="37" t="str">
        <f t="array" ref="BG767:BQ767">IF(BF767,"",IVSolution($M767,$N767,$O767,BB767,BC767,BD767,BE767,$E767,$F767,$G767,$H767,$I767))</f>
        <v/>
      </c>
      <c r="BH767" s="37" t="str">
        <v/>
      </c>
      <c r="BI767" s="37" t="str">
        <v/>
      </c>
      <c r="BJ767" s="39" t="str">
        <v/>
      </c>
      <c r="BK767" s="39" t="str">
        <v/>
      </c>
      <c r="BL767" s="37" t="str">
        <v/>
      </c>
      <c r="BM767" s="37" t="str">
        <v/>
      </c>
      <c r="BN767" s="37" t="str">
        <v/>
      </c>
      <c r="BO767" s="37" t="str">
        <v/>
      </c>
      <c r="BP767" s="37" t="str">
        <v/>
      </c>
      <c r="BQ767" s="37" t="str">
        <v/>
      </c>
      <c r="BR767" s="40" t="str">
        <f t="shared" si="424"/>
        <v/>
      </c>
      <c r="BS767" s="36" t="str">
        <f>IFERROR(INDEX('Level Multipliers'!$D:$D,MATCH(BR767,'Level Multipliers'!$A:$A,0)),"")</f>
        <v/>
      </c>
      <c r="BT767" s="37" t="str">
        <f t="shared" si="425"/>
        <v/>
      </c>
      <c r="BU767" s="37" t="str">
        <f t="shared" si="426"/>
        <v/>
      </c>
      <c r="BV767" s="38" t="str">
        <f t="shared" si="427"/>
        <v/>
      </c>
      <c r="BW767" s="38" t="str">
        <f t="shared" si="428"/>
        <v/>
      </c>
      <c r="BX767" s="38" t="b">
        <f t="shared" si="429"/>
        <v>1</v>
      </c>
      <c r="BY767" s="37" t="str">
        <f t="array" ref="BY767:CI767">IF(BX767,"",IVSolution($M767,$N767,$O767,BT767,BU767,BV767,BW767,$E767,$F767,$G767,$H767,$I767))</f>
        <v/>
      </c>
      <c r="BZ767" s="37" t="str">
        <v/>
      </c>
      <c r="CA767" s="37" t="str">
        <v/>
      </c>
      <c r="CB767" s="39" t="str">
        <v/>
      </c>
      <c r="CC767" s="39" t="str">
        <v/>
      </c>
      <c r="CD767" s="37" t="str">
        <v/>
      </c>
      <c r="CE767" s="37" t="str">
        <v/>
      </c>
      <c r="CF767" s="37" t="str">
        <v/>
      </c>
      <c r="CG767" s="37" t="str">
        <v/>
      </c>
      <c r="CH767" s="37" t="str">
        <v/>
      </c>
      <c r="CI767" s="37" t="str">
        <v/>
      </c>
      <c r="CJ767" s="41" t="str">
        <f t="shared" si="430"/>
        <v/>
      </c>
      <c r="CK767" s="41" t="str">
        <f t="shared" si="431"/>
        <v/>
      </c>
      <c r="CL767" s="61" t="str">
        <f t="shared" si="432"/>
        <v/>
      </c>
      <c r="CM767" s="39" t="str">
        <f t="shared" si="433"/>
        <v/>
      </c>
      <c r="CN767" s="39" t="str">
        <f t="shared" si="434"/>
        <v/>
      </c>
      <c r="CO767" s="42" t="str">
        <f t="shared" si="435"/>
        <v/>
      </c>
      <c r="CP767" s="42" t="str">
        <f t="shared" si="436"/>
        <v/>
      </c>
      <c r="CQ767" s="42" t="str">
        <f t="shared" si="437"/>
        <v/>
      </c>
      <c r="CR767" s="42" t="str">
        <f t="shared" si="438"/>
        <v/>
      </c>
      <c r="CS767" s="42" t="str">
        <f t="shared" si="439"/>
        <v/>
      </c>
      <c r="CT767" s="42" t="str">
        <f t="shared" si="440"/>
        <v/>
      </c>
      <c r="CU767" s="43" t="str">
        <f t="shared" si="441"/>
        <v/>
      </c>
      <c r="CV767" s="43" t="str">
        <f t="shared" si="442"/>
        <v/>
      </c>
      <c r="CW767" s="43" t="str">
        <f t="shared" si="443"/>
        <v/>
      </c>
      <c r="CX767" s="13"/>
    </row>
    <row r="768" spans="1:102" x14ac:dyDescent="0.25">
      <c r="A768" s="31"/>
      <c r="B768" s="13"/>
      <c r="C768" s="13"/>
      <c r="D768" s="13"/>
      <c r="E768" s="32"/>
      <c r="F768" s="32"/>
      <c r="G768" s="32"/>
      <c r="H768" s="32"/>
      <c r="I768" s="32"/>
      <c r="J768" s="13"/>
      <c r="K768" s="33"/>
      <c r="L768" s="34" t="str">
        <f>IFERROR(INDEX('Pokemon Data'!A:A,MATCH($A768,'Pokemon Data'!$B:$B,0)),"")</f>
        <v/>
      </c>
      <c r="M768" s="34" t="str">
        <f>IFERROR(INDEX('Pokemon Data'!I:I,MATCH($A768,'Pokemon Data'!$B:$B,0)),"")</f>
        <v/>
      </c>
      <c r="N768" s="34" t="str">
        <f>IFERROR(INDEX('Pokemon Data'!J:J,MATCH($A768,'Pokemon Data'!$B:$B,0)),"")</f>
        <v/>
      </c>
      <c r="O768" s="34" t="str">
        <f>IFERROR(INDEX('Pokemon Data'!K:K,MATCH($A768,'Pokemon Data'!$B:$B,0)),"")</f>
        <v/>
      </c>
      <c r="P768" s="35" t="str">
        <f>IFERROR(INDEX('Level Multipliers'!$A:$A,MATCH($D768,'Level Multipliers'!$B:$B,0)),"")</f>
        <v/>
      </c>
      <c r="Q768" s="36" t="str">
        <f>IFERROR(INDEX('Level Multipliers'!$D:$D,MATCH(P768,'Level Multipliers'!$A:$A,0)),"")</f>
        <v/>
      </c>
      <c r="R768" s="37" t="str">
        <f t="shared" si="407"/>
        <v/>
      </c>
      <c r="S768" s="37" t="str">
        <f t="shared" si="408"/>
        <v/>
      </c>
      <c r="T768" s="38" t="str">
        <f t="shared" si="409"/>
        <v/>
      </c>
      <c r="U768" s="38" t="str">
        <f t="shared" si="410"/>
        <v/>
      </c>
      <c r="V768" s="38" t="b">
        <f t="shared" si="411"/>
        <v>1</v>
      </c>
      <c r="W768" s="37" t="str">
        <f t="array" ref="W768:AG768">IF(V768,"",IVSolution($M768,$N768,$O768,R768,S768,T768,U768,$E768,$F768,$G768,$H768,$I768))</f>
        <v/>
      </c>
      <c r="X768" s="37" t="str">
        <v/>
      </c>
      <c r="Y768" s="37" t="str">
        <v/>
      </c>
      <c r="Z768" s="39" t="str">
        <v/>
      </c>
      <c r="AA768" s="39" t="str">
        <v/>
      </c>
      <c r="AB768" s="37" t="str">
        <v/>
      </c>
      <c r="AC768" s="37" t="str">
        <v/>
      </c>
      <c r="AD768" s="37" t="str">
        <v/>
      </c>
      <c r="AE768" s="37" t="str">
        <v/>
      </c>
      <c r="AF768" s="37" t="str">
        <v/>
      </c>
      <c r="AG768" s="37" t="str">
        <v/>
      </c>
      <c r="AH768" s="40" t="str">
        <f t="shared" si="412"/>
        <v/>
      </c>
      <c r="AI768" s="36" t="str">
        <f>IFERROR(INDEX('Level Multipliers'!$D:$D,MATCH(AH768,'Level Multipliers'!$A:$A,0)),"")</f>
        <v/>
      </c>
      <c r="AJ768" s="37" t="str">
        <f t="shared" si="413"/>
        <v/>
      </c>
      <c r="AK768" s="37" t="str">
        <f t="shared" si="414"/>
        <v/>
      </c>
      <c r="AL768" s="38" t="str">
        <f t="shared" si="415"/>
        <v/>
      </c>
      <c r="AM768" s="38" t="str">
        <f t="shared" si="416"/>
        <v/>
      </c>
      <c r="AN768" s="38" t="b">
        <f t="shared" si="417"/>
        <v>1</v>
      </c>
      <c r="AO768" s="37" t="str">
        <f t="array" ref="AO768:AY768">IF(AN768,"",IVSolution($M768,$N768,$O768,AJ768,AK768,AL768,AM768,$E768,$F768,$G768,$H768,$I768))</f>
        <v/>
      </c>
      <c r="AP768" s="37" t="str">
        <v/>
      </c>
      <c r="AQ768" s="37" t="str">
        <v/>
      </c>
      <c r="AR768" s="39" t="str">
        <v/>
      </c>
      <c r="AS768" s="39" t="str">
        <v/>
      </c>
      <c r="AT768" s="37" t="str">
        <v/>
      </c>
      <c r="AU768" s="37" t="str">
        <v/>
      </c>
      <c r="AV768" s="37" t="str">
        <v/>
      </c>
      <c r="AW768" s="37" t="str">
        <v/>
      </c>
      <c r="AX768" s="37" t="str">
        <v/>
      </c>
      <c r="AY768" s="37" t="str">
        <v/>
      </c>
      <c r="AZ768" s="40" t="str">
        <f t="shared" si="418"/>
        <v/>
      </c>
      <c r="BA768" s="36" t="str">
        <f>IFERROR(INDEX('Level Multipliers'!$D:$D,MATCH(AZ768,'Level Multipliers'!$A:$A,0)),"")</f>
        <v/>
      </c>
      <c r="BB768" s="37" t="str">
        <f t="shared" si="419"/>
        <v/>
      </c>
      <c r="BC768" s="37" t="str">
        <f t="shared" si="420"/>
        <v/>
      </c>
      <c r="BD768" s="38" t="str">
        <f t="shared" si="421"/>
        <v/>
      </c>
      <c r="BE768" s="38" t="str">
        <f t="shared" si="422"/>
        <v/>
      </c>
      <c r="BF768" s="38" t="b">
        <f t="shared" si="423"/>
        <v>1</v>
      </c>
      <c r="BG768" s="37" t="str">
        <f t="array" ref="BG768:BQ768">IF(BF768,"",IVSolution($M768,$N768,$O768,BB768,BC768,BD768,BE768,$E768,$F768,$G768,$H768,$I768))</f>
        <v/>
      </c>
      <c r="BH768" s="37" t="str">
        <v/>
      </c>
      <c r="BI768" s="37" t="str">
        <v/>
      </c>
      <c r="BJ768" s="39" t="str">
        <v/>
      </c>
      <c r="BK768" s="39" t="str">
        <v/>
      </c>
      <c r="BL768" s="37" t="str">
        <v/>
      </c>
      <c r="BM768" s="37" t="str">
        <v/>
      </c>
      <c r="BN768" s="37" t="str">
        <v/>
      </c>
      <c r="BO768" s="37" t="str">
        <v/>
      </c>
      <c r="BP768" s="37" t="str">
        <v/>
      </c>
      <c r="BQ768" s="37" t="str">
        <v/>
      </c>
      <c r="BR768" s="40" t="str">
        <f t="shared" si="424"/>
        <v/>
      </c>
      <c r="BS768" s="36" t="str">
        <f>IFERROR(INDEX('Level Multipliers'!$D:$D,MATCH(BR768,'Level Multipliers'!$A:$A,0)),"")</f>
        <v/>
      </c>
      <c r="BT768" s="37" t="str">
        <f t="shared" si="425"/>
        <v/>
      </c>
      <c r="BU768" s="37" t="str">
        <f t="shared" si="426"/>
        <v/>
      </c>
      <c r="BV768" s="38" t="str">
        <f t="shared" si="427"/>
        <v/>
      </c>
      <c r="BW768" s="38" t="str">
        <f t="shared" si="428"/>
        <v/>
      </c>
      <c r="BX768" s="38" t="b">
        <f t="shared" si="429"/>
        <v>1</v>
      </c>
      <c r="BY768" s="37" t="str">
        <f t="array" ref="BY768:CI768">IF(BX768,"",IVSolution($M768,$N768,$O768,BT768,BU768,BV768,BW768,$E768,$F768,$G768,$H768,$I768))</f>
        <v/>
      </c>
      <c r="BZ768" s="37" t="str">
        <v/>
      </c>
      <c r="CA768" s="37" t="str">
        <v/>
      </c>
      <c r="CB768" s="39" t="str">
        <v/>
      </c>
      <c r="CC768" s="39" t="str">
        <v/>
      </c>
      <c r="CD768" s="37" t="str">
        <v/>
      </c>
      <c r="CE768" s="37" t="str">
        <v/>
      </c>
      <c r="CF768" s="37" t="str">
        <v/>
      </c>
      <c r="CG768" s="37" t="str">
        <v/>
      </c>
      <c r="CH768" s="37" t="str">
        <v/>
      </c>
      <c r="CI768" s="37" t="str">
        <v/>
      </c>
      <c r="CJ768" s="41" t="str">
        <f t="shared" si="430"/>
        <v/>
      </c>
      <c r="CK768" s="41" t="str">
        <f t="shared" si="431"/>
        <v/>
      </c>
      <c r="CL768" s="61" t="str">
        <f t="shared" si="432"/>
        <v/>
      </c>
      <c r="CM768" s="39" t="str">
        <f t="shared" si="433"/>
        <v/>
      </c>
      <c r="CN768" s="39" t="str">
        <f t="shared" si="434"/>
        <v/>
      </c>
      <c r="CO768" s="42" t="str">
        <f t="shared" si="435"/>
        <v/>
      </c>
      <c r="CP768" s="42" t="str">
        <f t="shared" si="436"/>
        <v/>
      </c>
      <c r="CQ768" s="42" t="str">
        <f t="shared" si="437"/>
        <v/>
      </c>
      <c r="CR768" s="42" t="str">
        <f t="shared" si="438"/>
        <v/>
      </c>
      <c r="CS768" s="42" t="str">
        <f t="shared" si="439"/>
        <v/>
      </c>
      <c r="CT768" s="42" t="str">
        <f t="shared" si="440"/>
        <v/>
      </c>
      <c r="CU768" s="43" t="str">
        <f t="shared" si="441"/>
        <v/>
      </c>
      <c r="CV768" s="43" t="str">
        <f t="shared" si="442"/>
        <v/>
      </c>
      <c r="CW768" s="43" t="str">
        <f t="shared" si="443"/>
        <v/>
      </c>
      <c r="CX768" s="13"/>
    </row>
    <row r="769" spans="1:102" x14ac:dyDescent="0.25">
      <c r="A769" s="31"/>
      <c r="B769" s="13"/>
      <c r="C769" s="13"/>
      <c r="D769" s="13"/>
      <c r="E769" s="32"/>
      <c r="F769" s="32"/>
      <c r="G769" s="32"/>
      <c r="H769" s="32"/>
      <c r="I769" s="32"/>
      <c r="J769" s="13"/>
      <c r="K769" s="33"/>
      <c r="L769" s="34" t="str">
        <f>IFERROR(INDEX('Pokemon Data'!A:A,MATCH($A769,'Pokemon Data'!$B:$B,0)),"")</f>
        <v/>
      </c>
      <c r="M769" s="34" t="str">
        <f>IFERROR(INDEX('Pokemon Data'!I:I,MATCH($A769,'Pokemon Data'!$B:$B,0)),"")</f>
        <v/>
      </c>
      <c r="N769" s="34" t="str">
        <f>IFERROR(INDEX('Pokemon Data'!J:J,MATCH($A769,'Pokemon Data'!$B:$B,0)),"")</f>
        <v/>
      </c>
      <c r="O769" s="34" t="str">
        <f>IFERROR(INDEX('Pokemon Data'!K:K,MATCH($A769,'Pokemon Data'!$B:$B,0)),"")</f>
        <v/>
      </c>
      <c r="P769" s="35" t="str">
        <f>IFERROR(INDEX('Level Multipliers'!$A:$A,MATCH($D769,'Level Multipliers'!$B:$B,0)),"")</f>
        <v/>
      </c>
      <c r="Q769" s="36" t="str">
        <f>IFERROR(INDEX('Level Multipliers'!$D:$D,MATCH(P769,'Level Multipliers'!$A:$A,0)),"")</f>
        <v/>
      </c>
      <c r="R769" s="37" t="str">
        <f t="shared" si="407"/>
        <v/>
      </c>
      <c r="S769" s="37" t="str">
        <f t="shared" si="408"/>
        <v/>
      </c>
      <c r="T769" s="38" t="str">
        <f t="shared" si="409"/>
        <v/>
      </c>
      <c r="U769" s="38" t="str">
        <f t="shared" si="410"/>
        <v/>
      </c>
      <c r="V769" s="38" t="b">
        <f t="shared" si="411"/>
        <v>1</v>
      </c>
      <c r="W769" s="37" t="str">
        <f t="array" ref="W769:AG769">IF(V769,"",IVSolution($M769,$N769,$O769,R769,S769,T769,U769,$E769,$F769,$G769,$H769,$I769))</f>
        <v/>
      </c>
      <c r="X769" s="37" t="str">
        <v/>
      </c>
      <c r="Y769" s="37" t="str">
        <v/>
      </c>
      <c r="Z769" s="39" t="str">
        <v/>
      </c>
      <c r="AA769" s="39" t="str">
        <v/>
      </c>
      <c r="AB769" s="37" t="str">
        <v/>
      </c>
      <c r="AC769" s="37" t="str">
        <v/>
      </c>
      <c r="AD769" s="37" t="str">
        <v/>
      </c>
      <c r="AE769" s="37" t="str">
        <v/>
      </c>
      <c r="AF769" s="37" t="str">
        <v/>
      </c>
      <c r="AG769" s="37" t="str">
        <v/>
      </c>
      <c r="AH769" s="40" t="str">
        <f t="shared" si="412"/>
        <v/>
      </c>
      <c r="AI769" s="36" t="str">
        <f>IFERROR(INDEX('Level Multipliers'!$D:$D,MATCH(AH769,'Level Multipliers'!$A:$A,0)),"")</f>
        <v/>
      </c>
      <c r="AJ769" s="37" t="str">
        <f t="shared" si="413"/>
        <v/>
      </c>
      <c r="AK769" s="37" t="str">
        <f t="shared" si="414"/>
        <v/>
      </c>
      <c r="AL769" s="38" t="str">
        <f t="shared" si="415"/>
        <v/>
      </c>
      <c r="AM769" s="38" t="str">
        <f t="shared" si="416"/>
        <v/>
      </c>
      <c r="AN769" s="38" t="b">
        <f t="shared" si="417"/>
        <v>1</v>
      </c>
      <c r="AO769" s="37" t="str">
        <f t="array" ref="AO769:AY769">IF(AN769,"",IVSolution($M769,$N769,$O769,AJ769,AK769,AL769,AM769,$E769,$F769,$G769,$H769,$I769))</f>
        <v/>
      </c>
      <c r="AP769" s="37" t="str">
        <v/>
      </c>
      <c r="AQ769" s="37" t="str">
        <v/>
      </c>
      <c r="AR769" s="39" t="str">
        <v/>
      </c>
      <c r="AS769" s="39" t="str">
        <v/>
      </c>
      <c r="AT769" s="37" t="str">
        <v/>
      </c>
      <c r="AU769" s="37" t="str">
        <v/>
      </c>
      <c r="AV769" s="37" t="str">
        <v/>
      </c>
      <c r="AW769" s="37" t="str">
        <v/>
      </c>
      <c r="AX769" s="37" t="str">
        <v/>
      </c>
      <c r="AY769" s="37" t="str">
        <v/>
      </c>
      <c r="AZ769" s="40" t="str">
        <f t="shared" si="418"/>
        <v/>
      </c>
      <c r="BA769" s="36" t="str">
        <f>IFERROR(INDEX('Level Multipliers'!$D:$D,MATCH(AZ769,'Level Multipliers'!$A:$A,0)),"")</f>
        <v/>
      </c>
      <c r="BB769" s="37" t="str">
        <f t="shared" si="419"/>
        <v/>
      </c>
      <c r="BC769" s="37" t="str">
        <f t="shared" si="420"/>
        <v/>
      </c>
      <c r="BD769" s="38" t="str">
        <f t="shared" si="421"/>
        <v/>
      </c>
      <c r="BE769" s="38" t="str">
        <f t="shared" si="422"/>
        <v/>
      </c>
      <c r="BF769" s="38" t="b">
        <f t="shared" si="423"/>
        <v>1</v>
      </c>
      <c r="BG769" s="37" t="str">
        <f t="array" ref="BG769:BQ769">IF(BF769,"",IVSolution($M769,$N769,$O769,BB769,BC769,BD769,BE769,$E769,$F769,$G769,$H769,$I769))</f>
        <v/>
      </c>
      <c r="BH769" s="37" t="str">
        <v/>
      </c>
      <c r="BI769" s="37" t="str">
        <v/>
      </c>
      <c r="BJ769" s="39" t="str">
        <v/>
      </c>
      <c r="BK769" s="39" t="str">
        <v/>
      </c>
      <c r="BL769" s="37" t="str">
        <v/>
      </c>
      <c r="BM769" s="37" t="str">
        <v/>
      </c>
      <c r="BN769" s="37" t="str">
        <v/>
      </c>
      <c r="BO769" s="37" t="str">
        <v/>
      </c>
      <c r="BP769" s="37" t="str">
        <v/>
      </c>
      <c r="BQ769" s="37" t="str">
        <v/>
      </c>
      <c r="BR769" s="40" t="str">
        <f t="shared" si="424"/>
        <v/>
      </c>
      <c r="BS769" s="36" t="str">
        <f>IFERROR(INDEX('Level Multipliers'!$D:$D,MATCH(BR769,'Level Multipliers'!$A:$A,0)),"")</f>
        <v/>
      </c>
      <c r="BT769" s="37" t="str">
        <f t="shared" si="425"/>
        <v/>
      </c>
      <c r="BU769" s="37" t="str">
        <f t="shared" si="426"/>
        <v/>
      </c>
      <c r="BV769" s="38" t="str">
        <f t="shared" si="427"/>
        <v/>
      </c>
      <c r="BW769" s="38" t="str">
        <f t="shared" si="428"/>
        <v/>
      </c>
      <c r="BX769" s="38" t="b">
        <f t="shared" si="429"/>
        <v>1</v>
      </c>
      <c r="BY769" s="37" t="str">
        <f t="array" ref="BY769:CI769">IF(BX769,"",IVSolution($M769,$N769,$O769,BT769,BU769,BV769,BW769,$E769,$F769,$G769,$H769,$I769))</f>
        <v/>
      </c>
      <c r="BZ769" s="37" t="str">
        <v/>
      </c>
      <c r="CA769" s="37" t="str">
        <v/>
      </c>
      <c r="CB769" s="39" t="str">
        <v/>
      </c>
      <c r="CC769" s="39" t="str">
        <v/>
      </c>
      <c r="CD769" s="37" t="str">
        <v/>
      </c>
      <c r="CE769" s="37" t="str">
        <v/>
      </c>
      <c r="CF769" s="37" t="str">
        <v/>
      </c>
      <c r="CG769" s="37" t="str">
        <v/>
      </c>
      <c r="CH769" s="37" t="str">
        <v/>
      </c>
      <c r="CI769" s="37" t="str">
        <v/>
      </c>
      <c r="CJ769" s="41" t="str">
        <f t="shared" si="430"/>
        <v/>
      </c>
      <c r="CK769" s="41" t="str">
        <f t="shared" si="431"/>
        <v/>
      </c>
      <c r="CL769" s="61" t="str">
        <f t="shared" si="432"/>
        <v/>
      </c>
      <c r="CM769" s="39" t="str">
        <f t="shared" si="433"/>
        <v/>
      </c>
      <c r="CN769" s="39" t="str">
        <f t="shared" si="434"/>
        <v/>
      </c>
      <c r="CO769" s="42" t="str">
        <f t="shared" si="435"/>
        <v/>
      </c>
      <c r="CP769" s="42" t="str">
        <f t="shared" si="436"/>
        <v/>
      </c>
      <c r="CQ769" s="42" t="str">
        <f t="shared" si="437"/>
        <v/>
      </c>
      <c r="CR769" s="42" t="str">
        <f t="shared" si="438"/>
        <v/>
      </c>
      <c r="CS769" s="42" t="str">
        <f t="shared" si="439"/>
        <v/>
      </c>
      <c r="CT769" s="42" t="str">
        <f t="shared" si="440"/>
        <v/>
      </c>
      <c r="CU769" s="43" t="str">
        <f t="shared" si="441"/>
        <v/>
      </c>
      <c r="CV769" s="43" t="str">
        <f t="shared" si="442"/>
        <v/>
      </c>
      <c r="CW769" s="43" t="str">
        <f t="shared" si="443"/>
        <v/>
      </c>
      <c r="CX769" s="13"/>
    </row>
    <row r="770" spans="1:102" x14ac:dyDescent="0.25">
      <c r="A770" s="31"/>
      <c r="B770" s="13"/>
      <c r="C770" s="13"/>
      <c r="D770" s="13"/>
      <c r="E770" s="32"/>
      <c r="F770" s="32"/>
      <c r="G770" s="32"/>
      <c r="H770" s="32"/>
      <c r="I770" s="32"/>
      <c r="J770" s="13"/>
      <c r="K770" s="33"/>
      <c r="L770" s="34" t="str">
        <f>IFERROR(INDEX('Pokemon Data'!A:A,MATCH($A770,'Pokemon Data'!$B:$B,0)),"")</f>
        <v/>
      </c>
      <c r="M770" s="34" t="str">
        <f>IFERROR(INDEX('Pokemon Data'!I:I,MATCH($A770,'Pokemon Data'!$B:$B,0)),"")</f>
        <v/>
      </c>
      <c r="N770" s="34" t="str">
        <f>IFERROR(INDEX('Pokemon Data'!J:J,MATCH($A770,'Pokemon Data'!$B:$B,0)),"")</f>
        <v/>
      </c>
      <c r="O770" s="34" t="str">
        <f>IFERROR(INDEX('Pokemon Data'!K:K,MATCH($A770,'Pokemon Data'!$B:$B,0)),"")</f>
        <v/>
      </c>
      <c r="P770" s="35" t="str">
        <f>IFERROR(INDEX('Level Multipliers'!$A:$A,MATCH($D770,'Level Multipliers'!$B:$B,0)),"")</f>
        <v/>
      </c>
      <c r="Q770" s="36" t="str">
        <f>IFERROR(INDEX('Level Multipliers'!$D:$D,MATCH(P770,'Level Multipliers'!$A:$A,0)),"")</f>
        <v/>
      </c>
      <c r="R770" s="37" t="str">
        <f t="shared" si="407"/>
        <v/>
      </c>
      <c r="S770" s="37" t="str">
        <f t="shared" si="408"/>
        <v/>
      </c>
      <c r="T770" s="38" t="str">
        <f t="shared" si="409"/>
        <v/>
      </c>
      <c r="U770" s="38" t="str">
        <f t="shared" si="410"/>
        <v/>
      </c>
      <c r="V770" s="38" t="b">
        <f t="shared" si="411"/>
        <v>1</v>
      </c>
      <c r="W770" s="37" t="str">
        <f t="array" ref="W770:AG770">IF(V770,"",IVSolution($M770,$N770,$O770,R770,S770,T770,U770,$E770,$F770,$G770,$H770,$I770))</f>
        <v/>
      </c>
      <c r="X770" s="37" t="str">
        <v/>
      </c>
      <c r="Y770" s="37" t="str">
        <v/>
      </c>
      <c r="Z770" s="39" t="str">
        <v/>
      </c>
      <c r="AA770" s="39" t="str">
        <v/>
      </c>
      <c r="AB770" s="37" t="str">
        <v/>
      </c>
      <c r="AC770" s="37" t="str">
        <v/>
      </c>
      <c r="AD770" s="37" t="str">
        <v/>
      </c>
      <c r="AE770" s="37" t="str">
        <v/>
      </c>
      <c r="AF770" s="37" t="str">
        <v/>
      </c>
      <c r="AG770" s="37" t="str">
        <v/>
      </c>
      <c r="AH770" s="40" t="str">
        <f t="shared" si="412"/>
        <v/>
      </c>
      <c r="AI770" s="36" t="str">
        <f>IFERROR(INDEX('Level Multipliers'!$D:$D,MATCH(AH770,'Level Multipliers'!$A:$A,0)),"")</f>
        <v/>
      </c>
      <c r="AJ770" s="37" t="str">
        <f t="shared" si="413"/>
        <v/>
      </c>
      <c r="AK770" s="37" t="str">
        <f t="shared" si="414"/>
        <v/>
      </c>
      <c r="AL770" s="38" t="str">
        <f t="shared" si="415"/>
        <v/>
      </c>
      <c r="AM770" s="38" t="str">
        <f t="shared" si="416"/>
        <v/>
      </c>
      <c r="AN770" s="38" t="b">
        <f t="shared" si="417"/>
        <v>1</v>
      </c>
      <c r="AO770" s="37" t="str">
        <f t="array" ref="AO770:AY770">IF(AN770,"",IVSolution($M770,$N770,$O770,AJ770,AK770,AL770,AM770,$E770,$F770,$G770,$H770,$I770))</f>
        <v/>
      </c>
      <c r="AP770" s="37" t="str">
        <v/>
      </c>
      <c r="AQ770" s="37" t="str">
        <v/>
      </c>
      <c r="AR770" s="39" t="str">
        <v/>
      </c>
      <c r="AS770" s="39" t="str">
        <v/>
      </c>
      <c r="AT770" s="37" t="str">
        <v/>
      </c>
      <c r="AU770" s="37" t="str">
        <v/>
      </c>
      <c r="AV770" s="37" t="str">
        <v/>
      </c>
      <c r="AW770" s="37" t="str">
        <v/>
      </c>
      <c r="AX770" s="37" t="str">
        <v/>
      </c>
      <c r="AY770" s="37" t="str">
        <v/>
      </c>
      <c r="AZ770" s="40" t="str">
        <f t="shared" si="418"/>
        <v/>
      </c>
      <c r="BA770" s="36" t="str">
        <f>IFERROR(INDEX('Level Multipliers'!$D:$D,MATCH(AZ770,'Level Multipliers'!$A:$A,0)),"")</f>
        <v/>
      </c>
      <c r="BB770" s="37" t="str">
        <f t="shared" si="419"/>
        <v/>
      </c>
      <c r="BC770" s="37" t="str">
        <f t="shared" si="420"/>
        <v/>
      </c>
      <c r="BD770" s="38" t="str">
        <f t="shared" si="421"/>
        <v/>
      </c>
      <c r="BE770" s="38" t="str">
        <f t="shared" si="422"/>
        <v/>
      </c>
      <c r="BF770" s="38" t="b">
        <f t="shared" si="423"/>
        <v>1</v>
      </c>
      <c r="BG770" s="37" t="str">
        <f t="array" ref="BG770:BQ770">IF(BF770,"",IVSolution($M770,$N770,$O770,BB770,BC770,BD770,BE770,$E770,$F770,$G770,$H770,$I770))</f>
        <v/>
      </c>
      <c r="BH770" s="37" t="str">
        <v/>
      </c>
      <c r="BI770" s="37" t="str">
        <v/>
      </c>
      <c r="BJ770" s="39" t="str">
        <v/>
      </c>
      <c r="BK770" s="39" t="str">
        <v/>
      </c>
      <c r="BL770" s="37" t="str">
        <v/>
      </c>
      <c r="BM770" s="37" t="str">
        <v/>
      </c>
      <c r="BN770" s="37" t="str">
        <v/>
      </c>
      <c r="BO770" s="37" t="str">
        <v/>
      </c>
      <c r="BP770" s="37" t="str">
        <v/>
      </c>
      <c r="BQ770" s="37" t="str">
        <v/>
      </c>
      <c r="BR770" s="40" t="str">
        <f t="shared" si="424"/>
        <v/>
      </c>
      <c r="BS770" s="36" t="str">
        <f>IFERROR(INDEX('Level Multipliers'!$D:$D,MATCH(BR770,'Level Multipliers'!$A:$A,0)),"")</f>
        <v/>
      </c>
      <c r="BT770" s="37" t="str">
        <f t="shared" si="425"/>
        <v/>
      </c>
      <c r="BU770" s="37" t="str">
        <f t="shared" si="426"/>
        <v/>
      </c>
      <c r="BV770" s="38" t="str">
        <f t="shared" si="427"/>
        <v/>
      </c>
      <c r="BW770" s="38" t="str">
        <f t="shared" si="428"/>
        <v/>
      </c>
      <c r="BX770" s="38" t="b">
        <f t="shared" si="429"/>
        <v>1</v>
      </c>
      <c r="BY770" s="37" t="str">
        <f t="array" ref="BY770:CI770">IF(BX770,"",IVSolution($M770,$N770,$O770,BT770,BU770,BV770,BW770,$E770,$F770,$G770,$H770,$I770))</f>
        <v/>
      </c>
      <c r="BZ770" s="37" t="str">
        <v/>
      </c>
      <c r="CA770" s="37" t="str">
        <v/>
      </c>
      <c r="CB770" s="39" t="str">
        <v/>
      </c>
      <c r="CC770" s="39" t="str">
        <v/>
      </c>
      <c r="CD770" s="37" t="str">
        <v/>
      </c>
      <c r="CE770" s="37" t="str">
        <v/>
      </c>
      <c r="CF770" s="37" t="str">
        <v/>
      </c>
      <c r="CG770" s="37" t="str">
        <v/>
      </c>
      <c r="CH770" s="37" t="str">
        <v/>
      </c>
      <c r="CI770" s="37" t="str">
        <v/>
      </c>
      <c r="CJ770" s="41" t="str">
        <f t="shared" si="430"/>
        <v/>
      </c>
      <c r="CK770" s="41" t="str">
        <f t="shared" si="431"/>
        <v/>
      </c>
      <c r="CL770" s="61" t="str">
        <f t="shared" si="432"/>
        <v/>
      </c>
      <c r="CM770" s="39" t="str">
        <f t="shared" si="433"/>
        <v/>
      </c>
      <c r="CN770" s="39" t="str">
        <f t="shared" si="434"/>
        <v/>
      </c>
      <c r="CO770" s="42" t="str">
        <f t="shared" si="435"/>
        <v/>
      </c>
      <c r="CP770" s="42" t="str">
        <f t="shared" si="436"/>
        <v/>
      </c>
      <c r="CQ770" s="42" t="str">
        <f t="shared" si="437"/>
        <v/>
      </c>
      <c r="CR770" s="42" t="str">
        <f t="shared" si="438"/>
        <v/>
      </c>
      <c r="CS770" s="42" t="str">
        <f t="shared" si="439"/>
        <v/>
      </c>
      <c r="CT770" s="42" t="str">
        <f t="shared" si="440"/>
        <v/>
      </c>
      <c r="CU770" s="43" t="str">
        <f t="shared" si="441"/>
        <v/>
      </c>
      <c r="CV770" s="43" t="str">
        <f t="shared" si="442"/>
        <v/>
      </c>
      <c r="CW770" s="43" t="str">
        <f t="shared" si="443"/>
        <v/>
      </c>
      <c r="CX770" s="13"/>
    </row>
    <row r="771" spans="1:102" x14ac:dyDescent="0.25">
      <c r="A771" s="31"/>
      <c r="B771" s="13"/>
      <c r="C771" s="13"/>
      <c r="D771" s="13"/>
      <c r="E771" s="32"/>
      <c r="F771" s="32"/>
      <c r="G771" s="32"/>
      <c r="H771" s="32"/>
      <c r="I771" s="32"/>
      <c r="J771" s="13"/>
      <c r="K771" s="33"/>
      <c r="L771" s="34" t="str">
        <f>IFERROR(INDEX('Pokemon Data'!A:A,MATCH($A771,'Pokemon Data'!$B:$B,0)),"")</f>
        <v/>
      </c>
      <c r="M771" s="34" t="str">
        <f>IFERROR(INDEX('Pokemon Data'!I:I,MATCH($A771,'Pokemon Data'!$B:$B,0)),"")</f>
        <v/>
      </c>
      <c r="N771" s="34" t="str">
        <f>IFERROR(INDEX('Pokemon Data'!J:J,MATCH($A771,'Pokemon Data'!$B:$B,0)),"")</f>
        <v/>
      </c>
      <c r="O771" s="34" t="str">
        <f>IFERROR(INDEX('Pokemon Data'!K:K,MATCH($A771,'Pokemon Data'!$B:$B,0)),"")</f>
        <v/>
      </c>
      <c r="P771" s="35" t="str">
        <f>IFERROR(INDEX('Level Multipliers'!$A:$A,MATCH($D771,'Level Multipliers'!$B:$B,0)),"")</f>
        <v/>
      </c>
      <c r="Q771" s="36" t="str">
        <f>IFERROR(INDEX('Level Multipliers'!$D:$D,MATCH(P771,'Level Multipliers'!$A:$A,0)),"")</f>
        <v/>
      </c>
      <c r="R771" s="37" t="str">
        <f t="shared" ref="R771:R834" si="444">IF(P771="","",IF($C771&gt;10,MAX(0,ROUNDUP(Q771*$C771-$M771+1000,0)-1000),0))</f>
        <v/>
      </c>
      <c r="S771" s="37" t="str">
        <f t="shared" ref="S771:S834" si="445">IF(P771="","",MIN(15,ROUNDDOWN(Q771*($C771+1)-$M771+1000,0)-1000))</f>
        <v/>
      </c>
      <c r="T771" s="38" t="str">
        <f t="shared" ref="T771:T834" si="446">IFERROR(IF($B771&gt;10,100*Q771^4*$B771^2,$N771^2*$O771*($M771+R771)),"")</f>
        <v/>
      </c>
      <c r="U771" s="38" t="str">
        <f t="shared" ref="U771:U834" si="447">IFERROR(100*Q771^4*($B771+1)^2,"")</f>
        <v/>
      </c>
      <c r="V771" s="38" t="b">
        <f t="shared" ref="V771:V834" si="448">IFERROR(OR(AND($J771=0,INT(P771)&lt;&gt;P771),AND($K771&lt;&gt;"",P771&lt;&gt;$K771),R771&gt;15,S771&lt;0,T771&gt;(($N771+15)^2*($O771+15)*($M771+S771)),U771&lt;($N771^2*$O771*($M771+R771))),TRUE())</f>
        <v>1</v>
      </c>
      <c r="W771" s="37" t="str">
        <f t="array" ref="W771:AG771">IF(V771,"",IVSolution($M771,$N771,$O771,R771,S771,T771,U771,$E771,$F771,$G771,$H771,$I771))</f>
        <v/>
      </c>
      <c r="X771" s="37" t="str">
        <v/>
      </c>
      <c r="Y771" s="37" t="str">
        <v/>
      </c>
      <c r="Z771" s="39" t="str">
        <v/>
      </c>
      <c r="AA771" s="39" t="str">
        <v/>
      </c>
      <c r="AB771" s="37" t="str">
        <v/>
      </c>
      <c r="AC771" s="37" t="str">
        <v/>
      </c>
      <c r="AD771" s="37" t="str">
        <v/>
      </c>
      <c r="AE771" s="37" t="str">
        <v/>
      </c>
      <c r="AF771" s="37" t="str">
        <v/>
      </c>
      <c r="AG771" s="37" t="str">
        <v/>
      </c>
      <c r="AH771" s="40" t="str">
        <f t="shared" ref="AH771:AH834" si="449">IFERROR(P771+0.5,"")</f>
        <v/>
      </c>
      <c r="AI771" s="36" t="str">
        <f>IFERROR(INDEX('Level Multipliers'!$D:$D,MATCH(AH771,'Level Multipliers'!$A:$A,0)),"")</f>
        <v/>
      </c>
      <c r="AJ771" s="37" t="str">
        <f t="shared" ref="AJ771:AJ834" si="450">IF(AH771="","",IF($C771&gt;10,MAX(0,ROUNDUP(AI771*$C771-$M771+1000,0)-1000),0))</f>
        <v/>
      </c>
      <c r="AK771" s="37" t="str">
        <f t="shared" ref="AK771:AK834" si="451">IF(AH771="","",MIN(15,ROUNDDOWN(AI771*($C771+1)-$M771+1000,0)-1000))</f>
        <v/>
      </c>
      <c r="AL771" s="38" t="str">
        <f t="shared" ref="AL771:AL834" si="452">IFERROR(IF($B771&gt;10,100*AI771^4*$B771^2,$N771^2*$O771*($M771+AJ771)),"")</f>
        <v/>
      </c>
      <c r="AM771" s="38" t="str">
        <f t="shared" ref="AM771:AM834" si="453">IFERROR(100*AI771^4*($B771+1)^2,"")</f>
        <v/>
      </c>
      <c r="AN771" s="38" t="b">
        <f t="shared" ref="AN771:AN834" si="454">IFERROR(OR(AND($J771=0,INT(AH771)&lt;&gt;AH771),AND($K771&lt;&gt;"",AH771&lt;&gt;$K771),AJ771&gt;15,AK771&lt;0,AL771&gt;(($N771+15)^2*($O771+15)*($M771+AK771)),AM771&lt;($N771^2*$O771*($M771+AJ771))),TRUE())</f>
        <v>1</v>
      </c>
      <c r="AO771" s="37" t="str">
        <f t="array" ref="AO771:AY771">IF(AN771,"",IVSolution($M771,$N771,$O771,AJ771,AK771,AL771,AM771,$E771,$F771,$G771,$H771,$I771))</f>
        <v/>
      </c>
      <c r="AP771" s="37" t="str">
        <v/>
      </c>
      <c r="AQ771" s="37" t="str">
        <v/>
      </c>
      <c r="AR771" s="39" t="str">
        <v/>
      </c>
      <c r="AS771" s="39" t="str">
        <v/>
      </c>
      <c r="AT771" s="37" t="str">
        <v/>
      </c>
      <c r="AU771" s="37" t="str">
        <v/>
      </c>
      <c r="AV771" s="37" t="str">
        <v/>
      </c>
      <c r="AW771" s="37" t="str">
        <v/>
      </c>
      <c r="AX771" s="37" t="str">
        <v/>
      </c>
      <c r="AY771" s="37" t="str">
        <v/>
      </c>
      <c r="AZ771" s="40" t="str">
        <f t="shared" ref="AZ771:AZ834" si="455">IFERROR(AH771+0.5,"")</f>
        <v/>
      </c>
      <c r="BA771" s="36" t="str">
        <f>IFERROR(INDEX('Level Multipliers'!$D:$D,MATCH(AZ771,'Level Multipliers'!$A:$A,0)),"")</f>
        <v/>
      </c>
      <c r="BB771" s="37" t="str">
        <f t="shared" ref="BB771:BB834" si="456">IF(AZ771="","",IF($C771&gt;10,MAX(0,ROUNDUP(BA771*$C771-$M771+1000,0)-1000),0))</f>
        <v/>
      </c>
      <c r="BC771" s="37" t="str">
        <f t="shared" ref="BC771:BC834" si="457">IF(AZ771="","",MIN(15,ROUNDDOWN(BA771*($C771+1)-$M771+1000,0)-1000))</f>
        <v/>
      </c>
      <c r="BD771" s="38" t="str">
        <f t="shared" ref="BD771:BD834" si="458">IFERROR(IF($B771&gt;10,100*BA771^4*$B771^2,$N771^2*$O771*($M771+BB771)),"")</f>
        <v/>
      </c>
      <c r="BE771" s="38" t="str">
        <f t="shared" ref="BE771:BE834" si="459">IFERROR(100*BA771^4*($B771+1)^2,"")</f>
        <v/>
      </c>
      <c r="BF771" s="38" t="b">
        <f t="shared" ref="BF771:BF834" si="460">IFERROR(OR(AND($J771=0,INT(AZ771)&lt;&gt;AZ771),AND($K771&lt;&gt;"",AZ771&lt;&gt;$K771),BB771&gt;15,BC771&lt;0,BD771&gt;(($N771+15)^2*($O771+15)*($M771+BC771)),BE771&lt;($N771^2*$O771*($M771+BB771))),TRUE())</f>
        <v>1</v>
      </c>
      <c r="BG771" s="37" t="str">
        <f t="array" ref="BG771:BQ771">IF(BF771,"",IVSolution($M771,$N771,$O771,BB771,BC771,BD771,BE771,$E771,$F771,$G771,$H771,$I771))</f>
        <v/>
      </c>
      <c r="BH771" s="37" t="str">
        <v/>
      </c>
      <c r="BI771" s="37" t="str">
        <v/>
      </c>
      <c r="BJ771" s="39" t="str">
        <v/>
      </c>
      <c r="BK771" s="39" t="str">
        <v/>
      </c>
      <c r="BL771" s="37" t="str">
        <v/>
      </c>
      <c r="BM771" s="37" t="str">
        <v/>
      </c>
      <c r="BN771" s="37" t="str">
        <v/>
      </c>
      <c r="BO771" s="37" t="str">
        <v/>
      </c>
      <c r="BP771" s="37" t="str">
        <v/>
      </c>
      <c r="BQ771" s="37" t="str">
        <v/>
      </c>
      <c r="BR771" s="40" t="str">
        <f t="shared" ref="BR771:BR834" si="461">IFERROR(AZ771+0.5,"")</f>
        <v/>
      </c>
      <c r="BS771" s="36" t="str">
        <f>IFERROR(INDEX('Level Multipliers'!$D:$D,MATCH(BR771,'Level Multipliers'!$A:$A,0)),"")</f>
        <v/>
      </c>
      <c r="BT771" s="37" t="str">
        <f t="shared" ref="BT771:BT834" si="462">IF(BR771="","",IF($C771&gt;10,MAX(0,ROUNDUP(BS771*$C771-$M771+1000,0)-1000),0))</f>
        <v/>
      </c>
      <c r="BU771" s="37" t="str">
        <f t="shared" ref="BU771:BU834" si="463">IF(BR771="","",MIN(15,ROUNDDOWN(BS771*($C771+1)-$M771+1000,0)-1000))</f>
        <v/>
      </c>
      <c r="BV771" s="38" t="str">
        <f t="shared" ref="BV771:BV834" si="464">IFERROR(IF($B771&gt;10,100*BS771^4*$B771^2,$N771^2*$O771*($M771+BT771)),"")</f>
        <v/>
      </c>
      <c r="BW771" s="38" t="str">
        <f t="shared" ref="BW771:BW834" si="465">IFERROR(100*BS771^4*($B771+1)^2,"")</f>
        <v/>
      </c>
      <c r="BX771" s="38" t="b">
        <f t="shared" ref="BX771:BX834" si="466">IFERROR(OR(AND($J771=0,INT(BR771)&lt;&gt;BR771),AND($K771&lt;&gt;"",BR771&lt;&gt;$K771),BT771&gt;15,BU771&lt;0,BV771&gt;(($N771+15)^2*($O771+15)*($M771+BU771)),BW771&lt;($N771^2*$O771*($M771+BT771))),TRUE())</f>
        <v>1</v>
      </c>
      <c r="BY771" s="37" t="str">
        <f t="array" ref="BY771:CI771">IF(BX771,"",IVSolution($M771,$N771,$O771,BT771,BU771,BV771,BW771,$E771,$F771,$G771,$H771,$I771))</f>
        <v/>
      </c>
      <c r="BZ771" s="37" t="str">
        <v/>
      </c>
      <c r="CA771" s="37" t="str">
        <v/>
      </c>
      <c r="CB771" s="39" t="str">
        <v/>
      </c>
      <c r="CC771" s="39" t="str">
        <v/>
      </c>
      <c r="CD771" s="37" t="str">
        <v/>
      </c>
      <c r="CE771" s="37" t="str">
        <v/>
      </c>
      <c r="CF771" s="37" t="str">
        <v/>
      </c>
      <c r="CG771" s="37" t="str">
        <v/>
      </c>
      <c r="CH771" s="37" t="str">
        <v/>
      </c>
      <c r="CI771" s="37" t="str">
        <v/>
      </c>
      <c r="CJ771" s="41" t="str">
        <f t="shared" ref="CJ771:CJ834" si="467">IF(IFERROR(W771*1,0)&gt;0,P771,IF(IFERROR(AO771*1,0)&gt;0,AH771,IF(IFERROR(BG771*1,0)&gt;0,AZ771,IF(IFERROR(BY771*1,0)&gt;0,BR771,""))))</f>
        <v/>
      </c>
      <c r="CK771" s="41" t="str">
        <f t="shared" ref="CK771:CK834" si="468">IF(IFERROR(BY771*1,0)&gt;0,BR771,IF(IFERROR(BG771*1,0)&gt;0,AZ771,IF(IFERROR(AO771*1,0)&gt;0,AH771,IF(IFERROR(W771*1,0)&gt;0,P771,""))))</f>
        <v/>
      </c>
      <c r="CL771" s="61" t="str">
        <f t="shared" ref="CL771:CL834" si="469">IF(OR(CJ771="",CK771=""),"",(CM771+CN771)/2)</f>
        <v/>
      </c>
      <c r="CM771" s="39" t="str">
        <f t="shared" ref="CM771:CM834" si="470">IF(OR(CJ771="",CK771=""),"",MIN(Z771,AR771,BJ771,CB771))</f>
        <v/>
      </c>
      <c r="CN771" s="39" t="str">
        <f t="shared" ref="CN771:CN834" si="471">IF(OR(CJ771="",CK771=""),"",MAX(AA771,AS771,BK771,CC771))</f>
        <v/>
      </c>
      <c r="CO771" s="42" t="str">
        <f t="shared" ref="CO771:CO834" si="472">IF(OR(CJ771="",CK771=""),"",MIN(AB771,AT771,BL771,CD771))</f>
        <v/>
      </c>
      <c r="CP771" s="42" t="str">
        <f t="shared" ref="CP771:CP834" si="473">IF(OR(CJ771="",CK771=""),"",MAX(AC771,AU771,BM771,CE771))</f>
        <v/>
      </c>
      <c r="CQ771" s="42" t="str">
        <f t="shared" ref="CQ771:CQ834" si="474">IF(OR(CJ771="",CK771=""),"",MIN(AD771,AV771,BN771,CF771))</f>
        <v/>
      </c>
      <c r="CR771" s="42" t="str">
        <f t="shared" ref="CR771:CR834" si="475">IF(OR(CJ771="",CK771=""),"",MAX(AE771,AW771,BO771,CG771))</f>
        <v/>
      </c>
      <c r="CS771" s="42" t="str">
        <f t="shared" ref="CS771:CS834" si="476">IF(OR(CJ771="",CK771=""),"",MIN(AF771,AX771,BP771,CH771))</f>
        <v/>
      </c>
      <c r="CT771" s="42" t="str">
        <f t="shared" ref="CT771:CT834" si="477">IF(OR(CJ771="",CK771=""),"",MAX(AG771,AY771,BQ771,CI771))</f>
        <v/>
      </c>
      <c r="CU771" s="43" t="str">
        <f t="shared" ref="CU771:CU834" si="478">IF(CO771=CP771,CP771,CO771&amp;"-"&amp;CP771)</f>
        <v/>
      </c>
      <c r="CV771" s="43" t="str">
        <f t="shared" ref="CV771:CV834" si="479">IF(CQ771=CR771,CR771,CQ771&amp;"-"&amp;CR771)</f>
        <v/>
      </c>
      <c r="CW771" s="43" t="str">
        <f t="shared" ref="CW771:CW834" si="480">IF(CS771=CT771,CT771,CS771&amp;"-"&amp;CT771)</f>
        <v/>
      </c>
      <c r="CX771" s="13"/>
    </row>
    <row r="772" spans="1:102" x14ac:dyDescent="0.25">
      <c r="A772" s="31"/>
      <c r="B772" s="13"/>
      <c r="C772" s="13"/>
      <c r="D772" s="13"/>
      <c r="E772" s="32"/>
      <c r="F772" s="32"/>
      <c r="G772" s="32"/>
      <c r="H772" s="32"/>
      <c r="I772" s="32"/>
      <c r="J772" s="13"/>
      <c r="K772" s="33"/>
      <c r="L772" s="34" t="str">
        <f>IFERROR(INDEX('Pokemon Data'!A:A,MATCH($A772,'Pokemon Data'!$B:$B,0)),"")</f>
        <v/>
      </c>
      <c r="M772" s="34" t="str">
        <f>IFERROR(INDEX('Pokemon Data'!I:I,MATCH($A772,'Pokemon Data'!$B:$B,0)),"")</f>
        <v/>
      </c>
      <c r="N772" s="34" t="str">
        <f>IFERROR(INDEX('Pokemon Data'!J:J,MATCH($A772,'Pokemon Data'!$B:$B,0)),"")</f>
        <v/>
      </c>
      <c r="O772" s="34" t="str">
        <f>IFERROR(INDEX('Pokemon Data'!K:K,MATCH($A772,'Pokemon Data'!$B:$B,0)),"")</f>
        <v/>
      </c>
      <c r="P772" s="35" t="str">
        <f>IFERROR(INDEX('Level Multipliers'!$A:$A,MATCH($D772,'Level Multipliers'!$B:$B,0)),"")</f>
        <v/>
      </c>
      <c r="Q772" s="36" t="str">
        <f>IFERROR(INDEX('Level Multipliers'!$D:$D,MATCH(P772,'Level Multipliers'!$A:$A,0)),"")</f>
        <v/>
      </c>
      <c r="R772" s="37" t="str">
        <f t="shared" si="444"/>
        <v/>
      </c>
      <c r="S772" s="37" t="str">
        <f t="shared" si="445"/>
        <v/>
      </c>
      <c r="T772" s="38" t="str">
        <f t="shared" si="446"/>
        <v/>
      </c>
      <c r="U772" s="38" t="str">
        <f t="shared" si="447"/>
        <v/>
      </c>
      <c r="V772" s="38" t="b">
        <f t="shared" si="448"/>
        <v>1</v>
      </c>
      <c r="W772" s="37" t="str">
        <f t="array" ref="W772:AG772">IF(V772,"",IVSolution($M772,$N772,$O772,R772,S772,T772,U772,$E772,$F772,$G772,$H772,$I772))</f>
        <v/>
      </c>
      <c r="X772" s="37" t="str">
        <v/>
      </c>
      <c r="Y772" s="37" t="str">
        <v/>
      </c>
      <c r="Z772" s="39" t="str">
        <v/>
      </c>
      <c r="AA772" s="39" t="str">
        <v/>
      </c>
      <c r="AB772" s="37" t="str">
        <v/>
      </c>
      <c r="AC772" s="37" t="str">
        <v/>
      </c>
      <c r="AD772" s="37" t="str">
        <v/>
      </c>
      <c r="AE772" s="37" t="str">
        <v/>
      </c>
      <c r="AF772" s="37" t="str">
        <v/>
      </c>
      <c r="AG772" s="37" t="str">
        <v/>
      </c>
      <c r="AH772" s="40" t="str">
        <f t="shared" si="449"/>
        <v/>
      </c>
      <c r="AI772" s="36" t="str">
        <f>IFERROR(INDEX('Level Multipliers'!$D:$D,MATCH(AH772,'Level Multipliers'!$A:$A,0)),"")</f>
        <v/>
      </c>
      <c r="AJ772" s="37" t="str">
        <f t="shared" si="450"/>
        <v/>
      </c>
      <c r="AK772" s="37" t="str">
        <f t="shared" si="451"/>
        <v/>
      </c>
      <c r="AL772" s="38" t="str">
        <f t="shared" si="452"/>
        <v/>
      </c>
      <c r="AM772" s="38" t="str">
        <f t="shared" si="453"/>
        <v/>
      </c>
      <c r="AN772" s="38" t="b">
        <f t="shared" si="454"/>
        <v>1</v>
      </c>
      <c r="AO772" s="37" t="str">
        <f t="array" ref="AO772:AY772">IF(AN772,"",IVSolution($M772,$N772,$O772,AJ772,AK772,AL772,AM772,$E772,$F772,$G772,$H772,$I772))</f>
        <v/>
      </c>
      <c r="AP772" s="37" t="str">
        <v/>
      </c>
      <c r="AQ772" s="37" t="str">
        <v/>
      </c>
      <c r="AR772" s="39" t="str">
        <v/>
      </c>
      <c r="AS772" s="39" t="str">
        <v/>
      </c>
      <c r="AT772" s="37" t="str">
        <v/>
      </c>
      <c r="AU772" s="37" t="str">
        <v/>
      </c>
      <c r="AV772" s="37" t="str">
        <v/>
      </c>
      <c r="AW772" s="37" t="str">
        <v/>
      </c>
      <c r="AX772" s="37" t="str">
        <v/>
      </c>
      <c r="AY772" s="37" t="str">
        <v/>
      </c>
      <c r="AZ772" s="40" t="str">
        <f t="shared" si="455"/>
        <v/>
      </c>
      <c r="BA772" s="36" t="str">
        <f>IFERROR(INDEX('Level Multipliers'!$D:$D,MATCH(AZ772,'Level Multipliers'!$A:$A,0)),"")</f>
        <v/>
      </c>
      <c r="BB772" s="37" t="str">
        <f t="shared" si="456"/>
        <v/>
      </c>
      <c r="BC772" s="37" t="str">
        <f t="shared" si="457"/>
        <v/>
      </c>
      <c r="BD772" s="38" t="str">
        <f t="shared" si="458"/>
        <v/>
      </c>
      <c r="BE772" s="38" t="str">
        <f t="shared" si="459"/>
        <v/>
      </c>
      <c r="BF772" s="38" t="b">
        <f t="shared" si="460"/>
        <v>1</v>
      </c>
      <c r="BG772" s="37" t="str">
        <f t="array" ref="BG772:BQ772">IF(BF772,"",IVSolution($M772,$N772,$O772,BB772,BC772,BD772,BE772,$E772,$F772,$G772,$H772,$I772))</f>
        <v/>
      </c>
      <c r="BH772" s="37" t="str">
        <v/>
      </c>
      <c r="BI772" s="37" t="str">
        <v/>
      </c>
      <c r="BJ772" s="39" t="str">
        <v/>
      </c>
      <c r="BK772" s="39" t="str">
        <v/>
      </c>
      <c r="BL772" s="37" t="str">
        <v/>
      </c>
      <c r="BM772" s="37" t="str">
        <v/>
      </c>
      <c r="BN772" s="37" t="str">
        <v/>
      </c>
      <c r="BO772" s="37" t="str">
        <v/>
      </c>
      <c r="BP772" s="37" t="str">
        <v/>
      </c>
      <c r="BQ772" s="37" t="str">
        <v/>
      </c>
      <c r="BR772" s="40" t="str">
        <f t="shared" si="461"/>
        <v/>
      </c>
      <c r="BS772" s="36" t="str">
        <f>IFERROR(INDEX('Level Multipliers'!$D:$D,MATCH(BR772,'Level Multipliers'!$A:$A,0)),"")</f>
        <v/>
      </c>
      <c r="BT772" s="37" t="str">
        <f t="shared" si="462"/>
        <v/>
      </c>
      <c r="BU772" s="37" t="str">
        <f t="shared" si="463"/>
        <v/>
      </c>
      <c r="BV772" s="38" t="str">
        <f t="shared" si="464"/>
        <v/>
      </c>
      <c r="BW772" s="38" t="str">
        <f t="shared" si="465"/>
        <v/>
      </c>
      <c r="BX772" s="38" t="b">
        <f t="shared" si="466"/>
        <v>1</v>
      </c>
      <c r="BY772" s="37" t="str">
        <f t="array" ref="BY772:CI772">IF(BX772,"",IVSolution($M772,$N772,$O772,BT772,BU772,BV772,BW772,$E772,$F772,$G772,$H772,$I772))</f>
        <v/>
      </c>
      <c r="BZ772" s="37" t="str">
        <v/>
      </c>
      <c r="CA772" s="37" t="str">
        <v/>
      </c>
      <c r="CB772" s="39" t="str">
        <v/>
      </c>
      <c r="CC772" s="39" t="str">
        <v/>
      </c>
      <c r="CD772" s="37" t="str">
        <v/>
      </c>
      <c r="CE772" s="37" t="str">
        <v/>
      </c>
      <c r="CF772" s="37" t="str">
        <v/>
      </c>
      <c r="CG772" s="37" t="str">
        <v/>
      </c>
      <c r="CH772" s="37" t="str">
        <v/>
      </c>
      <c r="CI772" s="37" t="str">
        <v/>
      </c>
      <c r="CJ772" s="41" t="str">
        <f t="shared" si="467"/>
        <v/>
      </c>
      <c r="CK772" s="41" t="str">
        <f t="shared" si="468"/>
        <v/>
      </c>
      <c r="CL772" s="61" t="str">
        <f t="shared" si="469"/>
        <v/>
      </c>
      <c r="CM772" s="39" t="str">
        <f t="shared" si="470"/>
        <v/>
      </c>
      <c r="CN772" s="39" t="str">
        <f t="shared" si="471"/>
        <v/>
      </c>
      <c r="CO772" s="42" t="str">
        <f t="shared" si="472"/>
        <v/>
      </c>
      <c r="CP772" s="42" t="str">
        <f t="shared" si="473"/>
        <v/>
      </c>
      <c r="CQ772" s="42" t="str">
        <f t="shared" si="474"/>
        <v/>
      </c>
      <c r="CR772" s="42" t="str">
        <f t="shared" si="475"/>
        <v/>
      </c>
      <c r="CS772" s="42" t="str">
        <f t="shared" si="476"/>
        <v/>
      </c>
      <c r="CT772" s="42" t="str">
        <f t="shared" si="477"/>
        <v/>
      </c>
      <c r="CU772" s="43" t="str">
        <f t="shared" si="478"/>
        <v/>
      </c>
      <c r="CV772" s="43" t="str">
        <f t="shared" si="479"/>
        <v/>
      </c>
      <c r="CW772" s="43" t="str">
        <f t="shared" si="480"/>
        <v/>
      </c>
      <c r="CX772" s="13"/>
    </row>
    <row r="773" spans="1:102" x14ac:dyDescent="0.25">
      <c r="A773" s="31"/>
      <c r="B773" s="13"/>
      <c r="C773" s="13"/>
      <c r="D773" s="13"/>
      <c r="E773" s="32"/>
      <c r="F773" s="32"/>
      <c r="G773" s="32"/>
      <c r="H773" s="32"/>
      <c r="I773" s="32"/>
      <c r="J773" s="13"/>
      <c r="K773" s="33"/>
      <c r="L773" s="34" t="str">
        <f>IFERROR(INDEX('Pokemon Data'!A:A,MATCH($A773,'Pokemon Data'!$B:$B,0)),"")</f>
        <v/>
      </c>
      <c r="M773" s="34" t="str">
        <f>IFERROR(INDEX('Pokemon Data'!I:I,MATCH($A773,'Pokemon Data'!$B:$B,0)),"")</f>
        <v/>
      </c>
      <c r="N773" s="34" t="str">
        <f>IFERROR(INDEX('Pokemon Data'!J:J,MATCH($A773,'Pokemon Data'!$B:$B,0)),"")</f>
        <v/>
      </c>
      <c r="O773" s="34" t="str">
        <f>IFERROR(INDEX('Pokemon Data'!K:K,MATCH($A773,'Pokemon Data'!$B:$B,0)),"")</f>
        <v/>
      </c>
      <c r="P773" s="35" t="str">
        <f>IFERROR(INDEX('Level Multipliers'!$A:$A,MATCH($D773,'Level Multipliers'!$B:$B,0)),"")</f>
        <v/>
      </c>
      <c r="Q773" s="36" t="str">
        <f>IFERROR(INDEX('Level Multipliers'!$D:$D,MATCH(P773,'Level Multipliers'!$A:$A,0)),"")</f>
        <v/>
      </c>
      <c r="R773" s="37" t="str">
        <f t="shared" si="444"/>
        <v/>
      </c>
      <c r="S773" s="37" t="str">
        <f t="shared" si="445"/>
        <v/>
      </c>
      <c r="T773" s="38" t="str">
        <f t="shared" si="446"/>
        <v/>
      </c>
      <c r="U773" s="38" t="str">
        <f t="shared" si="447"/>
        <v/>
      </c>
      <c r="V773" s="38" t="b">
        <f t="shared" si="448"/>
        <v>1</v>
      </c>
      <c r="W773" s="37" t="str">
        <f t="array" ref="W773:AG773">IF(V773,"",IVSolution($M773,$N773,$O773,R773,S773,T773,U773,$E773,$F773,$G773,$H773,$I773))</f>
        <v/>
      </c>
      <c r="X773" s="37" t="str">
        <v/>
      </c>
      <c r="Y773" s="37" t="str">
        <v/>
      </c>
      <c r="Z773" s="39" t="str">
        <v/>
      </c>
      <c r="AA773" s="39" t="str">
        <v/>
      </c>
      <c r="AB773" s="37" t="str">
        <v/>
      </c>
      <c r="AC773" s="37" t="str">
        <v/>
      </c>
      <c r="AD773" s="37" t="str">
        <v/>
      </c>
      <c r="AE773" s="37" t="str">
        <v/>
      </c>
      <c r="AF773" s="37" t="str">
        <v/>
      </c>
      <c r="AG773" s="37" t="str">
        <v/>
      </c>
      <c r="AH773" s="40" t="str">
        <f t="shared" si="449"/>
        <v/>
      </c>
      <c r="AI773" s="36" t="str">
        <f>IFERROR(INDEX('Level Multipliers'!$D:$D,MATCH(AH773,'Level Multipliers'!$A:$A,0)),"")</f>
        <v/>
      </c>
      <c r="AJ773" s="37" t="str">
        <f t="shared" si="450"/>
        <v/>
      </c>
      <c r="AK773" s="37" t="str">
        <f t="shared" si="451"/>
        <v/>
      </c>
      <c r="AL773" s="38" t="str">
        <f t="shared" si="452"/>
        <v/>
      </c>
      <c r="AM773" s="38" t="str">
        <f t="shared" si="453"/>
        <v/>
      </c>
      <c r="AN773" s="38" t="b">
        <f t="shared" si="454"/>
        <v>1</v>
      </c>
      <c r="AO773" s="37" t="str">
        <f t="array" ref="AO773:AY773">IF(AN773,"",IVSolution($M773,$N773,$O773,AJ773,AK773,AL773,AM773,$E773,$F773,$G773,$H773,$I773))</f>
        <v/>
      </c>
      <c r="AP773" s="37" t="str">
        <v/>
      </c>
      <c r="AQ773" s="37" t="str">
        <v/>
      </c>
      <c r="AR773" s="39" t="str">
        <v/>
      </c>
      <c r="AS773" s="39" t="str">
        <v/>
      </c>
      <c r="AT773" s="37" t="str">
        <v/>
      </c>
      <c r="AU773" s="37" t="str">
        <v/>
      </c>
      <c r="AV773" s="37" t="str">
        <v/>
      </c>
      <c r="AW773" s="37" t="str">
        <v/>
      </c>
      <c r="AX773" s="37" t="str">
        <v/>
      </c>
      <c r="AY773" s="37" t="str">
        <v/>
      </c>
      <c r="AZ773" s="40" t="str">
        <f t="shared" si="455"/>
        <v/>
      </c>
      <c r="BA773" s="36" t="str">
        <f>IFERROR(INDEX('Level Multipliers'!$D:$D,MATCH(AZ773,'Level Multipliers'!$A:$A,0)),"")</f>
        <v/>
      </c>
      <c r="BB773" s="37" t="str">
        <f t="shared" si="456"/>
        <v/>
      </c>
      <c r="BC773" s="37" t="str">
        <f t="shared" si="457"/>
        <v/>
      </c>
      <c r="BD773" s="38" t="str">
        <f t="shared" si="458"/>
        <v/>
      </c>
      <c r="BE773" s="38" t="str">
        <f t="shared" si="459"/>
        <v/>
      </c>
      <c r="BF773" s="38" t="b">
        <f t="shared" si="460"/>
        <v>1</v>
      </c>
      <c r="BG773" s="37" t="str">
        <f t="array" ref="BG773:BQ773">IF(BF773,"",IVSolution($M773,$N773,$O773,BB773,BC773,BD773,BE773,$E773,$F773,$G773,$H773,$I773))</f>
        <v/>
      </c>
      <c r="BH773" s="37" t="str">
        <v/>
      </c>
      <c r="BI773" s="37" t="str">
        <v/>
      </c>
      <c r="BJ773" s="39" t="str">
        <v/>
      </c>
      <c r="BK773" s="39" t="str">
        <v/>
      </c>
      <c r="BL773" s="37" t="str">
        <v/>
      </c>
      <c r="BM773" s="37" t="str">
        <v/>
      </c>
      <c r="BN773" s="37" t="str">
        <v/>
      </c>
      <c r="BO773" s="37" t="str">
        <v/>
      </c>
      <c r="BP773" s="37" t="str">
        <v/>
      </c>
      <c r="BQ773" s="37" t="str">
        <v/>
      </c>
      <c r="BR773" s="40" t="str">
        <f t="shared" si="461"/>
        <v/>
      </c>
      <c r="BS773" s="36" t="str">
        <f>IFERROR(INDEX('Level Multipliers'!$D:$D,MATCH(BR773,'Level Multipliers'!$A:$A,0)),"")</f>
        <v/>
      </c>
      <c r="BT773" s="37" t="str">
        <f t="shared" si="462"/>
        <v/>
      </c>
      <c r="BU773" s="37" t="str">
        <f t="shared" si="463"/>
        <v/>
      </c>
      <c r="BV773" s="38" t="str">
        <f t="shared" si="464"/>
        <v/>
      </c>
      <c r="BW773" s="38" t="str">
        <f t="shared" si="465"/>
        <v/>
      </c>
      <c r="BX773" s="38" t="b">
        <f t="shared" si="466"/>
        <v>1</v>
      </c>
      <c r="BY773" s="37" t="str">
        <f t="array" ref="BY773:CI773">IF(BX773,"",IVSolution($M773,$N773,$O773,BT773,BU773,BV773,BW773,$E773,$F773,$G773,$H773,$I773))</f>
        <v/>
      </c>
      <c r="BZ773" s="37" t="str">
        <v/>
      </c>
      <c r="CA773" s="37" t="str">
        <v/>
      </c>
      <c r="CB773" s="39" t="str">
        <v/>
      </c>
      <c r="CC773" s="39" t="str">
        <v/>
      </c>
      <c r="CD773" s="37" t="str">
        <v/>
      </c>
      <c r="CE773" s="37" t="str">
        <v/>
      </c>
      <c r="CF773" s="37" t="str">
        <v/>
      </c>
      <c r="CG773" s="37" t="str">
        <v/>
      </c>
      <c r="CH773" s="37" t="str">
        <v/>
      </c>
      <c r="CI773" s="37" t="str">
        <v/>
      </c>
      <c r="CJ773" s="41" t="str">
        <f t="shared" si="467"/>
        <v/>
      </c>
      <c r="CK773" s="41" t="str">
        <f t="shared" si="468"/>
        <v/>
      </c>
      <c r="CL773" s="61" t="str">
        <f t="shared" si="469"/>
        <v/>
      </c>
      <c r="CM773" s="39" t="str">
        <f t="shared" si="470"/>
        <v/>
      </c>
      <c r="CN773" s="39" t="str">
        <f t="shared" si="471"/>
        <v/>
      </c>
      <c r="CO773" s="42" t="str">
        <f t="shared" si="472"/>
        <v/>
      </c>
      <c r="CP773" s="42" t="str">
        <f t="shared" si="473"/>
        <v/>
      </c>
      <c r="CQ773" s="42" t="str">
        <f t="shared" si="474"/>
        <v/>
      </c>
      <c r="CR773" s="42" t="str">
        <f t="shared" si="475"/>
        <v/>
      </c>
      <c r="CS773" s="42" t="str">
        <f t="shared" si="476"/>
        <v/>
      </c>
      <c r="CT773" s="42" t="str">
        <f t="shared" si="477"/>
        <v/>
      </c>
      <c r="CU773" s="43" t="str">
        <f t="shared" si="478"/>
        <v/>
      </c>
      <c r="CV773" s="43" t="str">
        <f t="shared" si="479"/>
        <v/>
      </c>
      <c r="CW773" s="43" t="str">
        <f t="shared" si="480"/>
        <v/>
      </c>
      <c r="CX773" s="13"/>
    </row>
    <row r="774" spans="1:102" x14ac:dyDescent="0.25">
      <c r="A774" s="31"/>
      <c r="B774" s="13"/>
      <c r="C774" s="13"/>
      <c r="D774" s="13"/>
      <c r="E774" s="32"/>
      <c r="F774" s="32"/>
      <c r="G774" s="32"/>
      <c r="H774" s="32"/>
      <c r="I774" s="32"/>
      <c r="J774" s="13"/>
      <c r="K774" s="33"/>
      <c r="L774" s="34" t="str">
        <f>IFERROR(INDEX('Pokemon Data'!A:A,MATCH($A774,'Pokemon Data'!$B:$B,0)),"")</f>
        <v/>
      </c>
      <c r="M774" s="34" t="str">
        <f>IFERROR(INDEX('Pokemon Data'!I:I,MATCH($A774,'Pokemon Data'!$B:$B,0)),"")</f>
        <v/>
      </c>
      <c r="N774" s="34" t="str">
        <f>IFERROR(INDEX('Pokemon Data'!J:J,MATCH($A774,'Pokemon Data'!$B:$B,0)),"")</f>
        <v/>
      </c>
      <c r="O774" s="34" t="str">
        <f>IFERROR(INDEX('Pokemon Data'!K:K,MATCH($A774,'Pokemon Data'!$B:$B,0)),"")</f>
        <v/>
      </c>
      <c r="P774" s="35" t="str">
        <f>IFERROR(INDEX('Level Multipliers'!$A:$A,MATCH($D774,'Level Multipliers'!$B:$B,0)),"")</f>
        <v/>
      </c>
      <c r="Q774" s="36" t="str">
        <f>IFERROR(INDEX('Level Multipliers'!$D:$D,MATCH(P774,'Level Multipliers'!$A:$A,0)),"")</f>
        <v/>
      </c>
      <c r="R774" s="37" t="str">
        <f t="shared" si="444"/>
        <v/>
      </c>
      <c r="S774" s="37" t="str">
        <f t="shared" si="445"/>
        <v/>
      </c>
      <c r="T774" s="38" t="str">
        <f t="shared" si="446"/>
        <v/>
      </c>
      <c r="U774" s="38" t="str">
        <f t="shared" si="447"/>
        <v/>
      </c>
      <c r="V774" s="38" t="b">
        <f t="shared" si="448"/>
        <v>1</v>
      </c>
      <c r="W774" s="37" t="str">
        <f t="array" ref="W774:AG774">IF(V774,"",IVSolution($M774,$N774,$O774,R774,S774,T774,U774,$E774,$F774,$G774,$H774,$I774))</f>
        <v/>
      </c>
      <c r="X774" s="37" t="str">
        <v/>
      </c>
      <c r="Y774" s="37" t="str">
        <v/>
      </c>
      <c r="Z774" s="39" t="str">
        <v/>
      </c>
      <c r="AA774" s="39" t="str">
        <v/>
      </c>
      <c r="AB774" s="37" t="str">
        <v/>
      </c>
      <c r="AC774" s="37" t="str">
        <v/>
      </c>
      <c r="AD774" s="37" t="str">
        <v/>
      </c>
      <c r="AE774" s="37" t="str">
        <v/>
      </c>
      <c r="AF774" s="37" t="str">
        <v/>
      </c>
      <c r="AG774" s="37" t="str">
        <v/>
      </c>
      <c r="AH774" s="40" t="str">
        <f t="shared" si="449"/>
        <v/>
      </c>
      <c r="AI774" s="36" t="str">
        <f>IFERROR(INDEX('Level Multipliers'!$D:$D,MATCH(AH774,'Level Multipliers'!$A:$A,0)),"")</f>
        <v/>
      </c>
      <c r="AJ774" s="37" t="str">
        <f t="shared" si="450"/>
        <v/>
      </c>
      <c r="AK774" s="37" t="str">
        <f t="shared" si="451"/>
        <v/>
      </c>
      <c r="AL774" s="38" t="str">
        <f t="shared" si="452"/>
        <v/>
      </c>
      <c r="AM774" s="38" t="str">
        <f t="shared" si="453"/>
        <v/>
      </c>
      <c r="AN774" s="38" t="b">
        <f t="shared" si="454"/>
        <v>1</v>
      </c>
      <c r="AO774" s="37" t="str">
        <f t="array" ref="AO774:AY774">IF(AN774,"",IVSolution($M774,$N774,$O774,AJ774,AK774,AL774,AM774,$E774,$F774,$G774,$H774,$I774))</f>
        <v/>
      </c>
      <c r="AP774" s="37" t="str">
        <v/>
      </c>
      <c r="AQ774" s="37" t="str">
        <v/>
      </c>
      <c r="AR774" s="39" t="str">
        <v/>
      </c>
      <c r="AS774" s="39" t="str">
        <v/>
      </c>
      <c r="AT774" s="37" t="str">
        <v/>
      </c>
      <c r="AU774" s="37" t="str">
        <v/>
      </c>
      <c r="AV774" s="37" t="str">
        <v/>
      </c>
      <c r="AW774" s="37" t="str">
        <v/>
      </c>
      <c r="AX774" s="37" t="str">
        <v/>
      </c>
      <c r="AY774" s="37" t="str">
        <v/>
      </c>
      <c r="AZ774" s="40" t="str">
        <f t="shared" si="455"/>
        <v/>
      </c>
      <c r="BA774" s="36" t="str">
        <f>IFERROR(INDEX('Level Multipliers'!$D:$D,MATCH(AZ774,'Level Multipliers'!$A:$A,0)),"")</f>
        <v/>
      </c>
      <c r="BB774" s="37" t="str">
        <f t="shared" si="456"/>
        <v/>
      </c>
      <c r="BC774" s="37" t="str">
        <f t="shared" si="457"/>
        <v/>
      </c>
      <c r="BD774" s="38" t="str">
        <f t="shared" si="458"/>
        <v/>
      </c>
      <c r="BE774" s="38" t="str">
        <f t="shared" si="459"/>
        <v/>
      </c>
      <c r="BF774" s="38" t="b">
        <f t="shared" si="460"/>
        <v>1</v>
      </c>
      <c r="BG774" s="37" t="str">
        <f t="array" ref="BG774:BQ774">IF(BF774,"",IVSolution($M774,$N774,$O774,BB774,BC774,BD774,BE774,$E774,$F774,$G774,$H774,$I774))</f>
        <v/>
      </c>
      <c r="BH774" s="37" t="str">
        <v/>
      </c>
      <c r="BI774" s="37" t="str">
        <v/>
      </c>
      <c r="BJ774" s="39" t="str">
        <v/>
      </c>
      <c r="BK774" s="39" t="str">
        <v/>
      </c>
      <c r="BL774" s="37" t="str">
        <v/>
      </c>
      <c r="BM774" s="37" t="str">
        <v/>
      </c>
      <c r="BN774" s="37" t="str">
        <v/>
      </c>
      <c r="BO774" s="37" t="str">
        <v/>
      </c>
      <c r="BP774" s="37" t="str">
        <v/>
      </c>
      <c r="BQ774" s="37" t="str">
        <v/>
      </c>
      <c r="BR774" s="40" t="str">
        <f t="shared" si="461"/>
        <v/>
      </c>
      <c r="BS774" s="36" t="str">
        <f>IFERROR(INDEX('Level Multipliers'!$D:$D,MATCH(BR774,'Level Multipliers'!$A:$A,0)),"")</f>
        <v/>
      </c>
      <c r="BT774" s="37" t="str">
        <f t="shared" si="462"/>
        <v/>
      </c>
      <c r="BU774" s="37" t="str">
        <f t="shared" si="463"/>
        <v/>
      </c>
      <c r="BV774" s="38" t="str">
        <f t="shared" si="464"/>
        <v/>
      </c>
      <c r="BW774" s="38" t="str">
        <f t="shared" si="465"/>
        <v/>
      </c>
      <c r="BX774" s="38" t="b">
        <f t="shared" si="466"/>
        <v>1</v>
      </c>
      <c r="BY774" s="37" t="str">
        <f t="array" ref="BY774:CI774">IF(BX774,"",IVSolution($M774,$N774,$O774,BT774,BU774,BV774,BW774,$E774,$F774,$G774,$H774,$I774))</f>
        <v/>
      </c>
      <c r="BZ774" s="37" t="str">
        <v/>
      </c>
      <c r="CA774" s="37" t="str">
        <v/>
      </c>
      <c r="CB774" s="39" t="str">
        <v/>
      </c>
      <c r="CC774" s="39" t="str">
        <v/>
      </c>
      <c r="CD774" s="37" t="str">
        <v/>
      </c>
      <c r="CE774" s="37" t="str">
        <v/>
      </c>
      <c r="CF774" s="37" t="str">
        <v/>
      </c>
      <c r="CG774" s="37" t="str">
        <v/>
      </c>
      <c r="CH774" s="37" t="str">
        <v/>
      </c>
      <c r="CI774" s="37" t="str">
        <v/>
      </c>
      <c r="CJ774" s="41" t="str">
        <f t="shared" si="467"/>
        <v/>
      </c>
      <c r="CK774" s="41" t="str">
        <f t="shared" si="468"/>
        <v/>
      </c>
      <c r="CL774" s="61" t="str">
        <f t="shared" si="469"/>
        <v/>
      </c>
      <c r="CM774" s="39" t="str">
        <f t="shared" si="470"/>
        <v/>
      </c>
      <c r="CN774" s="39" t="str">
        <f t="shared" si="471"/>
        <v/>
      </c>
      <c r="CO774" s="42" t="str">
        <f t="shared" si="472"/>
        <v/>
      </c>
      <c r="CP774" s="42" t="str">
        <f t="shared" si="473"/>
        <v/>
      </c>
      <c r="CQ774" s="42" t="str">
        <f t="shared" si="474"/>
        <v/>
      </c>
      <c r="CR774" s="42" t="str">
        <f t="shared" si="475"/>
        <v/>
      </c>
      <c r="CS774" s="42" t="str">
        <f t="shared" si="476"/>
        <v/>
      </c>
      <c r="CT774" s="42" t="str">
        <f t="shared" si="477"/>
        <v/>
      </c>
      <c r="CU774" s="43" t="str">
        <f t="shared" si="478"/>
        <v/>
      </c>
      <c r="CV774" s="43" t="str">
        <f t="shared" si="479"/>
        <v/>
      </c>
      <c r="CW774" s="43" t="str">
        <f t="shared" si="480"/>
        <v/>
      </c>
      <c r="CX774" s="13"/>
    </row>
    <row r="775" spans="1:102" x14ac:dyDescent="0.25">
      <c r="A775" s="31"/>
      <c r="B775" s="13"/>
      <c r="C775" s="13"/>
      <c r="D775" s="13"/>
      <c r="E775" s="32"/>
      <c r="F775" s="32"/>
      <c r="G775" s="32"/>
      <c r="H775" s="32"/>
      <c r="I775" s="32"/>
      <c r="J775" s="13"/>
      <c r="K775" s="33"/>
      <c r="L775" s="34" t="str">
        <f>IFERROR(INDEX('Pokemon Data'!A:A,MATCH($A775,'Pokemon Data'!$B:$B,0)),"")</f>
        <v/>
      </c>
      <c r="M775" s="34" t="str">
        <f>IFERROR(INDEX('Pokemon Data'!I:I,MATCH($A775,'Pokemon Data'!$B:$B,0)),"")</f>
        <v/>
      </c>
      <c r="N775" s="34" t="str">
        <f>IFERROR(INDEX('Pokemon Data'!J:J,MATCH($A775,'Pokemon Data'!$B:$B,0)),"")</f>
        <v/>
      </c>
      <c r="O775" s="34" t="str">
        <f>IFERROR(INDEX('Pokemon Data'!K:K,MATCH($A775,'Pokemon Data'!$B:$B,0)),"")</f>
        <v/>
      </c>
      <c r="P775" s="35" t="str">
        <f>IFERROR(INDEX('Level Multipliers'!$A:$A,MATCH($D775,'Level Multipliers'!$B:$B,0)),"")</f>
        <v/>
      </c>
      <c r="Q775" s="36" t="str">
        <f>IFERROR(INDEX('Level Multipliers'!$D:$D,MATCH(P775,'Level Multipliers'!$A:$A,0)),"")</f>
        <v/>
      </c>
      <c r="R775" s="37" t="str">
        <f t="shared" si="444"/>
        <v/>
      </c>
      <c r="S775" s="37" t="str">
        <f t="shared" si="445"/>
        <v/>
      </c>
      <c r="T775" s="38" t="str">
        <f t="shared" si="446"/>
        <v/>
      </c>
      <c r="U775" s="38" t="str">
        <f t="shared" si="447"/>
        <v/>
      </c>
      <c r="V775" s="38" t="b">
        <f t="shared" si="448"/>
        <v>1</v>
      </c>
      <c r="W775" s="37" t="str">
        <f t="array" ref="W775:AG775">IF(V775,"",IVSolution($M775,$N775,$O775,R775,S775,T775,U775,$E775,$F775,$G775,$H775,$I775))</f>
        <v/>
      </c>
      <c r="X775" s="37" t="str">
        <v/>
      </c>
      <c r="Y775" s="37" t="str">
        <v/>
      </c>
      <c r="Z775" s="39" t="str">
        <v/>
      </c>
      <c r="AA775" s="39" t="str">
        <v/>
      </c>
      <c r="AB775" s="37" t="str">
        <v/>
      </c>
      <c r="AC775" s="37" t="str">
        <v/>
      </c>
      <c r="AD775" s="37" t="str">
        <v/>
      </c>
      <c r="AE775" s="37" t="str">
        <v/>
      </c>
      <c r="AF775" s="37" t="str">
        <v/>
      </c>
      <c r="AG775" s="37" t="str">
        <v/>
      </c>
      <c r="AH775" s="40" t="str">
        <f t="shared" si="449"/>
        <v/>
      </c>
      <c r="AI775" s="36" t="str">
        <f>IFERROR(INDEX('Level Multipliers'!$D:$D,MATCH(AH775,'Level Multipliers'!$A:$A,0)),"")</f>
        <v/>
      </c>
      <c r="AJ775" s="37" t="str">
        <f t="shared" si="450"/>
        <v/>
      </c>
      <c r="AK775" s="37" t="str">
        <f t="shared" si="451"/>
        <v/>
      </c>
      <c r="AL775" s="38" t="str">
        <f t="shared" si="452"/>
        <v/>
      </c>
      <c r="AM775" s="38" t="str">
        <f t="shared" si="453"/>
        <v/>
      </c>
      <c r="AN775" s="38" t="b">
        <f t="shared" si="454"/>
        <v>1</v>
      </c>
      <c r="AO775" s="37" t="str">
        <f t="array" ref="AO775:AY775">IF(AN775,"",IVSolution($M775,$N775,$O775,AJ775,AK775,AL775,AM775,$E775,$F775,$G775,$H775,$I775))</f>
        <v/>
      </c>
      <c r="AP775" s="37" t="str">
        <v/>
      </c>
      <c r="AQ775" s="37" t="str">
        <v/>
      </c>
      <c r="AR775" s="39" t="str">
        <v/>
      </c>
      <c r="AS775" s="39" t="str">
        <v/>
      </c>
      <c r="AT775" s="37" t="str">
        <v/>
      </c>
      <c r="AU775" s="37" t="str">
        <v/>
      </c>
      <c r="AV775" s="37" t="str">
        <v/>
      </c>
      <c r="AW775" s="37" t="str">
        <v/>
      </c>
      <c r="AX775" s="37" t="str">
        <v/>
      </c>
      <c r="AY775" s="37" t="str">
        <v/>
      </c>
      <c r="AZ775" s="40" t="str">
        <f t="shared" si="455"/>
        <v/>
      </c>
      <c r="BA775" s="36" t="str">
        <f>IFERROR(INDEX('Level Multipliers'!$D:$D,MATCH(AZ775,'Level Multipliers'!$A:$A,0)),"")</f>
        <v/>
      </c>
      <c r="BB775" s="37" t="str">
        <f t="shared" si="456"/>
        <v/>
      </c>
      <c r="BC775" s="37" t="str">
        <f t="shared" si="457"/>
        <v/>
      </c>
      <c r="BD775" s="38" t="str">
        <f t="shared" si="458"/>
        <v/>
      </c>
      <c r="BE775" s="38" t="str">
        <f t="shared" si="459"/>
        <v/>
      </c>
      <c r="BF775" s="38" t="b">
        <f t="shared" si="460"/>
        <v>1</v>
      </c>
      <c r="BG775" s="37" t="str">
        <f t="array" ref="BG775:BQ775">IF(BF775,"",IVSolution($M775,$N775,$O775,BB775,BC775,BD775,BE775,$E775,$F775,$G775,$H775,$I775))</f>
        <v/>
      </c>
      <c r="BH775" s="37" t="str">
        <v/>
      </c>
      <c r="BI775" s="37" t="str">
        <v/>
      </c>
      <c r="BJ775" s="39" t="str">
        <v/>
      </c>
      <c r="BK775" s="39" t="str">
        <v/>
      </c>
      <c r="BL775" s="37" t="str">
        <v/>
      </c>
      <c r="BM775" s="37" t="str">
        <v/>
      </c>
      <c r="BN775" s="37" t="str">
        <v/>
      </c>
      <c r="BO775" s="37" t="str">
        <v/>
      </c>
      <c r="BP775" s="37" t="str">
        <v/>
      </c>
      <c r="BQ775" s="37" t="str">
        <v/>
      </c>
      <c r="BR775" s="40" t="str">
        <f t="shared" si="461"/>
        <v/>
      </c>
      <c r="BS775" s="36" t="str">
        <f>IFERROR(INDEX('Level Multipliers'!$D:$D,MATCH(BR775,'Level Multipliers'!$A:$A,0)),"")</f>
        <v/>
      </c>
      <c r="BT775" s="37" t="str">
        <f t="shared" si="462"/>
        <v/>
      </c>
      <c r="BU775" s="37" t="str">
        <f t="shared" si="463"/>
        <v/>
      </c>
      <c r="BV775" s="38" t="str">
        <f t="shared" si="464"/>
        <v/>
      </c>
      <c r="BW775" s="38" t="str">
        <f t="shared" si="465"/>
        <v/>
      </c>
      <c r="BX775" s="38" t="b">
        <f t="shared" si="466"/>
        <v>1</v>
      </c>
      <c r="BY775" s="37" t="str">
        <f t="array" ref="BY775:CI775">IF(BX775,"",IVSolution($M775,$N775,$O775,BT775,BU775,BV775,BW775,$E775,$F775,$G775,$H775,$I775))</f>
        <v/>
      </c>
      <c r="BZ775" s="37" t="str">
        <v/>
      </c>
      <c r="CA775" s="37" t="str">
        <v/>
      </c>
      <c r="CB775" s="39" t="str">
        <v/>
      </c>
      <c r="CC775" s="39" t="str">
        <v/>
      </c>
      <c r="CD775" s="37" t="str">
        <v/>
      </c>
      <c r="CE775" s="37" t="str">
        <v/>
      </c>
      <c r="CF775" s="37" t="str">
        <v/>
      </c>
      <c r="CG775" s="37" t="str">
        <v/>
      </c>
      <c r="CH775" s="37" t="str">
        <v/>
      </c>
      <c r="CI775" s="37" t="str">
        <v/>
      </c>
      <c r="CJ775" s="41" t="str">
        <f t="shared" si="467"/>
        <v/>
      </c>
      <c r="CK775" s="41" t="str">
        <f t="shared" si="468"/>
        <v/>
      </c>
      <c r="CL775" s="61" t="str">
        <f t="shared" si="469"/>
        <v/>
      </c>
      <c r="CM775" s="39" t="str">
        <f t="shared" si="470"/>
        <v/>
      </c>
      <c r="CN775" s="39" t="str">
        <f t="shared" si="471"/>
        <v/>
      </c>
      <c r="CO775" s="42" t="str">
        <f t="shared" si="472"/>
        <v/>
      </c>
      <c r="CP775" s="42" t="str">
        <f t="shared" si="473"/>
        <v/>
      </c>
      <c r="CQ775" s="42" t="str">
        <f t="shared" si="474"/>
        <v/>
      </c>
      <c r="CR775" s="42" t="str">
        <f t="shared" si="475"/>
        <v/>
      </c>
      <c r="CS775" s="42" t="str">
        <f t="shared" si="476"/>
        <v/>
      </c>
      <c r="CT775" s="42" t="str">
        <f t="shared" si="477"/>
        <v/>
      </c>
      <c r="CU775" s="43" t="str">
        <f t="shared" si="478"/>
        <v/>
      </c>
      <c r="CV775" s="43" t="str">
        <f t="shared" si="479"/>
        <v/>
      </c>
      <c r="CW775" s="43" t="str">
        <f t="shared" si="480"/>
        <v/>
      </c>
      <c r="CX775" s="13"/>
    </row>
    <row r="776" spans="1:102" x14ac:dyDescent="0.25">
      <c r="A776" s="31"/>
      <c r="B776" s="13"/>
      <c r="C776" s="13"/>
      <c r="D776" s="13"/>
      <c r="E776" s="32"/>
      <c r="F776" s="32"/>
      <c r="G776" s="32"/>
      <c r="H776" s="32"/>
      <c r="I776" s="32"/>
      <c r="J776" s="13"/>
      <c r="K776" s="33"/>
      <c r="L776" s="34" t="str">
        <f>IFERROR(INDEX('Pokemon Data'!A:A,MATCH($A776,'Pokemon Data'!$B:$B,0)),"")</f>
        <v/>
      </c>
      <c r="M776" s="34" t="str">
        <f>IFERROR(INDEX('Pokemon Data'!I:I,MATCH($A776,'Pokemon Data'!$B:$B,0)),"")</f>
        <v/>
      </c>
      <c r="N776" s="34" t="str">
        <f>IFERROR(INDEX('Pokemon Data'!J:J,MATCH($A776,'Pokemon Data'!$B:$B,0)),"")</f>
        <v/>
      </c>
      <c r="O776" s="34" t="str">
        <f>IFERROR(INDEX('Pokemon Data'!K:K,MATCH($A776,'Pokemon Data'!$B:$B,0)),"")</f>
        <v/>
      </c>
      <c r="P776" s="35" t="str">
        <f>IFERROR(INDEX('Level Multipliers'!$A:$A,MATCH($D776,'Level Multipliers'!$B:$B,0)),"")</f>
        <v/>
      </c>
      <c r="Q776" s="36" t="str">
        <f>IFERROR(INDEX('Level Multipliers'!$D:$D,MATCH(P776,'Level Multipliers'!$A:$A,0)),"")</f>
        <v/>
      </c>
      <c r="R776" s="37" t="str">
        <f t="shared" si="444"/>
        <v/>
      </c>
      <c r="S776" s="37" t="str">
        <f t="shared" si="445"/>
        <v/>
      </c>
      <c r="T776" s="38" t="str">
        <f t="shared" si="446"/>
        <v/>
      </c>
      <c r="U776" s="38" t="str">
        <f t="shared" si="447"/>
        <v/>
      </c>
      <c r="V776" s="38" t="b">
        <f t="shared" si="448"/>
        <v>1</v>
      </c>
      <c r="W776" s="37" t="str">
        <f t="array" ref="W776:AG776">IF(V776,"",IVSolution($M776,$N776,$O776,R776,S776,T776,U776,$E776,$F776,$G776,$H776,$I776))</f>
        <v/>
      </c>
      <c r="X776" s="37" t="str">
        <v/>
      </c>
      <c r="Y776" s="37" t="str">
        <v/>
      </c>
      <c r="Z776" s="39" t="str">
        <v/>
      </c>
      <c r="AA776" s="39" t="str">
        <v/>
      </c>
      <c r="AB776" s="37" t="str">
        <v/>
      </c>
      <c r="AC776" s="37" t="str">
        <v/>
      </c>
      <c r="AD776" s="37" t="str">
        <v/>
      </c>
      <c r="AE776" s="37" t="str">
        <v/>
      </c>
      <c r="AF776" s="37" t="str">
        <v/>
      </c>
      <c r="AG776" s="37" t="str">
        <v/>
      </c>
      <c r="AH776" s="40" t="str">
        <f t="shared" si="449"/>
        <v/>
      </c>
      <c r="AI776" s="36" t="str">
        <f>IFERROR(INDEX('Level Multipliers'!$D:$D,MATCH(AH776,'Level Multipliers'!$A:$A,0)),"")</f>
        <v/>
      </c>
      <c r="AJ776" s="37" t="str">
        <f t="shared" si="450"/>
        <v/>
      </c>
      <c r="AK776" s="37" t="str">
        <f t="shared" si="451"/>
        <v/>
      </c>
      <c r="AL776" s="38" t="str">
        <f t="shared" si="452"/>
        <v/>
      </c>
      <c r="AM776" s="38" t="str">
        <f t="shared" si="453"/>
        <v/>
      </c>
      <c r="AN776" s="38" t="b">
        <f t="shared" si="454"/>
        <v>1</v>
      </c>
      <c r="AO776" s="37" t="str">
        <f t="array" ref="AO776:AY776">IF(AN776,"",IVSolution($M776,$N776,$O776,AJ776,AK776,AL776,AM776,$E776,$F776,$G776,$H776,$I776))</f>
        <v/>
      </c>
      <c r="AP776" s="37" t="str">
        <v/>
      </c>
      <c r="AQ776" s="37" t="str">
        <v/>
      </c>
      <c r="AR776" s="39" t="str">
        <v/>
      </c>
      <c r="AS776" s="39" t="str">
        <v/>
      </c>
      <c r="AT776" s="37" t="str">
        <v/>
      </c>
      <c r="AU776" s="37" t="str">
        <v/>
      </c>
      <c r="AV776" s="37" t="str">
        <v/>
      </c>
      <c r="AW776" s="37" t="str">
        <v/>
      </c>
      <c r="AX776" s="37" t="str">
        <v/>
      </c>
      <c r="AY776" s="37" t="str">
        <v/>
      </c>
      <c r="AZ776" s="40" t="str">
        <f t="shared" si="455"/>
        <v/>
      </c>
      <c r="BA776" s="36" t="str">
        <f>IFERROR(INDEX('Level Multipliers'!$D:$D,MATCH(AZ776,'Level Multipliers'!$A:$A,0)),"")</f>
        <v/>
      </c>
      <c r="BB776" s="37" t="str">
        <f t="shared" si="456"/>
        <v/>
      </c>
      <c r="BC776" s="37" t="str">
        <f t="shared" si="457"/>
        <v/>
      </c>
      <c r="BD776" s="38" t="str">
        <f t="shared" si="458"/>
        <v/>
      </c>
      <c r="BE776" s="38" t="str">
        <f t="shared" si="459"/>
        <v/>
      </c>
      <c r="BF776" s="38" t="b">
        <f t="shared" si="460"/>
        <v>1</v>
      </c>
      <c r="BG776" s="37" t="str">
        <f t="array" ref="BG776:BQ776">IF(BF776,"",IVSolution($M776,$N776,$O776,BB776,BC776,BD776,BE776,$E776,$F776,$G776,$H776,$I776))</f>
        <v/>
      </c>
      <c r="BH776" s="37" t="str">
        <v/>
      </c>
      <c r="BI776" s="37" t="str">
        <v/>
      </c>
      <c r="BJ776" s="39" t="str">
        <v/>
      </c>
      <c r="BK776" s="39" t="str">
        <v/>
      </c>
      <c r="BL776" s="37" t="str">
        <v/>
      </c>
      <c r="BM776" s="37" t="str">
        <v/>
      </c>
      <c r="BN776" s="37" t="str">
        <v/>
      </c>
      <c r="BO776" s="37" t="str">
        <v/>
      </c>
      <c r="BP776" s="37" t="str">
        <v/>
      </c>
      <c r="BQ776" s="37" t="str">
        <v/>
      </c>
      <c r="BR776" s="40" t="str">
        <f t="shared" si="461"/>
        <v/>
      </c>
      <c r="BS776" s="36" t="str">
        <f>IFERROR(INDEX('Level Multipliers'!$D:$D,MATCH(BR776,'Level Multipliers'!$A:$A,0)),"")</f>
        <v/>
      </c>
      <c r="BT776" s="37" t="str">
        <f t="shared" si="462"/>
        <v/>
      </c>
      <c r="BU776" s="37" t="str">
        <f t="shared" si="463"/>
        <v/>
      </c>
      <c r="BV776" s="38" t="str">
        <f t="shared" si="464"/>
        <v/>
      </c>
      <c r="BW776" s="38" t="str">
        <f t="shared" si="465"/>
        <v/>
      </c>
      <c r="BX776" s="38" t="b">
        <f t="shared" si="466"/>
        <v>1</v>
      </c>
      <c r="BY776" s="37" t="str">
        <f t="array" ref="BY776:CI776">IF(BX776,"",IVSolution($M776,$N776,$O776,BT776,BU776,BV776,BW776,$E776,$F776,$G776,$H776,$I776))</f>
        <v/>
      </c>
      <c r="BZ776" s="37" t="str">
        <v/>
      </c>
      <c r="CA776" s="37" t="str">
        <v/>
      </c>
      <c r="CB776" s="39" t="str">
        <v/>
      </c>
      <c r="CC776" s="39" t="str">
        <v/>
      </c>
      <c r="CD776" s="37" t="str">
        <v/>
      </c>
      <c r="CE776" s="37" t="str">
        <v/>
      </c>
      <c r="CF776" s="37" t="str">
        <v/>
      </c>
      <c r="CG776" s="37" t="str">
        <v/>
      </c>
      <c r="CH776" s="37" t="str">
        <v/>
      </c>
      <c r="CI776" s="37" t="str">
        <v/>
      </c>
      <c r="CJ776" s="41" t="str">
        <f t="shared" si="467"/>
        <v/>
      </c>
      <c r="CK776" s="41" t="str">
        <f t="shared" si="468"/>
        <v/>
      </c>
      <c r="CL776" s="61" t="str">
        <f t="shared" si="469"/>
        <v/>
      </c>
      <c r="CM776" s="39" t="str">
        <f t="shared" si="470"/>
        <v/>
      </c>
      <c r="CN776" s="39" t="str">
        <f t="shared" si="471"/>
        <v/>
      </c>
      <c r="CO776" s="42" t="str">
        <f t="shared" si="472"/>
        <v/>
      </c>
      <c r="CP776" s="42" t="str">
        <f t="shared" si="473"/>
        <v/>
      </c>
      <c r="CQ776" s="42" t="str">
        <f t="shared" si="474"/>
        <v/>
      </c>
      <c r="CR776" s="42" t="str">
        <f t="shared" si="475"/>
        <v/>
      </c>
      <c r="CS776" s="42" t="str">
        <f t="shared" si="476"/>
        <v/>
      </c>
      <c r="CT776" s="42" t="str">
        <f t="shared" si="477"/>
        <v/>
      </c>
      <c r="CU776" s="43" t="str">
        <f t="shared" si="478"/>
        <v/>
      </c>
      <c r="CV776" s="43" t="str">
        <f t="shared" si="479"/>
        <v/>
      </c>
      <c r="CW776" s="43" t="str">
        <f t="shared" si="480"/>
        <v/>
      </c>
      <c r="CX776" s="13"/>
    </row>
    <row r="777" spans="1:102" x14ac:dyDescent="0.25">
      <c r="A777" s="31"/>
      <c r="B777" s="13"/>
      <c r="C777" s="13"/>
      <c r="D777" s="13"/>
      <c r="E777" s="32"/>
      <c r="F777" s="32"/>
      <c r="G777" s="32"/>
      <c r="H777" s="32"/>
      <c r="I777" s="32"/>
      <c r="J777" s="13"/>
      <c r="K777" s="33"/>
      <c r="L777" s="34" t="str">
        <f>IFERROR(INDEX('Pokemon Data'!A:A,MATCH($A777,'Pokemon Data'!$B:$B,0)),"")</f>
        <v/>
      </c>
      <c r="M777" s="34" t="str">
        <f>IFERROR(INDEX('Pokemon Data'!I:I,MATCH($A777,'Pokemon Data'!$B:$B,0)),"")</f>
        <v/>
      </c>
      <c r="N777" s="34" t="str">
        <f>IFERROR(INDEX('Pokemon Data'!J:J,MATCH($A777,'Pokemon Data'!$B:$B,0)),"")</f>
        <v/>
      </c>
      <c r="O777" s="34" t="str">
        <f>IFERROR(INDEX('Pokemon Data'!K:K,MATCH($A777,'Pokemon Data'!$B:$B,0)),"")</f>
        <v/>
      </c>
      <c r="P777" s="35" t="str">
        <f>IFERROR(INDEX('Level Multipliers'!$A:$A,MATCH($D777,'Level Multipliers'!$B:$B,0)),"")</f>
        <v/>
      </c>
      <c r="Q777" s="36" t="str">
        <f>IFERROR(INDEX('Level Multipliers'!$D:$D,MATCH(P777,'Level Multipliers'!$A:$A,0)),"")</f>
        <v/>
      </c>
      <c r="R777" s="37" t="str">
        <f t="shared" si="444"/>
        <v/>
      </c>
      <c r="S777" s="37" t="str">
        <f t="shared" si="445"/>
        <v/>
      </c>
      <c r="T777" s="38" t="str">
        <f t="shared" si="446"/>
        <v/>
      </c>
      <c r="U777" s="38" t="str">
        <f t="shared" si="447"/>
        <v/>
      </c>
      <c r="V777" s="38" t="b">
        <f t="shared" si="448"/>
        <v>1</v>
      </c>
      <c r="W777" s="37" t="str">
        <f t="array" ref="W777:AG777">IF(V777,"",IVSolution($M777,$N777,$O777,R777,S777,T777,U777,$E777,$F777,$G777,$H777,$I777))</f>
        <v/>
      </c>
      <c r="X777" s="37" t="str">
        <v/>
      </c>
      <c r="Y777" s="37" t="str">
        <v/>
      </c>
      <c r="Z777" s="39" t="str">
        <v/>
      </c>
      <c r="AA777" s="39" t="str">
        <v/>
      </c>
      <c r="AB777" s="37" t="str">
        <v/>
      </c>
      <c r="AC777" s="37" t="str">
        <v/>
      </c>
      <c r="AD777" s="37" t="str">
        <v/>
      </c>
      <c r="AE777" s="37" t="str">
        <v/>
      </c>
      <c r="AF777" s="37" t="str">
        <v/>
      </c>
      <c r="AG777" s="37" t="str">
        <v/>
      </c>
      <c r="AH777" s="40" t="str">
        <f t="shared" si="449"/>
        <v/>
      </c>
      <c r="AI777" s="36" t="str">
        <f>IFERROR(INDEX('Level Multipliers'!$D:$D,MATCH(AH777,'Level Multipliers'!$A:$A,0)),"")</f>
        <v/>
      </c>
      <c r="AJ777" s="37" t="str">
        <f t="shared" si="450"/>
        <v/>
      </c>
      <c r="AK777" s="37" t="str">
        <f t="shared" si="451"/>
        <v/>
      </c>
      <c r="AL777" s="38" t="str">
        <f t="shared" si="452"/>
        <v/>
      </c>
      <c r="AM777" s="38" t="str">
        <f t="shared" si="453"/>
        <v/>
      </c>
      <c r="AN777" s="38" t="b">
        <f t="shared" si="454"/>
        <v>1</v>
      </c>
      <c r="AO777" s="37" t="str">
        <f t="array" ref="AO777:AY777">IF(AN777,"",IVSolution($M777,$N777,$O777,AJ777,AK777,AL777,AM777,$E777,$F777,$G777,$H777,$I777))</f>
        <v/>
      </c>
      <c r="AP777" s="37" t="str">
        <v/>
      </c>
      <c r="AQ777" s="37" t="str">
        <v/>
      </c>
      <c r="AR777" s="39" t="str">
        <v/>
      </c>
      <c r="AS777" s="39" t="str">
        <v/>
      </c>
      <c r="AT777" s="37" t="str">
        <v/>
      </c>
      <c r="AU777" s="37" t="str">
        <v/>
      </c>
      <c r="AV777" s="37" t="str">
        <v/>
      </c>
      <c r="AW777" s="37" t="str">
        <v/>
      </c>
      <c r="AX777" s="37" t="str">
        <v/>
      </c>
      <c r="AY777" s="37" t="str">
        <v/>
      </c>
      <c r="AZ777" s="40" t="str">
        <f t="shared" si="455"/>
        <v/>
      </c>
      <c r="BA777" s="36" t="str">
        <f>IFERROR(INDEX('Level Multipliers'!$D:$D,MATCH(AZ777,'Level Multipliers'!$A:$A,0)),"")</f>
        <v/>
      </c>
      <c r="BB777" s="37" t="str">
        <f t="shared" si="456"/>
        <v/>
      </c>
      <c r="BC777" s="37" t="str">
        <f t="shared" si="457"/>
        <v/>
      </c>
      <c r="BD777" s="38" t="str">
        <f t="shared" si="458"/>
        <v/>
      </c>
      <c r="BE777" s="38" t="str">
        <f t="shared" si="459"/>
        <v/>
      </c>
      <c r="BF777" s="38" t="b">
        <f t="shared" si="460"/>
        <v>1</v>
      </c>
      <c r="BG777" s="37" t="str">
        <f t="array" ref="BG777:BQ777">IF(BF777,"",IVSolution($M777,$N777,$O777,BB777,BC777,BD777,BE777,$E777,$F777,$G777,$H777,$I777))</f>
        <v/>
      </c>
      <c r="BH777" s="37" t="str">
        <v/>
      </c>
      <c r="BI777" s="37" t="str">
        <v/>
      </c>
      <c r="BJ777" s="39" t="str">
        <v/>
      </c>
      <c r="BK777" s="39" t="str">
        <v/>
      </c>
      <c r="BL777" s="37" t="str">
        <v/>
      </c>
      <c r="BM777" s="37" t="str">
        <v/>
      </c>
      <c r="BN777" s="37" t="str">
        <v/>
      </c>
      <c r="BO777" s="37" t="str">
        <v/>
      </c>
      <c r="BP777" s="37" t="str">
        <v/>
      </c>
      <c r="BQ777" s="37" t="str">
        <v/>
      </c>
      <c r="BR777" s="40" t="str">
        <f t="shared" si="461"/>
        <v/>
      </c>
      <c r="BS777" s="36" t="str">
        <f>IFERROR(INDEX('Level Multipliers'!$D:$D,MATCH(BR777,'Level Multipliers'!$A:$A,0)),"")</f>
        <v/>
      </c>
      <c r="BT777" s="37" t="str">
        <f t="shared" si="462"/>
        <v/>
      </c>
      <c r="BU777" s="37" t="str">
        <f t="shared" si="463"/>
        <v/>
      </c>
      <c r="BV777" s="38" t="str">
        <f t="shared" si="464"/>
        <v/>
      </c>
      <c r="BW777" s="38" t="str">
        <f t="shared" si="465"/>
        <v/>
      </c>
      <c r="BX777" s="38" t="b">
        <f t="shared" si="466"/>
        <v>1</v>
      </c>
      <c r="BY777" s="37" t="str">
        <f t="array" ref="BY777:CI777">IF(BX777,"",IVSolution($M777,$N777,$O777,BT777,BU777,BV777,BW777,$E777,$F777,$G777,$H777,$I777))</f>
        <v/>
      </c>
      <c r="BZ777" s="37" t="str">
        <v/>
      </c>
      <c r="CA777" s="37" t="str">
        <v/>
      </c>
      <c r="CB777" s="39" t="str">
        <v/>
      </c>
      <c r="CC777" s="39" t="str">
        <v/>
      </c>
      <c r="CD777" s="37" t="str">
        <v/>
      </c>
      <c r="CE777" s="37" t="str">
        <v/>
      </c>
      <c r="CF777" s="37" t="str">
        <v/>
      </c>
      <c r="CG777" s="37" t="str">
        <v/>
      </c>
      <c r="CH777" s="37" t="str">
        <v/>
      </c>
      <c r="CI777" s="37" t="str">
        <v/>
      </c>
      <c r="CJ777" s="41" t="str">
        <f t="shared" si="467"/>
        <v/>
      </c>
      <c r="CK777" s="41" t="str">
        <f t="shared" si="468"/>
        <v/>
      </c>
      <c r="CL777" s="61" t="str">
        <f t="shared" si="469"/>
        <v/>
      </c>
      <c r="CM777" s="39" t="str">
        <f t="shared" si="470"/>
        <v/>
      </c>
      <c r="CN777" s="39" t="str">
        <f t="shared" si="471"/>
        <v/>
      </c>
      <c r="CO777" s="42" t="str">
        <f t="shared" si="472"/>
        <v/>
      </c>
      <c r="CP777" s="42" t="str">
        <f t="shared" si="473"/>
        <v/>
      </c>
      <c r="CQ777" s="42" t="str">
        <f t="shared" si="474"/>
        <v/>
      </c>
      <c r="CR777" s="42" t="str">
        <f t="shared" si="475"/>
        <v/>
      </c>
      <c r="CS777" s="42" t="str">
        <f t="shared" si="476"/>
        <v/>
      </c>
      <c r="CT777" s="42" t="str">
        <f t="shared" si="477"/>
        <v/>
      </c>
      <c r="CU777" s="43" t="str">
        <f t="shared" si="478"/>
        <v/>
      </c>
      <c r="CV777" s="43" t="str">
        <f t="shared" si="479"/>
        <v/>
      </c>
      <c r="CW777" s="43" t="str">
        <f t="shared" si="480"/>
        <v/>
      </c>
      <c r="CX777" s="13"/>
    </row>
    <row r="778" spans="1:102" x14ac:dyDescent="0.25">
      <c r="A778" s="31"/>
      <c r="B778" s="13"/>
      <c r="C778" s="13"/>
      <c r="D778" s="13"/>
      <c r="E778" s="32"/>
      <c r="F778" s="32"/>
      <c r="G778" s="32"/>
      <c r="H778" s="32"/>
      <c r="I778" s="32"/>
      <c r="J778" s="13"/>
      <c r="K778" s="33"/>
      <c r="L778" s="34" t="str">
        <f>IFERROR(INDEX('Pokemon Data'!A:A,MATCH($A778,'Pokemon Data'!$B:$B,0)),"")</f>
        <v/>
      </c>
      <c r="M778" s="34" t="str">
        <f>IFERROR(INDEX('Pokemon Data'!I:I,MATCH($A778,'Pokemon Data'!$B:$B,0)),"")</f>
        <v/>
      </c>
      <c r="N778" s="34" t="str">
        <f>IFERROR(INDEX('Pokemon Data'!J:J,MATCH($A778,'Pokemon Data'!$B:$B,0)),"")</f>
        <v/>
      </c>
      <c r="O778" s="34" t="str">
        <f>IFERROR(INDEX('Pokemon Data'!K:K,MATCH($A778,'Pokemon Data'!$B:$B,0)),"")</f>
        <v/>
      </c>
      <c r="P778" s="35" t="str">
        <f>IFERROR(INDEX('Level Multipliers'!$A:$A,MATCH($D778,'Level Multipliers'!$B:$B,0)),"")</f>
        <v/>
      </c>
      <c r="Q778" s="36" t="str">
        <f>IFERROR(INDEX('Level Multipliers'!$D:$D,MATCH(P778,'Level Multipliers'!$A:$A,0)),"")</f>
        <v/>
      </c>
      <c r="R778" s="37" t="str">
        <f t="shared" si="444"/>
        <v/>
      </c>
      <c r="S778" s="37" t="str">
        <f t="shared" si="445"/>
        <v/>
      </c>
      <c r="T778" s="38" t="str">
        <f t="shared" si="446"/>
        <v/>
      </c>
      <c r="U778" s="38" t="str">
        <f t="shared" si="447"/>
        <v/>
      </c>
      <c r="V778" s="38" t="b">
        <f t="shared" si="448"/>
        <v>1</v>
      </c>
      <c r="W778" s="37" t="str">
        <f t="array" ref="W778:AG778">IF(V778,"",IVSolution($M778,$N778,$O778,R778,S778,T778,U778,$E778,$F778,$G778,$H778,$I778))</f>
        <v/>
      </c>
      <c r="X778" s="37" t="str">
        <v/>
      </c>
      <c r="Y778" s="37" t="str">
        <v/>
      </c>
      <c r="Z778" s="39" t="str">
        <v/>
      </c>
      <c r="AA778" s="39" t="str">
        <v/>
      </c>
      <c r="AB778" s="37" t="str">
        <v/>
      </c>
      <c r="AC778" s="37" t="str">
        <v/>
      </c>
      <c r="AD778" s="37" t="str">
        <v/>
      </c>
      <c r="AE778" s="37" t="str">
        <v/>
      </c>
      <c r="AF778" s="37" t="str">
        <v/>
      </c>
      <c r="AG778" s="37" t="str">
        <v/>
      </c>
      <c r="AH778" s="40" t="str">
        <f t="shared" si="449"/>
        <v/>
      </c>
      <c r="AI778" s="36" t="str">
        <f>IFERROR(INDEX('Level Multipliers'!$D:$D,MATCH(AH778,'Level Multipliers'!$A:$A,0)),"")</f>
        <v/>
      </c>
      <c r="AJ778" s="37" t="str">
        <f t="shared" si="450"/>
        <v/>
      </c>
      <c r="AK778" s="37" t="str">
        <f t="shared" si="451"/>
        <v/>
      </c>
      <c r="AL778" s="38" t="str">
        <f t="shared" si="452"/>
        <v/>
      </c>
      <c r="AM778" s="38" t="str">
        <f t="shared" si="453"/>
        <v/>
      </c>
      <c r="AN778" s="38" t="b">
        <f t="shared" si="454"/>
        <v>1</v>
      </c>
      <c r="AO778" s="37" t="str">
        <f t="array" ref="AO778:AY778">IF(AN778,"",IVSolution($M778,$N778,$O778,AJ778,AK778,AL778,AM778,$E778,$F778,$G778,$H778,$I778))</f>
        <v/>
      </c>
      <c r="AP778" s="37" t="str">
        <v/>
      </c>
      <c r="AQ778" s="37" t="str">
        <v/>
      </c>
      <c r="AR778" s="39" t="str">
        <v/>
      </c>
      <c r="AS778" s="39" t="str">
        <v/>
      </c>
      <c r="AT778" s="37" t="str">
        <v/>
      </c>
      <c r="AU778" s="37" t="str">
        <v/>
      </c>
      <c r="AV778" s="37" t="str">
        <v/>
      </c>
      <c r="AW778" s="37" t="str">
        <v/>
      </c>
      <c r="AX778" s="37" t="str">
        <v/>
      </c>
      <c r="AY778" s="37" t="str">
        <v/>
      </c>
      <c r="AZ778" s="40" t="str">
        <f t="shared" si="455"/>
        <v/>
      </c>
      <c r="BA778" s="36" t="str">
        <f>IFERROR(INDEX('Level Multipliers'!$D:$D,MATCH(AZ778,'Level Multipliers'!$A:$A,0)),"")</f>
        <v/>
      </c>
      <c r="BB778" s="37" t="str">
        <f t="shared" si="456"/>
        <v/>
      </c>
      <c r="BC778" s="37" t="str">
        <f t="shared" si="457"/>
        <v/>
      </c>
      <c r="BD778" s="38" t="str">
        <f t="shared" si="458"/>
        <v/>
      </c>
      <c r="BE778" s="38" t="str">
        <f t="shared" si="459"/>
        <v/>
      </c>
      <c r="BF778" s="38" t="b">
        <f t="shared" si="460"/>
        <v>1</v>
      </c>
      <c r="BG778" s="37" t="str">
        <f t="array" ref="BG778:BQ778">IF(BF778,"",IVSolution($M778,$N778,$O778,BB778,BC778,BD778,BE778,$E778,$F778,$G778,$H778,$I778))</f>
        <v/>
      </c>
      <c r="BH778" s="37" t="str">
        <v/>
      </c>
      <c r="BI778" s="37" t="str">
        <v/>
      </c>
      <c r="BJ778" s="39" t="str">
        <v/>
      </c>
      <c r="BK778" s="39" t="str">
        <v/>
      </c>
      <c r="BL778" s="37" t="str">
        <v/>
      </c>
      <c r="BM778" s="37" t="str">
        <v/>
      </c>
      <c r="BN778" s="37" t="str">
        <v/>
      </c>
      <c r="BO778" s="37" t="str">
        <v/>
      </c>
      <c r="BP778" s="37" t="str">
        <v/>
      </c>
      <c r="BQ778" s="37" t="str">
        <v/>
      </c>
      <c r="BR778" s="40" t="str">
        <f t="shared" si="461"/>
        <v/>
      </c>
      <c r="BS778" s="36" t="str">
        <f>IFERROR(INDEX('Level Multipliers'!$D:$D,MATCH(BR778,'Level Multipliers'!$A:$A,0)),"")</f>
        <v/>
      </c>
      <c r="BT778" s="37" t="str">
        <f t="shared" si="462"/>
        <v/>
      </c>
      <c r="BU778" s="37" t="str">
        <f t="shared" si="463"/>
        <v/>
      </c>
      <c r="BV778" s="38" t="str">
        <f t="shared" si="464"/>
        <v/>
      </c>
      <c r="BW778" s="38" t="str">
        <f t="shared" si="465"/>
        <v/>
      </c>
      <c r="BX778" s="38" t="b">
        <f t="shared" si="466"/>
        <v>1</v>
      </c>
      <c r="BY778" s="37" t="str">
        <f t="array" ref="BY778:CI778">IF(BX778,"",IVSolution($M778,$N778,$O778,BT778,BU778,BV778,BW778,$E778,$F778,$G778,$H778,$I778))</f>
        <v/>
      </c>
      <c r="BZ778" s="37" t="str">
        <v/>
      </c>
      <c r="CA778" s="37" t="str">
        <v/>
      </c>
      <c r="CB778" s="39" t="str">
        <v/>
      </c>
      <c r="CC778" s="39" t="str">
        <v/>
      </c>
      <c r="CD778" s="37" t="str">
        <v/>
      </c>
      <c r="CE778" s="37" t="str">
        <v/>
      </c>
      <c r="CF778" s="37" t="str">
        <v/>
      </c>
      <c r="CG778" s="37" t="str">
        <v/>
      </c>
      <c r="CH778" s="37" t="str">
        <v/>
      </c>
      <c r="CI778" s="37" t="str">
        <v/>
      </c>
      <c r="CJ778" s="41" t="str">
        <f t="shared" si="467"/>
        <v/>
      </c>
      <c r="CK778" s="41" t="str">
        <f t="shared" si="468"/>
        <v/>
      </c>
      <c r="CL778" s="61" t="str">
        <f t="shared" si="469"/>
        <v/>
      </c>
      <c r="CM778" s="39" t="str">
        <f t="shared" si="470"/>
        <v/>
      </c>
      <c r="CN778" s="39" t="str">
        <f t="shared" si="471"/>
        <v/>
      </c>
      <c r="CO778" s="42" t="str">
        <f t="shared" si="472"/>
        <v/>
      </c>
      <c r="CP778" s="42" t="str">
        <f t="shared" si="473"/>
        <v/>
      </c>
      <c r="CQ778" s="42" t="str">
        <f t="shared" si="474"/>
        <v/>
      </c>
      <c r="CR778" s="42" t="str">
        <f t="shared" si="475"/>
        <v/>
      </c>
      <c r="CS778" s="42" t="str">
        <f t="shared" si="476"/>
        <v/>
      </c>
      <c r="CT778" s="42" t="str">
        <f t="shared" si="477"/>
        <v/>
      </c>
      <c r="CU778" s="43" t="str">
        <f t="shared" si="478"/>
        <v/>
      </c>
      <c r="CV778" s="43" t="str">
        <f t="shared" si="479"/>
        <v/>
      </c>
      <c r="CW778" s="43" t="str">
        <f t="shared" si="480"/>
        <v/>
      </c>
      <c r="CX778" s="13"/>
    </row>
    <row r="779" spans="1:102" x14ac:dyDescent="0.25">
      <c r="A779" s="31"/>
      <c r="B779" s="13"/>
      <c r="C779" s="13"/>
      <c r="D779" s="13"/>
      <c r="E779" s="32"/>
      <c r="F779" s="32"/>
      <c r="G779" s="32"/>
      <c r="H779" s="32"/>
      <c r="I779" s="32"/>
      <c r="J779" s="13"/>
      <c r="K779" s="33"/>
      <c r="L779" s="34" t="str">
        <f>IFERROR(INDEX('Pokemon Data'!A:A,MATCH($A779,'Pokemon Data'!$B:$B,0)),"")</f>
        <v/>
      </c>
      <c r="M779" s="34" t="str">
        <f>IFERROR(INDEX('Pokemon Data'!I:I,MATCH($A779,'Pokemon Data'!$B:$B,0)),"")</f>
        <v/>
      </c>
      <c r="N779" s="34" t="str">
        <f>IFERROR(INDEX('Pokemon Data'!J:J,MATCH($A779,'Pokemon Data'!$B:$B,0)),"")</f>
        <v/>
      </c>
      <c r="O779" s="34" t="str">
        <f>IFERROR(INDEX('Pokemon Data'!K:K,MATCH($A779,'Pokemon Data'!$B:$B,0)),"")</f>
        <v/>
      </c>
      <c r="P779" s="35" t="str">
        <f>IFERROR(INDEX('Level Multipliers'!$A:$A,MATCH($D779,'Level Multipliers'!$B:$B,0)),"")</f>
        <v/>
      </c>
      <c r="Q779" s="36" t="str">
        <f>IFERROR(INDEX('Level Multipliers'!$D:$D,MATCH(P779,'Level Multipliers'!$A:$A,0)),"")</f>
        <v/>
      </c>
      <c r="R779" s="37" t="str">
        <f t="shared" si="444"/>
        <v/>
      </c>
      <c r="S779" s="37" t="str">
        <f t="shared" si="445"/>
        <v/>
      </c>
      <c r="T779" s="38" t="str">
        <f t="shared" si="446"/>
        <v/>
      </c>
      <c r="U779" s="38" t="str">
        <f t="shared" si="447"/>
        <v/>
      </c>
      <c r="V779" s="38" t="b">
        <f t="shared" si="448"/>
        <v>1</v>
      </c>
      <c r="W779" s="37" t="str">
        <f t="array" ref="W779:AG779">IF(V779,"",IVSolution($M779,$N779,$O779,R779,S779,T779,U779,$E779,$F779,$G779,$H779,$I779))</f>
        <v/>
      </c>
      <c r="X779" s="37" t="str">
        <v/>
      </c>
      <c r="Y779" s="37" t="str">
        <v/>
      </c>
      <c r="Z779" s="39" t="str">
        <v/>
      </c>
      <c r="AA779" s="39" t="str">
        <v/>
      </c>
      <c r="AB779" s="37" t="str">
        <v/>
      </c>
      <c r="AC779" s="37" t="str">
        <v/>
      </c>
      <c r="AD779" s="37" t="str">
        <v/>
      </c>
      <c r="AE779" s="37" t="str">
        <v/>
      </c>
      <c r="AF779" s="37" t="str">
        <v/>
      </c>
      <c r="AG779" s="37" t="str">
        <v/>
      </c>
      <c r="AH779" s="40" t="str">
        <f t="shared" si="449"/>
        <v/>
      </c>
      <c r="AI779" s="36" t="str">
        <f>IFERROR(INDEX('Level Multipliers'!$D:$D,MATCH(AH779,'Level Multipliers'!$A:$A,0)),"")</f>
        <v/>
      </c>
      <c r="AJ779" s="37" t="str">
        <f t="shared" si="450"/>
        <v/>
      </c>
      <c r="AK779" s="37" t="str">
        <f t="shared" si="451"/>
        <v/>
      </c>
      <c r="AL779" s="38" t="str">
        <f t="shared" si="452"/>
        <v/>
      </c>
      <c r="AM779" s="38" t="str">
        <f t="shared" si="453"/>
        <v/>
      </c>
      <c r="AN779" s="38" t="b">
        <f t="shared" si="454"/>
        <v>1</v>
      </c>
      <c r="AO779" s="37" t="str">
        <f t="array" ref="AO779:AY779">IF(AN779,"",IVSolution($M779,$N779,$O779,AJ779,AK779,AL779,AM779,$E779,$F779,$G779,$H779,$I779))</f>
        <v/>
      </c>
      <c r="AP779" s="37" t="str">
        <v/>
      </c>
      <c r="AQ779" s="37" t="str">
        <v/>
      </c>
      <c r="AR779" s="39" t="str">
        <v/>
      </c>
      <c r="AS779" s="39" t="str">
        <v/>
      </c>
      <c r="AT779" s="37" t="str">
        <v/>
      </c>
      <c r="AU779" s="37" t="str">
        <v/>
      </c>
      <c r="AV779" s="37" t="str">
        <v/>
      </c>
      <c r="AW779" s="37" t="str">
        <v/>
      </c>
      <c r="AX779" s="37" t="str">
        <v/>
      </c>
      <c r="AY779" s="37" t="str">
        <v/>
      </c>
      <c r="AZ779" s="40" t="str">
        <f t="shared" si="455"/>
        <v/>
      </c>
      <c r="BA779" s="36" t="str">
        <f>IFERROR(INDEX('Level Multipliers'!$D:$D,MATCH(AZ779,'Level Multipliers'!$A:$A,0)),"")</f>
        <v/>
      </c>
      <c r="BB779" s="37" t="str">
        <f t="shared" si="456"/>
        <v/>
      </c>
      <c r="BC779" s="37" t="str">
        <f t="shared" si="457"/>
        <v/>
      </c>
      <c r="BD779" s="38" t="str">
        <f t="shared" si="458"/>
        <v/>
      </c>
      <c r="BE779" s="38" t="str">
        <f t="shared" si="459"/>
        <v/>
      </c>
      <c r="BF779" s="38" t="b">
        <f t="shared" si="460"/>
        <v>1</v>
      </c>
      <c r="BG779" s="37" t="str">
        <f t="array" ref="BG779:BQ779">IF(BF779,"",IVSolution($M779,$N779,$O779,BB779,BC779,BD779,BE779,$E779,$F779,$G779,$H779,$I779))</f>
        <v/>
      </c>
      <c r="BH779" s="37" t="str">
        <v/>
      </c>
      <c r="BI779" s="37" t="str">
        <v/>
      </c>
      <c r="BJ779" s="39" t="str">
        <v/>
      </c>
      <c r="BK779" s="39" t="str">
        <v/>
      </c>
      <c r="BL779" s="37" t="str">
        <v/>
      </c>
      <c r="BM779" s="37" t="str">
        <v/>
      </c>
      <c r="BN779" s="37" t="str">
        <v/>
      </c>
      <c r="BO779" s="37" t="str">
        <v/>
      </c>
      <c r="BP779" s="37" t="str">
        <v/>
      </c>
      <c r="BQ779" s="37" t="str">
        <v/>
      </c>
      <c r="BR779" s="40" t="str">
        <f t="shared" si="461"/>
        <v/>
      </c>
      <c r="BS779" s="36" t="str">
        <f>IFERROR(INDEX('Level Multipliers'!$D:$D,MATCH(BR779,'Level Multipliers'!$A:$A,0)),"")</f>
        <v/>
      </c>
      <c r="BT779" s="37" t="str">
        <f t="shared" si="462"/>
        <v/>
      </c>
      <c r="BU779" s="37" t="str">
        <f t="shared" si="463"/>
        <v/>
      </c>
      <c r="BV779" s="38" t="str">
        <f t="shared" si="464"/>
        <v/>
      </c>
      <c r="BW779" s="38" t="str">
        <f t="shared" si="465"/>
        <v/>
      </c>
      <c r="BX779" s="38" t="b">
        <f t="shared" si="466"/>
        <v>1</v>
      </c>
      <c r="BY779" s="37" t="str">
        <f t="array" ref="BY779:CI779">IF(BX779,"",IVSolution($M779,$N779,$O779,BT779,BU779,BV779,BW779,$E779,$F779,$G779,$H779,$I779))</f>
        <v/>
      </c>
      <c r="BZ779" s="37" t="str">
        <v/>
      </c>
      <c r="CA779" s="37" t="str">
        <v/>
      </c>
      <c r="CB779" s="39" t="str">
        <v/>
      </c>
      <c r="CC779" s="39" t="str">
        <v/>
      </c>
      <c r="CD779" s="37" t="str">
        <v/>
      </c>
      <c r="CE779" s="37" t="str">
        <v/>
      </c>
      <c r="CF779" s="37" t="str">
        <v/>
      </c>
      <c r="CG779" s="37" t="str">
        <v/>
      </c>
      <c r="CH779" s="37" t="str">
        <v/>
      </c>
      <c r="CI779" s="37" t="str">
        <v/>
      </c>
      <c r="CJ779" s="41" t="str">
        <f t="shared" si="467"/>
        <v/>
      </c>
      <c r="CK779" s="41" t="str">
        <f t="shared" si="468"/>
        <v/>
      </c>
      <c r="CL779" s="61" t="str">
        <f t="shared" si="469"/>
        <v/>
      </c>
      <c r="CM779" s="39" t="str">
        <f t="shared" si="470"/>
        <v/>
      </c>
      <c r="CN779" s="39" t="str">
        <f t="shared" si="471"/>
        <v/>
      </c>
      <c r="CO779" s="42" t="str">
        <f t="shared" si="472"/>
        <v/>
      </c>
      <c r="CP779" s="42" t="str">
        <f t="shared" si="473"/>
        <v/>
      </c>
      <c r="CQ779" s="42" t="str">
        <f t="shared" si="474"/>
        <v/>
      </c>
      <c r="CR779" s="42" t="str">
        <f t="shared" si="475"/>
        <v/>
      </c>
      <c r="CS779" s="42" t="str">
        <f t="shared" si="476"/>
        <v/>
      </c>
      <c r="CT779" s="42" t="str">
        <f t="shared" si="477"/>
        <v/>
      </c>
      <c r="CU779" s="43" t="str">
        <f t="shared" si="478"/>
        <v/>
      </c>
      <c r="CV779" s="43" t="str">
        <f t="shared" si="479"/>
        <v/>
      </c>
      <c r="CW779" s="43" t="str">
        <f t="shared" si="480"/>
        <v/>
      </c>
      <c r="CX779" s="13"/>
    </row>
    <row r="780" spans="1:102" x14ac:dyDescent="0.25">
      <c r="A780" s="31"/>
      <c r="B780" s="13"/>
      <c r="C780" s="13"/>
      <c r="D780" s="13"/>
      <c r="E780" s="32"/>
      <c r="F780" s="32"/>
      <c r="G780" s="32"/>
      <c r="H780" s="32"/>
      <c r="I780" s="32"/>
      <c r="J780" s="13"/>
      <c r="K780" s="33"/>
      <c r="L780" s="34" t="str">
        <f>IFERROR(INDEX('Pokemon Data'!A:A,MATCH($A780,'Pokemon Data'!$B:$B,0)),"")</f>
        <v/>
      </c>
      <c r="M780" s="34" t="str">
        <f>IFERROR(INDEX('Pokemon Data'!I:I,MATCH($A780,'Pokemon Data'!$B:$B,0)),"")</f>
        <v/>
      </c>
      <c r="N780" s="34" t="str">
        <f>IFERROR(INDEX('Pokemon Data'!J:J,MATCH($A780,'Pokemon Data'!$B:$B,0)),"")</f>
        <v/>
      </c>
      <c r="O780" s="34" t="str">
        <f>IFERROR(INDEX('Pokemon Data'!K:K,MATCH($A780,'Pokemon Data'!$B:$B,0)),"")</f>
        <v/>
      </c>
      <c r="P780" s="35" t="str">
        <f>IFERROR(INDEX('Level Multipliers'!$A:$A,MATCH($D780,'Level Multipliers'!$B:$B,0)),"")</f>
        <v/>
      </c>
      <c r="Q780" s="36" t="str">
        <f>IFERROR(INDEX('Level Multipliers'!$D:$D,MATCH(P780,'Level Multipliers'!$A:$A,0)),"")</f>
        <v/>
      </c>
      <c r="R780" s="37" t="str">
        <f t="shared" si="444"/>
        <v/>
      </c>
      <c r="S780" s="37" t="str">
        <f t="shared" si="445"/>
        <v/>
      </c>
      <c r="T780" s="38" t="str">
        <f t="shared" si="446"/>
        <v/>
      </c>
      <c r="U780" s="38" t="str">
        <f t="shared" si="447"/>
        <v/>
      </c>
      <c r="V780" s="38" t="b">
        <f t="shared" si="448"/>
        <v>1</v>
      </c>
      <c r="W780" s="37" t="str">
        <f t="array" ref="W780:AG780">IF(V780,"",IVSolution($M780,$N780,$O780,R780,S780,T780,U780,$E780,$F780,$G780,$H780,$I780))</f>
        <v/>
      </c>
      <c r="X780" s="37" t="str">
        <v/>
      </c>
      <c r="Y780" s="37" t="str">
        <v/>
      </c>
      <c r="Z780" s="39" t="str">
        <v/>
      </c>
      <c r="AA780" s="39" t="str">
        <v/>
      </c>
      <c r="AB780" s="37" t="str">
        <v/>
      </c>
      <c r="AC780" s="37" t="str">
        <v/>
      </c>
      <c r="AD780" s="37" t="str">
        <v/>
      </c>
      <c r="AE780" s="37" t="str">
        <v/>
      </c>
      <c r="AF780" s="37" t="str">
        <v/>
      </c>
      <c r="AG780" s="37" t="str">
        <v/>
      </c>
      <c r="AH780" s="40" t="str">
        <f t="shared" si="449"/>
        <v/>
      </c>
      <c r="AI780" s="36" t="str">
        <f>IFERROR(INDEX('Level Multipliers'!$D:$D,MATCH(AH780,'Level Multipliers'!$A:$A,0)),"")</f>
        <v/>
      </c>
      <c r="AJ780" s="37" t="str">
        <f t="shared" si="450"/>
        <v/>
      </c>
      <c r="AK780" s="37" t="str">
        <f t="shared" si="451"/>
        <v/>
      </c>
      <c r="AL780" s="38" t="str">
        <f t="shared" si="452"/>
        <v/>
      </c>
      <c r="AM780" s="38" t="str">
        <f t="shared" si="453"/>
        <v/>
      </c>
      <c r="AN780" s="38" t="b">
        <f t="shared" si="454"/>
        <v>1</v>
      </c>
      <c r="AO780" s="37" t="str">
        <f t="array" ref="AO780:AY780">IF(AN780,"",IVSolution($M780,$N780,$O780,AJ780,AK780,AL780,AM780,$E780,$F780,$G780,$H780,$I780))</f>
        <v/>
      </c>
      <c r="AP780" s="37" t="str">
        <v/>
      </c>
      <c r="AQ780" s="37" t="str">
        <v/>
      </c>
      <c r="AR780" s="39" t="str">
        <v/>
      </c>
      <c r="AS780" s="39" t="str">
        <v/>
      </c>
      <c r="AT780" s="37" t="str">
        <v/>
      </c>
      <c r="AU780" s="37" t="str">
        <v/>
      </c>
      <c r="AV780" s="37" t="str">
        <v/>
      </c>
      <c r="AW780" s="37" t="str">
        <v/>
      </c>
      <c r="AX780" s="37" t="str">
        <v/>
      </c>
      <c r="AY780" s="37" t="str">
        <v/>
      </c>
      <c r="AZ780" s="40" t="str">
        <f t="shared" si="455"/>
        <v/>
      </c>
      <c r="BA780" s="36" t="str">
        <f>IFERROR(INDEX('Level Multipliers'!$D:$D,MATCH(AZ780,'Level Multipliers'!$A:$A,0)),"")</f>
        <v/>
      </c>
      <c r="BB780" s="37" t="str">
        <f t="shared" si="456"/>
        <v/>
      </c>
      <c r="BC780" s="37" t="str">
        <f t="shared" si="457"/>
        <v/>
      </c>
      <c r="BD780" s="38" t="str">
        <f t="shared" si="458"/>
        <v/>
      </c>
      <c r="BE780" s="38" t="str">
        <f t="shared" si="459"/>
        <v/>
      </c>
      <c r="BF780" s="38" t="b">
        <f t="shared" si="460"/>
        <v>1</v>
      </c>
      <c r="BG780" s="37" t="str">
        <f t="array" ref="BG780:BQ780">IF(BF780,"",IVSolution($M780,$N780,$O780,BB780,BC780,BD780,BE780,$E780,$F780,$G780,$H780,$I780))</f>
        <v/>
      </c>
      <c r="BH780" s="37" t="str">
        <v/>
      </c>
      <c r="BI780" s="37" t="str">
        <v/>
      </c>
      <c r="BJ780" s="39" t="str">
        <v/>
      </c>
      <c r="BK780" s="39" t="str">
        <v/>
      </c>
      <c r="BL780" s="37" t="str">
        <v/>
      </c>
      <c r="BM780" s="37" t="str">
        <v/>
      </c>
      <c r="BN780" s="37" t="str">
        <v/>
      </c>
      <c r="BO780" s="37" t="str">
        <v/>
      </c>
      <c r="BP780" s="37" t="str">
        <v/>
      </c>
      <c r="BQ780" s="37" t="str">
        <v/>
      </c>
      <c r="BR780" s="40" t="str">
        <f t="shared" si="461"/>
        <v/>
      </c>
      <c r="BS780" s="36" t="str">
        <f>IFERROR(INDEX('Level Multipliers'!$D:$D,MATCH(BR780,'Level Multipliers'!$A:$A,0)),"")</f>
        <v/>
      </c>
      <c r="BT780" s="37" t="str">
        <f t="shared" si="462"/>
        <v/>
      </c>
      <c r="BU780" s="37" t="str">
        <f t="shared" si="463"/>
        <v/>
      </c>
      <c r="BV780" s="38" t="str">
        <f t="shared" si="464"/>
        <v/>
      </c>
      <c r="BW780" s="38" t="str">
        <f t="shared" si="465"/>
        <v/>
      </c>
      <c r="BX780" s="38" t="b">
        <f t="shared" si="466"/>
        <v>1</v>
      </c>
      <c r="BY780" s="37" t="str">
        <f t="array" ref="BY780:CI780">IF(BX780,"",IVSolution($M780,$N780,$O780,BT780,BU780,BV780,BW780,$E780,$F780,$G780,$H780,$I780))</f>
        <v/>
      </c>
      <c r="BZ780" s="37" t="str">
        <v/>
      </c>
      <c r="CA780" s="37" t="str">
        <v/>
      </c>
      <c r="CB780" s="39" t="str">
        <v/>
      </c>
      <c r="CC780" s="39" t="str">
        <v/>
      </c>
      <c r="CD780" s="37" t="str">
        <v/>
      </c>
      <c r="CE780" s="37" t="str">
        <v/>
      </c>
      <c r="CF780" s="37" t="str">
        <v/>
      </c>
      <c r="CG780" s="37" t="str">
        <v/>
      </c>
      <c r="CH780" s="37" t="str">
        <v/>
      </c>
      <c r="CI780" s="37" t="str">
        <v/>
      </c>
      <c r="CJ780" s="41" t="str">
        <f t="shared" si="467"/>
        <v/>
      </c>
      <c r="CK780" s="41" t="str">
        <f t="shared" si="468"/>
        <v/>
      </c>
      <c r="CL780" s="61" t="str">
        <f t="shared" si="469"/>
        <v/>
      </c>
      <c r="CM780" s="39" t="str">
        <f t="shared" si="470"/>
        <v/>
      </c>
      <c r="CN780" s="39" t="str">
        <f t="shared" si="471"/>
        <v/>
      </c>
      <c r="CO780" s="42" t="str">
        <f t="shared" si="472"/>
        <v/>
      </c>
      <c r="CP780" s="42" t="str">
        <f t="shared" si="473"/>
        <v/>
      </c>
      <c r="CQ780" s="42" t="str">
        <f t="shared" si="474"/>
        <v/>
      </c>
      <c r="CR780" s="42" t="str">
        <f t="shared" si="475"/>
        <v/>
      </c>
      <c r="CS780" s="42" t="str">
        <f t="shared" si="476"/>
        <v/>
      </c>
      <c r="CT780" s="42" t="str">
        <f t="shared" si="477"/>
        <v/>
      </c>
      <c r="CU780" s="43" t="str">
        <f t="shared" si="478"/>
        <v/>
      </c>
      <c r="CV780" s="43" t="str">
        <f t="shared" si="479"/>
        <v/>
      </c>
      <c r="CW780" s="43" t="str">
        <f t="shared" si="480"/>
        <v/>
      </c>
      <c r="CX780" s="13"/>
    </row>
    <row r="781" spans="1:102" x14ac:dyDescent="0.25">
      <c r="A781" s="31"/>
      <c r="B781" s="13"/>
      <c r="C781" s="13"/>
      <c r="D781" s="13"/>
      <c r="E781" s="32"/>
      <c r="F781" s="32"/>
      <c r="G781" s="32"/>
      <c r="H781" s="32"/>
      <c r="I781" s="32"/>
      <c r="J781" s="13"/>
      <c r="K781" s="33"/>
      <c r="L781" s="34" t="str">
        <f>IFERROR(INDEX('Pokemon Data'!A:A,MATCH($A781,'Pokemon Data'!$B:$B,0)),"")</f>
        <v/>
      </c>
      <c r="M781" s="34" t="str">
        <f>IFERROR(INDEX('Pokemon Data'!I:I,MATCH($A781,'Pokemon Data'!$B:$B,0)),"")</f>
        <v/>
      </c>
      <c r="N781" s="34" t="str">
        <f>IFERROR(INDEX('Pokemon Data'!J:J,MATCH($A781,'Pokemon Data'!$B:$B,0)),"")</f>
        <v/>
      </c>
      <c r="O781" s="34" t="str">
        <f>IFERROR(INDEX('Pokemon Data'!K:K,MATCH($A781,'Pokemon Data'!$B:$B,0)),"")</f>
        <v/>
      </c>
      <c r="P781" s="35" t="str">
        <f>IFERROR(INDEX('Level Multipliers'!$A:$A,MATCH($D781,'Level Multipliers'!$B:$B,0)),"")</f>
        <v/>
      </c>
      <c r="Q781" s="36" t="str">
        <f>IFERROR(INDEX('Level Multipliers'!$D:$D,MATCH(P781,'Level Multipliers'!$A:$A,0)),"")</f>
        <v/>
      </c>
      <c r="R781" s="37" t="str">
        <f t="shared" si="444"/>
        <v/>
      </c>
      <c r="S781" s="37" t="str">
        <f t="shared" si="445"/>
        <v/>
      </c>
      <c r="T781" s="38" t="str">
        <f t="shared" si="446"/>
        <v/>
      </c>
      <c r="U781" s="38" t="str">
        <f t="shared" si="447"/>
        <v/>
      </c>
      <c r="V781" s="38" t="b">
        <f t="shared" si="448"/>
        <v>1</v>
      </c>
      <c r="W781" s="37" t="str">
        <f t="array" ref="W781:AG781">IF(V781,"",IVSolution($M781,$N781,$O781,R781,S781,T781,U781,$E781,$F781,$G781,$H781,$I781))</f>
        <v/>
      </c>
      <c r="X781" s="37" t="str">
        <v/>
      </c>
      <c r="Y781" s="37" t="str">
        <v/>
      </c>
      <c r="Z781" s="39" t="str">
        <v/>
      </c>
      <c r="AA781" s="39" t="str">
        <v/>
      </c>
      <c r="AB781" s="37" t="str">
        <v/>
      </c>
      <c r="AC781" s="37" t="str">
        <v/>
      </c>
      <c r="AD781" s="37" t="str">
        <v/>
      </c>
      <c r="AE781" s="37" t="str">
        <v/>
      </c>
      <c r="AF781" s="37" t="str">
        <v/>
      </c>
      <c r="AG781" s="37" t="str">
        <v/>
      </c>
      <c r="AH781" s="40" t="str">
        <f t="shared" si="449"/>
        <v/>
      </c>
      <c r="AI781" s="36" t="str">
        <f>IFERROR(INDEX('Level Multipliers'!$D:$D,MATCH(AH781,'Level Multipliers'!$A:$A,0)),"")</f>
        <v/>
      </c>
      <c r="AJ781" s="37" t="str">
        <f t="shared" si="450"/>
        <v/>
      </c>
      <c r="AK781" s="37" t="str">
        <f t="shared" si="451"/>
        <v/>
      </c>
      <c r="AL781" s="38" t="str">
        <f t="shared" si="452"/>
        <v/>
      </c>
      <c r="AM781" s="38" t="str">
        <f t="shared" si="453"/>
        <v/>
      </c>
      <c r="AN781" s="38" t="b">
        <f t="shared" si="454"/>
        <v>1</v>
      </c>
      <c r="AO781" s="37" t="str">
        <f t="array" ref="AO781:AY781">IF(AN781,"",IVSolution($M781,$N781,$O781,AJ781,AK781,AL781,AM781,$E781,$F781,$G781,$H781,$I781))</f>
        <v/>
      </c>
      <c r="AP781" s="37" t="str">
        <v/>
      </c>
      <c r="AQ781" s="37" t="str">
        <v/>
      </c>
      <c r="AR781" s="39" t="str">
        <v/>
      </c>
      <c r="AS781" s="39" t="str">
        <v/>
      </c>
      <c r="AT781" s="37" t="str">
        <v/>
      </c>
      <c r="AU781" s="37" t="str">
        <v/>
      </c>
      <c r="AV781" s="37" t="str">
        <v/>
      </c>
      <c r="AW781" s="37" t="str">
        <v/>
      </c>
      <c r="AX781" s="37" t="str">
        <v/>
      </c>
      <c r="AY781" s="37" t="str">
        <v/>
      </c>
      <c r="AZ781" s="40" t="str">
        <f t="shared" si="455"/>
        <v/>
      </c>
      <c r="BA781" s="36" t="str">
        <f>IFERROR(INDEX('Level Multipliers'!$D:$D,MATCH(AZ781,'Level Multipliers'!$A:$A,0)),"")</f>
        <v/>
      </c>
      <c r="BB781" s="37" t="str">
        <f t="shared" si="456"/>
        <v/>
      </c>
      <c r="BC781" s="37" t="str">
        <f t="shared" si="457"/>
        <v/>
      </c>
      <c r="BD781" s="38" t="str">
        <f t="shared" si="458"/>
        <v/>
      </c>
      <c r="BE781" s="38" t="str">
        <f t="shared" si="459"/>
        <v/>
      </c>
      <c r="BF781" s="38" t="b">
        <f t="shared" si="460"/>
        <v>1</v>
      </c>
      <c r="BG781" s="37" t="str">
        <f t="array" ref="BG781:BQ781">IF(BF781,"",IVSolution($M781,$N781,$O781,BB781,BC781,BD781,BE781,$E781,$F781,$G781,$H781,$I781))</f>
        <v/>
      </c>
      <c r="BH781" s="37" t="str">
        <v/>
      </c>
      <c r="BI781" s="37" t="str">
        <v/>
      </c>
      <c r="BJ781" s="39" t="str">
        <v/>
      </c>
      <c r="BK781" s="39" t="str">
        <v/>
      </c>
      <c r="BL781" s="37" t="str">
        <v/>
      </c>
      <c r="BM781" s="37" t="str">
        <v/>
      </c>
      <c r="BN781" s="37" t="str">
        <v/>
      </c>
      <c r="BO781" s="37" t="str">
        <v/>
      </c>
      <c r="BP781" s="37" t="str">
        <v/>
      </c>
      <c r="BQ781" s="37" t="str">
        <v/>
      </c>
      <c r="BR781" s="40" t="str">
        <f t="shared" si="461"/>
        <v/>
      </c>
      <c r="BS781" s="36" t="str">
        <f>IFERROR(INDEX('Level Multipliers'!$D:$D,MATCH(BR781,'Level Multipliers'!$A:$A,0)),"")</f>
        <v/>
      </c>
      <c r="BT781" s="37" t="str">
        <f t="shared" si="462"/>
        <v/>
      </c>
      <c r="BU781" s="37" t="str">
        <f t="shared" si="463"/>
        <v/>
      </c>
      <c r="BV781" s="38" t="str">
        <f t="shared" si="464"/>
        <v/>
      </c>
      <c r="BW781" s="38" t="str">
        <f t="shared" si="465"/>
        <v/>
      </c>
      <c r="BX781" s="38" t="b">
        <f t="shared" si="466"/>
        <v>1</v>
      </c>
      <c r="BY781" s="37" t="str">
        <f t="array" ref="BY781:CI781">IF(BX781,"",IVSolution($M781,$N781,$O781,BT781,BU781,BV781,BW781,$E781,$F781,$G781,$H781,$I781))</f>
        <v/>
      </c>
      <c r="BZ781" s="37" t="str">
        <v/>
      </c>
      <c r="CA781" s="37" t="str">
        <v/>
      </c>
      <c r="CB781" s="39" t="str">
        <v/>
      </c>
      <c r="CC781" s="39" t="str">
        <v/>
      </c>
      <c r="CD781" s="37" t="str">
        <v/>
      </c>
      <c r="CE781" s="37" t="str">
        <v/>
      </c>
      <c r="CF781" s="37" t="str">
        <v/>
      </c>
      <c r="CG781" s="37" t="str">
        <v/>
      </c>
      <c r="CH781" s="37" t="str">
        <v/>
      </c>
      <c r="CI781" s="37" t="str">
        <v/>
      </c>
      <c r="CJ781" s="41" t="str">
        <f t="shared" si="467"/>
        <v/>
      </c>
      <c r="CK781" s="41" t="str">
        <f t="shared" si="468"/>
        <v/>
      </c>
      <c r="CL781" s="61" t="str">
        <f t="shared" si="469"/>
        <v/>
      </c>
      <c r="CM781" s="39" t="str">
        <f t="shared" si="470"/>
        <v/>
      </c>
      <c r="CN781" s="39" t="str">
        <f t="shared" si="471"/>
        <v/>
      </c>
      <c r="CO781" s="42" t="str">
        <f t="shared" si="472"/>
        <v/>
      </c>
      <c r="CP781" s="42" t="str">
        <f t="shared" si="473"/>
        <v/>
      </c>
      <c r="CQ781" s="42" t="str">
        <f t="shared" si="474"/>
        <v/>
      </c>
      <c r="CR781" s="42" t="str">
        <f t="shared" si="475"/>
        <v/>
      </c>
      <c r="CS781" s="42" t="str">
        <f t="shared" si="476"/>
        <v/>
      </c>
      <c r="CT781" s="42" t="str">
        <f t="shared" si="477"/>
        <v/>
      </c>
      <c r="CU781" s="43" t="str">
        <f t="shared" si="478"/>
        <v/>
      </c>
      <c r="CV781" s="43" t="str">
        <f t="shared" si="479"/>
        <v/>
      </c>
      <c r="CW781" s="43" t="str">
        <f t="shared" si="480"/>
        <v/>
      </c>
      <c r="CX781" s="13"/>
    </row>
    <row r="782" spans="1:102" x14ac:dyDescent="0.25">
      <c r="A782" s="31"/>
      <c r="B782" s="13"/>
      <c r="C782" s="13"/>
      <c r="D782" s="13"/>
      <c r="E782" s="32"/>
      <c r="F782" s="32"/>
      <c r="G782" s="32"/>
      <c r="H782" s="32"/>
      <c r="I782" s="32"/>
      <c r="J782" s="13"/>
      <c r="K782" s="33"/>
      <c r="L782" s="34" t="str">
        <f>IFERROR(INDEX('Pokemon Data'!A:A,MATCH($A782,'Pokemon Data'!$B:$B,0)),"")</f>
        <v/>
      </c>
      <c r="M782" s="34" t="str">
        <f>IFERROR(INDEX('Pokemon Data'!I:I,MATCH($A782,'Pokemon Data'!$B:$B,0)),"")</f>
        <v/>
      </c>
      <c r="N782" s="34" t="str">
        <f>IFERROR(INDEX('Pokemon Data'!J:J,MATCH($A782,'Pokemon Data'!$B:$B,0)),"")</f>
        <v/>
      </c>
      <c r="O782" s="34" t="str">
        <f>IFERROR(INDEX('Pokemon Data'!K:K,MATCH($A782,'Pokemon Data'!$B:$B,0)),"")</f>
        <v/>
      </c>
      <c r="P782" s="35" t="str">
        <f>IFERROR(INDEX('Level Multipliers'!$A:$A,MATCH($D782,'Level Multipliers'!$B:$B,0)),"")</f>
        <v/>
      </c>
      <c r="Q782" s="36" t="str">
        <f>IFERROR(INDEX('Level Multipliers'!$D:$D,MATCH(P782,'Level Multipliers'!$A:$A,0)),"")</f>
        <v/>
      </c>
      <c r="R782" s="37" t="str">
        <f t="shared" si="444"/>
        <v/>
      </c>
      <c r="S782" s="37" t="str">
        <f t="shared" si="445"/>
        <v/>
      </c>
      <c r="T782" s="38" t="str">
        <f t="shared" si="446"/>
        <v/>
      </c>
      <c r="U782" s="38" t="str">
        <f t="shared" si="447"/>
        <v/>
      </c>
      <c r="V782" s="38" t="b">
        <f t="shared" si="448"/>
        <v>1</v>
      </c>
      <c r="W782" s="37" t="str">
        <f t="array" ref="W782:AG782">IF(V782,"",IVSolution($M782,$N782,$O782,R782,S782,T782,U782,$E782,$F782,$G782,$H782,$I782))</f>
        <v/>
      </c>
      <c r="X782" s="37" t="str">
        <v/>
      </c>
      <c r="Y782" s="37" t="str">
        <v/>
      </c>
      <c r="Z782" s="39" t="str">
        <v/>
      </c>
      <c r="AA782" s="39" t="str">
        <v/>
      </c>
      <c r="AB782" s="37" t="str">
        <v/>
      </c>
      <c r="AC782" s="37" t="str">
        <v/>
      </c>
      <c r="AD782" s="37" t="str">
        <v/>
      </c>
      <c r="AE782" s="37" t="str">
        <v/>
      </c>
      <c r="AF782" s="37" t="str">
        <v/>
      </c>
      <c r="AG782" s="37" t="str">
        <v/>
      </c>
      <c r="AH782" s="40" t="str">
        <f t="shared" si="449"/>
        <v/>
      </c>
      <c r="AI782" s="36" t="str">
        <f>IFERROR(INDEX('Level Multipliers'!$D:$D,MATCH(AH782,'Level Multipliers'!$A:$A,0)),"")</f>
        <v/>
      </c>
      <c r="AJ782" s="37" t="str">
        <f t="shared" si="450"/>
        <v/>
      </c>
      <c r="AK782" s="37" t="str">
        <f t="shared" si="451"/>
        <v/>
      </c>
      <c r="AL782" s="38" t="str">
        <f t="shared" si="452"/>
        <v/>
      </c>
      <c r="AM782" s="38" t="str">
        <f t="shared" si="453"/>
        <v/>
      </c>
      <c r="AN782" s="38" t="b">
        <f t="shared" si="454"/>
        <v>1</v>
      </c>
      <c r="AO782" s="37" t="str">
        <f t="array" ref="AO782:AY782">IF(AN782,"",IVSolution($M782,$N782,$O782,AJ782,AK782,AL782,AM782,$E782,$F782,$G782,$H782,$I782))</f>
        <v/>
      </c>
      <c r="AP782" s="37" t="str">
        <v/>
      </c>
      <c r="AQ782" s="37" t="str">
        <v/>
      </c>
      <c r="AR782" s="39" t="str">
        <v/>
      </c>
      <c r="AS782" s="39" t="str">
        <v/>
      </c>
      <c r="AT782" s="37" t="str">
        <v/>
      </c>
      <c r="AU782" s="37" t="str">
        <v/>
      </c>
      <c r="AV782" s="37" t="str">
        <v/>
      </c>
      <c r="AW782" s="37" t="str">
        <v/>
      </c>
      <c r="AX782" s="37" t="str">
        <v/>
      </c>
      <c r="AY782" s="37" t="str">
        <v/>
      </c>
      <c r="AZ782" s="40" t="str">
        <f t="shared" si="455"/>
        <v/>
      </c>
      <c r="BA782" s="36" t="str">
        <f>IFERROR(INDEX('Level Multipliers'!$D:$D,MATCH(AZ782,'Level Multipliers'!$A:$A,0)),"")</f>
        <v/>
      </c>
      <c r="BB782" s="37" t="str">
        <f t="shared" si="456"/>
        <v/>
      </c>
      <c r="BC782" s="37" t="str">
        <f t="shared" si="457"/>
        <v/>
      </c>
      <c r="BD782" s="38" t="str">
        <f t="shared" si="458"/>
        <v/>
      </c>
      <c r="BE782" s="38" t="str">
        <f t="shared" si="459"/>
        <v/>
      </c>
      <c r="BF782" s="38" t="b">
        <f t="shared" si="460"/>
        <v>1</v>
      </c>
      <c r="BG782" s="37" t="str">
        <f t="array" ref="BG782:BQ782">IF(BF782,"",IVSolution($M782,$N782,$O782,BB782,BC782,BD782,BE782,$E782,$F782,$G782,$H782,$I782))</f>
        <v/>
      </c>
      <c r="BH782" s="37" t="str">
        <v/>
      </c>
      <c r="BI782" s="37" t="str">
        <v/>
      </c>
      <c r="BJ782" s="39" t="str">
        <v/>
      </c>
      <c r="BK782" s="39" t="str">
        <v/>
      </c>
      <c r="BL782" s="37" t="str">
        <v/>
      </c>
      <c r="BM782" s="37" t="str">
        <v/>
      </c>
      <c r="BN782" s="37" t="str">
        <v/>
      </c>
      <c r="BO782" s="37" t="str">
        <v/>
      </c>
      <c r="BP782" s="37" t="str">
        <v/>
      </c>
      <c r="BQ782" s="37" t="str">
        <v/>
      </c>
      <c r="BR782" s="40" t="str">
        <f t="shared" si="461"/>
        <v/>
      </c>
      <c r="BS782" s="36" t="str">
        <f>IFERROR(INDEX('Level Multipliers'!$D:$D,MATCH(BR782,'Level Multipliers'!$A:$A,0)),"")</f>
        <v/>
      </c>
      <c r="BT782" s="37" t="str">
        <f t="shared" si="462"/>
        <v/>
      </c>
      <c r="BU782" s="37" t="str">
        <f t="shared" si="463"/>
        <v/>
      </c>
      <c r="BV782" s="38" t="str">
        <f t="shared" si="464"/>
        <v/>
      </c>
      <c r="BW782" s="38" t="str">
        <f t="shared" si="465"/>
        <v/>
      </c>
      <c r="BX782" s="38" t="b">
        <f t="shared" si="466"/>
        <v>1</v>
      </c>
      <c r="BY782" s="37" t="str">
        <f t="array" ref="BY782:CI782">IF(BX782,"",IVSolution($M782,$N782,$O782,BT782,BU782,BV782,BW782,$E782,$F782,$G782,$H782,$I782))</f>
        <v/>
      </c>
      <c r="BZ782" s="37" t="str">
        <v/>
      </c>
      <c r="CA782" s="37" t="str">
        <v/>
      </c>
      <c r="CB782" s="39" t="str">
        <v/>
      </c>
      <c r="CC782" s="39" t="str">
        <v/>
      </c>
      <c r="CD782" s="37" t="str">
        <v/>
      </c>
      <c r="CE782" s="37" t="str">
        <v/>
      </c>
      <c r="CF782" s="37" t="str">
        <v/>
      </c>
      <c r="CG782" s="37" t="str">
        <v/>
      </c>
      <c r="CH782" s="37" t="str">
        <v/>
      </c>
      <c r="CI782" s="37" t="str">
        <v/>
      </c>
      <c r="CJ782" s="41" t="str">
        <f t="shared" si="467"/>
        <v/>
      </c>
      <c r="CK782" s="41" t="str">
        <f t="shared" si="468"/>
        <v/>
      </c>
      <c r="CL782" s="61" t="str">
        <f t="shared" si="469"/>
        <v/>
      </c>
      <c r="CM782" s="39" t="str">
        <f t="shared" si="470"/>
        <v/>
      </c>
      <c r="CN782" s="39" t="str">
        <f t="shared" si="471"/>
        <v/>
      </c>
      <c r="CO782" s="42" t="str">
        <f t="shared" si="472"/>
        <v/>
      </c>
      <c r="CP782" s="42" t="str">
        <f t="shared" si="473"/>
        <v/>
      </c>
      <c r="CQ782" s="42" t="str">
        <f t="shared" si="474"/>
        <v/>
      </c>
      <c r="CR782" s="42" t="str">
        <f t="shared" si="475"/>
        <v/>
      </c>
      <c r="CS782" s="42" t="str">
        <f t="shared" si="476"/>
        <v/>
      </c>
      <c r="CT782" s="42" t="str">
        <f t="shared" si="477"/>
        <v/>
      </c>
      <c r="CU782" s="43" t="str">
        <f t="shared" si="478"/>
        <v/>
      </c>
      <c r="CV782" s="43" t="str">
        <f t="shared" si="479"/>
        <v/>
      </c>
      <c r="CW782" s="43" t="str">
        <f t="shared" si="480"/>
        <v/>
      </c>
      <c r="CX782" s="13"/>
    </row>
    <row r="783" spans="1:102" x14ac:dyDescent="0.25">
      <c r="A783" s="31"/>
      <c r="B783" s="13"/>
      <c r="C783" s="13"/>
      <c r="D783" s="13"/>
      <c r="E783" s="32"/>
      <c r="F783" s="32"/>
      <c r="G783" s="32"/>
      <c r="H783" s="32"/>
      <c r="I783" s="32"/>
      <c r="J783" s="13"/>
      <c r="K783" s="33"/>
      <c r="L783" s="34" t="str">
        <f>IFERROR(INDEX('Pokemon Data'!A:A,MATCH($A783,'Pokemon Data'!$B:$B,0)),"")</f>
        <v/>
      </c>
      <c r="M783" s="34" t="str">
        <f>IFERROR(INDEX('Pokemon Data'!I:I,MATCH($A783,'Pokemon Data'!$B:$B,0)),"")</f>
        <v/>
      </c>
      <c r="N783" s="34" t="str">
        <f>IFERROR(INDEX('Pokemon Data'!J:J,MATCH($A783,'Pokemon Data'!$B:$B,0)),"")</f>
        <v/>
      </c>
      <c r="O783" s="34" t="str">
        <f>IFERROR(INDEX('Pokemon Data'!K:K,MATCH($A783,'Pokemon Data'!$B:$B,0)),"")</f>
        <v/>
      </c>
      <c r="P783" s="35" t="str">
        <f>IFERROR(INDEX('Level Multipliers'!$A:$A,MATCH($D783,'Level Multipliers'!$B:$B,0)),"")</f>
        <v/>
      </c>
      <c r="Q783" s="36" t="str">
        <f>IFERROR(INDEX('Level Multipliers'!$D:$D,MATCH(P783,'Level Multipliers'!$A:$A,0)),"")</f>
        <v/>
      </c>
      <c r="R783" s="37" t="str">
        <f t="shared" si="444"/>
        <v/>
      </c>
      <c r="S783" s="37" t="str">
        <f t="shared" si="445"/>
        <v/>
      </c>
      <c r="T783" s="38" t="str">
        <f t="shared" si="446"/>
        <v/>
      </c>
      <c r="U783" s="38" t="str">
        <f t="shared" si="447"/>
        <v/>
      </c>
      <c r="V783" s="38" t="b">
        <f t="shared" si="448"/>
        <v>1</v>
      </c>
      <c r="W783" s="37" t="str">
        <f t="array" ref="W783:AG783">IF(V783,"",IVSolution($M783,$N783,$O783,R783,S783,T783,U783,$E783,$F783,$G783,$H783,$I783))</f>
        <v/>
      </c>
      <c r="X783" s="37" t="str">
        <v/>
      </c>
      <c r="Y783" s="37" t="str">
        <v/>
      </c>
      <c r="Z783" s="39" t="str">
        <v/>
      </c>
      <c r="AA783" s="39" t="str">
        <v/>
      </c>
      <c r="AB783" s="37" t="str">
        <v/>
      </c>
      <c r="AC783" s="37" t="str">
        <v/>
      </c>
      <c r="AD783" s="37" t="str">
        <v/>
      </c>
      <c r="AE783" s="37" t="str">
        <v/>
      </c>
      <c r="AF783" s="37" t="str">
        <v/>
      </c>
      <c r="AG783" s="37" t="str">
        <v/>
      </c>
      <c r="AH783" s="40" t="str">
        <f t="shared" si="449"/>
        <v/>
      </c>
      <c r="AI783" s="36" t="str">
        <f>IFERROR(INDEX('Level Multipliers'!$D:$D,MATCH(AH783,'Level Multipliers'!$A:$A,0)),"")</f>
        <v/>
      </c>
      <c r="AJ783" s="37" t="str">
        <f t="shared" si="450"/>
        <v/>
      </c>
      <c r="AK783" s="37" t="str">
        <f t="shared" si="451"/>
        <v/>
      </c>
      <c r="AL783" s="38" t="str">
        <f t="shared" si="452"/>
        <v/>
      </c>
      <c r="AM783" s="38" t="str">
        <f t="shared" si="453"/>
        <v/>
      </c>
      <c r="AN783" s="38" t="b">
        <f t="shared" si="454"/>
        <v>1</v>
      </c>
      <c r="AO783" s="37" t="str">
        <f t="array" ref="AO783:AY783">IF(AN783,"",IVSolution($M783,$N783,$O783,AJ783,AK783,AL783,AM783,$E783,$F783,$G783,$H783,$I783))</f>
        <v/>
      </c>
      <c r="AP783" s="37" t="str">
        <v/>
      </c>
      <c r="AQ783" s="37" t="str">
        <v/>
      </c>
      <c r="AR783" s="39" t="str">
        <v/>
      </c>
      <c r="AS783" s="39" t="str">
        <v/>
      </c>
      <c r="AT783" s="37" t="str">
        <v/>
      </c>
      <c r="AU783" s="37" t="str">
        <v/>
      </c>
      <c r="AV783" s="37" t="str">
        <v/>
      </c>
      <c r="AW783" s="37" t="str">
        <v/>
      </c>
      <c r="AX783" s="37" t="str">
        <v/>
      </c>
      <c r="AY783" s="37" t="str">
        <v/>
      </c>
      <c r="AZ783" s="40" t="str">
        <f t="shared" si="455"/>
        <v/>
      </c>
      <c r="BA783" s="36" t="str">
        <f>IFERROR(INDEX('Level Multipliers'!$D:$D,MATCH(AZ783,'Level Multipliers'!$A:$A,0)),"")</f>
        <v/>
      </c>
      <c r="BB783" s="37" t="str">
        <f t="shared" si="456"/>
        <v/>
      </c>
      <c r="BC783" s="37" t="str">
        <f t="shared" si="457"/>
        <v/>
      </c>
      <c r="BD783" s="38" t="str">
        <f t="shared" si="458"/>
        <v/>
      </c>
      <c r="BE783" s="38" t="str">
        <f t="shared" si="459"/>
        <v/>
      </c>
      <c r="BF783" s="38" t="b">
        <f t="shared" si="460"/>
        <v>1</v>
      </c>
      <c r="BG783" s="37" t="str">
        <f t="array" ref="BG783:BQ783">IF(BF783,"",IVSolution($M783,$N783,$O783,BB783,BC783,BD783,BE783,$E783,$F783,$G783,$H783,$I783))</f>
        <v/>
      </c>
      <c r="BH783" s="37" t="str">
        <v/>
      </c>
      <c r="BI783" s="37" t="str">
        <v/>
      </c>
      <c r="BJ783" s="39" t="str">
        <v/>
      </c>
      <c r="BK783" s="39" t="str">
        <v/>
      </c>
      <c r="BL783" s="37" t="str">
        <v/>
      </c>
      <c r="BM783" s="37" t="str">
        <v/>
      </c>
      <c r="BN783" s="37" t="str">
        <v/>
      </c>
      <c r="BO783" s="37" t="str">
        <v/>
      </c>
      <c r="BP783" s="37" t="str">
        <v/>
      </c>
      <c r="BQ783" s="37" t="str">
        <v/>
      </c>
      <c r="BR783" s="40" t="str">
        <f t="shared" si="461"/>
        <v/>
      </c>
      <c r="BS783" s="36" t="str">
        <f>IFERROR(INDEX('Level Multipliers'!$D:$D,MATCH(BR783,'Level Multipliers'!$A:$A,0)),"")</f>
        <v/>
      </c>
      <c r="BT783" s="37" t="str">
        <f t="shared" si="462"/>
        <v/>
      </c>
      <c r="BU783" s="37" t="str">
        <f t="shared" si="463"/>
        <v/>
      </c>
      <c r="BV783" s="38" t="str">
        <f t="shared" si="464"/>
        <v/>
      </c>
      <c r="BW783" s="38" t="str">
        <f t="shared" si="465"/>
        <v/>
      </c>
      <c r="BX783" s="38" t="b">
        <f t="shared" si="466"/>
        <v>1</v>
      </c>
      <c r="BY783" s="37" t="str">
        <f t="array" ref="BY783:CI783">IF(BX783,"",IVSolution($M783,$N783,$O783,BT783,BU783,BV783,BW783,$E783,$F783,$G783,$H783,$I783))</f>
        <v/>
      </c>
      <c r="BZ783" s="37" t="str">
        <v/>
      </c>
      <c r="CA783" s="37" t="str">
        <v/>
      </c>
      <c r="CB783" s="39" t="str">
        <v/>
      </c>
      <c r="CC783" s="39" t="str">
        <v/>
      </c>
      <c r="CD783" s="37" t="str">
        <v/>
      </c>
      <c r="CE783" s="37" t="str">
        <v/>
      </c>
      <c r="CF783" s="37" t="str">
        <v/>
      </c>
      <c r="CG783" s="37" t="str">
        <v/>
      </c>
      <c r="CH783" s="37" t="str">
        <v/>
      </c>
      <c r="CI783" s="37" t="str">
        <v/>
      </c>
      <c r="CJ783" s="41" t="str">
        <f t="shared" si="467"/>
        <v/>
      </c>
      <c r="CK783" s="41" t="str">
        <f t="shared" si="468"/>
        <v/>
      </c>
      <c r="CL783" s="61" t="str">
        <f t="shared" si="469"/>
        <v/>
      </c>
      <c r="CM783" s="39" t="str">
        <f t="shared" si="470"/>
        <v/>
      </c>
      <c r="CN783" s="39" t="str">
        <f t="shared" si="471"/>
        <v/>
      </c>
      <c r="CO783" s="42" t="str">
        <f t="shared" si="472"/>
        <v/>
      </c>
      <c r="CP783" s="42" t="str">
        <f t="shared" si="473"/>
        <v/>
      </c>
      <c r="CQ783" s="42" t="str">
        <f t="shared" si="474"/>
        <v/>
      </c>
      <c r="CR783" s="42" t="str">
        <f t="shared" si="475"/>
        <v/>
      </c>
      <c r="CS783" s="42" t="str">
        <f t="shared" si="476"/>
        <v/>
      </c>
      <c r="CT783" s="42" t="str">
        <f t="shared" si="477"/>
        <v/>
      </c>
      <c r="CU783" s="43" t="str">
        <f t="shared" si="478"/>
        <v/>
      </c>
      <c r="CV783" s="43" t="str">
        <f t="shared" si="479"/>
        <v/>
      </c>
      <c r="CW783" s="43" t="str">
        <f t="shared" si="480"/>
        <v/>
      </c>
      <c r="CX783" s="13"/>
    </row>
    <row r="784" spans="1:102" x14ac:dyDescent="0.25">
      <c r="A784" s="31"/>
      <c r="B784" s="13"/>
      <c r="C784" s="13"/>
      <c r="D784" s="13"/>
      <c r="E784" s="32"/>
      <c r="F784" s="32"/>
      <c r="G784" s="32"/>
      <c r="H784" s="32"/>
      <c r="I784" s="32"/>
      <c r="J784" s="13"/>
      <c r="K784" s="33"/>
      <c r="L784" s="34" t="str">
        <f>IFERROR(INDEX('Pokemon Data'!A:A,MATCH($A784,'Pokemon Data'!$B:$B,0)),"")</f>
        <v/>
      </c>
      <c r="M784" s="34" t="str">
        <f>IFERROR(INDEX('Pokemon Data'!I:I,MATCH($A784,'Pokemon Data'!$B:$B,0)),"")</f>
        <v/>
      </c>
      <c r="N784" s="34" t="str">
        <f>IFERROR(INDEX('Pokemon Data'!J:J,MATCH($A784,'Pokemon Data'!$B:$B,0)),"")</f>
        <v/>
      </c>
      <c r="O784" s="34" t="str">
        <f>IFERROR(INDEX('Pokemon Data'!K:K,MATCH($A784,'Pokemon Data'!$B:$B,0)),"")</f>
        <v/>
      </c>
      <c r="P784" s="35" t="str">
        <f>IFERROR(INDEX('Level Multipliers'!$A:$A,MATCH($D784,'Level Multipliers'!$B:$B,0)),"")</f>
        <v/>
      </c>
      <c r="Q784" s="36" t="str">
        <f>IFERROR(INDEX('Level Multipliers'!$D:$D,MATCH(P784,'Level Multipliers'!$A:$A,0)),"")</f>
        <v/>
      </c>
      <c r="R784" s="37" t="str">
        <f t="shared" si="444"/>
        <v/>
      </c>
      <c r="S784" s="37" t="str">
        <f t="shared" si="445"/>
        <v/>
      </c>
      <c r="T784" s="38" t="str">
        <f t="shared" si="446"/>
        <v/>
      </c>
      <c r="U784" s="38" t="str">
        <f t="shared" si="447"/>
        <v/>
      </c>
      <c r="V784" s="38" t="b">
        <f t="shared" si="448"/>
        <v>1</v>
      </c>
      <c r="W784" s="37" t="str">
        <f t="array" ref="W784:AG784">IF(V784,"",IVSolution($M784,$N784,$O784,R784,S784,T784,U784,$E784,$F784,$G784,$H784,$I784))</f>
        <v/>
      </c>
      <c r="X784" s="37" t="str">
        <v/>
      </c>
      <c r="Y784" s="37" t="str">
        <v/>
      </c>
      <c r="Z784" s="39" t="str">
        <v/>
      </c>
      <c r="AA784" s="39" t="str">
        <v/>
      </c>
      <c r="AB784" s="37" t="str">
        <v/>
      </c>
      <c r="AC784" s="37" t="str">
        <v/>
      </c>
      <c r="AD784" s="37" t="str">
        <v/>
      </c>
      <c r="AE784" s="37" t="str">
        <v/>
      </c>
      <c r="AF784" s="37" t="str">
        <v/>
      </c>
      <c r="AG784" s="37" t="str">
        <v/>
      </c>
      <c r="AH784" s="40" t="str">
        <f t="shared" si="449"/>
        <v/>
      </c>
      <c r="AI784" s="36" t="str">
        <f>IFERROR(INDEX('Level Multipliers'!$D:$D,MATCH(AH784,'Level Multipliers'!$A:$A,0)),"")</f>
        <v/>
      </c>
      <c r="AJ784" s="37" t="str">
        <f t="shared" si="450"/>
        <v/>
      </c>
      <c r="AK784" s="37" t="str">
        <f t="shared" si="451"/>
        <v/>
      </c>
      <c r="AL784" s="38" t="str">
        <f t="shared" si="452"/>
        <v/>
      </c>
      <c r="AM784" s="38" t="str">
        <f t="shared" si="453"/>
        <v/>
      </c>
      <c r="AN784" s="38" t="b">
        <f t="shared" si="454"/>
        <v>1</v>
      </c>
      <c r="AO784" s="37" t="str">
        <f t="array" ref="AO784:AY784">IF(AN784,"",IVSolution($M784,$N784,$O784,AJ784,AK784,AL784,AM784,$E784,$F784,$G784,$H784,$I784))</f>
        <v/>
      </c>
      <c r="AP784" s="37" t="str">
        <v/>
      </c>
      <c r="AQ784" s="37" t="str">
        <v/>
      </c>
      <c r="AR784" s="39" t="str">
        <v/>
      </c>
      <c r="AS784" s="39" t="str">
        <v/>
      </c>
      <c r="AT784" s="37" t="str">
        <v/>
      </c>
      <c r="AU784" s="37" t="str">
        <v/>
      </c>
      <c r="AV784" s="37" t="str">
        <v/>
      </c>
      <c r="AW784" s="37" t="str">
        <v/>
      </c>
      <c r="AX784" s="37" t="str">
        <v/>
      </c>
      <c r="AY784" s="37" t="str">
        <v/>
      </c>
      <c r="AZ784" s="40" t="str">
        <f t="shared" si="455"/>
        <v/>
      </c>
      <c r="BA784" s="36" t="str">
        <f>IFERROR(INDEX('Level Multipliers'!$D:$D,MATCH(AZ784,'Level Multipliers'!$A:$A,0)),"")</f>
        <v/>
      </c>
      <c r="BB784" s="37" t="str">
        <f t="shared" si="456"/>
        <v/>
      </c>
      <c r="BC784" s="37" t="str">
        <f t="shared" si="457"/>
        <v/>
      </c>
      <c r="BD784" s="38" t="str">
        <f t="shared" si="458"/>
        <v/>
      </c>
      <c r="BE784" s="38" t="str">
        <f t="shared" si="459"/>
        <v/>
      </c>
      <c r="BF784" s="38" t="b">
        <f t="shared" si="460"/>
        <v>1</v>
      </c>
      <c r="BG784" s="37" t="str">
        <f t="array" ref="BG784:BQ784">IF(BF784,"",IVSolution($M784,$N784,$O784,BB784,BC784,BD784,BE784,$E784,$F784,$G784,$H784,$I784))</f>
        <v/>
      </c>
      <c r="BH784" s="37" t="str">
        <v/>
      </c>
      <c r="BI784" s="37" t="str">
        <v/>
      </c>
      <c r="BJ784" s="39" t="str">
        <v/>
      </c>
      <c r="BK784" s="39" t="str">
        <v/>
      </c>
      <c r="BL784" s="37" t="str">
        <v/>
      </c>
      <c r="BM784" s="37" t="str">
        <v/>
      </c>
      <c r="BN784" s="37" t="str">
        <v/>
      </c>
      <c r="BO784" s="37" t="str">
        <v/>
      </c>
      <c r="BP784" s="37" t="str">
        <v/>
      </c>
      <c r="BQ784" s="37" t="str">
        <v/>
      </c>
      <c r="BR784" s="40" t="str">
        <f t="shared" si="461"/>
        <v/>
      </c>
      <c r="BS784" s="36" t="str">
        <f>IFERROR(INDEX('Level Multipliers'!$D:$D,MATCH(BR784,'Level Multipliers'!$A:$A,0)),"")</f>
        <v/>
      </c>
      <c r="BT784" s="37" t="str">
        <f t="shared" si="462"/>
        <v/>
      </c>
      <c r="BU784" s="37" t="str">
        <f t="shared" si="463"/>
        <v/>
      </c>
      <c r="BV784" s="38" t="str">
        <f t="shared" si="464"/>
        <v/>
      </c>
      <c r="BW784" s="38" t="str">
        <f t="shared" si="465"/>
        <v/>
      </c>
      <c r="BX784" s="38" t="b">
        <f t="shared" si="466"/>
        <v>1</v>
      </c>
      <c r="BY784" s="37" t="str">
        <f t="array" ref="BY784:CI784">IF(BX784,"",IVSolution($M784,$N784,$O784,BT784,BU784,BV784,BW784,$E784,$F784,$G784,$H784,$I784))</f>
        <v/>
      </c>
      <c r="BZ784" s="37" t="str">
        <v/>
      </c>
      <c r="CA784" s="37" t="str">
        <v/>
      </c>
      <c r="CB784" s="39" t="str">
        <v/>
      </c>
      <c r="CC784" s="39" t="str">
        <v/>
      </c>
      <c r="CD784" s="37" t="str">
        <v/>
      </c>
      <c r="CE784" s="37" t="str">
        <v/>
      </c>
      <c r="CF784" s="37" t="str">
        <v/>
      </c>
      <c r="CG784" s="37" t="str">
        <v/>
      </c>
      <c r="CH784" s="37" t="str">
        <v/>
      </c>
      <c r="CI784" s="37" t="str">
        <v/>
      </c>
      <c r="CJ784" s="41" t="str">
        <f t="shared" si="467"/>
        <v/>
      </c>
      <c r="CK784" s="41" t="str">
        <f t="shared" si="468"/>
        <v/>
      </c>
      <c r="CL784" s="61" t="str">
        <f t="shared" si="469"/>
        <v/>
      </c>
      <c r="CM784" s="39" t="str">
        <f t="shared" si="470"/>
        <v/>
      </c>
      <c r="CN784" s="39" t="str">
        <f t="shared" si="471"/>
        <v/>
      </c>
      <c r="CO784" s="42" t="str">
        <f t="shared" si="472"/>
        <v/>
      </c>
      <c r="CP784" s="42" t="str">
        <f t="shared" si="473"/>
        <v/>
      </c>
      <c r="CQ784" s="42" t="str">
        <f t="shared" si="474"/>
        <v/>
      </c>
      <c r="CR784" s="42" t="str">
        <f t="shared" si="475"/>
        <v/>
      </c>
      <c r="CS784" s="42" t="str">
        <f t="shared" si="476"/>
        <v/>
      </c>
      <c r="CT784" s="42" t="str">
        <f t="shared" si="477"/>
        <v/>
      </c>
      <c r="CU784" s="43" t="str">
        <f t="shared" si="478"/>
        <v/>
      </c>
      <c r="CV784" s="43" t="str">
        <f t="shared" si="479"/>
        <v/>
      </c>
      <c r="CW784" s="43" t="str">
        <f t="shared" si="480"/>
        <v/>
      </c>
      <c r="CX784" s="13"/>
    </row>
    <row r="785" spans="1:102" x14ac:dyDescent="0.25">
      <c r="A785" s="31"/>
      <c r="B785" s="13"/>
      <c r="C785" s="13"/>
      <c r="D785" s="13"/>
      <c r="E785" s="32"/>
      <c r="F785" s="32"/>
      <c r="G785" s="32"/>
      <c r="H785" s="32"/>
      <c r="I785" s="32"/>
      <c r="J785" s="13"/>
      <c r="K785" s="33"/>
      <c r="L785" s="34" t="str">
        <f>IFERROR(INDEX('Pokemon Data'!A:A,MATCH($A785,'Pokemon Data'!$B:$B,0)),"")</f>
        <v/>
      </c>
      <c r="M785" s="34" t="str">
        <f>IFERROR(INDEX('Pokemon Data'!I:I,MATCH($A785,'Pokemon Data'!$B:$B,0)),"")</f>
        <v/>
      </c>
      <c r="N785" s="34" t="str">
        <f>IFERROR(INDEX('Pokemon Data'!J:J,MATCH($A785,'Pokemon Data'!$B:$B,0)),"")</f>
        <v/>
      </c>
      <c r="O785" s="34" t="str">
        <f>IFERROR(INDEX('Pokemon Data'!K:K,MATCH($A785,'Pokemon Data'!$B:$B,0)),"")</f>
        <v/>
      </c>
      <c r="P785" s="35" t="str">
        <f>IFERROR(INDEX('Level Multipliers'!$A:$A,MATCH($D785,'Level Multipliers'!$B:$B,0)),"")</f>
        <v/>
      </c>
      <c r="Q785" s="36" t="str">
        <f>IFERROR(INDEX('Level Multipliers'!$D:$D,MATCH(P785,'Level Multipliers'!$A:$A,0)),"")</f>
        <v/>
      </c>
      <c r="R785" s="37" t="str">
        <f t="shared" si="444"/>
        <v/>
      </c>
      <c r="S785" s="37" t="str">
        <f t="shared" si="445"/>
        <v/>
      </c>
      <c r="T785" s="38" t="str">
        <f t="shared" si="446"/>
        <v/>
      </c>
      <c r="U785" s="38" t="str">
        <f t="shared" si="447"/>
        <v/>
      </c>
      <c r="V785" s="38" t="b">
        <f t="shared" si="448"/>
        <v>1</v>
      </c>
      <c r="W785" s="37" t="str">
        <f t="array" ref="W785:AG785">IF(V785,"",IVSolution($M785,$N785,$O785,R785,S785,T785,U785,$E785,$F785,$G785,$H785,$I785))</f>
        <v/>
      </c>
      <c r="X785" s="37" t="str">
        <v/>
      </c>
      <c r="Y785" s="37" t="str">
        <v/>
      </c>
      <c r="Z785" s="39" t="str">
        <v/>
      </c>
      <c r="AA785" s="39" t="str">
        <v/>
      </c>
      <c r="AB785" s="37" t="str">
        <v/>
      </c>
      <c r="AC785" s="37" t="str">
        <v/>
      </c>
      <c r="AD785" s="37" t="str">
        <v/>
      </c>
      <c r="AE785" s="37" t="str">
        <v/>
      </c>
      <c r="AF785" s="37" t="str">
        <v/>
      </c>
      <c r="AG785" s="37" t="str">
        <v/>
      </c>
      <c r="AH785" s="40" t="str">
        <f t="shared" si="449"/>
        <v/>
      </c>
      <c r="AI785" s="36" t="str">
        <f>IFERROR(INDEX('Level Multipliers'!$D:$D,MATCH(AH785,'Level Multipliers'!$A:$A,0)),"")</f>
        <v/>
      </c>
      <c r="AJ785" s="37" t="str">
        <f t="shared" si="450"/>
        <v/>
      </c>
      <c r="AK785" s="37" t="str">
        <f t="shared" si="451"/>
        <v/>
      </c>
      <c r="AL785" s="38" t="str">
        <f t="shared" si="452"/>
        <v/>
      </c>
      <c r="AM785" s="38" t="str">
        <f t="shared" si="453"/>
        <v/>
      </c>
      <c r="AN785" s="38" t="b">
        <f t="shared" si="454"/>
        <v>1</v>
      </c>
      <c r="AO785" s="37" t="str">
        <f t="array" ref="AO785:AY785">IF(AN785,"",IVSolution($M785,$N785,$O785,AJ785,AK785,AL785,AM785,$E785,$F785,$G785,$H785,$I785))</f>
        <v/>
      </c>
      <c r="AP785" s="37" t="str">
        <v/>
      </c>
      <c r="AQ785" s="37" t="str">
        <v/>
      </c>
      <c r="AR785" s="39" t="str">
        <v/>
      </c>
      <c r="AS785" s="39" t="str">
        <v/>
      </c>
      <c r="AT785" s="37" t="str">
        <v/>
      </c>
      <c r="AU785" s="37" t="str">
        <v/>
      </c>
      <c r="AV785" s="37" t="str">
        <v/>
      </c>
      <c r="AW785" s="37" t="str">
        <v/>
      </c>
      <c r="AX785" s="37" t="str">
        <v/>
      </c>
      <c r="AY785" s="37" t="str">
        <v/>
      </c>
      <c r="AZ785" s="40" t="str">
        <f t="shared" si="455"/>
        <v/>
      </c>
      <c r="BA785" s="36" t="str">
        <f>IFERROR(INDEX('Level Multipliers'!$D:$D,MATCH(AZ785,'Level Multipliers'!$A:$A,0)),"")</f>
        <v/>
      </c>
      <c r="BB785" s="37" t="str">
        <f t="shared" si="456"/>
        <v/>
      </c>
      <c r="BC785" s="37" t="str">
        <f t="shared" si="457"/>
        <v/>
      </c>
      <c r="BD785" s="38" t="str">
        <f t="shared" si="458"/>
        <v/>
      </c>
      <c r="BE785" s="38" t="str">
        <f t="shared" si="459"/>
        <v/>
      </c>
      <c r="BF785" s="38" t="b">
        <f t="shared" si="460"/>
        <v>1</v>
      </c>
      <c r="BG785" s="37" t="str">
        <f t="array" ref="BG785:BQ785">IF(BF785,"",IVSolution($M785,$N785,$O785,BB785,BC785,BD785,BE785,$E785,$F785,$G785,$H785,$I785))</f>
        <v/>
      </c>
      <c r="BH785" s="37" t="str">
        <v/>
      </c>
      <c r="BI785" s="37" t="str">
        <v/>
      </c>
      <c r="BJ785" s="39" t="str">
        <v/>
      </c>
      <c r="BK785" s="39" t="str">
        <v/>
      </c>
      <c r="BL785" s="37" t="str">
        <v/>
      </c>
      <c r="BM785" s="37" t="str">
        <v/>
      </c>
      <c r="BN785" s="37" t="str">
        <v/>
      </c>
      <c r="BO785" s="37" t="str">
        <v/>
      </c>
      <c r="BP785" s="37" t="str">
        <v/>
      </c>
      <c r="BQ785" s="37" t="str">
        <v/>
      </c>
      <c r="BR785" s="40" t="str">
        <f t="shared" si="461"/>
        <v/>
      </c>
      <c r="BS785" s="36" t="str">
        <f>IFERROR(INDEX('Level Multipliers'!$D:$D,MATCH(BR785,'Level Multipliers'!$A:$A,0)),"")</f>
        <v/>
      </c>
      <c r="BT785" s="37" t="str">
        <f t="shared" si="462"/>
        <v/>
      </c>
      <c r="BU785" s="37" t="str">
        <f t="shared" si="463"/>
        <v/>
      </c>
      <c r="BV785" s="38" t="str">
        <f t="shared" si="464"/>
        <v/>
      </c>
      <c r="BW785" s="38" t="str">
        <f t="shared" si="465"/>
        <v/>
      </c>
      <c r="BX785" s="38" t="b">
        <f t="shared" si="466"/>
        <v>1</v>
      </c>
      <c r="BY785" s="37" t="str">
        <f t="array" ref="BY785:CI785">IF(BX785,"",IVSolution($M785,$N785,$O785,BT785,BU785,BV785,BW785,$E785,$F785,$G785,$H785,$I785))</f>
        <v/>
      </c>
      <c r="BZ785" s="37" t="str">
        <v/>
      </c>
      <c r="CA785" s="37" t="str">
        <v/>
      </c>
      <c r="CB785" s="39" t="str">
        <v/>
      </c>
      <c r="CC785" s="39" t="str">
        <v/>
      </c>
      <c r="CD785" s="37" t="str">
        <v/>
      </c>
      <c r="CE785" s="37" t="str">
        <v/>
      </c>
      <c r="CF785" s="37" t="str">
        <v/>
      </c>
      <c r="CG785" s="37" t="str">
        <v/>
      </c>
      <c r="CH785" s="37" t="str">
        <v/>
      </c>
      <c r="CI785" s="37" t="str">
        <v/>
      </c>
      <c r="CJ785" s="41" t="str">
        <f t="shared" si="467"/>
        <v/>
      </c>
      <c r="CK785" s="41" t="str">
        <f t="shared" si="468"/>
        <v/>
      </c>
      <c r="CL785" s="61" t="str">
        <f t="shared" si="469"/>
        <v/>
      </c>
      <c r="CM785" s="39" t="str">
        <f t="shared" si="470"/>
        <v/>
      </c>
      <c r="CN785" s="39" t="str">
        <f t="shared" si="471"/>
        <v/>
      </c>
      <c r="CO785" s="42" t="str">
        <f t="shared" si="472"/>
        <v/>
      </c>
      <c r="CP785" s="42" t="str">
        <f t="shared" si="473"/>
        <v/>
      </c>
      <c r="CQ785" s="42" t="str">
        <f t="shared" si="474"/>
        <v/>
      </c>
      <c r="CR785" s="42" t="str">
        <f t="shared" si="475"/>
        <v/>
      </c>
      <c r="CS785" s="42" t="str">
        <f t="shared" si="476"/>
        <v/>
      </c>
      <c r="CT785" s="42" t="str">
        <f t="shared" si="477"/>
        <v/>
      </c>
      <c r="CU785" s="43" t="str">
        <f t="shared" si="478"/>
        <v/>
      </c>
      <c r="CV785" s="43" t="str">
        <f t="shared" si="479"/>
        <v/>
      </c>
      <c r="CW785" s="43" t="str">
        <f t="shared" si="480"/>
        <v/>
      </c>
      <c r="CX785" s="13"/>
    </row>
    <row r="786" spans="1:102" x14ac:dyDescent="0.25">
      <c r="A786" s="31"/>
      <c r="B786" s="13"/>
      <c r="C786" s="13"/>
      <c r="D786" s="13"/>
      <c r="E786" s="32"/>
      <c r="F786" s="32"/>
      <c r="G786" s="32"/>
      <c r="H786" s="32"/>
      <c r="I786" s="32"/>
      <c r="J786" s="13"/>
      <c r="K786" s="33"/>
      <c r="L786" s="34" t="str">
        <f>IFERROR(INDEX('Pokemon Data'!A:A,MATCH($A786,'Pokemon Data'!$B:$B,0)),"")</f>
        <v/>
      </c>
      <c r="M786" s="34" t="str">
        <f>IFERROR(INDEX('Pokemon Data'!I:I,MATCH($A786,'Pokemon Data'!$B:$B,0)),"")</f>
        <v/>
      </c>
      <c r="N786" s="34" t="str">
        <f>IFERROR(INDEX('Pokemon Data'!J:J,MATCH($A786,'Pokemon Data'!$B:$B,0)),"")</f>
        <v/>
      </c>
      <c r="O786" s="34" t="str">
        <f>IFERROR(INDEX('Pokemon Data'!K:K,MATCH($A786,'Pokemon Data'!$B:$B,0)),"")</f>
        <v/>
      </c>
      <c r="P786" s="35" t="str">
        <f>IFERROR(INDEX('Level Multipliers'!$A:$A,MATCH($D786,'Level Multipliers'!$B:$B,0)),"")</f>
        <v/>
      </c>
      <c r="Q786" s="36" t="str">
        <f>IFERROR(INDEX('Level Multipliers'!$D:$D,MATCH(P786,'Level Multipliers'!$A:$A,0)),"")</f>
        <v/>
      </c>
      <c r="R786" s="37" t="str">
        <f t="shared" si="444"/>
        <v/>
      </c>
      <c r="S786" s="37" t="str">
        <f t="shared" si="445"/>
        <v/>
      </c>
      <c r="T786" s="38" t="str">
        <f t="shared" si="446"/>
        <v/>
      </c>
      <c r="U786" s="38" t="str">
        <f t="shared" si="447"/>
        <v/>
      </c>
      <c r="V786" s="38" t="b">
        <f t="shared" si="448"/>
        <v>1</v>
      </c>
      <c r="W786" s="37" t="str">
        <f t="array" ref="W786:AG786">IF(V786,"",IVSolution($M786,$N786,$O786,R786,S786,T786,U786,$E786,$F786,$G786,$H786,$I786))</f>
        <v/>
      </c>
      <c r="X786" s="37" t="str">
        <v/>
      </c>
      <c r="Y786" s="37" t="str">
        <v/>
      </c>
      <c r="Z786" s="39" t="str">
        <v/>
      </c>
      <c r="AA786" s="39" t="str">
        <v/>
      </c>
      <c r="AB786" s="37" t="str">
        <v/>
      </c>
      <c r="AC786" s="37" t="str">
        <v/>
      </c>
      <c r="AD786" s="37" t="str">
        <v/>
      </c>
      <c r="AE786" s="37" t="str">
        <v/>
      </c>
      <c r="AF786" s="37" t="str">
        <v/>
      </c>
      <c r="AG786" s="37" t="str">
        <v/>
      </c>
      <c r="AH786" s="40" t="str">
        <f t="shared" si="449"/>
        <v/>
      </c>
      <c r="AI786" s="36" t="str">
        <f>IFERROR(INDEX('Level Multipliers'!$D:$D,MATCH(AH786,'Level Multipliers'!$A:$A,0)),"")</f>
        <v/>
      </c>
      <c r="AJ786" s="37" t="str">
        <f t="shared" si="450"/>
        <v/>
      </c>
      <c r="AK786" s="37" t="str">
        <f t="shared" si="451"/>
        <v/>
      </c>
      <c r="AL786" s="38" t="str">
        <f t="shared" si="452"/>
        <v/>
      </c>
      <c r="AM786" s="38" t="str">
        <f t="shared" si="453"/>
        <v/>
      </c>
      <c r="AN786" s="38" t="b">
        <f t="shared" si="454"/>
        <v>1</v>
      </c>
      <c r="AO786" s="37" t="str">
        <f t="array" ref="AO786:AY786">IF(AN786,"",IVSolution($M786,$N786,$O786,AJ786,AK786,AL786,AM786,$E786,$F786,$G786,$H786,$I786))</f>
        <v/>
      </c>
      <c r="AP786" s="37" t="str">
        <v/>
      </c>
      <c r="AQ786" s="37" t="str">
        <v/>
      </c>
      <c r="AR786" s="39" t="str">
        <v/>
      </c>
      <c r="AS786" s="39" t="str">
        <v/>
      </c>
      <c r="AT786" s="37" t="str">
        <v/>
      </c>
      <c r="AU786" s="37" t="str">
        <v/>
      </c>
      <c r="AV786" s="37" t="str">
        <v/>
      </c>
      <c r="AW786" s="37" t="str">
        <v/>
      </c>
      <c r="AX786" s="37" t="str">
        <v/>
      </c>
      <c r="AY786" s="37" t="str">
        <v/>
      </c>
      <c r="AZ786" s="40" t="str">
        <f t="shared" si="455"/>
        <v/>
      </c>
      <c r="BA786" s="36" t="str">
        <f>IFERROR(INDEX('Level Multipliers'!$D:$D,MATCH(AZ786,'Level Multipliers'!$A:$A,0)),"")</f>
        <v/>
      </c>
      <c r="BB786" s="37" t="str">
        <f t="shared" si="456"/>
        <v/>
      </c>
      <c r="BC786" s="37" t="str">
        <f t="shared" si="457"/>
        <v/>
      </c>
      <c r="BD786" s="38" t="str">
        <f t="shared" si="458"/>
        <v/>
      </c>
      <c r="BE786" s="38" t="str">
        <f t="shared" si="459"/>
        <v/>
      </c>
      <c r="BF786" s="38" t="b">
        <f t="shared" si="460"/>
        <v>1</v>
      </c>
      <c r="BG786" s="37" t="str">
        <f t="array" ref="BG786:BQ786">IF(BF786,"",IVSolution($M786,$N786,$O786,BB786,BC786,BD786,BE786,$E786,$F786,$G786,$H786,$I786))</f>
        <v/>
      </c>
      <c r="BH786" s="37" t="str">
        <v/>
      </c>
      <c r="BI786" s="37" t="str">
        <v/>
      </c>
      <c r="BJ786" s="39" t="str">
        <v/>
      </c>
      <c r="BK786" s="39" t="str">
        <v/>
      </c>
      <c r="BL786" s="37" t="str">
        <v/>
      </c>
      <c r="BM786" s="37" t="str">
        <v/>
      </c>
      <c r="BN786" s="37" t="str">
        <v/>
      </c>
      <c r="BO786" s="37" t="str">
        <v/>
      </c>
      <c r="BP786" s="37" t="str">
        <v/>
      </c>
      <c r="BQ786" s="37" t="str">
        <v/>
      </c>
      <c r="BR786" s="40" t="str">
        <f t="shared" si="461"/>
        <v/>
      </c>
      <c r="BS786" s="36" t="str">
        <f>IFERROR(INDEX('Level Multipliers'!$D:$D,MATCH(BR786,'Level Multipliers'!$A:$A,0)),"")</f>
        <v/>
      </c>
      <c r="BT786" s="37" t="str">
        <f t="shared" si="462"/>
        <v/>
      </c>
      <c r="BU786" s="37" t="str">
        <f t="shared" si="463"/>
        <v/>
      </c>
      <c r="BV786" s="38" t="str">
        <f t="shared" si="464"/>
        <v/>
      </c>
      <c r="BW786" s="38" t="str">
        <f t="shared" si="465"/>
        <v/>
      </c>
      <c r="BX786" s="38" t="b">
        <f t="shared" si="466"/>
        <v>1</v>
      </c>
      <c r="BY786" s="37" t="str">
        <f t="array" ref="BY786:CI786">IF(BX786,"",IVSolution($M786,$N786,$O786,BT786,BU786,BV786,BW786,$E786,$F786,$G786,$H786,$I786))</f>
        <v/>
      </c>
      <c r="BZ786" s="37" t="str">
        <v/>
      </c>
      <c r="CA786" s="37" t="str">
        <v/>
      </c>
      <c r="CB786" s="39" t="str">
        <v/>
      </c>
      <c r="CC786" s="39" t="str">
        <v/>
      </c>
      <c r="CD786" s="37" t="str">
        <v/>
      </c>
      <c r="CE786" s="37" t="str">
        <v/>
      </c>
      <c r="CF786" s="37" t="str">
        <v/>
      </c>
      <c r="CG786" s="37" t="str">
        <v/>
      </c>
      <c r="CH786" s="37" t="str">
        <v/>
      </c>
      <c r="CI786" s="37" t="str">
        <v/>
      </c>
      <c r="CJ786" s="41" t="str">
        <f t="shared" si="467"/>
        <v/>
      </c>
      <c r="CK786" s="41" t="str">
        <f t="shared" si="468"/>
        <v/>
      </c>
      <c r="CL786" s="61" t="str">
        <f t="shared" si="469"/>
        <v/>
      </c>
      <c r="CM786" s="39" t="str">
        <f t="shared" si="470"/>
        <v/>
      </c>
      <c r="CN786" s="39" t="str">
        <f t="shared" si="471"/>
        <v/>
      </c>
      <c r="CO786" s="42" t="str">
        <f t="shared" si="472"/>
        <v/>
      </c>
      <c r="CP786" s="42" t="str">
        <f t="shared" si="473"/>
        <v/>
      </c>
      <c r="CQ786" s="42" t="str">
        <f t="shared" si="474"/>
        <v/>
      </c>
      <c r="CR786" s="42" t="str">
        <f t="shared" si="475"/>
        <v/>
      </c>
      <c r="CS786" s="42" t="str">
        <f t="shared" si="476"/>
        <v/>
      </c>
      <c r="CT786" s="42" t="str">
        <f t="shared" si="477"/>
        <v/>
      </c>
      <c r="CU786" s="43" t="str">
        <f t="shared" si="478"/>
        <v/>
      </c>
      <c r="CV786" s="43" t="str">
        <f t="shared" si="479"/>
        <v/>
      </c>
      <c r="CW786" s="43" t="str">
        <f t="shared" si="480"/>
        <v/>
      </c>
      <c r="CX786" s="13"/>
    </row>
    <row r="787" spans="1:102" x14ac:dyDescent="0.25">
      <c r="A787" s="31"/>
      <c r="B787" s="13"/>
      <c r="C787" s="13"/>
      <c r="D787" s="13"/>
      <c r="E787" s="32"/>
      <c r="F787" s="32"/>
      <c r="G787" s="32"/>
      <c r="H787" s="32"/>
      <c r="I787" s="32"/>
      <c r="J787" s="13"/>
      <c r="K787" s="33"/>
      <c r="L787" s="34" t="str">
        <f>IFERROR(INDEX('Pokemon Data'!A:A,MATCH($A787,'Pokemon Data'!$B:$B,0)),"")</f>
        <v/>
      </c>
      <c r="M787" s="34" t="str">
        <f>IFERROR(INDEX('Pokemon Data'!I:I,MATCH($A787,'Pokemon Data'!$B:$B,0)),"")</f>
        <v/>
      </c>
      <c r="N787" s="34" t="str">
        <f>IFERROR(INDEX('Pokemon Data'!J:J,MATCH($A787,'Pokemon Data'!$B:$B,0)),"")</f>
        <v/>
      </c>
      <c r="O787" s="34" t="str">
        <f>IFERROR(INDEX('Pokemon Data'!K:K,MATCH($A787,'Pokemon Data'!$B:$B,0)),"")</f>
        <v/>
      </c>
      <c r="P787" s="35" t="str">
        <f>IFERROR(INDEX('Level Multipliers'!$A:$A,MATCH($D787,'Level Multipliers'!$B:$B,0)),"")</f>
        <v/>
      </c>
      <c r="Q787" s="36" t="str">
        <f>IFERROR(INDEX('Level Multipliers'!$D:$D,MATCH(P787,'Level Multipliers'!$A:$A,0)),"")</f>
        <v/>
      </c>
      <c r="R787" s="37" t="str">
        <f t="shared" si="444"/>
        <v/>
      </c>
      <c r="S787" s="37" t="str">
        <f t="shared" si="445"/>
        <v/>
      </c>
      <c r="T787" s="38" t="str">
        <f t="shared" si="446"/>
        <v/>
      </c>
      <c r="U787" s="38" t="str">
        <f t="shared" si="447"/>
        <v/>
      </c>
      <c r="V787" s="38" t="b">
        <f t="shared" si="448"/>
        <v>1</v>
      </c>
      <c r="W787" s="37" t="str">
        <f t="array" ref="W787:AG787">IF(V787,"",IVSolution($M787,$N787,$O787,R787,S787,T787,U787,$E787,$F787,$G787,$H787,$I787))</f>
        <v/>
      </c>
      <c r="X787" s="37" t="str">
        <v/>
      </c>
      <c r="Y787" s="37" t="str">
        <v/>
      </c>
      <c r="Z787" s="39" t="str">
        <v/>
      </c>
      <c r="AA787" s="39" t="str">
        <v/>
      </c>
      <c r="AB787" s="37" t="str">
        <v/>
      </c>
      <c r="AC787" s="37" t="str">
        <v/>
      </c>
      <c r="AD787" s="37" t="str">
        <v/>
      </c>
      <c r="AE787" s="37" t="str">
        <v/>
      </c>
      <c r="AF787" s="37" t="str">
        <v/>
      </c>
      <c r="AG787" s="37" t="str">
        <v/>
      </c>
      <c r="AH787" s="40" t="str">
        <f t="shared" si="449"/>
        <v/>
      </c>
      <c r="AI787" s="36" t="str">
        <f>IFERROR(INDEX('Level Multipliers'!$D:$D,MATCH(AH787,'Level Multipliers'!$A:$A,0)),"")</f>
        <v/>
      </c>
      <c r="AJ787" s="37" t="str">
        <f t="shared" si="450"/>
        <v/>
      </c>
      <c r="AK787" s="37" t="str">
        <f t="shared" si="451"/>
        <v/>
      </c>
      <c r="AL787" s="38" t="str">
        <f t="shared" si="452"/>
        <v/>
      </c>
      <c r="AM787" s="38" t="str">
        <f t="shared" si="453"/>
        <v/>
      </c>
      <c r="AN787" s="38" t="b">
        <f t="shared" si="454"/>
        <v>1</v>
      </c>
      <c r="AO787" s="37" t="str">
        <f t="array" ref="AO787:AY787">IF(AN787,"",IVSolution($M787,$N787,$O787,AJ787,AK787,AL787,AM787,$E787,$F787,$G787,$H787,$I787))</f>
        <v/>
      </c>
      <c r="AP787" s="37" t="str">
        <v/>
      </c>
      <c r="AQ787" s="37" t="str">
        <v/>
      </c>
      <c r="AR787" s="39" t="str">
        <v/>
      </c>
      <c r="AS787" s="39" t="str">
        <v/>
      </c>
      <c r="AT787" s="37" t="str">
        <v/>
      </c>
      <c r="AU787" s="37" t="str">
        <v/>
      </c>
      <c r="AV787" s="37" t="str">
        <v/>
      </c>
      <c r="AW787" s="37" t="str">
        <v/>
      </c>
      <c r="AX787" s="37" t="str">
        <v/>
      </c>
      <c r="AY787" s="37" t="str">
        <v/>
      </c>
      <c r="AZ787" s="40" t="str">
        <f t="shared" si="455"/>
        <v/>
      </c>
      <c r="BA787" s="36" t="str">
        <f>IFERROR(INDEX('Level Multipliers'!$D:$D,MATCH(AZ787,'Level Multipliers'!$A:$A,0)),"")</f>
        <v/>
      </c>
      <c r="BB787" s="37" t="str">
        <f t="shared" si="456"/>
        <v/>
      </c>
      <c r="BC787" s="37" t="str">
        <f t="shared" si="457"/>
        <v/>
      </c>
      <c r="BD787" s="38" t="str">
        <f t="shared" si="458"/>
        <v/>
      </c>
      <c r="BE787" s="38" t="str">
        <f t="shared" si="459"/>
        <v/>
      </c>
      <c r="BF787" s="38" t="b">
        <f t="shared" si="460"/>
        <v>1</v>
      </c>
      <c r="BG787" s="37" t="str">
        <f t="array" ref="BG787:BQ787">IF(BF787,"",IVSolution($M787,$N787,$O787,BB787,BC787,BD787,BE787,$E787,$F787,$G787,$H787,$I787))</f>
        <v/>
      </c>
      <c r="BH787" s="37" t="str">
        <v/>
      </c>
      <c r="BI787" s="37" t="str">
        <v/>
      </c>
      <c r="BJ787" s="39" t="str">
        <v/>
      </c>
      <c r="BK787" s="39" t="str">
        <v/>
      </c>
      <c r="BL787" s="37" t="str">
        <v/>
      </c>
      <c r="BM787" s="37" t="str">
        <v/>
      </c>
      <c r="BN787" s="37" t="str">
        <v/>
      </c>
      <c r="BO787" s="37" t="str">
        <v/>
      </c>
      <c r="BP787" s="37" t="str">
        <v/>
      </c>
      <c r="BQ787" s="37" t="str">
        <v/>
      </c>
      <c r="BR787" s="40" t="str">
        <f t="shared" si="461"/>
        <v/>
      </c>
      <c r="BS787" s="36" t="str">
        <f>IFERROR(INDEX('Level Multipliers'!$D:$D,MATCH(BR787,'Level Multipliers'!$A:$A,0)),"")</f>
        <v/>
      </c>
      <c r="BT787" s="37" t="str">
        <f t="shared" si="462"/>
        <v/>
      </c>
      <c r="BU787" s="37" t="str">
        <f t="shared" si="463"/>
        <v/>
      </c>
      <c r="BV787" s="38" t="str">
        <f t="shared" si="464"/>
        <v/>
      </c>
      <c r="BW787" s="38" t="str">
        <f t="shared" si="465"/>
        <v/>
      </c>
      <c r="BX787" s="38" t="b">
        <f t="shared" si="466"/>
        <v>1</v>
      </c>
      <c r="BY787" s="37" t="str">
        <f t="array" ref="BY787:CI787">IF(BX787,"",IVSolution($M787,$N787,$O787,BT787,BU787,BV787,BW787,$E787,$F787,$G787,$H787,$I787))</f>
        <v/>
      </c>
      <c r="BZ787" s="37" t="str">
        <v/>
      </c>
      <c r="CA787" s="37" t="str">
        <v/>
      </c>
      <c r="CB787" s="39" t="str">
        <v/>
      </c>
      <c r="CC787" s="39" t="str">
        <v/>
      </c>
      <c r="CD787" s="37" t="str">
        <v/>
      </c>
      <c r="CE787" s="37" t="str">
        <v/>
      </c>
      <c r="CF787" s="37" t="str">
        <v/>
      </c>
      <c r="CG787" s="37" t="str">
        <v/>
      </c>
      <c r="CH787" s="37" t="str">
        <v/>
      </c>
      <c r="CI787" s="37" t="str">
        <v/>
      </c>
      <c r="CJ787" s="41" t="str">
        <f t="shared" si="467"/>
        <v/>
      </c>
      <c r="CK787" s="41" t="str">
        <f t="shared" si="468"/>
        <v/>
      </c>
      <c r="CL787" s="61" t="str">
        <f t="shared" si="469"/>
        <v/>
      </c>
      <c r="CM787" s="39" t="str">
        <f t="shared" si="470"/>
        <v/>
      </c>
      <c r="CN787" s="39" t="str">
        <f t="shared" si="471"/>
        <v/>
      </c>
      <c r="CO787" s="42" t="str">
        <f t="shared" si="472"/>
        <v/>
      </c>
      <c r="CP787" s="42" t="str">
        <f t="shared" si="473"/>
        <v/>
      </c>
      <c r="CQ787" s="42" t="str">
        <f t="shared" si="474"/>
        <v/>
      </c>
      <c r="CR787" s="42" t="str">
        <f t="shared" si="475"/>
        <v/>
      </c>
      <c r="CS787" s="42" t="str">
        <f t="shared" si="476"/>
        <v/>
      </c>
      <c r="CT787" s="42" t="str">
        <f t="shared" si="477"/>
        <v/>
      </c>
      <c r="CU787" s="43" t="str">
        <f t="shared" si="478"/>
        <v/>
      </c>
      <c r="CV787" s="43" t="str">
        <f t="shared" si="479"/>
        <v/>
      </c>
      <c r="CW787" s="43" t="str">
        <f t="shared" si="480"/>
        <v/>
      </c>
      <c r="CX787" s="13"/>
    </row>
    <row r="788" spans="1:102" x14ac:dyDescent="0.25">
      <c r="A788" s="31"/>
      <c r="B788" s="13"/>
      <c r="C788" s="13"/>
      <c r="D788" s="13"/>
      <c r="E788" s="32"/>
      <c r="F788" s="32"/>
      <c r="G788" s="32"/>
      <c r="H788" s="32"/>
      <c r="I788" s="32"/>
      <c r="J788" s="13"/>
      <c r="K788" s="33"/>
      <c r="L788" s="34" t="str">
        <f>IFERROR(INDEX('Pokemon Data'!A:A,MATCH($A788,'Pokemon Data'!$B:$B,0)),"")</f>
        <v/>
      </c>
      <c r="M788" s="34" t="str">
        <f>IFERROR(INDEX('Pokemon Data'!I:I,MATCH($A788,'Pokemon Data'!$B:$B,0)),"")</f>
        <v/>
      </c>
      <c r="N788" s="34" t="str">
        <f>IFERROR(INDEX('Pokemon Data'!J:J,MATCH($A788,'Pokemon Data'!$B:$B,0)),"")</f>
        <v/>
      </c>
      <c r="O788" s="34" t="str">
        <f>IFERROR(INDEX('Pokemon Data'!K:K,MATCH($A788,'Pokemon Data'!$B:$B,0)),"")</f>
        <v/>
      </c>
      <c r="P788" s="35" t="str">
        <f>IFERROR(INDEX('Level Multipliers'!$A:$A,MATCH($D788,'Level Multipliers'!$B:$B,0)),"")</f>
        <v/>
      </c>
      <c r="Q788" s="36" t="str">
        <f>IFERROR(INDEX('Level Multipliers'!$D:$D,MATCH(P788,'Level Multipliers'!$A:$A,0)),"")</f>
        <v/>
      </c>
      <c r="R788" s="37" t="str">
        <f t="shared" si="444"/>
        <v/>
      </c>
      <c r="S788" s="37" t="str">
        <f t="shared" si="445"/>
        <v/>
      </c>
      <c r="T788" s="38" t="str">
        <f t="shared" si="446"/>
        <v/>
      </c>
      <c r="U788" s="38" t="str">
        <f t="shared" si="447"/>
        <v/>
      </c>
      <c r="V788" s="38" t="b">
        <f t="shared" si="448"/>
        <v>1</v>
      </c>
      <c r="W788" s="37" t="str">
        <f t="array" ref="W788:AG788">IF(V788,"",IVSolution($M788,$N788,$O788,R788,S788,T788,U788,$E788,$F788,$G788,$H788,$I788))</f>
        <v/>
      </c>
      <c r="X788" s="37" t="str">
        <v/>
      </c>
      <c r="Y788" s="37" t="str">
        <v/>
      </c>
      <c r="Z788" s="39" t="str">
        <v/>
      </c>
      <c r="AA788" s="39" t="str">
        <v/>
      </c>
      <c r="AB788" s="37" t="str">
        <v/>
      </c>
      <c r="AC788" s="37" t="str">
        <v/>
      </c>
      <c r="AD788" s="37" t="str">
        <v/>
      </c>
      <c r="AE788" s="37" t="str">
        <v/>
      </c>
      <c r="AF788" s="37" t="str">
        <v/>
      </c>
      <c r="AG788" s="37" t="str">
        <v/>
      </c>
      <c r="AH788" s="40" t="str">
        <f t="shared" si="449"/>
        <v/>
      </c>
      <c r="AI788" s="36" t="str">
        <f>IFERROR(INDEX('Level Multipliers'!$D:$D,MATCH(AH788,'Level Multipliers'!$A:$A,0)),"")</f>
        <v/>
      </c>
      <c r="AJ788" s="37" t="str">
        <f t="shared" si="450"/>
        <v/>
      </c>
      <c r="AK788" s="37" t="str">
        <f t="shared" si="451"/>
        <v/>
      </c>
      <c r="AL788" s="38" t="str">
        <f t="shared" si="452"/>
        <v/>
      </c>
      <c r="AM788" s="38" t="str">
        <f t="shared" si="453"/>
        <v/>
      </c>
      <c r="AN788" s="38" t="b">
        <f t="shared" si="454"/>
        <v>1</v>
      </c>
      <c r="AO788" s="37" t="str">
        <f t="array" ref="AO788:AY788">IF(AN788,"",IVSolution($M788,$N788,$O788,AJ788,AK788,AL788,AM788,$E788,$F788,$G788,$H788,$I788))</f>
        <v/>
      </c>
      <c r="AP788" s="37" t="str">
        <v/>
      </c>
      <c r="AQ788" s="37" t="str">
        <v/>
      </c>
      <c r="AR788" s="39" t="str">
        <v/>
      </c>
      <c r="AS788" s="39" t="str">
        <v/>
      </c>
      <c r="AT788" s="37" t="str">
        <v/>
      </c>
      <c r="AU788" s="37" t="str">
        <v/>
      </c>
      <c r="AV788" s="37" t="str">
        <v/>
      </c>
      <c r="AW788" s="37" t="str">
        <v/>
      </c>
      <c r="AX788" s="37" t="str">
        <v/>
      </c>
      <c r="AY788" s="37" t="str">
        <v/>
      </c>
      <c r="AZ788" s="40" t="str">
        <f t="shared" si="455"/>
        <v/>
      </c>
      <c r="BA788" s="36" t="str">
        <f>IFERROR(INDEX('Level Multipliers'!$D:$D,MATCH(AZ788,'Level Multipliers'!$A:$A,0)),"")</f>
        <v/>
      </c>
      <c r="BB788" s="37" t="str">
        <f t="shared" si="456"/>
        <v/>
      </c>
      <c r="BC788" s="37" t="str">
        <f t="shared" si="457"/>
        <v/>
      </c>
      <c r="BD788" s="38" t="str">
        <f t="shared" si="458"/>
        <v/>
      </c>
      <c r="BE788" s="38" t="str">
        <f t="shared" si="459"/>
        <v/>
      </c>
      <c r="BF788" s="38" t="b">
        <f t="shared" si="460"/>
        <v>1</v>
      </c>
      <c r="BG788" s="37" t="str">
        <f t="array" ref="BG788:BQ788">IF(BF788,"",IVSolution($M788,$N788,$O788,BB788,BC788,BD788,BE788,$E788,$F788,$G788,$H788,$I788))</f>
        <v/>
      </c>
      <c r="BH788" s="37" t="str">
        <v/>
      </c>
      <c r="BI788" s="37" t="str">
        <v/>
      </c>
      <c r="BJ788" s="39" t="str">
        <v/>
      </c>
      <c r="BK788" s="39" t="str">
        <v/>
      </c>
      <c r="BL788" s="37" t="str">
        <v/>
      </c>
      <c r="BM788" s="37" t="str">
        <v/>
      </c>
      <c r="BN788" s="37" t="str">
        <v/>
      </c>
      <c r="BO788" s="37" t="str">
        <v/>
      </c>
      <c r="BP788" s="37" t="str">
        <v/>
      </c>
      <c r="BQ788" s="37" t="str">
        <v/>
      </c>
      <c r="BR788" s="40" t="str">
        <f t="shared" si="461"/>
        <v/>
      </c>
      <c r="BS788" s="36" t="str">
        <f>IFERROR(INDEX('Level Multipliers'!$D:$D,MATCH(BR788,'Level Multipliers'!$A:$A,0)),"")</f>
        <v/>
      </c>
      <c r="BT788" s="37" t="str">
        <f t="shared" si="462"/>
        <v/>
      </c>
      <c r="BU788" s="37" t="str">
        <f t="shared" si="463"/>
        <v/>
      </c>
      <c r="BV788" s="38" t="str">
        <f t="shared" si="464"/>
        <v/>
      </c>
      <c r="BW788" s="38" t="str">
        <f t="shared" si="465"/>
        <v/>
      </c>
      <c r="BX788" s="38" t="b">
        <f t="shared" si="466"/>
        <v>1</v>
      </c>
      <c r="BY788" s="37" t="str">
        <f t="array" ref="BY788:CI788">IF(BX788,"",IVSolution($M788,$N788,$O788,BT788,BU788,BV788,BW788,$E788,$F788,$G788,$H788,$I788))</f>
        <v/>
      </c>
      <c r="BZ788" s="37" t="str">
        <v/>
      </c>
      <c r="CA788" s="37" t="str">
        <v/>
      </c>
      <c r="CB788" s="39" t="str">
        <v/>
      </c>
      <c r="CC788" s="39" t="str">
        <v/>
      </c>
      <c r="CD788" s="37" t="str">
        <v/>
      </c>
      <c r="CE788" s="37" t="str">
        <v/>
      </c>
      <c r="CF788" s="37" t="str">
        <v/>
      </c>
      <c r="CG788" s="37" t="str">
        <v/>
      </c>
      <c r="CH788" s="37" t="str">
        <v/>
      </c>
      <c r="CI788" s="37" t="str">
        <v/>
      </c>
      <c r="CJ788" s="41" t="str">
        <f t="shared" si="467"/>
        <v/>
      </c>
      <c r="CK788" s="41" t="str">
        <f t="shared" si="468"/>
        <v/>
      </c>
      <c r="CL788" s="61" t="str">
        <f t="shared" si="469"/>
        <v/>
      </c>
      <c r="CM788" s="39" t="str">
        <f t="shared" si="470"/>
        <v/>
      </c>
      <c r="CN788" s="39" t="str">
        <f t="shared" si="471"/>
        <v/>
      </c>
      <c r="CO788" s="42" t="str">
        <f t="shared" si="472"/>
        <v/>
      </c>
      <c r="CP788" s="42" t="str">
        <f t="shared" si="473"/>
        <v/>
      </c>
      <c r="CQ788" s="42" t="str">
        <f t="shared" si="474"/>
        <v/>
      </c>
      <c r="CR788" s="42" t="str">
        <f t="shared" si="475"/>
        <v/>
      </c>
      <c r="CS788" s="42" t="str">
        <f t="shared" si="476"/>
        <v/>
      </c>
      <c r="CT788" s="42" t="str">
        <f t="shared" si="477"/>
        <v/>
      </c>
      <c r="CU788" s="43" t="str">
        <f t="shared" si="478"/>
        <v/>
      </c>
      <c r="CV788" s="43" t="str">
        <f t="shared" si="479"/>
        <v/>
      </c>
      <c r="CW788" s="43" t="str">
        <f t="shared" si="480"/>
        <v/>
      </c>
      <c r="CX788" s="13"/>
    </row>
    <row r="789" spans="1:102" x14ac:dyDescent="0.25">
      <c r="A789" s="31"/>
      <c r="B789" s="13"/>
      <c r="C789" s="13"/>
      <c r="D789" s="13"/>
      <c r="E789" s="32"/>
      <c r="F789" s="32"/>
      <c r="G789" s="32"/>
      <c r="H789" s="32"/>
      <c r="I789" s="32"/>
      <c r="J789" s="13"/>
      <c r="K789" s="33"/>
      <c r="L789" s="34" t="str">
        <f>IFERROR(INDEX('Pokemon Data'!A:A,MATCH($A789,'Pokemon Data'!$B:$B,0)),"")</f>
        <v/>
      </c>
      <c r="M789" s="34" t="str">
        <f>IFERROR(INDEX('Pokemon Data'!I:I,MATCH($A789,'Pokemon Data'!$B:$B,0)),"")</f>
        <v/>
      </c>
      <c r="N789" s="34" t="str">
        <f>IFERROR(INDEX('Pokemon Data'!J:J,MATCH($A789,'Pokemon Data'!$B:$B,0)),"")</f>
        <v/>
      </c>
      <c r="O789" s="34" t="str">
        <f>IFERROR(INDEX('Pokemon Data'!K:K,MATCH($A789,'Pokemon Data'!$B:$B,0)),"")</f>
        <v/>
      </c>
      <c r="P789" s="35" t="str">
        <f>IFERROR(INDEX('Level Multipliers'!$A:$A,MATCH($D789,'Level Multipliers'!$B:$B,0)),"")</f>
        <v/>
      </c>
      <c r="Q789" s="36" t="str">
        <f>IFERROR(INDEX('Level Multipliers'!$D:$D,MATCH(P789,'Level Multipliers'!$A:$A,0)),"")</f>
        <v/>
      </c>
      <c r="R789" s="37" t="str">
        <f t="shared" si="444"/>
        <v/>
      </c>
      <c r="S789" s="37" t="str">
        <f t="shared" si="445"/>
        <v/>
      </c>
      <c r="T789" s="38" t="str">
        <f t="shared" si="446"/>
        <v/>
      </c>
      <c r="U789" s="38" t="str">
        <f t="shared" si="447"/>
        <v/>
      </c>
      <c r="V789" s="38" t="b">
        <f t="shared" si="448"/>
        <v>1</v>
      </c>
      <c r="W789" s="37" t="str">
        <f t="array" ref="W789:AG789">IF(V789,"",IVSolution($M789,$N789,$O789,R789,S789,T789,U789,$E789,$F789,$G789,$H789,$I789))</f>
        <v/>
      </c>
      <c r="X789" s="37" t="str">
        <v/>
      </c>
      <c r="Y789" s="37" t="str">
        <v/>
      </c>
      <c r="Z789" s="39" t="str">
        <v/>
      </c>
      <c r="AA789" s="39" t="str">
        <v/>
      </c>
      <c r="AB789" s="37" t="str">
        <v/>
      </c>
      <c r="AC789" s="37" t="str">
        <v/>
      </c>
      <c r="AD789" s="37" t="str">
        <v/>
      </c>
      <c r="AE789" s="37" t="str">
        <v/>
      </c>
      <c r="AF789" s="37" t="str">
        <v/>
      </c>
      <c r="AG789" s="37" t="str">
        <v/>
      </c>
      <c r="AH789" s="40" t="str">
        <f t="shared" si="449"/>
        <v/>
      </c>
      <c r="AI789" s="36" t="str">
        <f>IFERROR(INDEX('Level Multipliers'!$D:$D,MATCH(AH789,'Level Multipliers'!$A:$A,0)),"")</f>
        <v/>
      </c>
      <c r="AJ789" s="37" t="str">
        <f t="shared" si="450"/>
        <v/>
      </c>
      <c r="AK789" s="37" t="str">
        <f t="shared" si="451"/>
        <v/>
      </c>
      <c r="AL789" s="38" t="str">
        <f t="shared" si="452"/>
        <v/>
      </c>
      <c r="AM789" s="38" t="str">
        <f t="shared" si="453"/>
        <v/>
      </c>
      <c r="AN789" s="38" t="b">
        <f t="shared" si="454"/>
        <v>1</v>
      </c>
      <c r="AO789" s="37" t="str">
        <f t="array" ref="AO789:AY789">IF(AN789,"",IVSolution($M789,$N789,$O789,AJ789,AK789,AL789,AM789,$E789,$F789,$G789,$H789,$I789))</f>
        <v/>
      </c>
      <c r="AP789" s="37" t="str">
        <v/>
      </c>
      <c r="AQ789" s="37" t="str">
        <v/>
      </c>
      <c r="AR789" s="39" t="str">
        <v/>
      </c>
      <c r="AS789" s="39" t="str">
        <v/>
      </c>
      <c r="AT789" s="37" t="str">
        <v/>
      </c>
      <c r="AU789" s="37" t="str">
        <v/>
      </c>
      <c r="AV789" s="37" t="str">
        <v/>
      </c>
      <c r="AW789" s="37" t="str">
        <v/>
      </c>
      <c r="AX789" s="37" t="str">
        <v/>
      </c>
      <c r="AY789" s="37" t="str">
        <v/>
      </c>
      <c r="AZ789" s="40" t="str">
        <f t="shared" si="455"/>
        <v/>
      </c>
      <c r="BA789" s="36" t="str">
        <f>IFERROR(INDEX('Level Multipliers'!$D:$D,MATCH(AZ789,'Level Multipliers'!$A:$A,0)),"")</f>
        <v/>
      </c>
      <c r="BB789" s="37" t="str">
        <f t="shared" si="456"/>
        <v/>
      </c>
      <c r="BC789" s="37" t="str">
        <f t="shared" si="457"/>
        <v/>
      </c>
      <c r="BD789" s="38" t="str">
        <f t="shared" si="458"/>
        <v/>
      </c>
      <c r="BE789" s="38" t="str">
        <f t="shared" si="459"/>
        <v/>
      </c>
      <c r="BF789" s="38" t="b">
        <f t="shared" si="460"/>
        <v>1</v>
      </c>
      <c r="BG789" s="37" t="str">
        <f t="array" ref="BG789:BQ789">IF(BF789,"",IVSolution($M789,$N789,$O789,BB789,BC789,BD789,BE789,$E789,$F789,$G789,$H789,$I789))</f>
        <v/>
      </c>
      <c r="BH789" s="37" t="str">
        <v/>
      </c>
      <c r="BI789" s="37" t="str">
        <v/>
      </c>
      <c r="BJ789" s="39" t="str">
        <v/>
      </c>
      <c r="BK789" s="39" t="str">
        <v/>
      </c>
      <c r="BL789" s="37" t="str">
        <v/>
      </c>
      <c r="BM789" s="37" t="str">
        <v/>
      </c>
      <c r="BN789" s="37" t="str">
        <v/>
      </c>
      <c r="BO789" s="37" t="str">
        <v/>
      </c>
      <c r="BP789" s="37" t="str">
        <v/>
      </c>
      <c r="BQ789" s="37" t="str">
        <v/>
      </c>
      <c r="BR789" s="40" t="str">
        <f t="shared" si="461"/>
        <v/>
      </c>
      <c r="BS789" s="36" t="str">
        <f>IFERROR(INDEX('Level Multipliers'!$D:$D,MATCH(BR789,'Level Multipliers'!$A:$A,0)),"")</f>
        <v/>
      </c>
      <c r="BT789" s="37" t="str">
        <f t="shared" si="462"/>
        <v/>
      </c>
      <c r="BU789" s="37" t="str">
        <f t="shared" si="463"/>
        <v/>
      </c>
      <c r="BV789" s="38" t="str">
        <f t="shared" si="464"/>
        <v/>
      </c>
      <c r="BW789" s="38" t="str">
        <f t="shared" si="465"/>
        <v/>
      </c>
      <c r="BX789" s="38" t="b">
        <f t="shared" si="466"/>
        <v>1</v>
      </c>
      <c r="BY789" s="37" t="str">
        <f t="array" ref="BY789:CI789">IF(BX789,"",IVSolution($M789,$N789,$O789,BT789,BU789,BV789,BW789,$E789,$F789,$G789,$H789,$I789))</f>
        <v/>
      </c>
      <c r="BZ789" s="37" t="str">
        <v/>
      </c>
      <c r="CA789" s="37" t="str">
        <v/>
      </c>
      <c r="CB789" s="39" t="str">
        <v/>
      </c>
      <c r="CC789" s="39" t="str">
        <v/>
      </c>
      <c r="CD789" s="37" t="str">
        <v/>
      </c>
      <c r="CE789" s="37" t="str">
        <v/>
      </c>
      <c r="CF789" s="37" t="str">
        <v/>
      </c>
      <c r="CG789" s="37" t="str">
        <v/>
      </c>
      <c r="CH789" s="37" t="str">
        <v/>
      </c>
      <c r="CI789" s="37" t="str">
        <v/>
      </c>
      <c r="CJ789" s="41" t="str">
        <f t="shared" si="467"/>
        <v/>
      </c>
      <c r="CK789" s="41" t="str">
        <f t="shared" si="468"/>
        <v/>
      </c>
      <c r="CL789" s="61" t="str">
        <f t="shared" si="469"/>
        <v/>
      </c>
      <c r="CM789" s="39" t="str">
        <f t="shared" si="470"/>
        <v/>
      </c>
      <c r="CN789" s="39" t="str">
        <f t="shared" si="471"/>
        <v/>
      </c>
      <c r="CO789" s="42" t="str">
        <f t="shared" si="472"/>
        <v/>
      </c>
      <c r="CP789" s="42" t="str">
        <f t="shared" si="473"/>
        <v/>
      </c>
      <c r="CQ789" s="42" t="str">
        <f t="shared" si="474"/>
        <v/>
      </c>
      <c r="CR789" s="42" t="str">
        <f t="shared" si="475"/>
        <v/>
      </c>
      <c r="CS789" s="42" t="str">
        <f t="shared" si="476"/>
        <v/>
      </c>
      <c r="CT789" s="42" t="str">
        <f t="shared" si="477"/>
        <v/>
      </c>
      <c r="CU789" s="43" t="str">
        <f t="shared" si="478"/>
        <v/>
      </c>
      <c r="CV789" s="43" t="str">
        <f t="shared" si="479"/>
        <v/>
      </c>
      <c r="CW789" s="43" t="str">
        <f t="shared" si="480"/>
        <v/>
      </c>
      <c r="CX789" s="13"/>
    </row>
    <row r="790" spans="1:102" x14ac:dyDescent="0.25">
      <c r="A790" s="31"/>
      <c r="B790" s="13"/>
      <c r="C790" s="13"/>
      <c r="D790" s="13"/>
      <c r="E790" s="32"/>
      <c r="F790" s="32"/>
      <c r="G790" s="32"/>
      <c r="H790" s="32"/>
      <c r="I790" s="32"/>
      <c r="J790" s="13"/>
      <c r="K790" s="33"/>
      <c r="L790" s="34" t="str">
        <f>IFERROR(INDEX('Pokemon Data'!A:A,MATCH($A790,'Pokemon Data'!$B:$B,0)),"")</f>
        <v/>
      </c>
      <c r="M790" s="34" t="str">
        <f>IFERROR(INDEX('Pokemon Data'!I:I,MATCH($A790,'Pokemon Data'!$B:$B,0)),"")</f>
        <v/>
      </c>
      <c r="N790" s="34" t="str">
        <f>IFERROR(INDEX('Pokemon Data'!J:J,MATCH($A790,'Pokemon Data'!$B:$B,0)),"")</f>
        <v/>
      </c>
      <c r="O790" s="34" t="str">
        <f>IFERROR(INDEX('Pokemon Data'!K:K,MATCH($A790,'Pokemon Data'!$B:$B,0)),"")</f>
        <v/>
      </c>
      <c r="P790" s="35" t="str">
        <f>IFERROR(INDEX('Level Multipliers'!$A:$A,MATCH($D790,'Level Multipliers'!$B:$B,0)),"")</f>
        <v/>
      </c>
      <c r="Q790" s="36" t="str">
        <f>IFERROR(INDEX('Level Multipliers'!$D:$D,MATCH(P790,'Level Multipliers'!$A:$A,0)),"")</f>
        <v/>
      </c>
      <c r="R790" s="37" t="str">
        <f t="shared" si="444"/>
        <v/>
      </c>
      <c r="S790" s="37" t="str">
        <f t="shared" si="445"/>
        <v/>
      </c>
      <c r="T790" s="38" t="str">
        <f t="shared" si="446"/>
        <v/>
      </c>
      <c r="U790" s="38" t="str">
        <f t="shared" si="447"/>
        <v/>
      </c>
      <c r="V790" s="38" t="b">
        <f t="shared" si="448"/>
        <v>1</v>
      </c>
      <c r="W790" s="37" t="str">
        <f t="array" ref="W790:AG790">IF(V790,"",IVSolution($M790,$N790,$O790,R790,S790,T790,U790,$E790,$F790,$G790,$H790,$I790))</f>
        <v/>
      </c>
      <c r="X790" s="37" t="str">
        <v/>
      </c>
      <c r="Y790" s="37" t="str">
        <v/>
      </c>
      <c r="Z790" s="39" t="str">
        <v/>
      </c>
      <c r="AA790" s="39" t="str">
        <v/>
      </c>
      <c r="AB790" s="37" t="str">
        <v/>
      </c>
      <c r="AC790" s="37" t="str">
        <v/>
      </c>
      <c r="AD790" s="37" t="str">
        <v/>
      </c>
      <c r="AE790" s="37" t="str">
        <v/>
      </c>
      <c r="AF790" s="37" t="str">
        <v/>
      </c>
      <c r="AG790" s="37" t="str">
        <v/>
      </c>
      <c r="AH790" s="40" t="str">
        <f t="shared" si="449"/>
        <v/>
      </c>
      <c r="AI790" s="36" t="str">
        <f>IFERROR(INDEX('Level Multipliers'!$D:$D,MATCH(AH790,'Level Multipliers'!$A:$A,0)),"")</f>
        <v/>
      </c>
      <c r="AJ790" s="37" t="str">
        <f t="shared" si="450"/>
        <v/>
      </c>
      <c r="AK790" s="37" t="str">
        <f t="shared" si="451"/>
        <v/>
      </c>
      <c r="AL790" s="38" t="str">
        <f t="shared" si="452"/>
        <v/>
      </c>
      <c r="AM790" s="38" t="str">
        <f t="shared" si="453"/>
        <v/>
      </c>
      <c r="AN790" s="38" t="b">
        <f t="shared" si="454"/>
        <v>1</v>
      </c>
      <c r="AO790" s="37" t="str">
        <f t="array" ref="AO790:AY790">IF(AN790,"",IVSolution($M790,$N790,$O790,AJ790,AK790,AL790,AM790,$E790,$F790,$G790,$H790,$I790))</f>
        <v/>
      </c>
      <c r="AP790" s="37" t="str">
        <v/>
      </c>
      <c r="AQ790" s="37" t="str">
        <v/>
      </c>
      <c r="AR790" s="39" t="str">
        <v/>
      </c>
      <c r="AS790" s="39" t="str">
        <v/>
      </c>
      <c r="AT790" s="37" t="str">
        <v/>
      </c>
      <c r="AU790" s="37" t="str">
        <v/>
      </c>
      <c r="AV790" s="37" t="str">
        <v/>
      </c>
      <c r="AW790" s="37" t="str">
        <v/>
      </c>
      <c r="AX790" s="37" t="str">
        <v/>
      </c>
      <c r="AY790" s="37" t="str">
        <v/>
      </c>
      <c r="AZ790" s="40" t="str">
        <f t="shared" si="455"/>
        <v/>
      </c>
      <c r="BA790" s="36" t="str">
        <f>IFERROR(INDEX('Level Multipliers'!$D:$D,MATCH(AZ790,'Level Multipliers'!$A:$A,0)),"")</f>
        <v/>
      </c>
      <c r="BB790" s="37" t="str">
        <f t="shared" si="456"/>
        <v/>
      </c>
      <c r="BC790" s="37" t="str">
        <f t="shared" si="457"/>
        <v/>
      </c>
      <c r="BD790" s="38" t="str">
        <f t="shared" si="458"/>
        <v/>
      </c>
      <c r="BE790" s="38" t="str">
        <f t="shared" si="459"/>
        <v/>
      </c>
      <c r="BF790" s="38" t="b">
        <f t="shared" si="460"/>
        <v>1</v>
      </c>
      <c r="BG790" s="37" t="str">
        <f t="array" ref="BG790:BQ790">IF(BF790,"",IVSolution($M790,$N790,$O790,BB790,BC790,BD790,BE790,$E790,$F790,$G790,$H790,$I790))</f>
        <v/>
      </c>
      <c r="BH790" s="37" t="str">
        <v/>
      </c>
      <c r="BI790" s="37" t="str">
        <v/>
      </c>
      <c r="BJ790" s="39" t="str">
        <v/>
      </c>
      <c r="BK790" s="39" t="str">
        <v/>
      </c>
      <c r="BL790" s="37" t="str">
        <v/>
      </c>
      <c r="BM790" s="37" t="str">
        <v/>
      </c>
      <c r="BN790" s="37" t="str">
        <v/>
      </c>
      <c r="BO790" s="37" t="str">
        <v/>
      </c>
      <c r="BP790" s="37" t="str">
        <v/>
      </c>
      <c r="BQ790" s="37" t="str">
        <v/>
      </c>
      <c r="BR790" s="40" t="str">
        <f t="shared" si="461"/>
        <v/>
      </c>
      <c r="BS790" s="36" t="str">
        <f>IFERROR(INDEX('Level Multipliers'!$D:$D,MATCH(BR790,'Level Multipliers'!$A:$A,0)),"")</f>
        <v/>
      </c>
      <c r="BT790" s="37" t="str">
        <f t="shared" si="462"/>
        <v/>
      </c>
      <c r="BU790" s="37" t="str">
        <f t="shared" si="463"/>
        <v/>
      </c>
      <c r="BV790" s="38" t="str">
        <f t="shared" si="464"/>
        <v/>
      </c>
      <c r="BW790" s="38" t="str">
        <f t="shared" si="465"/>
        <v/>
      </c>
      <c r="BX790" s="38" t="b">
        <f t="shared" si="466"/>
        <v>1</v>
      </c>
      <c r="BY790" s="37" t="str">
        <f t="array" ref="BY790:CI790">IF(BX790,"",IVSolution($M790,$N790,$O790,BT790,BU790,BV790,BW790,$E790,$F790,$G790,$H790,$I790))</f>
        <v/>
      </c>
      <c r="BZ790" s="37" t="str">
        <v/>
      </c>
      <c r="CA790" s="37" t="str">
        <v/>
      </c>
      <c r="CB790" s="39" t="str">
        <v/>
      </c>
      <c r="CC790" s="39" t="str">
        <v/>
      </c>
      <c r="CD790" s="37" t="str">
        <v/>
      </c>
      <c r="CE790" s="37" t="str">
        <v/>
      </c>
      <c r="CF790" s="37" t="str">
        <v/>
      </c>
      <c r="CG790" s="37" t="str">
        <v/>
      </c>
      <c r="CH790" s="37" t="str">
        <v/>
      </c>
      <c r="CI790" s="37" t="str">
        <v/>
      </c>
      <c r="CJ790" s="41" t="str">
        <f t="shared" si="467"/>
        <v/>
      </c>
      <c r="CK790" s="41" t="str">
        <f t="shared" si="468"/>
        <v/>
      </c>
      <c r="CL790" s="61" t="str">
        <f t="shared" si="469"/>
        <v/>
      </c>
      <c r="CM790" s="39" t="str">
        <f t="shared" si="470"/>
        <v/>
      </c>
      <c r="CN790" s="39" t="str">
        <f t="shared" si="471"/>
        <v/>
      </c>
      <c r="CO790" s="42" t="str">
        <f t="shared" si="472"/>
        <v/>
      </c>
      <c r="CP790" s="42" t="str">
        <f t="shared" si="473"/>
        <v/>
      </c>
      <c r="CQ790" s="42" t="str">
        <f t="shared" si="474"/>
        <v/>
      </c>
      <c r="CR790" s="42" t="str">
        <f t="shared" si="475"/>
        <v/>
      </c>
      <c r="CS790" s="42" t="str">
        <f t="shared" si="476"/>
        <v/>
      </c>
      <c r="CT790" s="42" t="str">
        <f t="shared" si="477"/>
        <v/>
      </c>
      <c r="CU790" s="43" t="str">
        <f t="shared" si="478"/>
        <v/>
      </c>
      <c r="CV790" s="43" t="str">
        <f t="shared" si="479"/>
        <v/>
      </c>
      <c r="CW790" s="43" t="str">
        <f t="shared" si="480"/>
        <v/>
      </c>
      <c r="CX790" s="13"/>
    </row>
    <row r="791" spans="1:102" x14ac:dyDescent="0.25">
      <c r="A791" s="31"/>
      <c r="B791" s="13"/>
      <c r="C791" s="13"/>
      <c r="D791" s="13"/>
      <c r="E791" s="32"/>
      <c r="F791" s="32"/>
      <c r="G791" s="32"/>
      <c r="H791" s="32"/>
      <c r="I791" s="32"/>
      <c r="J791" s="13"/>
      <c r="K791" s="33"/>
      <c r="L791" s="34" t="str">
        <f>IFERROR(INDEX('Pokemon Data'!A:A,MATCH($A791,'Pokemon Data'!$B:$B,0)),"")</f>
        <v/>
      </c>
      <c r="M791" s="34" t="str">
        <f>IFERROR(INDEX('Pokemon Data'!I:I,MATCH($A791,'Pokemon Data'!$B:$B,0)),"")</f>
        <v/>
      </c>
      <c r="N791" s="34" t="str">
        <f>IFERROR(INDEX('Pokemon Data'!J:J,MATCH($A791,'Pokemon Data'!$B:$B,0)),"")</f>
        <v/>
      </c>
      <c r="O791" s="34" t="str">
        <f>IFERROR(INDEX('Pokemon Data'!K:K,MATCH($A791,'Pokemon Data'!$B:$B,0)),"")</f>
        <v/>
      </c>
      <c r="P791" s="35" t="str">
        <f>IFERROR(INDEX('Level Multipliers'!$A:$A,MATCH($D791,'Level Multipliers'!$B:$B,0)),"")</f>
        <v/>
      </c>
      <c r="Q791" s="36" t="str">
        <f>IFERROR(INDEX('Level Multipliers'!$D:$D,MATCH(P791,'Level Multipliers'!$A:$A,0)),"")</f>
        <v/>
      </c>
      <c r="R791" s="37" t="str">
        <f t="shared" si="444"/>
        <v/>
      </c>
      <c r="S791" s="37" t="str">
        <f t="shared" si="445"/>
        <v/>
      </c>
      <c r="T791" s="38" t="str">
        <f t="shared" si="446"/>
        <v/>
      </c>
      <c r="U791" s="38" t="str">
        <f t="shared" si="447"/>
        <v/>
      </c>
      <c r="V791" s="38" t="b">
        <f t="shared" si="448"/>
        <v>1</v>
      </c>
      <c r="W791" s="37" t="str">
        <f t="array" ref="W791:AG791">IF(V791,"",IVSolution($M791,$N791,$O791,R791,S791,T791,U791,$E791,$F791,$G791,$H791,$I791))</f>
        <v/>
      </c>
      <c r="X791" s="37" t="str">
        <v/>
      </c>
      <c r="Y791" s="37" t="str">
        <v/>
      </c>
      <c r="Z791" s="39" t="str">
        <v/>
      </c>
      <c r="AA791" s="39" t="str">
        <v/>
      </c>
      <c r="AB791" s="37" t="str">
        <v/>
      </c>
      <c r="AC791" s="37" t="str">
        <v/>
      </c>
      <c r="AD791" s="37" t="str">
        <v/>
      </c>
      <c r="AE791" s="37" t="str">
        <v/>
      </c>
      <c r="AF791" s="37" t="str">
        <v/>
      </c>
      <c r="AG791" s="37" t="str">
        <v/>
      </c>
      <c r="AH791" s="40" t="str">
        <f t="shared" si="449"/>
        <v/>
      </c>
      <c r="AI791" s="36" t="str">
        <f>IFERROR(INDEX('Level Multipliers'!$D:$D,MATCH(AH791,'Level Multipliers'!$A:$A,0)),"")</f>
        <v/>
      </c>
      <c r="AJ791" s="37" t="str">
        <f t="shared" si="450"/>
        <v/>
      </c>
      <c r="AK791" s="37" t="str">
        <f t="shared" si="451"/>
        <v/>
      </c>
      <c r="AL791" s="38" t="str">
        <f t="shared" si="452"/>
        <v/>
      </c>
      <c r="AM791" s="38" t="str">
        <f t="shared" si="453"/>
        <v/>
      </c>
      <c r="AN791" s="38" t="b">
        <f t="shared" si="454"/>
        <v>1</v>
      </c>
      <c r="AO791" s="37" t="str">
        <f t="array" ref="AO791:AY791">IF(AN791,"",IVSolution($M791,$N791,$O791,AJ791,AK791,AL791,AM791,$E791,$F791,$G791,$H791,$I791))</f>
        <v/>
      </c>
      <c r="AP791" s="37" t="str">
        <v/>
      </c>
      <c r="AQ791" s="37" t="str">
        <v/>
      </c>
      <c r="AR791" s="39" t="str">
        <v/>
      </c>
      <c r="AS791" s="39" t="str">
        <v/>
      </c>
      <c r="AT791" s="37" t="str">
        <v/>
      </c>
      <c r="AU791" s="37" t="str">
        <v/>
      </c>
      <c r="AV791" s="37" t="str">
        <v/>
      </c>
      <c r="AW791" s="37" t="str">
        <v/>
      </c>
      <c r="AX791" s="37" t="str">
        <v/>
      </c>
      <c r="AY791" s="37" t="str">
        <v/>
      </c>
      <c r="AZ791" s="40" t="str">
        <f t="shared" si="455"/>
        <v/>
      </c>
      <c r="BA791" s="36" t="str">
        <f>IFERROR(INDEX('Level Multipliers'!$D:$D,MATCH(AZ791,'Level Multipliers'!$A:$A,0)),"")</f>
        <v/>
      </c>
      <c r="BB791" s="37" t="str">
        <f t="shared" si="456"/>
        <v/>
      </c>
      <c r="BC791" s="37" t="str">
        <f t="shared" si="457"/>
        <v/>
      </c>
      <c r="BD791" s="38" t="str">
        <f t="shared" si="458"/>
        <v/>
      </c>
      <c r="BE791" s="38" t="str">
        <f t="shared" si="459"/>
        <v/>
      </c>
      <c r="BF791" s="38" t="b">
        <f t="shared" si="460"/>
        <v>1</v>
      </c>
      <c r="BG791" s="37" t="str">
        <f t="array" ref="BG791:BQ791">IF(BF791,"",IVSolution($M791,$N791,$O791,BB791,BC791,BD791,BE791,$E791,$F791,$G791,$H791,$I791))</f>
        <v/>
      </c>
      <c r="BH791" s="37" t="str">
        <v/>
      </c>
      <c r="BI791" s="37" t="str">
        <v/>
      </c>
      <c r="BJ791" s="39" t="str">
        <v/>
      </c>
      <c r="BK791" s="39" t="str">
        <v/>
      </c>
      <c r="BL791" s="37" t="str">
        <v/>
      </c>
      <c r="BM791" s="37" t="str">
        <v/>
      </c>
      <c r="BN791" s="37" t="str">
        <v/>
      </c>
      <c r="BO791" s="37" t="str">
        <v/>
      </c>
      <c r="BP791" s="37" t="str">
        <v/>
      </c>
      <c r="BQ791" s="37" t="str">
        <v/>
      </c>
      <c r="BR791" s="40" t="str">
        <f t="shared" si="461"/>
        <v/>
      </c>
      <c r="BS791" s="36" t="str">
        <f>IFERROR(INDEX('Level Multipliers'!$D:$D,MATCH(BR791,'Level Multipliers'!$A:$A,0)),"")</f>
        <v/>
      </c>
      <c r="BT791" s="37" t="str">
        <f t="shared" si="462"/>
        <v/>
      </c>
      <c r="BU791" s="37" t="str">
        <f t="shared" si="463"/>
        <v/>
      </c>
      <c r="BV791" s="38" t="str">
        <f t="shared" si="464"/>
        <v/>
      </c>
      <c r="BW791" s="38" t="str">
        <f t="shared" si="465"/>
        <v/>
      </c>
      <c r="BX791" s="38" t="b">
        <f t="shared" si="466"/>
        <v>1</v>
      </c>
      <c r="BY791" s="37" t="str">
        <f t="array" ref="BY791:CI791">IF(BX791,"",IVSolution($M791,$N791,$O791,BT791,BU791,BV791,BW791,$E791,$F791,$G791,$H791,$I791))</f>
        <v/>
      </c>
      <c r="BZ791" s="37" t="str">
        <v/>
      </c>
      <c r="CA791" s="37" t="str">
        <v/>
      </c>
      <c r="CB791" s="39" t="str">
        <v/>
      </c>
      <c r="CC791" s="39" t="str">
        <v/>
      </c>
      <c r="CD791" s="37" t="str">
        <v/>
      </c>
      <c r="CE791" s="37" t="str">
        <v/>
      </c>
      <c r="CF791" s="37" t="str">
        <v/>
      </c>
      <c r="CG791" s="37" t="str">
        <v/>
      </c>
      <c r="CH791" s="37" t="str">
        <v/>
      </c>
      <c r="CI791" s="37" t="str">
        <v/>
      </c>
      <c r="CJ791" s="41" t="str">
        <f t="shared" si="467"/>
        <v/>
      </c>
      <c r="CK791" s="41" t="str">
        <f t="shared" si="468"/>
        <v/>
      </c>
      <c r="CL791" s="61" t="str">
        <f t="shared" si="469"/>
        <v/>
      </c>
      <c r="CM791" s="39" t="str">
        <f t="shared" si="470"/>
        <v/>
      </c>
      <c r="CN791" s="39" t="str">
        <f t="shared" si="471"/>
        <v/>
      </c>
      <c r="CO791" s="42" t="str">
        <f t="shared" si="472"/>
        <v/>
      </c>
      <c r="CP791" s="42" t="str">
        <f t="shared" si="473"/>
        <v/>
      </c>
      <c r="CQ791" s="42" t="str">
        <f t="shared" si="474"/>
        <v/>
      </c>
      <c r="CR791" s="42" t="str">
        <f t="shared" si="475"/>
        <v/>
      </c>
      <c r="CS791" s="42" t="str">
        <f t="shared" si="476"/>
        <v/>
      </c>
      <c r="CT791" s="42" t="str">
        <f t="shared" si="477"/>
        <v/>
      </c>
      <c r="CU791" s="43" t="str">
        <f t="shared" si="478"/>
        <v/>
      </c>
      <c r="CV791" s="43" t="str">
        <f t="shared" si="479"/>
        <v/>
      </c>
      <c r="CW791" s="43" t="str">
        <f t="shared" si="480"/>
        <v/>
      </c>
      <c r="CX791" s="13"/>
    </row>
    <row r="792" spans="1:102" x14ac:dyDescent="0.25">
      <c r="A792" s="31"/>
      <c r="B792" s="13"/>
      <c r="C792" s="13"/>
      <c r="D792" s="13"/>
      <c r="E792" s="32"/>
      <c r="F792" s="32"/>
      <c r="G792" s="32"/>
      <c r="H792" s="32"/>
      <c r="I792" s="32"/>
      <c r="J792" s="13"/>
      <c r="K792" s="33"/>
      <c r="L792" s="34" t="str">
        <f>IFERROR(INDEX('Pokemon Data'!A:A,MATCH($A792,'Pokemon Data'!$B:$B,0)),"")</f>
        <v/>
      </c>
      <c r="M792" s="34" t="str">
        <f>IFERROR(INDEX('Pokemon Data'!I:I,MATCH($A792,'Pokemon Data'!$B:$B,0)),"")</f>
        <v/>
      </c>
      <c r="N792" s="34" t="str">
        <f>IFERROR(INDEX('Pokemon Data'!J:J,MATCH($A792,'Pokemon Data'!$B:$B,0)),"")</f>
        <v/>
      </c>
      <c r="O792" s="34" t="str">
        <f>IFERROR(INDEX('Pokemon Data'!K:K,MATCH($A792,'Pokemon Data'!$B:$B,0)),"")</f>
        <v/>
      </c>
      <c r="P792" s="35" t="str">
        <f>IFERROR(INDEX('Level Multipliers'!$A:$A,MATCH($D792,'Level Multipliers'!$B:$B,0)),"")</f>
        <v/>
      </c>
      <c r="Q792" s="36" t="str">
        <f>IFERROR(INDEX('Level Multipliers'!$D:$D,MATCH(P792,'Level Multipliers'!$A:$A,0)),"")</f>
        <v/>
      </c>
      <c r="R792" s="37" t="str">
        <f t="shared" si="444"/>
        <v/>
      </c>
      <c r="S792" s="37" t="str">
        <f t="shared" si="445"/>
        <v/>
      </c>
      <c r="T792" s="38" t="str">
        <f t="shared" si="446"/>
        <v/>
      </c>
      <c r="U792" s="38" t="str">
        <f t="shared" si="447"/>
        <v/>
      </c>
      <c r="V792" s="38" t="b">
        <f t="shared" si="448"/>
        <v>1</v>
      </c>
      <c r="W792" s="37" t="str">
        <f t="array" ref="W792:AG792">IF(V792,"",IVSolution($M792,$N792,$O792,R792,S792,T792,U792,$E792,$F792,$G792,$H792,$I792))</f>
        <v/>
      </c>
      <c r="X792" s="37" t="str">
        <v/>
      </c>
      <c r="Y792" s="37" t="str">
        <v/>
      </c>
      <c r="Z792" s="39" t="str">
        <v/>
      </c>
      <c r="AA792" s="39" t="str">
        <v/>
      </c>
      <c r="AB792" s="37" t="str">
        <v/>
      </c>
      <c r="AC792" s="37" t="str">
        <v/>
      </c>
      <c r="AD792" s="37" t="str">
        <v/>
      </c>
      <c r="AE792" s="37" t="str">
        <v/>
      </c>
      <c r="AF792" s="37" t="str">
        <v/>
      </c>
      <c r="AG792" s="37" t="str">
        <v/>
      </c>
      <c r="AH792" s="40" t="str">
        <f t="shared" si="449"/>
        <v/>
      </c>
      <c r="AI792" s="36" t="str">
        <f>IFERROR(INDEX('Level Multipliers'!$D:$D,MATCH(AH792,'Level Multipliers'!$A:$A,0)),"")</f>
        <v/>
      </c>
      <c r="AJ792" s="37" t="str">
        <f t="shared" si="450"/>
        <v/>
      </c>
      <c r="AK792" s="37" t="str">
        <f t="shared" si="451"/>
        <v/>
      </c>
      <c r="AL792" s="38" t="str">
        <f t="shared" si="452"/>
        <v/>
      </c>
      <c r="AM792" s="38" t="str">
        <f t="shared" si="453"/>
        <v/>
      </c>
      <c r="AN792" s="38" t="b">
        <f t="shared" si="454"/>
        <v>1</v>
      </c>
      <c r="AO792" s="37" t="str">
        <f t="array" ref="AO792:AY792">IF(AN792,"",IVSolution($M792,$N792,$O792,AJ792,AK792,AL792,AM792,$E792,$F792,$G792,$H792,$I792))</f>
        <v/>
      </c>
      <c r="AP792" s="37" t="str">
        <v/>
      </c>
      <c r="AQ792" s="37" t="str">
        <v/>
      </c>
      <c r="AR792" s="39" t="str">
        <v/>
      </c>
      <c r="AS792" s="39" t="str">
        <v/>
      </c>
      <c r="AT792" s="37" t="str">
        <v/>
      </c>
      <c r="AU792" s="37" t="str">
        <v/>
      </c>
      <c r="AV792" s="37" t="str">
        <v/>
      </c>
      <c r="AW792" s="37" t="str">
        <v/>
      </c>
      <c r="AX792" s="37" t="str">
        <v/>
      </c>
      <c r="AY792" s="37" t="str">
        <v/>
      </c>
      <c r="AZ792" s="40" t="str">
        <f t="shared" si="455"/>
        <v/>
      </c>
      <c r="BA792" s="36" t="str">
        <f>IFERROR(INDEX('Level Multipliers'!$D:$D,MATCH(AZ792,'Level Multipliers'!$A:$A,0)),"")</f>
        <v/>
      </c>
      <c r="BB792" s="37" t="str">
        <f t="shared" si="456"/>
        <v/>
      </c>
      <c r="BC792" s="37" t="str">
        <f t="shared" si="457"/>
        <v/>
      </c>
      <c r="BD792" s="38" t="str">
        <f t="shared" si="458"/>
        <v/>
      </c>
      <c r="BE792" s="38" t="str">
        <f t="shared" si="459"/>
        <v/>
      </c>
      <c r="BF792" s="38" t="b">
        <f t="shared" si="460"/>
        <v>1</v>
      </c>
      <c r="BG792" s="37" t="str">
        <f t="array" ref="BG792:BQ792">IF(BF792,"",IVSolution($M792,$N792,$O792,BB792,BC792,BD792,BE792,$E792,$F792,$G792,$H792,$I792))</f>
        <v/>
      </c>
      <c r="BH792" s="37" t="str">
        <v/>
      </c>
      <c r="BI792" s="37" t="str">
        <v/>
      </c>
      <c r="BJ792" s="39" t="str">
        <v/>
      </c>
      <c r="BK792" s="39" t="str">
        <v/>
      </c>
      <c r="BL792" s="37" t="str">
        <v/>
      </c>
      <c r="BM792" s="37" t="str">
        <v/>
      </c>
      <c r="BN792" s="37" t="str">
        <v/>
      </c>
      <c r="BO792" s="37" t="str">
        <v/>
      </c>
      <c r="BP792" s="37" t="str">
        <v/>
      </c>
      <c r="BQ792" s="37" t="str">
        <v/>
      </c>
      <c r="BR792" s="40" t="str">
        <f t="shared" si="461"/>
        <v/>
      </c>
      <c r="BS792" s="36" t="str">
        <f>IFERROR(INDEX('Level Multipliers'!$D:$D,MATCH(BR792,'Level Multipliers'!$A:$A,0)),"")</f>
        <v/>
      </c>
      <c r="BT792" s="37" t="str">
        <f t="shared" si="462"/>
        <v/>
      </c>
      <c r="BU792" s="37" t="str">
        <f t="shared" si="463"/>
        <v/>
      </c>
      <c r="BV792" s="38" t="str">
        <f t="shared" si="464"/>
        <v/>
      </c>
      <c r="BW792" s="38" t="str">
        <f t="shared" si="465"/>
        <v/>
      </c>
      <c r="BX792" s="38" t="b">
        <f t="shared" si="466"/>
        <v>1</v>
      </c>
      <c r="BY792" s="37" t="str">
        <f t="array" ref="BY792:CI792">IF(BX792,"",IVSolution($M792,$N792,$O792,BT792,BU792,BV792,BW792,$E792,$F792,$G792,$H792,$I792))</f>
        <v/>
      </c>
      <c r="BZ792" s="37" t="str">
        <v/>
      </c>
      <c r="CA792" s="37" t="str">
        <v/>
      </c>
      <c r="CB792" s="39" t="str">
        <v/>
      </c>
      <c r="CC792" s="39" t="str">
        <v/>
      </c>
      <c r="CD792" s="37" t="str">
        <v/>
      </c>
      <c r="CE792" s="37" t="str">
        <v/>
      </c>
      <c r="CF792" s="37" t="str">
        <v/>
      </c>
      <c r="CG792" s="37" t="str">
        <v/>
      </c>
      <c r="CH792" s="37" t="str">
        <v/>
      </c>
      <c r="CI792" s="37" t="str">
        <v/>
      </c>
      <c r="CJ792" s="41" t="str">
        <f t="shared" si="467"/>
        <v/>
      </c>
      <c r="CK792" s="41" t="str">
        <f t="shared" si="468"/>
        <v/>
      </c>
      <c r="CL792" s="61" t="str">
        <f t="shared" si="469"/>
        <v/>
      </c>
      <c r="CM792" s="39" t="str">
        <f t="shared" si="470"/>
        <v/>
      </c>
      <c r="CN792" s="39" t="str">
        <f t="shared" si="471"/>
        <v/>
      </c>
      <c r="CO792" s="42" t="str">
        <f t="shared" si="472"/>
        <v/>
      </c>
      <c r="CP792" s="42" t="str">
        <f t="shared" si="473"/>
        <v/>
      </c>
      <c r="CQ792" s="42" t="str">
        <f t="shared" si="474"/>
        <v/>
      </c>
      <c r="CR792" s="42" t="str">
        <f t="shared" si="475"/>
        <v/>
      </c>
      <c r="CS792" s="42" t="str">
        <f t="shared" si="476"/>
        <v/>
      </c>
      <c r="CT792" s="42" t="str">
        <f t="shared" si="477"/>
        <v/>
      </c>
      <c r="CU792" s="43" t="str">
        <f t="shared" si="478"/>
        <v/>
      </c>
      <c r="CV792" s="43" t="str">
        <f t="shared" si="479"/>
        <v/>
      </c>
      <c r="CW792" s="43" t="str">
        <f t="shared" si="480"/>
        <v/>
      </c>
      <c r="CX792" s="13"/>
    </row>
    <row r="793" spans="1:102" x14ac:dyDescent="0.25">
      <c r="A793" s="31"/>
      <c r="B793" s="13"/>
      <c r="C793" s="13"/>
      <c r="D793" s="13"/>
      <c r="E793" s="32"/>
      <c r="F793" s="32"/>
      <c r="G793" s="32"/>
      <c r="H793" s="32"/>
      <c r="I793" s="32"/>
      <c r="J793" s="13"/>
      <c r="K793" s="33"/>
      <c r="L793" s="34" t="str">
        <f>IFERROR(INDEX('Pokemon Data'!A:A,MATCH($A793,'Pokemon Data'!$B:$B,0)),"")</f>
        <v/>
      </c>
      <c r="M793" s="34" t="str">
        <f>IFERROR(INDEX('Pokemon Data'!I:I,MATCH($A793,'Pokemon Data'!$B:$B,0)),"")</f>
        <v/>
      </c>
      <c r="N793" s="34" t="str">
        <f>IFERROR(INDEX('Pokemon Data'!J:J,MATCH($A793,'Pokemon Data'!$B:$B,0)),"")</f>
        <v/>
      </c>
      <c r="O793" s="34" t="str">
        <f>IFERROR(INDEX('Pokemon Data'!K:K,MATCH($A793,'Pokemon Data'!$B:$B,0)),"")</f>
        <v/>
      </c>
      <c r="P793" s="35" t="str">
        <f>IFERROR(INDEX('Level Multipliers'!$A:$A,MATCH($D793,'Level Multipliers'!$B:$B,0)),"")</f>
        <v/>
      </c>
      <c r="Q793" s="36" t="str">
        <f>IFERROR(INDEX('Level Multipliers'!$D:$D,MATCH(P793,'Level Multipliers'!$A:$A,0)),"")</f>
        <v/>
      </c>
      <c r="R793" s="37" t="str">
        <f t="shared" si="444"/>
        <v/>
      </c>
      <c r="S793" s="37" t="str">
        <f t="shared" si="445"/>
        <v/>
      </c>
      <c r="T793" s="38" t="str">
        <f t="shared" si="446"/>
        <v/>
      </c>
      <c r="U793" s="38" t="str">
        <f t="shared" si="447"/>
        <v/>
      </c>
      <c r="V793" s="38" t="b">
        <f t="shared" si="448"/>
        <v>1</v>
      </c>
      <c r="W793" s="37" t="str">
        <f t="array" ref="W793:AG793">IF(V793,"",IVSolution($M793,$N793,$O793,R793,S793,T793,U793,$E793,$F793,$G793,$H793,$I793))</f>
        <v/>
      </c>
      <c r="X793" s="37" t="str">
        <v/>
      </c>
      <c r="Y793" s="37" t="str">
        <v/>
      </c>
      <c r="Z793" s="39" t="str">
        <v/>
      </c>
      <c r="AA793" s="39" t="str">
        <v/>
      </c>
      <c r="AB793" s="37" t="str">
        <v/>
      </c>
      <c r="AC793" s="37" t="str">
        <v/>
      </c>
      <c r="AD793" s="37" t="str">
        <v/>
      </c>
      <c r="AE793" s="37" t="str">
        <v/>
      </c>
      <c r="AF793" s="37" t="str">
        <v/>
      </c>
      <c r="AG793" s="37" t="str">
        <v/>
      </c>
      <c r="AH793" s="40" t="str">
        <f t="shared" si="449"/>
        <v/>
      </c>
      <c r="AI793" s="36" t="str">
        <f>IFERROR(INDEX('Level Multipliers'!$D:$D,MATCH(AH793,'Level Multipliers'!$A:$A,0)),"")</f>
        <v/>
      </c>
      <c r="AJ793" s="37" t="str">
        <f t="shared" si="450"/>
        <v/>
      </c>
      <c r="AK793" s="37" t="str">
        <f t="shared" si="451"/>
        <v/>
      </c>
      <c r="AL793" s="38" t="str">
        <f t="shared" si="452"/>
        <v/>
      </c>
      <c r="AM793" s="38" t="str">
        <f t="shared" si="453"/>
        <v/>
      </c>
      <c r="AN793" s="38" t="b">
        <f t="shared" si="454"/>
        <v>1</v>
      </c>
      <c r="AO793" s="37" t="str">
        <f t="array" ref="AO793:AY793">IF(AN793,"",IVSolution($M793,$N793,$O793,AJ793,AK793,AL793,AM793,$E793,$F793,$G793,$H793,$I793))</f>
        <v/>
      </c>
      <c r="AP793" s="37" t="str">
        <v/>
      </c>
      <c r="AQ793" s="37" t="str">
        <v/>
      </c>
      <c r="AR793" s="39" t="str">
        <v/>
      </c>
      <c r="AS793" s="39" t="str">
        <v/>
      </c>
      <c r="AT793" s="37" t="str">
        <v/>
      </c>
      <c r="AU793" s="37" t="str">
        <v/>
      </c>
      <c r="AV793" s="37" t="str">
        <v/>
      </c>
      <c r="AW793" s="37" t="str">
        <v/>
      </c>
      <c r="AX793" s="37" t="str">
        <v/>
      </c>
      <c r="AY793" s="37" t="str">
        <v/>
      </c>
      <c r="AZ793" s="40" t="str">
        <f t="shared" si="455"/>
        <v/>
      </c>
      <c r="BA793" s="36" t="str">
        <f>IFERROR(INDEX('Level Multipliers'!$D:$D,MATCH(AZ793,'Level Multipliers'!$A:$A,0)),"")</f>
        <v/>
      </c>
      <c r="BB793" s="37" t="str">
        <f t="shared" si="456"/>
        <v/>
      </c>
      <c r="BC793" s="37" t="str">
        <f t="shared" si="457"/>
        <v/>
      </c>
      <c r="BD793" s="38" t="str">
        <f t="shared" si="458"/>
        <v/>
      </c>
      <c r="BE793" s="38" t="str">
        <f t="shared" si="459"/>
        <v/>
      </c>
      <c r="BF793" s="38" t="b">
        <f t="shared" si="460"/>
        <v>1</v>
      </c>
      <c r="BG793" s="37" t="str">
        <f t="array" ref="BG793:BQ793">IF(BF793,"",IVSolution($M793,$N793,$O793,BB793,BC793,BD793,BE793,$E793,$F793,$G793,$H793,$I793))</f>
        <v/>
      </c>
      <c r="BH793" s="37" t="str">
        <v/>
      </c>
      <c r="BI793" s="37" t="str">
        <v/>
      </c>
      <c r="BJ793" s="39" t="str">
        <v/>
      </c>
      <c r="BK793" s="39" t="str">
        <v/>
      </c>
      <c r="BL793" s="37" t="str">
        <v/>
      </c>
      <c r="BM793" s="37" t="str">
        <v/>
      </c>
      <c r="BN793" s="37" t="str">
        <v/>
      </c>
      <c r="BO793" s="37" t="str">
        <v/>
      </c>
      <c r="BP793" s="37" t="str">
        <v/>
      </c>
      <c r="BQ793" s="37" t="str">
        <v/>
      </c>
      <c r="BR793" s="40" t="str">
        <f t="shared" si="461"/>
        <v/>
      </c>
      <c r="BS793" s="36" t="str">
        <f>IFERROR(INDEX('Level Multipliers'!$D:$D,MATCH(BR793,'Level Multipliers'!$A:$A,0)),"")</f>
        <v/>
      </c>
      <c r="BT793" s="37" t="str">
        <f t="shared" si="462"/>
        <v/>
      </c>
      <c r="BU793" s="37" t="str">
        <f t="shared" si="463"/>
        <v/>
      </c>
      <c r="BV793" s="38" t="str">
        <f t="shared" si="464"/>
        <v/>
      </c>
      <c r="BW793" s="38" t="str">
        <f t="shared" si="465"/>
        <v/>
      </c>
      <c r="BX793" s="38" t="b">
        <f t="shared" si="466"/>
        <v>1</v>
      </c>
      <c r="BY793" s="37" t="str">
        <f t="array" ref="BY793:CI793">IF(BX793,"",IVSolution($M793,$N793,$O793,BT793,BU793,BV793,BW793,$E793,$F793,$G793,$H793,$I793))</f>
        <v/>
      </c>
      <c r="BZ793" s="37" t="str">
        <v/>
      </c>
      <c r="CA793" s="37" t="str">
        <v/>
      </c>
      <c r="CB793" s="39" t="str">
        <v/>
      </c>
      <c r="CC793" s="39" t="str">
        <v/>
      </c>
      <c r="CD793" s="37" t="str">
        <v/>
      </c>
      <c r="CE793" s="37" t="str">
        <v/>
      </c>
      <c r="CF793" s="37" t="str">
        <v/>
      </c>
      <c r="CG793" s="37" t="str">
        <v/>
      </c>
      <c r="CH793" s="37" t="str">
        <v/>
      </c>
      <c r="CI793" s="37" t="str">
        <v/>
      </c>
      <c r="CJ793" s="41" t="str">
        <f t="shared" si="467"/>
        <v/>
      </c>
      <c r="CK793" s="41" t="str">
        <f t="shared" si="468"/>
        <v/>
      </c>
      <c r="CL793" s="61" t="str">
        <f t="shared" si="469"/>
        <v/>
      </c>
      <c r="CM793" s="39" t="str">
        <f t="shared" si="470"/>
        <v/>
      </c>
      <c r="CN793" s="39" t="str">
        <f t="shared" si="471"/>
        <v/>
      </c>
      <c r="CO793" s="42" t="str">
        <f t="shared" si="472"/>
        <v/>
      </c>
      <c r="CP793" s="42" t="str">
        <f t="shared" si="473"/>
        <v/>
      </c>
      <c r="CQ793" s="42" t="str">
        <f t="shared" si="474"/>
        <v/>
      </c>
      <c r="CR793" s="42" t="str">
        <f t="shared" si="475"/>
        <v/>
      </c>
      <c r="CS793" s="42" t="str">
        <f t="shared" si="476"/>
        <v/>
      </c>
      <c r="CT793" s="42" t="str">
        <f t="shared" si="477"/>
        <v/>
      </c>
      <c r="CU793" s="43" t="str">
        <f t="shared" si="478"/>
        <v/>
      </c>
      <c r="CV793" s="43" t="str">
        <f t="shared" si="479"/>
        <v/>
      </c>
      <c r="CW793" s="43" t="str">
        <f t="shared" si="480"/>
        <v/>
      </c>
      <c r="CX793" s="13"/>
    </row>
    <row r="794" spans="1:102" x14ac:dyDescent="0.25">
      <c r="A794" s="31"/>
      <c r="B794" s="13"/>
      <c r="C794" s="13"/>
      <c r="D794" s="13"/>
      <c r="E794" s="32"/>
      <c r="F794" s="32"/>
      <c r="G794" s="32"/>
      <c r="H794" s="32"/>
      <c r="I794" s="32"/>
      <c r="J794" s="13"/>
      <c r="K794" s="33"/>
      <c r="L794" s="34" t="str">
        <f>IFERROR(INDEX('Pokemon Data'!A:A,MATCH($A794,'Pokemon Data'!$B:$B,0)),"")</f>
        <v/>
      </c>
      <c r="M794" s="34" t="str">
        <f>IFERROR(INDEX('Pokemon Data'!I:I,MATCH($A794,'Pokemon Data'!$B:$B,0)),"")</f>
        <v/>
      </c>
      <c r="N794" s="34" t="str">
        <f>IFERROR(INDEX('Pokemon Data'!J:J,MATCH($A794,'Pokemon Data'!$B:$B,0)),"")</f>
        <v/>
      </c>
      <c r="O794" s="34" t="str">
        <f>IFERROR(INDEX('Pokemon Data'!K:K,MATCH($A794,'Pokemon Data'!$B:$B,0)),"")</f>
        <v/>
      </c>
      <c r="P794" s="35" t="str">
        <f>IFERROR(INDEX('Level Multipliers'!$A:$A,MATCH($D794,'Level Multipliers'!$B:$B,0)),"")</f>
        <v/>
      </c>
      <c r="Q794" s="36" t="str">
        <f>IFERROR(INDEX('Level Multipliers'!$D:$D,MATCH(P794,'Level Multipliers'!$A:$A,0)),"")</f>
        <v/>
      </c>
      <c r="R794" s="37" t="str">
        <f t="shared" si="444"/>
        <v/>
      </c>
      <c r="S794" s="37" t="str">
        <f t="shared" si="445"/>
        <v/>
      </c>
      <c r="T794" s="38" t="str">
        <f t="shared" si="446"/>
        <v/>
      </c>
      <c r="U794" s="38" t="str">
        <f t="shared" si="447"/>
        <v/>
      </c>
      <c r="V794" s="38" t="b">
        <f t="shared" si="448"/>
        <v>1</v>
      </c>
      <c r="W794" s="37" t="str">
        <f t="array" ref="W794:AG794">IF(V794,"",IVSolution($M794,$N794,$O794,R794,S794,T794,U794,$E794,$F794,$G794,$H794,$I794))</f>
        <v/>
      </c>
      <c r="X794" s="37" t="str">
        <v/>
      </c>
      <c r="Y794" s="37" t="str">
        <v/>
      </c>
      <c r="Z794" s="39" t="str">
        <v/>
      </c>
      <c r="AA794" s="39" t="str">
        <v/>
      </c>
      <c r="AB794" s="37" t="str">
        <v/>
      </c>
      <c r="AC794" s="37" t="str">
        <v/>
      </c>
      <c r="AD794" s="37" t="str">
        <v/>
      </c>
      <c r="AE794" s="37" t="str">
        <v/>
      </c>
      <c r="AF794" s="37" t="str">
        <v/>
      </c>
      <c r="AG794" s="37" t="str">
        <v/>
      </c>
      <c r="AH794" s="40" t="str">
        <f t="shared" si="449"/>
        <v/>
      </c>
      <c r="AI794" s="36" t="str">
        <f>IFERROR(INDEX('Level Multipliers'!$D:$D,MATCH(AH794,'Level Multipliers'!$A:$A,0)),"")</f>
        <v/>
      </c>
      <c r="AJ794" s="37" t="str">
        <f t="shared" si="450"/>
        <v/>
      </c>
      <c r="AK794" s="37" t="str">
        <f t="shared" si="451"/>
        <v/>
      </c>
      <c r="AL794" s="38" t="str">
        <f t="shared" si="452"/>
        <v/>
      </c>
      <c r="AM794" s="38" t="str">
        <f t="shared" si="453"/>
        <v/>
      </c>
      <c r="AN794" s="38" t="b">
        <f t="shared" si="454"/>
        <v>1</v>
      </c>
      <c r="AO794" s="37" t="str">
        <f t="array" ref="AO794:AY794">IF(AN794,"",IVSolution($M794,$N794,$O794,AJ794,AK794,AL794,AM794,$E794,$F794,$G794,$H794,$I794))</f>
        <v/>
      </c>
      <c r="AP794" s="37" t="str">
        <v/>
      </c>
      <c r="AQ794" s="37" t="str">
        <v/>
      </c>
      <c r="AR794" s="39" t="str">
        <v/>
      </c>
      <c r="AS794" s="39" t="str">
        <v/>
      </c>
      <c r="AT794" s="37" t="str">
        <v/>
      </c>
      <c r="AU794" s="37" t="str">
        <v/>
      </c>
      <c r="AV794" s="37" t="str">
        <v/>
      </c>
      <c r="AW794" s="37" t="str">
        <v/>
      </c>
      <c r="AX794" s="37" t="str">
        <v/>
      </c>
      <c r="AY794" s="37" t="str">
        <v/>
      </c>
      <c r="AZ794" s="40" t="str">
        <f t="shared" si="455"/>
        <v/>
      </c>
      <c r="BA794" s="36" t="str">
        <f>IFERROR(INDEX('Level Multipliers'!$D:$D,MATCH(AZ794,'Level Multipliers'!$A:$A,0)),"")</f>
        <v/>
      </c>
      <c r="BB794" s="37" t="str">
        <f t="shared" si="456"/>
        <v/>
      </c>
      <c r="BC794" s="37" t="str">
        <f t="shared" si="457"/>
        <v/>
      </c>
      <c r="BD794" s="38" t="str">
        <f t="shared" si="458"/>
        <v/>
      </c>
      <c r="BE794" s="38" t="str">
        <f t="shared" si="459"/>
        <v/>
      </c>
      <c r="BF794" s="38" t="b">
        <f t="shared" si="460"/>
        <v>1</v>
      </c>
      <c r="BG794" s="37" t="str">
        <f t="array" ref="BG794:BQ794">IF(BF794,"",IVSolution($M794,$N794,$O794,BB794,BC794,BD794,BE794,$E794,$F794,$G794,$H794,$I794))</f>
        <v/>
      </c>
      <c r="BH794" s="37" t="str">
        <v/>
      </c>
      <c r="BI794" s="37" t="str">
        <v/>
      </c>
      <c r="BJ794" s="39" t="str">
        <v/>
      </c>
      <c r="BK794" s="39" t="str">
        <v/>
      </c>
      <c r="BL794" s="37" t="str">
        <v/>
      </c>
      <c r="BM794" s="37" t="str">
        <v/>
      </c>
      <c r="BN794" s="37" t="str">
        <v/>
      </c>
      <c r="BO794" s="37" t="str">
        <v/>
      </c>
      <c r="BP794" s="37" t="str">
        <v/>
      </c>
      <c r="BQ794" s="37" t="str">
        <v/>
      </c>
      <c r="BR794" s="40" t="str">
        <f t="shared" si="461"/>
        <v/>
      </c>
      <c r="BS794" s="36" t="str">
        <f>IFERROR(INDEX('Level Multipliers'!$D:$D,MATCH(BR794,'Level Multipliers'!$A:$A,0)),"")</f>
        <v/>
      </c>
      <c r="BT794" s="37" t="str">
        <f t="shared" si="462"/>
        <v/>
      </c>
      <c r="BU794" s="37" t="str">
        <f t="shared" si="463"/>
        <v/>
      </c>
      <c r="BV794" s="38" t="str">
        <f t="shared" si="464"/>
        <v/>
      </c>
      <c r="BW794" s="38" t="str">
        <f t="shared" si="465"/>
        <v/>
      </c>
      <c r="BX794" s="38" t="b">
        <f t="shared" si="466"/>
        <v>1</v>
      </c>
      <c r="BY794" s="37" t="str">
        <f t="array" ref="BY794:CI794">IF(BX794,"",IVSolution($M794,$N794,$O794,BT794,BU794,BV794,BW794,$E794,$F794,$G794,$H794,$I794))</f>
        <v/>
      </c>
      <c r="BZ794" s="37" t="str">
        <v/>
      </c>
      <c r="CA794" s="37" t="str">
        <v/>
      </c>
      <c r="CB794" s="39" t="str">
        <v/>
      </c>
      <c r="CC794" s="39" t="str">
        <v/>
      </c>
      <c r="CD794" s="37" t="str">
        <v/>
      </c>
      <c r="CE794" s="37" t="str">
        <v/>
      </c>
      <c r="CF794" s="37" t="str">
        <v/>
      </c>
      <c r="CG794" s="37" t="str">
        <v/>
      </c>
      <c r="CH794" s="37" t="str">
        <v/>
      </c>
      <c r="CI794" s="37" t="str">
        <v/>
      </c>
      <c r="CJ794" s="41" t="str">
        <f t="shared" si="467"/>
        <v/>
      </c>
      <c r="CK794" s="41" t="str">
        <f t="shared" si="468"/>
        <v/>
      </c>
      <c r="CL794" s="61" t="str">
        <f t="shared" si="469"/>
        <v/>
      </c>
      <c r="CM794" s="39" t="str">
        <f t="shared" si="470"/>
        <v/>
      </c>
      <c r="CN794" s="39" t="str">
        <f t="shared" si="471"/>
        <v/>
      </c>
      <c r="CO794" s="42" t="str">
        <f t="shared" si="472"/>
        <v/>
      </c>
      <c r="CP794" s="42" t="str">
        <f t="shared" si="473"/>
        <v/>
      </c>
      <c r="CQ794" s="42" t="str">
        <f t="shared" si="474"/>
        <v/>
      </c>
      <c r="CR794" s="42" t="str">
        <f t="shared" si="475"/>
        <v/>
      </c>
      <c r="CS794" s="42" t="str">
        <f t="shared" si="476"/>
        <v/>
      </c>
      <c r="CT794" s="42" t="str">
        <f t="shared" si="477"/>
        <v/>
      </c>
      <c r="CU794" s="43" t="str">
        <f t="shared" si="478"/>
        <v/>
      </c>
      <c r="CV794" s="43" t="str">
        <f t="shared" si="479"/>
        <v/>
      </c>
      <c r="CW794" s="43" t="str">
        <f t="shared" si="480"/>
        <v/>
      </c>
      <c r="CX794" s="13"/>
    </row>
    <row r="795" spans="1:102" x14ac:dyDescent="0.25">
      <c r="A795" s="31"/>
      <c r="B795" s="13"/>
      <c r="C795" s="13"/>
      <c r="D795" s="13"/>
      <c r="E795" s="32"/>
      <c r="F795" s="32"/>
      <c r="G795" s="32"/>
      <c r="H795" s="32"/>
      <c r="I795" s="32"/>
      <c r="J795" s="13"/>
      <c r="K795" s="33"/>
      <c r="L795" s="34" t="str">
        <f>IFERROR(INDEX('Pokemon Data'!A:A,MATCH($A795,'Pokemon Data'!$B:$B,0)),"")</f>
        <v/>
      </c>
      <c r="M795" s="34" t="str">
        <f>IFERROR(INDEX('Pokemon Data'!I:I,MATCH($A795,'Pokemon Data'!$B:$B,0)),"")</f>
        <v/>
      </c>
      <c r="N795" s="34" t="str">
        <f>IFERROR(INDEX('Pokemon Data'!J:J,MATCH($A795,'Pokemon Data'!$B:$B,0)),"")</f>
        <v/>
      </c>
      <c r="O795" s="34" t="str">
        <f>IFERROR(INDEX('Pokemon Data'!K:K,MATCH($A795,'Pokemon Data'!$B:$B,0)),"")</f>
        <v/>
      </c>
      <c r="P795" s="35" t="str">
        <f>IFERROR(INDEX('Level Multipliers'!$A:$A,MATCH($D795,'Level Multipliers'!$B:$B,0)),"")</f>
        <v/>
      </c>
      <c r="Q795" s="36" t="str">
        <f>IFERROR(INDEX('Level Multipliers'!$D:$D,MATCH(P795,'Level Multipliers'!$A:$A,0)),"")</f>
        <v/>
      </c>
      <c r="R795" s="37" t="str">
        <f t="shared" si="444"/>
        <v/>
      </c>
      <c r="S795" s="37" t="str">
        <f t="shared" si="445"/>
        <v/>
      </c>
      <c r="T795" s="38" t="str">
        <f t="shared" si="446"/>
        <v/>
      </c>
      <c r="U795" s="38" t="str">
        <f t="shared" si="447"/>
        <v/>
      </c>
      <c r="V795" s="38" t="b">
        <f t="shared" si="448"/>
        <v>1</v>
      </c>
      <c r="W795" s="37" t="str">
        <f t="array" ref="W795:AG795">IF(V795,"",IVSolution($M795,$N795,$O795,R795,S795,T795,U795,$E795,$F795,$G795,$H795,$I795))</f>
        <v/>
      </c>
      <c r="X795" s="37" t="str">
        <v/>
      </c>
      <c r="Y795" s="37" t="str">
        <v/>
      </c>
      <c r="Z795" s="39" t="str">
        <v/>
      </c>
      <c r="AA795" s="39" t="str">
        <v/>
      </c>
      <c r="AB795" s="37" t="str">
        <v/>
      </c>
      <c r="AC795" s="37" t="str">
        <v/>
      </c>
      <c r="AD795" s="37" t="str">
        <v/>
      </c>
      <c r="AE795" s="37" t="str">
        <v/>
      </c>
      <c r="AF795" s="37" t="str">
        <v/>
      </c>
      <c r="AG795" s="37" t="str">
        <v/>
      </c>
      <c r="AH795" s="40" t="str">
        <f t="shared" si="449"/>
        <v/>
      </c>
      <c r="AI795" s="36" t="str">
        <f>IFERROR(INDEX('Level Multipliers'!$D:$D,MATCH(AH795,'Level Multipliers'!$A:$A,0)),"")</f>
        <v/>
      </c>
      <c r="AJ795" s="37" t="str">
        <f t="shared" si="450"/>
        <v/>
      </c>
      <c r="AK795" s="37" t="str">
        <f t="shared" si="451"/>
        <v/>
      </c>
      <c r="AL795" s="38" t="str">
        <f t="shared" si="452"/>
        <v/>
      </c>
      <c r="AM795" s="38" t="str">
        <f t="shared" si="453"/>
        <v/>
      </c>
      <c r="AN795" s="38" t="b">
        <f t="shared" si="454"/>
        <v>1</v>
      </c>
      <c r="AO795" s="37" t="str">
        <f t="array" ref="AO795:AY795">IF(AN795,"",IVSolution($M795,$N795,$O795,AJ795,AK795,AL795,AM795,$E795,$F795,$G795,$H795,$I795))</f>
        <v/>
      </c>
      <c r="AP795" s="37" t="str">
        <v/>
      </c>
      <c r="AQ795" s="37" t="str">
        <v/>
      </c>
      <c r="AR795" s="39" t="str">
        <v/>
      </c>
      <c r="AS795" s="39" t="str">
        <v/>
      </c>
      <c r="AT795" s="37" t="str">
        <v/>
      </c>
      <c r="AU795" s="37" t="str">
        <v/>
      </c>
      <c r="AV795" s="37" t="str">
        <v/>
      </c>
      <c r="AW795" s="37" t="str">
        <v/>
      </c>
      <c r="AX795" s="37" t="str">
        <v/>
      </c>
      <c r="AY795" s="37" t="str">
        <v/>
      </c>
      <c r="AZ795" s="40" t="str">
        <f t="shared" si="455"/>
        <v/>
      </c>
      <c r="BA795" s="36" t="str">
        <f>IFERROR(INDEX('Level Multipliers'!$D:$D,MATCH(AZ795,'Level Multipliers'!$A:$A,0)),"")</f>
        <v/>
      </c>
      <c r="BB795" s="37" t="str">
        <f t="shared" si="456"/>
        <v/>
      </c>
      <c r="BC795" s="37" t="str">
        <f t="shared" si="457"/>
        <v/>
      </c>
      <c r="BD795" s="38" t="str">
        <f t="shared" si="458"/>
        <v/>
      </c>
      <c r="BE795" s="38" t="str">
        <f t="shared" si="459"/>
        <v/>
      </c>
      <c r="BF795" s="38" t="b">
        <f t="shared" si="460"/>
        <v>1</v>
      </c>
      <c r="BG795" s="37" t="str">
        <f t="array" ref="BG795:BQ795">IF(BF795,"",IVSolution($M795,$N795,$O795,BB795,BC795,BD795,BE795,$E795,$F795,$G795,$H795,$I795))</f>
        <v/>
      </c>
      <c r="BH795" s="37" t="str">
        <v/>
      </c>
      <c r="BI795" s="37" t="str">
        <v/>
      </c>
      <c r="BJ795" s="39" t="str">
        <v/>
      </c>
      <c r="BK795" s="39" t="str">
        <v/>
      </c>
      <c r="BL795" s="37" t="str">
        <v/>
      </c>
      <c r="BM795" s="37" t="str">
        <v/>
      </c>
      <c r="BN795" s="37" t="str">
        <v/>
      </c>
      <c r="BO795" s="37" t="str">
        <v/>
      </c>
      <c r="BP795" s="37" t="str">
        <v/>
      </c>
      <c r="BQ795" s="37" t="str">
        <v/>
      </c>
      <c r="BR795" s="40" t="str">
        <f t="shared" si="461"/>
        <v/>
      </c>
      <c r="BS795" s="36" t="str">
        <f>IFERROR(INDEX('Level Multipliers'!$D:$D,MATCH(BR795,'Level Multipliers'!$A:$A,0)),"")</f>
        <v/>
      </c>
      <c r="BT795" s="37" t="str">
        <f t="shared" si="462"/>
        <v/>
      </c>
      <c r="BU795" s="37" t="str">
        <f t="shared" si="463"/>
        <v/>
      </c>
      <c r="BV795" s="38" t="str">
        <f t="shared" si="464"/>
        <v/>
      </c>
      <c r="BW795" s="38" t="str">
        <f t="shared" si="465"/>
        <v/>
      </c>
      <c r="BX795" s="38" t="b">
        <f t="shared" si="466"/>
        <v>1</v>
      </c>
      <c r="BY795" s="37" t="str">
        <f t="array" ref="BY795:CI795">IF(BX795,"",IVSolution($M795,$N795,$O795,BT795,BU795,BV795,BW795,$E795,$F795,$G795,$H795,$I795))</f>
        <v/>
      </c>
      <c r="BZ795" s="37" t="str">
        <v/>
      </c>
      <c r="CA795" s="37" t="str">
        <v/>
      </c>
      <c r="CB795" s="39" t="str">
        <v/>
      </c>
      <c r="CC795" s="39" t="str">
        <v/>
      </c>
      <c r="CD795" s="37" t="str">
        <v/>
      </c>
      <c r="CE795" s="37" t="str">
        <v/>
      </c>
      <c r="CF795" s="37" t="str">
        <v/>
      </c>
      <c r="CG795" s="37" t="str">
        <v/>
      </c>
      <c r="CH795" s="37" t="str">
        <v/>
      </c>
      <c r="CI795" s="37" t="str">
        <v/>
      </c>
      <c r="CJ795" s="41" t="str">
        <f t="shared" si="467"/>
        <v/>
      </c>
      <c r="CK795" s="41" t="str">
        <f t="shared" si="468"/>
        <v/>
      </c>
      <c r="CL795" s="61" t="str">
        <f t="shared" si="469"/>
        <v/>
      </c>
      <c r="CM795" s="39" t="str">
        <f t="shared" si="470"/>
        <v/>
      </c>
      <c r="CN795" s="39" t="str">
        <f t="shared" si="471"/>
        <v/>
      </c>
      <c r="CO795" s="42" t="str">
        <f t="shared" si="472"/>
        <v/>
      </c>
      <c r="CP795" s="42" t="str">
        <f t="shared" si="473"/>
        <v/>
      </c>
      <c r="CQ795" s="42" t="str">
        <f t="shared" si="474"/>
        <v/>
      </c>
      <c r="CR795" s="42" t="str">
        <f t="shared" si="475"/>
        <v/>
      </c>
      <c r="CS795" s="42" t="str">
        <f t="shared" si="476"/>
        <v/>
      </c>
      <c r="CT795" s="42" t="str">
        <f t="shared" si="477"/>
        <v/>
      </c>
      <c r="CU795" s="43" t="str">
        <f t="shared" si="478"/>
        <v/>
      </c>
      <c r="CV795" s="43" t="str">
        <f t="shared" si="479"/>
        <v/>
      </c>
      <c r="CW795" s="43" t="str">
        <f t="shared" si="480"/>
        <v/>
      </c>
      <c r="CX795" s="13"/>
    </row>
    <row r="796" spans="1:102" x14ac:dyDescent="0.25">
      <c r="A796" s="31"/>
      <c r="B796" s="13"/>
      <c r="C796" s="13"/>
      <c r="D796" s="13"/>
      <c r="E796" s="32"/>
      <c r="F796" s="32"/>
      <c r="G796" s="32"/>
      <c r="H796" s="32"/>
      <c r="I796" s="32"/>
      <c r="J796" s="13"/>
      <c r="K796" s="33"/>
      <c r="L796" s="34" t="str">
        <f>IFERROR(INDEX('Pokemon Data'!A:A,MATCH($A796,'Pokemon Data'!$B:$B,0)),"")</f>
        <v/>
      </c>
      <c r="M796" s="34" t="str">
        <f>IFERROR(INDEX('Pokemon Data'!I:I,MATCH($A796,'Pokemon Data'!$B:$B,0)),"")</f>
        <v/>
      </c>
      <c r="N796" s="34" t="str">
        <f>IFERROR(INDEX('Pokemon Data'!J:J,MATCH($A796,'Pokemon Data'!$B:$B,0)),"")</f>
        <v/>
      </c>
      <c r="O796" s="34" t="str">
        <f>IFERROR(INDEX('Pokemon Data'!K:K,MATCH($A796,'Pokemon Data'!$B:$B,0)),"")</f>
        <v/>
      </c>
      <c r="P796" s="35" t="str">
        <f>IFERROR(INDEX('Level Multipliers'!$A:$A,MATCH($D796,'Level Multipliers'!$B:$B,0)),"")</f>
        <v/>
      </c>
      <c r="Q796" s="36" t="str">
        <f>IFERROR(INDEX('Level Multipliers'!$D:$D,MATCH(P796,'Level Multipliers'!$A:$A,0)),"")</f>
        <v/>
      </c>
      <c r="R796" s="37" t="str">
        <f t="shared" si="444"/>
        <v/>
      </c>
      <c r="S796" s="37" t="str">
        <f t="shared" si="445"/>
        <v/>
      </c>
      <c r="T796" s="38" t="str">
        <f t="shared" si="446"/>
        <v/>
      </c>
      <c r="U796" s="38" t="str">
        <f t="shared" si="447"/>
        <v/>
      </c>
      <c r="V796" s="38" t="b">
        <f t="shared" si="448"/>
        <v>1</v>
      </c>
      <c r="W796" s="37" t="str">
        <f t="array" ref="W796:AG796">IF(V796,"",IVSolution($M796,$N796,$O796,R796,S796,T796,U796,$E796,$F796,$G796,$H796,$I796))</f>
        <v/>
      </c>
      <c r="X796" s="37" t="str">
        <v/>
      </c>
      <c r="Y796" s="37" t="str">
        <v/>
      </c>
      <c r="Z796" s="39" t="str">
        <v/>
      </c>
      <c r="AA796" s="39" t="str">
        <v/>
      </c>
      <c r="AB796" s="37" t="str">
        <v/>
      </c>
      <c r="AC796" s="37" t="str">
        <v/>
      </c>
      <c r="AD796" s="37" t="str">
        <v/>
      </c>
      <c r="AE796" s="37" t="str">
        <v/>
      </c>
      <c r="AF796" s="37" t="str">
        <v/>
      </c>
      <c r="AG796" s="37" t="str">
        <v/>
      </c>
      <c r="AH796" s="40" t="str">
        <f t="shared" si="449"/>
        <v/>
      </c>
      <c r="AI796" s="36" t="str">
        <f>IFERROR(INDEX('Level Multipliers'!$D:$D,MATCH(AH796,'Level Multipliers'!$A:$A,0)),"")</f>
        <v/>
      </c>
      <c r="AJ796" s="37" t="str">
        <f t="shared" si="450"/>
        <v/>
      </c>
      <c r="AK796" s="37" t="str">
        <f t="shared" si="451"/>
        <v/>
      </c>
      <c r="AL796" s="38" t="str">
        <f t="shared" si="452"/>
        <v/>
      </c>
      <c r="AM796" s="38" t="str">
        <f t="shared" si="453"/>
        <v/>
      </c>
      <c r="AN796" s="38" t="b">
        <f t="shared" si="454"/>
        <v>1</v>
      </c>
      <c r="AO796" s="37" t="str">
        <f t="array" ref="AO796:AY796">IF(AN796,"",IVSolution($M796,$N796,$O796,AJ796,AK796,AL796,AM796,$E796,$F796,$G796,$H796,$I796))</f>
        <v/>
      </c>
      <c r="AP796" s="37" t="str">
        <v/>
      </c>
      <c r="AQ796" s="37" t="str">
        <v/>
      </c>
      <c r="AR796" s="39" t="str">
        <v/>
      </c>
      <c r="AS796" s="39" t="str">
        <v/>
      </c>
      <c r="AT796" s="37" t="str">
        <v/>
      </c>
      <c r="AU796" s="37" t="str">
        <v/>
      </c>
      <c r="AV796" s="37" t="str">
        <v/>
      </c>
      <c r="AW796" s="37" t="str">
        <v/>
      </c>
      <c r="AX796" s="37" t="str">
        <v/>
      </c>
      <c r="AY796" s="37" t="str">
        <v/>
      </c>
      <c r="AZ796" s="40" t="str">
        <f t="shared" si="455"/>
        <v/>
      </c>
      <c r="BA796" s="36" t="str">
        <f>IFERROR(INDEX('Level Multipliers'!$D:$D,MATCH(AZ796,'Level Multipliers'!$A:$A,0)),"")</f>
        <v/>
      </c>
      <c r="BB796" s="37" t="str">
        <f t="shared" si="456"/>
        <v/>
      </c>
      <c r="BC796" s="37" t="str">
        <f t="shared" si="457"/>
        <v/>
      </c>
      <c r="BD796" s="38" t="str">
        <f t="shared" si="458"/>
        <v/>
      </c>
      <c r="BE796" s="38" t="str">
        <f t="shared" si="459"/>
        <v/>
      </c>
      <c r="BF796" s="38" t="b">
        <f t="shared" si="460"/>
        <v>1</v>
      </c>
      <c r="BG796" s="37" t="str">
        <f t="array" ref="BG796:BQ796">IF(BF796,"",IVSolution($M796,$N796,$O796,BB796,BC796,BD796,BE796,$E796,$F796,$G796,$H796,$I796))</f>
        <v/>
      </c>
      <c r="BH796" s="37" t="str">
        <v/>
      </c>
      <c r="BI796" s="37" t="str">
        <v/>
      </c>
      <c r="BJ796" s="39" t="str">
        <v/>
      </c>
      <c r="BK796" s="39" t="str">
        <v/>
      </c>
      <c r="BL796" s="37" t="str">
        <v/>
      </c>
      <c r="BM796" s="37" t="str">
        <v/>
      </c>
      <c r="BN796" s="37" t="str">
        <v/>
      </c>
      <c r="BO796" s="37" t="str">
        <v/>
      </c>
      <c r="BP796" s="37" t="str">
        <v/>
      </c>
      <c r="BQ796" s="37" t="str">
        <v/>
      </c>
      <c r="BR796" s="40" t="str">
        <f t="shared" si="461"/>
        <v/>
      </c>
      <c r="BS796" s="36" t="str">
        <f>IFERROR(INDEX('Level Multipliers'!$D:$D,MATCH(BR796,'Level Multipliers'!$A:$A,0)),"")</f>
        <v/>
      </c>
      <c r="BT796" s="37" t="str">
        <f t="shared" si="462"/>
        <v/>
      </c>
      <c r="BU796" s="37" t="str">
        <f t="shared" si="463"/>
        <v/>
      </c>
      <c r="BV796" s="38" t="str">
        <f t="shared" si="464"/>
        <v/>
      </c>
      <c r="BW796" s="38" t="str">
        <f t="shared" si="465"/>
        <v/>
      </c>
      <c r="BX796" s="38" t="b">
        <f t="shared" si="466"/>
        <v>1</v>
      </c>
      <c r="BY796" s="37" t="str">
        <f t="array" ref="BY796:CI796">IF(BX796,"",IVSolution($M796,$N796,$O796,BT796,BU796,BV796,BW796,$E796,$F796,$G796,$H796,$I796))</f>
        <v/>
      </c>
      <c r="BZ796" s="37" t="str">
        <v/>
      </c>
      <c r="CA796" s="37" t="str">
        <v/>
      </c>
      <c r="CB796" s="39" t="str">
        <v/>
      </c>
      <c r="CC796" s="39" t="str">
        <v/>
      </c>
      <c r="CD796" s="37" t="str">
        <v/>
      </c>
      <c r="CE796" s="37" t="str">
        <v/>
      </c>
      <c r="CF796" s="37" t="str">
        <v/>
      </c>
      <c r="CG796" s="37" t="str">
        <v/>
      </c>
      <c r="CH796" s="37" t="str">
        <v/>
      </c>
      <c r="CI796" s="37" t="str">
        <v/>
      </c>
      <c r="CJ796" s="41" t="str">
        <f t="shared" si="467"/>
        <v/>
      </c>
      <c r="CK796" s="41" t="str">
        <f t="shared" si="468"/>
        <v/>
      </c>
      <c r="CL796" s="61" t="str">
        <f t="shared" si="469"/>
        <v/>
      </c>
      <c r="CM796" s="39" t="str">
        <f t="shared" si="470"/>
        <v/>
      </c>
      <c r="CN796" s="39" t="str">
        <f t="shared" si="471"/>
        <v/>
      </c>
      <c r="CO796" s="42" t="str">
        <f t="shared" si="472"/>
        <v/>
      </c>
      <c r="CP796" s="42" t="str">
        <f t="shared" si="473"/>
        <v/>
      </c>
      <c r="CQ796" s="42" t="str">
        <f t="shared" si="474"/>
        <v/>
      </c>
      <c r="CR796" s="42" t="str">
        <f t="shared" si="475"/>
        <v/>
      </c>
      <c r="CS796" s="42" t="str">
        <f t="shared" si="476"/>
        <v/>
      </c>
      <c r="CT796" s="42" t="str">
        <f t="shared" si="477"/>
        <v/>
      </c>
      <c r="CU796" s="43" t="str">
        <f t="shared" si="478"/>
        <v/>
      </c>
      <c r="CV796" s="43" t="str">
        <f t="shared" si="479"/>
        <v/>
      </c>
      <c r="CW796" s="43" t="str">
        <f t="shared" si="480"/>
        <v/>
      </c>
      <c r="CX796" s="13"/>
    </row>
    <row r="797" spans="1:102" x14ac:dyDescent="0.25">
      <c r="A797" s="31"/>
      <c r="B797" s="13"/>
      <c r="C797" s="13"/>
      <c r="D797" s="13"/>
      <c r="E797" s="32"/>
      <c r="F797" s="32"/>
      <c r="G797" s="32"/>
      <c r="H797" s="32"/>
      <c r="I797" s="32"/>
      <c r="J797" s="13"/>
      <c r="K797" s="33"/>
      <c r="L797" s="34" t="str">
        <f>IFERROR(INDEX('Pokemon Data'!A:A,MATCH($A797,'Pokemon Data'!$B:$B,0)),"")</f>
        <v/>
      </c>
      <c r="M797" s="34" t="str">
        <f>IFERROR(INDEX('Pokemon Data'!I:I,MATCH($A797,'Pokemon Data'!$B:$B,0)),"")</f>
        <v/>
      </c>
      <c r="N797" s="34" t="str">
        <f>IFERROR(INDEX('Pokemon Data'!J:J,MATCH($A797,'Pokemon Data'!$B:$B,0)),"")</f>
        <v/>
      </c>
      <c r="O797" s="34" t="str">
        <f>IFERROR(INDEX('Pokemon Data'!K:K,MATCH($A797,'Pokemon Data'!$B:$B,0)),"")</f>
        <v/>
      </c>
      <c r="P797" s="35" t="str">
        <f>IFERROR(INDEX('Level Multipliers'!$A:$A,MATCH($D797,'Level Multipliers'!$B:$B,0)),"")</f>
        <v/>
      </c>
      <c r="Q797" s="36" t="str">
        <f>IFERROR(INDEX('Level Multipliers'!$D:$D,MATCH(P797,'Level Multipliers'!$A:$A,0)),"")</f>
        <v/>
      </c>
      <c r="R797" s="37" t="str">
        <f t="shared" si="444"/>
        <v/>
      </c>
      <c r="S797" s="37" t="str">
        <f t="shared" si="445"/>
        <v/>
      </c>
      <c r="T797" s="38" t="str">
        <f t="shared" si="446"/>
        <v/>
      </c>
      <c r="U797" s="38" t="str">
        <f t="shared" si="447"/>
        <v/>
      </c>
      <c r="V797" s="38" t="b">
        <f t="shared" si="448"/>
        <v>1</v>
      </c>
      <c r="W797" s="37" t="str">
        <f t="array" ref="W797:AG797">IF(V797,"",IVSolution($M797,$N797,$O797,R797,S797,T797,U797,$E797,$F797,$G797,$H797,$I797))</f>
        <v/>
      </c>
      <c r="X797" s="37" t="str">
        <v/>
      </c>
      <c r="Y797" s="37" t="str">
        <v/>
      </c>
      <c r="Z797" s="39" t="str">
        <v/>
      </c>
      <c r="AA797" s="39" t="str">
        <v/>
      </c>
      <c r="AB797" s="37" t="str">
        <v/>
      </c>
      <c r="AC797" s="37" t="str">
        <v/>
      </c>
      <c r="AD797" s="37" t="str">
        <v/>
      </c>
      <c r="AE797" s="37" t="str">
        <v/>
      </c>
      <c r="AF797" s="37" t="str">
        <v/>
      </c>
      <c r="AG797" s="37" t="str">
        <v/>
      </c>
      <c r="AH797" s="40" t="str">
        <f t="shared" si="449"/>
        <v/>
      </c>
      <c r="AI797" s="36" t="str">
        <f>IFERROR(INDEX('Level Multipliers'!$D:$D,MATCH(AH797,'Level Multipliers'!$A:$A,0)),"")</f>
        <v/>
      </c>
      <c r="AJ797" s="37" t="str">
        <f t="shared" si="450"/>
        <v/>
      </c>
      <c r="AK797" s="37" t="str">
        <f t="shared" si="451"/>
        <v/>
      </c>
      <c r="AL797" s="38" t="str">
        <f t="shared" si="452"/>
        <v/>
      </c>
      <c r="AM797" s="38" t="str">
        <f t="shared" si="453"/>
        <v/>
      </c>
      <c r="AN797" s="38" t="b">
        <f t="shared" si="454"/>
        <v>1</v>
      </c>
      <c r="AO797" s="37" t="str">
        <f t="array" ref="AO797:AY797">IF(AN797,"",IVSolution($M797,$N797,$O797,AJ797,AK797,AL797,AM797,$E797,$F797,$G797,$H797,$I797))</f>
        <v/>
      </c>
      <c r="AP797" s="37" t="str">
        <v/>
      </c>
      <c r="AQ797" s="37" t="str">
        <v/>
      </c>
      <c r="AR797" s="39" t="str">
        <v/>
      </c>
      <c r="AS797" s="39" t="str">
        <v/>
      </c>
      <c r="AT797" s="37" t="str">
        <v/>
      </c>
      <c r="AU797" s="37" t="str">
        <v/>
      </c>
      <c r="AV797" s="37" t="str">
        <v/>
      </c>
      <c r="AW797" s="37" t="str">
        <v/>
      </c>
      <c r="AX797" s="37" t="str">
        <v/>
      </c>
      <c r="AY797" s="37" t="str">
        <v/>
      </c>
      <c r="AZ797" s="40" t="str">
        <f t="shared" si="455"/>
        <v/>
      </c>
      <c r="BA797" s="36" t="str">
        <f>IFERROR(INDEX('Level Multipliers'!$D:$D,MATCH(AZ797,'Level Multipliers'!$A:$A,0)),"")</f>
        <v/>
      </c>
      <c r="BB797" s="37" t="str">
        <f t="shared" si="456"/>
        <v/>
      </c>
      <c r="BC797" s="37" t="str">
        <f t="shared" si="457"/>
        <v/>
      </c>
      <c r="BD797" s="38" t="str">
        <f t="shared" si="458"/>
        <v/>
      </c>
      <c r="BE797" s="38" t="str">
        <f t="shared" si="459"/>
        <v/>
      </c>
      <c r="BF797" s="38" t="b">
        <f t="shared" si="460"/>
        <v>1</v>
      </c>
      <c r="BG797" s="37" t="str">
        <f t="array" ref="BG797:BQ797">IF(BF797,"",IVSolution($M797,$N797,$O797,BB797,BC797,BD797,BE797,$E797,$F797,$G797,$H797,$I797))</f>
        <v/>
      </c>
      <c r="BH797" s="37" t="str">
        <v/>
      </c>
      <c r="BI797" s="37" t="str">
        <v/>
      </c>
      <c r="BJ797" s="39" t="str">
        <v/>
      </c>
      <c r="BK797" s="39" t="str">
        <v/>
      </c>
      <c r="BL797" s="37" t="str">
        <v/>
      </c>
      <c r="BM797" s="37" t="str">
        <v/>
      </c>
      <c r="BN797" s="37" t="str">
        <v/>
      </c>
      <c r="BO797" s="37" t="str">
        <v/>
      </c>
      <c r="BP797" s="37" t="str">
        <v/>
      </c>
      <c r="BQ797" s="37" t="str">
        <v/>
      </c>
      <c r="BR797" s="40" t="str">
        <f t="shared" si="461"/>
        <v/>
      </c>
      <c r="BS797" s="36" t="str">
        <f>IFERROR(INDEX('Level Multipliers'!$D:$D,MATCH(BR797,'Level Multipliers'!$A:$A,0)),"")</f>
        <v/>
      </c>
      <c r="BT797" s="37" t="str">
        <f t="shared" si="462"/>
        <v/>
      </c>
      <c r="BU797" s="37" t="str">
        <f t="shared" si="463"/>
        <v/>
      </c>
      <c r="BV797" s="38" t="str">
        <f t="shared" si="464"/>
        <v/>
      </c>
      <c r="BW797" s="38" t="str">
        <f t="shared" si="465"/>
        <v/>
      </c>
      <c r="BX797" s="38" t="b">
        <f t="shared" si="466"/>
        <v>1</v>
      </c>
      <c r="BY797" s="37" t="str">
        <f t="array" ref="BY797:CI797">IF(BX797,"",IVSolution($M797,$N797,$O797,BT797,BU797,BV797,BW797,$E797,$F797,$G797,$H797,$I797))</f>
        <v/>
      </c>
      <c r="BZ797" s="37" t="str">
        <v/>
      </c>
      <c r="CA797" s="37" t="str">
        <v/>
      </c>
      <c r="CB797" s="39" t="str">
        <v/>
      </c>
      <c r="CC797" s="39" t="str">
        <v/>
      </c>
      <c r="CD797" s="37" t="str">
        <v/>
      </c>
      <c r="CE797" s="37" t="str">
        <v/>
      </c>
      <c r="CF797" s="37" t="str">
        <v/>
      </c>
      <c r="CG797" s="37" t="str">
        <v/>
      </c>
      <c r="CH797" s="37" t="str">
        <v/>
      </c>
      <c r="CI797" s="37" t="str">
        <v/>
      </c>
      <c r="CJ797" s="41" t="str">
        <f t="shared" si="467"/>
        <v/>
      </c>
      <c r="CK797" s="41" t="str">
        <f t="shared" si="468"/>
        <v/>
      </c>
      <c r="CL797" s="61" t="str">
        <f t="shared" si="469"/>
        <v/>
      </c>
      <c r="CM797" s="39" t="str">
        <f t="shared" si="470"/>
        <v/>
      </c>
      <c r="CN797" s="39" t="str">
        <f t="shared" si="471"/>
        <v/>
      </c>
      <c r="CO797" s="42" t="str">
        <f t="shared" si="472"/>
        <v/>
      </c>
      <c r="CP797" s="42" t="str">
        <f t="shared" si="473"/>
        <v/>
      </c>
      <c r="CQ797" s="42" t="str">
        <f t="shared" si="474"/>
        <v/>
      </c>
      <c r="CR797" s="42" t="str">
        <f t="shared" si="475"/>
        <v/>
      </c>
      <c r="CS797" s="42" t="str">
        <f t="shared" si="476"/>
        <v/>
      </c>
      <c r="CT797" s="42" t="str">
        <f t="shared" si="477"/>
        <v/>
      </c>
      <c r="CU797" s="43" t="str">
        <f t="shared" si="478"/>
        <v/>
      </c>
      <c r="CV797" s="43" t="str">
        <f t="shared" si="479"/>
        <v/>
      </c>
      <c r="CW797" s="43" t="str">
        <f t="shared" si="480"/>
        <v/>
      </c>
      <c r="CX797" s="13"/>
    </row>
    <row r="798" spans="1:102" x14ac:dyDescent="0.25">
      <c r="A798" s="31"/>
      <c r="B798" s="13"/>
      <c r="C798" s="13"/>
      <c r="D798" s="13"/>
      <c r="E798" s="32"/>
      <c r="F798" s="32"/>
      <c r="G798" s="32"/>
      <c r="H798" s="32"/>
      <c r="I798" s="32"/>
      <c r="J798" s="13"/>
      <c r="K798" s="33"/>
      <c r="L798" s="34" t="str">
        <f>IFERROR(INDEX('Pokemon Data'!A:A,MATCH($A798,'Pokemon Data'!$B:$B,0)),"")</f>
        <v/>
      </c>
      <c r="M798" s="34" t="str">
        <f>IFERROR(INDEX('Pokemon Data'!I:I,MATCH($A798,'Pokemon Data'!$B:$B,0)),"")</f>
        <v/>
      </c>
      <c r="N798" s="34" t="str">
        <f>IFERROR(INDEX('Pokemon Data'!J:J,MATCH($A798,'Pokemon Data'!$B:$B,0)),"")</f>
        <v/>
      </c>
      <c r="O798" s="34" t="str">
        <f>IFERROR(INDEX('Pokemon Data'!K:K,MATCH($A798,'Pokemon Data'!$B:$B,0)),"")</f>
        <v/>
      </c>
      <c r="P798" s="35" t="str">
        <f>IFERROR(INDEX('Level Multipliers'!$A:$A,MATCH($D798,'Level Multipliers'!$B:$B,0)),"")</f>
        <v/>
      </c>
      <c r="Q798" s="36" t="str">
        <f>IFERROR(INDEX('Level Multipliers'!$D:$D,MATCH(P798,'Level Multipliers'!$A:$A,0)),"")</f>
        <v/>
      </c>
      <c r="R798" s="37" t="str">
        <f t="shared" si="444"/>
        <v/>
      </c>
      <c r="S798" s="37" t="str">
        <f t="shared" si="445"/>
        <v/>
      </c>
      <c r="T798" s="38" t="str">
        <f t="shared" si="446"/>
        <v/>
      </c>
      <c r="U798" s="38" t="str">
        <f t="shared" si="447"/>
        <v/>
      </c>
      <c r="V798" s="38" t="b">
        <f t="shared" si="448"/>
        <v>1</v>
      </c>
      <c r="W798" s="37" t="str">
        <f t="array" ref="W798:AG798">IF(V798,"",IVSolution($M798,$N798,$O798,R798,S798,T798,U798,$E798,$F798,$G798,$H798,$I798))</f>
        <v/>
      </c>
      <c r="X798" s="37" t="str">
        <v/>
      </c>
      <c r="Y798" s="37" t="str">
        <v/>
      </c>
      <c r="Z798" s="39" t="str">
        <v/>
      </c>
      <c r="AA798" s="39" t="str">
        <v/>
      </c>
      <c r="AB798" s="37" t="str">
        <v/>
      </c>
      <c r="AC798" s="37" t="str">
        <v/>
      </c>
      <c r="AD798" s="37" t="str">
        <v/>
      </c>
      <c r="AE798" s="37" t="str">
        <v/>
      </c>
      <c r="AF798" s="37" t="str">
        <v/>
      </c>
      <c r="AG798" s="37" t="str">
        <v/>
      </c>
      <c r="AH798" s="40" t="str">
        <f t="shared" si="449"/>
        <v/>
      </c>
      <c r="AI798" s="36" t="str">
        <f>IFERROR(INDEX('Level Multipliers'!$D:$D,MATCH(AH798,'Level Multipliers'!$A:$A,0)),"")</f>
        <v/>
      </c>
      <c r="AJ798" s="37" t="str">
        <f t="shared" si="450"/>
        <v/>
      </c>
      <c r="AK798" s="37" t="str">
        <f t="shared" si="451"/>
        <v/>
      </c>
      <c r="AL798" s="38" t="str">
        <f t="shared" si="452"/>
        <v/>
      </c>
      <c r="AM798" s="38" t="str">
        <f t="shared" si="453"/>
        <v/>
      </c>
      <c r="AN798" s="38" t="b">
        <f t="shared" si="454"/>
        <v>1</v>
      </c>
      <c r="AO798" s="37" t="str">
        <f t="array" ref="AO798:AY798">IF(AN798,"",IVSolution($M798,$N798,$O798,AJ798,AK798,AL798,AM798,$E798,$F798,$G798,$H798,$I798))</f>
        <v/>
      </c>
      <c r="AP798" s="37" t="str">
        <v/>
      </c>
      <c r="AQ798" s="37" t="str">
        <v/>
      </c>
      <c r="AR798" s="39" t="str">
        <v/>
      </c>
      <c r="AS798" s="39" t="str">
        <v/>
      </c>
      <c r="AT798" s="37" t="str">
        <v/>
      </c>
      <c r="AU798" s="37" t="str">
        <v/>
      </c>
      <c r="AV798" s="37" t="str">
        <v/>
      </c>
      <c r="AW798" s="37" t="str">
        <v/>
      </c>
      <c r="AX798" s="37" t="str">
        <v/>
      </c>
      <c r="AY798" s="37" t="str">
        <v/>
      </c>
      <c r="AZ798" s="40" t="str">
        <f t="shared" si="455"/>
        <v/>
      </c>
      <c r="BA798" s="36" t="str">
        <f>IFERROR(INDEX('Level Multipliers'!$D:$D,MATCH(AZ798,'Level Multipliers'!$A:$A,0)),"")</f>
        <v/>
      </c>
      <c r="BB798" s="37" t="str">
        <f t="shared" si="456"/>
        <v/>
      </c>
      <c r="BC798" s="37" t="str">
        <f t="shared" si="457"/>
        <v/>
      </c>
      <c r="BD798" s="38" t="str">
        <f t="shared" si="458"/>
        <v/>
      </c>
      <c r="BE798" s="38" t="str">
        <f t="shared" si="459"/>
        <v/>
      </c>
      <c r="BF798" s="38" t="b">
        <f t="shared" si="460"/>
        <v>1</v>
      </c>
      <c r="BG798" s="37" t="str">
        <f t="array" ref="BG798:BQ798">IF(BF798,"",IVSolution($M798,$N798,$O798,BB798,BC798,BD798,BE798,$E798,$F798,$G798,$H798,$I798))</f>
        <v/>
      </c>
      <c r="BH798" s="37" t="str">
        <v/>
      </c>
      <c r="BI798" s="37" t="str">
        <v/>
      </c>
      <c r="BJ798" s="39" t="str">
        <v/>
      </c>
      <c r="BK798" s="39" t="str">
        <v/>
      </c>
      <c r="BL798" s="37" t="str">
        <v/>
      </c>
      <c r="BM798" s="37" t="str">
        <v/>
      </c>
      <c r="BN798" s="37" t="str">
        <v/>
      </c>
      <c r="BO798" s="37" t="str">
        <v/>
      </c>
      <c r="BP798" s="37" t="str">
        <v/>
      </c>
      <c r="BQ798" s="37" t="str">
        <v/>
      </c>
      <c r="BR798" s="40" t="str">
        <f t="shared" si="461"/>
        <v/>
      </c>
      <c r="BS798" s="36" t="str">
        <f>IFERROR(INDEX('Level Multipliers'!$D:$D,MATCH(BR798,'Level Multipliers'!$A:$A,0)),"")</f>
        <v/>
      </c>
      <c r="BT798" s="37" t="str">
        <f t="shared" si="462"/>
        <v/>
      </c>
      <c r="BU798" s="37" t="str">
        <f t="shared" si="463"/>
        <v/>
      </c>
      <c r="BV798" s="38" t="str">
        <f t="shared" si="464"/>
        <v/>
      </c>
      <c r="BW798" s="38" t="str">
        <f t="shared" si="465"/>
        <v/>
      </c>
      <c r="BX798" s="38" t="b">
        <f t="shared" si="466"/>
        <v>1</v>
      </c>
      <c r="BY798" s="37" t="str">
        <f t="array" ref="BY798:CI798">IF(BX798,"",IVSolution($M798,$N798,$O798,BT798,BU798,BV798,BW798,$E798,$F798,$G798,$H798,$I798))</f>
        <v/>
      </c>
      <c r="BZ798" s="37" t="str">
        <v/>
      </c>
      <c r="CA798" s="37" t="str">
        <v/>
      </c>
      <c r="CB798" s="39" t="str">
        <v/>
      </c>
      <c r="CC798" s="39" t="str">
        <v/>
      </c>
      <c r="CD798" s="37" t="str">
        <v/>
      </c>
      <c r="CE798" s="37" t="str">
        <v/>
      </c>
      <c r="CF798" s="37" t="str">
        <v/>
      </c>
      <c r="CG798" s="37" t="str">
        <v/>
      </c>
      <c r="CH798" s="37" t="str">
        <v/>
      </c>
      <c r="CI798" s="37" t="str">
        <v/>
      </c>
      <c r="CJ798" s="41" t="str">
        <f t="shared" si="467"/>
        <v/>
      </c>
      <c r="CK798" s="41" t="str">
        <f t="shared" si="468"/>
        <v/>
      </c>
      <c r="CL798" s="61" t="str">
        <f t="shared" si="469"/>
        <v/>
      </c>
      <c r="CM798" s="39" t="str">
        <f t="shared" si="470"/>
        <v/>
      </c>
      <c r="CN798" s="39" t="str">
        <f t="shared" si="471"/>
        <v/>
      </c>
      <c r="CO798" s="42" t="str">
        <f t="shared" si="472"/>
        <v/>
      </c>
      <c r="CP798" s="42" t="str">
        <f t="shared" si="473"/>
        <v/>
      </c>
      <c r="CQ798" s="42" t="str">
        <f t="shared" si="474"/>
        <v/>
      </c>
      <c r="CR798" s="42" t="str">
        <f t="shared" si="475"/>
        <v/>
      </c>
      <c r="CS798" s="42" t="str">
        <f t="shared" si="476"/>
        <v/>
      </c>
      <c r="CT798" s="42" t="str">
        <f t="shared" si="477"/>
        <v/>
      </c>
      <c r="CU798" s="43" t="str">
        <f t="shared" si="478"/>
        <v/>
      </c>
      <c r="CV798" s="43" t="str">
        <f t="shared" si="479"/>
        <v/>
      </c>
      <c r="CW798" s="43" t="str">
        <f t="shared" si="480"/>
        <v/>
      </c>
      <c r="CX798" s="13"/>
    </row>
    <row r="799" spans="1:102" x14ac:dyDescent="0.25">
      <c r="A799" s="31"/>
      <c r="B799" s="13"/>
      <c r="C799" s="13"/>
      <c r="D799" s="13"/>
      <c r="E799" s="32"/>
      <c r="F799" s="32"/>
      <c r="G799" s="32"/>
      <c r="H799" s="32"/>
      <c r="I799" s="32"/>
      <c r="J799" s="13"/>
      <c r="K799" s="33"/>
      <c r="L799" s="34" t="str">
        <f>IFERROR(INDEX('Pokemon Data'!A:A,MATCH($A799,'Pokemon Data'!$B:$B,0)),"")</f>
        <v/>
      </c>
      <c r="M799" s="34" t="str">
        <f>IFERROR(INDEX('Pokemon Data'!I:I,MATCH($A799,'Pokemon Data'!$B:$B,0)),"")</f>
        <v/>
      </c>
      <c r="N799" s="34" t="str">
        <f>IFERROR(INDEX('Pokemon Data'!J:J,MATCH($A799,'Pokemon Data'!$B:$B,0)),"")</f>
        <v/>
      </c>
      <c r="O799" s="34" t="str">
        <f>IFERROR(INDEX('Pokemon Data'!K:K,MATCH($A799,'Pokemon Data'!$B:$B,0)),"")</f>
        <v/>
      </c>
      <c r="P799" s="35" t="str">
        <f>IFERROR(INDEX('Level Multipliers'!$A:$A,MATCH($D799,'Level Multipliers'!$B:$B,0)),"")</f>
        <v/>
      </c>
      <c r="Q799" s="36" t="str">
        <f>IFERROR(INDEX('Level Multipliers'!$D:$D,MATCH(P799,'Level Multipliers'!$A:$A,0)),"")</f>
        <v/>
      </c>
      <c r="R799" s="37" t="str">
        <f t="shared" si="444"/>
        <v/>
      </c>
      <c r="S799" s="37" t="str">
        <f t="shared" si="445"/>
        <v/>
      </c>
      <c r="T799" s="38" t="str">
        <f t="shared" si="446"/>
        <v/>
      </c>
      <c r="U799" s="38" t="str">
        <f t="shared" si="447"/>
        <v/>
      </c>
      <c r="V799" s="38" t="b">
        <f t="shared" si="448"/>
        <v>1</v>
      </c>
      <c r="W799" s="37" t="str">
        <f t="array" ref="W799:AG799">IF(V799,"",IVSolution($M799,$N799,$O799,R799,S799,T799,U799,$E799,$F799,$G799,$H799,$I799))</f>
        <v/>
      </c>
      <c r="X799" s="37" t="str">
        <v/>
      </c>
      <c r="Y799" s="37" t="str">
        <v/>
      </c>
      <c r="Z799" s="39" t="str">
        <v/>
      </c>
      <c r="AA799" s="39" t="str">
        <v/>
      </c>
      <c r="AB799" s="37" t="str">
        <v/>
      </c>
      <c r="AC799" s="37" t="str">
        <v/>
      </c>
      <c r="AD799" s="37" t="str">
        <v/>
      </c>
      <c r="AE799" s="37" t="str">
        <v/>
      </c>
      <c r="AF799" s="37" t="str">
        <v/>
      </c>
      <c r="AG799" s="37" t="str">
        <v/>
      </c>
      <c r="AH799" s="40" t="str">
        <f t="shared" si="449"/>
        <v/>
      </c>
      <c r="AI799" s="36" t="str">
        <f>IFERROR(INDEX('Level Multipliers'!$D:$D,MATCH(AH799,'Level Multipliers'!$A:$A,0)),"")</f>
        <v/>
      </c>
      <c r="AJ799" s="37" t="str">
        <f t="shared" si="450"/>
        <v/>
      </c>
      <c r="AK799" s="37" t="str">
        <f t="shared" si="451"/>
        <v/>
      </c>
      <c r="AL799" s="38" t="str">
        <f t="shared" si="452"/>
        <v/>
      </c>
      <c r="AM799" s="38" t="str">
        <f t="shared" si="453"/>
        <v/>
      </c>
      <c r="AN799" s="38" t="b">
        <f t="shared" si="454"/>
        <v>1</v>
      </c>
      <c r="AO799" s="37" t="str">
        <f t="array" ref="AO799:AY799">IF(AN799,"",IVSolution($M799,$N799,$O799,AJ799,AK799,AL799,AM799,$E799,$F799,$G799,$H799,$I799))</f>
        <v/>
      </c>
      <c r="AP799" s="37" t="str">
        <v/>
      </c>
      <c r="AQ799" s="37" t="str">
        <v/>
      </c>
      <c r="AR799" s="39" t="str">
        <v/>
      </c>
      <c r="AS799" s="39" t="str">
        <v/>
      </c>
      <c r="AT799" s="37" t="str">
        <v/>
      </c>
      <c r="AU799" s="37" t="str">
        <v/>
      </c>
      <c r="AV799" s="37" t="str">
        <v/>
      </c>
      <c r="AW799" s="37" t="str">
        <v/>
      </c>
      <c r="AX799" s="37" t="str">
        <v/>
      </c>
      <c r="AY799" s="37" t="str">
        <v/>
      </c>
      <c r="AZ799" s="40" t="str">
        <f t="shared" si="455"/>
        <v/>
      </c>
      <c r="BA799" s="36" t="str">
        <f>IFERROR(INDEX('Level Multipliers'!$D:$D,MATCH(AZ799,'Level Multipliers'!$A:$A,0)),"")</f>
        <v/>
      </c>
      <c r="BB799" s="37" t="str">
        <f t="shared" si="456"/>
        <v/>
      </c>
      <c r="BC799" s="37" t="str">
        <f t="shared" si="457"/>
        <v/>
      </c>
      <c r="BD799" s="38" t="str">
        <f t="shared" si="458"/>
        <v/>
      </c>
      <c r="BE799" s="38" t="str">
        <f t="shared" si="459"/>
        <v/>
      </c>
      <c r="BF799" s="38" t="b">
        <f t="shared" si="460"/>
        <v>1</v>
      </c>
      <c r="BG799" s="37" t="str">
        <f t="array" ref="BG799:BQ799">IF(BF799,"",IVSolution($M799,$N799,$O799,BB799,BC799,BD799,BE799,$E799,$F799,$G799,$H799,$I799))</f>
        <v/>
      </c>
      <c r="BH799" s="37" t="str">
        <v/>
      </c>
      <c r="BI799" s="37" t="str">
        <v/>
      </c>
      <c r="BJ799" s="39" t="str">
        <v/>
      </c>
      <c r="BK799" s="39" t="str">
        <v/>
      </c>
      <c r="BL799" s="37" t="str">
        <v/>
      </c>
      <c r="BM799" s="37" t="str">
        <v/>
      </c>
      <c r="BN799" s="37" t="str">
        <v/>
      </c>
      <c r="BO799" s="37" t="str">
        <v/>
      </c>
      <c r="BP799" s="37" t="str">
        <v/>
      </c>
      <c r="BQ799" s="37" t="str">
        <v/>
      </c>
      <c r="BR799" s="40" t="str">
        <f t="shared" si="461"/>
        <v/>
      </c>
      <c r="BS799" s="36" t="str">
        <f>IFERROR(INDEX('Level Multipliers'!$D:$D,MATCH(BR799,'Level Multipliers'!$A:$A,0)),"")</f>
        <v/>
      </c>
      <c r="BT799" s="37" t="str">
        <f t="shared" si="462"/>
        <v/>
      </c>
      <c r="BU799" s="37" t="str">
        <f t="shared" si="463"/>
        <v/>
      </c>
      <c r="BV799" s="38" t="str">
        <f t="shared" si="464"/>
        <v/>
      </c>
      <c r="BW799" s="38" t="str">
        <f t="shared" si="465"/>
        <v/>
      </c>
      <c r="BX799" s="38" t="b">
        <f t="shared" si="466"/>
        <v>1</v>
      </c>
      <c r="BY799" s="37" t="str">
        <f t="array" ref="BY799:CI799">IF(BX799,"",IVSolution($M799,$N799,$O799,BT799,BU799,BV799,BW799,$E799,$F799,$G799,$H799,$I799))</f>
        <v/>
      </c>
      <c r="BZ799" s="37" t="str">
        <v/>
      </c>
      <c r="CA799" s="37" t="str">
        <v/>
      </c>
      <c r="CB799" s="39" t="str">
        <v/>
      </c>
      <c r="CC799" s="39" t="str">
        <v/>
      </c>
      <c r="CD799" s="37" t="str">
        <v/>
      </c>
      <c r="CE799" s="37" t="str">
        <v/>
      </c>
      <c r="CF799" s="37" t="str">
        <v/>
      </c>
      <c r="CG799" s="37" t="str">
        <v/>
      </c>
      <c r="CH799" s="37" t="str">
        <v/>
      </c>
      <c r="CI799" s="37" t="str">
        <v/>
      </c>
      <c r="CJ799" s="41" t="str">
        <f t="shared" si="467"/>
        <v/>
      </c>
      <c r="CK799" s="41" t="str">
        <f t="shared" si="468"/>
        <v/>
      </c>
      <c r="CL799" s="61" t="str">
        <f t="shared" si="469"/>
        <v/>
      </c>
      <c r="CM799" s="39" t="str">
        <f t="shared" si="470"/>
        <v/>
      </c>
      <c r="CN799" s="39" t="str">
        <f t="shared" si="471"/>
        <v/>
      </c>
      <c r="CO799" s="42" t="str">
        <f t="shared" si="472"/>
        <v/>
      </c>
      <c r="CP799" s="42" t="str">
        <f t="shared" si="473"/>
        <v/>
      </c>
      <c r="CQ799" s="42" t="str">
        <f t="shared" si="474"/>
        <v/>
      </c>
      <c r="CR799" s="42" t="str">
        <f t="shared" si="475"/>
        <v/>
      </c>
      <c r="CS799" s="42" t="str">
        <f t="shared" si="476"/>
        <v/>
      </c>
      <c r="CT799" s="42" t="str">
        <f t="shared" si="477"/>
        <v/>
      </c>
      <c r="CU799" s="43" t="str">
        <f t="shared" si="478"/>
        <v/>
      </c>
      <c r="CV799" s="43" t="str">
        <f t="shared" si="479"/>
        <v/>
      </c>
      <c r="CW799" s="43" t="str">
        <f t="shared" si="480"/>
        <v/>
      </c>
      <c r="CX799" s="13"/>
    </row>
    <row r="800" spans="1:102" x14ac:dyDescent="0.25">
      <c r="A800" s="31"/>
      <c r="B800" s="13"/>
      <c r="C800" s="13"/>
      <c r="D800" s="13"/>
      <c r="E800" s="32"/>
      <c r="F800" s="32"/>
      <c r="G800" s="32"/>
      <c r="H800" s="32"/>
      <c r="I800" s="32"/>
      <c r="J800" s="13"/>
      <c r="K800" s="33"/>
      <c r="L800" s="34" t="str">
        <f>IFERROR(INDEX('Pokemon Data'!A:A,MATCH($A800,'Pokemon Data'!$B:$B,0)),"")</f>
        <v/>
      </c>
      <c r="M800" s="34" t="str">
        <f>IFERROR(INDEX('Pokemon Data'!I:I,MATCH($A800,'Pokemon Data'!$B:$B,0)),"")</f>
        <v/>
      </c>
      <c r="N800" s="34" t="str">
        <f>IFERROR(INDEX('Pokemon Data'!J:J,MATCH($A800,'Pokemon Data'!$B:$B,0)),"")</f>
        <v/>
      </c>
      <c r="O800" s="34" t="str">
        <f>IFERROR(INDEX('Pokemon Data'!K:K,MATCH($A800,'Pokemon Data'!$B:$B,0)),"")</f>
        <v/>
      </c>
      <c r="P800" s="35" t="str">
        <f>IFERROR(INDEX('Level Multipliers'!$A:$A,MATCH($D800,'Level Multipliers'!$B:$B,0)),"")</f>
        <v/>
      </c>
      <c r="Q800" s="36" t="str">
        <f>IFERROR(INDEX('Level Multipliers'!$D:$D,MATCH(P800,'Level Multipliers'!$A:$A,0)),"")</f>
        <v/>
      </c>
      <c r="R800" s="37" t="str">
        <f t="shared" si="444"/>
        <v/>
      </c>
      <c r="S800" s="37" t="str">
        <f t="shared" si="445"/>
        <v/>
      </c>
      <c r="T800" s="38" t="str">
        <f t="shared" si="446"/>
        <v/>
      </c>
      <c r="U800" s="38" t="str">
        <f t="shared" si="447"/>
        <v/>
      </c>
      <c r="V800" s="38" t="b">
        <f t="shared" si="448"/>
        <v>1</v>
      </c>
      <c r="W800" s="37" t="str">
        <f t="array" ref="W800:AG800">IF(V800,"",IVSolution($M800,$N800,$O800,R800,S800,T800,U800,$E800,$F800,$G800,$H800,$I800))</f>
        <v/>
      </c>
      <c r="X800" s="37" t="str">
        <v/>
      </c>
      <c r="Y800" s="37" t="str">
        <v/>
      </c>
      <c r="Z800" s="39" t="str">
        <v/>
      </c>
      <c r="AA800" s="39" t="str">
        <v/>
      </c>
      <c r="AB800" s="37" t="str">
        <v/>
      </c>
      <c r="AC800" s="37" t="str">
        <v/>
      </c>
      <c r="AD800" s="37" t="str">
        <v/>
      </c>
      <c r="AE800" s="37" t="str">
        <v/>
      </c>
      <c r="AF800" s="37" t="str">
        <v/>
      </c>
      <c r="AG800" s="37" t="str">
        <v/>
      </c>
      <c r="AH800" s="40" t="str">
        <f t="shared" si="449"/>
        <v/>
      </c>
      <c r="AI800" s="36" t="str">
        <f>IFERROR(INDEX('Level Multipliers'!$D:$D,MATCH(AH800,'Level Multipliers'!$A:$A,0)),"")</f>
        <v/>
      </c>
      <c r="AJ800" s="37" t="str">
        <f t="shared" si="450"/>
        <v/>
      </c>
      <c r="AK800" s="37" t="str">
        <f t="shared" si="451"/>
        <v/>
      </c>
      <c r="AL800" s="38" t="str">
        <f t="shared" si="452"/>
        <v/>
      </c>
      <c r="AM800" s="38" t="str">
        <f t="shared" si="453"/>
        <v/>
      </c>
      <c r="AN800" s="38" t="b">
        <f t="shared" si="454"/>
        <v>1</v>
      </c>
      <c r="AO800" s="37" t="str">
        <f t="array" ref="AO800:AY800">IF(AN800,"",IVSolution($M800,$N800,$O800,AJ800,AK800,AL800,AM800,$E800,$F800,$G800,$H800,$I800))</f>
        <v/>
      </c>
      <c r="AP800" s="37" t="str">
        <v/>
      </c>
      <c r="AQ800" s="37" t="str">
        <v/>
      </c>
      <c r="AR800" s="39" t="str">
        <v/>
      </c>
      <c r="AS800" s="39" t="str">
        <v/>
      </c>
      <c r="AT800" s="37" t="str">
        <v/>
      </c>
      <c r="AU800" s="37" t="str">
        <v/>
      </c>
      <c r="AV800" s="37" t="str">
        <v/>
      </c>
      <c r="AW800" s="37" t="str">
        <v/>
      </c>
      <c r="AX800" s="37" t="str">
        <v/>
      </c>
      <c r="AY800" s="37" t="str">
        <v/>
      </c>
      <c r="AZ800" s="40" t="str">
        <f t="shared" si="455"/>
        <v/>
      </c>
      <c r="BA800" s="36" t="str">
        <f>IFERROR(INDEX('Level Multipliers'!$D:$D,MATCH(AZ800,'Level Multipliers'!$A:$A,0)),"")</f>
        <v/>
      </c>
      <c r="BB800" s="37" t="str">
        <f t="shared" si="456"/>
        <v/>
      </c>
      <c r="BC800" s="37" t="str">
        <f t="shared" si="457"/>
        <v/>
      </c>
      <c r="BD800" s="38" t="str">
        <f t="shared" si="458"/>
        <v/>
      </c>
      <c r="BE800" s="38" t="str">
        <f t="shared" si="459"/>
        <v/>
      </c>
      <c r="BF800" s="38" t="b">
        <f t="shared" si="460"/>
        <v>1</v>
      </c>
      <c r="BG800" s="37" t="str">
        <f t="array" ref="BG800:BQ800">IF(BF800,"",IVSolution($M800,$N800,$O800,BB800,BC800,BD800,BE800,$E800,$F800,$G800,$H800,$I800))</f>
        <v/>
      </c>
      <c r="BH800" s="37" t="str">
        <v/>
      </c>
      <c r="BI800" s="37" t="str">
        <v/>
      </c>
      <c r="BJ800" s="39" t="str">
        <v/>
      </c>
      <c r="BK800" s="39" t="str">
        <v/>
      </c>
      <c r="BL800" s="37" t="str">
        <v/>
      </c>
      <c r="BM800" s="37" t="str">
        <v/>
      </c>
      <c r="BN800" s="37" t="str">
        <v/>
      </c>
      <c r="BO800" s="37" t="str">
        <v/>
      </c>
      <c r="BP800" s="37" t="str">
        <v/>
      </c>
      <c r="BQ800" s="37" t="str">
        <v/>
      </c>
      <c r="BR800" s="40" t="str">
        <f t="shared" si="461"/>
        <v/>
      </c>
      <c r="BS800" s="36" t="str">
        <f>IFERROR(INDEX('Level Multipliers'!$D:$D,MATCH(BR800,'Level Multipliers'!$A:$A,0)),"")</f>
        <v/>
      </c>
      <c r="BT800" s="37" t="str">
        <f t="shared" si="462"/>
        <v/>
      </c>
      <c r="BU800" s="37" t="str">
        <f t="shared" si="463"/>
        <v/>
      </c>
      <c r="BV800" s="38" t="str">
        <f t="shared" si="464"/>
        <v/>
      </c>
      <c r="BW800" s="38" t="str">
        <f t="shared" si="465"/>
        <v/>
      </c>
      <c r="BX800" s="38" t="b">
        <f t="shared" si="466"/>
        <v>1</v>
      </c>
      <c r="BY800" s="37" t="str">
        <f t="array" ref="BY800:CI800">IF(BX800,"",IVSolution($M800,$N800,$O800,BT800,BU800,BV800,BW800,$E800,$F800,$G800,$H800,$I800))</f>
        <v/>
      </c>
      <c r="BZ800" s="37" t="str">
        <v/>
      </c>
      <c r="CA800" s="37" t="str">
        <v/>
      </c>
      <c r="CB800" s="39" t="str">
        <v/>
      </c>
      <c r="CC800" s="39" t="str">
        <v/>
      </c>
      <c r="CD800" s="37" t="str">
        <v/>
      </c>
      <c r="CE800" s="37" t="str">
        <v/>
      </c>
      <c r="CF800" s="37" t="str">
        <v/>
      </c>
      <c r="CG800" s="37" t="str">
        <v/>
      </c>
      <c r="CH800" s="37" t="str">
        <v/>
      </c>
      <c r="CI800" s="37" t="str">
        <v/>
      </c>
      <c r="CJ800" s="41" t="str">
        <f t="shared" si="467"/>
        <v/>
      </c>
      <c r="CK800" s="41" t="str">
        <f t="shared" si="468"/>
        <v/>
      </c>
      <c r="CL800" s="61" t="str">
        <f t="shared" si="469"/>
        <v/>
      </c>
      <c r="CM800" s="39" t="str">
        <f t="shared" si="470"/>
        <v/>
      </c>
      <c r="CN800" s="39" t="str">
        <f t="shared" si="471"/>
        <v/>
      </c>
      <c r="CO800" s="42" t="str">
        <f t="shared" si="472"/>
        <v/>
      </c>
      <c r="CP800" s="42" t="str">
        <f t="shared" si="473"/>
        <v/>
      </c>
      <c r="CQ800" s="42" t="str">
        <f t="shared" si="474"/>
        <v/>
      </c>
      <c r="CR800" s="42" t="str">
        <f t="shared" si="475"/>
        <v/>
      </c>
      <c r="CS800" s="42" t="str">
        <f t="shared" si="476"/>
        <v/>
      </c>
      <c r="CT800" s="42" t="str">
        <f t="shared" si="477"/>
        <v/>
      </c>
      <c r="CU800" s="43" t="str">
        <f t="shared" si="478"/>
        <v/>
      </c>
      <c r="CV800" s="43" t="str">
        <f t="shared" si="479"/>
        <v/>
      </c>
      <c r="CW800" s="43" t="str">
        <f t="shared" si="480"/>
        <v/>
      </c>
      <c r="CX800" s="13"/>
    </row>
    <row r="801" spans="1:102" x14ac:dyDescent="0.25">
      <c r="A801" s="31"/>
      <c r="B801" s="13"/>
      <c r="C801" s="13"/>
      <c r="D801" s="13"/>
      <c r="E801" s="32"/>
      <c r="F801" s="32"/>
      <c r="G801" s="32"/>
      <c r="H801" s="32"/>
      <c r="I801" s="32"/>
      <c r="J801" s="13"/>
      <c r="K801" s="33"/>
      <c r="L801" s="34" t="str">
        <f>IFERROR(INDEX('Pokemon Data'!A:A,MATCH($A801,'Pokemon Data'!$B:$B,0)),"")</f>
        <v/>
      </c>
      <c r="M801" s="34" t="str">
        <f>IFERROR(INDEX('Pokemon Data'!I:I,MATCH($A801,'Pokemon Data'!$B:$B,0)),"")</f>
        <v/>
      </c>
      <c r="N801" s="34" t="str">
        <f>IFERROR(INDEX('Pokemon Data'!J:J,MATCH($A801,'Pokemon Data'!$B:$B,0)),"")</f>
        <v/>
      </c>
      <c r="O801" s="34" t="str">
        <f>IFERROR(INDEX('Pokemon Data'!K:K,MATCH($A801,'Pokemon Data'!$B:$B,0)),"")</f>
        <v/>
      </c>
      <c r="P801" s="35" t="str">
        <f>IFERROR(INDEX('Level Multipliers'!$A:$A,MATCH($D801,'Level Multipliers'!$B:$B,0)),"")</f>
        <v/>
      </c>
      <c r="Q801" s="36" t="str">
        <f>IFERROR(INDEX('Level Multipliers'!$D:$D,MATCH(P801,'Level Multipliers'!$A:$A,0)),"")</f>
        <v/>
      </c>
      <c r="R801" s="37" t="str">
        <f t="shared" si="444"/>
        <v/>
      </c>
      <c r="S801" s="37" t="str">
        <f t="shared" si="445"/>
        <v/>
      </c>
      <c r="T801" s="38" t="str">
        <f t="shared" si="446"/>
        <v/>
      </c>
      <c r="U801" s="38" t="str">
        <f t="shared" si="447"/>
        <v/>
      </c>
      <c r="V801" s="38" t="b">
        <f t="shared" si="448"/>
        <v>1</v>
      </c>
      <c r="W801" s="37" t="str">
        <f t="array" ref="W801:AG801">IF(V801,"",IVSolution($M801,$N801,$O801,R801,S801,T801,U801,$E801,$F801,$G801,$H801,$I801))</f>
        <v/>
      </c>
      <c r="X801" s="37" t="str">
        <v/>
      </c>
      <c r="Y801" s="37" t="str">
        <v/>
      </c>
      <c r="Z801" s="39" t="str">
        <v/>
      </c>
      <c r="AA801" s="39" t="str">
        <v/>
      </c>
      <c r="AB801" s="37" t="str">
        <v/>
      </c>
      <c r="AC801" s="37" t="str">
        <v/>
      </c>
      <c r="AD801" s="37" t="str">
        <v/>
      </c>
      <c r="AE801" s="37" t="str">
        <v/>
      </c>
      <c r="AF801" s="37" t="str">
        <v/>
      </c>
      <c r="AG801" s="37" t="str">
        <v/>
      </c>
      <c r="AH801" s="40" t="str">
        <f t="shared" si="449"/>
        <v/>
      </c>
      <c r="AI801" s="36" t="str">
        <f>IFERROR(INDEX('Level Multipliers'!$D:$D,MATCH(AH801,'Level Multipliers'!$A:$A,0)),"")</f>
        <v/>
      </c>
      <c r="AJ801" s="37" t="str">
        <f t="shared" si="450"/>
        <v/>
      </c>
      <c r="AK801" s="37" t="str">
        <f t="shared" si="451"/>
        <v/>
      </c>
      <c r="AL801" s="38" t="str">
        <f t="shared" si="452"/>
        <v/>
      </c>
      <c r="AM801" s="38" t="str">
        <f t="shared" si="453"/>
        <v/>
      </c>
      <c r="AN801" s="38" t="b">
        <f t="shared" si="454"/>
        <v>1</v>
      </c>
      <c r="AO801" s="37" t="str">
        <f t="array" ref="AO801:AY801">IF(AN801,"",IVSolution($M801,$N801,$O801,AJ801,AK801,AL801,AM801,$E801,$F801,$G801,$H801,$I801))</f>
        <v/>
      </c>
      <c r="AP801" s="37" t="str">
        <v/>
      </c>
      <c r="AQ801" s="37" t="str">
        <v/>
      </c>
      <c r="AR801" s="39" t="str">
        <v/>
      </c>
      <c r="AS801" s="39" t="str">
        <v/>
      </c>
      <c r="AT801" s="37" t="str">
        <v/>
      </c>
      <c r="AU801" s="37" t="str">
        <v/>
      </c>
      <c r="AV801" s="37" t="str">
        <v/>
      </c>
      <c r="AW801" s="37" t="str">
        <v/>
      </c>
      <c r="AX801" s="37" t="str">
        <v/>
      </c>
      <c r="AY801" s="37" t="str">
        <v/>
      </c>
      <c r="AZ801" s="40" t="str">
        <f t="shared" si="455"/>
        <v/>
      </c>
      <c r="BA801" s="36" t="str">
        <f>IFERROR(INDEX('Level Multipliers'!$D:$D,MATCH(AZ801,'Level Multipliers'!$A:$A,0)),"")</f>
        <v/>
      </c>
      <c r="BB801" s="37" t="str">
        <f t="shared" si="456"/>
        <v/>
      </c>
      <c r="BC801" s="37" t="str">
        <f t="shared" si="457"/>
        <v/>
      </c>
      <c r="BD801" s="38" t="str">
        <f t="shared" si="458"/>
        <v/>
      </c>
      <c r="BE801" s="38" t="str">
        <f t="shared" si="459"/>
        <v/>
      </c>
      <c r="BF801" s="38" t="b">
        <f t="shared" si="460"/>
        <v>1</v>
      </c>
      <c r="BG801" s="37" t="str">
        <f t="array" ref="BG801:BQ801">IF(BF801,"",IVSolution($M801,$N801,$O801,BB801,BC801,BD801,BE801,$E801,$F801,$G801,$H801,$I801))</f>
        <v/>
      </c>
      <c r="BH801" s="37" t="str">
        <v/>
      </c>
      <c r="BI801" s="37" t="str">
        <v/>
      </c>
      <c r="BJ801" s="39" t="str">
        <v/>
      </c>
      <c r="BK801" s="39" t="str">
        <v/>
      </c>
      <c r="BL801" s="37" t="str">
        <v/>
      </c>
      <c r="BM801" s="37" t="str">
        <v/>
      </c>
      <c r="BN801" s="37" t="str">
        <v/>
      </c>
      <c r="BO801" s="37" t="str">
        <v/>
      </c>
      <c r="BP801" s="37" t="str">
        <v/>
      </c>
      <c r="BQ801" s="37" t="str">
        <v/>
      </c>
      <c r="BR801" s="40" t="str">
        <f t="shared" si="461"/>
        <v/>
      </c>
      <c r="BS801" s="36" t="str">
        <f>IFERROR(INDEX('Level Multipliers'!$D:$D,MATCH(BR801,'Level Multipliers'!$A:$A,0)),"")</f>
        <v/>
      </c>
      <c r="BT801" s="37" t="str">
        <f t="shared" si="462"/>
        <v/>
      </c>
      <c r="BU801" s="37" t="str">
        <f t="shared" si="463"/>
        <v/>
      </c>
      <c r="BV801" s="38" t="str">
        <f t="shared" si="464"/>
        <v/>
      </c>
      <c r="BW801" s="38" t="str">
        <f t="shared" si="465"/>
        <v/>
      </c>
      <c r="BX801" s="38" t="b">
        <f t="shared" si="466"/>
        <v>1</v>
      </c>
      <c r="BY801" s="37" t="str">
        <f t="array" ref="BY801:CI801">IF(BX801,"",IVSolution($M801,$N801,$O801,BT801,BU801,BV801,BW801,$E801,$F801,$G801,$H801,$I801))</f>
        <v/>
      </c>
      <c r="BZ801" s="37" t="str">
        <v/>
      </c>
      <c r="CA801" s="37" t="str">
        <v/>
      </c>
      <c r="CB801" s="39" t="str">
        <v/>
      </c>
      <c r="CC801" s="39" t="str">
        <v/>
      </c>
      <c r="CD801" s="37" t="str">
        <v/>
      </c>
      <c r="CE801" s="37" t="str">
        <v/>
      </c>
      <c r="CF801" s="37" t="str">
        <v/>
      </c>
      <c r="CG801" s="37" t="str">
        <v/>
      </c>
      <c r="CH801" s="37" t="str">
        <v/>
      </c>
      <c r="CI801" s="37" t="str">
        <v/>
      </c>
      <c r="CJ801" s="41" t="str">
        <f t="shared" si="467"/>
        <v/>
      </c>
      <c r="CK801" s="41" t="str">
        <f t="shared" si="468"/>
        <v/>
      </c>
      <c r="CL801" s="61" t="str">
        <f t="shared" si="469"/>
        <v/>
      </c>
      <c r="CM801" s="39" t="str">
        <f t="shared" si="470"/>
        <v/>
      </c>
      <c r="CN801" s="39" t="str">
        <f t="shared" si="471"/>
        <v/>
      </c>
      <c r="CO801" s="42" t="str">
        <f t="shared" si="472"/>
        <v/>
      </c>
      <c r="CP801" s="42" t="str">
        <f t="shared" si="473"/>
        <v/>
      </c>
      <c r="CQ801" s="42" t="str">
        <f t="shared" si="474"/>
        <v/>
      </c>
      <c r="CR801" s="42" t="str">
        <f t="shared" si="475"/>
        <v/>
      </c>
      <c r="CS801" s="42" t="str">
        <f t="shared" si="476"/>
        <v/>
      </c>
      <c r="CT801" s="42" t="str">
        <f t="shared" si="477"/>
        <v/>
      </c>
      <c r="CU801" s="43" t="str">
        <f t="shared" si="478"/>
        <v/>
      </c>
      <c r="CV801" s="43" t="str">
        <f t="shared" si="479"/>
        <v/>
      </c>
      <c r="CW801" s="43" t="str">
        <f t="shared" si="480"/>
        <v/>
      </c>
      <c r="CX801" s="13"/>
    </row>
    <row r="802" spans="1:102" x14ac:dyDescent="0.25">
      <c r="A802" s="31"/>
      <c r="B802" s="13"/>
      <c r="C802" s="13"/>
      <c r="D802" s="13"/>
      <c r="E802" s="32"/>
      <c r="F802" s="32"/>
      <c r="G802" s="32"/>
      <c r="H802" s="32"/>
      <c r="I802" s="32"/>
      <c r="J802" s="13"/>
      <c r="K802" s="33"/>
      <c r="L802" s="34" t="str">
        <f>IFERROR(INDEX('Pokemon Data'!A:A,MATCH($A802,'Pokemon Data'!$B:$B,0)),"")</f>
        <v/>
      </c>
      <c r="M802" s="34" t="str">
        <f>IFERROR(INDEX('Pokemon Data'!I:I,MATCH($A802,'Pokemon Data'!$B:$B,0)),"")</f>
        <v/>
      </c>
      <c r="N802" s="34" t="str">
        <f>IFERROR(INDEX('Pokemon Data'!J:J,MATCH($A802,'Pokemon Data'!$B:$B,0)),"")</f>
        <v/>
      </c>
      <c r="O802" s="34" t="str">
        <f>IFERROR(INDEX('Pokemon Data'!K:K,MATCH($A802,'Pokemon Data'!$B:$B,0)),"")</f>
        <v/>
      </c>
      <c r="P802" s="35" t="str">
        <f>IFERROR(INDEX('Level Multipliers'!$A:$A,MATCH($D802,'Level Multipliers'!$B:$B,0)),"")</f>
        <v/>
      </c>
      <c r="Q802" s="36" t="str">
        <f>IFERROR(INDEX('Level Multipliers'!$D:$D,MATCH(P802,'Level Multipliers'!$A:$A,0)),"")</f>
        <v/>
      </c>
      <c r="R802" s="37" t="str">
        <f t="shared" si="444"/>
        <v/>
      </c>
      <c r="S802" s="37" t="str">
        <f t="shared" si="445"/>
        <v/>
      </c>
      <c r="T802" s="38" t="str">
        <f t="shared" si="446"/>
        <v/>
      </c>
      <c r="U802" s="38" t="str">
        <f t="shared" si="447"/>
        <v/>
      </c>
      <c r="V802" s="38" t="b">
        <f t="shared" si="448"/>
        <v>1</v>
      </c>
      <c r="W802" s="37" t="str">
        <f t="array" ref="W802:AG802">IF(V802,"",IVSolution($M802,$N802,$O802,R802,S802,T802,U802,$E802,$F802,$G802,$H802,$I802))</f>
        <v/>
      </c>
      <c r="X802" s="37" t="str">
        <v/>
      </c>
      <c r="Y802" s="37" t="str">
        <v/>
      </c>
      <c r="Z802" s="39" t="str">
        <v/>
      </c>
      <c r="AA802" s="39" t="str">
        <v/>
      </c>
      <c r="AB802" s="37" t="str">
        <v/>
      </c>
      <c r="AC802" s="37" t="str">
        <v/>
      </c>
      <c r="AD802" s="37" t="str">
        <v/>
      </c>
      <c r="AE802" s="37" t="str">
        <v/>
      </c>
      <c r="AF802" s="37" t="str">
        <v/>
      </c>
      <c r="AG802" s="37" t="str">
        <v/>
      </c>
      <c r="AH802" s="40" t="str">
        <f t="shared" si="449"/>
        <v/>
      </c>
      <c r="AI802" s="36" t="str">
        <f>IFERROR(INDEX('Level Multipliers'!$D:$D,MATCH(AH802,'Level Multipliers'!$A:$A,0)),"")</f>
        <v/>
      </c>
      <c r="AJ802" s="37" t="str">
        <f t="shared" si="450"/>
        <v/>
      </c>
      <c r="AK802" s="37" t="str">
        <f t="shared" si="451"/>
        <v/>
      </c>
      <c r="AL802" s="38" t="str">
        <f t="shared" si="452"/>
        <v/>
      </c>
      <c r="AM802" s="38" t="str">
        <f t="shared" si="453"/>
        <v/>
      </c>
      <c r="AN802" s="38" t="b">
        <f t="shared" si="454"/>
        <v>1</v>
      </c>
      <c r="AO802" s="37" t="str">
        <f t="array" ref="AO802:AY802">IF(AN802,"",IVSolution($M802,$N802,$O802,AJ802,AK802,AL802,AM802,$E802,$F802,$G802,$H802,$I802))</f>
        <v/>
      </c>
      <c r="AP802" s="37" t="str">
        <v/>
      </c>
      <c r="AQ802" s="37" t="str">
        <v/>
      </c>
      <c r="AR802" s="39" t="str">
        <v/>
      </c>
      <c r="AS802" s="39" t="str">
        <v/>
      </c>
      <c r="AT802" s="37" t="str">
        <v/>
      </c>
      <c r="AU802" s="37" t="str">
        <v/>
      </c>
      <c r="AV802" s="37" t="str">
        <v/>
      </c>
      <c r="AW802" s="37" t="str">
        <v/>
      </c>
      <c r="AX802" s="37" t="str">
        <v/>
      </c>
      <c r="AY802" s="37" t="str">
        <v/>
      </c>
      <c r="AZ802" s="40" t="str">
        <f t="shared" si="455"/>
        <v/>
      </c>
      <c r="BA802" s="36" t="str">
        <f>IFERROR(INDEX('Level Multipliers'!$D:$D,MATCH(AZ802,'Level Multipliers'!$A:$A,0)),"")</f>
        <v/>
      </c>
      <c r="BB802" s="37" t="str">
        <f t="shared" si="456"/>
        <v/>
      </c>
      <c r="BC802" s="37" t="str">
        <f t="shared" si="457"/>
        <v/>
      </c>
      <c r="BD802" s="38" t="str">
        <f t="shared" si="458"/>
        <v/>
      </c>
      <c r="BE802" s="38" t="str">
        <f t="shared" si="459"/>
        <v/>
      </c>
      <c r="BF802" s="38" t="b">
        <f t="shared" si="460"/>
        <v>1</v>
      </c>
      <c r="BG802" s="37" t="str">
        <f t="array" ref="BG802:BQ802">IF(BF802,"",IVSolution($M802,$N802,$O802,BB802,BC802,BD802,BE802,$E802,$F802,$G802,$H802,$I802))</f>
        <v/>
      </c>
      <c r="BH802" s="37" t="str">
        <v/>
      </c>
      <c r="BI802" s="37" t="str">
        <v/>
      </c>
      <c r="BJ802" s="39" t="str">
        <v/>
      </c>
      <c r="BK802" s="39" t="str">
        <v/>
      </c>
      <c r="BL802" s="37" t="str">
        <v/>
      </c>
      <c r="BM802" s="37" t="str">
        <v/>
      </c>
      <c r="BN802" s="37" t="str">
        <v/>
      </c>
      <c r="BO802" s="37" t="str">
        <v/>
      </c>
      <c r="BP802" s="37" t="str">
        <v/>
      </c>
      <c r="BQ802" s="37" t="str">
        <v/>
      </c>
      <c r="BR802" s="40" t="str">
        <f t="shared" si="461"/>
        <v/>
      </c>
      <c r="BS802" s="36" t="str">
        <f>IFERROR(INDEX('Level Multipliers'!$D:$D,MATCH(BR802,'Level Multipliers'!$A:$A,0)),"")</f>
        <v/>
      </c>
      <c r="BT802" s="37" t="str">
        <f t="shared" si="462"/>
        <v/>
      </c>
      <c r="BU802" s="37" t="str">
        <f t="shared" si="463"/>
        <v/>
      </c>
      <c r="BV802" s="38" t="str">
        <f t="shared" si="464"/>
        <v/>
      </c>
      <c r="BW802" s="38" t="str">
        <f t="shared" si="465"/>
        <v/>
      </c>
      <c r="BX802" s="38" t="b">
        <f t="shared" si="466"/>
        <v>1</v>
      </c>
      <c r="BY802" s="37" t="str">
        <f t="array" ref="BY802:CI802">IF(BX802,"",IVSolution($M802,$N802,$O802,BT802,BU802,BV802,BW802,$E802,$F802,$G802,$H802,$I802))</f>
        <v/>
      </c>
      <c r="BZ802" s="37" t="str">
        <v/>
      </c>
      <c r="CA802" s="37" t="str">
        <v/>
      </c>
      <c r="CB802" s="39" t="str">
        <v/>
      </c>
      <c r="CC802" s="39" t="str">
        <v/>
      </c>
      <c r="CD802" s="37" t="str">
        <v/>
      </c>
      <c r="CE802" s="37" t="str">
        <v/>
      </c>
      <c r="CF802" s="37" t="str">
        <v/>
      </c>
      <c r="CG802" s="37" t="str">
        <v/>
      </c>
      <c r="CH802" s="37" t="str">
        <v/>
      </c>
      <c r="CI802" s="37" t="str">
        <v/>
      </c>
      <c r="CJ802" s="41" t="str">
        <f t="shared" si="467"/>
        <v/>
      </c>
      <c r="CK802" s="41" t="str">
        <f t="shared" si="468"/>
        <v/>
      </c>
      <c r="CL802" s="61" t="str">
        <f t="shared" si="469"/>
        <v/>
      </c>
      <c r="CM802" s="39" t="str">
        <f t="shared" si="470"/>
        <v/>
      </c>
      <c r="CN802" s="39" t="str">
        <f t="shared" si="471"/>
        <v/>
      </c>
      <c r="CO802" s="42" t="str">
        <f t="shared" si="472"/>
        <v/>
      </c>
      <c r="CP802" s="42" t="str">
        <f t="shared" si="473"/>
        <v/>
      </c>
      <c r="CQ802" s="42" t="str">
        <f t="shared" si="474"/>
        <v/>
      </c>
      <c r="CR802" s="42" t="str">
        <f t="shared" si="475"/>
        <v/>
      </c>
      <c r="CS802" s="42" t="str">
        <f t="shared" si="476"/>
        <v/>
      </c>
      <c r="CT802" s="42" t="str">
        <f t="shared" si="477"/>
        <v/>
      </c>
      <c r="CU802" s="43" t="str">
        <f t="shared" si="478"/>
        <v/>
      </c>
      <c r="CV802" s="43" t="str">
        <f t="shared" si="479"/>
        <v/>
      </c>
      <c r="CW802" s="43" t="str">
        <f t="shared" si="480"/>
        <v/>
      </c>
      <c r="CX802" s="13"/>
    </row>
    <row r="803" spans="1:102" x14ac:dyDescent="0.25">
      <c r="A803" s="31"/>
      <c r="B803" s="13"/>
      <c r="C803" s="13"/>
      <c r="D803" s="13"/>
      <c r="E803" s="32"/>
      <c r="F803" s="32"/>
      <c r="G803" s="32"/>
      <c r="H803" s="32"/>
      <c r="I803" s="32"/>
      <c r="J803" s="13"/>
      <c r="K803" s="33"/>
      <c r="L803" s="34" t="str">
        <f>IFERROR(INDEX('Pokemon Data'!A:A,MATCH($A803,'Pokemon Data'!$B:$B,0)),"")</f>
        <v/>
      </c>
      <c r="M803" s="34" t="str">
        <f>IFERROR(INDEX('Pokemon Data'!I:I,MATCH($A803,'Pokemon Data'!$B:$B,0)),"")</f>
        <v/>
      </c>
      <c r="N803" s="34" t="str">
        <f>IFERROR(INDEX('Pokemon Data'!J:J,MATCH($A803,'Pokemon Data'!$B:$B,0)),"")</f>
        <v/>
      </c>
      <c r="O803" s="34" t="str">
        <f>IFERROR(INDEX('Pokemon Data'!K:K,MATCH($A803,'Pokemon Data'!$B:$B,0)),"")</f>
        <v/>
      </c>
      <c r="P803" s="35" t="str">
        <f>IFERROR(INDEX('Level Multipliers'!$A:$A,MATCH($D803,'Level Multipliers'!$B:$B,0)),"")</f>
        <v/>
      </c>
      <c r="Q803" s="36" t="str">
        <f>IFERROR(INDEX('Level Multipliers'!$D:$D,MATCH(P803,'Level Multipliers'!$A:$A,0)),"")</f>
        <v/>
      </c>
      <c r="R803" s="37" t="str">
        <f t="shared" si="444"/>
        <v/>
      </c>
      <c r="S803" s="37" t="str">
        <f t="shared" si="445"/>
        <v/>
      </c>
      <c r="T803" s="38" t="str">
        <f t="shared" si="446"/>
        <v/>
      </c>
      <c r="U803" s="38" t="str">
        <f t="shared" si="447"/>
        <v/>
      </c>
      <c r="V803" s="38" t="b">
        <f t="shared" si="448"/>
        <v>1</v>
      </c>
      <c r="W803" s="37" t="str">
        <f t="array" ref="W803:AG803">IF(V803,"",IVSolution($M803,$N803,$O803,R803,S803,T803,U803,$E803,$F803,$G803,$H803,$I803))</f>
        <v/>
      </c>
      <c r="X803" s="37" t="str">
        <v/>
      </c>
      <c r="Y803" s="37" t="str">
        <v/>
      </c>
      <c r="Z803" s="39" t="str">
        <v/>
      </c>
      <c r="AA803" s="39" t="str">
        <v/>
      </c>
      <c r="AB803" s="37" t="str">
        <v/>
      </c>
      <c r="AC803" s="37" t="str">
        <v/>
      </c>
      <c r="AD803" s="37" t="str">
        <v/>
      </c>
      <c r="AE803" s="37" t="str">
        <v/>
      </c>
      <c r="AF803" s="37" t="str">
        <v/>
      </c>
      <c r="AG803" s="37" t="str">
        <v/>
      </c>
      <c r="AH803" s="40" t="str">
        <f t="shared" si="449"/>
        <v/>
      </c>
      <c r="AI803" s="36" t="str">
        <f>IFERROR(INDEX('Level Multipliers'!$D:$D,MATCH(AH803,'Level Multipliers'!$A:$A,0)),"")</f>
        <v/>
      </c>
      <c r="AJ803" s="37" t="str">
        <f t="shared" si="450"/>
        <v/>
      </c>
      <c r="AK803" s="37" t="str">
        <f t="shared" si="451"/>
        <v/>
      </c>
      <c r="AL803" s="38" t="str">
        <f t="shared" si="452"/>
        <v/>
      </c>
      <c r="AM803" s="38" t="str">
        <f t="shared" si="453"/>
        <v/>
      </c>
      <c r="AN803" s="38" t="b">
        <f t="shared" si="454"/>
        <v>1</v>
      </c>
      <c r="AO803" s="37" t="str">
        <f t="array" ref="AO803:AY803">IF(AN803,"",IVSolution($M803,$N803,$O803,AJ803,AK803,AL803,AM803,$E803,$F803,$G803,$H803,$I803))</f>
        <v/>
      </c>
      <c r="AP803" s="37" t="str">
        <v/>
      </c>
      <c r="AQ803" s="37" t="str">
        <v/>
      </c>
      <c r="AR803" s="39" t="str">
        <v/>
      </c>
      <c r="AS803" s="39" t="str">
        <v/>
      </c>
      <c r="AT803" s="37" t="str">
        <v/>
      </c>
      <c r="AU803" s="37" t="str">
        <v/>
      </c>
      <c r="AV803" s="37" t="str">
        <v/>
      </c>
      <c r="AW803" s="37" t="str">
        <v/>
      </c>
      <c r="AX803" s="37" t="str">
        <v/>
      </c>
      <c r="AY803" s="37" t="str">
        <v/>
      </c>
      <c r="AZ803" s="40" t="str">
        <f t="shared" si="455"/>
        <v/>
      </c>
      <c r="BA803" s="36" t="str">
        <f>IFERROR(INDEX('Level Multipliers'!$D:$D,MATCH(AZ803,'Level Multipliers'!$A:$A,0)),"")</f>
        <v/>
      </c>
      <c r="BB803" s="37" t="str">
        <f t="shared" si="456"/>
        <v/>
      </c>
      <c r="BC803" s="37" t="str">
        <f t="shared" si="457"/>
        <v/>
      </c>
      <c r="BD803" s="38" t="str">
        <f t="shared" si="458"/>
        <v/>
      </c>
      <c r="BE803" s="38" t="str">
        <f t="shared" si="459"/>
        <v/>
      </c>
      <c r="BF803" s="38" t="b">
        <f t="shared" si="460"/>
        <v>1</v>
      </c>
      <c r="BG803" s="37" t="str">
        <f t="array" ref="BG803:BQ803">IF(BF803,"",IVSolution($M803,$N803,$O803,BB803,BC803,BD803,BE803,$E803,$F803,$G803,$H803,$I803))</f>
        <v/>
      </c>
      <c r="BH803" s="37" t="str">
        <v/>
      </c>
      <c r="BI803" s="37" t="str">
        <v/>
      </c>
      <c r="BJ803" s="39" t="str">
        <v/>
      </c>
      <c r="BK803" s="39" t="str">
        <v/>
      </c>
      <c r="BL803" s="37" t="str">
        <v/>
      </c>
      <c r="BM803" s="37" t="str">
        <v/>
      </c>
      <c r="BN803" s="37" t="str">
        <v/>
      </c>
      <c r="BO803" s="37" t="str">
        <v/>
      </c>
      <c r="BP803" s="37" t="str">
        <v/>
      </c>
      <c r="BQ803" s="37" t="str">
        <v/>
      </c>
      <c r="BR803" s="40" t="str">
        <f t="shared" si="461"/>
        <v/>
      </c>
      <c r="BS803" s="36" t="str">
        <f>IFERROR(INDEX('Level Multipliers'!$D:$D,MATCH(BR803,'Level Multipliers'!$A:$A,0)),"")</f>
        <v/>
      </c>
      <c r="BT803" s="37" t="str">
        <f t="shared" si="462"/>
        <v/>
      </c>
      <c r="BU803" s="37" t="str">
        <f t="shared" si="463"/>
        <v/>
      </c>
      <c r="BV803" s="38" t="str">
        <f t="shared" si="464"/>
        <v/>
      </c>
      <c r="BW803" s="38" t="str">
        <f t="shared" si="465"/>
        <v/>
      </c>
      <c r="BX803" s="38" t="b">
        <f t="shared" si="466"/>
        <v>1</v>
      </c>
      <c r="BY803" s="37" t="str">
        <f t="array" ref="BY803:CI803">IF(BX803,"",IVSolution($M803,$N803,$O803,BT803,BU803,BV803,BW803,$E803,$F803,$G803,$H803,$I803))</f>
        <v/>
      </c>
      <c r="BZ803" s="37" t="str">
        <v/>
      </c>
      <c r="CA803" s="37" t="str">
        <v/>
      </c>
      <c r="CB803" s="39" t="str">
        <v/>
      </c>
      <c r="CC803" s="39" t="str">
        <v/>
      </c>
      <c r="CD803" s="37" t="str">
        <v/>
      </c>
      <c r="CE803" s="37" t="str">
        <v/>
      </c>
      <c r="CF803" s="37" t="str">
        <v/>
      </c>
      <c r="CG803" s="37" t="str">
        <v/>
      </c>
      <c r="CH803" s="37" t="str">
        <v/>
      </c>
      <c r="CI803" s="37" t="str">
        <v/>
      </c>
      <c r="CJ803" s="41" t="str">
        <f t="shared" si="467"/>
        <v/>
      </c>
      <c r="CK803" s="41" t="str">
        <f t="shared" si="468"/>
        <v/>
      </c>
      <c r="CL803" s="61" t="str">
        <f t="shared" si="469"/>
        <v/>
      </c>
      <c r="CM803" s="39" t="str">
        <f t="shared" si="470"/>
        <v/>
      </c>
      <c r="CN803" s="39" t="str">
        <f t="shared" si="471"/>
        <v/>
      </c>
      <c r="CO803" s="42" t="str">
        <f t="shared" si="472"/>
        <v/>
      </c>
      <c r="CP803" s="42" t="str">
        <f t="shared" si="473"/>
        <v/>
      </c>
      <c r="CQ803" s="42" t="str">
        <f t="shared" si="474"/>
        <v/>
      </c>
      <c r="CR803" s="42" t="str">
        <f t="shared" si="475"/>
        <v/>
      </c>
      <c r="CS803" s="42" t="str">
        <f t="shared" si="476"/>
        <v/>
      </c>
      <c r="CT803" s="42" t="str">
        <f t="shared" si="477"/>
        <v/>
      </c>
      <c r="CU803" s="43" t="str">
        <f t="shared" si="478"/>
        <v/>
      </c>
      <c r="CV803" s="43" t="str">
        <f t="shared" si="479"/>
        <v/>
      </c>
      <c r="CW803" s="43" t="str">
        <f t="shared" si="480"/>
        <v/>
      </c>
      <c r="CX803" s="13"/>
    </row>
    <row r="804" spans="1:102" x14ac:dyDescent="0.25">
      <c r="A804" s="31"/>
      <c r="B804" s="13"/>
      <c r="C804" s="13"/>
      <c r="D804" s="13"/>
      <c r="E804" s="32"/>
      <c r="F804" s="32"/>
      <c r="G804" s="32"/>
      <c r="H804" s="32"/>
      <c r="I804" s="32"/>
      <c r="J804" s="13"/>
      <c r="K804" s="33"/>
      <c r="L804" s="34" t="str">
        <f>IFERROR(INDEX('Pokemon Data'!A:A,MATCH($A804,'Pokemon Data'!$B:$B,0)),"")</f>
        <v/>
      </c>
      <c r="M804" s="34" t="str">
        <f>IFERROR(INDEX('Pokemon Data'!I:I,MATCH($A804,'Pokemon Data'!$B:$B,0)),"")</f>
        <v/>
      </c>
      <c r="N804" s="34" t="str">
        <f>IFERROR(INDEX('Pokemon Data'!J:J,MATCH($A804,'Pokemon Data'!$B:$B,0)),"")</f>
        <v/>
      </c>
      <c r="O804" s="34" t="str">
        <f>IFERROR(INDEX('Pokemon Data'!K:K,MATCH($A804,'Pokemon Data'!$B:$B,0)),"")</f>
        <v/>
      </c>
      <c r="P804" s="35" t="str">
        <f>IFERROR(INDEX('Level Multipliers'!$A:$A,MATCH($D804,'Level Multipliers'!$B:$B,0)),"")</f>
        <v/>
      </c>
      <c r="Q804" s="36" t="str">
        <f>IFERROR(INDEX('Level Multipliers'!$D:$D,MATCH(P804,'Level Multipliers'!$A:$A,0)),"")</f>
        <v/>
      </c>
      <c r="R804" s="37" t="str">
        <f t="shared" si="444"/>
        <v/>
      </c>
      <c r="S804" s="37" t="str">
        <f t="shared" si="445"/>
        <v/>
      </c>
      <c r="T804" s="38" t="str">
        <f t="shared" si="446"/>
        <v/>
      </c>
      <c r="U804" s="38" t="str">
        <f t="shared" si="447"/>
        <v/>
      </c>
      <c r="V804" s="38" t="b">
        <f t="shared" si="448"/>
        <v>1</v>
      </c>
      <c r="W804" s="37" t="str">
        <f t="array" ref="W804:AG804">IF(V804,"",IVSolution($M804,$N804,$O804,R804,S804,T804,U804,$E804,$F804,$G804,$H804,$I804))</f>
        <v/>
      </c>
      <c r="X804" s="37" t="str">
        <v/>
      </c>
      <c r="Y804" s="37" t="str">
        <v/>
      </c>
      <c r="Z804" s="39" t="str">
        <v/>
      </c>
      <c r="AA804" s="39" t="str">
        <v/>
      </c>
      <c r="AB804" s="37" t="str">
        <v/>
      </c>
      <c r="AC804" s="37" t="str">
        <v/>
      </c>
      <c r="AD804" s="37" t="str">
        <v/>
      </c>
      <c r="AE804" s="37" t="str">
        <v/>
      </c>
      <c r="AF804" s="37" t="str">
        <v/>
      </c>
      <c r="AG804" s="37" t="str">
        <v/>
      </c>
      <c r="AH804" s="40" t="str">
        <f t="shared" si="449"/>
        <v/>
      </c>
      <c r="AI804" s="36" t="str">
        <f>IFERROR(INDEX('Level Multipliers'!$D:$D,MATCH(AH804,'Level Multipliers'!$A:$A,0)),"")</f>
        <v/>
      </c>
      <c r="AJ804" s="37" t="str">
        <f t="shared" si="450"/>
        <v/>
      </c>
      <c r="AK804" s="37" t="str">
        <f t="shared" si="451"/>
        <v/>
      </c>
      <c r="AL804" s="38" t="str">
        <f t="shared" si="452"/>
        <v/>
      </c>
      <c r="AM804" s="38" t="str">
        <f t="shared" si="453"/>
        <v/>
      </c>
      <c r="AN804" s="38" t="b">
        <f t="shared" si="454"/>
        <v>1</v>
      </c>
      <c r="AO804" s="37" t="str">
        <f t="array" ref="AO804:AY804">IF(AN804,"",IVSolution($M804,$N804,$O804,AJ804,AK804,AL804,AM804,$E804,$F804,$G804,$H804,$I804))</f>
        <v/>
      </c>
      <c r="AP804" s="37" t="str">
        <v/>
      </c>
      <c r="AQ804" s="37" t="str">
        <v/>
      </c>
      <c r="AR804" s="39" t="str">
        <v/>
      </c>
      <c r="AS804" s="39" t="str">
        <v/>
      </c>
      <c r="AT804" s="37" t="str">
        <v/>
      </c>
      <c r="AU804" s="37" t="str">
        <v/>
      </c>
      <c r="AV804" s="37" t="str">
        <v/>
      </c>
      <c r="AW804" s="37" t="str">
        <v/>
      </c>
      <c r="AX804" s="37" t="str">
        <v/>
      </c>
      <c r="AY804" s="37" t="str">
        <v/>
      </c>
      <c r="AZ804" s="40" t="str">
        <f t="shared" si="455"/>
        <v/>
      </c>
      <c r="BA804" s="36" t="str">
        <f>IFERROR(INDEX('Level Multipliers'!$D:$D,MATCH(AZ804,'Level Multipliers'!$A:$A,0)),"")</f>
        <v/>
      </c>
      <c r="BB804" s="37" t="str">
        <f t="shared" si="456"/>
        <v/>
      </c>
      <c r="BC804" s="37" t="str">
        <f t="shared" si="457"/>
        <v/>
      </c>
      <c r="BD804" s="38" t="str">
        <f t="shared" si="458"/>
        <v/>
      </c>
      <c r="BE804" s="38" t="str">
        <f t="shared" si="459"/>
        <v/>
      </c>
      <c r="BF804" s="38" t="b">
        <f t="shared" si="460"/>
        <v>1</v>
      </c>
      <c r="BG804" s="37" t="str">
        <f t="array" ref="BG804:BQ804">IF(BF804,"",IVSolution($M804,$N804,$O804,BB804,BC804,BD804,BE804,$E804,$F804,$G804,$H804,$I804))</f>
        <v/>
      </c>
      <c r="BH804" s="37" t="str">
        <v/>
      </c>
      <c r="BI804" s="37" t="str">
        <v/>
      </c>
      <c r="BJ804" s="39" t="str">
        <v/>
      </c>
      <c r="BK804" s="39" t="str">
        <v/>
      </c>
      <c r="BL804" s="37" t="str">
        <v/>
      </c>
      <c r="BM804" s="37" t="str">
        <v/>
      </c>
      <c r="BN804" s="37" t="str">
        <v/>
      </c>
      <c r="BO804" s="37" t="str">
        <v/>
      </c>
      <c r="BP804" s="37" t="str">
        <v/>
      </c>
      <c r="BQ804" s="37" t="str">
        <v/>
      </c>
      <c r="BR804" s="40" t="str">
        <f t="shared" si="461"/>
        <v/>
      </c>
      <c r="BS804" s="36" t="str">
        <f>IFERROR(INDEX('Level Multipliers'!$D:$D,MATCH(BR804,'Level Multipliers'!$A:$A,0)),"")</f>
        <v/>
      </c>
      <c r="BT804" s="37" t="str">
        <f t="shared" si="462"/>
        <v/>
      </c>
      <c r="BU804" s="37" t="str">
        <f t="shared" si="463"/>
        <v/>
      </c>
      <c r="BV804" s="38" t="str">
        <f t="shared" si="464"/>
        <v/>
      </c>
      <c r="BW804" s="38" t="str">
        <f t="shared" si="465"/>
        <v/>
      </c>
      <c r="BX804" s="38" t="b">
        <f t="shared" si="466"/>
        <v>1</v>
      </c>
      <c r="BY804" s="37" t="str">
        <f t="array" ref="BY804:CI804">IF(BX804,"",IVSolution($M804,$N804,$O804,BT804,BU804,BV804,BW804,$E804,$F804,$G804,$H804,$I804))</f>
        <v/>
      </c>
      <c r="BZ804" s="37" t="str">
        <v/>
      </c>
      <c r="CA804" s="37" t="str">
        <v/>
      </c>
      <c r="CB804" s="39" t="str">
        <v/>
      </c>
      <c r="CC804" s="39" t="str">
        <v/>
      </c>
      <c r="CD804" s="37" t="str">
        <v/>
      </c>
      <c r="CE804" s="37" t="str">
        <v/>
      </c>
      <c r="CF804" s="37" t="str">
        <v/>
      </c>
      <c r="CG804" s="37" t="str">
        <v/>
      </c>
      <c r="CH804" s="37" t="str">
        <v/>
      </c>
      <c r="CI804" s="37" t="str">
        <v/>
      </c>
      <c r="CJ804" s="41" t="str">
        <f t="shared" si="467"/>
        <v/>
      </c>
      <c r="CK804" s="41" t="str">
        <f t="shared" si="468"/>
        <v/>
      </c>
      <c r="CL804" s="61" t="str">
        <f t="shared" si="469"/>
        <v/>
      </c>
      <c r="CM804" s="39" t="str">
        <f t="shared" si="470"/>
        <v/>
      </c>
      <c r="CN804" s="39" t="str">
        <f t="shared" si="471"/>
        <v/>
      </c>
      <c r="CO804" s="42" t="str">
        <f t="shared" si="472"/>
        <v/>
      </c>
      <c r="CP804" s="42" t="str">
        <f t="shared" si="473"/>
        <v/>
      </c>
      <c r="CQ804" s="42" t="str">
        <f t="shared" si="474"/>
        <v/>
      </c>
      <c r="CR804" s="42" t="str">
        <f t="shared" si="475"/>
        <v/>
      </c>
      <c r="CS804" s="42" t="str">
        <f t="shared" si="476"/>
        <v/>
      </c>
      <c r="CT804" s="42" t="str">
        <f t="shared" si="477"/>
        <v/>
      </c>
      <c r="CU804" s="43" t="str">
        <f t="shared" si="478"/>
        <v/>
      </c>
      <c r="CV804" s="43" t="str">
        <f t="shared" si="479"/>
        <v/>
      </c>
      <c r="CW804" s="43" t="str">
        <f t="shared" si="480"/>
        <v/>
      </c>
      <c r="CX804" s="13"/>
    </row>
    <row r="805" spans="1:102" x14ac:dyDescent="0.25">
      <c r="A805" s="31"/>
      <c r="B805" s="13"/>
      <c r="C805" s="13"/>
      <c r="D805" s="13"/>
      <c r="E805" s="32"/>
      <c r="F805" s="32"/>
      <c r="G805" s="32"/>
      <c r="H805" s="32"/>
      <c r="I805" s="32"/>
      <c r="J805" s="13"/>
      <c r="K805" s="33"/>
      <c r="L805" s="34" t="str">
        <f>IFERROR(INDEX('Pokemon Data'!A:A,MATCH($A805,'Pokemon Data'!$B:$B,0)),"")</f>
        <v/>
      </c>
      <c r="M805" s="34" t="str">
        <f>IFERROR(INDEX('Pokemon Data'!I:I,MATCH($A805,'Pokemon Data'!$B:$B,0)),"")</f>
        <v/>
      </c>
      <c r="N805" s="34" t="str">
        <f>IFERROR(INDEX('Pokemon Data'!J:J,MATCH($A805,'Pokemon Data'!$B:$B,0)),"")</f>
        <v/>
      </c>
      <c r="O805" s="34" t="str">
        <f>IFERROR(INDEX('Pokemon Data'!K:K,MATCH($A805,'Pokemon Data'!$B:$B,0)),"")</f>
        <v/>
      </c>
      <c r="P805" s="35" t="str">
        <f>IFERROR(INDEX('Level Multipliers'!$A:$A,MATCH($D805,'Level Multipliers'!$B:$B,0)),"")</f>
        <v/>
      </c>
      <c r="Q805" s="36" t="str">
        <f>IFERROR(INDEX('Level Multipliers'!$D:$D,MATCH(P805,'Level Multipliers'!$A:$A,0)),"")</f>
        <v/>
      </c>
      <c r="R805" s="37" t="str">
        <f t="shared" si="444"/>
        <v/>
      </c>
      <c r="S805" s="37" t="str">
        <f t="shared" si="445"/>
        <v/>
      </c>
      <c r="T805" s="38" t="str">
        <f t="shared" si="446"/>
        <v/>
      </c>
      <c r="U805" s="38" t="str">
        <f t="shared" si="447"/>
        <v/>
      </c>
      <c r="V805" s="38" t="b">
        <f t="shared" si="448"/>
        <v>1</v>
      </c>
      <c r="W805" s="37" t="str">
        <f t="array" ref="W805:AG805">IF(V805,"",IVSolution($M805,$N805,$O805,R805,S805,T805,U805,$E805,$F805,$G805,$H805,$I805))</f>
        <v/>
      </c>
      <c r="X805" s="37" t="str">
        <v/>
      </c>
      <c r="Y805" s="37" t="str">
        <v/>
      </c>
      <c r="Z805" s="39" t="str">
        <v/>
      </c>
      <c r="AA805" s="39" t="str">
        <v/>
      </c>
      <c r="AB805" s="37" t="str">
        <v/>
      </c>
      <c r="AC805" s="37" t="str">
        <v/>
      </c>
      <c r="AD805" s="37" t="str">
        <v/>
      </c>
      <c r="AE805" s="37" t="str">
        <v/>
      </c>
      <c r="AF805" s="37" t="str">
        <v/>
      </c>
      <c r="AG805" s="37" t="str">
        <v/>
      </c>
      <c r="AH805" s="40" t="str">
        <f t="shared" si="449"/>
        <v/>
      </c>
      <c r="AI805" s="36" t="str">
        <f>IFERROR(INDEX('Level Multipliers'!$D:$D,MATCH(AH805,'Level Multipliers'!$A:$A,0)),"")</f>
        <v/>
      </c>
      <c r="AJ805" s="37" t="str">
        <f t="shared" si="450"/>
        <v/>
      </c>
      <c r="AK805" s="37" t="str">
        <f t="shared" si="451"/>
        <v/>
      </c>
      <c r="AL805" s="38" t="str">
        <f t="shared" si="452"/>
        <v/>
      </c>
      <c r="AM805" s="38" t="str">
        <f t="shared" si="453"/>
        <v/>
      </c>
      <c r="AN805" s="38" t="b">
        <f t="shared" si="454"/>
        <v>1</v>
      </c>
      <c r="AO805" s="37" t="str">
        <f t="array" ref="AO805:AY805">IF(AN805,"",IVSolution($M805,$N805,$O805,AJ805,AK805,AL805,AM805,$E805,$F805,$G805,$H805,$I805))</f>
        <v/>
      </c>
      <c r="AP805" s="37" t="str">
        <v/>
      </c>
      <c r="AQ805" s="37" t="str">
        <v/>
      </c>
      <c r="AR805" s="39" t="str">
        <v/>
      </c>
      <c r="AS805" s="39" t="str">
        <v/>
      </c>
      <c r="AT805" s="37" t="str">
        <v/>
      </c>
      <c r="AU805" s="37" t="str">
        <v/>
      </c>
      <c r="AV805" s="37" t="str">
        <v/>
      </c>
      <c r="AW805" s="37" t="str">
        <v/>
      </c>
      <c r="AX805" s="37" t="str">
        <v/>
      </c>
      <c r="AY805" s="37" t="str">
        <v/>
      </c>
      <c r="AZ805" s="40" t="str">
        <f t="shared" si="455"/>
        <v/>
      </c>
      <c r="BA805" s="36" t="str">
        <f>IFERROR(INDEX('Level Multipliers'!$D:$D,MATCH(AZ805,'Level Multipliers'!$A:$A,0)),"")</f>
        <v/>
      </c>
      <c r="BB805" s="37" t="str">
        <f t="shared" si="456"/>
        <v/>
      </c>
      <c r="BC805" s="37" t="str">
        <f t="shared" si="457"/>
        <v/>
      </c>
      <c r="BD805" s="38" t="str">
        <f t="shared" si="458"/>
        <v/>
      </c>
      <c r="BE805" s="38" t="str">
        <f t="shared" si="459"/>
        <v/>
      </c>
      <c r="BF805" s="38" t="b">
        <f t="shared" si="460"/>
        <v>1</v>
      </c>
      <c r="BG805" s="37" t="str">
        <f t="array" ref="BG805:BQ805">IF(BF805,"",IVSolution($M805,$N805,$O805,BB805,BC805,BD805,BE805,$E805,$F805,$G805,$H805,$I805))</f>
        <v/>
      </c>
      <c r="BH805" s="37" t="str">
        <v/>
      </c>
      <c r="BI805" s="37" t="str">
        <v/>
      </c>
      <c r="BJ805" s="39" t="str">
        <v/>
      </c>
      <c r="BK805" s="39" t="str">
        <v/>
      </c>
      <c r="BL805" s="37" t="str">
        <v/>
      </c>
      <c r="BM805" s="37" t="str">
        <v/>
      </c>
      <c r="BN805" s="37" t="str">
        <v/>
      </c>
      <c r="BO805" s="37" t="str">
        <v/>
      </c>
      <c r="BP805" s="37" t="str">
        <v/>
      </c>
      <c r="BQ805" s="37" t="str">
        <v/>
      </c>
      <c r="BR805" s="40" t="str">
        <f t="shared" si="461"/>
        <v/>
      </c>
      <c r="BS805" s="36" t="str">
        <f>IFERROR(INDEX('Level Multipliers'!$D:$D,MATCH(BR805,'Level Multipliers'!$A:$A,0)),"")</f>
        <v/>
      </c>
      <c r="BT805" s="37" t="str">
        <f t="shared" si="462"/>
        <v/>
      </c>
      <c r="BU805" s="37" t="str">
        <f t="shared" si="463"/>
        <v/>
      </c>
      <c r="BV805" s="38" t="str">
        <f t="shared" si="464"/>
        <v/>
      </c>
      <c r="BW805" s="38" t="str">
        <f t="shared" si="465"/>
        <v/>
      </c>
      <c r="BX805" s="38" t="b">
        <f t="shared" si="466"/>
        <v>1</v>
      </c>
      <c r="BY805" s="37" t="str">
        <f t="array" ref="BY805:CI805">IF(BX805,"",IVSolution($M805,$N805,$O805,BT805,BU805,BV805,BW805,$E805,$F805,$G805,$H805,$I805))</f>
        <v/>
      </c>
      <c r="BZ805" s="37" t="str">
        <v/>
      </c>
      <c r="CA805" s="37" t="str">
        <v/>
      </c>
      <c r="CB805" s="39" t="str">
        <v/>
      </c>
      <c r="CC805" s="39" t="str">
        <v/>
      </c>
      <c r="CD805" s="37" t="str">
        <v/>
      </c>
      <c r="CE805" s="37" t="str">
        <v/>
      </c>
      <c r="CF805" s="37" t="str">
        <v/>
      </c>
      <c r="CG805" s="37" t="str">
        <v/>
      </c>
      <c r="CH805" s="37" t="str">
        <v/>
      </c>
      <c r="CI805" s="37" t="str">
        <v/>
      </c>
      <c r="CJ805" s="41" t="str">
        <f t="shared" si="467"/>
        <v/>
      </c>
      <c r="CK805" s="41" t="str">
        <f t="shared" si="468"/>
        <v/>
      </c>
      <c r="CL805" s="61" t="str">
        <f t="shared" si="469"/>
        <v/>
      </c>
      <c r="CM805" s="39" t="str">
        <f t="shared" si="470"/>
        <v/>
      </c>
      <c r="CN805" s="39" t="str">
        <f t="shared" si="471"/>
        <v/>
      </c>
      <c r="CO805" s="42" t="str">
        <f t="shared" si="472"/>
        <v/>
      </c>
      <c r="CP805" s="42" t="str">
        <f t="shared" si="473"/>
        <v/>
      </c>
      <c r="CQ805" s="42" t="str">
        <f t="shared" si="474"/>
        <v/>
      </c>
      <c r="CR805" s="42" t="str">
        <f t="shared" si="475"/>
        <v/>
      </c>
      <c r="CS805" s="42" t="str">
        <f t="shared" si="476"/>
        <v/>
      </c>
      <c r="CT805" s="42" t="str">
        <f t="shared" si="477"/>
        <v/>
      </c>
      <c r="CU805" s="43" t="str">
        <f t="shared" si="478"/>
        <v/>
      </c>
      <c r="CV805" s="43" t="str">
        <f t="shared" si="479"/>
        <v/>
      </c>
      <c r="CW805" s="43" t="str">
        <f t="shared" si="480"/>
        <v/>
      </c>
      <c r="CX805" s="13"/>
    </row>
    <row r="806" spans="1:102" x14ac:dyDescent="0.25">
      <c r="A806" s="31"/>
      <c r="B806" s="13"/>
      <c r="C806" s="13"/>
      <c r="D806" s="13"/>
      <c r="E806" s="32"/>
      <c r="F806" s="32"/>
      <c r="G806" s="32"/>
      <c r="H806" s="32"/>
      <c r="I806" s="32"/>
      <c r="J806" s="13"/>
      <c r="K806" s="33"/>
      <c r="L806" s="34" t="str">
        <f>IFERROR(INDEX('Pokemon Data'!A:A,MATCH($A806,'Pokemon Data'!$B:$B,0)),"")</f>
        <v/>
      </c>
      <c r="M806" s="34" t="str">
        <f>IFERROR(INDEX('Pokemon Data'!I:I,MATCH($A806,'Pokemon Data'!$B:$B,0)),"")</f>
        <v/>
      </c>
      <c r="N806" s="34" t="str">
        <f>IFERROR(INDEX('Pokemon Data'!J:J,MATCH($A806,'Pokemon Data'!$B:$B,0)),"")</f>
        <v/>
      </c>
      <c r="O806" s="34" t="str">
        <f>IFERROR(INDEX('Pokemon Data'!K:K,MATCH($A806,'Pokemon Data'!$B:$B,0)),"")</f>
        <v/>
      </c>
      <c r="P806" s="35" t="str">
        <f>IFERROR(INDEX('Level Multipliers'!$A:$A,MATCH($D806,'Level Multipliers'!$B:$B,0)),"")</f>
        <v/>
      </c>
      <c r="Q806" s="36" t="str">
        <f>IFERROR(INDEX('Level Multipliers'!$D:$D,MATCH(P806,'Level Multipliers'!$A:$A,0)),"")</f>
        <v/>
      </c>
      <c r="R806" s="37" t="str">
        <f t="shared" si="444"/>
        <v/>
      </c>
      <c r="S806" s="37" t="str">
        <f t="shared" si="445"/>
        <v/>
      </c>
      <c r="T806" s="38" t="str">
        <f t="shared" si="446"/>
        <v/>
      </c>
      <c r="U806" s="38" t="str">
        <f t="shared" si="447"/>
        <v/>
      </c>
      <c r="V806" s="38" t="b">
        <f t="shared" si="448"/>
        <v>1</v>
      </c>
      <c r="W806" s="37" t="str">
        <f t="array" ref="W806:AG806">IF(V806,"",IVSolution($M806,$N806,$O806,R806,S806,T806,U806,$E806,$F806,$G806,$H806,$I806))</f>
        <v/>
      </c>
      <c r="X806" s="37" t="str">
        <v/>
      </c>
      <c r="Y806" s="37" t="str">
        <v/>
      </c>
      <c r="Z806" s="39" t="str">
        <v/>
      </c>
      <c r="AA806" s="39" t="str">
        <v/>
      </c>
      <c r="AB806" s="37" t="str">
        <v/>
      </c>
      <c r="AC806" s="37" t="str">
        <v/>
      </c>
      <c r="AD806" s="37" t="str">
        <v/>
      </c>
      <c r="AE806" s="37" t="str">
        <v/>
      </c>
      <c r="AF806" s="37" t="str">
        <v/>
      </c>
      <c r="AG806" s="37" t="str">
        <v/>
      </c>
      <c r="AH806" s="40" t="str">
        <f t="shared" si="449"/>
        <v/>
      </c>
      <c r="AI806" s="36" t="str">
        <f>IFERROR(INDEX('Level Multipliers'!$D:$D,MATCH(AH806,'Level Multipliers'!$A:$A,0)),"")</f>
        <v/>
      </c>
      <c r="AJ806" s="37" t="str">
        <f t="shared" si="450"/>
        <v/>
      </c>
      <c r="AK806" s="37" t="str">
        <f t="shared" si="451"/>
        <v/>
      </c>
      <c r="AL806" s="38" t="str">
        <f t="shared" si="452"/>
        <v/>
      </c>
      <c r="AM806" s="38" t="str">
        <f t="shared" si="453"/>
        <v/>
      </c>
      <c r="AN806" s="38" t="b">
        <f t="shared" si="454"/>
        <v>1</v>
      </c>
      <c r="AO806" s="37" t="str">
        <f t="array" ref="AO806:AY806">IF(AN806,"",IVSolution($M806,$N806,$O806,AJ806,AK806,AL806,AM806,$E806,$F806,$G806,$H806,$I806))</f>
        <v/>
      </c>
      <c r="AP806" s="37" t="str">
        <v/>
      </c>
      <c r="AQ806" s="37" t="str">
        <v/>
      </c>
      <c r="AR806" s="39" t="str">
        <v/>
      </c>
      <c r="AS806" s="39" t="str">
        <v/>
      </c>
      <c r="AT806" s="37" t="str">
        <v/>
      </c>
      <c r="AU806" s="37" t="str">
        <v/>
      </c>
      <c r="AV806" s="37" t="str">
        <v/>
      </c>
      <c r="AW806" s="37" t="str">
        <v/>
      </c>
      <c r="AX806" s="37" t="str">
        <v/>
      </c>
      <c r="AY806" s="37" t="str">
        <v/>
      </c>
      <c r="AZ806" s="40" t="str">
        <f t="shared" si="455"/>
        <v/>
      </c>
      <c r="BA806" s="36" t="str">
        <f>IFERROR(INDEX('Level Multipliers'!$D:$D,MATCH(AZ806,'Level Multipliers'!$A:$A,0)),"")</f>
        <v/>
      </c>
      <c r="BB806" s="37" t="str">
        <f t="shared" si="456"/>
        <v/>
      </c>
      <c r="BC806" s="37" t="str">
        <f t="shared" si="457"/>
        <v/>
      </c>
      <c r="BD806" s="38" t="str">
        <f t="shared" si="458"/>
        <v/>
      </c>
      <c r="BE806" s="38" t="str">
        <f t="shared" si="459"/>
        <v/>
      </c>
      <c r="BF806" s="38" t="b">
        <f t="shared" si="460"/>
        <v>1</v>
      </c>
      <c r="BG806" s="37" t="str">
        <f t="array" ref="BG806:BQ806">IF(BF806,"",IVSolution($M806,$N806,$O806,BB806,BC806,BD806,BE806,$E806,$F806,$G806,$H806,$I806))</f>
        <v/>
      </c>
      <c r="BH806" s="37" t="str">
        <v/>
      </c>
      <c r="BI806" s="37" t="str">
        <v/>
      </c>
      <c r="BJ806" s="39" t="str">
        <v/>
      </c>
      <c r="BK806" s="39" t="str">
        <v/>
      </c>
      <c r="BL806" s="37" t="str">
        <v/>
      </c>
      <c r="BM806" s="37" t="str">
        <v/>
      </c>
      <c r="BN806" s="37" t="str">
        <v/>
      </c>
      <c r="BO806" s="37" t="str">
        <v/>
      </c>
      <c r="BP806" s="37" t="str">
        <v/>
      </c>
      <c r="BQ806" s="37" t="str">
        <v/>
      </c>
      <c r="BR806" s="40" t="str">
        <f t="shared" si="461"/>
        <v/>
      </c>
      <c r="BS806" s="36" t="str">
        <f>IFERROR(INDEX('Level Multipliers'!$D:$D,MATCH(BR806,'Level Multipliers'!$A:$A,0)),"")</f>
        <v/>
      </c>
      <c r="BT806" s="37" t="str">
        <f t="shared" si="462"/>
        <v/>
      </c>
      <c r="BU806" s="37" t="str">
        <f t="shared" si="463"/>
        <v/>
      </c>
      <c r="BV806" s="38" t="str">
        <f t="shared" si="464"/>
        <v/>
      </c>
      <c r="BW806" s="38" t="str">
        <f t="shared" si="465"/>
        <v/>
      </c>
      <c r="BX806" s="38" t="b">
        <f t="shared" si="466"/>
        <v>1</v>
      </c>
      <c r="BY806" s="37" t="str">
        <f t="array" ref="BY806:CI806">IF(BX806,"",IVSolution($M806,$N806,$O806,BT806,BU806,BV806,BW806,$E806,$F806,$G806,$H806,$I806))</f>
        <v/>
      </c>
      <c r="BZ806" s="37" t="str">
        <v/>
      </c>
      <c r="CA806" s="37" t="str">
        <v/>
      </c>
      <c r="CB806" s="39" t="str">
        <v/>
      </c>
      <c r="CC806" s="39" t="str">
        <v/>
      </c>
      <c r="CD806" s="37" t="str">
        <v/>
      </c>
      <c r="CE806" s="37" t="str">
        <v/>
      </c>
      <c r="CF806" s="37" t="str">
        <v/>
      </c>
      <c r="CG806" s="37" t="str">
        <v/>
      </c>
      <c r="CH806" s="37" t="str">
        <v/>
      </c>
      <c r="CI806" s="37" t="str">
        <v/>
      </c>
      <c r="CJ806" s="41" t="str">
        <f t="shared" si="467"/>
        <v/>
      </c>
      <c r="CK806" s="41" t="str">
        <f t="shared" si="468"/>
        <v/>
      </c>
      <c r="CL806" s="61" t="str">
        <f t="shared" si="469"/>
        <v/>
      </c>
      <c r="CM806" s="39" t="str">
        <f t="shared" si="470"/>
        <v/>
      </c>
      <c r="CN806" s="39" t="str">
        <f t="shared" si="471"/>
        <v/>
      </c>
      <c r="CO806" s="42" t="str">
        <f t="shared" si="472"/>
        <v/>
      </c>
      <c r="CP806" s="42" t="str">
        <f t="shared" si="473"/>
        <v/>
      </c>
      <c r="CQ806" s="42" t="str">
        <f t="shared" si="474"/>
        <v/>
      </c>
      <c r="CR806" s="42" t="str">
        <f t="shared" si="475"/>
        <v/>
      </c>
      <c r="CS806" s="42" t="str">
        <f t="shared" si="476"/>
        <v/>
      </c>
      <c r="CT806" s="42" t="str">
        <f t="shared" si="477"/>
        <v/>
      </c>
      <c r="CU806" s="43" t="str">
        <f t="shared" si="478"/>
        <v/>
      </c>
      <c r="CV806" s="43" t="str">
        <f t="shared" si="479"/>
        <v/>
      </c>
      <c r="CW806" s="43" t="str">
        <f t="shared" si="480"/>
        <v/>
      </c>
      <c r="CX806" s="13"/>
    </row>
    <row r="807" spans="1:102" x14ac:dyDescent="0.25">
      <c r="A807" s="31"/>
      <c r="B807" s="13"/>
      <c r="C807" s="13"/>
      <c r="D807" s="13"/>
      <c r="E807" s="32"/>
      <c r="F807" s="32"/>
      <c r="G807" s="32"/>
      <c r="H807" s="32"/>
      <c r="I807" s="32"/>
      <c r="J807" s="13"/>
      <c r="K807" s="33"/>
      <c r="L807" s="34" t="str">
        <f>IFERROR(INDEX('Pokemon Data'!A:A,MATCH($A807,'Pokemon Data'!$B:$B,0)),"")</f>
        <v/>
      </c>
      <c r="M807" s="34" t="str">
        <f>IFERROR(INDEX('Pokemon Data'!I:I,MATCH($A807,'Pokemon Data'!$B:$B,0)),"")</f>
        <v/>
      </c>
      <c r="N807" s="34" t="str">
        <f>IFERROR(INDEX('Pokemon Data'!J:J,MATCH($A807,'Pokemon Data'!$B:$B,0)),"")</f>
        <v/>
      </c>
      <c r="O807" s="34" t="str">
        <f>IFERROR(INDEX('Pokemon Data'!K:K,MATCH($A807,'Pokemon Data'!$B:$B,0)),"")</f>
        <v/>
      </c>
      <c r="P807" s="35" t="str">
        <f>IFERROR(INDEX('Level Multipliers'!$A:$A,MATCH($D807,'Level Multipliers'!$B:$B,0)),"")</f>
        <v/>
      </c>
      <c r="Q807" s="36" t="str">
        <f>IFERROR(INDEX('Level Multipliers'!$D:$D,MATCH(P807,'Level Multipliers'!$A:$A,0)),"")</f>
        <v/>
      </c>
      <c r="R807" s="37" t="str">
        <f t="shared" si="444"/>
        <v/>
      </c>
      <c r="S807" s="37" t="str">
        <f t="shared" si="445"/>
        <v/>
      </c>
      <c r="T807" s="38" t="str">
        <f t="shared" si="446"/>
        <v/>
      </c>
      <c r="U807" s="38" t="str">
        <f t="shared" si="447"/>
        <v/>
      </c>
      <c r="V807" s="38" t="b">
        <f t="shared" si="448"/>
        <v>1</v>
      </c>
      <c r="W807" s="37" t="str">
        <f t="array" ref="W807:AG807">IF(V807,"",IVSolution($M807,$N807,$O807,R807,S807,T807,U807,$E807,$F807,$G807,$H807,$I807))</f>
        <v/>
      </c>
      <c r="X807" s="37" t="str">
        <v/>
      </c>
      <c r="Y807" s="37" t="str">
        <v/>
      </c>
      <c r="Z807" s="39" t="str">
        <v/>
      </c>
      <c r="AA807" s="39" t="str">
        <v/>
      </c>
      <c r="AB807" s="37" t="str">
        <v/>
      </c>
      <c r="AC807" s="37" t="str">
        <v/>
      </c>
      <c r="AD807" s="37" t="str">
        <v/>
      </c>
      <c r="AE807" s="37" t="str">
        <v/>
      </c>
      <c r="AF807" s="37" t="str">
        <v/>
      </c>
      <c r="AG807" s="37" t="str">
        <v/>
      </c>
      <c r="AH807" s="40" t="str">
        <f t="shared" si="449"/>
        <v/>
      </c>
      <c r="AI807" s="36" t="str">
        <f>IFERROR(INDEX('Level Multipliers'!$D:$D,MATCH(AH807,'Level Multipliers'!$A:$A,0)),"")</f>
        <v/>
      </c>
      <c r="AJ807" s="37" t="str">
        <f t="shared" si="450"/>
        <v/>
      </c>
      <c r="AK807" s="37" t="str">
        <f t="shared" si="451"/>
        <v/>
      </c>
      <c r="AL807" s="38" t="str">
        <f t="shared" si="452"/>
        <v/>
      </c>
      <c r="AM807" s="38" t="str">
        <f t="shared" si="453"/>
        <v/>
      </c>
      <c r="AN807" s="38" t="b">
        <f t="shared" si="454"/>
        <v>1</v>
      </c>
      <c r="AO807" s="37" t="str">
        <f t="array" ref="AO807:AY807">IF(AN807,"",IVSolution($M807,$N807,$O807,AJ807,AK807,AL807,AM807,$E807,$F807,$G807,$H807,$I807))</f>
        <v/>
      </c>
      <c r="AP807" s="37" t="str">
        <v/>
      </c>
      <c r="AQ807" s="37" t="str">
        <v/>
      </c>
      <c r="AR807" s="39" t="str">
        <v/>
      </c>
      <c r="AS807" s="39" t="str">
        <v/>
      </c>
      <c r="AT807" s="37" t="str">
        <v/>
      </c>
      <c r="AU807" s="37" t="str">
        <v/>
      </c>
      <c r="AV807" s="37" t="str">
        <v/>
      </c>
      <c r="AW807" s="37" t="str">
        <v/>
      </c>
      <c r="AX807" s="37" t="str">
        <v/>
      </c>
      <c r="AY807" s="37" t="str">
        <v/>
      </c>
      <c r="AZ807" s="40" t="str">
        <f t="shared" si="455"/>
        <v/>
      </c>
      <c r="BA807" s="36" t="str">
        <f>IFERROR(INDEX('Level Multipliers'!$D:$D,MATCH(AZ807,'Level Multipliers'!$A:$A,0)),"")</f>
        <v/>
      </c>
      <c r="BB807" s="37" t="str">
        <f t="shared" si="456"/>
        <v/>
      </c>
      <c r="BC807" s="37" t="str">
        <f t="shared" si="457"/>
        <v/>
      </c>
      <c r="BD807" s="38" t="str">
        <f t="shared" si="458"/>
        <v/>
      </c>
      <c r="BE807" s="38" t="str">
        <f t="shared" si="459"/>
        <v/>
      </c>
      <c r="BF807" s="38" t="b">
        <f t="shared" si="460"/>
        <v>1</v>
      </c>
      <c r="BG807" s="37" t="str">
        <f t="array" ref="BG807:BQ807">IF(BF807,"",IVSolution($M807,$N807,$O807,BB807,BC807,BD807,BE807,$E807,$F807,$G807,$H807,$I807))</f>
        <v/>
      </c>
      <c r="BH807" s="37" t="str">
        <v/>
      </c>
      <c r="BI807" s="37" t="str">
        <v/>
      </c>
      <c r="BJ807" s="39" t="str">
        <v/>
      </c>
      <c r="BK807" s="39" t="str">
        <v/>
      </c>
      <c r="BL807" s="37" t="str">
        <v/>
      </c>
      <c r="BM807" s="37" t="str">
        <v/>
      </c>
      <c r="BN807" s="37" t="str">
        <v/>
      </c>
      <c r="BO807" s="37" t="str">
        <v/>
      </c>
      <c r="BP807" s="37" t="str">
        <v/>
      </c>
      <c r="BQ807" s="37" t="str">
        <v/>
      </c>
      <c r="BR807" s="40" t="str">
        <f t="shared" si="461"/>
        <v/>
      </c>
      <c r="BS807" s="36" t="str">
        <f>IFERROR(INDEX('Level Multipliers'!$D:$D,MATCH(BR807,'Level Multipliers'!$A:$A,0)),"")</f>
        <v/>
      </c>
      <c r="BT807" s="37" t="str">
        <f t="shared" si="462"/>
        <v/>
      </c>
      <c r="BU807" s="37" t="str">
        <f t="shared" si="463"/>
        <v/>
      </c>
      <c r="BV807" s="38" t="str">
        <f t="shared" si="464"/>
        <v/>
      </c>
      <c r="BW807" s="38" t="str">
        <f t="shared" si="465"/>
        <v/>
      </c>
      <c r="BX807" s="38" t="b">
        <f t="shared" si="466"/>
        <v>1</v>
      </c>
      <c r="BY807" s="37" t="str">
        <f t="array" ref="BY807:CI807">IF(BX807,"",IVSolution($M807,$N807,$O807,BT807,BU807,BV807,BW807,$E807,$F807,$G807,$H807,$I807))</f>
        <v/>
      </c>
      <c r="BZ807" s="37" t="str">
        <v/>
      </c>
      <c r="CA807" s="37" t="str">
        <v/>
      </c>
      <c r="CB807" s="39" t="str">
        <v/>
      </c>
      <c r="CC807" s="39" t="str">
        <v/>
      </c>
      <c r="CD807" s="37" t="str">
        <v/>
      </c>
      <c r="CE807" s="37" t="str">
        <v/>
      </c>
      <c r="CF807" s="37" t="str">
        <v/>
      </c>
      <c r="CG807" s="37" t="str">
        <v/>
      </c>
      <c r="CH807" s="37" t="str">
        <v/>
      </c>
      <c r="CI807" s="37" t="str">
        <v/>
      </c>
      <c r="CJ807" s="41" t="str">
        <f t="shared" si="467"/>
        <v/>
      </c>
      <c r="CK807" s="41" t="str">
        <f t="shared" si="468"/>
        <v/>
      </c>
      <c r="CL807" s="61" t="str">
        <f t="shared" si="469"/>
        <v/>
      </c>
      <c r="CM807" s="39" t="str">
        <f t="shared" si="470"/>
        <v/>
      </c>
      <c r="CN807" s="39" t="str">
        <f t="shared" si="471"/>
        <v/>
      </c>
      <c r="CO807" s="42" t="str">
        <f t="shared" si="472"/>
        <v/>
      </c>
      <c r="CP807" s="42" t="str">
        <f t="shared" si="473"/>
        <v/>
      </c>
      <c r="CQ807" s="42" t="str">
        <f t="shared" si="474"/>
        <v/>
      </c>
      <c r="CR807" s="42" t="str">
        <f t="shared" si="475"/>
        <v/>
      </c>
      <c r="CS807" s="42" t="str">
        <f t="shared" si="476"/>
        <v/>
      </c>
      <c r="CT807" s="42" t="str">
        <f t="shared" si="477"/>
        <v/>
      </c>
      <c r="CU807" s="43" t="str">
        <f t="shared" si="478"/>
        <v/>
      </c>
      <c r="CV807" s="43" t="str">
        <f t="shared" si="479"/>
        <v/>
      </c>
      <c r="CW807" s="43" t="str">
        <f t="shared" si="480"/>
        <v/>
      </c>
      <c r="CX807" s="13"/>
    </row>
    <row r="808" spans="1:102" x14ac:dyDescent="0.25">
      <c r="A808" s="31"/>
      <c r="B808" s="13"/>
      <c r="C808" s="13"/>
      <c r="D808" s="13"/>
      <c r="E808" s="32"/>
      <c r="F808" s="32"/>
      <c r="G808" s="32"/>
      <c r="H808" s="32"/>
      <c r="I808" s="32"/>
      <c r="J808" s="13"/>
      <c r="K808" s="33"/>
      <c r="L808" s="34" t="str">
        <f>IFERROR(INDEX('Pokemon Data'!A:A,MATCH($A808,'Pokemon Data'!$B:$B,0)),"")</f>
        <v/>
      </c>
      <c r="M808" s="34" t="str">
        <f>IFERROR(INDEX('Pokemon Data'!I:I,MATCH($A808,'Pokemon Data'!$B:$B,0)),"")</f>
        <v/>
      </c>
      <c r="N808" s="34" t="str">
        <f>IFERROR(INDEX('Pokemon Data'!J:J,MATCH($A808,'Pokemon Data'!$B:$B,0)),"")</f>
        <v/>
      </c>
      <c r="O808" s="34" t="str">
        <f>IFERROR(INDEX('Pokemon Data'!K:K,MATCH($A808,'Pokemon Data'!$B:$B,0)),"")</f>
        <v/>
      </c>
      <c r="P808" s="35" t="str">
        <f>IFERROR(INDEX('Level Multipliers'!$A:$A,MATCH($D808,'Level Multipliers'!$B:$B,0)),"")</f>
        <v/>
      </c>
      <c r="Q808" s="36" t="str">
        <f>IFERROR(INDEX('Level Multipliers'!$D:$D,MATCH(P808,'Level Multipliers'!$A:$A,0)),"")</f>
        <v/>
      </c>
      <c r="R808" s="37" t="str">
        <f t="shared" si="444"/>
        <v/>
      </c>
      <c r="S808" s="37" t="str">
        <f t="shared" si="445"/>
        <v/>
      </c>
      <c r="T808" s="38" t="str">
        <f t="shared" si="446"/>
        <v/>
      </c>
      <c r="U808" s="38" t="str">
        <f t="shared" si="447"/>
        <v/>
      </c>
      <c r="V808" s="38" t="b">
        <f t="shared" si="448"/>
        <v>1</v>
      </c>
      <c r="W808" s="37" t="str">
        <f t="array" ref="W808:AG808">IF(V808,"",IVSolution($M808,$N808,$O808,R808,S808,T808,U808,$E808,$F808,$G808,$H808,$I808))</f>
        <v/>
      </c>
      <c r="X808" s="37" t="str">
        <v/>
      </c>
      <c r="Y808" s="37" t="str">
        <v/>
      </c>
      <c r="Z808" s="39" t="str">
        <v/>
      </c>
      <c r="AA808" s="39" t="str">
        <v/>
      </c>
      <c r="AB808" s="37" t="str">
        <v/>
      </c>
      <c r="AC808" s="37" t="str">
        <v/>
      </c>
      <c r="AD808" s="37" t="str">
        <v/>
      </c>
      <c r="AE808" s="37" t="str">
        <v/>
      </c>
      <c r="AF808" s="37" t="str">
        <v/>
      </c>
      <c r="AG808" s="37" t="str">
        <v/>
      </c>
      <c r="AH808" s="40" t="str">
        <f t="shared" si="449"/>
        <v/>
      </c>
      <c r="AI808" s="36" t="str">
        <f>IFERROR(INDEX('Level Multipliers'!$D:$D,MATCH(AH808,'Level Multipliers'!$A:$A,0)),"")</f>
        <v/>
      </c>
      <c r="AJ808" s="37" t="str">
        <f t="shared" si="450"/>
        <v/>
      </c>
      <c r="AK808" s="37" t="str">
        <f t="shared" si="451"/>
        <v/>
      </c>
      <c r="AL808" s="38" t="str">
        <f t="shared" si="452"/>
        <v/>
      </c>
      <c r="AM808" s="38" t="str">
        <f t="shared" si="453"/>
        <v/>
      </c>
      <c r="AN808" s="38" t="b">
        <f t="shared" si="454"/>
        <v>1</v>
      </c>
      <c r="AO808" s="37" t="str">
        <f t="array" ref="AO808:AY808">IF(AN808,"",IVSolution($M808,$N808,$O808,AJ808,AK808,AL808,AM808,$E808,$F808,$G808,$H808,$I808))</f>
        <v/>
      </c>
      <c r="AP808" s="37" t="str">
        <v/>
      </c>
      <c r="AQ808" s="37" t="str">
        <v/>
      </c>
      <c r="AR808" s="39" t="str">
        <v/>
      </c>
      <c r="AS808" s="39" t="str">
        <v/>
      </c>
      <c r="AT808" s="37" t="str">
        <v/>
      </c>
      <c r="AU808" s="37" t="str">
        <v/>
      </c>
      <c r="AV808" s="37" t="str">
        <v/>
      </c>
      <c r="AW808" s="37" t="str">
        <v/>
      </c>
      <c r="AX808" s="37" t="str">
        <v/>
      </c>
      <c r="AY808" s="37" t="str">
        <v/>
      </c>
      <c r="AZ808" s="40" t="str">
        <f t="shared" si="455"/>
        <v/>
      </c>
      <c r="BA808" s="36" t="str">
        <f>IFERROR(INDEX('Level Multipliers'!$D:$D,MATCH(AZ808,'Level Multipliers'!$A:$A,0)),"")</f>
        <v/>
      </c>
      <c r="BB808" s="37" t="str">
        <f t="shared" si="456"/>
        <v/>
      </c>
      <c r="BC808" s="37" t="str">
        <f t="shared" si="457"/>
        <v/>
      </c>
      <c r="BD808" s="38" t="str">
        <f t="shared" si="458"/>
        <v/>
      </c>
      <c r="BE808" s="38" t="str">
        <f t="shared" si="459"/>
        <v/>
      </c>
      <c r="BF808" s="38" t="b">
        <f t="shared" si="460"/>
        <v>1</v>
      </c>
      <c r="BG808" s="37" t="str">
        <f t="array" ref="BG808:BQ808">IF(BF808,"",IVSolution($M808,$N808,$O808,BB808,BC808,BD808,BE808,$E808,$F808,$G808,$H808,$I808))</f>
        <v/>
      </c>
      <c r="BH808" s="37" t="str">
        <v/>
      </c>
      <c r="BI808" s="37" t="str">
        <v/>
      </c>
      <c r="BJ808" s="39" t="str">
        <v/>
      </c>
      <c r="BK808" s="39" t="str">
        <v/>
      </c>
      <c r="BL808" s="37" t="str">
        <v/>
      </c>
      <c r="BM808" s="37" t="str">
        <v/>
      </c>
      <c r="BN808" s="37" t="str">
        <v/>
      </c>
      <c r="BO808" s="37" t="str">
        <v/>
      </c>
      <c r="BP808" s="37" t="str">
        <v/>
      </c>
      <c r="BQ808" s="37" t="str">
        <v/>
      </c>
      <c r="BR808" s="40" t="str">
        <f t="shared" si="461"/>
        <v/>
      </c>
      <c r="BS808" s="36" t="str">
        <f>IFERROR(INDEX('Level Multipliers'!$D:$D,MATCH(BR808,'Level Multipliers'!$A:$A,0)),"")</f>
        <v/>
      </c>
      <c r="BT808" s="37" t="str">
        <f t="shared" si="462"/>
        <v/>
      </c>
      <c r="BU808" s="37" t="str">
        <f t="shared" si="463"/>
        <v/>
      </c>
      <c r="BV808" s="38" t="str">
        <f t="shared" si="464"/>
        <v/>
      </c>
      <c r="BW808" s="38" t="str">
        <f t="shared" si="465"/>
        <v/>
      </c>
      <c r="BX808" s="38" t="b">
        <f t="shared" si="466"/>
        <v>1</v>
      </c>
      <c r="BY808" s="37" t="str">
        <f t="array" ref="BY808:CI808">IF(BX808,"",IVSolution($M808,$N808,$O808,BT808,BU808,BV808,BW808,$E808,$F808,$G808,$H808,$I808))</f>
        <v/>
      </c>
      <c r="BZ808" s="37" t="str">
        <v/>
      </c>
      <c r="CA808" s="37" t="str">
        <v/>
      </c>
      <c r="CB808" s="39" t="str">
        <v/>
      </c>
      <c r="CC808" s="39" t="str">
        <v/>
      </c>
      <c r="CD808" s="37" t="str">
        <v/>
      </c>
      <c r="CE808" s="37" t="str">
        <v/>
      </c>
      <c r="CF808" s="37" t="str">
        <v/>
      </c>
      <c r="CG808" s="37" t="str">
        <v/>
      </c>
      <c r="CH808" s="37" t="str">
        <v/>
      </c>
      <c r="CI808" s="37" t="str">
        <v/>
      </c>
      <c r="CJ808" s="41" t="str">
        <f t="shared" si="467"/>
        <v/>
      </c>
      <c r="CK808" s="41" t="str">
        <f t="shared" si="468"/>
        <v/>
      </c>
      <c r="CL808" s="61" t="str">
        <f t="shared" si="469"/>
        <v/>
      </c>
      <c r="CM808" s="39" t="str">
        <f t="shared" si="470"/>
        <v/>
      </c>
      <c r="CN808" s="39" t="str">
        <f t="shared" si="471"/>
        <v/>
      </c>
      <c r="CO808" s="42" t="str">
        <f t="shared" si="472"/>
        <v/>
      </c>
      <c r="CP808" s="42" t="str">
        <f t="shared" si="473"/>
        <v/>
      </c>
      <c r="CQ808" s="42" t="str">
        <f t="shared" si="474"/>
        <v/>
      </c>
      <c r="CR808" s="42" t="str">
        <f t="shared" si="475"/>
        <v/>
      </c>
      <c r="CS808" s="42" t="str">
        <f t="shared" si="476"/>
        <v/>
      </c>
      <c r="CT808" s="42" t="str">
        <f t="shared" si="477"/>
        <v/>
      </c>
      <c r="CU808" s="43" t="str">
        <f t="shared" si="478"/>
        <v/>
      </c>
      <c r="CV808" s="43" t="str">
        <f t="shared" si="479"/>
        <v/>
      </c>
      <c r="CW808" s="43" t="str">
        <f t="shared" si="480"/>
        <v/>
      </c>
      <c r="CX808" s="13"/>
    </row>
    <row r="809" spans="1:102" x14ac:dyDescent="0.25">
      <c r="A809" s="31"/>
      <c r="B809" s="13"/>
      <c r="C809" s="13"/>
      <c r="D809" s="13"/>
      <c r="E809" s="32"/>
      <c r="F809" s="32"/>
      <c r="G809" s="32"/>
      <c r="H809" s="32"/>
      <c r="I809" s="32"/>
      <c r="J809" s="13"/>
      <c r="K809" s="33"/>
      <c r="L809" s="34" t="str">
        <f>IFERROR(INDEX('Pokemon Data'!A:A,MATCH($A809,'Pokemon Data'!$B:$B,0)),"")</f>
        <v/>
      </c>
      <c r="M809" s="34" t="str">
        <f>IFERROR(INDEX('Pokemon Data'!I:I,MATCH($A809,'Pokemon Data'!$B:$B,0)),"")</f>
        <v/>
      </c>
      <c r="N809" s="34" t="str">
        <f>IFERROR(INDEX('Pokemon Data'!J:J,MATCH($A809,'Pokemon Data'!$B:$B,0)),"")</f>
        <v/>
      </c>
      <c r="O809" s="34" t="str">
        <f>IFERROR(INDEX('Pokemon Data'!K:K,MATCH($A809,'Pokemon Data'!$B:$B,0)),"")</f>
        <v/>
      </c>
      <c r="P809" s="35" t="str">
        <f>IFERROR(INDEX('Level Multipliers'!$A:$A,MATCH($D809,'Level Multipliers'!$B:$B,0)),"")</f>
        <v/>
      </c>
      <c r="Q809" s="36" t="str">
        <f>IFERROR(INDEX('Level Multipliers'!$D:$D,MATCH(P809,'Level Multipliers'!$A:$A,0)),"")</f>
        <v/>
      </c>
      <c r="R809" s="37" t="str">
        <f t="shared" si="444"/>
        <v/>
      </c>
      <c r="S809" s="37" t="str">
        <f t="shared" si="445"/>
        <v/>
      </c>
      <c r="T809" s="38" t="str">
        <f t="shared" si="446"/>
        <v/>
      </c>
      <c r="U809" s="38" t="str">
        <f t="shared" si="447"/>
        <v/>
      </c>
      <c r="V809" s="38" t="b">
        <f t="shared" si="448"/>
        <v>1</v>
      </c>
      <c r="W809" s="37" t="str">
        <f t="array" ref="W809:AG809">IF(V809,"",IVSolution($M809,$N809,$O809,R809,S809,T809,U809,$E809,$F809,$G809,$H809,$I809))</f>
        <v/>
      </c>
      <c r="X809" s="37" t="str">
        <v/>
      </c>
      <c r="Y809" s="37" t="str">
        <v/>
      </c>
      <c r="Z809" s="39" t="str">
        <v/>
      </c>
      <c r="AA809" s="39" t="str">
        <v/>
      </c>
      <c r="AB809" s="37" t="str">
        <v/>
      </c>
      <c r="AC809" s="37" t="str">
        <v/>
      </c>
      <c r="AD809" s="37" t="str">
        <v/>
      </c>
      <c r="AE809" s="37" t="str">
        <v/>
      </c>
      <c r="AF809" s="37" t="str">
        <v/>
      </c>
      <c r="AG809" s="37" t="str">
        <v/>
      </c>
      <c r="AH809" s="40" t="str">
        <f t="shared" si="449"/>
        <v/>
      </c>
      <c r="AI809" s="36" t="str">
        <f>IFERROR(INDEX('Level Multipliers'!$D:$D,MATCH(AH809,'Level Multipliers'!$A:$A,0)),"")</f>
        <v/>
      </c>
      <c r="AJ809" s="37" t="str">
        <f t="shared" si="450"/>
        <v/>
      </c>
      <c r="AK809" s="37" t="str">
        <f t="shared" si="451"/>
        <v/>
      </c>
      <c r="AL809" s="38" t="str">
        <f t="shared" si="452"/>
        <v/>
      </c>
      <c r="AM809" s="38" t="str">
        <f t="shared" si="453"/>
        <v/>
      </c>
      <c r="AN809" s="38" t="b">
        <f t="shared" si="454"/>
        <v>1</v>
      </c>
      <c r="AO809" s="37" t="str">
        <f t="array" ref="AO809:AY809">IF(AN809,"",IVSolution($M809,$N809,$O809,AJ809,AK809,AL809,AM809,$E809,$F809,$G809,$H809,$I809))</f>
        <v/>
      </c>
      <c r="AP809" s="37" t="str">
        <v/>
      </c>
      <c r="AQ809" s="37" t="str">
        <v/>
      </c>
      <c r="AR809" s="39" t="str">
        <v/>
      </c>
      <c r="AS809" s="39" t="str">
        <v/>
      </c>
      <c r="AT809" s="37" t="str">
        <v/>
      </c>
      <c r="AU809" s="37" t="str">
        <v/>
      </c>
      <c r="AV809" s="37" t="str">
        <v/>
      </c>
      <c r="AW809" s="37" t="str">
        <v/>
      </c>
      <c r="AX809" s="37" t="str">
        <v/>
      </c>
      <c r="AY809" s="37" t="str">
        <v/>
      </c>
      <c r="AZ809" s="40" t="str">
        <f t="shared" si="455"/>
        <v/>
      </c>
      <c r="BA809" s="36" t="str">
        <f>IFERROR(INDEX('Level Multipliers'!$D:$D,MATCH(AZ809,'Level Multipliers'!$A:$A,0)),"")</f>
        <v/>
      </c>
      <c r="BB809" s="37" t="str">
        <f t="shared" si="456"/>
        <v/>
      </c>
      <c r="BC809" s="37" t="str">
        <f t="shared" si="457"/>
        <v/>
      </c>
      <c r="BD809" s="38" t="str">
        <f t="shared" si="458"/>
        <v/>
      </c>
      <c r="BE809" s="38" t="str">
        <f t="shared" si="459"/>
        <v/>
      </c>
      <c r="BF809" s="38" t="b">
        <f t="shared" si="460"/>
        <v>1</v>
      </c>
      <c r="BG809" s="37" t="str">
        <f t="array" ref="BG809:BQ809">IF(BF809,"",IVSolution($M809,$N809,$O809,BB809,BC809,BD809,BE809,$E809,$F809,$G809,$H809,$I809))</f>
        <v/>
      </c>
      <c r="BH809" s="37" t="str">
        <v/>
      </c>
      <c r="BI809" s="37" t="str">
        <v/>
      </c>
      <c r="BJ809" s="39" t="str">
        <v/>
      </c>
      <c r="BK809" s="39" t="str">
        <v/>
      </c>
      <c r="BL809" s="37" t="str">
        <v/>
      </c>
      <c r="BM809" s="37" t="str">
        <v/>
      </c>
      <c r="BN809" s="37" t="str">
        <v/>
      </c>
      <c r="BO809" s="37" t="str">
        <v/>
      </c>
      <c r="BP809" s="37" t="str">
        <v/>
      </c>
      <c r="BQ809" s="37" t="str">
        <v/>
      </c>
      <c r="BR809" s="40" t="str">
        <f t="shared" si="461"/>
        <v/>
      </c>
      <c r="BS809" s="36" t="str">
        <f>IFERROR(INDEX('Level Multipliers'!$D:$D,MATCH(BR809,'Level Multipliers'!$A:$A,0)),"")</f>
        <v/>
      </c>
      <c r="BT809" s="37" t="str">
        <f t="shared" si="462"/>
        <v/>
      </c>
      <c r="BU809" s="37" t="str">
        <f t="shared" si="463"/>
        <v/>
      </c>
      <c r="BV809" s="38" t="str">
        <f t="shared" si="464"/>
        <v/>
      </c>
      <c r="BW809" s="38" t="str">
        <f t="shared" si="465"/>
        <v/>
      </c>
      <c r="BX809" s="38" t="b">
        <f t="shared" si="466"/>
        <v>1</v>
      </c>
      <c r="BY809" s="37" t="str">
        <f t="array" ref="BY809:CI809">IF(BX809,"",IVSolution($M809,$N809,$O809,BT809,BU809,BV809,BW809,$E809,$F809,$G809,$H809,$I809))</f>
        <v/>
      </c>
      <c r="BZ809" s="37" t="str">
        <v/>
      </c>
      <c r="CA809" s="37" t="str">
        <v/>
      </c>
      <c r="CB809" s="39" t="str">
        <v/>
      </c>
      <c r="CC809" s="39" t="str">
        <v/>
      </c>
      <c r="CD809" s="37" t="str">
        <v/>
      </c>
      <c r="CE809" s="37" t="str">
        <v/>
      </c>
      <c r="CF809" s="37" t="str">
        <v/>
      </c>
      <c r="CG809" s="37" t="str">
        <v/>
      </c>
      <c r="CH809" s="37" t="str">
        <v/>
      </c>
      <c r="CI809" s="37" t="str">
        <v/>
      </c>
      <c r="CJ809" s="41" t="str">
        <f t="shared" si="467"/>
        <v/>
      </c>
      <c r="CK809" s="41" t="str">
        <f t="shared" si="468"/>
        <v/>
      </c>
      <c r="CL809" s="61" t="str">
        <f t="shared" si="469"/>
        <v/>
      </c>
      <c r="CM809" s="39" t="str">
        <f t="shared" si="470"/>
        <v/>
      </c>
      <c r="CN809" s="39" t="str">
        <f t="shared" si="471"/>
        <v/>
      </c>
      <c r="CO809" s="42" t="str">
        <f t="shared" si="472"/>
        <v/>
      </c>
      <c r="CP809" s="42" t="str">
        <f t="shared" si="473"/>
        <v/>
      </c>
      <c r="CQ809" s="42" t="str">
        <f t="shared" si="474"/>
        <v/>
      </c>
      <c r="CR809" s="42" t="str">
        <f t="shared" si="475"/>
        <v/>
      </c>
      <c r="CS809" s="42" t="str">
        <f t="shared" si="476"/>
        <v/>
      </c>
      <c r="CT809" s="42" t="str">
        <f t="shared" si="477"/>
        <v/>
      </c>
      <c r="CU809" s="43" t="str">
        <f t="shared" si="478"/>
        <v/>
      </c>
      <c r="CV809" s="43" t="str">
        <f t="shared" si="479"/>
        <v/>
      </c>
      <c r="CW809" s="43" t="str">
        <f t="shared" si="480"/>
        <v/>
      </c>
      <c r="CX809" s="13"/>
    </row>
    <row r="810" spans="1:102" x14ac:dyDescent="0.25">
      <c r="A810" s="31"/>
      <c r="B810" s="13"/>
      <c r="C810" s="13"/>
      <c r="D810" s="13"/>
      <c r="E810" s="32"/>
      <c r="F810" s="32"/>
      <c r="G810" s="32"/>
      <c r="H810" s="32"/>
      <c r="I810" s="32"/>
      <c r="J810" s="13"/>
      <c r="K810" s="33"/>
      <c r="L810" s="34" t="str">
        <f>IFERROR(INDEX('Pokemon Data'!A:A,MATCH($A810,'Pokemon Data'!$B:$B,0)),"")</f>
        <v/>
      </c>
      <c r="M810" s="34" t="str">
        <f>IFERROR(INDEX('Pokemon Data'!I:I,MATCH($A810,'Pokemon Data'!$B:$B,0)),"")</f>
        <v/>
      </c>
      <c r="N810" s="34" t="str">
        <f>IFERROR(INDEX('Pokemon Data'!J:J,MATCH($A810,'Pokemon Data'!$B:$B,0)),"")</f>
        <v/>
      </c>
      <c r="O810" s="34" t="str">
        <f>IFERROR(INDEX('Pokemon Data'!K:K,MATCH($A810,'Pokemon Data'!$B:$B,0)),"")</f>
        <v/>
      </c>
      <c r="P810" s="35" t="str">
        <f>IFERROR(INDEX('Level Multipliers'!$A:$A,MATCH($D810,'Level Multipliers'!$B:$B,0)),"")</f>
        <v/>
      </c>
      <c r="Q810" s="36" t="str">
        <f>IFERROR(INDEX('Level Multipliers'!$D:$D,MATCH(P810,'Level Multipliers'!$A:$A,0)),"")</f>
        <v/>
      </c>
      <c r="R810" s="37" t="str">
        <f t="shared" si="444"/>
        <v/>
      </c>
      <c r="S810" s="37" t="str">
        <f t="shared" si="445"/>
        <v/>
      </c>
      <c r="T810" s="38" t="str">
        <f t="shared" si="446"/>
        <v/>
      </c>
      <c r="U810" s="38" t="str">
        <f t="shared" si="447"/>
        <v/>
      </c>
      <c r="V810" s="38" t="b">
        <f t="shared" si="448"/>
        <v>1</v>
      </c>
      <c r="W810" s="37" t="str">
        <f t="array" ref="W810:AG810">IF(V810,"",IVSolution($M810,$N810,$O810,R810,S810,T810,U810,$E810,$F810,$G810,$H810,$I810))</f>
        <v/>
      </c>
      <c r="X810" s="37" t="str">
        <v/>
      </c>
      <c r="Y810" s="37" t="str">
        <v/>
      </c>
      <c r="Z810" s="39" t="str">
        <v/>
      </c>
      <c r="AA810" s="39" t="str">
        <v/>
      </c>
      <c r="AB810" s="37" t="str">
        <v/>
      </c>
      <c r="AC810" s="37" t="str">
        <v/>
      </c>
      <c r="AD810" s="37" t="str">
        <v/>
      </c>
      <c r="AE810" s="37" t="str">
        <v/>
      </c>
      <c r="AF810" s="37" t="str">
        <v/>
      </c>
      <c r="AG810" s="37" t="str">
        <v/>
      </c>
      <c r="AH810" s="40" t="str">
        <f t="shared" si="449"/>
        <v/>
      </c>
      <c r="AI810" s="36" t="str">
        <f>IFERROR(INDEX('Level Multipliers'!$D:$D,MATCH(AH810,'Level Multipliers'!$A:$A,0)),"")</f>
        <v/>
      </c>
      <c r="AJ810" s="37" t="str">
        <f t="shared" si="450"/>
        <v/>
      </c>
      <c r="AK810" s="37" t="str">
        <f t="shared" si="451"/>
        <v/>
      </c>
      <c r="AL810" s="38" t="str">
        <f t="shared" si="452"/>
        <v/>
      </c>
      <c r="AM810" s="38" t="str">
        <f t="shared" si="453"/>
        <v/>
      </c>
      <c r="AN810" s="38" t="b">
        <f t="shared" si="454"/>
        <v>1</v>
      </c>
      <c r="AO810" s="37" t="str">
        <f t="array" ref="AO810:AY810">IF(AN810,"",IVSolution($M810,$N810,$O810,AJ810,AK810,AL810,AM810,$E810,$F810,$G810,$H810,$I810))</f>
        <v/>
      </c>
      <c r="AP810" s="37" t="str">
        <v/>
      </c>
      <c r="AQ810" s="37" t="str">
        <v/>
      </c>
      <c r="AR810" s="39" t="str">
        <v/>
      </c>
      <c r="AS810" s="39" t="str">
        <v/>
      </c>
      <c r="AT810" s="37" t="str">
        <v/>
      </c>
      <c r="AU810" s="37" t="str">
        <v/>
      </c>
      <c r="AV810" s="37" t="str">
        <v/>
      </c>
      <c r="AW810" s="37" t="str">
        <v/>
      </c>
      <c r="AX810" s="37" t="str">
        <v/>
      </c>
      <c r="AY810" s="37" t="str">
        <v/>
      </c>
      <c r="AZ810" s="40" t="str">
        <f t="shared" si="455"/>
        <v/>
      </c>
      <c r="BA810" s="36" t="str">
        <f>IFERROR(INDEX('Level Multipliers'!$D:$D,MATCH(AZ810,'Level Multipliers'!$A:$A,0)),"")</f>
        <v/>
      </c>
      <c r="BB810" s="37" t="str">
        <f t="shared" si="456"/>
        <v/>
      </c>
      <c r="BC810" s="37" t="str">
        <f t="shared" si="457"/>
        <v/>
      </c>
      <c r="BD810" s="38" t="str">
        <f t="shared" si="458"/>
        <v/>
      </c>
      <c r="BE810" s="38" t="str">
        <f t="shared" si="459"/>
        <v/>
      </c>
      <c r="BF810" s="38" t="b">
        <f t="shared" si="460"/>
        <v>1</v>
      </c>
      <c r="BG810" s="37" t="str">
        <f t="array" ref="BG810:BQ810">IF(BF810,"",IVSolution($M810,$N810,$O810,BB810,BC810,BD810,BE810,$E810,$F810,$G810,$H810,$I810))</f>
        <v/>
      </c>
      <c r="BH810" s="37" t="str">
        <v/>
      </c>
      <c r="BI810" s="37" t="str">
        <v/>
      </c>
      <c r="BJ810" s="39" t="str">
        <v/>
      </c>
      <c r="BK810" s="39" t="str">
        <v/>
      </c>
      <c r="BL810" s="37" t="str">
        <v/>
      </c>
      <c r="BM810" s="37" t="str">
        <v/>
      </c>
      <c r="BN810" s="37" t="str">
        <v/>
      </c>
      <c r="BO810" s="37" t="str">
        <v/>
      </c>
      <c r="BP810" s="37" t="str">
        <v/>
      </c>
      <c r="BQ810" s="37" t="str">
        <v/>
      </c>
      <c r="BR810" s="40" t="str">
        <f t="shared" si="461"/>
        <v/>
      </c>
      <c r="BS810" s="36" t="str">
        <f>IFERROR(INDEX('Level Multipliers'!$D:$D,MATCH(BR810,'Level Multipliers'!$A:$A,0)),"")</f>
        <v/>
      </c>
      <c r="BT810" s="37" t="str">
        <f t="shared" si="462"/>
        <v/>
      </c>
      <c r="BU810" s="37" t="str">
        <f t="shared" si="463"/>
        <v/>
      </c>
      <c r="BV810" s="38" t="str">
        <f t="shared" si="464"/>
        <v/>
      </c>
      <c r="BW810" s="38" t="str">
        <f t="shared" si="465"/>
        <v/>
      </c>
      <c r="BX810" s="38" t="b">
        <f t="shared" si="466"/>
        <v>1</v>
      </c>
      <c r="BY810" s="37" t="str">
        <f t="array" ref="BY810:CI810">IF(BX810,"",IVSolution($M810,$N810,$O810,BT810,BU810,BV810,BW810,$E810,$F810,$G810,$H810,$I810))</f>
        <v/>
      </c>
      <c r="BZ810" s="37" t="str">
        <v/>
      </c>
      <c r="CA810" s="37" t="str">
        <v/>
      </c>
      <c r="CB810" s="39" t="str">
        <v/>
      </c>
      <c r="CC810" s="39" t="str">
        <v/>
      </c>
      <c r="CD810" s="37" t="str">
        <v/>
      </c>
      <c r="CE810" s="37" t="str">
        <v/>
      </c>
      <c r="CF810" s="37" t="str">
        <v/>
      </c>
      <c r="CG810" s="37" t="str">
        <v/>
      </c>
      <c r="CH810" s="37" t="str">
        <v/>
      </c>
      <c r="CI810" s="37" t="str">
        <v/>
      </c>
      <c r="CJ810" s="41" t="str">
        <f t="shared" si="467"/>
        <v/>
      </c>
      <c r="CK810" s="41" t="str">
        <f t="shared" si="468"/>
        <v/>
      </c>
      <c r="CL810" s="61" t="str">
        <f t="shared" si="469"/>
        <v/>
      </c>
      <c r="CM810" s="39" t="str">
        <f t="shared" si="470"/>
        <v/>
      </c>
      <c r="CN810" s="39" t="str">
        <f t="shared" si="471"/>
        <v/>
      </c>
      <c r="CO810" s="42" t="str">
        <f t="shared" si="472"/>
        <v/>
      </c>
      <c r="CP810" s="42" t="str">
        <f t="shared" si="473"/>
        <v/>
      </c>
      <c r="CQ810" s="42" t="str">
        <f t="shared" si="474"/>
        <v/>
      </c>
      <c r="CR810" s="42" t="str">
        <f t="shared" si="475"/>
        <v/>
      </c>
      <c r="CS810" s="42" t="str">
        <f t="shared" si="476"/>
        <v/>
      </c>
      <c r="CT810" s="42" t="str">
        <f t="shared" si="477"/>
        <v/>
      </c>
      <c r="CU810" s="43" t="str">
        <f t="shared" si="478"/>
        <v/>
      </c>
      <c r="CV810" s="43" t="str">
        <f t="shared" si="479"/>
        <v/>
      </c>
      <c r="CW810" s="43" t="str">
        <f t="shared" si="480"/>
        <v/>
      </c>
      <c r="CX810" s="13"/>
    </row>
    <row r="811" spans="1:102" x14ac:dyDescent="0.25">
      <c r="A811" s="31"/>
      <c r="B811" s="13"/>
      <c r="C811" s="13"/>
      <c r="D811" s="13"/>
      <c r="E811" s="32"/>
      <c r="F811" s="32"/>
      <c r="G811" s="32"/>
      <c r="H811" s="32"/>
      <c r="I811" s="32"/>
      <c r="J811" s="13"/>
      <c r="K811" s="33"/>
      <c r="L811" s="34" t="str">
        <f>IFERROR(INDEX('Pokemon Data'!A:A,MATCH($A811,'Pokemon Data'!$B:$B,0)),"")</f>
        <v/>
      </c>
      <c r="M811" s="34" t="str">
        <f>IFERROR(INDEX('Pokemon Data'!I:I,MATCH($A811,'Pokemon Data'!$B:$B,0)),"")</f>
        <v/>
      </c>
      <c r="N811" s="34" t="str">
        <f>IFERROR(INDEX('Pokemon Data'!J:J,MATCH($A811,'Pokemon Data'!$B:$B,0)),"")</f>
        <v/>
      </c>
      <c r="O811" s="34" t="str">
        <f>IFERROR(INDEX('Pokemon Data'!K:K,MATCH($A811,'Pokemon Data'!$B:$B,0)),"")</f>
        <v/>
      </c>
      <c r="P811" s="35" t="str">
        <f>IFERROR(INDEX('Level Multipliers'!$A:$A,MATCH($D811,'Level Multipliers'!$B:$B,0)),"")</f>
        <v/>
      </c>
      <c r="Q811" s="36" t="str">
        <f>IFERROR(INDEX('Level Multipliers'!$D:$D,MATCH(P811,'Level Multipliers'!$A:$A,0)),"")</f>
        <v/>
      </c>
      <c r="R811" s="37" t="str">
        <f t="shared" si="444"/>
        <v/>
      </c>
      <c r="S811" s="37" t="str">
        <f t="shared" si="445"/>
        <v/>
      </c>
      <c r="T811" s="38" t="str">
        <f t="shared" si="446"/>
        <v/>
      </c>
      <c r="U811" s="38" t="str">
        <f t="shared" si="447"/>
        <v/>
      </c>
      <c r="V811" s="38" t="b">
        <f t="shared" si="448"/>
        <v>1</v>
      </c>
      <c r="W811" s="37" t="str">
        <f t="array" ref="W811:AG811">IF(V811,"",IVSolution($M811,$N811,$O811,R811,S811,T811,U811,$E811,$F811,$G811,$H811,$I811))</f>
        <v/>
      </c>
      <c r="X811" s="37" t="str">
        <v/>
      </c>
      <c r="Y811" s="37" t="str">
        <v/>
      </c>
      <c r="Z811" s="39" t="str">
        <v/>
      </c>
      <c r="AA811" s="39" t="str">
        <v/>
      </c>
      <c r="AB811" s="37" t="str">
        <v/>
      </c>
      <c r="AC811" s="37" t="str">
        <v/>
      </c>
      <c r="AD811" s="37" t="str">
        <v/>
      </c>
      <c r="AE811" s="37" t="str">
        <v/>
      </c>
      <c r="AF811" s="37" t="str">
        <v/>
      </c>
      <c r="AG811" s="37" t="str">
        <v/>
      </c>
      <c r="AH811" s="40" t="str">
        <f t="shared" si="449"/>
        <v/>
      </c>
      <c r="AI811" s="36" t="str">
        <f>IFERROR(INDEX('Level Multipliers'!$D:$D,MATCH(AH811,'Level Multipliers'!$A:$A,0)),"")</f>
        <v/>
      </c>
      <c r="AJ811" s="37" t="str">
        <f t="shared" si="450"/>
        <v/>
      </c>
      <c r="AK811" s="37" t="str">
        <f t="shared" si="451"/>
        <v/>
      </c>
      <c r="AL811" s="38" t="str">
        <f t="shared" si="452"/>
        <v/>
      </c>
      <c r="AM811" s="38" t="str">
        <f t="shared" si="453"/>
        <v/>
      </c>
      <c r="AN811" s="38" t="b">
        <f t="shared" si="454"/>
        <v>1</v>
      </c>
      <c r="AO811" s="37" t="str">
        <f t="array" ref="AO811:AY811">IF(AN811,"",IVSolution($M811,$N811,$O811,AJ811,AK811,AL811,AM811,$E811,$F811,$G811,$H811,$I811))</f>
        <v/>
      </c>
      <c r="AP811" s="37" t="str">
        <v/>
      </c>
      <c r="AQ811" s="37" t="str">
        <v/>
      </c>
      <c r="AR811" s="39" t="str">
        <v/>
      </c>
      <c r="AS811" s="39" t="str">
        <v/>
      </c>
      <c r="AT811" s="37" t="str">
        <v/>
      </c>
      <c r="AU811" s="37" t="str">
        <v/>
      </c>
      <c r="AV811" s="37" t="str">
        <v/>
      </c>
      <c r="AW811" s="37" t="str">
        <v/>
      </c>
      <c r="AX811" s="37" t="str">
        <v/>
      </c>
      <c r="AY811" s="37" t="str">
        <v/>
      </c>
      <c r="AZ811" s="40" t="str">
        <f t="shared" si="455"/>
        <v/>
      </c>
      <c r="BA811" s="36" t="str">
        <f>IFERROR(INDEX('Level Multipliers'!$D:$D,MATCH(AZ811,'Level Multipliers'!$A:$A,0)),"")</f>
        <v/>
      </c>
      <c r="BB811" s="37" t="str">
        <f t="shared" si="456"/>
        <v/>
      </c>
      <c r="BC811" s="37" t="str">
        <f t="shared" si="457"/>
        <v/>
      </c>
      <c r="BD811" s="38" t="str">
        <f t="shared" si="458"/>
        <v/>
      </c>
      <c r="BE811" s="38" t="str">
        <f t="shared" si="459"/>
        <v/>
      </c>
      <c r="BF811" s="38" t="b">
        <f t="shared" si="460"/>
        <v>1</v>
      </c>
      <c r="BG811" s="37" t="str">
        <f t="array" ref="BG811:BQ811">IF(BF811,"",IVSolution($M811,$N811,$O811,BB811,BC811,BD811,BE811,$E811,$F811,$G811,$H811,$I811))</f>
        <v/>
      </c>
      <c r="BH811" s="37" t="str">
        <v/>
      </c>
      <c r="BI811" s="37" t="str">
        <v/>
      </c>
      <c r="BJ811" s="39" t="str">
        <v/>
      </c>
      <c r="BK811" s="39" t="str">
        <v/>
      </c>
      <c r="BL811" s="37" t="str">
        <v/>
      </c>
      <c r="BM811" s="37" t="str">
        <v/>
      </c>
      <c r="BN811" s="37" t="str">
        <v/>
      </c>
      <c r="BO811" s="37" t="str">
        <v/>
      </c>
      <c r="BP811" s="37" t="str">
        <v/>
      </c>
      <c r="BQ811" s="37" t="str">
        <v/>
      </c>
      <c r="BR811" s="40" t="str">
        <f t="shared" si="461"/>
        <v/>
      </c>
      <c r="BS811" s="36" t="str">
        <f>IFERROR(INDEX('Level Multipliers'!$D:$D,MATCH(BR811,'Level Multipliers'!$A:$A,0)),"")</f>
        <v/>
      </c>
      <c r="BT811" s="37" t="str">
        <f t="shared" si="462"/>
        <v/>
      </c>
      <c r="BU811" s="37" t="str">
        <f t="shared" si="463"/>
        <v/>
      </c>
      <c r="BV811" s="38" t="str">
        <f t="shared" si="464"/>
        <v/>
      </c>
      <c r="BW811" s="38" t="str">
        <f t="shared" si="465"/>
        <v/>
      </c>
      <c r="BX811" s="38" t="b">
        <f t="shared" si="466"/>
        <v>1</v>
      </c>
      <c r="BY811" s="37" t="str">
        <f t="array" ref="BY811:CI811">IF(BX811,"",IVSolution($M811,$N811,$O811,BT811,BU811,BV811,BW811,$E811,$F811,$G811,$H811,$I811))</f>
        <v/>
      </c>
      <c r="BZ811" s="37" t="str">
        <v/>
      </c>
      <c r="CA811" s="37" t="str">
        <v/>
      </c>
      <c r="CB811" s="39" t="str">
        <v/>
      </c>
      <c r="CC811" s="39" t="str">
        <v/>
      </c>
      <c r="CD811" s="37" t="str">
        <v/>
      </c>
      <c r="CE811" s="37" t="str">
        <v/>
      </c>
      <c r="CF811" s="37" t="str">
        <v/>
      </c>
      <c r="CG811" s="37" t="str">
        <v/>
      </c>
      <c r="CH811" s="37" t="str">
        <v/>
      </c>
      <c r="CI811" s="37" t="str">
        <v/>
      </c>
      <c r="CJ811" s="41" t="str">
        <f t="shared" si="467"/>
        <v/>
      </c>
      <c r="CK811" s="41" t="str">
        <f t="shared" si="468"/>
        <v/>
      </c>
      <c r="CL811" s="61" t="str">
        <f t="shared" si="469"/>
        <v/>
      </c>
      <c r="CM811" s="39" t="str">
        <f t="shared" si="470"/>
        <v/>
      </c>
      <c r="CN811" s="39" t="str">
        <f t="shared" si="471"/>
        <v/>
      </c>
      <c r="CO811" s="42" t="str">
        <f t="shared" si="472"/>
        <v/>
      </c>
      <c r="CP811" s="42" t="str">
        <f t="shared" si="473"/>
        <v/>
      </c>
      <c r="CQ811" s="42" t="str">
        <f t="shared" si="474"/>
        <v/>
      </c>
      <c r="CR811" s="42" t="str">
        <f t="shared" si="475"/>
        <v/>
      </c>
      <c r="CS811" s="42" t="str">
        <f t="shared" si="476"/>
        <v/>
      </c>
      <c r="CT811" s="42" t="str">
        <f t="shared" si="477"/>
        <v/>
      </c>
      <c r="CU811" s="43" t="str">
        <f t="shared" si="478"/>
        <v/>
      </c>
      <c r="CV811" s="43" t="str">
        <f t="shared" si="479"/>
        <v/>
      </c>
      <c r="CW811" s="43" t="str">
        <f t="shared" si="480"/>
        <v/>
      </c>
      <c r="CX811" s="13"/>
    </row>
    <row r="812" spans="1:102" x14ac:dyDescent="0.25">
      <c r="A812" s="31"/>
      <c r="B812" s="13"/>
      <c r="C812" s="13"/>
      <c r="D812" s="13"/>
      <c r="E812" s="32"/>
      <c r="F812" s="32"/>
      <c r="G812" s="32"/>
      <c r="H812" s="32"/>
      <c r="I812" s="32"/>
      <c r="J812" s="13"/>
      <c r="K812" s="33"/>
      <c r="L812" s="34" t="str">
        <f>IFERROR(INDEX('Pokemon Data'!A:A,MATCH($A812,'Pokemon Data'!$B:$B,0)),"")</f>
        <v/>
      </c>
      <c r="M812" s="34" t="str">
        <f>IFERROR(INDEX('Pokemon Data'!I:I,MATCH($A812,'Pokemon Data'!$B:$B,0)),"")</f>
        <v/>
      </c>
      <c r="N812" s="34" t="str">
        <f>IFERROR(INDEX('Pokemon Data'!J:J,MATCH($A812,'Pokemon Data'!$B:$B,0)),"")</f>
        <v/>
      </c>
      <c r="O812" s="34" t="str">
        <f>IFERROR(INDEX('Pokemon Data'!K:K,MATCH($A812,'Pokemon Data'!$B:$B,0)),"")</f>
        <v/>
      </c>
      <c r="P812" s="35" t="str">
        <f>IFERROR(INDEX('Level Multipliers'!$A:$A,MATCH($D812,'Level Multipliers'!$B:$B,0)),"")</f>
        <v/>
      </c>
      <c r="Q812" s="36" t="str">
        <f>IFERROR(INDEX('Level Multipliers'!$D:$D,MATCH(P812,'Level Multipliers'!$A:$A,0)),"")</f>
        <v/>
      </c>
      <c r="R812" s="37" t="str">
        <f t="shared" si="444"/>
        <v/>
      </c>
      <c r="S812" s="37" t="str">
        <f t="shared" si="445"/>
        <v/>
      </c>
      <c r="T812" s="38" t="str">
        <f t="shared" si="446"/>
        <v/>
      </c>
      <c r="U812" s="38" t="str">
        <f t="shared" si="447"/>
        <v/>
      </c>
      <c r="V812" s="38" t="b">
        <f t="shared" si="448"/>
        <v>1</v>
      </c>
      <c r="W812" s="37" t="str">
        <f t="array" ref="W812:AG812">IF(V812,"",IVSolution($M812,$N812,$O812,R812,S812,T812,U812,$E812,$F812,$G812,$H812,$I812))</f>
        <v/>
      </c>
      <c r="X812" s="37" t="str">
        <v/>
      </c>
      <c r="Y812" s="37" t="str">
        <v/>
      </c>
      <c r="Z812" s="39" t="str">
        <v/>
      </c>
      <c r="AA812" s="39" t="str">
        <v/>
      </c>
      <c r="AB812" s="37" t="str">
        <v/>
      </c>
      <c r="AC812" s="37" t="str">
        <v/>
      </c>
      <c r="AD812" s="37" t="str">
        <v/>
      </c>
      <c r="AE812" s="37" t="str">
        <v/>
      </c>
      <c r="AF812" s="37" t="str">
        <v/>
      </c>
      <c r="AG812" s="37" t="str">
        <v/>
      </c>
      <c r="AH812" s="40" t="str">
        <f t="shared" si="449"/>
        <v/>
      </c>
      <c r="AI812" s="36" t="str">
        <f>IFERROR(INDEX('Level Multipliers'!$D:$D,MATCH(AH812,'Level Multipliers'!$A:$A,0)),"")</f>
        <v/>
      </c>
      <c r="AJ812" s="37" t="str">
        <f t="shared" si="450"/>
        <v/>
      </c>
      <c r="AK812" s="37" t="str">
        <f t="shared" si="451"/>
        <v/>
      </c>
      <c r="AL812" s="38" t="str">
        <f t="shared" si="452"/>
        <v/>
      </c>
      <c r="AM812" s="38" t="str">
        <f t="shared" si="453"/>
        <v/>
      </c>
      <c r="AN812" s="38" t="b">
        <f t="shared" si="454"/>
        <v>1</v>
      </c>
      <c r="AO812" s="37" t="str">
        <f t="array" ref="AO812:AY812">IF(AN812,"",IVSolution($M812,$N812,$O812,AJ812,AK812,AL812,AM812,$E812,$F812,$G812,$H812,$I812))</f>
        <v/>
      </c>
      <c r="AP812" s="37" t="str">
        <v/>
      </c>
      <c r="AQ812" s="37" t="str">
        <v/>
      </c>
      <c r="AR812" s="39" t="str">
        <v/>
      </c>
      <c r="AS812" s="39" t="str">
        <v/>
      </c>
      <c r="AT812" s="37" t="str">
        <v/>
      </c>
      <c r="AU812" s="37" t="str">
        <v/>
      </c>
      <c r="AV812" s="37" t="str">
        <v/>
      </c>
      <c r="AW812" s="37" t="str">
        <v/>
      </c>
      <c r="AX812" s="37" t="str">
        <v/>
      </c>
      <c r="AY812" s="37" t="str">
        <v/>
      </c>
      <c r="AZ812" s="40" t="str">
        <f t="shared" si="455"/>
        <v/>
      </c>
      <c r="BA812" s="36" t="str">
        <f>IFERROR(INDEX('Level Multipliers'!$D:$D,MATCH(AZ812,'Level Multipliers'!$A:$A,0)),"")</f>
        <v/>
      </c>
      <c r="BB812" s="37" t="str">
        <f t="shared" si="456"/>
        <v/>
      </c>
      <c r="BC812" s="37" t="str">
        <f t="shared" si="457"/>
        <v/>
      </c>
      <c r="BD812" s="38" t="str">
        <f t="shared" si="458"/>
        <v/>
      </c>
      <c r="BE812" s="38" t="str">
        <f t="shared" si="459"/>
        <v/>
      </c>
      <c r="BF812" s="38" t="b">
        <f t="shared" si="460"/>
        <v>1</v>
      </c>
      <c r="BG812" s="37" t="str">
        <f t="array" ref="BG812:BQ812">IF(BF812,"",IVSolution($M812,$N812,$O812,BB812,BC812,BD812,BE812,$E812,$F812,$G812,$H812,$I812))</f>
        <v/>
      </c>
      <c r="BH812" s="37" t="str">
        <v/>
      </c>
      <c r="BI812" s="37" t="str">
        <v/>
      </c>
      <c r="BJ812" s="39" t="str">
        <v/>
      </c>
      <c r="BK812" s="39" t="str">
        <v/>
      </c>
      <c r="BL812" s="37" t="str">
        <v/>
      </c>
      <c r="BM812" s="37" t="str">
        <v/>
      </c>
      <c r="BN812" s="37" t="str">
        <v/>
      </c>
      <c r="BO812" s="37" t="str">
        <v/>
      </c>
      <c r="BP812" s="37" t="str">
        <v/>
      </c>
      <c r="BQ812" s="37" t="str">
        <v/>
      </c>
      <c r="BR812" s="40" t="str">
        <f t="shared" si="461"/>
        <v/>
      </c>
      <c r="BS812" s="36" t="str">
        <f>IFERROR(INDEX('Level Multipliers'!$D:$D,MATCH(BR812,'Level Multipliers'!$A:$A,0)),"")</f>
        <v/>
      </c>
      <c r="BT812" s="37" t="str">
        <f t="shared" si="462"/>
        <v/>
      </c>
      <c r="BU812" s="37" t="str">
        <f t="shared" si="463"/>
        <v/>
      </c>
      <c r="BV812" s="38" t="str">
        <f t="shared" si="464"/>
        <v/>
      </c>
      <c r="BW812" s="38" t="str">
        <f t="shared" si="465"/>
        <v/>
      </c>
      <c r="BX812" s="38" t="b">
        <f t="shared" si="466"/>
        <v>1</v>
      </c>
      <c r="BY812" s="37" t="str">
        <f t="array" ref="BY812:CI812">IF(BX812,"",IVSolution($M812,$N812,$O812,BT812,BU812,BV812,BW812,$E812,$F812,$G812,$H812,$I812))</f>
        <v/>
      </c>
      <c r="BZ812" s="37" t="str">
        <v/>
      </c>
      <c r="CA812" s="37" t="str">
        <v/>
      </c>
      <c r="CB812" s="39" t="str">
        <v/>
      </c>
      <c r="CC812" s="39" t="str">
        <v/>
      </c>
      <c r="CD812" s="37" t="str">
        <v/>
      </c>
      <c r="CE812" s="37" t="str">
        <v/>
      </c>
      <c r="CF812" s="37" t="str">
        <v/>
      </c>
      <c r="CG812" s="37" t="str">
        <v/>
      </c>
      <c r="CH812" s="37" t="str">
        <v/>
      </c>
      <c r="CI812" s="37" t="str">
        <v/>
      </c>
      <c r="CJ812" s="41" t="str">
        <f t="shared" si="467"/>
        <v/>
      </c>
      <c r="CK812" s="41" t="str">
        <f t="shared" si="468"/>
        <v/>
      </c>
      <c r="CL812" s="61" t="str">
        <f t="shared" si="469"/>
        <v/>
      </c>
      <c r="CM812" s="39" t="str">
        <f t="shared" si="470"/>
        <v/>
      </c>
      <c r="CN812" s="39" t="str">
        <f t="shared" si="471"/>
        <v/>
      </c>
      <c r="CO812" s="42" t="str">
        <f t="shared" si="472"/>
        <v/>
      </c>
      <c r="CP812" s="42" t="str">
        <f t="shared" si="473"/>
        <v/>
      </c>
      <c r="CQ812" s="42" t="str">
        <f t="shared" si="474"/>
        <v/>
      </c>
      <c r="CR812" s="42" t="str">
        <f t="shared" si="475"/>
        <v/>
      </c>
      <c r="CS812" s="42" t="str">
        <f t="shared" si="476"/>
        <v/>
      </c>
      <c r="CT812" s="42" t="str">
        <f t="shared" si="477"/>
        <v/>
      </c>
      <c r="CU812" s="43" t="str">
        <f t="shared" si="478"/>
        <v/>
      </c>
      <c r="CV812" s="43" t="str">
        <f t="shared" si="479"/>
        <v/>
      </c>
      <c r="CW812" s="43" t="str">
        <f t="shared" si="480"/>
        <v/>
      </c>
      <c r="CX812" s="13"/>
    </row>
    <row r="813" spans="1:102" x14ac:dyDescent="0.25">
      <c r="A813" s="31"/>
      <c r="B813" s="13"/>
      <c r="C813" s="13"/>
      <c r="D813" s="13"/>
      <c r="E813" s="32"/>
      <c r="F813" s="32"/>
      <c r="G813" s="32"/>
      <c r="H813" s="32"/>
      <c r="I813" s="32"/>
      <c r="J813" s="13"/>
      <c r="K813" s="33"/>
      <c r="L813" s="34" t="str">
        <f>IFERROR(INDEX('Pokemon Data'!A:A,MATCH($A813,'Pokemon Data'!$B:$B,0)),"")</f>
        <v/>
      </c>
      <c r="M813" s="34" t="str">
        <f>IFERROR(INDEX('Pokemon Data'!I:I,MATCH($A813,'Pokemon Data'!$B:$B,0)),"")</f>
        <v/>
      </c>
      <c r="N813" s="34" t="str">
        <f>IFERROR(INDEX('Pokemon Data'!J:J,MATCH($A813,'Pokemon Data'!$B:$B,0)),"")</f>
        <v/>
      </c>
      <c r="O813" s="34" t="str">
        <f>IFERROR(INDEX('Pokemon Data'!K:K,MATCH($A813,'Pokemon Data'!$B:$B,0)),"")</f>
        <v/>
      </c>
      <c r="P813" s="35" t="str">
        <f>IFERROR(INDEX('Level Multipliers'!$A:$A,MATCH($D813,'Level Multipliers'!$B:$B,0)),"")</f>
        <v/>
      </c>
      <c r="Q813" s="36" t="str">
        <f>IFERROR(INDEX('Level Multipliers'!$D:$D,MATCH(P813,'Level Multipliers'!$A:$A,0)),"")</f>
        <v/>
      </c>
      <c r="R813" s="37" t="str">
        <f t="shared" si="444"/>
        <v/>
      </c>
      <c r="S813" s="37" t="str">
        <f t="shared" si="445"/>
        <v/>
      </c>
      <c r="T813" s="38" t="str">
        <f t="shared" si="446"/>
        <v/>
      </c>
      <c r="U813" s="38" t="str">
        <f t="shared" si="447"/>
        <v/>
      </c>
      <c r="V813" s="38" t="b">
        <f t="shared" si="448"/>
        <v>1</v>
      </c>
      <c r="W813" s="37" t="str">
        <f t="array" ref="W813:AG813">IF(V813,"",IVSolution($M813,$N813,$O813,R813,S813,T813,U813,$E813,$F813,$G813,$H813,$I813))</f>
        <v/>
      </c>
      <c r="X813" s="37" t="str">
        <v/>
      </c>
      <c r="Y813" s="37" t="str">
        <v/>
      </c>
      <c r="Z813" s="39" t="str">
        <v/>
      </c>
      <c r="AA813" s="39" t="str">
        <v/>
      </c>
      <c r="AB813" s="37" t="str">
        <v/>
      </c>
      <c r="AC813" s="37" t="str">
        <v/>
      </c>
      <c r="AD813" s="37" t="str">
        <v/>
      </c>
      <c r="AE813" s="37" t="str">
        <v/>
      </c>
      <c r="AF813" s="37" t="str">
        <v/>
      </c>
      <c r="AG813" s="37" t="str">
        <v/>
      </c>
      <c r="AH813" s="40" t="str">
        <f t="shared" si="449"/>
        <v/>
      </c>
      <c r="AI813" s="36" t="str">
        <f>IFERROR(INDEX('Level Multipliers'!$D:$D,MATCH(AH813,'Level Multipliers'!$A:$A,0)),"")</f>
        <v/>
      </c>
      <c r="AJ813" s="37" t="str">
        <f t="shared" si="450"/>
        <v/>
      </c>
      <c r="AK813" s="37" t="str">
        <f t="shared" si="451"/>
        <v/>
      </c>
      <c r="AL813" s="38" t="str">
        <f t="shared" si="452"/>
        <v/>
      </c>
      <c r="AM813" s="38" t="str">
        <f t="shared" si="453"/>
        <v/>
      </c>
      <c r="AN813" s="38" t="b">
        <f t="shared" si="454"/>
        <v>1</v>
      </c>
      <c r="AO813" s="37" t="str">
        <f t="array" ref="AO813:AY813">IF(AN813,"",IVSolution($M813,$N813,$O813,AJ813,AK813,AL813,AM813,$E813,$F813,$G813,$H813,$I813))</f>
        <v/>
      </c>
      <c r="AP813" s="37" t="str">
        <v/>
      </c>
      <c r="AQ813" s="37" t="str">
        <v/>
      </c>
      <c r="AR813" s="39" t="str">
        <v/>
      </c>
      <c r="AS813" s="39" t="str">
        <v/>
      </c>
      <c r="AT813" s="37" t="str">
        <v/>
      </c>
      <c r="AU813" s="37" t="str">
        <v/>
      </c>
      <c r="AV813" s="37" t="str">
        <v/>
      </c>
      <c r="AW813" s="37" t="str">
        <v/>
      </c>
      <c r="AX813" s="37" t="str">
        <v/>
      </c>
      <c r="AY813" s="37" t="str">
        <v/>
      </c>
      <c r="AZ813" s="40" t="str">
        <f t="shared" si="455"/>
        <v/>
      </c>
      <c r="BA813" s="36" t="str">
        <f>IFERROR(INDEX('Level Multipliers'!$D:$D,MATCH(AZ813,'Level Multipliers'!$A:$A,0)),"")</f>
        <v/>
      </c>
      <c r="BB813" s="37" t="str">
        <f t="shared" si="456"/>
        <v/>
      </c>
      <c r="BC813" s="37" t="str">
        <f t="shared" si="457"/>
        <v/>
      </c>
      <c r="BD813" s="38" t="str">
        <f t="shared" si="458"/>
        <v/>
      </c>
      <c r="BE813" s="38" t="str">
        <f t="shared" si="459"/>
        <v/>
      </c>
      <c r="BF813" s="38" t="b">
        <f t="shared" si="460"/>
        <v>1</v>
      </c>
      <c r="BG813" s="37" t="str">
        <f t="array" ref="BG813:BQ813">IF(BF813,"",IVSolution($M813,$N813,$O813,BB813,BC813,BD813,BE813,$E813,$F813,$G813,$H813,$I813))</f>
        <v/>
      </c>
      <c r="BH813" s="37" t="str">
        <v/>
      </c>
      <c r="BI813" s="37" t="str">
        <v/>
      </c>
      <c r="BJ813" s="39" t="str">
        <v/>
      </c>
      <c r="BK813" s="39" t="str">
        <v/>
      </c>
      <c r="BL813" s="37" t="str">
        <v/>
      </c>
      <c r="BM813" s="37" t="str">
        <v/>
      </c>
      <c r="BN813" s="37" t="str">
        <v/>
      </c>
      <c r="BO813" s="37" t="str">
        <v/>
      </c>
      <c r="BP813" s="37" t="str">
        <v/>
      </c>
      <c r="BQ813" s="37" t="str">
        <v/>
      </c>
      <c r="BR813" s="40" t="str">
        <f t="shared" si="461"/>
        <v/>
      </c>
      <c r="BS813" s="36" t="str">
        <f>IFERROR(INDEX('Level Multipliers'!$D:$D,MATCH(BR813,'Level Multipliers'!$A:$A,0)),"")</f>
        <v/>
      </c>
      <c r="BT813" s="37" t="str">
        <f t="shared" si="462"/>
        <v/>
      </c>
      <c r="BU813" s="37" t="str">
        <f t="shared" si="463"/>
        <v/>
      </c>
      <c r="BV813" s="38" t="str">
        <f t="shared" si="464"/>
        <v/>
      </c>
      <c r="BW813" s="38" t="str">
        <f t="shared" si="465"/>
        <v/>
      </c>
      <c r="BX813" s="38" t="b">
        <f t="shared" si="466"/>
        <v>1</v>
      </c>
      <c r="BY813" s="37" t="str">
        <f t="array" ref="BY813:CI813">IF(BX813,"",IVSolution($M813,$N813,$O813,BT813,BU813,BV813,BW813,$E813,$F813,$G813,$H813,$I813))</f>
        <v/>
      </c>
      <c r="BZ813" s="37" t="str">
        <v/>
      </c>
      <c r="CA813" s="37" t="str">
        <v/>
      </c>
      <c r="CB813" s="39" t="str">
        <v/>
      </c>
      <c r="CC813" s="39" t="str">
        <v/>
      </c>
      <c r="CD813" s="37" t="str">
        <v/>
      </c>
      <c r="CE813" s="37" t="str">
        <v/>
      </c>
      <c r="CF813" s="37" t="str">
        <v/>
      </c>
      <c r="CG813" s="37" t="str">
        <v/>
      </c>
      <c r="CH813" s="37" t="str">
        <v/>
      </c>
      <c r="CI813" s="37" t="str">
        <v/>
      </c>
      <c r="CJ813" s="41" t="str">
        <f t="shared" si="467"/>
        <v/>
      </c>
      <c r="CK813" s="41" t="str">
        <f t="shared" si="468"/>
        <v/>
      </c>
      <c r="CL813" s="61" t="str">
        <f t="shared" si="469"/>
        <v/>
      </c>
      <c r="CM813" s="39" t="str">
        <f t="shared" si="470"/>
        <v/>
      </c>
      <c r="CN813" s="39" t="str">
        <f t="shared" si="471"/>
        <v/>
      </c>
      <c r="CO813" s="42" t="str">
        <f t="shared" si="472"/>
        <v/>
      </c>
      <c r="CP813" s="42" t="str">
        <f t="shared" si="473"/>
        <v/>
      </c>
      <c r="CQ813" s="42" t="str">
        <f t="shared" si="474"/>
        <v/>
      </c>
      <c r="CR813" s="42" t="str">
        <f t="shared" si="475"/>
        <v/>
      </c>
      <c r="CS813" s="42" t="str">
        <f t="shared" si="476"/>
        <v/>
      </c>
      <c r="CT813" s="42" t="str">
        <f t="shared" si="477"/>
        <v/>
      </c>
      <c r="CU813" s="43" t="str">
        <f t="shared" si="478"/>
        <v/>
      </c>
      <c r="CV813" s="43" t="str">
        <f t="shared" si="479"/>
        <v/>
      </c>
      <c r="CW813" s="43" t="str">
        <f t="shared" si="480"/>
        <v/>
      </c>
      <c r="CX813" s="13"/>
    </row>
    <row r="814" spans="1:102" x14ac:dyDescent="0.25">
      <c r="A814" s="31"/>
      <c r="B814" s="13"/>
      <c r="C814" s="13"/>
      <c r="D814" s="13"/>
      <c r="E814" s="32"/>
      <c r="F814" s="32"/>
      <c r="G814" s="32"/>
      <c r="H814" s="32"/>
      <c r="I814" s="32"/>
      <c r="J814" s="13"/>
      <c r="K814" s="33"/>
      <c r="L814" s="34" t="str">
        <f>IFERROR(INDEX('Pokemon Data'!A:A,MATCH($A814,'Pokemon Data'!$B:$B,0)),"")</f>
        <v/>
      </c>
      <c r="M814" s="34" t="str">
        <f>IFERROR(INDEX('Pokemon Data'!I:I,MATCH($A814,'Pokemon Data'!$B:$B,0)),"")</f>
        <v/>
      </c>
      <c r="N814" s="34" t="str">
        <f>IFERROR(INDEX('Pokemon Data'!J:J,MATCH($A814,'Pokemon Data'!$B:$B,0)),"")</f>
        <v/>
      </c>
      <c r="O814" s="34" t="str">
        <f>IFERROR(INDEX('Pokemon Data'!K:K,MATCH($A814,'Pokemon Data'!$B:$B,0)),"")</f>
        <v/>
      </c>
      <c r="P814" s="35" t="str">
        <f>IFERROR(INDEX('Level Multipliers'!$A:$A,MATCH($D814,'Level Multipliers'!$B:$B,0)),"")</f>
        <v/>
      </c>
      <c r="Q814" s="36" t="str">
        <f>IFERROR(INDEX('Level Multipliers'!$D:$D,MATCH(P814,'Level Multipliers'!$A:$A,0)),"")</f>
        <v/>
      </c>
      <c r="R814" s="37" t="str">
        <f t="shared" si="444"/>
        <v/>
      </c>
      <c r="S814" s="37" t="str">
        <f t="shared" si="445"/>
        <v/>
      </c>
      <c r="T814" s="38" t="str">
        <f t="shared" si="446"/>
        <v/>
      </c>
      <c r="U814" s="38" t="str">
        <f t="shared" si="447"/>
        <v/>
      </c>
      <c r="V814" s="38" t="b">
        <f t="shared" si="448"/>
        <v>1</v>
      </c>
      <c r="W814" s="37" t="str">
        <f t="array" ref="W814:AG814">IF(V814,"",IVSolution($M814,$N814,$O814,R814,S814,T814,U814,$E814,$F814,$G814,$H814,$I814))</f>
        <v/>
      </c>
      <c r="X814" s="37" t="str">
        <v/>
      </c>
      <c r="Y814" s="37" t="str">
        <v/>
      </c>
      <c r="Z814" s="39" t="str">
        <v/>
      </c>
      <c r="AA814" s="39" t="str">
        <v/>
      </c>
      <c r="AB814" s="37" t="str">
        <v/>
      </c>
      <c r="AC814" s="37" t="str">
        <v/>
      </c>
      <c r="AD814" s="37" t="str">
        <v/>
      </c>
      <c r="AE814" s="37" t="str">
        <v/>
      </c>
      <c r="AF814" s="37" t="str">
        <v/>
      </c>
      <c r="AG814" s="37" t="str">
        <v/>
      </c>
      <c r="AH814" s="40" t="str">
        <f t="shared" si="449"/>
        <v/>
      </c>
      <c r="AI814" s="36" t="str">
        <f>IFERROR(INDEX('Level Multipliers'!$D:$D,MATCH(AH814,'Level Multipliers'!$A:$A,0)),"")</f>
        <v/>
      </c>
      <c r="AJ814" s="37" t="str">
        <f t="shared" si="450"/>
        <v/>
      </c>
      <c r="AK814" s="37" t="str">
        <f t="shared" si="451"/>
        <v/>
      </c>
      <c r="AL814" s="38" t="str">
        <f t="shared" si="452"/>
        <v/>
      </c>
      <c r="AM814" s="38" t="str">
        <f t="shared" si="453"/>
        <v/>
      </c>
      <c r="AN814" s="38" t="b">
        <f t="shared" si="454"/>
        <v>1</v>
      </c>
      <c r="AO814" s="37" t="str">
        <f t="array" ref="AO814:AY814">IF(AN814,"",IVSolution($M814,$N814,$O814,AJ814,AK814,AL814,AM814,$E814,$F814,$G814,$H814,$I814))</f>
        <v/>
      </c>
      <c r="AP814" s="37" t="str">
        <v/>
      </c>
      <c r="AQ814" s="37" t="str">
        <v/>
      </c>
      <c r="AR814" s="39" t="str">
        <v/>
      </c>
      <c r="AS814" s="39" t="str">
        <v/>
      </c>
      <c r="AT814" s="37" t="str">
        <v/>
      </c>
      <c r="AU814" s="37" t="str">
        <v/>
      </c>
      <c r="AV814" s="37" t="str">
        <v/>
      </c>
      <c r="AW814" s="37" t="str">
        <v/>
      </c>
      <c r="AX814" s="37" t="str">
        <v/>
      </c>
      <c r="AY814" s="37" t="str">
        <v/>
      </c>
      <c r="AZ814" s="40" t="str">
        <f t="shared" si="455"/>
        <v/>
      </c>
      <c r="BA814" s="36" t="str">
        <f>IFERROR(INDEX('Level Multipliers'!$D:$D,MATCH(AZ814,'Level Multipliers'!$A:$A,0)),"")</f>
        <v/>
      </c>
      <c r="BB814" s="37" t="str">
        <f t="shared" si="456"/>
        <v/>
      </c>
      <c r="BC814" s="37" t="str">
        <f t="shared" si="457"/>
        <v/>
      </c>
      <c r="BD814" s="38" t="str">
        <f t="shared" si="458"/>
        <v/>
      </c>
      <c r="BE814" s="38" t="str">
        <f t="shared" si="459"/>
        <v/>
      </c>
      <c r="BF814" s="38" t="b">
        <f t="shared" si="460"/>
        <v>1</v>
      </c>
      <c r="BG814" s="37" t="str">
        <f t="array" ref="BG814:BQ814">IF(BF814,"",IVSolution($M814,$N814,$O814,BB814,BC814,BD814,BE814,$E814,$F814,$G814,$H814,$I814))</f>
        <v/>
      </c>
      <c r="BH814" s="37" t="str">
        <v/>
      </c>
      <c r="BI814" s="37" t="str">
        <v/>
      </c>
      <c r="BJ814" s="39" t="str">
        <v/>
      </c>
      <c r="BK814" s="39" t="str">
        <v/>
      </c>
      <c r="BL814" s="37" t="str">
        <v/>
      </c>
      <c r="BM814" s="37" t="str">
        <v/>
      </c>
      <c r="BN814" s="37" t="str">
        <v/>
      </c>
      <c r="BO814" s="37" t="str">
        <v/>
      </c>
      <c r="BP814" s="37" t="str">
        <v/>
      </c>
      <c r="BQ814" s="37" t="str">
        <v/>
      </c>
      <c r="BR814" s="40" t="str">
        <f t="shared" si="461"/>
        <v/>
      </c>
      <c r="BS814" s="36" t="str">
        <f>IFERROR(INDEX('Level Multipliers'!$D:$D,MATCH(BR814,'Level Multipliers'!$A:$A,0)),"")</f>
        <v/>
      </c>
      <c r="BT814" s="37" t="str">
        <f t="shared" si="462"/>
        <v/>
      </c>
      <c r="BU814" s="37" t="str">
        <f t="shared" si="463"/>
        <v/>
      </c>
      <c r="BV814" s="38" t="str">
        <f t="shared" si="464"/>
        <v/>
      </c>
      <c r="BW814" s="38" t="str">
        <f t="shared" si="465"/>
        <v/>
      </c>
      <c r="BX814" s="38" t="b">
        <f t="shared" si="466"/>
        <v>1</v>
      </c>
      <c r="BY814" s="37" t="str">
        <f t="array" ref="BY814:CI814">IF(BX814,"",IVSolution($M814,$N814,$O814,BT814,BU814,BV814,BW814,$E814,$F814,$G814,$H814,$I814))</f>
        <v/>
      </c>
      <c r="BZ814" s="37" t="str">
        <v/>
      </c>
      <c r="CA814" s="37" t="str">
        <v/>
      </c>
      <c r="CB814" s="39" t="str">
        <v/>
      </c>
      <c r="CC814" s="39" t="str">
        <v/>
      </c>
      <c r="CD814" s="37" t="str">
        <v/>
      </c>
      <c r="CE814" s="37" t="str">
        <v/>
      </c>
      <c r="CF814" s="37" t="str">
        <v/>
      </c>
      <c r="CG814" s="37" t="str">
        <v/>
      </c>
      <c r="CH814" s="37" t="str">
        <v/>
      </c>
      <c r="CI814" s="37" t="str">
        <v/>
      </c>
      <c r="CJ814" s="41" t="str">
        <f t="shared" si="467"/>
        <v/>
      </c>
      <c r="CK814" s="41" t="str">
        <f t="shared" si="468"/>
        <v/>
      </c>
      <c r="CL814" s="61" t="str">
        <f t="shared" si="469"/>
        <v/>
      </c>
      <c r="CM814" s="39" t="str">
        <f t="shared" si="470"/>
        <v/>
      </c>
      <c r="CN814" s="39" t="str">
        <f t="shared" si="471"/>
        <v/>
      </c>
      <c r="CO814" s="42" t="str">
        <f t="shared" si="472"/>
        <v/>
      </c>
      <c r="CP814" s="42" t="str">
        <f t="shared" si="473"/>
        <v/>
      </c>
      <c r="CQ814" s="42" t="str">
        <f t="shared" si="474"/>
        <v/>
      </c>
      <c r="CR814" s="42" t="str">
        <f t="shared" si="475"/>
        <v/>
      </c>
      <c r="CS814" s="42" t="str">
        <f t="shared" si="476"/>
        <v/>
      </c>
      <c r="CT814" s="42" t="str">
        <f t="shared" si="477"/>
        <v/>
      </c>
      <c r="CU814" s="43" t="str">
        <f t="shared" si="478"/>
        <v/>
      </c>
      <c r="CV814" s="43" t="str">
        <f t="shared" si="479"/>
        <v/>
      </c>
      <c r="CW814" s="43" t="str">
        <f t="shared" si="480"/>
        <v/>
      </c>
      <c r="CX814" s="13"/>
    </row>
    <row r="815" spans="1:102" x14ac:dyDescent="0.25">
      <c r="A815" s="31"/>
      <c r="B815" s="13"/>
      <c r="C815" s="13"/>
      <c r="D815" s="13"/>
      <c r="E815" s="32"/>
      <c r="F815" s="32"/>
      <c r="G815" s="32"/>
      <c r="H815" s="32"/>
      <c r="I815" s="32"/>
      <c r="J815" s="13"/>
      <c r="K815" s="33"/>
      <c r="L815" s="34" t="str">
        <f>IFERROR(INDEX('Pokemon Data'!A:A,MATCH($A815,'Pokemon Data'!$B:$B,0)),"")</f>
        <v/>
      </c>
      <c r="M815" s="34" t="str">
        <f>IFERROR(INDEX('Pokemon Data'!I:I,MATCH($A815,'Pokemon Data'!$B:$B,0)),"")</f>
        <v/>
      </c>
      <c r="N815" s="34" t="str">
        <f>IFERROR(INDEX('Pokemon Data'!J:J,MATCH($A815,'Pokemon Data'!$B:$B,0)),"")</f>
        <v/>
      </c>
      <c r="O815" s="34" t="str">
        <f>IFERROR(INDEX('Pokemon Data'!K:K,MATCH($A815,'Pokemon Data'!$B:$B,0)),"")</f>
        <v/>
      </c>
      <c r="P815" s="35" t="str">
        <f>IFERROR(INDEX('Level Multipliers'!$A:$A,MATCH($D815,'Level Multipliers'!$B:$B,0)),"")</f>
        <v/>
      </c>
      <c r="Q815" s="36" t="str">
        <f>IFERROR(INDEX('Level Multipliers'!$D:$D,MATCH(P815,'Level Multipliers'!$A:$A,0)),"")</f>
        <v/>
      </c>
      <c r="R815" s="37" t="str">
        <f t="shared" si="444"/>
        <v/>
      </c>
      <c r="S815" s="37" t="str">
        <f t="shared" si="445"/>
        <v/>
      </c>
      <c r="T815" s="38" t="str">
        <f t="shared" si="446"/>
        <v/>
      </c>
      <c r="U815" s="38" t="str">
        <f t="shared" si="447"/>
        <v/>
      </c>
      <c r="V815" s="38" t="b">
        <f t="shared" si="448"/>
        <v>1</v>
      </c>
      <c r="W815" s="37" t="str">
        <f t="array" ref="W815:AG815">IF(V815,"",IVSolution($M815,$N815,$O815,R815,S815,T815,U815,$E815,$F815,$G815,$H815,$I815))</f>
        <v/>
      </c>
      <c r="X815" s="37" t="str">
        <v/>
      </c>
      <c r="Y815" s="37" t="str">
        <v/>
      </c>
      <c r="Z815" s="39" t="str">
        <v/>
      </c>
      <c r="AA815" s="39" t="str">
        <v/>
      </c>
      <c r="AB815" s="37" t="str">
        <v/>
      </c>
      <c r="AC815" s="37" t="str">
        <v/>
      </c>
      <c r="AD815" s="37" t="str">
        <v/>
      </c>
      <c r="AE815" s="37" t="str">
        <v/>
      </c>
      <c r="AF815" s="37" t="str">
        <v/>
      </c>
      <c r="AG815" s="37" t="str">
        <v/>
      </c>
      <c r="AH815" s="40" t="str">
        <f t="shared" si="449"/>
        <v/>
      </c>
      <c r="AI815" s="36" t="str">
        <f>IFERROR(INDEX('Level Multipliers'!$D:$D,MATCH(AH815,'Level Multipliers'!$A:$A,0)),"")</f>
        <v/>
      </c>
      <c r="AJ815" s="37" t="str">
        <f t="shared" si="450"/>
        <v/>
      </c>
      <c r="AK815" s="37" t="str">
        <f t="shared" si="451"/>
        <v/>
      </c>
      <c r="AL815" s="38" t="str">
        <f t="shared" si="452"/>
        <v/>
      </c>
      <c r="AM815" s="38" t="str">
        <f t="shared" si="453"/>
        <v/>
      </c>
      <c r="AN815" s="38" t="b">
        <f t="shared" si="454"/>
        <v>1</v>
      </c>
      <c r="AO815" s="37" t="str">
        <f t="array" ref="AO815:AY815">IF(AN815,"",IVSolution($M815,$N815,$O815,AJ815,AK815,AL815,AM815,$E815,$F815,$G815,$H815,$I815))</f>
        <v/>
      </c>
      <c r="AP815" s="37" t="str">
        <v/>
      </c>
      <c r="AQ815" s="37" t="str">
        <v/>
      </c>
      <c r="AR815" s="39" t="str">
        <v/>
      </c>
      <c r="AS815" s="39" t="str">
        <v/>
      </c>
      <c r="AT815" s="37" t="str">
        <v/>
      </c>
      <c r="AU815" s="37" t="str">
        <v/>
      </c>
      <c r="AV815" s="37" t="str">
        <v/>
      </c>
      <c r="AW815" s="37" t="str">
        <v/>
      </c>
      <c r="AX815" s="37" t="str">
        <v/>
      </c>
      <c r="AY815" s="37" t="str">
        <v/>
      </c>
      <c r="AZ815" s="40" t="str">
        <f t="shared" si="455"/>
        <v/>
      </c>
      <c r="BA815" s="36" t="str">
        <f>IFERROR(INDEX('Level Multipliers'!$D:$D,MATCH(AZ815,'Level Multipliers'!$A:$A,0)),"")</f>
        <v/>
      </c>
      <c r="BB815" s="37" t="str">
        <f t="shared" si="456"/>
        <v/>
      </c>
      <c r="BC815" s="37" t="str">
        <f t="shared" si="457"/>
        <v/>
      </c>
      <c r="BD815" s="38" t="str">
        <f t="shared" si="458"/>
        <v/>
      </c>
      <c r="BE815" s="38" t="str">
        <f t="shared" si="459"/>
        <v/>
      </c>
      <c r="BF815" s="38" t="b">
        <f t="shared" si="460"/>
        <v>1</v>
      </c>
      <c r="BG815" s="37" t="str">
        <f t="array" ref="BG815:BQ815">IF(BF815,"",IVSolution($M815,$N815,$O815,BB815,BC815,BD815,BE815,$E815,$F815,$G815,$H815,$I815))</f>
        <v/>
      </c>
      <c r="BH815" s="37" t="str">
        <v/>
      </c>
      <c r="BI815" s="37" t="str">
        <v/>
      </c>
      <c r="BJ815" s="39" t="str">
        <v/>
      </c>
      <c r="BK815" s="39" t="str">
        <v/>
      </c>
      <c r="BL815" s="37" t="str">
        <v/>
      </c>
      <c r="BM815" s="37" t="str">
        <v/>
      </c>
      <c r="BN815" s="37" t="str">
        <v/>
      </c>
      <c r="BO815" s="37" t="str">
        <v/>
      </c>
      <c r="BP815" s="37" t="str">
        <v/>
      </c>
      <c r="BQ815" s="37" t="str">
        <v/>
      </c>
      <c r="BR815" s="40" t="str">
        <f t="shared" si="461"/>
        <v/>
      </c>
      <c r="BS815" s="36" t="str">
        <f>IFERROR(INDEX('Level Multipliers'!$D:$D,MATCH(BR815,'Level Multipliers'!$A:$A,0)),"")</f>
        <v/>
      </c>
      <c r="BT815" s="37" t="str">
        <f t="shared" si="462"/>
        <v/>
      </c>
      <c r="BU815" s="37" t="str">
        <f t="shared" si="463"/>
        <v/>
      </c>
      <c r="BV815" s="38" t="str">
        <f t="shared" si="464"/>
        <v/>
      </c>
      <c r="BW815" s="38" t="str">
        <f t="shared" si="465"/>
        <v/>
      </c>
      <c r="BX815" s="38" t="b">
        <f t="shared" si="466"/>
        <v>1</v>
      </c>
      <c r="BY815" s="37" t="str">
        <f t="array" ref="BY815:CI815">IF(BX815,"",IVSolution($M815,$N815,$O815,BT815,BU815,BV815,BW815,$E815,$F815,$G815,$H815,$I815))</f>
        <v/>
      </c>
      <c r="BZ815" s="37" t="str">
        <v/>
      </c>
      <c r="CA815" s="37" t="str">
        <v/>
      </c>
      <c r="CB815" s="39" t="str">
        <v/>
      </c>
      <c r="CC815" s="39" t="str">
        <v/>
      </c>
      <c r="CD815" s="37" t="str">
        <v/>
      </c>
      <c r="CE815" s="37" t="str">
        <v/>
      </c>
      <c r="CF815" s="37" t="str">
        <v/>
      </c>
      <c r="CG815" s="37" t="str">
        <v/>
      </c>
      <c r="CH815" s="37" t="str">
        <v/>
      </c>
      <c r="CI815" s="37" t="str">
        <v/>
      </c>
      <c r="CJ815" s="41" t="str">
        <f t="shared" si="467"/>
        <v/>
      </c>
      <c r="CK815" s="41" t="str">
        <f t="shared" si="468"/>
        <v/>
      </c>
      <c r="CL815" s="61" t="str">
        <f t="shared" si="469"/>
        <v/>
      </c>
      <c r="CM815" s="39" t="str">
        <f t="shared" si="470"/>
        <v/>
      </c>
      <c r="CN815" s="39" t="str">
        <f t="shared" si="471"/>
        <v/>
      </c>
      <c r="CO815" s="42" t="str">
        <f t="shared" si="472"/>
        <v/>
      </c>
      <c r="CP815" s="42" t="str">
        <f t="shared" si="473"/>
        <v/>
      </c>
      <c r="CQ815" s="42" t="str">
        <f t="shared" si="474"/>
        <v/>
      </c>
      <c r="CR815" s="42" t="str">
        <f t="shared" si="475"/>
        <v/>
      </c>
      <c r="CS815" s="42" t="str">
        <f t="shared" si="476"/>
        <v/>
      </c>
      <c r="CT815" s="42" t="str">
        <f t="shared" si="477"/>
        <v/>
      </c>
      <c r="CU815" s="43" t="str">
        <f t="shared" si="478"/>
        <v/>
      </c>
      <c r="CV815" s="43" t="str">
        <f t="shared" si="479"/>
        <v/>
      </c>
      <c r="CW815" s="43" t="str">
        <f t="shared" si="480"/>
        <v/>
      </c>
      <c r="CX815" s="13"/>
    </row>
    <row r="816" spans="1:102" x14ac:dyDescent="0.25">
      <c r="A816" s="31"/>
      <c r="B816" s="13"/>
      <c r="C816" s="13"/>
      <c r="D816" s="13"/>
      <c r="E816" s="32"/>
      <c r="F816" s="32"/>
      <c r="G816" s="32"/>
      <c r="H816" s="32"/>
      <c r="I816" s="32"/>
      <c r="J816" s="13"/>
      <c r="K816" s="33"/>
      <c r="L816" s="34" t="str">
        <f>IFERROR(INDEX('Pokemon Data'!A:A,MATCH($A816,'Pokemon Data'!$B:$B,0)),"")</f>
        <v/>
      </c>
      <c r="M816" s="34" t="str">
        <f>IFERROR(INDEX('Pokemon Data'!I:I,MATCH($A816,'Pokemon Data'!$B:$B,0)),"")</f>
        <v/>
      </c>
      <c r="N816" s="34" t="str">
        <f>IFERROR(INDEX('Pokemon Data'!J:J,MATCH($A816,'Pokemon Data'!$B:$B,0)),"")</f>
        <v/>
      </c>
      <c r="O816" s="34" t="str">
        <f>IFERROR(INDEX('Pokemon Data'!K:K,MATCH($A816,'Pokemon Data'!$B:$B,0)),"")</f>
        <v/>
      </c>
      <c r="P816" s="35" t="str">
        <f>IFERROR(INDEX('Level Multipliers'!$A:$A,MATCH($D816,'Level Multipliers'!$B:$B,0)),"")</f>
        <v/>
      </c>
      <c r="Q816" s="36" t="str">
        <f>IFERROR(INDEX('Level Multipliers'!$D:$D,MATCH(P816,'Level Multipliers'!$A:$A,0)),"")</f>
        <v/>
      </c>
      <c r="R816" s="37" t="str">
        <f t="shared" si="444"/>
        <v/>
      </c>
      <c r="S816" s="37" t="str">
        <f t="shared" si="445"/>
        <v/>
      </c>
      <c r="T816" s="38" t="str">
        <f t="shared" si="446"/>
        <v/>
      </c>
      <c r="U816" s="38" t="str">
        <f t="shared" si="447"/>
        <v/>
      </c>
      <c r="V816" s="38" t="b">
        <f t="shared" si="448"/>
        <v>1</v>
      </c>
      <c r="W816" s="37" t="str">
        <f t="array" ref="W816:AG816">IF(V816,"",IVSolution($M816,$N816,$O816,R816,S816,T816,U816,$E816,$F816,$G816,$H816,$I816))</f>
        <v/>
      </c>
      <c r="X816" s="37" t="str">
        <v/>
      </c>
      <c r="Y816" s="37" t="str">
        <v/>
      </c>
      <c r="Z816" s="39" t="str">
        <v/>
      </c>
      <c r="AA816" s="39" t="str">
        <v/>
      </c>
      <c r="AB816" s="37" t="str">
        <v/>
      </c>
      <c r="AC816" s="37" t="str">
        <v/>
      </c>
      <c r="AD816" s="37" t="str">
        <v/>
      </c>
      <c r="AE816" s="37" t="str">
        <v/>
      </c>
      <c r="AF816" s="37" t="str">
        <v/>
      </c>
      <c r="AG816" s="37" t="str">
        <v/>
      </c>
      <c r="AH816" s="40" t="str">
        <f t="shared" si="449"/>
        <v/>
      </c>
      <c r="AI816" s="36" t="str">
        <f>IFERROR(INDEX('Level Multipliers'!$D:$D,MATCH(AH816,'Level Multipliers'!$A:$A,0)),"")</f>
        <v/>
      </c>
      <c r="AJ816" s="37" t="str">
        <f t="shared" si="450"/>
        <v/>
      </c>
      <c r="AK816" s="37" t="str">
        <f t="shared" si="451"/>
        <v/>
      </c>
      <c r="AL816" s="38" t="str">
        <f t="shared" si="452"/>
        <v/>
      </c>
      <c r="AM816" s="38" t="str">
        <f t="shared" si="453"/>
        <v/>
      </c>
      <c r="AN816" s="38" t="b">
        <f t="shared" si="454"/>
        <v>1</v>
      </c>
      <c r="AO816" s="37" t="str">
        <f t="array" ref="AO816:AY816">IF(AN816,"",IVSolution($M816,$N816,$O816,AJ816,AK816,AL816,AM816,$E816,$F816,$G816,$H816,$I816))</f>
        <v/>
      </c>
      <c r="AP816" s="37" t="str">
        <v/>
      </c>
      <c r="AQ816" s="37" t="str">
        <v/>
      </c>
      <c r="AR816" s="39" t="str">
        <v/>
      </c>
      <c r="AS816" s="39" t="str">
        <v/>
      </c>
      <c r="AT816" s="37" t="str">
        <v/>
      </c>
      <c r="AU816" s="37" t="str">
        <v/>
      </c>
      <c r="AV816" s="37" t="str">
        <v/>
      </c>
      <c r="AW816" s="37" t="str">
        <v/>
      </c>
      <c r="AX816" s="37" t="str">
        <v/>
      </c>
      <c r="AY816" s="37" t="str">
        <v/>
      </c>
      <c r="AZ816" s="40" t="str">
        <f t="shared" si="455"/>
        <v/>
      </c>
      <c r="BA816" s="36" t="str">
        <f>IFERROR(INDEX('Level Multipliers'!$D:$D,MATCH(AZ816,'Level Multipliers'!$A:$A,0)),"")</f>
        <v/>
      </c>
      <c r="BB816" s="37" t="str">
        <f t="shared" si="456"/>
        <v/>
      </c>
      <c r="BC816" s="37" t="str">
        <f t="shared" si="457"/>
        <v/>
      </c>
      <c r="BD816" s="38" t="str">
        <f t="shared" si="458"/>
        <v/>
      </c>
      <c r="BE816" s="38" t="str">
        <f t="shared" si="459"/>
        <v/>
      </c>
      <c r="BF816" s="38" t="b">
        <f t="shared" si="460"/>
        <v>1</v>
      </c>
      <c r="BG816" s="37" t="str">
        <f t="array" ref="BG816:BQ816">IF(BF816,"",IVSolution($M816,$N816,$O816,BB816,BC816,BD816,BE816,$E816,$F816,$G816,$H816,$I816))</f>
        <v/>
      </c>
      <c r="BH816" s="37" t="str">
        <v/>
      </c>
      <c r="BI816" s="37" t="str">
        <v/>
      </c>
      <c r="BJ816" s="39" t="str">
        <v/>
      </c>
      <c r="BK816" s="39" t="str">
        <v/>
      </c>
      <c r="BL816" s="37" t="str">
        <v/>
      </c>
      <c r="BM816" s="37" t="str">
        <v/>
      </c>
      <c r="BN816" s="37" t="str">
        <v/>
      </c>
      <c r="BO816" s="37" t="str">
        <v/>
      </c>
      <c r="BP816" s="37" t="str">
        <v/>
      </c>
      <c r="BQ816" s="37" t="str">
        <v/>
      </c>
      <c r="BR816" s="40" t="str">
        <f t="shared" si="461"/>
        <v/>
      </c>
      <c r="BS816" s="36" t="str">
        <f>IFERROR(INDEX('Level Multipliers'!$D:$D,MATCH(BR816,'Level Multipliers'!$A:$A,0)),"")</f>
        <v/>
      </c>
      <c r="BT816" s="37" t="str">
        <f t="shared" si="462"/>
        <v/>
      </c>
      <c r="BU816" s="37" t="str">
        <f t="shared" si="463"/>
        <v/>
      </c>
      <c r="BV816" s="38" t="str">
        <f t="shared" si="464"/>
        <v/>
      </c>
      <c r="BW816" s="38" t="str">
        <f t="shared" si="465"/>
        <v/>
      </c>
      <c r="BX816" s="38" t="b">
        <f t="shared" si="466"/>
        <v>1</v>
      </c>
      <c r="BY816" s="37" t="str">
        <f t="array" ref="BY816:CI816">IF(BX816,"",IVSolution($M816,$N816,$O816,BT816,BU816,BV816,BW816,$E816,$F816,$G816,$H816,$I816))</f>
        <v/>
      </c>
      <c r="BZ816" s="37" t="str">
        <v/>
      </c>
      <c r="CA816" s="37" t="str">
        <v/>
      </c>
      <c r="CB816" s="39" t="str">
        <v/>
      </c>
      <c r="CC816" s="39" t="str">
        <v/>
      </c>
      <c r="CD816" s="37" t="str">
        <v/>
      </c>
      <c r="CE816" s="37" t="str">
        <v/>
      </c>
      <c r="CF816" s="37" t="str">
        <v/>
      </c>
      <c r="CG816" s="37" t="str">
        <v/>
      </c>
      <c r="CH816" s="37" t="str">
        <v/>
      </c>
      <c r="CI816" s="37" t="str">
        <v/>
      </c>
      <c r="CJ816" s="41" t="str">
        <f t="shared" si="467"/>
        <v/>
      </c>
      <c r="CK816" s="41" t="str">
        <f t="shared" si="468"/>
        <v/>
      </c>
      <c r="CL816" s="61" t="str">
        <f t="shared" si="469"/>
        <v/>
      </c>
      <c r="CM816" s="39" t="str">
        <f t="shared" si="470"/>
        <v/>
      </c>
      <c r="CN816" s="39" t="str">
        <f t="shared" si="471"/>
        <v/>
      </c>
      <c r="CO816" s="42" t="str">
        <f t="shared" si="472"/>
        <v/>
      </c>
      <c r="CP816" s="42" t="str">
        <f t="shared" si="473"/>
        <v/>
      </c>
      <c r="CQ816" s="42" t="str">
        <f t="shared" si="474"/>
        <v/>
      </c>
      <c r="CR816" s="42" t="str">
        <f t="shared" si="475"/>
        <v/>
      </c>
      <c r="CS816" s="42" t="str">
        <f t="shared" si="476"/>
        <v/>
      </c>
      <c r="CT816" s="42" t="str">
        <f t="shared" si="477"/>
        <v/>
      </c>
      <c r="CU816" s="43" t="str">
        <f t="shared" si="478"/>
        <v/>
      </c>
      <c r="CV816" s="43" t="str">
        <f t="shared" si="479"/>
        <v/>
      </c>
      <c r="CW816" s="43" t="str">
        <f t="shared" si="480"/>
        <v/>
      </c>
      <c r="CX816" s="13"/>
    </row>
    <row r="817" spans="1:102" x14ac:dyDescent="0.25">
      <c r="A817" s="31"/>
      <c r="B817" s="13"/>
      <c r="C817" s="13"/>
      <c r="D817" s="13"/>
      <c r="E817" s="32"/>
      <c r="F817" s="32"/>
      <c r="G817" s="32"/>
      <c r="H817" s="32"/>
      <c r="I817" s="32"/>
      <c r="J817" s="13"/>
      <c r="K817" s="33"/>
      <c r="L817" s="34" t="str">
        <f>IFERROR(INDEX('Pokemon Data'!A:A,MATCH($A817,'Pokemon Data'!$B:$B,0)),"")</f>
        <v/>
      </c>
      <c r="M817" s="34" t="str">
        <f>IFERROR(INDEX('Pokemon Data'!I:I,MATCH($A817,'Pokemon Data'!$B:$B,0)),"")</f>
        <v/>
      </c>
      <c r="N817" s="34" t="str">
        <f>IFERROR(INDEX('Pokemon Data'!J:J,MATCH($A817,'Pokemon Data'!$B:$B,0)),"")</f>
        <v/>
      </c>
      <c r="O817" s="34" t="str">
        <f>IFERROR(INDEX('Pokemon Data'!K:K,MATCH($A817,'Pokemon Data'!$B:$B,0)),"")</f>
        <v/>
      </c>
      <c r="P817" s="35" t="str">
        <f>IFERROR(INDEX('Level Multipliers'!$A:$A,MATCH($D817,'Level Multipliers'!$B:$B,0)),"")</f>
        <v/>
      </c>
      <c r="Q817" s="36" t="str">
        <f>IFERROR(INDEX('Level Multipliers'!$D:$D,MATCH(P817,'Level Multipliers'!$A:$A,0)),"")</f>
        <v/>
      </c>
      <c r="R817" s="37" t="str">
        <f t="shared" si="444"/>
        <v/>
      </c>
      <c r="S817" s="37" t="str">
        <f t="shared" si="445"/>
        <v/>
      </c>
      <c r="T817" s="38" t="str">
        <f t="shared" si="446"/>
        <v/>
      </c>
      <c r="U817" s="38" t="str">
        <f t="shared" si="447"/>
        <v/>
      </c>
      <c r="V817" s="38" t="b">
        <f t="shared" si="448"/>
        <v>1</v>
      </c>
      <c r="W817" s="37" t="str">
        <f t="array" ref="W817:AG817">IF(V817,"",IVSolution($M817,$N817,$O817,R817,S817,T817,U817,$E817,$F817,$G817,$H817,$I817))</f>
        <v/>
      </c>
      <c r="X817" s="37" t="str">
        <v/>
      </c>
      <c r="Y817" s="37" t="str">
        <v/>
      </c>
      <c r="Z817" s="39" t="str">
        <v/>
      </c>
      <c r="AA817" s="39" t="str">
        <v/>
      </c>
      <c r="AB817" s="37" t="str">
        <v/>
      </c>
      <c r="AC817" s="37" t="str">
        <v/>
      </c>
      <c r="AD817" s="37" t="str">
        <v/>
      </c>
      <c r="AE817" s="37" t="str">
        <v/>
      </c>
      <c r="AF817" s="37" t="str">
        <v/>
      </c>
      <c r="AG817" s="37" t="str">
        <v/>
      </c>
      <c r="AH817" s="40" t="str">
        <f t="shared" si="449"/>
        <v/>
      </c>
      <c r="AI817" s="36" t="str">
        <f>IFERROR(INDEX('Level Multipliers'!$D:$D,MATCH(AH817,'Level Multipliers'!$A:$A,0)),"")</f>
        <v/>
      </c>
      <c r="AJ817" s="37" t="str">
        <f t="shared" si="450"/>
        <v/>
      </c>
      <c r="AK817" s="37" t="str">
        <f t="shared" si="451"/>
        <v/>
      </c>
      <c r="AL817" s="38" t="str">
        <f t="shared" si="452"/>
        <v/>
      </c>
      <c r="AM817" s="38" t="str">
        <f t="shared" si="453"/>
        <v/>
      </c>
      <c r="AN817" s="38" t="b">
        <f t="shared" si="454"/>
        <v>1</v>
      </c>
      <c r="AO817" s="37" t="str">
        <f t="array" ref="AO817:AY817">IF(AN817,"",IVSolution($M817,$N817,$O817,AJ817,AK817,AL817,AM817,$E817,$F817,$G817,$H817,$I817))</f>
        <v/>
      </c>
      <c r="AP817" s="37" t="str">
        <v/>
      </c>
      <c r="AQ817" s="37" t="str">
        <v/>
      </c>
      <c r="AR817" s="39" t="str">
        <v/>
      </c>
      <c r="AS817" s="39" t="str">
        <v/>
      </c>
      <c r="AT817" s="37" t="str">
        <v/>
      </c>
      <c r="AU817" s="37" t="str">
        <v/>
      </c>
      <c r="AV817" s="37" t="str">
        <v/>
      </c>
      <c r="AW817" s="37" t="str">
        <v/>
      </c>
      <c r="AX817" s="37" t="str">
        <v/>
      </c>
      <c r="AY817" s="37" t="str">
        <v/>
      </c>
      <c r="AZ817" s="40" t="str">
        <f t="shared" si="455"/>
        <v/>
      </c>
      <c r="BA817" s="36" t="str">
        <f>IFERROR(INDEX('Level Multipliers'!$D:$D,MATCH(AZ817,'Level Multipliers'!$A:$A,0)),"")</f>
        <v/>
      </c>
      <c r="BB817" s="37" t="str">
        <f t="shared" si="456"/>
        <v/>
      </c>
      <c r="BC817" s="37" t="str">
        <f t="shared" si="457"/>
        <v/>
      </c>
      <c r="BD817" s="38" t="str">
        <f t="shared" si="458"/>
        <v/>
      </c>
      <c r="BE817" s="38" t="str">
        <f t="shared" si="459"/>
        <v/>
      </c>
      <c r="BF817" s="38" t="b">
        <f t="shared" si="460"/>
        <v>1</v>
      </c>
      <c r="BG817" s="37" t="str">
        <f t="array" ref="BG817:BQ817">IF(BF817,"",IVSolution($M817,$N817,$O817,BB817,BC817,BD817,BE817,$E817,$F817,$G817,$H817,$I817))</f>
        <v/>
      </c>
      <c r="BH817" s="37" t="str">
        <v/>
      </c>
      <c r="BI817" s="37" t="str">
        <v/>
      </c>
      <c r="BJ817" s="39" t="str">
        <v/>
      </c>
      <c r="BK817" s="39" t="str">
        <v/>
      </c>
      <c r="BL817" s="37" t="str">
        <v/>
      </c>
      <c r="BM817" s="37" t="str">
        <v/>
      </c>
      <c r="BN817" s="37" t="str">
        <v/>
      </c>
      <c r="BO817" s="37" t="str">
        <v/>
      </c>
      <c r="BP817" s="37" t="str">
        <v/>
      </c>
      <c r="BQ817" s="37" t="str">
        <v/>
      </c>
      <c r="BR817" s="40" t="str">
        <f t="shared" si="461"/>
        <v/>
      </c>
      <c r="BS817" s="36" t="str">
        <f>IFERROR(INDEX('Level Multipliers'!$D:$D,MATCH(BR817,'Level Multipliers'!$A:$A,0)),"")</f>
        <v/>
      </c>
      <c r="BT817" s="37" t="str">
        <f t="shared" si="462"/>
        <v/>
      </c>
      <c r="BU817" s="37" t="str">
        <f t="shared" si="463"/>
        <v/>
      </c>
      <c r="BV817" s="38" t="str">
        <f t="shared" si="464"/>
        <v/>
      </c>
      <c r="BW817" s="38" t="str">
        <f t="shared" si="465"/>
        <v/>
      </c>
      <c r="BX817" s="38" t="b">
        <f t="shared" si="466"/>
        <v>1</v>
      </c>
      <c r="BY817" s="37" t="str">
        <f t="array" ref="BY817:CI817">IF(BX817,"",IVSolution($M817,$N817,$O817,BT817,BU817,BV817,BW817,$E817,$F817,$G817,$H817,$I817))</f>
        <v/>
      </c>
      <c r="BZ817" s="37" t="str">
        <v/>
      </c>
      <c r="CA817" s="37" t="str">
        <v/>
      </c>
      <c r="CB817" s="39" t="str">
        <v/>
      </c>
      <c r="CC817" s="39" t="str">
        <v/>
      </c>
      <c r="CD817" s="37" t="str">
        <v/>
      </c>
      <c r="CE817" s="37" t="str">
        <v/>
      </c>
      <c r="CF817" s="37" t="str">
        <v/>
      </c>
      <c r="CG817" s="37" t="str">
        <v/>
      </c>
      <c r="CH817" s="37" t="str">
        <v/>
      </c>
      <c r="CI817" s="37" t="str">
        <v/>
      </c>
      <c r="CJ817" s="41" t="str">
        <f t="shared" si="467"/>
        <v/>
      </c>
      <c r="CK817" s="41" t="str">
        <f t="shared" si="468"/>
        <v/>
      </c>
      <c r="CL817" s="61" t="str">
        <f t="shared" si="469"/>
        <v/>
      </c>
      <c r="CM817" s="39" t="str">
        <f t="shared" si="470"/>
        <v/>
      </c>
      <c r="CN817" s="39" t="str">
        <f t="shared" si="471"/>
        <v/>
      </c>
      <c r="CO817" s="42" t="str">
        <f t="shared" si="472"/>
        <v/>
      </c>
      <c r="CP817" s="42" t="str">
        <f t="shared" si="473"/>
        <v/>
      </c>
      <c r="CQ817" s="42" t="str">
        <f t="shared" si="474"/>
        <v/>
      </c>
      <c r="CR817" s="42" t="str">
        <f t="shared" si="475"/>
        <v/>
      </c>
      <c r="CS817" s="42" t="str">
        <f t="shared" si="476"/>
        <v/>
      </c>
      <c r="CT817" s="42" t="str">
        <f t="shared" si="477"/>
        <v/>
      </c>
      <c r="CU817" s="43" t="str">
        <f t="shared" si="478"/>
        <v/>
      </c>
      <c r="CV817" s="43" t="str">
        <f t="shared" si="479"/>
        <v/>
      </c>
      <c r="CW817" s="43" t="str">
        <f t="shared" si="480"/>
        <v/>
      </c>
      <c r="CX817" s="13"/>
    </row>
    <row r="818" spans="1:102" x14ac:dyDescent="0.25">
      <c r="A818" s="31"/>
      <c r="B818" s="13"/>
      <c r="C818" s="13"/>
      <c r="D818" s="13"/>
      <c r="E818" s="32"/>
      <c r="F818" s="32"/>
      <c r="G818" s="32"/>
      <c r="H818" s="32"/>
      <c r="I818" s="32"/>
      <c r="J818" s="13"/>
      <c r="K818" s="33"/>
      <c r="L818" s="34" t="str">
        <f>IFERROR(INDEX('Pokemon Data'!A:A,MATCH($A818,'Pokemon Data'!$B:$B,0)),"")</f>
        <v/>
      </c>
      <c r="M818" s="34" t="str">
        <f>IFERROR(INDEX('Pokemon Data'!I:I,MATCH($A818,'Pokemon Data'!$B:$B,0)),"")</f>
        <v/>
      </c>
      <c r="N818" s="34" t="str">
        <f>IFERROR(INDEX('Pokemon Data'!J:J,MATCH($A818,'Pokemon Data'!$B:$B,0)),"")</f>
        <v/>
      </c>
      <c r="O818" s="34" t="str">
        <f>IFERROR(INDEX('Pokemon Data'!K:K,MATCH($A818,'Pokemon Data'!$B:$B,0)),"")</f>
        <v/>
      </c>
      <c r="P818" s="35" t="str">
        <f>IFERROR(INDEX('Level Multipliers'!$A:$A,MATCH($D818,'Level Multipliers'!$B:$B,0)),"")</f>
        <v/>
      </c>
      <c r="Q818" s="36" t="str">
        <f>IFERROR(INDEX('Level Multipliers'!$D:$D,MATCH(P818,'Level Multipliers'!$A:$A,0)),"")</f>
        <v/>
      </c>
      <c r="R818" s="37" t="str">
        <f t="shared" si="444"/>
        <v/>
      </c>
      <c r="S818" s="37" t="str">
        <f t="shared" si="445"/>
        <v/>
      </c>
      <c r="T818" s="38" t="str">
        <f t="shared" si="446"/>
        <v/>
      </c>
      <c r="U818" s="38" t="str">
        <f t="shared" si="447"/>
        <v/>
      </c>
      <c r="V818" s="38" t="b">
        <f t="shared" si="448"/>
        <v>1</v>
      </c>
      <c r="W818" s="37" t="str">
        <f t="array" ref="W818:AG818">IF(V818,"",IVSolution($M818,$N818,$O818,R818,S818,T818,U818,$E818,$F818,$G818,$H818,$I818))</f>
        <v/>
      </c>
      <c r="X818" s="37" t="str">
        <v/>
      </c>
      <c r="Y818" s="37" t="str">
        <v/>
      </c>
      <c r="Z818" s="39" t="str">
        <v/>
      </c>
      <c r="AA818" s="39" t="str">
        <v/>
      </c>
      <c r="AB818" s="37" t="str">
        <v/>
      </c>
      <c r="AC818" s="37" t="str">
        <v/>
      </c>
      <c r="AD818" s="37" t="str">
        <v/>
      </c>
      <c r="AE818" s="37" t="str">
        <v/>
      </c>
      <c r="AF818" s="37" t="str">
        <v/>
      </c>
      <c r="AG818" s="37" t="str">
        <v/>
      </c>
      <c r="AH818" s="40" t="str">
        <f t="shared" si="449"/>
        <v/>
      </c>
      <c r="AI818" s="36" t="str">
        <f>IFERROR(INDEX('Level Multipliers'!$D:$D,MATCH(AH818,'Level Multipliers'!$A:$A,0)),"")</f>
        <v/>
      </c>
      <c r="AJ818" s="37" t="str">
        <f t="shared" si="450"/>
        <v/>
      </c>
      <c r="AK818" s="37" t="str">
        <f t="shared" si="451"/>
        <v/>
      </c>
      <c r="AL818" s="38" t="str">
        <f t="shared" si="452"/>
        <v/>
      </c>
      <c r="AM818" s="38" t="str">
        <f t="shared" si="453"/>
        <v/>
      </c>
      <c r="AN818" s="38" t="b">
        <f t="shared" si="454"/>
        <v>1</v>
      </c>
      <c r="AO818" s="37" t="str">
        <f t="array" ref="AO818:AY818">IF(AN818,"",IVSolution($M818,$N818,$O818,AJ818,AK818,AL818,AM818,$E818,$F818,$G818,$H818,$I818))</f>
        <v/>
      </c>
      <c r="AP818" s="37" t="str">
        <v/>
      </c>
      <c r="AQ818" s="37" t="str">
        <v/>
      </c>
      <c r="AR818" s="39" t="str">
        <v/>
      </c>
      <c r="AS818" s="39" t="str">
        <v/>
      </c>
      <c r="AT818" s="37" t="str">
        <v/>
      </c>
      <c r="AU818" s="37" t="str">
        <v/>
      </c>
      <c r="AV818" s="37" t="str">
        <v/>
      </c>
      <c r="AW818" s="37" t="str">
        <v/>
      </c>
      <c r="AX818" s="37" t="str">
        <v/>
      </c>
      <c r="AY818" s="37" t="str">
        <v/>
      </c>
      <c r="AZ818" s="40" t="str">
        <f t="shared" si="455"/>
        <v/>
      </c>
      <c r="BA818" s="36" t="str">
        <f>IFERROR(INDEX('Level Multipliers'!$D:$D,MATCH(AZ818,'Level Multipliers'!$A:$A,0)),"")</f>
        <v/>
      </c>
      <c r="BB818" s="37" t="str">
        <f t="shared" si="456"/>
        <v/>
      </c>
      <c r="BC818" s="37" t="str">
        <f t="shared" si="457"/>
        <v/>
      </c>
      <c r="BD818" s="38" t="str">
        <f t="shared" si="458"/>
        <v/>
      </c>
      <c r="BE818" s="38" t="str">
        <f t="shared" si="459"/>
        <v/>
      </c>
      <c r="BF818" s="38" t="b">
        <f t="shared" si="460"/>
        <v>1</v>
      </c>
      <c r="BG818" s="37" t="str">
        <f t="array" ref="BG818:BQ818">IF(BF818,"",IVSolution($M818,$N818,$O818,BB818,BC818,BD818,BE818,$E818,$F818,$G818,$H818,$I818))</f>
        <v/>
      </c>
      <c r="BH818" s="37" t="str">
        <v/>
      </c>
      <c r="BI818" s="37" t="str">
        <v/>
      </c>
      <c r="BJ818" s="39" t="str">
        <v/>
      </c>
      <c r="BK818" s="39" t="str">
        <v/>
      </c>
      <c r="BL818" s="37" t="str">
        <v/>
      </c>
      <c r="BM818" s="37" t="str">
        <v/>
      </c>
      <c r="BN818" s="37" t="str">
        <v/>
      </c>
      <c r="BO818" s="37" t="str">
        <v/>
      </c>
      <c r="BP818" s="37" t="str">
        <v/>
      </c>
      <c r="BQ818" s="37" t="str">
        <v/>
      </c>
      <c r="BR818" s="40" t="str">
        <f t="shared" si="461"/>
        <v/>
      </c>
      <c r="BS818" s="36" t="str">
        <f>IFERROR(INDEX('Level Multipliers'!$D:$D,MATCH(BR818,'Level Multipliers'!$A:$A,0)),"")</f>
        <v/>
      </c>
      <c r="BT818" s="37" t="str">
        <f t="shared" si="462"/>
        <v/>
      </c>
      <c r="BU818" s="37" t="str">
        <f t="shared" si="463"/>
        <v/>
      </c>
      <c r="BV818" s="38" t="str">
        <f t="shared" si="464"/>
        <v/>
      </c>
      <c r="BW818" s="38" t="str">
        <f t="shared" si="465"/>
        <v/>
      </c>
      <c r="BX818" s="38" t="b">
        <f t="shared" si="466"/>
        <v>1</v>
      </c>
      <c r="BY818" s="37" t="str">
        <f t="array" ref="BY818:CI818">IF(BX818,"",IVSolution($M818,$N818,$O818,BT818,BU818,BV818,BW818,$E818,$F818,$G818,$H818,$I818))</f>
        <v/>
      </c>
      <c r="BZ818" s="37" t="str">
        <v/>
      </c>
      <c r="CA818" s="37" t="str">
        <v/>
      </c>
      <c r="CB818" s="39" t="str">
        <v/>
      </c>
      <c r="CC818" s="39" t="str">
        <v/>
      </c>
      <c r="CD818" s="37" t="str">
        <v/>
      </c>
      <c r="CE818" s="37" t="str">
        <v/>
      </c>
      <c r="CF818" s="37" t="str">
        <v/>
      </c>
      <c r="CG818" s="37" t="str">
        <v/>
      </c>
      <c r="CH818" s="37" t="str">
        <v/>
      </c>
      <c r="CI818" s="37" t="str">
        <v/>
      </c>
      <c r="CJ818" s="41" t="str">
        <f t="shared" si="467"/>
        <v/>
      </c>
      <c r="CK818" s="41" t="str">
        <f t="shared" si="468"/>
        <v/>
      </c>
      <c r="CL818" s="61" t="str">
        <f t="shared" si="469"/>
        <v/>
      </c>
      <c r="CM818" s="39" t="str">
        <f t="shared" si="470"/>
        <v/>
      </c>
      <c r="CN818" s="39" t="str">
        <f t="shared" si="471"/>
        <v/>
      </c>
      <c r="CO818" s="42" t="str">
        <f t="shared" si="472"/>
        <v/>
      </c>
      <c r="CP818" s="42" t="str">
        <f t="shared" si="473"/>
        <v/>
      </c>
      <c r="CQ818" s="42" t="str">
        <f t="shared" si="474"/>
        <v/>
      </c>
      <c r="CR818" s="42" t="str">
        <f t="shared" si="475"/>
        <v/>
      </c>
      <c r="CS818" s="42" t="str">
        <f t="shared" si="476"/>
        <v/>
      </c>
      <c r="CT818" s="42" t="str">
        <f t="shared" si="477"/>
        <v/>
      </c>
      <c r="CU818" s="43" t="str">
        <f t="shared" si="478"/>
        <v/>
      </c>
      <c r="CV818" s="43" t="str">
        <f t="shared" si="479"/>
        <v/>
      </c>
      <c r="CW818" s="43" t="str">
        <f t="shared" si="480"/>
        <v/>
      </c>
      <c r="CX818" s="13"/>
    </row>
    <row r="819" spans="1:102" x14ac:dyDescent="0.25">
      <c r="A819" s="31"/>
      <c r="B819" s="13"/>
      <c r="C819" s="13"/>
      <c r="D819" s="13"/>
      <c r="E819" s="32"/>
      <c r="F819" s="32"/>
      <c r="G819" s="32"/>
      <c r="H819" s="32"/>
      <c r="I819" s="32"/>
      <c r="J819" s="13"/>
      <c r="K819" s="33"/>
      <c r="L819" s="34" t="str">
        <f>IFERROR(INDEX('Pokemon Data'!A:A,MATCH($A819,'Pokemon Data'!$B:$B,0)),"")</f>
        <v/>
      </c>
      <c r="M819" s="34" t="str">
        <f>IFERROR(INDEX('Pokemon Data'!I:I,MATCH($A819,'Pokemon Data'!$B:$B,0)),"")</f>
        <v/>
      </c>
      <c r="N819" s="34" t="str">
        <f>IFERROR(INDEX('Pokemon Data'!J:J,MATCH($A819,'Pokemon Data'!$B:$B,0)),"")</f>
        <v/>
      </c>
      <c r="O819" s="34" t="str">
        <f>IFERROR(INDEX('Pokemon Data'!K:K,MATCH($A819,'Pokemon Data'!$B:$B,0)),"")</f>
        <v/>
      </c>
      <c r="P819" s="35" t="str">
        <f>IFERROR(INDEX('Level Multipliers'!$A:$A,MATCH($D819,'Level Multipliers'!$B:$B,0)),"")</f>
        <v/>
      </c>
      <c r="Q819" s="36" t="str">
        <f>IFERROR(INDEX('Level Multipliers'!$D:$D,MATCH(P819,'Level Multipliers'!$A:$A,0)),"")</f>
        <v/>
      </c>
      <c r="R819" s="37" t="str">
        <f t="shared" si="444"/>
        <v/>
      </c>
      <c r="S819" s="37" t="str">
        <f t="shared" si="445"/>
        <v/>
      </c>
      <c r="T819" s="38" t="str">
        <f t="shared" si="446"/>
        <v/>
      </c>
      <c r="U819" s="38" t="str">
        <f t="shared" si="447"/>
        <v/>
      </c>
      <c r="V819" s="38" t="b">
        <f t="shared" si="448"/>
        <v>1</v>
      </c>
      <c r="W819" s="37" t="str">
        <f t="array" ref="W819:AG819">IF(V819,"",IVSolution($M819,$N819,$O819,R819,S819,T819,U819,$E819,$F819,$G819,$H819,$I819))</f>
        <v/>
      </c>
      <c r="X819" s="37" t="str">
        <v/>
      </c>
      <c r="Y819" s="37" t="str">
        <v/>
      </c>
      <c r="Z819" s="39" t="str">
        <v/>
      </c>
      <c r="AA819" s="39" t="str">
        <v/>
      </c>
      <c r="AB819" s="37" t="str">
        <v/>
      </c>
      <c r="AC819" s="37" t="str">
        <v/>
      </c>
      <c r="AD819" s="37" t="str">
        <v/>
      </c>
      <c r="AE819" s="37" t="str">
        <v/>
      </c>
      <c r="AF819" s="37" t="str">
        <v/>
      </c>
      <c r="AG819" s="37" t="str">
        <v/>
      </c>
      <c r="AH819" s="40" t="str">
        <f t="shared" si="449"/>
        <v/>
      </c>
      <c r="AI819" s="36" t="str">
        <f>IFERROR(INDEX('Level Multipliers'!$D:$D,MATCH(AH819,'Level Multipliers'!$A:$A,0)),"")</f>
        <v/>
      </c>
      <c r="AJ819" s="37" t="str">
        <f t="shared" si="450"/>
        <v/>
      </c>
      <c r="AK819" s="37" t="str">
        <f t="shared" si="451"/>
        <v/>
      </c>
      <c r="AL819" s="38" t="str">
        <f t="shared" si="452"/>
        <v/>
      </c>
      <c r="AM819" s="38" t="str">
        <f t="shared" si="453"/>
        <v/>
      </c>
      <c r="AN819" s="38" t="b">
        <f t="shared" si="454"/>
        <v>1</v>
      </c>
      <c r="AO819" s="37" t="str">
        <f t="array" ref="AO819:AY819">IF(AN819,"",IVSolution($M819,$N819,$O819,AJ819,AK819,AL819,AM819,$E819,$F819,$G819,$H819,$I819))</f>
        <v/>
      </c>
      <c r="AP819" s="37" t="str">
        <v/>
      </c>
      <c r="AQ819" s="37" t="str">
        <v/>
      </c>
      <c r="AR819" s="39" t="str">
        <v/>
      </c>
      <c r="AS819" s="39" t="str">
        <v/>
      </c>
      <c r="AT819" s="37" t="str">
        <v/>
      </c>
      <c r="AU819" s="37" t="str">
        <v/>
      </c>
      <c r="AV819" s="37" t="str">
        <v/>
      </c>
      <c r="AW819" s="37" t="str">
        <v/>
      </c>
      <c r="AX819" s="37" t="str">
        <v/>
      </c>
      <c r="AY819" s="37" t="str">
        <v/>
      </c>
      <c r="AZ819" s="40" t="str">
        <f t="shared" si="455"/>
        <v/>
      </c>
      <c r="BA819" s="36" t="str">
        <f>IFERROR(INDEX('Level Multipliers'!$D:$D,MATCH(AZ819,'Level Multipliers'!$A:$A,0)),"")</f>
        <v/>
      </c>
      <c r="BB819" s="37" t="str">
        <f t="shared" si="456"/>
        <v/>
      </c>
      <c r="BC819" s="37" t="str">
        <f t="shared" si="457"/>
        <v/>
      </c>
      <c r="BD819" s="38" t="str">
        <f t="shared" si="458"/>
        <v/>
      </c>
      <c r="BE819" s="38" t="str">
        <f t="shared" si="459"/>
        <v/>
      </c>
      <c r="BF819" s="38" t="b">
        <f t="shared" si="460"/>
        <v>1</v>
      </c>
      <c r="BG819" s="37" t="str">
        <f t="array" ref="BG819:BQ819">IF(BF819,"",IVSolution($M819,$N819,$O819,BB819,BC819,BD819,BE819,$E819,$F819,$G819,$H819,$I819))</f>
        <v/>
      </c>
      <c r="BH819" s="37" t="str">
        <v/>
      </c>
      <c r="BI819" s="37" t="str">
        <v/>
      </c>
      <c r="BJ819" s="39" t="str">
        <v/>
      </c>
      <c r="BK819" s="39" t="str">
        <v/>
      </c>
      <c r="BL819" s="37" t="str">
        <v/>
      </c>
      <c r="BM819" s="37" t="str">
        <v/>
      </c>
      <c r="BN819" s="37" t="str">
        <v/>
      </c>
      <c r="BO819" s="37" t="str">
        <v/>
      </c>
      <c r="BP819" s="37" t="str">
        <v/>
      </c>
      <c r="BQ819" s="37" t="str">
        <v/>
      </c>
      <c r="BR819" s="40" t="str">
        <f t="shared" si="461"/>
        <v/>
      </c>
      <c r="BS819" s="36" t="str">
        <f>IFERROR(INDEX('Level Multipliers'!$D:$D,MATCH(BR819,'Level Multipliers'!$A:$A,0)),"")</f>
        <v/>
      </c>
      <c r="BT819" s="37" t="str">
        <f t="shared" si="462"/>
        <v/>
      </c>
      <c r="BU819" s="37" t="str">
        <f t="shared" si="463"/>
        <v/>
      </c>
      <c r="BV819" s="38" t="str">
        <f t="shared" si="464"/>
        <v/>
      </c>
      <c r="BW819" s="38" t="str">
        <f t="shared" si="465"/>
        <v/>
      </c>
      <c r="BX819" s="38" t="b">
        <f t="shared" si="466"/>
        <v>1</v>
      </c>
      <c r="BY819" s="37" t="str">
        <f t="array" ref="BY819:CI819">IF(BX819,"",IVSolution($M819,$N819,$O819,BT819,BU819,BV819,BW819,$E819,$F819,$G819,$H819,$I819))</f>
        <v/>
      </c>
      <c r="BZ819" s="37" t="str">
        <v/>
      </c>
      <c r="CA819" s="37" t="str">
        <v/>
      </c>
      <c r="CB819" s="39" t="str">
        <v/>
      </c>
      <c r="CC819" s="39" t="str">
        <v/>
      </c>
      <c r="CD819" s="37" t="str">
        <v/>
      </c>
      <c r="CE819" s="37" t="str">
        <v/>
      </c>
      <c r="CF819" s="37" t="str">
        <v/>
      </c>
      <c r="CG819" s="37" t="str">
        <v/>
      </c>
      <c r="CH819" s="37" t="str">
        <v/>
      </c>
      <c r="CI819" s="37" t="str">
        <v/>
      </c>
      <c r="CJ819" s="41" t="str">
        <f t="shared" si="467"/>
        <v/>
      </c>
      <c r="CK819" s="41" t="str">
        <f t="shared" si="468"/>
        <v/>
      </c>
      <c r="CL819" s="61" t="str">
        <f t="shared" si="469"/>
        <v/>
      </c>
      <c r="CM819" s="39" t="str">
        <f t="shared" si="470"/>
        <v/>
      </c>
      <c r="CN819" s="39" t="str">
        <f t="shared" si="471"/>
        <v/>
      </c>
      <c r="CO819" s="42" t="str">
        <f t="shared" si="472"/>
        <v/>
      </c>
      <c r="CP819" s="42" t="str">
        <f t="shared" si="473"/>
        <v/>
      </c>
      <c r="CQ819" s="42" t="str">
        <f t="shared" si="474"/>
        <v/>
      </c>
      <c r="CR819" s="42" t="str">
        <f t="shared" si="475"/>
        <v/>
      </c>
      <c r="CS819" s="42" t="str">
        <f t="shared" si="476"/>
        <v/>
      </c>
      <c r="CT819" s="42" t="str">
        <f t="shared" si="477"/>
        <v/>
      </c>
      <c r="CU819" s="43" t="str">
        <f t="shared" si="478"/>
        <v/>
      </c>
      <c r="CV819" s="43" t="str">
        <f t="shared" si="479"/>
        <v/>
      </c>
      <c r="CW819" s="43" t="str">
        <f t="shared" si="480"/>
        <v/>
      </c>
      <c r="CX819" s="13"/>
    </row>
    <row r="820" spans="1:102" x14ac:dyDescent="0.25">
      <c r="A820" s="31"/>
      <c r="B820" s="13"/>
      <c r="C820" s="13"/>
      <c r="D820" s="13"/>
      <c r="E820" s="32"/>
      <c r="F820" s="32"/>
      <c r="G820" s="32"/>
      <c r="H820" s="32"/>
      <c r="I820" s="32"/>
      <c r="J820" s="13"/>
      <c r="K820" s="33"/>
      <c r="L820" s="34" t="str">
        <f>IFERROR(INDEX('Pokemon Data'!A:A,MATCH($A820,'Pokemon Data'!$B:$B,0)),"")</f>
        <v/>
      </c>
      <c r="M820" s="34" t="str">
        <f>IFERROR(INDEX('Pokemon Data'!I:I,MATCH($A820,'Pokemon Data'!$B:$B,0)),"")</f>
        <v/>
      </c>
      <c r="N820" s="34" t="str">
        <f>IFERROR(INDEX('Pokemon Data'!J:J,MATCH($A820,'Pokemon Data'!$B:$B,0)),"")</f>
        <v/>
      </c>
      <c r="O820" s="34" t="str">
        <f>IFERROR(INDEX('Pokemon Data'!K:K,MATCH($A820,'Pokemon Data'!$B:$B,0)),"")</f>
        <v/>
      </c>
      <c r="P820" s="35" t="str">
        <f>IFERROR(INDEX('Level Multipliers'!$A:$A,MATCH($D820,'Level Multipliers'!$B:$B,0)),"")</f>
        <v/>
      </c>
      <c r="Q820" s="36" t="str">
        <f>IFERROR(INDEX('Level Multipliers'!$D:$D,MATCH(P820,'Level Multipliers'!$A:$A,0)),"")</f>
        <v/>
      </c>
      <c r="R820" s="37" t="str">
        <f t="shared" si="444"/>
        <v/>
      </c>
      <c r="S820" s="37" t="str">
        <f t="shared" si="445"/>
        <v/>
      </c>
      <c r="T820" s="38" t="str">
        <f t="shared" si="446"/>
        <v/>
      </c>
      <c r="U820" s="38" t="str">
        <f t="shared" si="447"/>
        <v/>
      </c>
      <c r="V820" s="38" t="b">
        <f t="shared" si="448"/>
        <v>1</v>
      </c>
      <c r="W820" s="37" t="str">
        <f t="array" ref="W820:AG820">IF(V820,"",IVSolution($M820,$N820,$O820,R820,S820,T820,U820,$E820,$F820,$G820,$H820,$I820))</f>
        <v/>
      </c>
      <c r="X820" s="37" t="str">
        <v/>
      </c>
      <c r="Y820" s="37" t="str">
        <v/>
      </c>
      <c r="Z820" s="39" t="str">
        <v/>
      </c>
      <c r="AA820" s="39" t="str">
        <v/>
      </c>
      <c r="AB820" s="37" t="str">
        <v/>
      </c>
      <c r="AC820" s="37" t="str">
        <v/>
      </c>
      <c r="AD820" s="37" t="str">
        <v/>
      </c>
      <c r="AE820" s="37" t="str">
        <v/>
      </c>
      <c r="AF820" s="37" t="str">
        <v/>
      </c>
      <c r="AG820" s="37" t="str">
        <v/>
      </c>
      <c r="AH820" s="40" t="str">
        <f t="shared" si="449"/>
        <v/>
      </c>
      <c r="AI820" s="36" t="str">
        <f>IFERROR(INDEX('Level Multipliers'!$D:$D,MATCH(AH820,'Level Multipliers'!$A:$A,0)),"")</f>
        <v/>
      </c>
      <c r="AJ820" s="37" t="str">
        <f t="shared" si="450"/>
        <v/>
      </c>
      <c r="AK820" s="37" t="str">
        <f t="shared" si="451"/>
        <v/>
      </c>
      <c r="AL820" s="38" t="str">
        <f t="shared" si="452"/>
        <v/>
      </c>
      <c r="AM820" s="38" t="str">
        <f t="shared" si="453"/>
        <v/>
      </c>
      <c r="AN820" s="38" t="b">
        <f t="shared" si="454"/>
        <v>1</v>
      </c>
      <c r="AO820" s="37" t="str">
        <f t="array" ref="AO820:AY820">IF(AN820,"",IVSolution($M820,$N820,$O820,AJ820,AK820,AL820,AM820,$E820,$F820,$G820,$H820,$I820))</f>
        <v/>
      </c>
      <c r="AP820" s="37" t="str">
        <v/>
      </c>
      <c r="AQ820" s="37" t="str">
        <v/>
      </c>
      <c r="AR820" s="39" t="str">
        <v/>
      </c>
      <c r="AS820" s="39" t="str">
        <v/>
      </c>
      <c r="AT820" s="37" t="str">
        <v/>
      </c>
      <c r="AU820" s="37" t="str">
        <v/>
      </c>
      <c r="AV820" s="37" t="str">
        <v/>
      </c>
      <c r="AW820" s="37" t="str">
        <v/>
      </c>
      <c r="AX820" s="37" t="str">
        <v/>
      </c>
      <c r="AY820" s="37" t="str">
        <v/>
      </c>
      <c r="AZ820" s="40" t="str">
        <f t="shared" si="455"/>
        <v/>
      </c>
      <c r="BA820" s="36" t="str">
        <f>IFERROR(INDEX('Level Multipliers'!$D:$D,MATCH(AZ820,'Level Multipliers'!$A:$A,0)),"")</f>
        <v/>
      </c>
      <c r="BB820" s="37" t="str">
        <f t="shared" si="456"/>
        <v/>
      </c>
      <c r="BC820" s="37" t="str">
        <f t="shared" si="457"/>
        <v/>
      </c>
      <c r="BD820" s="38" t="str">
        <f t="shared" si="458"/>
        <v/>
      </c>
      <c r="BE820" s="38" t="str">
        <f t="shared" si="459"/>
        <v/>
      </c>
      <c r="BF820" s="38" t="b">
        <f t="shared" si="460"/>
        <v>1</v>
      </c>
      <c r="BG820" s="37" t="str">
        <f t="array" ref="BG820:BQ820">IF(BF820,"",IVSolution($M820,$N820,$O820,BB820,BC820,BD820,BE820,$E820,$F820,$G820,$H820,$I820))</f>
        <v/>
      </c>
      <c r="BH820" s="37" t="str">
        <v/>
      </c>
      <c r="BI820" s="37" t="str">
        <v/>
      </c>
      <c r="BJ820" s="39" t="str">
        <v/>
      </c>
      <c r="BK820" s="39" t="str">
        <v/>
      </c>
      <c r="BL820" s="37" t="str">
        <v/>
      </c>
      <c r="BM820" s="37" t="str">
        <v/>
      </c>
      <c r="BN820" s="37" t="str">
        <v/>
      </c>
      <c r="BO820" s="37" t="str">
        <v/>
      </c>
      <c r="BP820" s="37" t="str">
        <v/>
      </c>
      <c r="BQ820" s="37" t="str">
        <v/>
      </c>
      <c r="BR820" s="40" t="str">
        <f t="shared" si="461"/>
        <v/>
      </c>
      <c r="BS820" s="36" t="str">
        <f>IFERROR(INDEX('Level Multipliers'!$D:$D,MATCH(BR820,'Level Multipliers'!$A:$A,0)),"")</f>
        <v/>
      </c>
      <c r="BT820" s="37" t="str">
        <f t="shared" si="462"/>
        <v/>
      </c>
      <c r="BU820" s="37" t="str">
        <f t="shared" si="463"/>
        <v/>
      </c>
      <c r="BV820" s="38" t="str">
        <f t="shared" si="464"/>
        <v/>
      </c>
      <c r="BW820" s="38" t="str">
        <f t="shared" si="465"/>
        <v/>
      </c>
      <c r="BX820" s="38" t="b">
        <f t="shared" si="466"/>
        <v>1</v>
      </c>
      <c r="BY820" s="37" t="str">
        <f t="array" ref="BY820:CI820">IF(BX820,"",IVSolution($M820,$N820,$O820,BT820,BU820,BV820,BW820,$E820,$F820,$G820,$H820,$I820))</f>
        <v/>
      </c>
      <c r="BZ820" s="37" t="str">
        <v/>
      </c>
      <c r="CA820" s="37" t="str">
        <v/>
      </c>
      <c r="CB820" s="39" t="str">
        <v/>
      </c>
      <c r="CC820" s="39" t="str">
        <v/>
      </c>
      <c r="CD820" s="37" t="str">
        <v/>
      </c>
      <c r="CE820" s="37" t="str">
        <v/>
      </c>
      <c r="CF820" s="37" t="str">
        <v/>
      </c>
      <c r="CG820" s="37" t="str">
        <v/>
      </c>
      <c r="CH820" s="37" t="str">
        <v/>
      </c>
      <c r="CI820" s="37" t="str">
        <v/>
      </c>
      <c r="CJ820" s="41" t="str">
        <f t="shared" si="467"/>
        <v/>
      </c>
      <c r="CK820" s="41" t="str">
        <f t="shared" si="468"/>
        <v/>
      </c>
      <c r="CL820" s="61" t="str">
        <f t="shared" si="469"/>
        <v/>
      </c>
      <c r="CM820" s="39" t="str">
        <f t="shared" si="470"/>
        <v/>
      </c>
      <c r="CN820" s="39" t="str">
        <f t="shared" si="471"/>
        <v/>
      </c>
      <c r="CO820" s="42" t="str">
        <f t="shared" si="472"/>
        <v/>
      </c>
      <c r="CP820" s="42" t="str">
        <f t="shared" si="473"/>
        <v/>
      </c>
      <c r="CQ820" s="42" t="str">
        <f t="shared" si="474"/>
        <v/>
      </c>
      <c r="CR820" s="42" t="str">
        <f t="shared" si="475"/>
        <v/>
      </c>
      <c r="CS820" s="42" t="str">
        <f t="shared" si="476"/>
        <v/>
      </c>
      <c r="CT820" s="42" t="str">
        <f t="shared" si="477"/>
        <v/>
      </c>
      <c r="CU820" s="43" t="str">
        <f t="shared" si="478"/>
        <v/>
      </c>
      <c r="CV820" s="43" t="str">
        <f t="shared" si="479"/>
        <v/>
      </c>
      <c r="CW820" s="43" t="str">
        <f t="shared" si="480"/>
        <v/>
      </c>
      <c r="CX820" s="13"/>
    </row>
    <row r="821" spans="1:102" x14ac:dyDescent="0.25">
      <c r="A821" s="31"/>
      <c r="B821" s="13"/>
      <c r="C821" s="13"/>
      <c r="D821" s="13"/>
      <c r="E821" s="32"/>
      <c r="F821" s="32"/>
      <c r="G821" s="32"/>
      <c r="H821" s="32"/>
      <c r="I821" s="32"/>
      <c r="J821" s="13"/>
      <c r="K821" s="33"/>
      <c r="L821" s="34" t="str">
        <f>IFERROR(INDEX('Pokemon Data'!A:A,MATCH($A821,'Pokemon Data'!$B:$B,0)),"")</f>
        <v/>
      </c>
      <c r="M821" s="34" t="str">
        <f>IFERROR(INDEX('Pokemon Data'!I:I,MATCH($A821,'Pokemon Data'!$B:$B,0)),"")</f>
        <v/>
      </c>
      <c r="N821" s="34" t="str">
        <f>IFERROR(INDEX('Pokemon Data'!J:J,MATCH($A821,'Pokemon Data'!$B:$B,0)),"")</f>
        <v/>
      </c>
      <c r="O821" s="34" t="str">
        <f>IFERROR(INDEX('Pokemon Data'!K:K,MATCH($A821,'Pokemon Data'!$B:$B,0)),"")</f>
        <v/>
      </c>
      <c r="P821" s="35" t="str">
        <f>IFERROR(INDEX('Level Multipliers'!$A:$A,MATCH($D821,'Level Multipliers'!$B:$B,0)),"")</f>
        <v/>
      </c>
      <c r="Q821" s="36" t="str">
        <f>IFERROR(INDEX('Level Multipliers'!$D:$D,MATCH(P821,'Level Multipliers'!$A:$A,0)),"")</f>
        <v/>
      </c>
      <c r="R821" s="37" t="str">
        <f t="shared" si="444"/>
        <v/>
      </c>
      <c r="S821" s="37" t="str">
        <f t="shared" si="445"/>
        <v/>
      </c>
      <c r="T821" s="38" t="str">
        <f t="shared" si="446"/>
        <v/>
      </c>
      <c r="U821" s="38" t="str">
        <f t="shared" si="447"/>
        <v/>
      </c>
      <c r="V821" s="38" t="b">
        <f t="shared" si="448"/>
        <v>1</v>
      </c>
      <c r="W821" s="37" t="str">
        <f t="array" ref="W821:AG821">IF(V821,"",IVSolution($M821,$N821,$O821,R821,S821,T821,U821,$E821,$F821,$G821,$H821,$I821))</f>
        <v/>
      </c>
      <c r="X821" s="37" t="str">
        <v/>
      </c>
      <c r="Y821" s="37" t="str">
        <v/>
      </c>
      <c r="Z821" s="39" t="str">
        <v/>
      </c>
      <c r="AA821" s="39" t="str">
        <v/>
      </c>
      <c r="AB821" s="37" t="str">
        <v/>
      </c>
      <c r="AC821" s="37" t="str">
        <v/>
      </c>
      <c r="AD821" s="37" t="str">
        <v/>
      </c>
      <c r="AE821" s="37" t="str">
        <v/>
      </c>
      <c r="AF821" s="37" t="str">
        <v/>
      </c>
      <c r="AG821" s="37" t="str">
        <v/>
      </c>
      <c r="AH821" s="40" t="str">
        <f t="shared" si="449"/>
        <v/>
      </c>
      <c r="AI821" s="36" t="str">
        <f>IFERROR(INDEX('Level Multipliers'!$D:$D,MATCH(AH821,'Level Multipliers'!$A:$A,0)),"")</f>
        <v/>
      </c>
      <c r="AJ821" s="37" t="str">
        <f t="shared" si="450"/>
        <v/>
      </c>
      <c r="AK821" s="37" t="str">
        <f t="shared" si="451"/>
        <v/>
      </c>
      <c r="AL821" s="38" t="str">
        <f t="shared" si="452"/>
        <v/>
      </c>
      <c r="AM821" s="38" t="str">
        <f t="shared" si="453"/>
        <v/>
      </c>
      <c r="AN821" s="38" t="b">
        <f t="shared" si="454"/>
        <v>1</v>
      </c>
      <c r="AO821" s="37" t="str">
        <f t="array" ref="AO821:AY821">IF(AN821,"",IVSolution($M821,$N821,$O821,AJ821,AK821,AL821,AM821,$E821,$F821,$G821,$H821,$I821))</f>
        <v/>
      </c>
      <c r="AP821" s="37" t="str">
        <v/>
      </c>
      <c r="AQ821" s="37" t="str">
        <v/>
      </c>
      <c r="AR821" s="39" t="str">
        <v/>
      </c>
      <c r="AS821" s="39" t="str">
        <v/>
      </c>
      <c r="AT821" s="37" t="str">
        <v/>
      </c>
      <c r="AU821" s="37" t="str">
        <v/>
      </c>
      <c r="AV821" s="37" t="str">
        <v/>
      </c>
      <c r="AW821" s="37" t="str">
        <v/>
      </c>
      <c r="AX821" s="37" t="str">
        <v/>
      </c>
      <c r="AY821" s="37" t="str">
        <v/>
      </c>
      <c r="AZ821" s="40" t="str">
        <f t="shared" si="455"/>
        <v/>
      </c>
      <c r="BA821" s="36" t="str">
        <f>IFERROR(INDEX('Level Multipliers'!$D:$D,MATCH(AZ821,'Level Multipliers'!$A:$A,0)),"")</f>
        <v/>
      </c>
      <c r="BB821" s="37" t="str">
        <f t="shared" si="456"/>
        <v/>
      </c>
      <c r="BC821" s="37" t="str">
        <f t="shared" si="457"/>
        <v/>
      </c>
      <c r="BD821" s="38" t="str">
        <f t="shared" si="458"/>
        <v/>
      </c>
      <c r="BE821" s="38" t="str">
        <f t="shared" si="459"/>
        <v/>
      </c>
      <c r="BF821" s="38" t="b">
        <f t="shared" si="460"/>
        <v>1</v>
      </c>
      <c r="BG821" s="37" t="str">
        <f t="array" ref="BG821:BQ821">IF(BF821,"",IVSolution($M821,$N821,$O821,BB821,BC821,BD821,BE821,$E821,$F821,$G821,$H821,$I821))</f>
        <v/>
      </c>
      <c r="BH821" s="37" t="str">
        <v/>
      </c>
      <c r="BI821" s="37" t="str">
        <v/>
      </c>
      <c r="BJ821" s="39" t="str">
        <v/>
      </c>
      <c r="BK821" s="39" t="str">
        <v/>
      </c>
      <c r="BL821" s="37" t="str">
        <v/>
      </c>
      <c r="BM821" s="37" t="str">
        <v/>
      </c>
      <c r="BN821" s="37" t="str">
        <v/>
      </c>
      <c r="BO821" s="37" t="str">
        <v/>
      </c>
      <c r="BP821" s="37" t="str">
        <v/>
      </c>
      <c r="BQ821" s="37" t="str">
        <v/>
      </c>
      <c r="BR821" s="40" t="str">
        <f t="shared" si="461"/>
        <v/>
      </c>
      <c r="BS821" s="36" t="str">
        <f>IFERROR(INDEX('Level Multipliers'!$D:$D,MATCH(BR821,'Level Multipliers'!$A:$A,0)),"")</f>
        <v/>
      </c>
      <c r="BT821" s="37" t="str">
        <f t="shared" si="462"/>
        <v/>
      </c>
      <c r="BU821" s="37" t="str">
        <f t="shared" si="463"/>
        <v/>
      </c>
      <c r="BV821" s="38" t="str">
        <f t="shared" si="464"/>
        <v/>
      </c>
      <c r="BW821" s="38" t="str">
        <f t="shared" si="465"/>
        <v/>
      </c>
      <c r="BX821" s="38" t="b">
        <f t="shared" si="466"/>
        <v>1</v>
      </c>
      <c r="BY821" s="37" t="str">
        <f t="array" ref="BY821:CI821">IF(BX821,"",IVSolution($M821,$N821,$O821,BT821,BU821,BV821,BW821,$E821,$F821,$G821,$H821,$I821))</f>
        <v/>
      </c>
      <c r="BZ821" s="37" t="str">
        <v/>
      </c>
      <c r="CA821" s="37" t="str">
        <v/>
      </c>
      <c r="CB821" s="39" t="str">
        <v/>
      </c>
      <c r="CC821" s="39" t="str">
        <v/>
      </c>
      <c r="CD821" s="37" t="str">
        <v/>
      </c>
      <c r="CE821" s="37" t="str">
        <v/>
      </c>
      <c r="CF821" s="37" t="str">
        <v/>
      </c>
      <c r="CG821" s="37" t="str">
        <v/>
      </c>
      <c r="CH821" s="37" t="str">
        <v/>
      </c>
      <c r="CI821" s="37" t="str">
        <v/>
      </c>
      <c r="CJ821" s="41" t="str">
        <f t="shared" si="467"/>
        <v/>
      </c>
      <c r="CK821" s="41" t="str">
        <f t="shared" si="468"/>
        <v/>
      </c>
      <c r="CL821" s="61" t="str">
        <f t="shared" si="469"/>
        <v/>
      </c>
      <c r="CM821" s="39" t="str">
        <f t="shared" si="470"/>
        <v/>
      </c>
      <c r="CN821" s="39" t="str">
        <f t="shared" si="471"/>
        <v/>
      </c>
      <c r="CO821" s="42" t="str">
        <f t="shared" si="472"/>
        <v/>
      </c>
      <c r="CP821" s="42" t="str">
        <f t="shared" si="473"/>
        <v/>
      </c>
      <c r="CQ821" s="42" t="str">
        <f t="shared" si="474"/>
        <v/>
      </c>
      <c r="CR821" s="42" t="str">
        <f t="shared" si="475"/>
        <v/>
      </c>
      <c r="CS821" s="42" t="str">
        <f t="shared" si="476"/>
        <v/>
      </c>
      <c r="CT821" s="42" t="str">
        <f t="shared" si="477"/>
        <v/>
      </c>
      <c r="CU821" s="43" t="str">
        <f t="shared" si="478"/>
        <v/>
      </c>
      <c r="CV821" s="43" t="str">
        <f t="shared" si="479"/>
        <v/>
      </c>
      <c r="CW821" s="43" t="str">
        <f t="shared" si="480"/>
        <v/>
      </c>
      <c r="CX821" s="13"/>
    </row>
    <row r="822" spans="1:102" x14ac:dyDescent="0.25">
      <c r="A822" s="31"/>
      <c r="B822" s="13"/>
      <c r="C822" s="13"/>
      <c r="D822" s="13"/>
      <c r="E822" s="32"/>
      <c r="F822" s="32"/>
      <c r="G822" s="32"/>
      <c r="H822" s="32"/>
      <c r="I822" s="32"/>
      <c r="J822" s="13"/>
      <c r="K822" s="33"/>
      <c r="L822" s="34" t="str">
        <f>IFERROR(INDEX('Pokemon Data'!A:A,MATCH($A822,'Pokemon Data'!$B:$B,0)),"")</f>
        <v/>
      </c>
      <c r="M822" s="34" t="str">
        <f>IFERROR(INDEX('Pokemon Data'!I:I,MATCH($A822,'Pokemon Data'!$B:$B,0)),"")</f>
        <v/>
      </c>
      <c r="N822" s="34" t="str">
        <f>IFERROR(INDEX('Pokemon Data'!J:J,MATCH($A822,'Pokemon Data'!$B:$B,0)),"")</f>
        <v/>
      </c>
      <c r="O822" s="34" t="str">
        <f>IFERROR(INDEX('Pokemon Data'!K:K,MATCH($A822,'Pokemon Data'!$B:$B,0)),"")</f>
        <v/>
      </c>
      <c r="P822" s="35" t="str">
        <f>IFERROR(INDEX('Level Multipliers'!$A:$A,MATCH($D822,'Level Multipliers'!$B:$B,0)),"")</f>
        <v/>
      </c>
      <c r="Q822" s="36" t="str">
        <f>IFERROR(INDEX('Level Multipliers'!$D:$D,MATCH(P822,'Level Multipliers'!$A:$A,0)),"")</f>
        <v/>
      </c>
      <c r="R822" s="37" t="str">
        <f t="shared" si="444"/>
        <v/>
      </c>
      <c r="S822" s="37" t="str">
        <f t="shared" si="445"/>
        <v/>
      </c>
      <c r="T822" s="38" t="str">
        <f t="shared" si="446"/>
        <v/>
      </c>
      <c r="U822" s="38" t="str">
        <f t="shared" si="447"/>
        <v/>
      </c>
      <c r="V822" s="38" t="b">
        <f t="shared" si="448"/>
        <v>1</v>
      </c>
      <c r="W822" s="37" t="str">
        <f t="array" ref="W822:AG822">IF(V822,"",IVSolution($M822,$N822,$O822,R822,S822,T822,U822,$E822,$F822,$G822,$H822,$I822))</f>
        <v/>
      </c>
      <c r="X822" s="37" t="str">
        <v/>
      </c>
      <c r="Y822" s="37" t="str">
        <v/>
      </c>
      <c r="Z822" s="39" t="str">
        <v/>
      </c>
      <c r="AA822" s="39" t="str">
        <v/>
      </c>
      <c r="AB822" s="37" t="str">
        <v/>
      </c>
      <c r="AC822" s="37" t="str">
        <v/>
      </c>
      <c r="AD822" s="37" t="str">
        <v/>
      </c>
      <c r="AE822" s="37" t="str">
        <v/>
      </c>
      <c r="AF822" s="37" t="str">
        <v/>
      </c>
      <c r="AG822" s="37" t="str">
        <v/>
      </c>
      <c r="AH822" s="40" t="str">
        <f t="shared" si="449"/>
        <v/>
      </c>
      <c r="AI822" s="36" t="str">
        <f>IFERROR(INDEX('Level Multipliers'!$D:$D,MATCH(AH822,'Level Multipliers'!$A:$A,0)),"")</f>
        <v/>
      </c>
      <c r="AJ822" s="37" t="str">
        <f t="shared" si="450"/>
        <v/>
      </c>
      <c r="AK822" s="37" t="str">
        <f t="shared" si="451"/>
        <v/>
      </c>
      <c r="AL822" s="38" t="str">
        <f t="shared" si="452"/>
        <v/>
      </c>
      <c r="AM822" s="38" t="str">
        <f t="shared" si="453"/>
        <v/>
      </c>
      <c r="AN822" s="38" t="b">
        <f t="shared" si="454"/>
        <v>1</v>
      </c>
      <c r="AO822" s="37" t="str">
        <f t="array" ref="AO822:AY822">IF(AN822,"",IVSolution($M822,$N822,$O822,AJ822,AK822,AL822,AM822,$E822,$F822,$G822,$H822,$I822))</f>
        <v/>
      </c>
      <c r="AP822" s="37" t="str">
        <v/>
      </c>
      <c r="AQ822" s="37" t="str">
        <v/>
      </c>
      <c r="AR822" s="39" t="str">
        <v/>
      </c>
      <c r="AS822" s="39" t="str">
        <v/>
      </c>
      <c r="AT822" s="37" t="str">
        <v/>
      </c>
      <c r="AU822" s="37" t="str">
        <v/>
      </c>
      <c r="AV822" s="37" t="str">
        <v/>
      </c>
      <c r="AW822" s="37" t="str">
        <v/>
      </c>
      <c r="AX822" s="37" t="str">
        <v/>
      </c>
      <c r="AY822" s="37" t="str">
        <v/>
      </c>
      <c r="AZ822" s="40" t="str">
        <f t="shared" si="455"/>
        <v/>
      </c>
      <c r="BA822" s="36" t="str">
        <f>IFERROR(INDEX('Level Multipliers'!$D:$D,MATCH(AZ822,'Level Multipliers'!$A:$A,0)),"")</f>
        <v/>
      </c>
      <c r="BB822" s="37" t="str">
        <f t="shared" si="456"/>
        <v/>
      </c>
      <c r="BC822" s="37" t="str">
        <f t="shared" si="457"/>
        <v/>
      </c>
      <c r="BD822" s="38" t="str">
        <f t="shared" si="458"/>
        <v/>
      </c>
      <c r="BE822" s="38" t="str">
        <f t="shared" si="459"/>
        <v/>
      </c>
      <c r="BF822" s="38" t="b">
        <f t="shared" si="460"/>
        <v>1</v>
      </c>
      <c r="BG822" s="37" t="str">
        <f t="array" ref="BG822:BQ822">IF(BF822,"",IVSolution($M822,$N822,$O822,BB822,BC822,BD822,BE822,$E822,$F822,$G822,$H822,$I822))</f>
        <v/>
      </c>
      <c r="BH822" s="37" t="str">
        <v/>
      </c>
      <c r="BI822" s="37" t="str">
        <v/>
      </c>
      <c r="BJ822" s="39" t="str">
        <v/>
      </c>
      <c r="BK822" s="39" t="str">
        <v/>
      </c>
      <c r="BL822" s="37" t="str">
        <v/>
      </c>
      <c r="BM822" s="37" t="str">
        <v/>
      </c>
      <c r="BN822" s="37" t="str">
        <v/>
      </c>
      <c r="BO822" s="37" t="str">
        <v/>
      </c>
      <c r="BP822" s="37" t="str">
        <v/>
      </c>
      <c r="BQ822" s="37" t="str">
        <v/>
      </c>
      <c r="BR822" s="40" t="str">
        <f t="shared" si="461"/>
        <v/>
      </c>
      <c r="BS822" s="36" t="str">
        <f>IFERROR(INDEX('Level Multipliers'!$D:$D,MATCH(BR822,'Level Multipliers'!$A:$A,0)),"")</f>
        <v/>
      </c>
      <c r="BT822" s="37" t="str">
        <f t="shared" si="462"/>
        <v/>
      </c>
      <c r="BU822" s="37" t="str">
        <f t="shared" si="463"/>
        <v/>
      </c>
      <c r="BV822" s="38" t="str">
        <f t="shared" si="464"/>
        <v/>
      </c>
      <c r="BW822" s="38" t="str">
        <f t="shared" si="465"/>
        <v/>
      </c>
      <c r="BX822" s="38" t="b">
        <f t="shared" si="466"/>
        <v>1</v>
      </c>
      <c r="BY822" s="37" t="str">
        <f t="array" ref="BY822:CI822">IF(BX822,"",IVSolution($M822,$N822,$O822,BT822,BU822,BV822,BW822,$E822,$F822,$G822,$H822,$I822))</f>
        <v/>
      </c>
      <c r="BZ822" s="37" t="str">
        <v/>
      </c>
      <c r="CA822" s="37" t="str">
        <v/>
      </c>
      <c r="CB822" s="39" t="str">
        <v/>
      </c>
      <c r="CC822" s="39" t="str">
        <v/>
      </c>
      <c r="CD822" s="37" t="str">
        <v/>
      </c>
      <c r="CE822" s="37" t="str">
        <v/>
      </c>
      <c r="CF822" s="37" t="str">
        <v/>
      </c>
      <c r="CG822" s="37" t="str">
        <v/>
      </c>
      <c r="CH822" s="37" t="str">
        <v/>
      </c>
      <c r="CI822" s="37" t="str">
        <v/>
      </c>
      <c r="CJ822" s="41" t="str">
        <f t="shared" si="467"/>
        <v/>
      </c>
      <c r="CK822" s="41" t="str">
        <f t="shared" si="468"/>
        <v/>
      </c>
      <c r="CL822" s="61" t="str">
        <f t="shared" si="469"/>
        <v/>
      </c>
      <c r="CM822" s="39" t="str">
        <f t="shared" si="470"/>
        <v/>
      </c>
      <c r="CN822" s="39" t="str">
        <f t="shared" si="471"/>
        <v/>
      </c>
      <c r="CO822" s="42" t="str">
        <f t="shared" si="472"/>
        <v/>
      </c>
      <c r="CP822" s="42" t="str">
        <f t="shared" si="473"/>
        <v/>
      </c>
      <c r="CQ822" s="42" t="str">
        <f t="shared" si="474"/>
        <v/>
      </c>
      <c r="CR822" s="42" t="str">
        <f t="shared" si="475"/>
        <v/>
      </c>
      <c r="CS822" s="42" t="str">
        <f t="shared" si="476"/>
        <v/>
      </c>
      <c r="CT822" s="42" t="str">
        <f t="shared" si="477"/>
        <v/>
      </c>
      <c r="CU822" s="43" t="str">
        <f t="shared" si="478"/>
        <v/>
      </c>
      <c r="CV822" s="43" t="str">
        <f t="shared" si="479"/>
        <v/>
      </c>
      <c r="CW822" s="43" t="str">
        <f t="shared" si="480"/>
        <v/>
      </c>
      <c r="CX822" s="13"/>
    </row>
    <row r="823" spans="1:102" x14ac:dyDescent="0.25">
      <c r="A823" s="31"/>
      <c r="B823" s="13"/>
      <c r="C823" s="13"/>
      <c r="D823" s="13"/>
      <c r="E823" s="32"/>
      <c r="F823" s="32"/>
      <c r="G823" s="32"/>
      <c r="H823" s="32"/>
      <c r="I823" s="32"/>
      <c r="J823" s="13"/>
      <c r="K823" s="33"/>
      <c r="L823" s="34" t="str">
        <f>IFERROR(INDEX('Pokemon Data'!A:A,MATCH($A823,'Pokemon Data'!$B:$B,0)),"")</f>
        <v/>
      </c>
      <c r="M823" s="34" t="str">
        <f>IFERROR(INDEX('Pokemon Data'!I:I,MATCH($A823,'Pokemon Data'!$B:$B,0)),"")</f>
        <v/>
      </c>
      <c r="N823" s="34" t="str">
        <f>IFERROR(INDEX('Pokemon Data'!J:J,MATCH($A823,'Pokemon Data'!$B:$B,0)),"")</f>
        <v/>
      </c>
      <c r="O823" s="34" t="str">
        <f>IFERROR(INDEX('Pokemon Data'!K:K,MATCH($A823,'Pokemon Data'!$B:$B,0)),"")</f>
        <v/>
      </c>
      <c r="P823" s="35" t="str">
        <f>IFERROR(INDEX('Level Multipliers'!$A:$A,MATCH($D823,'Level Multipliers'!$B:$B,0)),"")</f>
        <v/>
      </c>
      <c r="Q823" s="36" t="str">
        <f>IFERROR(INDEX('Level Multipliers'!$D:$D,MATCH(P823,'Level Multipliers'!$A:$A,0)),"")</f>
        <v/>
      </c>
      <c r="R823" s="37" t="str">
        <f t="shared" si="444"/>
        <v/>
      </c>
      <c r="S823" s="37" t="str">
        <f t="shared" si="445"/>
        <v/>
      </c>
      <c r="T823" s="38" t="str">
        <f t="shared" si="446"/>
        <v/>
      </c>
      <c r="U823" s="38" t="str">
        <f t="shared" si="447"/>
        <v/>
      </c>
      <c r="V823" s="38" t="b">
        <f t="shared" si="448"/>
        <v>1</v>
      </c>
      <c r="W823" s="37" t="str">
        <f t="array" ref="W823:AG823">IF(V823,"",IVSolution($M823,$N823,$O823,R823,S823,T823,U823,$E823,$F823,$G823,$H823,$I823))</f>
        <v/>
      </c>
      <c r="X823" s="37" t="str">
        <v/>
      </c>
      <c r="Y823" s="37" t="str">
        <v/>
      </c>
      <c r="Z823" s="39" t="str">
        <v/>
      </c>
      <c r="AA823" s="39" t="str">
        <v/>
      </c>
      <c r="AB823" s="37" t="str">
        <v/>
      </c>
      <c r="AC823" s="37" t="str">
        <v/>
      </c>
      <c r="AD823" s="37" t="str">
        <v/>
      </c>
      <c r="AE823" s="37" t="str">
        <v/>
      </c>
      <c r="AF823" s="37" t="str">
        <v/>
      </c>
      <c r="AG823" s="37" t="str">
        <v/>
      </c>
      <c r="AH823" s="40" t="str">
        <f t="shared" si="449"/>
        <v/>
      </c>
      <c r="AI823" s="36" t="str">
        <f>IFERROR(INDEX('Level Multipliers'!$D:$D,MATCH(AH823,'Level Multipliers'!$A:$A,0)),"")</f>
        <v/>
      </c>
      <c r="AJ823" s="37" t="str">
        <f t="shared" si="450"/>
        <v/>
      </c>
      <c r="AK823" s="37" t="str">
        <f t="shared" si="451"/>
        <v/>
      </c>
      <c r="AL823" s="38" t="str">
        <f t="shared" si="452"/>
        <v/>
      </c>
      <c r="AM823" s="38" t="str">
        <f t="shared" si="453"/>
        <v/>
      </c>
      <c r="AN823" s="38" t="b">
        <f t="shared" si="454"/>
        <v>1</v>
      </c>
      <c r="AO823" s="37" t="str">
        <f t="array" ref="AO823:AY823">IF(AN823,"",IVSolution($M823,$N823,$O823,AJ823,AK823,AL823,AM823,$E823,$F823,$G823,$H823,$I823))</f>
        <v/>
      </c>
      <c r="AP823" s="37" t="str">
        <v/>
      </c>
      <c r="AQ823" s="37" t="str">
        <v/>
      </c>
      <c r="AR823" s="39" t="str">
        <v/>
      </c>
      <c r="AS823" s="39" t="str">
        <v/>
      </c>
      <c r="AT823" s="37" t="str">
        <v/>
      </c>
      <c r="AU823" s="37" t="str">
        <v/>
      </c>
      <c r="AV823" s="37" t="str">
        <v/>
      </c>
      <c r="AW823" s="37" t="str">
        <v/>
      </c>
      <c r="AX823" s="37" t="str">
        <v/>
      </c>
      <c r="AY823" s="37" t="str">
        <v/>
      </c>
      <c r="AZ823" s="40" t="str">
        <f t="shared" si="455"/>
        <v/>
      </c>
      <c r="BA823" s="36" t="str">
        <f>IFERROR(INDEX('Level Multipliers'!$D:$D,MATCH(AZ823,'Level Multipliers'!$A:$A,0)),"")</f>
        <v/>
      </c>
      <c r="BB823" s="37" t="str">
        <f t="shared" si="456"/>
        <v/>
      </c>
      <c r="BC823" s="37" t="str">
        <f t="shared" si="457"/>
        <v/>
      </c>
      <c r="BD823" s="38" t="str">
        <f t="shared" si="458"/>
        <v/>
      </c>
      <c r="BE823" s="38" t="str">
        <f t="shared" si="459"/>
        <v/>
      </c>
      <c r="BF823" s="38" t="b">
        <f t="shared" si="460"/>
        <v>1</v>
      </c>
      <c r="BG823" s="37" t="str">
        <f t="array" ref="BG823:BQ823">IF(BF823,"",IVSolution($M823,$N823,$O823,BB823,BC823,BD823,BE823,$E823,$F823,$G823,$H823,$I823))</f>
        <v/>
      </c>
      <c r="BH823" s="37" t="str">
        <v/>
      </c>
      <c r="BI823" s="37" t="str">
        <v/>
      </c>
      <c r="BJ823" s="39" t="str">
        <v/>
      </c>
      <c r="BK823" s="39" t="str">
        <v/>
      </c>
      <c r="BL823" s="37" t="str">
        <v/>
      </c>
      <c r="BM823" s="37" t="str">
        <v/>
      </c>
      <c r="BN823" s="37" t="str">
        <v/>
      </c>
      <c r="BO823" s="37" t="str">
        <v/>
      </c>
      <c r="BP823" s="37" t="str">
        <v/>
      </c>
      <c r="BQ823" s="37" t="str">
        <v/>
      </c>
      <c r="BR823" s="40" t="str">
        <f t="shared" si="461"/>
        <v/>
      </c>
      <c r="BS823" s="36" t="str">
        <f>IFERROR(INDEX('Level Multipliers'!$D:$D,MATCH(BR823,'Level Multipliers'!$A:$A,0)),"")</f>
        <v/>
      </c>
      <c r="BT823" s="37" t="str">
        <f t="shared" si="462"/>
        <v/>
      </c>
      <c r="BU823" s="37" t="str">
        <f t="shared" si="463"/>
        <v/>
      </c>
      <c r="BV823" s="38" t="str">
        <f t="shared" si="464"/>
        <v/>
      </c>
      <c r="BW823" s="38" t="str">
        <f t="shared" si="465"/>
        <v/>
      </c>
      <c r="BX823" s="38" t="b">
        <f t="shared" si="466"/>
        <v>1</v>
      </c>
      <c r="BY823" s="37" t="str">
        <f t="array" ref="BY823:CI823">IF(BX823,"",IVSolution($M823,$N823,$O823,BT823,BU823,BV823,BW823,$E823,$F823,$G823,$H823,$I823))</f>
        <v/>
      </c>
      <c r="BZ823" s="37" t="str">
        <v/>
      </c>
      <c r="CA823" s="37" t="str">
        <v/>
      </c>
      <c r="CB823" s="39" t="str">
        <v/>
      </c>
      <c r="CC823" s="39" t="str">
        <v/>
      </c>
      <c r="CD823" s="37" t="str">
        <v/>
      </c>
      <c r="CE823" s="37" t="str">
        <v/>
      </c>
      <c r="CF823" s="37" t="str">
        <v/>
      </c>
      <c r="CG823" s="37" t="str">
        <v/>
      </c>
      <c r="CH823" s="37" t="str">
        <v/>
      </c>
      <c r="CI823" s="37" t="str">
        <v/>
      </c>
      <c r="CJ823" s="41" t="str">
        <f t="shared" si="467"/>
        <v/>
      </c>
      <c r="CK823" s="41" t="str">
        <f t="shared" si="468"/>
        <v/>
      </c>
      <c r="CL823" s="61" t="str">
        <f t="shared" si="469"/>
        <v/>
      </c>
      <c r="CM823" s="39" t="str">
        <f t="shared" si="470"/>
        <v/>
      </c>
      <c r="CN823" s="39" t="str">
        <f t="shared" si="471"/>
        <v/>
      </c>
      <c r="CO823" s="42" t="str">
        <f t="shared" si="472"/>
        <v/>
      </c>
      <c r="CP823" s="42" t="str">
        <f t="shared" si="473"/>
        <v/>
      </c>
      <c r="CQ823" s="42" t="str">
        <f t="shared" si="474"/>
        <v/>
      </c>
      <c r="CR823" s="42" t="str">
        <f t="shared" si="475"/>
        <v/>
      </c>
      <c r="CS823" s="42" t="str">
        <f t="shared" si="476"/>
        <v/>
      </c>
      <c r="CT823" s="42" t="str">
        <f t="shared" si="477"/>
        <v/>
      </c>
      <c r="CU823" s="43" t="str">
        <f t="shared" si="478"/>
        <v/>
      </c>
      <c r="CV823" s="43" t="str">
        <f t="shared" si="479"/>
        <v/>
      </c>
      <c r="CW823" s="43" t="str">
        <f t="shared" si="480"/>
        <v/>
      </c>
      <c r="CX823" s="13"/>
    </row>
    <row r="824" spans="1:102" x14ac:dyDescent="0.25">
      <c r="A824" s="31"/>
      <c r="B824" s="13"/>
      <c r="C824" s="13"/>
      <c r="D824" s="13"/>
      <c r="E824" s="32"/>
      <c r="F824" s="32"/>
      <c r="G824" s="32"/>
      <c r="H824" s="32"/>
      <c r="I824" s="32"/>
      <c r="J824" s="13"/>
      <c r="K824" s="33"/>
      <c r="L824" s="34" t="str">
        <f>IFERROR(INDEX('Pokemon Data'!A:A,MATCH($A824,'Pokemon Data'!$B:$B,0)),"")</f>
        <v/>
      </c>
      <c r="M824" s="34" t="str">
        <f>IFERROR(INDEX('Pokemon Data'!I:I,MATCH($A824,'Pokemon Data'!$B:$B,0)),"")</f>
        <v/>
      </c>
      <c r="N824" s="34" t="str">
        <f>IFERROR(INDEX('Pokemon Data'!J:J,MATCH($A824,'Pokemon Data'!$B:$B,0)),"")</f>
        <v/>
      </c>
      <c r="O824" s="34" t="str">
        <f>IFERROR(INDEX('Pokemon Data'!K:K,MATCH($A824,'Pokemon Data'!$B:$B,0)),"")</f>
        <v/>
      </c>
      <c r="P824" s="35" t="str">
        <f>IFERROR(INDEX('Level Multipliers'!$A:$A,MATCH($D824,'Level Multipliers'!$B:$B,0)),"")</f>
        <v/>
      </c>
      <c r="Q824" s="36" t="str">
        <f>IFERROR(INDEX('Level Multipliers'!$D:$D,MATCH(P824,'Level Multipliers'!$A:$A,0)),"")</f>
        <v/>
      </c>
      <c r="R824" s="37" t="str">
        <f t="shared" si="444"/>
        <v/>
      </c>
      <c r="S824" s="37" t="str">
        <f t="shared" si="445"/>
        <v/>
      </c>
      <c r="T824" s="38" t="str">
        <f t="shared" si="446"/>
        <v/>
      </c>
      <c r="U824" s="38" t="str">
        <f t="shared" si="447"/>
        <v/>
      </c>
      <c r="V824" s="38" t="b">
        <f t="shared" si="448"/>
        <v>1</v>
      </c>
      <c r="W824" s="37" t="str">
        <f t="array" ref="W824:AG824">IF(V824,"",IVSolution($M824,$N824,$O824,R824,S824,T824,U824,$E824,$F824,$G824,$H824,$I824))</f>
        <v/>
      </c>
      <c r="X824" s="37" t="str">
        <v/>
      </c>
      <c r="Y824" s="37" t="str">
        <v/>
      </c>
      <c r="Z824" s="39" t="str">
        <v/>
      </c>
      <c r="AA824" s="39" t="str">
        <v/>
      </c>
      <c r="AB824" s="37" t="str">
        <v/>
      </c>
      <c r="AC824" s="37" t="str">
        <v/>
      </c>
      <c r="AD824" s="37" t="str">
        <v/>
      </c>
      <c r="AE824" s="37" t="str">
        <v/>
      </c>
      <c r="AF824" s="37" t="str">
        <v/>
      </c>
      <c r="AG824" s="37" t="str">
        <v/>
      </c>
      <c r="AH824" s="40" t="str">
        <f t="shared" si="449"/>
        <v/>
      </c>
      <c r="AI824" s="36" t="str">
        <f>IFERROR(INDEX('Level Multipliers'!$D:$D,MATCH(AH824,'Level Multipliers'!$A:$A,0)),"")</f>
        <v/>
      </c>
      <c r="AJ824" s="37" t="str">
        <f t="shared" si="450"/>
        <v/>
      </c>
      <c r="AK824" s="37" t="str">
        <f t="shared" si="451"/>
        <v/>
      </c>
      <c r="AL824" s="38" t="str">
        <f t="shared" si="452"/>
        <v/>
      </c>
      <c r="AM824" s="38" t="str">
        <f t="shared" si="453"/>
        <v/>
      </c>
      <c r="AN824" s="38" t="b">
        <f t="shared" si="454"/>
        <v>1</v>
      </c>
      <c r="AO824" s="37" t="str">
        <f t="array" ref="AO824:AY824">IF(AN824,"",IVSolution($M824,$N824,$O824,AJ824,AK824,AL824,AM824,$E824,$F824,$G824,$H824,$I824))</f>
        <v/>
      </c>
      <c r="AP824" s="37" t="str">
        <v/>
      </c>
      <c r="AQ824" s="37" t="str">
        <v/>
      </c>
      <c r="AR824" s="39" t="str">
        <v/>
      </c>
      <c r="AS824" s="39" t="str">
        <v/>
      </c>
      <c r="AT824" s="37" t="str">
        <v/>
      </c>
      <c r="AU824" s="37" t="str">
        <v/>
      </c>
      <c r="AV824" s="37" t="str">
        <v/>
      </c>
      <c r="AW824" s="37" t="str">
        <v/>
      </c>
      <c r="AX824" s="37" t="str">
        <v/>
      </c>
      <c r="AY824" s="37" t="str">
        <v/>
      </c>
      <c r="AZ824" s="40" t="str">
        <f t="shared" si="455"/>
        <v/>
      </c>
      <c r="BA824" s="36" t="str">
        <f>IFERROR(INDEX('Level Multipliers'!$D:$D,MATCH(AZ824,'Level Multipliers'!$A:$A,0)),"")</f>
        <v/>
      </c>
      <c r="BB824" s="37" t="str">
        <f t="shared" si="456"/>
        <v/>
      </c>
      <c r="BC824" s="37" t="str">
        <f t="shared" si="457"/>
        <v/>
      </c>
      <c r="BD824" s="38" t="str">
        <f t="shared" si="458"/>
        <v/>
      </c>
      <c r="BE824" s="38" t="str">
        <f t="shared" si="459"/>
        <v/>
      </c>
      <c r="BF824" s="38" t="b">
        <f t="shared" si="460"/>
        <v>1</v>
      </c>
      <c r="BG824" s="37" t="str">
        <f t="array" ref="BG824:BQ824">IF(BF824,"",IVSolution($M824,$N824,$O824,BB824,BC824,BD824,BE824,$E824,$F824,$G824,$H824,$I824))</f>
        <v/>
      </c>
      <c r="BH824" s="37" t="str">
        <v/>
      </c>
      <c r="BI824" s="37" t="str">
        <v/>
      </c>
      <c r="BJ824" s="39" t="str">
        <v/>
      </c>
      <c r="BK824" s="39" t="str">
        <v/>
      </c>
      <c r="BL824" s="37" t="str">
        <v/>
      </c>
      <c r="BM824" s="37" t="str">
        <v/>
      </c>
      <c r="BN824" s="37" t="str">
        <v/>
      </c>
      <c r="BO824" s="37" t="str">
        <v/>
      </c>
      <c r="BP824" s="37" t="str">
        <v/>
      </c>
      <c r="BQ824" s="37" t="str">
        <v/>
      </c>
      <c r="BR824" s="40" t="str">
        <f t="shared" si="461"/>
        <v/>
      </c>
      <c r="BS824" s="36" t="str">
        <f>IFERROR(INDEX('Level Multipliers'!$D:$D,MATCH(BR824,'Level Multipliers'!$A:$A,0)),"")</f>
        <v/>
      </c>
      <c r="BT824" s="37" t="str">
        <f t="shared" si="462"/>
        <v/>
      </c>
      <c r="BU824" s="37" t="str">
        <f t="shared" si="463"/>
        <v/>
      </c>
      <c r="BV824" s="38" t="str">
        <f t="shared" si="464"/>
        <v/>
      </c>
      <c r="BW824" s="38" t="str">
        <f t="shared" si="465"/>
        <v/>
      </c>
      <c r="BX824" s="38" t="b">
        <f t="shared" si="466"/>
        <v>1</v>
      </c>
      <c r="BY824" s="37" t="str">
        <f t="array" ref="BY824:CI824">IF(BX824,"",IVSolution($M824,$N824,$O824,BT824,BU824,BV824,BW824,$E824,$F824,$G824,$H824,$I824))</f>
        <v/>
      </c>
      <c r="BZ824" s="37" t="str">
        <v/>
      </c>
      <c r="CA824" s="37" t="str">
        <v/>
      </c>
      <c r="CB824" s="39" t="str">
        <v/>
      </c>
      <c r="CC824" s="39" t="str">
        <v/>
      </c>
      <c r="CD824" s="37" t="str">
        <v/>
      </c>
      <c r="CE824" s="37" t="str">
        <v/>
      </c>
      <c r="CF824" s="37" t="str">
        <v/>
      </c>
      <c r="CG824" s="37" t="str">
        <v/>
      </c>
      <c r="CH824" s="37" t="str">
        <v/>
      </c>
      <c r="CI824" s="37" t="str">
        <v/>
      </c>
      <c r="CJ824" s="41" t="str">
        <f t="shared" si="467"/>
        <v/>
      </c>
      <c r="CK824" s="41" t="str">
        <f t="shared" si="468"/>
        <v/>
      </c>
      <c r="CL824" s="61" t="str">
        <f t="shared" si="469"/>
        <v/>
      </c>
      <c r="CM824" s="39" t="str">
        <f t="shared" si="470"/>
        <v/>
      </c>
      <c r="CN824" s="39" t="str">
        <f t="shared" si="471"/>
        <v/>
      </c>
      <c r="CO824" s="42" t="str">
        <f t="shared" si="472"/>
        <v/>
      </c>
      <c r="CP824" s="42" t="str">
        <f t="shared" si="473"/>
        <v/>
      </c>
      <c r="CQ824" s="42" t="str">
        <f t="shared" si="474"/>
        <v/>
      </c>
      <c r="CR824" s="42" t="str">
        <f t="shared" si="475"/>
        <v/>
      </c>
      <c r="CS824" s="42" t="str">
        <f t="shared" si="476"/>
        <v/>
      </c>
      <c r="CT824" s="42" t="str">
        <f t="shared" si="477"/>
        <v/>
      </c>
      <c r="CU824" s="43" t="str">
        <f t="shared" si="478"/>
        <v/>
      </c>
      <c r="CV824" s="43" t="str">
        <f t="shared" si="479"/>
        <v/>
      </c>
      <c r="CW824" s="43" t="str">
        <f t="shared" si="480"/>
        <v/>
      </c>
      <c r="CX824" s="13"/>
    </row>
    <row r="825" spans="1:102" x14ac:dyDescent="0.25">
      <c r="A825" s="31"/>
      <c r="B825" s="13"/>
      <c r="C825" s="13"/>
      <c r="D825" s="13"/>
      <c r="E825" s="32"/>
      <c r="F825" s="32"/>
      <c r="G825" s="32"/>
      <c r="H825" s="32"/>
      <c r="I825" s="32"/>
      <c r="J825" s="13"/>
      <c r="K825" s="33"/>
      <c r="L825" s="34" t="str">
        <f>IFERROR(INDEX('Pokemon Data'!A:A,MATCH($A825,'Pokemon Data'!$B:$B,0)),"")</f>
        <v/>
      </c>
      <c r="M825" s="34" t="str">
        <f>IFERROR(INDEX('Pokemon Data'!I:I,MATCH($A825,'Pokemon Data'!$B:$B,0)),"")</f>
        <v/>
      </c>
      <c r="N825" s="34" t="str">
        <f>IFERROR(INDEX('Pokemon Data'!J:J,MATCH($A825,'Pokemon Data'!$B:$B,0)),"")</f>
        <v/>
      </c>
      <c r="O825" s="34" t="str">
        <f>IFERROR(INDEX('Pokemon Data'!K:K,MATCH($A825,'Pokemon Data'!$B:$B,0)),"")</f>
        <v/>
      </c>
      <c r="P825" s="35" t="str">
        <f>IFERROR(INDEX('Level Multipliers'!$A:$A,MATCH($D825,'Level Multipliers'!$B:$B,0)),"")</f>
        <v/>
      </c>
      <c r="Q825" s="36" t="str">
        <f>IFERROR(INDEX('Level Multipliers'!$D:$D,MATCH(P825,'Level Multipliers'!$A:$A,0)),"")</f>
        <v/>
      </c>
      <c r="R825" s="37" t="str">
        <f t="shared" si="444"/>
        <v/>
      </c>
      <c r="S825" s="37" t="str">
        <f t="shared" si="445"/>
        <v/>
      </c>
      <c r="T825" s="38" t="str">
        <f t="shared" si="446"/>
        <v/>
      </c>
      <c r="U825" s="38" t="str">
        <f t="shared" si="447"/>
        <v/>
      </c>
      <c r="V825" s="38" t="b">
        <f t="shared" si="448"/>
        <v>1</v>
      </c>
      <c r="W825" s="37" t="str">
        <f t="array" ref="W825:AG825">IF(V825,"",IVSolution($M825,$N825,$O825,R825,S825,T825,U825,$E825,$F825,$G825,$H825,$I825))</f>
        <v/>
      </c>
      <c r="X825" s="37" t="str">
        <v/>
      </c>
      <c r="Y825" s="37" t="str">
        <v/>
      </c>
      <c r="Z825" s="39" t="str">
        <v/>
      </c>
      <c r="AA825" s="39" t="str">
        <v/>
      </c>
      <c r="AB825" s="37" t="str">
        <v/>
      </c>
      <c r="AC825" s="37" t="str">
        <v/>
      </c>
      <c r="AD825" s="37" t="str">
        <v/>
      </c>
      <c r="AE825" s="37" t="str">
        <v/>
      </c>
      <c r="AF825" s="37" t="str">
        <v/>
      </c>
      <c r="AG825" s="37" t="str">
        <v/>
      </c>
      <c r="AH825" s="40" t="str">
        <f t="shared" si="449"/>
        <v/>
      </c>
      <c r="AI825" s="36" t="str">
        <f>IFERROR(INDEX('Level Multipliers'!$D:$D,MATCH(AH825,'Level Multipliers'!$A:$A,0)),"")</f>
        <v/>
      </c>
      <c r="AJ825" s="37" t="str">
        <f t="shared" si="450"/>
        <v/>
      </c>
      <c r="AK825" s="37" t="str">
        <f t="shared" si="451"/>
        <v/>
      </c>
      <c r="AL825" s="38" t="str">
        <f t="shared" si="452"/>
        <v/>
      </c>
      <c r="AM825" s="38" t="str">
        <f t="shared" si="453"/>
        <v/>
      </c>
      <c r="AN825" s="38" t="b">
        <f t="shared" si="454"/>
        <v>1</v>
      </c>
      <c r="AO825" s="37" t="str">
        <f t="array" ref="AO825:AY825">IF(AN825,"",IVSolution($M825,$N825,$O825,AJ825,AK825,AL825,AM825,$E825,$F825,$G825,$H825,$I825))</f>
        <v/>
      </c>
      <c r="AP825" s="37" t="str">
        <v/>
      </c>
      <c r="AQ825" s="37" t="str">
        <v/>
      </c>
      <c r="AR825" s="39" t="str">
        <v/>
      </c>
      <c r="AS825" s="39" t="str">
        <v/>
      </c>
      <c r="AT825" s="37" t="str">
        <v/>
      </c>
      <c r="AU825" s="37" t="str">
        <v/>
      </c>
      <c r="AV825" s="37" t="str">
        <v/>
      </c>
      <c r="AW825" s="37" t="str">
        <v/>
      </c>
      <c r="AX825" s="37" t="str">
        <v/>
      </c>
      <c r="AY825" s="37" t="str">
        <v/>
      </c>
      <c r="AZ825" s="40" t="str">
        <f t="shared" si="455"/>
        <v/>
      </c>
      <c r="BA825" s="36" t="str">
        <f>IFERROR(INDEX('Level Multipliers'!$D:$D,MATCH(AZ825,'Level Multipliers'!$A:$A,0)),"")</f>
        <v/>
      </c>
      <c r="BB825" s="37" t="str">
        <f t="shared" si="456"/>
        <v/>
      </c>
      <c r="BC825" s="37" t="str">
        <f t="shared" si="457"/>
        <v/>
      </c>
      <c r="BD825" s="38" t="str">
        <f t="shared" si="458"/>
        <v/>
      </c>
      <c r="BE825" s="38" t="str">
        <f t="shared" si="459"/>
        <v/>
      </c>
      <c r="BF825" s="38" t="b">
        <f t="shared" si="460"/>
        <v>1</v>
      </c>
      <c r="BG825" s="37" t="str">
        <f t="array" ref="BG825:BQ825">IF(BF825,"",IVSolution($M825,$N825,$O825,BB825,BC825,BD825,BE825,$E825,$F825,$G825,$H825,$I825))</f>
        <v/>
      </c>
      <c r="BH825" s="37" t="str">
        <v/>
      </c>
      <c r="BI825" s="37" t="str">
        <v/>
      </c>
      <c r="BJ825" s="39" t="str">
        <v/>
      </c>
      <c r="BK825" s="39" t="str">
        <v/>
      </c>
      <c r="BL825" s="37" t="str">
        <v/>
      </c>
      <c r="BM825" s="37" t="str">
        <v/>
      </c>
      <c r="BN825" s="37" t="str">
        <v/>
      </c>
      <c r="BO825" s="37" t="str">
        <v/>
      </c>
      <c r="BP825" s="37" t="str">
        <v/>
      </c>
      <c r="BQ825" s="37" t="str">
        <v/>
      </c>
      <c r="BR825" s="40" t="str">
        <f t="shared" si="461"/>
        <v/>
      </c>
      <c r="BS825" s="36" t="str">
        <f>IFERROR(INDEX('Level Multipliers'!$D:$D,MATCH(BR825,'Level Multipliers'!$A:$A,0)),"")</f>
        <v/>
      </c>
      <c r="BT825" s="37" t="str">
        <f t="shared" si="462"/>
        <v/>
      </c>
      <c r="BU825" s="37" t="str">
        <f t="shared" si="463"/>
        <v/>
      </c>
      <c r="BV825" s="38" t="str">
        <f t="shared" si="464"/>
        <v/>
      </c>
      <c r="BW825" s="38" t="str">
        <f t="shared" si="465"/>
        <v/>
      </c>
      <c r="BX825" s="38" t="b">
        <f t="shared" si="466"/>
        <v>1</v>
      </c>
      <c r="BY825" s="37" t="str">
        <f t="array" ref="BY825:CI825">IF(BX825,"",IVSolution($M825,$N825,$O825,BT825,BU825,BV825,BW825,$E825,$F825,$G825,$H825,$I825))</f>
        <v/>
      </c>
      <c r="BZ825" s="37" t="str">
        <v/>
      </c>
      <c r="CA825" s="37" t="str">
        <v/>
      </c>
      <c r="CB825" s="39" t="str">
        <v/>
      </c>
      <c r="CC825" s="39" t="str">
        <v/>
      </c>
      <c r="CD825" s="37" t="str">
        <v/>
      </c>
      <c r="CE825" s="37" t="str">
        <v/>
      </c>
      <c r="CF825" s="37" t="str">
        <v/>
      </c>
      <c r="CG825" s="37" t="str">
        <v/>
      </c>
      <c r="CH825" s="37" t="str">
        <v/>
      </c>
      <c r="CI825" s="37" t="str">
        <v/>
      </c>
      <c r="CJ825" s="41" t="str">
        <f t="shared" si="467"/>
        <v/>
      </c>
      <c r="CK825" s="41" t="str">
        <f t="shared" si="468"/>
        <v/>
      </c>
      <c r="CL825" s="61" t="str">
        <f t="shared" si="469"/>
        <v/>
      </c>
      <c r="CM825" s="39" t="str">
        <f t="shared" si="470"/>
        <v/>
      </c>
      <c r="CN825" s="39" t="str">
        <f t="shared" si="471"/>
        <v/>
      </c>
      <c r="CO825" s="42" t="str">
        <f t="shared" si="472"/>
        <v/>
      </c>
      <c r="CP825" s="42" t="str">
        <f t="shared" si="473"/>
        <v/>
      </c>
      <c r="CQ825" s="42" t="str">
        <f t="shared" si="474"/>
        <v/>
      </c>
      <c r="CR825" s="42" t="str">
        <f t="shared" si="475"/>
        <v/>
      </c>
      <c r="CS825" s="42" t="str">
        <f t="shared" si="476"/>
        <v/>
      </c>
      <c r="CT825" s="42" t="str">
        <f t="shared" si="477"/>
        <v/>
      </c>
      <c r="CU825" s="43" t="str">
        <f t="shared" si="478"/>
        <v/>
      </c>
      <c r="CV825" s="43" t="str">
        <f t="shared" si="479"/>
        <v/>
      </c>
      <c r="CW825" s="43" t="str">
        <f t="shared" si="480"/>
        <v/>
      </c>
      <c r="CX825" s="13"/>
    </row>
    <row r="826" spans="1:102" x14ac:dyDescent="0.25">
      <c r="A826" s="31"/>
      <c r="B826" s="13"/>
      <c r="C826" s="13"/>
      <c r="D826" s="13"/>
      <c r="E826" s="32"/>
      <c r="F826" s="32"/>
      <c r="G826" s="32"/>
      <c r="H826" s="32"/>
      <c r="I826" s="32"/>
      <c r="J826" s="13"/>
      <c r="K826" s="33"/>
      <c r="L826" s="34" t="str">
        <f>IFERROR(INDEX('Pokemon Data'!A:A,MATCH($A826,'Pokemon Data'!$B:$B,0)),"")</f>
        <v/>
      </c>
      <c r="M826" s="34" t="str">
        <f>IFERROR(INDEX('Pokemon Data'!I:I,MATCH($A826,'Pokemon Data'!$B:$B,0)),"")</f>
        <v/>
      </c>
      <c r="N826" s="34" t="str">
        <f>IFERROR(INDEX('Pokemon Data'!J:J,MATCH($A826,'Pokemon Data'!$B:$B,0)),"")</f>
        <v/>
      </c>
      <c r="O826" s="34" t="str">
        <f>IFERROR(INDEX('Pokemon Data'!K:K,MATCH($A826,'Pokemon Data'!$B:$B,0)),"")</f>
        <v/>
      </c>
      <c r="P826" s="35" t="str">
        <f>IFERROR(INDEX('Level Multipliers'!$A:$A,MATCH($D826,'Level Multipliers'!$B:$B,0)),"")</f>
        <v/>
      </c>
      <c r="Q826" s="36" t="str">
        <f>IFERROR(INDEX('Level Multipliers'!$D:$D,MATCH(P826,'Level Multipliers'!$A:$A,0)),"")</f>
        <v/>
      </c>
      <c r="R826" s="37" t="str">
        <f t="shared" si="444"/>
        <v/>
      </c>
      <c r="S826" s="37" t="str">
        <f t="shared" si="445"/>
        <v/>
      </c>
      <c r="T826" s="38" t="str">
        <f t="shared" si="446"/>
        <v/>
      </c>
      <c r="U826" s="38" t="str">
        <f t="shared" si="447"/>
        <v/>
      </c>
      <c r="V826" s="38" t="b">
        <f t="shared" si="448"/>
        <v>1</v>
      </c>
      <c r="W826" s="37" t="str">
        <f t="array" ref="W826:AG826">IF(V826,"",IVSolution($M826,$N826,$O826,R826,S826,T826,U826,$E826,$F826,$G826,$H826,$I826))</f>
        <v/>
      </c>
      <c r="X826" s="37" t="str">
        <v/>
      </c>
      <c r="Y826" s="37" t="str">
        <v/>
      </c>
      <c r="Z826" s="39" t="str">
        <v/>
      </c>
      <c r="AA826" s="39" t="str">
        <v/>
      </c>
      <c r="AB826" s="37" t="str">
        <v/>
      </c>
      <c r="AC826" s="37" t="str">
        <v/>
      </c>
      <c r="AD826" s="37" t="str">
        <v/>
      </c>
      <c r="AE826" s="37" t="str">
        <v/>
      </c>
      <c r="AF826" s="37" t="str">
        <v/>
      </c>
      <c r="AG826" s="37" t="str">
        <v/>
      </c>
      <c r="AH826" s="40" t="str">
        <f t="shared" si="449"/>
        <v/>
      </c>
      <c r="AI826" s="36" t="str">
        <f>IFERROR(INDEX('Level Multipliers'!$D:$D,MATCH(AH826,'Level Multipliers'!$A:$A,0)),"")</f>
        <v/>
      </c>
      <c r="AJ826" s="37" t="str">
        <f t="shared" si="450"/>
        <v/>
      </c>
      <c r="AK826" s="37" t="str">
        <f t="shared" si="451"/>
        <v/>
      </c>
      <c r="AL826" s="38" t="str">
        <f t="shared" si="452"/>
        <v/>
      </c>
      <c r="AM826" s="38" t="str">
        <f t="shared" si="453"/>
        <v/>
      </c>
      <c r="AN826" s="38" t="b">
        <f t="shared" si="454"/>
        <v>1</v>
      </c>
      <c r="AO826" s="37" t="str">
        <f t="array" ref="AO826:AY826">IF(AN826,"",IVSolution($M826,$N826,$O826,AJ826,AK826,AL826,AM826,$E826,$F826,$G826,$H826,$I826))</f>
        <v/>
      </c>
      <c r="AP826" s="37" t="str">
        <v/>
      </c>
      <c r="AQ826" s="37" t="str">
        <v/>
      </c>
      <c r="AR826" s="39" t="str">
        <v/>
      </c>
      <c r="AS826" s="39" t="str">
        <v/>
      </c>
      <c r="AT826" s="37" t="str">
        <v/>
      </c>
      <c r="AU826" s="37" t="str">
        <v/>
      </c>
      <c r="AV826" s="37" t="str">
        <v/>
      </c>
      <c r="AW826" s="37" t="str">
        <v/>
      </c>
      <c r="AX826" s="37" t="str">
        <v/>
      </c>
      <c r="AY826" s="37" t="str">
        <v/>
      </c>
      <c r="AZ826" s="40" t="str">
        <f t="shared" si="455"/>
        <v/>
      </c>
      <c r="BA826" s="36" t="str">
        <f>IFERROR(INDEX('Level Multipliers'!$D:$D,MATCH(AZ826,'Level Multipliers'!$A:$A,0)),"")</f>
        <v/>
      </c>
      <c r="BB826" s="37" t="str">
        <f t="shared" si="456"/>
        <v/>
      </c>
      <c r="BC826" s="37" t="str">
        <f t="shared" si="457"/>
        <v/>
      </c>
      <c r="BD826" s="38" t="str">
        <f t="shared" si="458"/>
        <v/>
      </c>
      <c r="BE826" s="38" t="str">
        <f t="shared" si="459"/>
        <v/>
      </c>
      <c r="BF826" s="38" t="b">
        <f t="shared" si="460"/>
        <v>1</v>
      </c>
      <c r="BG826" s="37" t="str">
        <f t="array" ref="BG826:BQ826">IF(BF826,"",IVSolution($M826,$N826,$O826,BB826,BC826,BD826,BE826,$E826,$F826,$G826,$H826,$I826))</f>
        <v/>
      </c>
      <c r="BH826" s="37" t="str">
        <v/>
      </c>
      <c r="BI826" s="37" t="str">
        <v/>
      </c>
      <c r="BJ826" s="39" t="str">
        <v/>
      </c>
      <c r="BK826" s="39" t="str">
        <v/>
      </c>
      <c r="BL826" s="37" t="str">
        <v/>
      </c>
      <c r="BM826" s="37" t="str">
        <v/>
      </c>
      <c r="BN826" s="37" t="str">
        <v/>
      </c>
      <c r="BO826" s="37" t="str">
        <v/>
      </c>
      <c r="BP826" s="37" t="str">
        <v/>
      </c>
      <c r="BQ826" s="37" t="str">
        <v/>
      </c>
      <c r="BR826" s="40" t="str">
        <f t="shared" si="461"/>
        <v/>
      </c>
      <c r="BS826" s="36" t="str">
        <f>IFERROR(INDEX('Level Multipliers'!$D:$D,MATCH(BR826,'Level Multipliers'!$A:$A,0)),"")</f>
        <v/>
      </c>
      <c r="BT826" s="37" t="str">
        <f t="shared" si="462"/>
        <v/>
      </c>
      <c r="BU826" s="37" t="str">
        <f t="shared" si="463"/>
        <v/>
      </c>
      <c r="BV826" s="38" t="str">
        <f t="shared" si="464"/>
        <v/>
      </c>
      <c r="BW826" s="38" t="str">
        <f t="shared" si="465"/>
        <v/>
      </c>
      <c r="BX826" s="38" t="b">
        <f t="shared" si="466"/>
        <v>1</v>
      </c>
      <c r="BY826" s="37" t="str">
        <f t="array" ref="BY826:CI826">IF(BX826,"",IVSolution($M826,$N826,$O826,BT826,BU826,BV826,BW826,$E826,$F826,$G826,$H826,$I826))</f>
        <v/>
      </c>
      <c r="BZ826" s="37" t="str">
        <v/>
      </c>
      <c r="CA826" s="37" t="str">
        <v/>
      </c>
      <c r="CB826" s="39" t="str">
        <v/>
      </c>
      <c r="CC826" s="39" t="str">
        <v/>
      </c>
      <c r="CD826" s="37" t="str">
        <v/>
      </c>
      <c r="CE826" s="37" t="str">
        <v/>
      </c>
      <c r="CF826" s="37" t="str">
        <v/>
      </c>
      <c r="CG826" s="37" t="str">
        <v/>
      </c>
      <c r="CH826" s="37" t="str">
        <v/>
      </c>
      <c r="CI826" s="37" t="str">
        <v/>
      </c>
      <c r="CJ826" s="41" t="str">
        <f t="shared" si="467"/>
        <v/>
      </c>
      <c r="CK826" s="41" t="str">
        <f t="shared" si="468"/>
        <v/>
      </c>
      <c r="CL826" s="61" t="str">
        <f t="shared" si="469"/>
        <v/>
      </c>
      <c r="CM826" s="39" t="str">
        <f t="shared" si="470"/>
        <v/>
      </c>
      <c r="CN826" s="39" t="str">
        <f t="shared" si="471"/>
        <v/>
      </c>
      <c r="CO826" s="42" t="str">
        <f t="shared" si="472"/>
        <v/>
      </c>
      <c r="CP826" s="42" t="str">
        <f t="shared" si="473"/>
        <v/>
      </c>
      <c r="CQ826" s="42" t="str">
        <f t="shared" si="474"/>
        <v/>
      </c>
      <c r="CR826" s="42" t="str">
        <f t="shared" si="475"/>
        <v/>
      </c>
      <c r="CS826" s="42" t="str">
        <f t="shared" si="476"/>
        <v/>
      </c>
      <c r="CT826" s="42" t="str">
        <f t="shared" si="477"/>
        <v/>
      </c>
      <c r="CU826" s="43" t="str">
        <f t="shared" si="478"/>
        <v/>
      </c>
      <c r="CV826" s="43" t="str">
        <f t="shared" si="479"/>
        <v/>
      </c>
      <c r="CW826" s="43" t="str">
        <f t="shared" si="480"/>
        <v/>
      </c>
      <c r="CX826" s="13"/>
    </row>
    <row r="827" spans="1:102" x14ac:dyDescent="0.25">
      <c r="A827" s="31"/>
      <c r="B827" s="13"/>
      <c r="C827" s="13"/>
      <c r="D827" s="13"/>
      <c r="E827" s="32"/>
      <c r="F827" s="32"/>
      <c r="G827" s="32"/>
      <c r="H827" s="32"/>
      <c r="I827" s="32"/>
      <c r="J827" s="13"/>
      <c r="K827" s="33"/>
      <c r="L827" s="34" t="str">
        <f>IFERROR(INDEX('Pokemon Data'!A:A,MATCH($A827,'Pokemon Data'!$B:$B,0)),"")</f>
        <v/>
      </c>
      <c r="M827" s="34" t="str">
        <f>IFERROR(INDEX('Pokemon Data'!I:I,MATCH($A827,'Pokemon Data'!$B:$B,0)),"")</f>
        <v/>
      </c>
      <c r="N827" s="34" t="str">
        <f>IFERROR(INDEX('Pokemon Data'!J:J,MATCH($A827,'Pokemon Data'!$B:$B,0)),"")</f>
        <v/>
      </c>
      <c r="O827" s="34" t="str">
        <f>IFERROR(INDEX('Pokemon Data'!K:K,MATCH($A827,'Pokemon Data'!$B:$B,0)),"")</f>
        <v/>
      </c>
      <c r="P827" s="35" t="str">
        <f>IFERROR(INDEX('Level Multipliers'!$A:$A,MATCH($D827,'Level Multipliers'!$B:$B,0)),"")</f>
        <v/>
      </c>
      <c r="Q827" s="36" t="str">
        <f>IFERROR(INDEX('Level Multipliers'!$D:$D,MATCH(P827,'Level Multipliers'!$A:$A,0)),"")</f>
        <v/>
      </c>
      <c r="R827" s="37" t="str">
        <f t="shared" si="444"/>
        <v/>
      </c>
      <c r="S827" s="37" t="str">
        <f t="shared" si="445"/>
        <v/>
      </c>
      <c r="T827" s="38" t="str">
        <f t="shared" si="446"/>
        <v/>
      </c>
      <c r="U827" s="38" t="str">
        <f t="shared" si="447"/>
        <v/>
      </c>
      <c r="V827" s="38" t="b">
        <f t="shared" si="448"/>
        <v>1</v>
      </c>
      <c r="W827" s="37" t="str">
        <f t="array" ref="W827:AG827">IF(V827,"",IVSolution($M827,$N827,$O827,R827,S827,T827,U827,$E827,$F827,$G827,$H827,$I827))</f>
        <v/>
      </c>
      <c r="X827" s="37" t="str">
        <v/>
      </c>
      <c r="Y827" s="37" t="str">
        <v/>
      </c>
      <c r="Z827" s="39" t="str">
        <v/>
      </c>
      <c r="AA827" s="39" t="str">
        <v/>
      </c>
      <c r="AB827" s="37" t="str">
        <v/>
      </c>
      <c r="AC827" s="37" t="str">
        <v/>
      </c>
      <c r="AD827" s="37" t="str">
        <v/>
      </c>
      <c r="AE827" s="37" t="str">
        <v/>
      </c>
      <c r="AF827" s="37" t="str">
        <v/>
      </c>
      <c r="AG827" s="37" t="str">
        <v/>
      </c>
      <c r="AH827" s="40" t="str">
        <f t="shared" si="449"/>
        <v/>
      </c>
      <c r="AI827" s="36" t="str">
        <f>IFERROR(INDEX('Level Multipliers'!$D:$D,MATCH(AH827,'Level Multipliers'!$A:$A,0)),"")</f>
        <v/>
      </c>
      <c r="AJ827" s="37" t="str">
        <f t="shared" si="450"/>
        <v/>
      </c>
      <c r="AK827" s="37" t="str">
        <f t="shared" si="451"/>
        <v/>
      </c>
      <c r="AL827" s="38" t="str">
        <f t="shared" si="452"/>
        <v/>
      </c>
      <c r="AM827" s="38" t="str">
        <f t="shared" si="453"/>
        <v/>
      </c>
      <c r="AN827" s="38" t="b">
        <f t="shared" si="454"/>
        <v>1</v>
      </c>
      <c r="AO827" s="37" t="str">
        <f t="array" ref="AO827:AY827">IF(AN827,"",IVSolution($M827,$N827,$O827,AJ827,AK827,AL827,AM827,$E827,$F827,$G827,$H827,$I827))</f>
        <v/>
      </c>
      <c r="AP827" s="37" t="str">
        <v/>
      </c>
      <c r="AQ827" s="37" t="str">
        <v/>
      </c>
      <c r="AR827" s="39" t="str">
        <v/>
      </c>
      <c r="AS827" s="39" t="str">
        <v/>
      </c>
      <c r="AT827" s="37" t="str">
        <v/>
      </c>
      <c r="AU827" s="37" t="str">
        <v/>
      </c>
      <c r="AV827" s="37" t="str">
        <v/>
      </c>
      <c r="AW827" s="37" t="str">
        <v/>
      </c>
      <c r="AX827" s="37" t="str">
        <v/>
      </c>
      <c r="AY827" s="37" t="str">
        <v/>
      </c>
      <c r="AZ827" s="40" t="str">
        <f t="shared" si="455"/>
        <v/>
      </c>
      <c r="BA827" s="36" t="str">
        <f>IFERROR(INDEX('Level Multipliers'!$D:$D,MATCH(AZ827,'Level Multipliers'!$A:$A,0)),"")</f>
        <v/>
      </c>
      <c r="BB827" s="37" t="str">
        <f t="shared" si="456"/>
        <v/>
      </c>
      <c r="BC827" s="37" t="str">
        <f t="shared" si="457"/>
        <v/>
      </c>
      <c r="BD827" s="38" t="str">
        <f t="shared" si="458"/>
        <v/>
      </c>
      <c r="BE827" s="38" t="str">
        <f t="shared" si="459"/>
        <v/>
      </c>
      <c r="BF827" s="38" t="b">
        <f t="shared" si="460"/>
        <v>1</v>
      </c>
      <c r="BG827" s="37" t="str">
        <f t="array" ref="BG827:BQ827">IF(BF827,"",IVSolution($M827,$N827,$O827,BB827,BC827,BD827,BE827,$E827,$F827,$G827,$H827,$I827))</f>
        <v/>
      </c>
      <c r="BH827" s="37" t="str">
        <v/>
      </c>
      <c r="BI827" s="37" t="str">
        <v/>
      </c>
      <c r="BJ827" s="39" t="str">
        <v/>
      </c>
      <c r="BK827" s="39" t="str">
        <v/>
      </c>
      <c r="BL827" s="37" t="str">
        <v/>
      </c>
      <c r="BM827" s="37" t="str">
        <v/>
      </c>
      <c r="BN827" s="37" t="str">
        <v/>
      </c>
      <c r="BO827" s="37" t="str">
        <v/>
      </c>
      <c r="BP827" s="37" t="str">
        <v/>
      </c>
      <c r="BQ827" s="37" t="str">
        <v/>
      </c>
      <c r="BR827" s="40" t="str">
        <f t="shared" si="461"/>
        <v/>
      </c>
      <c r="BS827" s="36" t="str">
        <f>IFERROR(INDEX('Level Multipliers'!$D:$D,MATCH(BR827,'Level Multipliers'!$A:$A,0)),"")</f>
        <v/>
      </c>
      <c r="BT827" s="37" t="str">
        <f t="shared" si="462"/>
        <v/>
      </c>
      <c r="BU827" s="37" t="str">
        <f t="shared" si="463"/>
        <v/>
      </c>
      <c r="BV827" s="38" t="str">
        <f t="shared" si="464"/>
        <v/>
      </c>
      <c r="BW827" s="38" t="str">
        <f t="shared" si="465"/>
        <v/>
      </c>
      <c r="BX827" s="38" t="b">
        <f t="shared" si="466"/>
        <v>1</v>
      </c>
      <c r="BY827" s="37" t="str">
        <f t="array" ref="BY827:CI827">IF(BX827,"",IVSolution($M827,$N827,$O827,BT827,BU827,BV827,BW827,$E827,$F827,$G827,$H827,$I827))</f>
        <v/>
      </c>
      <c r="BZ827" s="37" t="str">
        <v/>
      </c>
      <c r="CA827" s="37" t="str">
        <v/>
      </c>
      <c r="CB827" s="39" t="str">
        <v/>
      </c>
      <c r="CC827" s="39" t="str">
        <v/>
      </c>
      <c r="CD827" s="37" t="str">
        <v/>
      </c>
      <c r="CE827" s="37" t="str">
        <v/>
      </c>
      <c r="CF827" s="37" t="str">
        <v/>
      </c>
      <c r="CG827" s="37" t="str">
        <v/>
      </c>
      <c r="CH827" s="37" t="str">
        <v/>
      </c>
      <c r="CI827" s="37" t="str">
        <v/>
      </c>
      <c r="CJ827" s="41" t="str">
        <f t="shared" si="467"/>
        <v/>
      </c>
      <c r="CK827" s="41" t="str">
        <f t="shared" si="468"/>
        <v/>
      </c>
      <c r="CL827" s="61" t="str">
        <f t="shared" si="469"/>
        <v/>
      </c>
      <c r="CM827" s="39" t="str">
        <f t="shared" si="470"/>
        <v/>
      </c>
      <c r="CN827" s="39" t="str">
        <f t="shared" si="471"/>
        <v/>
      </c>
      <c r="CO827" s="42" t="str">
        <f t="shared" si="472"/>
        <v/>
      </c>
      <c r="CP827" s="42" t="str">
        <f t="shared" si="473"/>
        <v/>
      </c>
      <c r="CQ827" s="42" t="str">
        <f t="shared" si="474"/>
        <v/>
      </c>
      <c r="CR827" s="42" t="str">
        <f t="shared" si="475"/>
        <v/>
      </c>
      <c r="CS827" s="42" t="str">
        <f t="shared" si="476"/>
        <v/>
      </c>
      <c r="CT827" s="42" t="str">
        <f t="shared" si="477"/>
        <v/>
      </c>
      <c r="CU827" s="43" t="str">
        <f t="shared" si="478"/>
        <v/>
      </c>
      <c r="CV827" s="43" t="str">
        <f t="shared" si="479"/>
        <v/>
      </c>
      <c r="CW827" s="43" t="str">
        <f t="shared" si="480"/>
        <v/>
      </c>
      <c r="CX827" s="13"/>
    </row>
    <row r="828" spans="1:102" x14ac:dyDescent="0.25">
      <c r="A828" s="31"/>
      <c r="B828" s="13"/>
      <c r="C828" s="13"/>
      <c r="D828" s="13"/>
      <c r="E828" s="32"/>
      <c r="F828" s="32"/>
      <c r="G828" s="32"/>
      <c r="H828" s="32"/>
      <c r="I828" s="32"/>
      <c r="J828" s="13"/>
      <c r="K828" s="33"/>
      <c r="L828" s="34" t="str">
        <f>IFERROR(INDEX('Pokemon Data'!A:A,MATCH($A828,'Pokemon Data'!$B:$B,0)),"")</f>
        <v/>
      </c>
      <c r="M828" s="34" t="str">
        <f>IFERROR(INDEX('Pokemon Data'!I:I,MATCH($A828,'Pokemon Data'!$B:$B,0)),"")</f>
        <v/>
      </c>
      <c r="N828" s="34" t="str">
        <f>IFERROR(INDEX('Pokemon Data'!J:J,MATCH($A828,'Pokemon Data'!$B:$B,0)),"")</f>
        <v/>
      </c>
      <c r="O828" s="34" t="str">
        <f>IFERROR(INDEX('Pokemon Data'!K:K,MATCH($A828,'Pokemon Data'!$B:$B,0)),"")</f>
        <v/>
      </c>
      <c r="P828" s="35" t="str">
        <f>IFERROR(INDEX('Level Multipliers'!$A:$A,MATCH($D828,'Level Multipliers'!$B:$B,0)),"")</f>
        <v/>
      </c>
      <c r="Q828" s="36" t="str">
        <f>IFERROR(INDEX('Level Multipliers'!$D:$D,MATCH(P828,'Level Multipliers'!$A:$A,0)),"")</f>
        <v/>
      </c>
      <c r="R828" s="37" t="str">
        <f t="shared" si="444"/>
        <v/>
      </c>
      <c r="S828" s="37" t="str">
        <f t="shared" si="445"/>
        <v/>
      </c>
      <c r="T828" s="38" t="str">
        <f t="shared" si="446"/>
        <v/>
      </c>
      <c r="U828" s="38" t="str">
        <f t="shared" si="447"/>
        <v/>
      </c>
      <c r="V828" s="38" t="b">
        <f t="shared" si="448"/>
        <v>1</v>
      </c>
      <c r="W828" s="37" t="str">
        <f t="array" ref="W828:AG828">IF(V828,"",IVSolution($M828,$N828,$O828,R828,S828,T828,U828,$E828,$F828,$G828,$H828,$I828))</f>
        <v/>
      </c>
      <c r="X828" s="37" t="str">
        <v/>
      </c>
      <c r="Y828" s="37" t="str">
        <v/>
      </c>
      <c r="Z828" s="39" t="str">
        <v/>
      </c>
      <c r="AA828" s="39" t="str">
        <v/>
      </c>
      <c r="AB828" s="37" t="str">
        <v/>
      </c>
      <c r="AC828" s="37" t="str">
        <v/>
      </c>
      <c r="AD828" s="37" t="str">
        <v/>
      </c>
      <c r="AE828" s="37" t="str">
        <v/>
      </c>
      <c r="AF828" s="37" t="str">
        <v/>
      </c>
      <c r="AG828" s="37" t="str">
        <v/>
      </c>
      <c r="AH828" s="40" t="str">
        <f t="shared" si="449"/>
        <v/>
      </c>
      <c r="AI828" s="36" t="str">
        <f>IFERROR(INDEX('Level Multipliers'!$D:$D,MATCH(AH828,'Level Multipliers'!$A:$A,0)),"")</f>
        <v/>
      </c>
      <c r="AJ828" s="37" t="str">
        <f t="shared" si="450"/>
        <v/>
      </c>
      <c r="AK828" s="37" t="str">
        <f t="shared" si="451"/>
        <v/>
      </c>
      <c r="AL828" s="38" t="str">
        <f t="shared" si="452"/>
        <v/>
      </c>
      <c r="AM828" s="38" t="str">
        <f t="shared" si="453"/>
        <v/>
      </c>
      <c r="AN828" s="38" t="b">
        <f t="shared" si="454"/>
        <v>1</v>
      </c>
      <c r="AO828" s="37" t="str">
        <f t="array" ref="AO828:AY828">IF(AN828,"",IVSolution($M828,$N828,$O828,AJ828,AK828,AL828,AM828,$E828,$F828,$G828,$H828,$I828))</f>
        <v/>
      </c>
      <c r="AP828" s="37" t="str">
        <v/>
      </c>
      <c r="AQ828" s="37" t="str">
        <v/>
      </c>
      <c r="AR828" s="39" t="str">
        <v/>
      </c>
      <c r="AS828" s="39" t="str">
        <v/>
      </c>
      <c r="AT828" s="37" t="str">
        <v/>
      </c>
      <c r="AU828" s="37" t="str">
        <v/>
      </c>
      <c r="AV828" s="37" t="str">
        <v/>
      </c>
      <c r="AW828" s="37" t="str">
        <v/>
      </c>
      <c r="AX828" s="37" t="str">
        <v/>
      </c>
      <c r="AY828" s="37" t="str">
        <v/>
      </c>
      <c r="AZ828" s="40" t="str">
        <f t="shared" si="455"/>
        <v/>
      </c>
      <c r="BA828" s="36" t="str">
        <f>IFERROR(INDEX('Level Multipliers'!$D:$D,MATCH(AZ828,'Level Multipliers'!$A:$A,0)),"")</f>
        <v/>
      </c>
      <c r="BB828" s="37" t="str">
        <f t="shared" si="456"/>
        <v/>
      </c>
      <c r="BC828" s="37" t="str">
        <f t="shared" si="457"/>
        <v/>
      </c>
      <c r="BD828" s="38" t="str">
        <f t="shared" si="458"/>
        <v/>
      </c>
      <c r="BE828" s="38" t="str">
        <f t="shared" si="459"/>
        <v/>
      </c>
      <c r="BF828" s="38" t="b">
        <f t="shared" si="460"/>
        <v>1</v>
      </c>
      <c r="BG828" s="37" t="str">
        <f t="array" ref="BG828:BQ828">IF(BF828,"",IVSolution($M828,$N828,$O828,BB828,BC828,BD828,BE828,$E828,$F828,$G828,$H828,$I828))</f>
        <v/>
      </c>
      <c r="BH828" s="37" t="str">
        <v/>
      </c>
      <c r="BI828" s="37" t="str">
        <v/>
      </c>
      <c r="BJ828" s="39" t="str">
        <v/>
      </c>
      <c r="BK828" s="39" t="str">
        <v/>
      </c>
      <c r="BL828" s="37" t="str">
        <v/>
      </c>
      <c r="BM828" s="37" t="str">
        <v/>
      </c>
      <c r="BN828" s="37" t="str">
        <v/>
      </c>
      <c r="BO828" s="37" t="str">
        <v/>
      </c>
      <c r="BP828" s="37" t="str">
        <v/>
      </c>
      <c r="BQ828" s="37" t="str">
        <v/>
      </c>
      <c r="BR828" s="40" t="str">
        <f t="shared" si="461"/>
        <v/>
      </c>
      <c r="BS828" s="36" t="str">
        <f>IFERROR(INDEX('Level Multipliers'!$D:$D,MATCH(BR828,'Level Multipliers'!$A:$A,0)),"")</f>
        <v/>
      </c>
      <c r="BT828" s="37" t="str">
        <f t="shared" si="462"/>
        <v/>
      </c>
      <c r="BU828" s="37" t="str">
        <f t="shared" si="463"/>
        <v/>
      </c>
      <c r="BV828" s="38" t="str">
        <f t="shared" si="464"/>
        <v/>
      </c>
      <c r="BW828" s="38" t="str">
        <f t="shared" si="465"/>
        <v/>
      </c>
      <c r="BX828" s="38" t="b">
        <f t="shared" si="466"/>
        <v>1</v>
      </c>
      <c r="BY828" s="37" t="str">
        <f t="array" ref="BY828:CI828">IF(BX828,"",IVSolution($M828,$N828,$O828,BT828,BU828,BV828,BW828,$E828,$F828,$G828,$H828,$I828))</f>
        <v/>
      </c>
      <c r="BZ828" s="37" t="str">
        <v/>
      </c>
      <c r="CA828" s="37" t="str">
        <v/>
      </c>
      <c r="CB828" s="39" t="str">
        <v/>
      </c>
      <c r="CC828" s="39" t="str">
        <v/>
      </c>
      <c r="CD828" s="37" t="str">
        <v/>
      </c>
      <c r="CE828" s="37" t="str">
        <v/>
      </c>
      <c r="CF828" s="37" t="str">
        <v/>
      </c>
      <c r="CG828" s="37" t="str">
        <v/>
      </c>
      <c r="CH828" s="37" t="str">
        <v/>
      </c>
      <c r="CI828" s="37" t="str">
        <v/>
      </c>
      <c r="CJ828" s="41" t="str">
        <f t="shared" si="467"/>
        <v/>
      </c>
      <c r="CK828" s="41" t="str">
        <f t="shared" si="468"/>
        <v/>
      </c>
      <c r="CL828" s="61" t="str">
        <f t="shared" si="469"/>
        <v/>
      </c>
      <c r="CM828" s="39" t="str">
        <f t="shared" si="470"/>
        <v/>
      </c>
      <c r="CN828" s="39" t="str">
        <f t="shared" si="471"/>
        <v/>
      </c>
      <c r="CO828" s="42" t="str">
        <f t="shared" si="472"/>
        <v/>
      </c>
      <c r="CP828" s="42" t="str">
        <f t="shared" si="473"/>
        <v/>
      </c>
      <c r="CQ828" s="42" t="str">
        <f t="shared" si="474"/>
        <v/>
      </c>
      <c r="CR828" s="42" t="str">
        <f t="shared" si="475"/>
        <v/>
      </c>
      <c r="CS828" s="42" t="str">
        <f t="shared" si="476"/>
        <v/>
      </c>
      <c r="CT828" s="42" t="str">
        <f t="shared" si="477"/>
        <v/>
      </c>
      <c r="CU828" s="43" t="str">
        <f t="shared" si="478"/>
        <v/>
      </c>
      <c r="CV828" s="43" t="str">
        <f t="shared" si="479"/>
        <v/>
      </c>
      <c r="CW828" s="43" t="str">
        <f t="shared" si="480"/>
        <v/>
      </c>
      <c r="CX828" s="13"/>
    </row>
    <row r="829" spans="1:102" x14ac:dyDescent="0.25">
      <c r="A829" s="31"/>
      <c r="B829" s="13"/>
      <c r="C829" s="13"/>
      <c r="D829" s="13"/>
      <c r="E829" s="32"/>
      <c r="F829" s="32"/>
      <c r="G829" s="32"/>
      <c r="H829" s="32"/>
      <c r="I829" s="32"/>
      <c r="J829" s="13"/>
      <c r="K829" s="33"/>
      <c r="L829" s="34" t="str">
        <f>IFERROR(INDEX('Pokemon Data'!A:A,MATCH($A829,'Pokemon Data'!$B:$B,0)),"")</f>
        <v/>
      </c>
      <c r="M829" s="34" t="str">
        <f>IFERROR(INDEX('Pokemon Data'!I:I,MATCH($A829,'Pokemon Data'!$B:$B,0)),"")</f>
        <v/>
      </c>
      <c r="N829" s="34" t="str">
        <f>IFERROR(INDEX('Pokemon Data'!J:J,MATCH($A829,'Pokemon Data'!$B:$B,0)),"")</f>
        <v/>
      </c>
      <c r="O829" s="34" t="str">
        <f>IFERROR(INDEX('Pokemon Data'!K:K,MATCH($A829,'Pokemon Data'!$B:$B,0)),"")</f>
        <v/>
      </c>
      <c r="P829" s="35" t="str">
        <f>IFERROR(INDEX('Level Multipliers'!$A:$A,MATCH($D829,'Level Multipliers'!$B:$B,0)),"")</f>
        <v/>
      </c>
      <c r="Q829" s="36" t="str">
        <f>IFERROR(INDEX('Level Multipliers'!$D:$D,MATCH(P829,'Level Multipliers'!$A:$A,0)),"")</f>
        <v/>
      </c>
      <c r="R829" s="37" t="str">
        <f t="shared" si="444"/>
        <v/>
      </c>
      <c r="S829" s="37" t="str">
        <f t="shared" si="445"/>
        <v/>
      </c>
      <c r="T829" s="38" t="str">
        <f t="shared" si="446"/>
        <v/>
      </c>
      <c r="U829" s="38" t="str">
        <f t="shared" si="447"/>
        <v/>
      </c>
      <c r="V829" s="38" t="b">
        <f t="shared" si="448"/>
        <v>1</v>
      </c>
      <c r="W829" s="37" t="str">
        <f t="array" ref="W829:AG829">IF(V829,"",IVSolution($M829,$N829,$O829,R829,S829,T829,U829,$E829,$F829,$G829,$H829,$I829))</f>
        <v/>
      </c>
      <c r="X829" s="37" t="str">
        <v/>
      </c>
      <c r="Y829" s="37" t="str">
        <v/>
      </c>
      <c r="Z829" s="39" t="str">
        <v/>
      </c>
      <c r="AA829" s="39" t="str">
        <v/>
      </c>
      <c r="AB829" s="37" t="str">
        <v/>
      </c>
      <c r="AC829" s="37" t="str">
        <v/>
      </c>
      <c r="AD829" s="37" t="str">
        <v/>
      </c>
      <c r="AE829" s="37" t="str">
        <v/>
      </c>
      <c r="AF829" s="37" t="str">
        <v/>
      </c>
      <c r="AG829" s="37" t="str">
        <v/>
      </c>
      <c r="AH829" s="40" t="str">
        <f t="shared" si="449"/>
        <v/>
      </c>
      <c r="AI829" s="36" t="str">
        <f>IFERROR(INDEX('Level Multipliers'!$D:$D,MATCH(AH829,'Level Multipliers'!$A:$A,0)),"")</f>
        <v/>
      </c>
      <c r="AJ829" s="37" t="str">
        <f t="shared" si="450"/>
        <v/>
      </c>
      <c r="AK829" s="37" t="str">
        <f t="shared" si="451"/>
        <v/>
      </c>
      <c r="AL829" s="38" t="str">
        <f t="shared" si="452"/>
        <v/>
      </c>
      <c r="AM829" s="38" t="str">
        <f t="shared" si="453"/>
        <v/>
      </c>
      <c r="AN829" s="38" t="b">
        <f t="shared" si="454"/>
        <v>1</v>
      </c>
      <c r="AO829" s="37" t="str">
        <f t="array" ref="AO829:AY829">IF(AN829,"",IVSolution($M829,$N829,$O829,AJ829,AK829,AL829,AM829,$E829,$F829,$G829,$H829,$I829))</f>
        <v/>
      </c>
      <c r="AP829" s="37" t="str">
        <v/>
      </c>
      <c r="AQ829" s="37" t="str">
        <v/>
      </c>
      <c r="AR829" s="39" t="str">
        <v/>
      </c>
      <c r="AS829" s="39" t="str">
        <v/>
      </c>
      <c r="AT829" s="37" t="str">
        <v/>
      </c>
      <c r="AU829" s="37" t="str">
        <v/>
      </c>
      <c r="AV829" s="37" t="str">
        <v/>
      </c>
      <c r="AW829" s="37" t="str">
        <v/>
      </c>
      <c r="AX829" s="37" t="str">
        <v/>
      </c>
      <c r="AY829" s="37" t="str">
        <v/>
      </c>
      <c r="AZ829" s="40" t="str">
        <f t="shared" si="455"/>
        <v/>
      </c>
      <c r="BA829" s="36" t="str">
        <f>IFERROR(INDEX('Level Multipliers'!$D:$D,MATCH(AZ829,'Level Multipliers'!$A:$A,0)),"")</f>
        <v/>
      </c>
      <c r="BB829" s="37" t="str">
        <f t="shared" si="456"/>
        <v/>
      </c>
      <c r="BC829" s="37" t="str">
        <f t="shared" si="457"/>
        <v/>
      </c>
      <c r="BD829" s="38" t="str">
        <f t="shared" si="458"/>
        <v/>
      </c>
      <c r="BE829" s="38" t="str">
        <f t="shared" si="459"/>
        <v/>
      </c>
      <c r="BF829" s="38" t="b">
        <f t="shared" si="460"/>
        <v>1</v>
      </c>
      <c r="BG829" s="37" t="str">
        <f t="array" ref="BG829:BQ829">IF(BF829,"",IVSolution($M829,$N829,$O829,BB829,BC829,BD829,BE829,$E829,$F829,$G829,$H829,$I829))</f>
        <v/>
      </c>
      <c r="BH829" s="37" t="str">
        <v/>
      </c>
      <c r="BI829" s="37" t="str">
        <v/>
      </c>
      <c r="BJ829" s="39" t="str">
        <v/>
      </c>
      <c r="BK829" s="39" t="str">
        <v/>
      </c>
      <c r="BL829" s="37" t="str">
        <v/>
      </c>
      <c r="BM829" s="37" t="str">
        <v/>
      </c>
      <c r="BN829" s="37" t="str">
        <v/>
      </c>
      <c r="BO829" s="37" t="str">
        <v/>
      </c>
      <c r="BP829" s="37" t="str">
        <v/>
      </c>
      <c r="BQ829" s="37" t="str">
        <v/>
      </c>
      <c r="BR829" s="40" t="str">
        <f t="shared" si="461"/>
        <v/>
      </c>
      <c r="BS829" s="36" t="str">
        <f>IFERROR(INDEX('Level Multipliers'!$D:$D,MATCH(BR829,'Level Multipliers'!$A:$A,0)),"")</f>
        <v/>
      </c>
      <c r="BT829" s="37" t="str">
        <f t="shared" si="462"/>
        <v/>
      </c>
      <c r="BU829" s="37" t="str">
        <f t="shared" si="463"/>
        <v/>
      </c>
      <c r="BV829" s="38" t="str">
        <f t="shared" si="464"/>
        <v/>
      </c>
      <c r="BW829" s="38" t="str">
        <f t="shared" si="465"/>
        <v/>
      </c>
      <c r="BX829" s="38" t="b">
        <f t="shared" si="466"/>
        <v>1</v>
      </c>
      <c r="BY829" s="37" t="str">
        <f t="array" ref="BY829:CI829">IF(BX829,"",IVSolution($M829,$N829,$O829,BT829,BU829,BV829,BW829,$E829,$F829,$G829,$H829,$I829))</f>
        <v/>
      </c>
      <c r="BZ829" s="37" t="str">
        <v/>
      </c>
      <c r="CA829" s="37" t="str">
        <v/>
      </c>
      <c r="CB829" s="39" t="str">
        <v/>
      </c>
      <c r="CC829" s="39" t="str">
        <v/>
      </c>
      <c r="CD829" s="37" t="str">
        <v/>
      </c>
      <c r="CE829" s="37" t="str">
        <v/>
      </c>
      <c r="CF829" s="37" t="str">
        <v/>
      </c>
      <c r="CG829" s="37" t="str">
        <v/>
      </c>
      <c r="CH829" s="37" t="str">
        <v/>
      </c>
      <c r="CI829" s="37" t="str">
        <v/>
      </c>
      <c r="CJ829" s="41" t="str">
        <f t="shared" si="467"/>
        <v/>
      </c>
      <c r="CK829" s="41" t="str">
        <f t="shared" si="468"/>
        <v/>
      </c>
      <c r="CL829" s="61" t="str">
        <f t="shared" si="469"/>
        <v/>
      </c>
      <c r="CM829" s="39" t="str">
        <f t="shared" si="470"/>
        <v/>
      </c>
      <c r="CN829" s="39" t="str">
        <f t="shared" si="471"/>
        <v/>
      </c>
      <c r="CO829" s="42" t="str">
        <f t="shared" si="472"/>
        <v/>
      </c>
      <c r="CP829" s="42" t="str">
        <f t="shared" si="473"/>
        <v/>
      </c>
      <c r="CQ829" s="42" t="str">
        <f t="shared" si="474"/>
        <v/>
      </c>
      <c r="CR829" s="42" t="str">
        <f t="shared" si="475"/>
        <v/>
      </c>
      <c r="CS829" s="42" t="str">
        <f t="shared" si="476"/>
        <v/>
      </c>
      <c r="CT829" s="42" t="str">
        <f t="shared" si="477"/>
        <v/>
      </c>
      <c r="CU829" s="43" t="str">
        <f t="shared" si="478"/>
        <v/>
      </c>
      <c r="CV829" s="43" t="str">
        <f t="shared" si="479"/>
        <v/>
      </c>
      <c r="CW829" s="43" t="str">
        <f t="shared" si="480"/>
        <v/>
      </c>
      <c r="CX829" s="13"/>
    </row>
    <row r="830" spans="1:102" x14ac:dyDescent="0.25">
      <c r="A830" s="31"/>
      <c r="B830" s="13"/>
      <c r="C830" s="13"/>
      <c r="D830" s="13"/>
      <c r="E830" s="32"/>
      <c r="F830" s="32"/>
      <c r="G830" s="32"/>
      <c r="H830" s="32"/>
      <c r="I830" s="32"/>
      <c r="J830" s="13"/>
      <c r="K830" s="33"/>
      <c r="L830" s="34" t="str">
        <f>IFERROR(INDEX('Pokemon Data'!A:A,MATCH($A830,'Pokemon Data'!$B:$B,0)),"")</f>
        <v/>
      </c>
      <c r="M830" s="34" t="str">
        <f>IFERROR(INDEX('Pokemon Data'!I:I,MATCH($A830,'Pokemon Data'!$B:$B,0)),"")</f>
        <v/>
      </c>
      <c r="N830" s="34" t="str">
        <f>IFERROR(INDEX('Pokemon Data'!J:J,MATCH($A830,'Pokemon Data'!$B:$B,0)),"")</f>
        <v/>
      </c>
      <c r="O830" s="34" t="str">
        <f>IFERROR(INDEX('Pokemon Data'!K:K,MATCH($A830,'Pokemon Data'!$B:$B,0)),"")</f>
        <v/>
      </c>
      <c r="P830" s="35" t="str">
        <f>IFERROR(INDEX('Level Multipliers'!$A:$A,MATCH($D830,'Level Multipliers'!$B:$B,0)),"")</f>
        <v/>
      </c>
      <c r="Q830" s="36" t="str">
        <f>IFERROR(INDEX('Level Multipliers'!$D:$D,MATCH(P830,'Level Multipliers'!$A:$A,0)),"")</f>
        <v/>
      </c>
      <c r="R830" s="37" t="str">
        <f t="shared" si="444"/>
        <v/>
      </c>
      <c r="S830" s="37" t="str">
        <f t="shared" si="445"/>
        <v/>
      </c>
      <c r="T830" s="38" t="str">
        <f t="shared" si="446"/>
        <v/>
      </c>
      <c r="U830" s="38" t="str">
        <f t="shared" si="447"/>
        <v/>
      </c>
      <c r="V830" s="38" t="b">
        <f t="shared" si="448"/>
        <v>1</v>
      </c>
      <c r="W830" s="37" t="str">
        <f t="array" ref="W830:AG830">IF(V830,"",IVSolution($M830,$N830,$O830,R830,S830,T830,U830,$E830,$F830,$G830,$H830,$I830))</f>
        <v/>
      </c>
      <c r="X830" s="37" t="str">
        <v/>
      </c>
      <c r="Y830" s="37" t="str">
        <v/>
      </c>
      <c r="Z830" s="39" t="str">
        <v/>
      </c>
      <c r="AA830" s="39" t="str">
        <v/>
      </c>
      <c r="AB830" s="37" t="str">
        <v/>
      </c>
      <c r="AC830" s="37" t="str">
        <v/>
      </c>
      <c r="AD830" s="37" t="str">
        <v/>
      </c>
      <c r="AE830" s="37" t="str">
        <v/>
      </c>
      <c r="AF830" s="37" t="str">
        <v/>
      </c>
      <c r="AG830" s="37" t="str">
        <v/>
      </c>
      <c r="AH830" s="40" t="str">
        <f t="shared" si="449"/>
        <v/>
      </c>
      <c r="AI830" s="36" t="str">
        <f>IFERROR(INDEX('Level Multipliers'!$D:$D,MATCH(AH830,'Level Multipliers'!$A:$A,0)),"")</f>
        <v/>
      </c>
      <c r="AJ830" s="37" t="str">
        <f t="shared" si="450"/>
        <v/>
      </c>
      <c r="AK830" s="37" t="str">
        <f t="shared" si="451"/>
        <v/>
      </c>
      <c r="AL830" s="38" t="str">
        <f t="shared" si="452"/>
        <v/>
      </c>
      <c r="AM830" s="38" t="str">
        <f t="shared" si="453"/>
        <v/>
      </c>
      <c r="AN830" s="38" t="b">
        <f t="shared" si="454"/>
        <v>1</v>
      </c>
      <c r="AO830" s="37" t="str">
        <f t="array" ref="AO830:AY830">IF(AN830,"",IVSolution($M830,$N830,$O830,AJ830,AK830,AL830,AM830,$E830,$F830,$G830,$H830,$I830))</f>
        <v/>
      </c>
      <c r="AP830" s="37" t="str">
        <v/>
      </c>
      <c r="AQ830" s="37" t="str">
        <v/>
      </c>
      <c r="AR830" s="39" t="str">
        <v/>
      </c>
      <c r="AS830" s="39" t="str">
        <v/>
      </c>
      <c r="AT830" s="37" t="str">
        <v/>
      </c>
      <c r="AU830" s="37" t="str">
        <v/>
      </c>
      <c r="AV830" s="37" t="str">
        <v/>
      </c>
      <c r="AW830" s="37" t="str">
        <v/>
      </c>
      <c r="AX830" s="37" t="str">
        <v/>
      </c>
      <c r="AY830" s="37" t="str">
        <v/>
      </c>
      <c r="AZ830" s="40" t="str">
        <f t="shared" si="455"/>
        <v/>
      </c>
      <c r="BA830" s="36" t="str">
        <f>IFERROR(INDEX('Level Multipliers'!$D:$D,MATCH(AZ830,'Level Multipliers'!$A:$A,0)),"")</f>
        <v/>
      </c>
      <c r="BB830" s="37" t="str">
        <f t="shared" si="456"/>
        <v/>
      </c>
      <c r="BC830" s="37" t="str">
        <f t="shared" si="457"/>
        <v/>
      </c>
      <c r="BD830" s="38" t="str">
        <f t="shared" si="458"/>
        <v/>
      </c>
      <c r="BE830" s="38" t="str">
        <f t="shared" si="459"/>
        <v/>
      </c>
      <c r="BF830" s="38" t="b">
        <f t="shared" si="460"/>
        <v>1</v>
      </c>
      <c r="BG830" s="37" t="str">
        <f t="array" ref="BG830:BQ830">IF(BF830,"",IVSolution($M830,$N830,$O830,BB830,BC830,BD830,BE830,$E830,$F830,$G830,$H830,$I830))</f>
        <v/>
      </c>
      <c r="BH830" s="37" t="str">
        <v/>
      </c>
      <c r="BI830" s="37" t="str">
        <v/>
      </c>
      <c r="BJ830" s="39" t="str">
        <v/>
      </c>
      <c r="BK830" s="39" t="str">
        <v/>
      </c>
      <c r="BL830" s="37" t="str">
        <v/>
      </c>
      <c r="BM830" s="37" t="str">
        <v/>
      </c>
      <c r="BN830" s="37" t="str">
        <v/>
      </c>
      <c r="BO830" s="37" t="str">
        <v/>
      </c>
      <c r="BP830" s="37" t="str">
        <v/>
      </c>
      <c r="BQ830" s="37" t="str">
        <v/>
      </c>
      <c r="BR830" s="40" t="str">
        <f t="shared" si="461"/>
        <v/>
      </c>
      <c r="BS830" s="36" t="str">
        <f>IFERROR(INDEX('Level Multipliers'!$D:$D,MATCH(BR830,'Level Multipliers'!$A:$A,0)),"")</f>
        <v/>
      </c>
      <c r="BT830" s="37" t="str">
        <f t="shared" si="462"/>
        <v/>
      </c>
      <c r="BU830" s="37" t="str">
        <f t="shared" si="463"/>
        <v/>
      </c>
      <c r="BV830" s="38" t="str">
        <f t="shared" si="464"/>
        <v/>
      </c>
      <c r="BW830" s="38" t="str">
        <f t="shared" si="465"/>
        <v/>
      </c>
      <c r="BX830" s="38" t="b">
        <f t="shared" si="466"/>
        <v>1</v>
      </c>
      <c r="BY830" s="37" t="str">
        <f t="array" ref="BY830:CI830">IF(BX830,"",IVSolution($M830,$N830,$O830,BT830,BU830,BV830,BW830,$E830,$F830,$G830,$H830,$I830))</f>
        <v/>
      </c>
      <c r="BZ830" s="37" t="str">
        <v/>
      </c>
      <c r="CA830" s="37" t="str">
        <v/>
      </c>
      <c r="CB830" s="39" t="str">
        <v/>
      </c>
      <c r="CC830" s="39" t="str">
        <v/>
      </c>
      <c r="CD830" s="37" t="str">
        <v/>
      </c>
      <c r="CE830" s="37" t="str">
        <v/>
      </c>
      <c r="CF830" s="37" t="str">
        <v/>
      </c>
      <c r="CG830" s="37" t="str">
        <v/>
      </c>
      <c r="CH830" s="37" t="str">
        <v/>
      </c>
      <c r="CI830" s="37" t="str">
        <v/>
      </c>
      <c r="CJ830" s="41" t="str">
        <f t="shared" si="467"/>
        <v/>
      </c>
      <c r="CK830" s="41" t="str">
        <f t="shared" si="468"/>
        <v/>
      </c>
      <c r="CL830" s="61" t="str">
        <f t="shared" si="469"/>
        <v/>
      </c>
      <c r="CM830" s="39" t="str">
        <f t="shared" si="470"/>
        <v/>
      </c>
      <c r="CN830" s="39" t="str">
        <f t="shared" si="471"/>
        <v/>
      </c>
      <c r="CO830" s="42" t="str">
        <f t="shared" si="472"/>
        <v/>
      </c>
      <c r="CP830" s="42" t="str">
        <f t="shared" si="473"/>
        <v/>
      </c>
      <c r="CQ830" s="42" t="str">
        <f t="shared" si="474"/>
        <v/>
      </c>
      <c r="CR830" s="42" t="str">
        <f t="shared" si="475"/>
        <v/>
      </c>
      <c r="CS830" s="42" t="str">
        <f t="shared" si="476"/>
        <v/>
      </c>
      <c r="CT830" s="42" t="str">
        <f t="shared" si="477"/>
        <v/>
      </c>
      <c r="CU830" s="43" t="str">
        <f t="shared" si="478"/>
        <v/>
      </c>
      <c r="CV830" s="43" t="str">
        <f t="shared" si="479"/>
        <v/>
      </c>
      <c r="CW830" s="43" t="str">
        <f t="shared" si="480"/>
        <v/>
      </c>
      <c r="CX830" s="13"/>
    </row>
    <row r="831" spans="1:102" x14ac:dyDescent="0.25">
      <c r="A831" s="31"/>
      <c r="B831" s="13"/>
      <c r="C831" s="13"/>
      <c r="D831" s="13"/>
      <c r="E831" s="32"/>
      <c r="F831" s="32"/>
      <c r="G831" s="32"/>
      <c r="H831" s="32"/>
      <c r="I831" s="32"/>
      <c r="J831" s="13"/>
      <c r="K831" s="33"/>
      <c r="L831" s="34" t="str">
        <f>IFERROR(INDEX('Pokemon Data'!A:A,MATCH($A831,'Pokemon Data'!$B:$B,0)),"")</f>
        <v/>
      </c>
      <c r="M831" s="34" t="str">
        <f>IFERROR(INDEX('Pokemon Data'!I:I,MATCH($A831,'Pokemon Data'!$B:$B,0)),"")</f>
        <v/>
      </c>
      <c r="N831" s="34" t="str">
        <f>IFERROR(INDEX('Pokemon Data'!J:J,MATCH($A831,'Pokemon Data'!$B:$B,0)),"")</f>
        <v/>
      </c>
      <c r="O831" s="34" t="str">
        <f>IFERROR(INDEX('Pokemon Data'!K:K,MATCH($A831,'Pokemon Data'!$B:$B,0)),"")</f>
        <v/>
      </c>
      <c r="P831" s="35" t="str">
        <f>IFERROR(INDEX('Level Multipliers'!$A:$A,MATCH($D831,'Level Multipliers'!$B:$B,0)),"")</f>
        <v/>
      </c>
      <c r="Q831" s="36" t="str">
        <f>IFERROR(INDEX('Level Multipliers'!$D:$D,MATCH(P831,'Level Multipliers'!$A:$A,0)),"")</f>
        <v/>
      </c>
      <c r="R831" s="37" t="str">
        <f t="shared" si="444"/>
        <v/>
      </c>
      <c r="S831" s="37" t="str">
        <f t="shared" si="445"/>
        <v/>
      </c>
      <c r="T831" s="38" t="str">
        <f t="shared" si="446"/>
        <v/>
      </c>
      <c r="U831" s="38" t="str">
        <f t="shared" si="447"/>
        <v/>
      </c>
      <c r="V831" s="38" t="b">
        <f t="shared" si="448"/>
        <v>1</v>
      </c>
      <c r="W831" s="37" t="str">
        <f t="array" ref="W831:AG831">IF(V831,"",IVSolution($M831,$N831,$O831,R831,S831,T831,U831,$E831,$F831,$G831,$H831,$I831))</f>
        <v/>
      </c>
      <c r="X831" s="37" t="str">
        <v/>
      </c>
      <c r="Y831" s="37" t="str">
        <v/>
      </c>
      <c r="Z831" s="39" t="str">
        <v/>
      </c>
      <c r="AA831" s="39" t="str">
        <v/>
      </c>
      <c r="AB831" s="37" t="str">
        <v/>
      </c>
      <c r="AC831" s="37" t="str">
        <v/>
      </c>
      <c r="AD831" s="37" t="str">
        <v/>
      </c>
      <c r="AE831" s="37" t="str">
        <v/>
      </c>
      <c r="AF831" s="37" t="str">
        <v/>
      </c>
      <c r="AG831" s="37" t="str">
        <v/>
      </c>
      <c r="AH831" s="40" t="str">
        <f t="shared" si="449"/>
        <v/>
      </c>
      <c r="AI831" s="36" t="str">
        <f>IFERROR(INDEX('Level Multipliers'!$D:$D,MATCH(AH831,'Level Multipliers'!$A:$A,0)),"")</f>
        <v/>
      </c>
      <c r="AJ831" s="37" t="str">
        <f t="shared" si="450"/>
        <v/>
      </c>
      <c r="AK831" s="37" t="str">
        <f t="shared" si="451"/>
        <v/>
      </c>
      <c r="AL831" s="38" t="str">
        <f t="shared" si="452"/>
        <v/>
      </c>
      <c r="AM831" s="38" t="str">
        <f t="shared" si="453"/>
        <v/>
      </c>
      <c r="AN831" s="38" t="b">
        <f t="shared" si="454"/>
        <v>1</v>
      </c>
      <c r="AO831" s="37" t="str">
        <f t="array" ref="AO831:AY831">IF(AN831,"",IVSolution($M831,$N831,$O831,AJ831,AK831,AL831,AM831,$E831,$F831,$G831,$H831,$I831))</f>
        <v/>
      </c>
      <c r="AP831" s="37" t="str">
        <v/>
      </c>
      <c r="AQ831" s="37" t="str">
        <v/>
      </c>
      <c r="AR831" s="39" t="str">
        <v/>
      </c>
      <c r="AS831" s="39" t="str">
        <v/>
      </c>
      <c r="AT831" s="37" t="str">
        <v/>
      </c>
      <c r="AU831" s="37" t="str">
        <v/>
      </c>
      <c r="AV831" s="37" t="str">
        <v/>
      </c>
      <c r="AW831" s="37" t="str">
        <v/>
      </c>
      <c r="AX831" s="37" t="str">
        <v/>
      </c>
      <c r="AY831" s="37" t="str">
        <v/>
      </c>
      <c r="AZ831" s="40" t="str">
        <f t="shared" si="455"/>
        <v/>
      </c>
      <c r="BA831" s="36" t="str">
        <f>IFERROR(INDEX('Level Multipliers'!$D:$D,MATCH(AZ831,'Level Multipliers'!$A:$A,0)),"")</f>
        <v/>
      </c>
      <c r="BB831" s="37" t="str">
        <f t="shared" si="456"/>
        <v/>
      </c>
      <c r="BC831" s="37" t="str">
        <f t="shared" si="457"/>
        <v/>
      </c>
      <c r="BD831" s="38" t="str">
        <f t="shared" si="458"/>
        <v/>
      </c>
      <c r="BE831" s="38" t="str">
        <f t="shared" si="459"/>
        <v/>
      </c>
      <c r="BF831" s="38" t="b">
        <f t="shared" si="460"/>
        <v>1</v>
      </c>
      <c r="BG831" s="37" t="str">
        <f t="array" ref="BG831:BQ831">IF(BF831,"",IVSolution($M831,$N831,$O831,BB831,BC831,BD831,BE831,$E831,$F831,$G831,$H831,$I831))</f>
        <v/>
      </c>
      <c r="BH831" s="37" t="str">
        <v/>
      </c>
      <c r="BI831" s="37" t="str">
        <v/>
      </c>
      <c r="BJ831" s="39" t="str">
        <v/>
      </c>
      <c r="BK831" s="39" t="str">
        <v/>
      </c>
      <c r="BL831" s="37" t="str">
        <v/>
      </c>
      <c r="BM831" s="37" t="str">
        <v/>
      </c>
      <c r="BN831" s="37" t="str">
        <v/>
      </c>
      <c r="BO831" s="37" t="str">
        <v/>
      </c>
      <c r="BP831" s="37" t="str">
        <v/>
      </c>
      <c r="BQ831" s="37" t="str">
        <v/>
      </c>
      <c r="BR831" s="40" t="str">
        <f t="shared" si="461"/>
        <v/>
      </c>
      <c r="BS831" s="36" t="str">
        <f>IFERROR(INDEX('Level Multipliers'!$D:$D,MATCH(BR831,'Level Multipliers'!$A:$A,0)),"")</f>
        <v/>
      </c>
      <c r="BT831" s="37" t="str">
        <f t="shared" si="462"/>
        <v/>
      </c>
      <c r="BU831" s="37" t="str">
        <f t="shared" si="463"/>
        <v/>
      </c>
      <c r="BV831" s="38" t="str">
        <f t="shared" si="464"/>
        <v/>
      </c>
      <c r="BW831" s="38" t="str">
        <f t="shared" si="465"/>
        <v/>
      </c>
      <c r="BX831" s="38" t="b">
        <f t="shared" si="466"/>
        <v>1</v>
      </c>
      <c r="BY831" s="37" t="str">
        <f t="array" ref="BY831:CI831">IF(BX831,"",IVSolution($M831,$N831,$O831,BT831,BU831,BV831,BW831,$E831,$F831,$G831,$H831,$I831))</f>
        <v/>
      </c>
      <c r="BZ831" s="37" t="str">
        <v/>
      </c>
      <c r="CA831" s="37" t="str">
        <v/>
      </c>
      <c r="CB831" s="39" t="str">
        <v/>
      </c>
      <c r="CC831" s="39" t="str">
        <v/>
      </c>
      <c r="CD831" s="37" t="str">
        <v/>
      </c>
      <c r="CE831" s="37" t="str">
        <v/>
      </c>
      <c r="CF831" s="37" t="str">
        <v/>
      </c>
      <c r="CG831" s="37" t="str">
        <v/>
      </c>
      <c r="CH831" s="37" t="str">
        <v/>
      </c>
      <c r="CI831" s="37" t="str">
        <v/>
      </c>
      <c r="CJ831" s="41" t="str">
        <f t="shared" si="467"/>
        <v/>
      </c>
      <c r="CK831" s="41" t="str">
        <f t="shared" si="468"/>
        <v/>
      </c>
      <c r="CL831" s="61" t="str">
        <f t="shared" si="469"/>
        <v/>
      </c>
      <c r="CM831" s="39" t="str">
        <f t="shared" si="470"/>
        <v/>
      </c>
      <c r="CN831" s="39" t="str">
        <f t="shared" si="471"/>
        <v/>
      </c>
      <c r="CO831" s="42" t="str">
        <f t="shared" si="472"/>
        <v/>
      </c>
      <c r="CP831" s="42" t="str">
        <f t="shared" si="473"/>
        <v/>
      </c>
      <c r="CQ831" s="42" t="str">
        <f t="shared" si="474"/>
        <v/>
      </c>
      <c r="CR831" s="42" t="str">
        <f t="shared" si="475"/>
        <v/>
      </c>
      <c r="CS831" s="42" t="str">
        <f t="shared" si="476"/>
        <v/>
      </c>
      <c r="CT831" s="42" t="str">
        <f t="shared" si="477"/>
        <v/>
      </c>
      <c r="CU831" s="43" t="str">
        <f t="shared" si="478"/>
        <v/>
      </c>
      <c r="CV831" s="43" t="str">
        <f t="shared" si="479"/>
        <v/>
      </c>
      <c r="CW831" s="43" t="str">
        <f t="shared" si="480"/>
        <v/>
      </c>
      <c r="CX831" s="13"/>
    </row>
    <row r="832" spans="1:102" x14ac:dyDescent="0.25">
      <c r="A832" s="31"/>
      <c r="B832" s="13"/>
      <c r="C832" s="13"/>
      <c r="D832" s="13"/>
      <c r="E832" s="32"/>
      <c r="F832" s="32"/>
      <c r="G832" s="32"/>
      <c r="H832" s="32"/>
      <c r="I832" s="32"/>
      <c r="J832" s="13"/>
      <c r="K832" s="33"/>
      <c r="L832" s="34" t="str">
        <f>IFERROR(INDEX('Pokemon Data'!A:A,MATCH($A832,'Pokemon Data'!$B:$B,0)),"")</f>
        <v/>
      </c>
      <c r="M832" s="34" t="str">
        <f>IFERROR(INDEX('Pokemon Data'!I:I,MATCH($A832,'Pokemon Data'!$B:$B,0)),"")</f>
        <v/>
      </c>
      <c r="N832" s="34" t="str">
        <f>IFERROR(INDEX('Pokemon Data'!J:J,MATCH($A832,'Pokemon Data'!$B:$B,0)),"")</f>
        <v/>
      </c>
      <c r="O832" s="34" t="str">
        <f>IFERROR(INDEX('Pokemon Data'!K:K,MATCH($A832,'Pokemon Data'!$B:$B,0)),"")</f>
        <v/>
      </c>
      <c r="P832" s="35" t="str">
        <f>IFERROR(INDEX('Level Multipliers'!$A:$A,MATCH($D832,'Level Multipliers'!$B:$B,0)),"")</f>
        <v/>
      </c>
      <c r="Q832" s="36" t="str">
        <f>IFERROR(INDEX('Level Multipliers'!$D:$D,MATCH(P832,'Level Multipliers'!$A:$A,0)),"")</f>
        <v/>
      </c>
      <c r="R832" s="37" t="str">
        <f t="shared" si="444"/>
        <v/>
      </c>
      <c r="S832" s="37" t="str">
        <f t="shared" si="445"/>
        <v/>
      </c>
      <c r="T832" s="38" t="str">
        <f t="shared" si="446"/>
        <v/>
      </c>
      <c r="U832" s="38" t="str">
        <f t="shared" si="447"/>
        <v/>
      </c>
      <c r="V832" s="38" t="b">
        <f t="shared" si="448"/>
        <v>1</v>
      </c>
      <c r="W832" s="37" t="str">
        <f t="array" ref="W832:AG832">IF(V832,"",IVSolution($M832,$N832,$O832,R832,S832,T832,U832,$E832,$F832,$G832,$H832,$I832))</f>
        <v/>
      </c>
      <c r="X832" s="37" t="str">
        <v/>
      </c>
      <c r="Y832" s="37" t="str">
        <v/>
      </c>
      <c r="Z832" s="39" t="str">
        <v/>
      </c>
      <c r="AA832" s="39" t="str">
        <v/>
      </c>
      <c r="AB832" s="37" t="str">
        <v/>
      </c>
      <c r="AC832" s="37" t="str">
        <v/>
      </c>
      <c r="AD832" s="37" t="str">
        <v/>
      </c>
      <c r="AE832" s="37" t="str">
        <v/>
      </c>
      <c r="AF832" s="37" t="str">
        <v/>
      </c>
      <c r="AG832" s="37" t="str">
        <v/>
      </c>
      <c r="AH832" s="40" t="str">
        <f t="shared" si="449"/>
        <v/>
      </c>
      <c r="AI832" s="36" t="str">
        <f>IFERROR(INDEX('Level Multipliers'!$D:$D,MATCH(AH832,'Level Multipliers'!$A:$A,0)),"")</f>
        <v/>
      </c>
      <c r="AJ832" s="37" t="str">
        <f t="shared" si="450"/>
        <v/>
      </c>
      <c r="AK832" s="37" t="str">
        <f t="shared" si="451"/>
        <v/>
      </c>
      <c r="AL832" s="38" t="str">
        <f t="shared" si="452"/>
        <v/>
      </c>
      <c r="AM832" s="38" t="str">
        <f t="shared" si="453"/>
        <v/>
      </c>
      <c r="AN832" s="38" t="b">
        <f t="shared" si="454"/>
        <v>1</v>
      </c>
      <c r="AO832" s="37" t="str">
        <f t="array" ref="AO832:AY832">IF(AN832,"",IVSolution($M832,$N832,$O832,AJ832,AK832,AL832,AM832,$E832,$F832,$G832,$H832,$I832))</f>
        <v/>
      </c>
      <c r="AP832" s="37" t="str">
        <v/>
      </c>
      <c r="AQ832" s="37" t="str">
        <v/>
      </c>
      <c r="AR832" s="39" t="str">
        <v/>
      </c>
      <c r="AS832" s="39" t="str">
        <v/>
      </c>
      <c r="AT832" s="37" t="str">
        <v/>
      </c>
      <c r="AU832" s="37" t="str">
        <v/>
      </c>
      <c r="AV832" s="37" t="str">
        <v/>
      </c>
      <c r="AW832" s="37" t="str">
        <v/>
      </c>
      <c r="AX832" s="37" t="str">
        <v/>
      </c>
      <c r="AY832" s="37" t="str">
        <v/>
      </c>
      <c r="AZ832" s="40" t="str">
        <f t="shared" si="455"/>
        <v/>
      </c>
      <c r="BA832" s="36" t="str">
        <f>IFERROR(INDEX('Level Multipliers'!$D:$D,MATCH(AZ832,'Level Multipliers'!$A:$A,0)),"")</f>
        <v/>
      </c>
      <c r="BB832" s="37" t="str">
        <f t="shared" si="456"/>
        <v/>
      </c>
      <c r="BC832" s="37" t="str">
        <f t="shared" si="457"/>
        <v/>
      </c>
      <c r="BD832" s="38" t="str">
        <f t="shared" si="458"/>
        <v/>
      </c>
      <c r="BE832" s="38" t="str">
        <f t="shared" si="459"/>
        <v/>
      </c>
      <c r="BF832" s="38" t="b">
        <f t="shared" si="460"/>
        <v>1</v>
      </c>
      <c r="BG832" s="37" t="str">
        <f t="array" ref="BG832:BQ832">IF(BF832,"",IVSolution($M832,$N832,$O832,BB832,BC832,BD832,BE832,$E832,$F832,$G832,$H832,$I832))</f>
        <v/>
      </c>
      <c r="BH832" s="37" t="str">
        <v/>
      </c>
      <c r="BI832" s="37" t="str">
        <v/>
      </c>
      <c r="BJ832" s="39" t="str">
        <v/>
      </c>
      <c r="BK832" s="39" t="str">
        <v/>
      </c>
      <c r="BL832" s="37" t="str">
        <v/>
      </c>
      <c r="BM832" s="37" t="str">
        <v/>
      </c>
      <c r="BN832" s="37" t="str">
        <v/>
      </c>
      <c r="BO832" s="37" t="str">
        <v/>
      </c>
      <c r="BP832" s="37" t="str">
        <v/>
      </c>
      <c r="BQ832" s="37" t="str">
        <v/>
      </c>
      <c r="BR832" s="40" t="str">
        <f t="shared" si="461"/>
        <v/>
      </c>
      <c r="BS832" s="36" t="str">
        <f>IFERROR(INDEX('Level Multipliers'!$D:$D,MATCH(BR832,'Level Multipliers'!$A:$A,0)),"")</f>
        <v/>
      </c>
      <c r="BT832" s="37" t="str">
        <f t="shared" si="462"/>
        <v/>
      </c>
      <c r="BU832" s="37" t="str">
        <f t="shared" si="463"/>
        <v/>
      </c>
      <c r="BV832" s="38" t="str">
        <f t="shared" si="464"/>
        <v/>
      </c>
      <c r="BW832" s="38" t="str">
        <f t="shared" si="465"/>
        <v/>
      </c>
      <c r="BX832" s="38" t="b">
        <f t="shared" si="466"/>
        <v>1</v>
      </c>
      <c r="BY832" s="37" t="str">
        <f t="array" ref="BY832:CI832">IF(BX832,"",IVSolution($M832,$N832,$O832,BT832,BU832,BV832,BW832,$E832,$F832,$G832,$H832,$I832))</f>
        <v/>
      </c>
      <c r="BZ832" s="37" t="str">
        <v/>
      </c>
      <c r="CA832" s="37" t="str">
        <v/>
      </c>
      <c r="CB832" s="39" t="str">
        <v/>
      </c>
      <c r="CC832" s="39" t="str">
        <v/>
      </c>
      <c r="CD832" s="37" t="str">
        <v/>
      </c>
      <c r="CE832" s="37" t="str">
        <v/>
      </c>
      <c r="CF832" s="37" t="str">
        <v/>
      </c>
      <c r="CG832" s="37" t="str">
        <v/>
      </c>
      <c r="CH832" s="37" t="str">
        <v/>
      </c>
      <c r="CI832" s="37" t="str">
        <v/>
      </c>
      <c r="CJ832" s="41" t="str">
        <f t="shared" si="467"/>
        <v/>
      </c>
      <c r="CK832" s="41" t="str">
        <f t="shared" si="468"/>
        <v/>
      </c>
      <c r="CL832" s="61" t="str">
        <f t="shared" si="469"/>
        <v/>
      </c>
      <c r="CM832" s="39" t="str">
        <f t="shared" si="470"/>
        <v/>
      </c>
      <c r="CN832" s="39" t="str">
        <f t="shared" si="471"/>
        <v/>
      </c>
      <c r="CO832" s="42" t="str">
        <f t="shared" si="472"/>
        <v/>
      </c>
      <c r="CP832" s="42" t="str">
        <f t="shared" si="473"/>
        <v/>
      </c>
      <c r="CQ832" s="42" t="str">
        <f t="shared" si="474"/>
        <v/>
      </c>
      <c r="CR832" s="42" t="str">
        <f t="shared" si="475"/>
        <v/>
      </c>
      <c r="CS832" s="42" t="str">
        <f t="shared" si="476"/>
        <v/>
      </c>
      <c r="CT832" s="42" t="str">
        <f t="shared" si="477"/>
        <v/>
      </c>
      <c r="CU832" s="43" t="str">
        <f t="shared" si="478"/>
        <v/>
      </c>
      <c r="CV832" s="43" t="str">
        <f t="shared" si="479"/>
        <v/>
      </c>
      <c r="CW832" s="43" t="str">
        <f t="shared" si="480"/>
        <v/>
      </c>
      <c r="CX832" s="13"/>
    </row>
    <row r="833" spans="1:102" x14ac:dyDescent="0.25">
      <c r="A833" s="31"/>
      <c r="B833" s="13"/>
      <c r="C833" s="13"/>
      <c r="D833" s="13"/>
      <c r="E833" s="32"/>
      <c r="F833" s="32"/>
      <c r="G833" s="32"/>
      <c r="H833" s="32"/>
      <c r="I833" s="32"/>
      <c r="J833" s="13"/>
      <c r="K833" s="33"/>
      <c r="L833" s="34" t="str">
        <f>IFERROR(INDEX('Pokemon Data'!A:A,MATCH($A833,'Pokemon Data'!$B:$B,0)),"")</f>
        <v/>
      </c>
      <c r="M833" s="34" t="str">
        <f>IFERROR(INDEX('Pokemon Data'!I:I,MATCH($A833,'Pokemon Data'!$B:$B,0)),"")</f>
        <v/>
      </c>
      <c r="N833" s="34" t="str">
        <f>IFERROR(INDEX('Pokemon Data'!J:J,MATCH($A833,'Pokemon Data'!$B:$B,0)),"")</f>
        <v/>
      </c>
      <c r="O833" s="34" t="str">
        <f>IFERROR(INDEX('Pokemon Data'!K:K,MATCH($A833,'Pokemon Data'!$B:$B,0)),"")</f>
        <v/>
      </c>
      <c r="P833" s="35" t="str">
        <f>IFERROR(INDEX('Level Multipliers'!$A:$A,MATCH($D833,'Level Multipliers'!$B:$B,0)),"")</f>
        <v/>
      </c>
      <c r="Q833" s="36" t="str">
        <f>IFERROR(INDEX('Level Multipliers'!$D:$D,MATCH(P833,'Level Multipliers'!$A:$A,0)),"")</f>
        <v/>
      </c>
      <c r="R833" s="37" t="str">
        <f t="shared" si="444"/>
        <v/>
      </c>
      <c r="S833" s="37" t="str">
        <f t="shared" si="445"/>
        <v/>
      </c>
      <c r="T833" s="38" t="str">
        <f t="shared" si="446"/>
        <v/>
      </c>
      <c r="U833" s="38" t="str">
        <f t="shared" si="447"/>
        <v/>
      </c>
      <c r="V833" s="38" t="b">
        <f t="shared" si="448"/>
        <v>1</v>
      </c>
      <c r="W833" s="37" t="str">
        <f t="array" ref="W833:AG833">IF(V833,"",IVSolution($M833,$N833,$O833,R833,S833,T833,U833,$E833,$F833,$G833,$H833,$I833))</f>
        <v/>
      </c>
      <c r="X833" s="37" t="str">
        <v/>
      </c>
      <c r="Y833" s="37" t="str">
        <v/>
      </c>
      <c r="Z833" s="39" t="str">
        <v/>
      </c>
      <c r="AA833" s="39" t="str">
        <v/>
      </c>
      <c r="AB833" s="37" t="str">
        <v/>
      </c>
      <c r="AC833" s="37" t="str">
        <v/>
      </c>
      <c r="AD833" s="37" t="str">
        <v/>
      </c>
      <c r="AE833" s="37" t="str">
        <v/>
      </c>
      <c r="AF833" s="37" t="str">
        <v/>
      </c>
      <c r="AG833" s="37" t="str">
        <v/>
      </c>
      <c r="AH833" s="40" t="str">
        <f t="shared" si="449"/>
        <v/>
      </c>
      <c r="AI833" s="36" t="str">
        <f>IFERROR(INDEX('Level Multipliers'!$D:$D,MATCH(AH833,'Level Multipliers'!$A:$A,0)),"")</f>
        <v/>
      </c>
      <c r="AJ833" s="37" t="str">
        <f t="shared" si="450"/>
        <v/>
      </c>
      <c r="AK833" s="37" t="str">
        <f t="shared" si="451"/>
        <v/>
      </c>
      <c r="AL833" s="38" t="str">
        <f t="shared" si="452"/>
        <v/>
      </c>
      <c r="AM833" s="38" t="str">
        <f t="shared" si="453"/>
        <v/>
      </c>
      <c r="AN833" s="38" t="b">
        <f t="shared" si="454"/>
        <v>1</v>
      </c>
      <c r="AO833" s="37" t="str">
        <f t="array" ref="AO833:AY833">IF(AN833,"",IVSolution($M833,$N833,$O833,AJ833,AK833,AL833,AM833,$E833,$F833,$G833,$H833,$I833))</f>
        <v/>
      </c>
      <c r="AP833" s="37" t="str">
        <v/>
      </c>
      <c r="AQ833" s="37" t="str">
        <v/>
      </c>
      <c r="AR833" s="39" t="str">
        <v/>
      </c>
      <c r="AS833" s="39" t="str">
        <v/>
      </c>
      <c r="AT833" s="37" t="str">
        <v/>
      </c>
      <c r="AU833" s="37" t="str">
        <v/>
      </c>
      <c r="AV833" s="37" t="str">
        <v/>
      </c>
      <c r="AW833" s="37" t="str">
        <v/>
      </c>
      <c r="AX833" s="37" t="str">
        <v/>
      </c>
      <c r="AY833" s="37" t="str">
        <v/>
      </c>
      <c r="AZ833" s="40" t="str">
        <f t="shared" si="455"/>
        <v/>
      </c>
      <c r="BA833" s="36" t="str">
        <f>IFERROR(INDEX('Level Multipliers'!$D:$D,MATCH(AZ833,'Level Multipliers'!$A:$A,0)),"")</f>
        <v/>
      </c>
      <c r="BB833" s="37" t="str">
        <f t="shared" si="456"/>
        <v/>
      </c>
      <c r="BC833" s="37" t="str">
        <f t="shared" si="457"/>
        <v/>
      </c>
      <c r="BD833" s="38" t="str">
        <f t="shared" si="458"/>
        <v/>
      </c>
      <c r="BE833" s="38" t="str">
        <f t="shared" si="459"/>
        <v/>
      </c>
      <c r="BF833" s="38" t="b">
        <f t="shared" si="460"/>
        <v>1</v>
      </c>
      <c r="BG833" s="37" t="str">
        <f t="array" ref="BG833:BQ833">IF(BF833,"",IVSolution($M833,$N833,$O833,BB833,BC833,BD833,BE833,$E833,$F833,$G833,$H833,$I833))</f>
        <v/>
      </c>
      <c r="BH833" s="37" t="str">
        <v/>
      </c>
      <c r="BI833" s="37" t="str">
        <v/>
      </c>
      <c r="BJ833" s="39" t="str">
        <v/>
      </c>
      <c r="BK833" s="39" t="str">
        <v/>
      </c>
      <c r="BL833" s="37" t="str">
        <v/>
      </c>
      <c r="BM833" s="37" t="str">
        <v/>
      </c>
      <c r="BN833" s="37" t="str">
        <v/>
      </c>
      <c r="BO833" s="37" t="str">
        <v/>
      </c>
      <c r="BP833" s="37" t="str">
        <v/>
      </c>
      <c r="BQ833" s="37" t="str">
        <v/>
      </c>
      <c r="BR833" s="40" t="str">
        <f t="shared" si="461"/>
        <v/>
      </c>
      <c r="BS833" s="36" t="str">
        <f>IFERROR(INDEX('Level Multipliers'!$D:$D,MATCH(BR833,'Level Multipliers'!$A:$A,0)),"")</f>
        <v/>
      </c>
      <c r="BT833" s="37" t="str">
        <f t="shared" si="462"/>
        <v/>
      </c>
      <c r="BU833" s="37" t="str">
        <f t="shared" si="463"/>
        <v/>
      </c>
      <c r="BV833" s="38" t="str">
        <f t="shared" si="464"/>
        <v/>
      </c>
      <c r="BW833" s="38" t="str">
        <f t="shared" si="465"/>
        <v/>
      </c>
      <c r="BX833" s="38" t="b">
        <f t="shared" si="466"/>
        <v>1</v>
      </c>
      <c r="BY833" s="37" t="str">
        <f t="array" ref="BY833:CI833">IF(BX833,"",IVSolution($M833,$N833,$O833,BT833,BU833,BV833,BW833,$E833,$F833,$G833,$H833,$I833))</f>
        <v/>
      </c>
      <c r="BZ833" s="37" t="str">
        <v/>
      </c>
      <c r="CA833" s="37" t="str">
        <v/>
      </c>
      <c r="CB833" s="39" t="str">
        <v/>
      </c>
      <c r="CC833" s="39" t="str">
        <v/>
      </c>
      <c r="CD833" s="37" t="str">
        <v/>
      </c>
      <c r="CE833" s="37" t="str">
        <v/>
      </c>
      <c r="CF833" s="37" t="str">
        <v/>
      </c>
      <c r="CG833" s="37" t="str">
        <v/>
      </c>
      <c r="CH833" s="37" t="str">
        <v/>
      </c>
      <c r="CI833" s="37" t="str">
        <v/>
      </c>
      <c r="CJ833" s="41" t="str">
        <f t="shared" si="467"/>
        <v/>
      </c>
      <c r="CK833" s="41" t="str">
        <f t="shared" si="468"/>
        <v/>
      </c>
      <c r="CL833" s="61" t="str">
        <f t="shared" si="469"/>
        <v/>
      </c>
      <c r="CM833" s="39" t="str">
        <f t="shared" si="470"/>
        <v/>
      </c>
      <c r="CN833" s="39" t="str">
        <f t="shared" si="471"/>
        <v/>
      </c>
      <c r="CO833" s="42" t="str">
        <f t="shared" si="472"/>
        <v/>
      </c>
      <c r="CP833" s="42" t="str">
        <f t="shared" si="473"/>
        <v/>
      </c>
      <c r="CQ833" s="42" t="str">
        <f t="shared" si="474"/>
        <v/>
      </c>
      <c r="CR833" s="42" t="str">
        <f t="shared" si="475"/>
        <v/>
      </c>
      <c r="CS833" s="42" t="str">
        <f t="shared" si="476"/>
        <v/>
      </c>
      <c r="CT833" s="42" t="str">
        <f t="shared" si="477"/>
        <v/>
      </c>
      <c r="CU833" s="43" t="str">
        <f t="shared" si="478"/>
        <v/>
      </c>
      <c r="CV833" s="43" t="str">
        <f t="shared" si="479"/>
        <v/>
      </c>
      <c r="CW833" s="43" t="str">
        <f t="shared" si="480"/>
        <v/>
      </c>
      <c r="CX833" s="13"/>
    </row>
    <row r="834" spans="1:102" x14ac:dyDescent="0.25">
      <c r="A834" s="31"/>
      <c r="B834" s="13"/>
      <c r="C834" s="13"/>
      <c r="D834" s="13"/>
      <c r="E834" s="32"/>
      <c r="F834" s="32"/>
      <c r="G834" s="32"/>
      <c r="H834" s="32"/>
      <c r="I834" s="32"/>
      <c r="J834" s="13"/>
      <c r="K834" s="33"/>
      <c r="L834" s="34" t="str">
        <f>IFERROR(INDEX('Pokemon Data'!A:A,MATCH($A834,'Pokemon Data'!$B:$B,0)),"")</f>
        <v/>
      </c>
      <c r="M834" s="34" t="str">
        <f>IFERROR(INDEX('Pokemon Data'!I:I,MATCH($A834,'Pokemon Data'!$B:$B,0)),"")</f>
        <v/>
      </c>
      <c r="N834" s="34" t="str">
        <f>IFERROR(INDEX('Pokemon Data'!J:J,MATCH($A834,'Pokemon Data'!$B:$B,0)),"")</f>
        <v/>
      </c>
      <c r="O834" s="34" t="str">
        <f>IFERROR(INDEX('Pokemon Data'!K:K,MATCH($A834,'Pokemon Data'!$B:$B,0)),"")</f>
        <v/>
      </c>
      <c r="P834" s="35" t="str">
        <f>IFERROR(INDEX('Level Multipliers'!$A:$A,MATCH($D834,'Level Multipliers'!$B:$B,0)),"")</f>
        <v/>
      </c>
      <c r="Q834" s="36" t="str">
        <f>IFERROR(INDEX('Level Multipliers'!$D:$D,MATCH(P834,'Level Multipliers'!$A:$A,0)),"")</f>
        <v/>
      </c>
      <c r="R834" s="37" t="str">
        <f t="shared" si="444"/>
        <v/>
      </c>
      <c r="S834" s="37" t="str">
        <f t="shared" si="445"/>
        <v/>
      </c>
      <c r="T834" s="38" t="str">
        <f t="shared" si="446"/>
        <v/>
      </c>
      <c r="U834" s="38" t="str">
        <f t="shared" si="447"/>
        <v/>
      </c>
      <c r="V834" s="38" t="b">
        <f t="shared" si="448"/>
        <v>1</v>
      </c>
      <c r="W834" s="37" t="str">
        <f t="array" ref="W834:AG834">IF(V834,"",IVSolution($M834,$N834,$O834,R834,S834,T834,U834,$E834,$F834,$G834,$H834,$I834))</f>
        <v/>
      </c>
      <c r="X834" s="37" t="str">
        <v/>
      </c>
      <c r="Y834" s="37" t="str">
        <v/>
      </c>
      <c r="Z834" s="39" t="str">
        <v/>
      </c>
      <c r="AA834" s="39" t="str">
        <v/>
      </c>
      <c r="AB834" s="37" t="str">
        <v/>
      </c>
      <c r="AC834" s="37" t="str">
        <v/>
      </c>
      <c r="AD834" s="37" t="str">
        <v/>
      </c>
      <c r="AE834" s="37" t="str">
        <v/>
      </c>
      <c r="AF834" s="37" t="str">
        <v/>
      </c>
      <c r="AG834" s="37" t="str">
        <v/>
      </c>
      <c r="AH834" s="40" t="str">
        <f t="shared" si="449"/>
        <v/>
      </c>
      <c r="AI834" s="36" t="str">
        <f>IFERROR(INDEX('Level Multipliers'!$D:$D,MATCH(AH834,'Level Multipliers'!$A:$A,0)),"")</f>
        <v/>
      </c>
      <c r="AJ834" s="37" t="str">
        <f t="shared" si="450"/>
        <v/>
      </c>
      <c r="AK834" s="37" t="str">
        <f t="shared" si="451"/>
        <v/>
      </c>
      <c r="AL834" s="38" t="str">
        <f t="shared" si="452"/>
        <v/>
      </c>
      <c r="AM834" s="38" t="str">
        <f t="shared" si="453"/>
        <v/>
      </c>
      <c r="AN834" s="38" t="b">
        <f t="shared" si="454"/>
        <v>1</v>
      </c>
      <c r="AO834" s="37" t="str">
        <f t="array" ref="AO834:AY834">IF(AN834,"",IVSolution($M834,$N834,$O834,AJ834,AK834,AL834,AM834,$E834,$F834,$G834,$H834,$I834))</f>
        <v/>
      </c>
      <c r="AP834" s="37" t="str">
        <v/>
      </c>
      <c r="AQ834" s="37" t="str">
        <v/>
      </c>
      <c r="AR834" s="39" t="str">
        <v/>
      </c>
      <c r="AS834" s="39" t="str">
        <v/>
      </c>
      <c r="AT834" s="37" t="str">
        <v/>
      </c>
      <c r="AU834" s="37" t="str">
        <v/>
      </c>
      <c r="AV834" s="37" t="str">
        <v/>
      </c>
      <c r="AW834" s="37" t="str">
        <v/>
      </c>
      <c r="AX834" s="37" t="str">
        <v/>
      </c>
      <c r="AY834" s="37" t="str">
        <v/>
      </c>
      <c r="AZ834" s="40" t="str">
        <f t="shared" si="455"/>
        <v/>
      </c>
      <c r="BA834" s="36" t="str">
        <f>IFERROR(INDEX('Level Multipliers'!$D:$D,MATCH(AZ834,'Level Multipliers'!$A:$A,0)),"")</f>
        <v/>
      </c>
      <c r="BB834" s="37" t="str">
        <f t="shared" si="456"/>
        <v/>
      </c>
      <c r="BC834" s="37" t="str">
        <f t="shared" si="457"/>
        <v/>
      </c>
      <c r="BD834" s="38" t="str">
        <f t="shared" si="458"/>
        <v/>
      </c>
      <c r="BE834" s="38" t="str">
        <f t="shared" si="459"/>
        <v/>
      </c>
      <c r="BF834" s="38" t="b">
        <f t="shared" si="460"/>
        <v>1</v>
      </c>
      <c r="BG834" s="37" t="str">
        <f t="array" ref="BG834:BQ834">IF(BF834,"",IVSolution($M834,$N834,$O834,BB834,BC834,BD834,BE834,$E834,$F834,$G834,$H834,$I834))</f>
        <v/>
      </c>
      <c r="BH834" s="37" t="str">
        <v/>
      </c>
      <c r="BI834" s="37" t="str">
        <v/>
      </c>
      <c r="BJ834" s="39" t="str">
        <v/>
      </c>
      <c r="BK834" s="39" t="str">
        <v/>
      </c>
      <c r="BL834" s="37" t="str">
        <v/>
      </c>
      <c r="BM834" s="37" t="str">
        <v/>
      </c>
      <c r="BN834" s="37" t="str">
        <v/>
      </c>
      <c r="BO834" s="37" t="str">
        <v/>
      </c>
      <c r="BP834" s="37" t="str">
        <v/>
      </c>
      <c r="BQ834" s="37" t="str">
        <v/>
      </c>
      <c r="BR834" s="40" t="str">
        <f t="shared" si="461"/>
        <v/>
      </c>
      <c r="BS834" s="36" t="str">
        <f>IFERROR(INDEX('Level Multipliers'!$D:$D,MATCH(BR834,'Level Multipliers'!$A:$A,0)),"")</f>
        <v/>
      </c>
      <c r="BT834" s="37" t="str">
        <f t="shared" si="462"/>
        <v/>
      </c>
      <c r="BU834" s="37" t="str">
        <f t="shared" si="463"/>
        <v/>
      </c>
      <c r="BV834" s="38" t="str">
        <f t="shared" si="464"/>
        <v/>
      </c>
      <c r="BW834" s="38" t="str">
        <f t="shared" si="465"/>
        <v/>
      </c>
      <c r="BX834" s="38" t="b">
        <f t="shared" si="466"/>
        <v>1</v>
      </c>
      <c r="BY834" s="37" t="str">
        <f t="array" ref="BY834:CI834">IF(BX834,"",IVSolution($M834,$N834,$O834,BT834,BU834,BV834,BW834,$E834,$F834,$G834,$H834,$I834))</f>
        <v/>
      </c>
      <c r="BZ834" s="37" t="str">
        <v/>
      </c>
      <c r="CA834" s="37" t="str">
        <v/>
      </c>
      <c r="CB834" s="39" t="str">
        <v/>
      </c>
      <c r="CC834" s="39" t="str">
        <v/>
      </c>
      <c r="CD834" s="37" t="str">
        <v/>
      </c>
      <c r="CE834" s="37" t="str">
        <v/>
      </c>
      <c r="CF834" s="37" t="str">
        <v/>
      </c>
      <c r="CG834" s="37" t="str">
        <v/>
      </c>
      <c r="CH834" s="37" t="str">
        <v/>
      </c>
      <c r="CI834" s="37" t="str">
        <v/>
      </c>
      <c r="CJ834" s="41" t="str">
        <f t="shared" si="467"/>
        <v/>
      </c>
      <c r="CK834" s="41" t="str">
        <f t="shared" si="468"/>
        <v/>
      </c>
      <c r="CL834" s="61" t="str">
        <f t="shared" si="469"/>
        <v/>
      </c>
      <c r="CM834" s="39" t="str">
        <f t="shared" si="470"/>
        <v/>
      </c>
      <c r="CN834" s="39" t="str">
        <f t="shared" si="471"/>
        <v/>
      </c>
      <c r="CO834" s="42" t="str">
        <f t="shared" si="472"/>
        <v/>
      </c>
      <c r="CP834" s="42" t="str">
        <f t="shared" si="473"/>
        <v/>
      </c>
      <c r="CQ834" s="42" t="str">
        <f t="shared" si="474"/>
        <v/>
      </c>
      <c r="CR834" s="42" t="str">
        <f t="shared" si="475"/>
        <v/>
      </c>
      <c r="CS834" s="42" t="str">
        <f t="shared" si="476"/>
        <v/>
      </c>
      <c r="CT834" s="42" t="str">
        <f t="shared" si="477"/>
        <v/>
      </c>
      <c r="CU834" s="43" t="str">
        <f t="shared" si="478"/>
        <v/>
      </c>
      <c r="CV834" s="43" t="str">
        <f t="shared" si="479"/>
        <v/>
      </c>
      <c r="CW834" s="43" t="str">
        <f t="shared" si="480"/>
        <v/>
      </c>
      <c r="CX834" s="13"/>
    </row>
    <row r="835" spans="1:102" x14ac:dyDescent="0.25">
      <c r="A835" s="31"/>
      <c r="B835" s="13"/>
      <c r="C835" s="13"/>
      <c r="D835" s="13"/>
      <c r="E835" s="32"/>
      <c r="F835" s="32"/>
      <c r="G835" s="32"/>
      <c r="H835" s="32"/>
      <c r="I835" s="32"/>
      <c r="J835" s="13"/>
      <c r="K835" s="33"/>
      <c r="L835" s="34" t="str">
        <f>IFERROR(INDEX('Pokemon Data'!A:A,MATCH($A835,'Pokemon Data'!$B:$B,0)),"")</f>
        <v/>
      </c>
      <c r="M835" s="34" t="str">
        <f>IFERROR(INDEX('Pokemon Data'!I:I,MATCH($A835,'Pokemon Data'!$B:$B,0)),"")</f>
        <v/>
      </c>
      <c r="N835" s="34" t="str">
        <f>IFERROR(INDEX('Pokemon Data'!J:J,MATCH($A835,'Pokemon Data'!$B:$B,0)),"")</f>
        <v/>
      </c>
      <c r="O835" s="34" t="str">
        <f>IFERROR(INDEX('Pokemon Data'!K:K,MATCH($A835,'Pokemon Data'!$B:$B,0)),"")</f>
        <v/>
      </c>
      <c r="P835" s="35" t="str">
        <f>IFERROR(INDEX('Level Multipliers'!$A:$A,MATCH($D835,'Level Multipliers'!$B:$B,0)),"")</f>
        <v/>
      </c>
      <c r="Q835" s="36" t="str">
        <f>IFERROR(INDEX('Level Multipliers'!$D:$D,MATCH(P835,'Level Multipliers'!$A:$A,0)),"")</f>
        <v/>
      </c>
      <c r="R835" s="37" t="str">
        <f t="shared" ref="R835:R898" si="481">IF(P835="","",IF($C835&gt;10,MAX(0,ROUNDUP(Q835*$C835-$M835+1000,0)-1000),0))</f>
        <v/>
      </c>
      <c r="S835" s="37" t="str">
        <f t="shared" ref="S835:S898" si="482">IF(P835="","",MIN(15,ROUNDDOWN(Q835*($C835+1)-$M835+1000,0)-1000))</f>
        <v/>
      </c>
      <c r="T835" s="38" t="str">
        <f t="shared" ref="T835:T898" si="483">IFERROR(IF($B835&gt;10,100*Q835^4*$B835^2,$N835^2*$O835*($M835+R835)),"")</f>
        <v/>
      </c>
      <c r="U835" s="38" t="str">
        <f t="shared" ref="U835:U898" si="484">IFERROR(100*Q835^4*($B835+1)^2,"")</f>
        <v/>
      </c>
      <c r="V835" s="38" t="b">
        <f t="shared" ref="V835:V898" si="485">IFERROR(OR(AND($J835=0,INT(P835)&lt;&gt;P835),AND($K835&lt;&gt;"",P835&lt;&gt;$K835),R835&gt;15,S835&lt;0,T835&gt;(($N835+15)^2*($O835+15)*($M835+S835)),U835&lt;($N835^2*$O835*($M835+R835))),TRUE())</f>
        <v>1</v>
      </c>
      <c r="W835" s="37" t="str">
        <f t="array" ref="W835:AG835">IF(V835,"",IVSolution($M835,$N835,$O835,R835,S835,T835,U835,$E835,$F835,$G835,$H835,$I835))</f>
        <v/>
      </c>
      <c r="X835" s="37" t="str">
        <v/>
      </c>
      <c r="Y835" s="37" t="str">
        <v/>
      </c>
      <c r="Z835" s="39" t="str">
        <v/>
      </c>
      <c r="AA835" s="39" t="str">
        <v/>
      </c>
      <c r="AB835" s="37" t="str">
        <v/>
      </c>
      <c r="AC835" s="37" t="str">
        <v/>
      </c>
      <c r="AD835" s="37" t="str">
        <v/>
      </c>
      <c r="AE835" s="37" t="str">
        <v/>
      </c>
      <c r="AF835" s="37" t="str">
        <v/>
      </c>
      <c r="AG835" s="37" t="str">
        <v/>
      </c>
      <c r="AH835" s="40" t="str">
        <f t="shared" ref="AH835:AH898" si="486">IFERROR(P835+0.5,"")</f>
        <v/>
      </c>
      <c r="AI835" s="36" t="str">
        <f>IFERROR(INDEX('Level Multipliers'!$D:$D,MATCH(AH835,'Level Multipliers'!$A:$A,0)),"")</f>
        <v/>
      </c>
      <c r="AJ835" s="37" t="str">
        <f t="shared" ref="AJ835:AJ898" si="487">IF(AH835="","",IF($C835&gt;10,MAX(0,ROUNDUP(AI835*$C835-$M835+1000,0)-1000),0))</f>
        <v/>
      </c>
      <c r="AK835" s="37" t="str">
        <f t="shared" ref="AK835:AK898" si="488">IF(AH835="","",MIN(15,ROUNDDOWN(AI835*($C835+1)-$M835+1000,0)-1000))</f>
        <v/>
      </c>
      <c r="AL835" s="38" t="str">
        <f t="shared" ref="AL835:AL898" si="489">IFERROR(IF($B835&gt;10,100*AI835^4*$B835^2,$N835^2*$O835*($M835+AJ835)),"")</f>
        <v/>
      </c>
      <c r="AM835" s="38" t="str">
        <f t="shared" ref="AM835:AM898" si="490">IFERROR(100*AI835^4*($B835+1)^2,"")</f>
        <v/>
      </c>
      <c r="AN835" s="38" t="b">
        <f t="shared" ref="AN835:AN898" si="491">IFERROR(OR(AND($J835=0,INT(AH835)&lt;&gt;AH835),AND($K835&lt;&gt;"",AH835&lt;&gt;$K835),AJ835&gt;15,AK835&lt;0,AL835&gt;(($N835+15)^2*($O835+15)*($M835+AK835)),AM835&lt;($N835^2*$O835*($M835+AJ835))),TRUE())</f>
        <v>1</v>
      </c>
      <c r="AO835" s="37" t="str">
        <f t="array" ref="AO835:AY835">IF(AN835,"",IVSolution($M835,$N835,$O835,AJ835,AK835,AL835,AM835,$E835,$F835,$G835,$H835,$I835))</f>
        <v/>
      </c>
      <c r="AP835" s="37" t="str">
        <v/>
      </c>
      <c r="AQ835" s="37" t="str">
        <v/>
      </c>
      <c r="AR835" s="39" t="str">
        <v/>
      </c>
      <c r="AS835" s="39" t="str">
        <v/>
      </c>
      <c r="AT835" s="37" t="str">
        <v/>
      </c>
      <c r="AU835" s="37" t="str">
        <v/>
      </c>
      <c r="AV835" s="37" t="str">
        <v/>
      </c>
      <c r="AW835" s="37" t="str">
        <v/>
      </c>
      <c r="AX835" s="37" t="str">
        <v/>
      </c>
      <c r="AY835" s="37" t="str">
        <v/>
      </c>
      <c r="AZ835" s="40" t="str">
        <f t="shared" ref="AZ835:AZ898" si="492">IFERROR(AH835+0.5,"")</f>
        <v/>
      </c>
      <c r="BA835" s="36" t="str">
        <f>IFERROR(INDEX('Level Multipliers'!$D:$D,MATCH(AZ835,'Level Multipliers'!$A:$A,0)),"")</f>
        <v/>
      </c>
      <c r="BB835" s="37" t="str">
        <f t="shared" ref="BB835:BB898" si="493">IF(AZ835="","",IF($C835&gt;10,MAX(0,ROUNDUP(BA835*$C835-$M835+1000,0)-1000),0))</f>
        <v/>
      </c>
      <c r="BC835" s="37" t="str">
        <f t="shared" ref="BC835:BC898" si="494">IF(AZ835="","",MIN(15,ROUNDDOWN(BA835*($C835+1)-$M835+1000,0)-1000))</f>
        <v/>
      </c>
      <c r="BD835" s="38" t="str">
        <f t="shared" ref="BD835:BD898" si="495">IFERROR(IF($B835&gt;10,100*BA835^4*$B835^2,$N835^2*$O835*($M835+BB835)),"")</f>
        <v/>
      </c>
      <c r="BE835" s="38" t="str">
        <f t="shared" ref="BE835:BE898" si="496">IFERROR(100*BA835^4*($B835+1)^2,"")</f>
        <v/>
      </c>
      <c r="BF835" s="38" t="b">
        <f t="shared" ref="BF835:BF898" si="497">IFERROR(OR(AND($J835=0,INT(AZ835)&lt;&gt;AZ835),AND($K835&lt;&gt;"",AZ835&lt;&gt;$K835),BB835&gt;15,BC835&lt;0,BD835&gt;(($N835+15)^2*($O835+15)*($M835+BC835)),BE835&lt;($N835^2*$O835*($M835+BB835))),TRUE())</f>
        <v>1</v>
      </c>
      <c r="BG835" s="37" t="str">
        <f t="array" ref="BG835:BQ835">IF(BF835,"",IVSolution($M835,$N835,$O835,BB835,BC835,BD835,BE835,$E835,$F835,$G835,$H835,$I835))</f>
        <v/>
      </c>
      <c r="BH835" s="37" t="str">
        <v/>
      </c>
      <c r="BI835" s="37" t="str">
        <v/>
      </c>
      <c r="BJ835" s="39" t="str">
        <v/>
      </c>
      <c r="BK835" s="39" t="str">
        <v/>
      </c>
      <c r="BL835" s="37" t="str">
        <v/>
      </c>
      <c r="BM835" s="37" t="str">
        <v/>
      </c>
      <c r="BN835" s="37" t="str">
        <v/>
      </c>
      <c r="BO835" s="37" t="str">
        <v/>
      </c>
      <c r="BP835" s="37" t="str">
        <v/>
      </c>
      <c r="BQ835" s="37" t="str">
        <v/>
      </c>
      <c r="BR835" s="40" t="str">
        <f t="shared" ref="BR835:BR898" si="498">IFERROR(AZ835+0.5,"")</f>
        <v/>
      </c>
      <c r="BS835" s="36" t="str">
        <f>IFERROR(INDEX('Level Multipliers'!$D:$D,MATCH(BR835,'Level Multipliers'!$A:$A,0)),"")</f>
        <v/>
      </c>
      <c r="BT835" s="37" t="str">
        <f t="shared" ref="BT835:BT898" si="499">IF(BR835="","",IF($C835&gt;10,MAX(0,ROUNDUP(BS835*$C835-$M835+1000,0)-1000),0))</f>
        <v/>
      </c>
      <c r="BU835" s="37" t="str">
        <f t="shared" ref="BU835:BU898" si="500">IF(BR835="","",MIN(15,ROUNDDOWN(BS835*($C835+1)-$M835+1000,0)-1000))</f>
        <v/>
      </c>
      <c r="BV835" s="38" t="str">
        <f t="shared" ref="BV835:BV898" si="501">IFERROR(IF($B835&gt;10,100*BS835^4*$B835^2,$N835^2*$O835*($M835+BT835)),"")</f>
        <v/>
      </c>
      <c r="BW835" s="38" t="str">
        <f t="shared" ref="BW835:BW898" si="502">IFERROR(100*BS835^4*($B835+1)^2,"")</f>
        <v/>
      </c>
      <c r="BX835" s="38" t="b">
        <f t="shared" ref="BX835:BX898" si="503">IFERROR(OR(AND($J835=0,INT(BR835)&lt;&gt;BR835),AND($K835&lt;&gt;"",BR835&lt;&gt;$K835),BT835&gt;15,BU835&lt;0,BV835&gt;(($N835+15)^2*($O835+15)*($M835+BU835)),BW835&lt;($N835^2*$O835*($M835+BT835))),TRUE())</f>
        <v>1</v>
      </c>
      <c r="BY835" s="37" t="str">
        <f t="array" ref="BY835:CI835">IF(BX835,"",IVSolution($M835,$N835,$O835,BT835,BU835,BV835,BW835,$E835,$F835,$G835,$H835,$I835))</f>
        <v/>
      </c>
      <c r="BZ835" s="37" t="str">
        <v/>
      </c>
      <c r="CA835" s="37" t="str">
        <v/>
      </c>
      <c r="CB835" s="39" t="str">
        <v/>
      </c>
      <c r="CC835" s="39" t="str">
        <v/>
      </c>
      <c r="CD835" s="37" t="str">
        <v/>
      </c>
      <c r="CE835" s="37" t="str">
        <v/>
      </c>
      <c r="CF835" s="37" t="str">
        <v/>
      </c>
      <c r="CG835" s="37" t="str">
        <v/>
      </c>
      <c r="CH835" s="37" t="str">
        <v/>
      </c>
      <c r="CI835" s="37" t="str">
        <v/>
      </c>
      <c r="CJ835" s="41" t="str">
        <f t="shared" ref="CJ835:CJ898" si="504">IF(IFERROR(W835*1,0)&gt;0,P835,IF(IFERROR(AO835*1,0)&gt;0,AH835,IF(IFERROR(BG835*1,0)&gt;0,AZ835,IF(IFERROR(BY835*1,0)&gt;0,BR835,""))))</f>
        <v/>
      </c>
      <c r="CK835" s="41" t="str">
        <f t="shared" ref="CK835:CK898" si="505">IF(IFERROR(BY835*1,0)&gt;0,BR835,IF(IFERROR(BG835*1,0)&gt;0,AZ835,IF(IFERROR(AO835*1,0)&gt;0,AH835,IF(IFERROR(W835*1,0)&gt;0,P835,""))))</f>
        <v/>
      </c>
      <c r="CL835" s="61" t="str">
        <f t="shared" ref="CL835:CL898" si="506">IF(OR(CJ835="",CK835=""),"",(CM835+CN835)/2)</f>
        <v/>
      </c>
      <c r="CM835" s="39" t="str">
        <f t="shared" ref="CM835:CM898" si="507">IF(OR(CJ835="",CK835=""),"",MIN(Z835,AR835,BJ835,CB835))</f>
        <v/>
      </c>
      <c r="CN835" s="39" t="str">
        <f t="shared" ref="CN835:CN898" si="508">IF(OR(CJ835="",CK835=""),"",MAX(AA835,AS835,BK835,CC835))</f>
        <v/>
      </c>
      <c r="CO835" s="42" t="str">
        <f t="shared" ref="CO835:CO898" si="509">IF(OR(CJ835="",CK835=""),"",MIN(AB835,AT835,BL835,CD835))</f>
        <v/>
      </c>
      <c r="CP835" s="42" t="str">
        <f t="shared" ref="CP835:CP898" si="510">IF(OR(CJ835="",CK835=""),"",MAX(AC835,AU835,BM835,CE835))</f>
        <v/>
      </c>
      <c r="CQ835" s="42" t="str">
        <f t="shared" ref="CQ835:CQ898" si="511">IF(OR(CJ835="",CK835=""),"",MIN(AD835,AV835,BN835,CF835))</f>
        <v/>
      </c>
      <c r="CR835" s="42" t="str">
        <f t="shared" ref="CR835:CR898" si="512">IF(OR(CJ835="",CK835=""),"",MAX(AE835,AW835,BO835,CG835))</f>
        <v/>
      </c>
      <c r="CS835" s="42" t="str">
        <f t="shared" ref="CS835:CS898" si="513">IF(OR(CJ835="",CK835=""),"",MIN(AF835,AX835,BP835,CH835))</f>
        <v/>
      </c>
      <c r="CT835" s="42" t="str">
        <f t="shared" ref="CT835:CT898" si="514">IF(OR(CJ835="",CK835=""),"",MAX(AG835,AY835,BQ835,CI835))</f>
        <v/>
      </c>
      <c r="CU835" s="43" t="str">
        <f t="shared" ref="CU835:CU898" si="515">IF(CO835=CP835,CP835,CO835&amp;"-"&amp;CP835)</f>
        <v/>
      </c>
      <c r="CV835" s="43" t="str">
        <f t="shared" ref="CV835:CV898" si="516">IF(CQ835=CR835,CR835,CQ835&amp;"-"&amp;CR835)</f>
        <v/>
      </c>
      <c r="CW835" s="43" t="str">
        <f t="shared" ref="CW835:CW898" si="517">IF(CS835=CT835,CT835,CS835&amp;"-"&amp;CT835)</f>
        <v/>
      </c>
      <c r="CX835" s="13"/>
    </row>
    <row r="836" spans="1:102" x14ac:dyDescent="0.25">
      <c r="A836" s="31"/>
      <c r="B836" s="13"/>
      <c r="C836" s="13"/>
      <c r="D836" s="13"/>
      <c r="E836" s="32"/>
      <c r="F836" s="32"/>
      <c r="G836" s="32"/>
      <c r="H836" s="32"/>
      <c r="I836" s="32"/>
      <c r="J836" s="13"/>
      <c r="K836" s="33"/>
      <c r="L836" s="34" t="str">
        <f>IFERROR(INDEX('Pokemon Data'!A:A,MATCH($A836,'Pokemon Data'!$B:$B,0)),"")</f>
        <v/>
      </c>
      <c r="M836" s="34" t="str">
        <f>IFERROR(INDEX('Pokemon Data'!I:I,MATCH($A836,'Pokemon Data'!$B:$B,0)),"")</f>
        <v/>
      </c>
      <c r="N836" s="34" t="str">
        <f>IFERROR(INDEX('Pokemon Data'!J:J,MATCH($A836,'Pokemon Data'!$B:$B,0)),"")</f>
        <v/>
      </c>
      <c r="O836" s="34" t="str">
        <f>IFERROR(INDEX('Pokemon Data'!K:K,MATCH($A836,'Pokemon Data'!$B:$B,0)),"")</f>
        <v/>
      </c>
      <c r="P836" s="35" t="str">
        <f>IFERROR(INDEX('Level Multipliers'!$A:$A,MATCH($D836,'Level Multipliers'!$B:$B,0)),"")</f>
        <v/>
      </c>
      <c r="Q836" s="36" t="str">
        <f>IFERROR(INDEX('Level Multipliers'!$D:$D,MATCH(P836,'Level Multipliers'!$A:$A,0)),"")</f>
        <v/>
      </c>
      <c r="R836" s="37" t="str">
        <f t="shared" si="481"/>
        <v/>
      </c>
      <c r="S836" s="37" t="str">
        <f t="shared" si="482"/>
        <v/>
      </c>
      <c r="T836" s="38" t="str">
        <f t="shared" si="483"/>
        <v/>
      </c>
      <c r="U836" s="38" t="str">
        <f t="shared" si="484"/>
        <v/>
      </c>
      <c r="V836" s="38" t="b">
        <f t="shared" si="485"/>
        <v>1</v>
      </c>
      <c r="W836" s="37" t="str">
        <f t="array" ref="W836:AG836">IF(V836,"",IVSolution($M836,$N836,$O836,R836,S836,T836,U836,$E836,$F836,$G836,$H836,$I836))</f>
        <v/>
      </c>
      <c r="X836" s="37" t="str">
        <v/>
      </c>
      <c r="Y836" s="37" t="str">
        <v/>
      </c>
      <c r="Z836" s="39" t="str">
        <v/>
      </c>
      <c r="AA836" s="39" t="str">
        <v/>
      </c>
      <c r="AB836" s="37" t="str">
        <v/>
      </c>
      <c r="AC836" s="37" t="str">
        <v/>
      </c>
      <c r="AD836" s="37" t="str">
        <v/>
      </c>
      <c r="AE836" s="37" t="str">
        <v/>
      </c>
      <c r="AF836" s="37" t="str">
        <v/>
      </c>
      <c r="AG836" s="37" t="str">
        <v/>
      </c>
      <c r="AH836" s="40" t="str">
        <f t="shared" si="486"/>
        <v/>
      </c>
      <c r="AI836" s="36" t="str">
        <f>IFERROR(INDEX('Level Multipliers'!$D:$D,MATCH(AH836,'Level Multipliers'!$A:$A,0)),"")</f>
        <v/>
      </c>
      <c r="AJ836" s="37" t="str">
        <f t="shared" si="487"/>
        <v/>
      </c>
      <c r="AK836" s="37" t="str">
        <f t="shared" si="488"/>
        <v/>
      </c>
      <c r="AL836" s="38" t="str">
        <f t="shared" si="489"/>
        <v/>
      </c>
      <c r="AM836" s="38" t="str">
        <f t="shared" si="490"/>
        <v/>
      </c>
      <c r="AN836" s="38" t="b">
        <f t="shared" si="491"/>
        <v>1</v>
      </c>
      <c r="AO836" s="37" t="str">
        <f t="array" ref="AO836:AY836">IF(AN836,"",IVSolution($M836,$N836,$O836,AJ836,AK836,AL836,AM836,$E836,$F836,$G836,$H836,$I836))</f>
        <v/>
      </c>
      <c r="AP836" s="37" t="str">
        <v/>
      </c>
      <c r="AQ836" s="37" t="str">
        <v/>
      </c>
      <c r="AR836" s="39" t="str">
        <v/>
      </c>
      <c r="AS836" s="39" t="str">
        <v/>
      </c>
      <c r="AT836" s="37" t="str">
        <v/>
      </c>
      <c r="AU836" s="37" t="str">
        <v/>
      </c>
      <c r="AV836" s="37" t="str">
        <v/>
      </c>
      <c r="AW836" s="37" t="str">
        <v/>
      </c>
      <c r="AX836" s="37" t="str">
        <v/>
      </c>
      <c r="AY836" s="37" t="str">
        <v/>
      </c>
      <c r="AZ836" s="40" t="str">
        <f t="shared" si="492"/>
        <v/>
      </c>
      <c r="BA836" s="36" t="str">
        <f>IFERROR(INDEX('Level Multipliers'!$D:$D,MATCH(AZ836,'Level Multipliers'!$A:$A,0)),"")</f>
        <v/>
      </c>
      <c r="BB836" s="37" t="str">
        <f t="shared" si="493"/>
        <v/>
      </c>
      <c r="BC836" s="37" t="str">
        <f t="shared" si="494"/>
        <v/>
      </c>
      <c r="BD836" s="38" t="str">
        <f t="shared" si="495"/>
        <v/>
      </c>
      <c r="BE836" s="38" t="str">
        <f t="shared" si="496"/>
        <v/>
      </c>
      <c r="BF836" s="38" t="b">
        <f t="shared" si="497"/>
        <v>1</v>
      </c>
      <c r="BG836" s="37" t="str">
        <f t="array" ref="BG836:BQ836">IF(BF836,"",IVSolution($M836,$N836,$O836,BB836,BC836,BD836,BE836,$E836,$F836,$G836,$H836,$I836))</f>
        <v/>
      </c>
      <c r="BH836" s="37" t="str">
        <v/>
      </c>
      <c r="BI836" s="37" t="str">
        <v/>
      </c>
      <c r="BJ836" s="39" t="str">
        <v/>
      </c>
      <c r="BK836" s="39" t="str">
        <v/>
      </c>
      <c r="BL836" s="37" t="str">
        <v/>
      </c>
      <c r="BM836" s="37" t="str">
        <v/>
      </c>
      <c r="BN836" s="37" t="str">
        <v/>
      </c>
      <c r="BO836" s="37" t="str">
        <v/>
      </c>
      <c r="BP836" s="37" t="str">
        <v/>
      </c>
      <c r="BQ836" s="37" t="str">
        <v/>
      </c>
      <c r="BR836" s="40" t="str">
        <f t="shared" si="498"/>
        <v/>
      </c>
      <c r="BS836" s="36" t="str">
        <f>IFERROR(INDEX('Level Multipliers'!$D:$D,MATCH(BR836,'Level Multipliers'!$A:$A,0)),"")</f>
        <v/>
      </c>
      <c r="BT836" s="37" t="str">
        <f t="shared" si="499"/>
        <v/>
      </c>
      <c r="BU836" s="37" t="str">
        <f t="shared" si="500"/>
        <v/>
      </c>
      <c r="BV836" s="38" t="str">
        <f t="shared" si="501"/>
        <v/>
      </c>
      <c r="BW836" s="38" t="str">
        <f t="shared" si="502"/>
        <v/>
      </c>
      <c r="BX836" s="38" t="b">
        <f t="shared" si="503"/>
        <v>1</v>
      </c>
      <c r="BY836" s="37" t="str">
        <f t="array" ref="BY836:CI836">IF(BX836,"",IVSolution($M836,$N836,$O836,BT836,BU836,BV836,BW836,$E836,$F836,$G836,$H836,$I836))</f>
        <v/>
      </c>
      <c r="BZ836" s="37" t="str">
        <v/>
      </c>
      <c r="CA836" s="37" t="str">
        <v/>
      </c>
      <c r="CB836" s="39" t="str">
        <v/>
      </c>
      <c r="CC836" s="39" t="str">
        <v/>
      </c>
      <c r="CD836" s="37" t="str">
        <v/>
      </c>
      <c r="CE836" s="37" t="str">
        <v/>
      </c>
      <c r="CF836" s="37" t="str">
        <v/>
      </c>
      <c r="CG836" s="37" t="str">
        <v/>
      </c>
      <c r="CH836" s="37" t="str">
        <v/>
      </c>
      <c r="CI836" s="37" t="str">
        <v/>
      </c>
      <c r="CJ836" s="41" t="str">
        <f t="shared" si="504"/>
        <v/>
      </c>
      <c r="CK836" s="41" t="str">
        <f t="shared" si="505"/>
        <v/>
      </c>
      <c r="CL836" s="61" t="str">
        <f t="shared" si="506"/>
        <v/>
      </c>
      <c r="CM836" s="39" t="str">
        <f t="shared" si="507"/>
        <v/>
      </c>
      <c r="CN836" s="39" t="str">
        <f t="shared" si="508"/>
        <v/>
      </c>
      <c r="CO836" s="42" t="str">
        <f t="shared" si="509"/>
        <v/>
      </c>
      <c r="CP836" s="42" t="str">
        <f t="shared" si="510"/>
        <v/>
      </c>
      <c r="CQ836" s="42" t="str">
        <f t="shared" si="511"/>
        <v/>
      </c>
      <c r="CR836" s="42" t="str">
        <f t="shared" si="512"/>
        <v/>
      </c>
      <c r="CS836" s="42" t="str">
        <f t="shared" si="513"/>
        <v/>
      </c>
      <c r="CT836" s="42" t="str">
        <f t="shared" si="514"/>
        <v/>
      </c>
      <c r="CU836" s="43" t="str">
        <f t="shared" si="515"/>
        <v/>
      </c>
      <c r="CV836" s="43" t="str">
        <f t="shared" si="516"/>
        <v/>
      </c>
      <c r="CW836" s="43" t="str">
        <f t="shared" si="517"/>
        <v/>
      </c>
      <c r="CX836" s="13"/>
    </row>
    <row r="837" spans="1:102" x14ac:dyDescent="0.25">
      <c r="A837" s="31"/>
      <c r="B837" s="13"/>
      <c r="C837" s="13"/>
      <c r="D837" s="13"/>
      <c r="E837" s="32"/>
      <c r="F837" s="32"/>
      <c r="G837" s="32"/>
      <c r="H837" s="32"/>
      <c r="I837" s="32"/>
      <c r="J837" s="13"/>
      <c r="K837" s="33"/>
      <c r="L837" s="34" t="str">
        <f>IFERROR(INDEX('Pokemon Data'!A:A,MATCH($A837,'Pokemon Data'!$B:$B,0)),"")</f>
        <v/>
      </c>
      <c r="M837" s="34" t="str">
        <f>IFERROR(INDEX('Pokemon Data'!I:I,MATCH($A837,'Pokemon Data'!$B:$B,0)),"")</f>
        <v/>
      </c>
      <c r="N837" s="34" t="str">
        <f>IFERROR(INDEX('Pokemon Data'!J:J,MATCH($A837,'Pokemon Data'!$B:$B,0)),"")</f>
        <v/>
      </c>
      <c r="O837" s="34" t="str">
        <f>IFERROR(INDEX('Pokemon Data'!K:K,MATCH($A837,'Pokemon Data'!$B:$B,0)),"")</f>
        <v/>
      </c>
      <c r="P837" s="35" t="str">
        <f>IFERROR(INDEX('Level Multipliers'!$A:$A,MATCH($D837,'Level Multipliers'!$B:$B,0)),"")</f>
        <v/>
      </c>
      <c r="Q837" s="36" t="str">
        <f>IFERROR(INDEX('Level Multipliers'!$D:$D,MATCH(P837,'Level Multipliers'!$A:$A,0)),"")</f>
        <v/>
      </c>
      <c r="R837" s="37" t="str">
        <f t="shared" si="481"/>
        <v/>
      </c>
      <c r="S837" s="37" t="str">
        <f t="shared" si="482"/>
        <v/>
      </c>
      <c r="T837" s="38" t="str">
        <f t="shared" si="483"/>
        <v/>
      </c>
      <c r="U837" s="38" t="str">
        <f t="shared" si="484"/>
        <v/>
      </c>
      <c r="V837" s="38" t="b">
        <f t="shared" si="485"/>
        <v>1</v>
      </c>
      <c r="W837" s="37" t="str">
        <f t="array" ref="W837:AG837">IF(V837,"",IVSolution($M837,$N837,$O837,R837,S837,T837,U837,$E837,$F837,$G837,$H837,$I837))</f>
        <v/>
      </c>
      <c r="X837" s="37" t="str">
        <v/>
      </c>
      <c r="Y837" s="37" t="str">
        <v/>
      </c>
      <c r="Z837" s="39" t="str">
        <v/>
      </c>
      <c r="AA837" s="39" t="str">
        <v/>
      </c>
      <c r="AB837" s="37" t="str">
        <v/>
      </c>
      <c r="AC837" s="37" t="str">
        <v/>
      </c>
      <c r="AD837" s="37" t="str">
        <v/>
      </c>
      <c r="AE837" s="37" t="str">
        <v/>
      </c>
      <c r="AF837" s="37" t="str">
        <v/>
      </c>
      <c r="AG837" s="37" t="str">
        <v/>
      </c>
      <c r="AH837" s="40" t="str">
        <f t="shared" si="486"/>
        <v/>
      </c>
      <c r="AI837" s="36" t="str">
        <f>IFERROR(INDEX('Level Multipliers'!$D:$D,MATCH(AH837,'Level Multipliers'!$A:$A,0)),"")</f>
        <v/>
      </c>
      <c r="AJ837" s="37" t="str">
        <f t="shared" si="487"/>
        <v/>
      </c>
      <c r="AK837" s="37" t="str">
        <f t="shared" si="488"/>
        <v/>
      </c>
      <c r="AL837" s="38" t="str">
        <f t="shared" si="489"/>
        <v/>
      </c>
      <c r="AM837" s="38" t="str">
        <f t="shared" si="490"/>
        <v/>
      </c>
      <c r="AN837" s="38" t="b">
        <f t="shared" si="491"/>
        <v>1</v>
      </c>
      <c r="AO837" s="37" t="str">
        <f t="array" ref="AO837:AY837">IF(AN837,"",IVSolution($M837,$N837,$O837,AJ837,AK837,AL837,AM837,$E837,$F837,$G837,$H837,$I837))</f>
        <v/>
      </c>
      <c r="AP837" s="37" t="str">
        <v/>
      </c>
      <c r="AQ837" s="37" t="str">
        <v/>
      </c>
      <c r="AR837" s="39" t="str">
        <v/>
      </c>
      <c r="AS837" s="39" t="str">
        <v/>
      </c>
      <c r="AT837" s="37" t="str">
        <v/>
      </c>
      <c r="AU837" s="37" t="str">
        <v/>
      </c>
      <c r="AV837" s="37" t="str">
        <v/>
      </c>
      <c r="AW837" s="37" t="str">
        <v/>
      </c>
      <c r="AX837" s="37" t="str">
        <v/>
      </c>
      <c r="AY837" s="37" t="str">
        <v/>
      </c>
      <c r="AZ837" s="40" t="str">
        <f t="shared" si="492"/>
        <v/>
      </c>
      <c r="BA837" s="36" t="str">
        <f>IFERROR(INDEX('Level Multipliers'!$D:$D,MATCH(AZ837,'Level Multipliers'!$A:$A,0)),"")</f>
        <v/>
      </c>
      <c r="BB837" s="37" t="str">
        <f t="shared" si="493"/>
        <v/>
      </c>
      <c r="BC837" s="37" t="str">
        <f t="shared" si="494"/>
        <v/>
      </c>
      <c r="BD837" s="38" t="str">
        <f t="shared" si="495"/>
        <v/>
      </c>
      <c r="BE837" s="38" t="str">
        <f t="shared" si="496"/>
        <v/>
      </c>
      <c r="BF837" s="38" t="b">
        <f t="shared" si="497"/>
        <v>1</v>
      </c>
      <c r="BG837" s="37" t="str">
        <f t="array" ref="BG837:BQ837">IF(BF837,"",IVSolution($M837,$N837,$O837,BB837,BC837,BD837,BE837,$E837,$F837,$G837,$H837,$I837))</f>
        <v/>
      </c>
      <c r="BH837" s="37" t="str">
        <v/>
      </c>
      <c r="BI837" s="37" t="str">
        <v/>
      </c>
      <c r="BJ837" s="39" t="str">
        <v/>
      </c>
      <c r="BK837" s="39" t="str">
        <v/>
      </c>
      <c r="BL837" s="37" t="str">
        <v/>
      </c>
      <c r="BM837" s="37" t="str">
        <v/>
      </c>
      <c r="BN837" s="37" t="str">
        <v/>
      </c>
      <c r="BO837" s="37" t="str">
        <v/>
      </c>
      <c r="BP837" s="37" t="str">
        <v/>
      </c>
      <c r="BQ837" s="37" t="str">
        <v/>
      </c>
      <c r="BR837" s="40" t="str">
        <f t="shared" si="498"/>
        <v/>
      </c>
      <c r="BS837" s="36" t="str">
        <f>IFERROR(INDEX('Level Multipliers'!$D:$D,MATCH(BR837,'Level Multipliers'!$A:$A,0)),"")</f>
        <v/>
      </c>
      <c r="BT837" s="37" t="str">
        <f t="shared" si="499"/>
        <v/>
      </c>
      <c r="BU837" s="37" t="str">
        <f t="shared" si="500"/>
        <v/>
      </c>
      <c r="BV837" s="38" t="str">
        <f t="shared" si="501"/>
        <v/>
      </c>
      <c r="BW837" s="38" t="str">
        <f t="shared" si="502"/>
        <v/>
      </c>
      <c r="BX837" s="38" t="b">
        <f t="shared" si="503"/>
        <v>1</v>
      </c>
      <c r="BY837" s="37" t="str">
        <f t="array" ref="BY837:CI837">IF(BX837,"",IVSolution($M837,$N837,$O837,BT837,BU837,BV837,BW837,$E837,$F837,$G837,$H837,$I837))</f>
        <v/>
      </c>
      <c r="BZ837" s="37" t="str">
        <v/>
      </c>
      <c r="CA837" s="37" t="str">
        <v/>
      </c>
      <c r="CB837" s="39" t="str">
        <v/>
      </c>
      <c r="CC837" s="39" t="str">
        <v/>
      </c>
      <c r="CD837" s="37" t="str">
        <v/>
      </c>
      <c r="CE837" s="37" t="str">
        <v/>
      </c>
      <c r="CF837" s="37" t="str">
        <v/>
      </c>
      <c r="CG837" s="37" t="str">
        <v/>
      </c>
      <c r="CH837" s="37" t="str">
        <v/>
      </c>
      <c r="CI837" s="37" t="str">
        <v/>
      </c>
      <c r="CJ837" s="41" t="str">
        <f t="shared" si="504"/>
        <v/>
      </c>
      <c r="CK837" s="41" t="str">
        <f t="shared" si="505"/>
        <v/>
      </c>
      <c r="CL837" s="61" t="str">
        <f t="shared" si="506"/>
        <v/>
      </c>
      <c r="CM837" s="39" t="str">
        <f t="shared" si="507"/>
        <v/>
      </c>
      <c r="CN837" s="39" t="str">
        <f t="shared" si="508"/>
        <v/>
      </c>
      <c r="CO837" s="42" t="str">
        <f t="shared" si="509"/>
        <v/>
      </c>
      <c r="CP837" s="42" t="str">
        <f t="shared" si="510"/>
        <v/>
      </c>
      <c r="CQ837" s="42" t="str">
        <f t="shared" si="511"/>
        <v/>
      </c>
      <c r="CR837" s="42" t="str">
        <f t="shared" si="512"/>
        <v/>
      </c>
      <c r="CS837" s="42" t="str">
        <f t="shared" si="513"/>
        <v/>
      </c>
      <c r="CT837" s="42" t="str">
        <f t="shared" si="514"/>
        <v/>
      </c>
      <c r="CU837" s="43" t="str">
        <f t="shared" si="515"/>
        <v/>
      </c>
      <c r="CV837" s="43" t="str">
        <f t="shared" si="516"/>
        <v/>
      </c>
      <c r="CW837" s="43" t="str">
        <f t="shared" si="517"/>
        <v/>
      </c>
      <c r="CX837" s="13"/>
    </row>
    <row r="838" spans="1:102" x14ac:dyDescent="0.25">
      <c r="A838" s="31"/>
      <c r="B838" s="13"/>
      <c r="C838" s="13"/>
      <c r="D838" s="13"/>
      <c r="E838" s="32"/>
      <c r="F838" s="32"/>
      <c r="G838" s="32"/>
      <c r="H838" s="32"/>
      <c r="I838" s="32"/>
      <c r="J838" s="13"/>
      <c r="K838" s="33"/>
      <c r="L838" s="34" t="str">
        <f>IFERROR(INDEX('Pokemon Data'!A:A,MATCH($A838,'Pokemon Data'!$B:$B,0)),"")</f>
        <v/>
      </c>
      <c r="M838" s="34" t="str">
        <f>IFERROR(INDEX('Pokemon Data'!I:I,MATCH($A838,'Pokemon Data'!$B:$B,0)),"")</f>
        <v/>
      </c>
      <c r="N838" s="34" t="str">
        <f>IFERROR(INDEX('Pokemon Data'!J:J,MATCH($A838,'Pokemon Data'!$B:$B,0)),"")</f>
        <v/>
      </c>
      <c r="O838" s="34" t="str">
        <f>IFERROR(INDEX('Pokemon Data'!K:K,MATCH($A838,'Pokemon Data'!$B:$B,0)),"")</f>
        <v/>
      </c>
      <c r="P838" s="35" t="str">
        <f>IFERROR(INDEX('Level Multipliers'!$A:$A,MATCH($D838,'Level Multipliers'!$B:$B,0)),"")</f>
        <v/>
      </c>
      <c r="Q838" s="36" t="str">
        <f>IFERROR(INDEX('Level Multipliers'!$D:$D,MATCH(P838,'Level Multipliers'!$A:$A,0)),"")</f>
        <v/>
      </c>
      <c r="R838" s="37" t="str">
        <f t="shared" si="481"/>
        <v/>
      </c>
      <c r="S838" s="37" t="str">
        <f t="shared" si="482"/>
        <v/>
      </c>
      <c r="T838" s="38" t="str">
        <f t="shared" si="483"/>
        <v/>
      </c>
      <c r="U838" s="38" t="str">
        <f t="shared" si="484"/>
        <v/>
      </c>
      <c r="V838" s="38" t="b">
        <f t="shared" si="485"/>
        <v>1</v>
      </c>
      <c r="W838" s="37" t="str">
        <f t="array" ref="W838:AG838">IF(V838,"",IVSolution($M838,$N838,$O838,R838,S838,T838,U838,$E838,$F838,$G838,$H838,$I838))</f>
        <v/>
      </c>
      <c r="X838" s="37" t="str">
        <v/>
      </c>
      <c r="Y838" s="37" t="str">
        <v/>
      </c>
      <c r="Z838" s="39" t="str">
        <v/>
      </c>
      <c r="AA838" s="39" t="str">
        <v/>
      </c>
      <c r="AB838" s="37" t="str">
        <v/>
      </c>
      <c r="AC838" s="37" t="str">
        <v/>
      </c>
      <c r="AD838" s="37" t="str">
        <v/>
      </c>
      <c r="AE838" s="37" t="str">
        <v/>
      </c>
      <c r="AF838" s="37" t="str">
        <v/>
      </c>
      <c r="AG838" s="37" t="str">
        <v/>
      </c>
      <c r="AH838" s="40" t="str">
        <f t="shared" si="486"/>
        <v/>
      </c>
      <c r="AI838" s="36" t="str">
        <f>IFERROR(INDEX('Level Multipliers'!$D:$D,MATCH(AH838,'Level Multipliers'!$A:$A,0)),"")</f>
        <v/>
      </c>
      <c r="AJ838" s="37" t="str">
        <f t="shared" si="487"/>
        <v/>
      </c>
      <c r="AK838" s="37" t="str">
        <f t="shared" si="488"/>
        <v/>
      </c>
      <c r="AL838" s="38" t="str">
        <f t="shared" si="489"/>
        <v/>
      </c>
      <c r="AM838" s="38" t="str">
        <f t="shared" si="490"/>
        <v/>
      </c>
      <c r="AN838" s="38" t="b">
        <f t="shared" si="491"/>
        <v>1</v>
      </c>
      <c r="AO838" s="37" t="str">
        <f t="array" ref="AO838:AY838">IF(AN838,"",IVSolution($M838,$N838,$O838,AJ838,AK838,AL838,AM838,$E838,$F838,$G838,$H838,$I838))</f>
        <v/>
      </c>
      <c r="AP838" s="37" t="str">
        <v/>
      </c>
      <c r="AQ838" s="37" t="str">
        <v/>
      </c>
      <c r="AR838" s="39" t="str">
        <v/>
      </c>
      <c r="AS838" s="39" t="str">
        <v/>
      </c>
      <c r="AT838" s="37" t="str">
        <v/>
      </c>
      <c r="AU838" s="37" t="str">
        <v/>
      </c>
      <c r="AV838" s="37" t="str">
        <v/>
      </c>
      <c r="AW838" s="37" t="str">
        <v/>
      </c>
      <c r="AX838" s="37" t="str">
        <v/>
      </c>
      <c r="AY838" s="37" t="str">
        <v/>
      </c>
      <c r="AZ838" s="40" t="str">
        <f t="shared" si="492"/>
        <v/>
      </c>
      <c r="BA838" s="36" t="str">
        <f>IFERROR(INDEX('Level Multipliers'!$D:$D,MATCH(AZ838,'Level Multipliers'!$A:$A,0)),"")</f>
        <v/>
      </c>
      <c r="BB838" s="37" t="str">
        <f t="shared" si="493"/>
        <v/>
      </c>
      <c r="BC838" s="37" t="str">
        <f t="shared" si="494"/>
        <v/>
      </c>
      <c r="BD838" s="38" t="str">
        <f t="shared" si="495"/>
        <v/>
      </c>
      <c r="BE838" s="38" t="str">
        <f t="shared" si="496"/>
        <v/>
      </c>
      <c r="BF838" s="38" t="b">
        <f t="shared" si="497"/>
        <v>1</v>
      </c>
      <c r="BG838" s="37" t="str">
        <f t="array" ref="BG838:BQ838">IF(BF838,"",IVSolution($M838,$N838,$O838,BB838,BC838,BD838,BE838,$E838,$F838,$G838,$H838,$I838))</f>
        <v/>
      </c>
      <c r="BH838" s="37" t="str">
        <v/>
      </c>
      <c r="BI838" s="37" t="str">
        <v/>
      </c>
      <c r="BJ838" s="39" t="str">
        <v/>
      </c>
      <c r="BK838" s="39" t="str">
        <v/>
      </c>
      <c r="BL838" s="37" t="str">
        <v/>
      </c>
      <c r="BM838" s="37" t="str">
        <v/>
      </c>
      <c r="BN838" s="37" t="str">
        <v/>
      </c>
      <c r="BO838" s="37" t="str">
        <v/>
      </c>
      <c r="BP838" s="37" t="str">
        <v/>
      </c>
      <c r="BQ838" s="37" t="str">
        <v/>
      </c>
      <c r="BR838" s="40" t="str">
        <f t="shared" si="498"/>
        <v/>
      </c>
      <c r="BS838" s="36" t="str">
        <f>IFERROR(INDEX('Level Multipliers'!$D:$D,MATCH(BR838,'Level Multipliers'!$A:$A,0)),"")</f>
        <v/>
      </c>
      <c r="BT838" s="37" t="str">
        <f t="shared" si="499"/>
        <v/>
      </c>
      <c r="BU838" s="37" t="str">
        <f t="shared" si="500"/>
        <v/>
      </c>
      <c r="BV838" s="38" t="str">
        <f t="shared" si="501"/>
        <v/>
      </c>
      <c r="BW838" s="38" t="str">
        <f t="shared" si="502"/>
        <v/>
      </c>
      <c r="BX838" s="38" t="b">
        <f t="shared" si="503"/>
        <v>1</v>
      </c>
      <c r="BY838" s="37" t="str">
        <f t="array" ref="BY838:CI838">IF(BX838,"",IVSolution($M838,$N838,$O838,BT838,BU838,BV838,BW838,$E838,$F838,$G838,$H838,$I838))</f>
        <v/>
      </c>
      <c r="BZ838" s="37" t="str">
        <v/>
      </c>
      <c r="CA838" s="37" t="str">
        <v/>
      </c>
      <c r="CB838" s="39" t="str">
        <v/>
      </c>
      <c r="CC838" s="39" t="str">
        <v/>
      </c>
      <c r="CD838" s="37" t="str">
        <v/>
      </c>
      <c r="CE838" s="37" t="str">
        <v/>
      </c>
      <c r="CF838" s="37" t="str">
        <v/>
      </c>
      <c r="CG838" s="37" t="str">
        <v/>
      </c>
      <c r="CH838" s="37" t="str">
        <v/>
      </c>
      <c r="CI838" s="37" t="str">
        <v/>
      </c>
      <c r="CJ838" s="41" t="str">
        <f t="shared" si="504"/>
        <v/>
      </c>
      <c r="CK838" s="41" t="str">
        <f t="shared" si="505"/>
        <v/>
      </c>
      <c r="CL838" s="61" t="str">
        <f t="shared" si="506"/>
        <v/>
      </c>
      <c r="CM838" s="39" t="str">
        <f t="shared" si="507"/>
        <v/>
      </c>
      <c r="CN838" s="39" t="str">
        <f t="shared" si="508"/>
        <v/>
      </c>
      <c r="CO838" s="42" t="str">
        <f t="shared" si="509"/>
        <v/>
      </c>
      <c r="CP838" s="42" t="str">
        <f t="shared" si="510"/>
        <v/>
      </c>
      <c r="CQ838" s="42" t="str">
        <f t="shared" si="511"/>
        <v/>
      </c>
      <c r="CR838" s="42" t="str">
        <f t="shared" si="512"/>
        <v/>
      </c>
      <c r="CS838" s="42" t="str">
        <f t="shared" si="513"/>
        <v/>
      </c>
      <c r="CT838" s="42" t="str">
        <f t="shared" si="514"/>
        <v/>
      </c>
      <c r="CU838" s="43" t="str">
        <f t="shared" si="515"/>
        <v/>
      </c>
      <c r="CV838" s="43" t="str">
        <f t="shared" si="516"/>
        <v/>
      </c>
      <c r="CW838" s="43" t="str">
        <f t="shared" si="517"/>
        <v/>
      </c>
      <c r="CX838" s="13"/>
    </row>
    <row r="839" spans="1:102" x14ac:dyDescent="0.25">
      <c r="A839" s="31"/>
      <c r="B839" s="13"/>
      <c r="C839" s="13"/>
      <c r="D839" s="13"/>
      <c r="E839" s="32"/>
      <c r="F839" s="32"/>
      <c r="G839" s="32"/>
      <c r="H839" s="32"/>
      <c r="I839" s="32"/>
      <c r="J839" s="13"/>
      <c r="K839" s="33"/>
      <c r="L839" s="34" t="str">
        <f>IFERROR(INDEX('Pokemon Data'!A:A,MATCH($A839,'Pokemon Data'!$B:$B,0)),"")</f>
        <v/>
      </c>
      <c r="M839" s="34" t="str">
        <f>IFERROR(INDEX('Pokemon Data'!I:I,MATCH($A839,'Pokemon Data'!$B:$B,0)),"")</f>
        <v/>
      </c>
      <c r="N839" s="34" t="str">
        <f>IFERROR(INDEX('Pokemon Data'!J:J,MATCH($A839,'Pokemon Data'!$B:$B,0)),"")</f>
        <v/>
      </c>
      <c r="O839" s="34" t="str">
        <f>IFERROR(INDEX('Pokemon Data'!K:K,MATCH($A839,'Pokemon Data'!$B:$B,0)),"")</f>
        <v/>
      </c>
      <c r="P839" s="35" t="str">
        <f>IFERROR(INDEX('Level Multipliers'!$A:$A,MATCH($D839,'Level Multipliers'!$B:$B,0)),"")</f>
        <v/>
      </c>
      <c r="Q839" s="36" t="str">
        <f>IFERROR(INDEX('Level Multipliers'!$D:$D,MATCH(P839,'Level Multipliers'!$A:$A,0)),"")</f>
        <v/>
      </c>
      <c r="R839" s="37" t="str">
        <f t="shared" si="481"/>
        <v/>
      </c>
      <c r="S839" s="37" t="str">
        <f t="shared" si="482"/>
        <v/>
      </c>
      <c r="T839" s="38" t="str">
        <f t="shared" si="483"/>
        <v/>
      </c>
      <c r="U839" s="38" t="str">
        <f t="shared" si="484"/>
        <v/>
      </c>
      <c r="V839" s="38" t="b">
        <f t="shared" si="485"/>
        <v>1</v>
      </c>
      <c r="W839" s="37" t="str">
        <f t="array" ref="W839:AG839">IF(V839,"",IVSolution($M839,$N839,$O839,R839,S839,T839,U839,$E839,$F839,$G839,$H839,$I839))</f>
        <v/>
      </c>
      <c r="X839" s="37" t="str">
        <v/>
      </c>
      <c r="Y839" s="37" t="str">
        <v/>
      </c>
      <c r="Z839" s="39" t="str">
        <v/>
      </c>
      <c r="AA839" s="39" t="str">
        <v/>
      </c>
      <c r="AB839" s="37" t="str">
        <v/>
      </c>
      <c r="AC839" s="37" t="str">
        <v/>
      </c>
      <c r="AD839" s="37" t="str">
        <v/>
      </c>
      <c r="AE839" s="37" t="str">
        <v/>
      </c>
      <c r="AF839" s="37" t="str">
        <v/>
      </c>
      <c r="AG839" s="37" t="str">
        <v/>
      </c>
      <c r="AH839" s="40" t="str">
        <f t="shared" si="486"/>
        <v/>
      </c>
      <c r="AI839" s="36" t="str">
        <f>IFERROR(INDEX('Level Multipliers'!$D:$D,MATCH(AH839,'Level Multipliers'!$A:$A,0)),"")</f>
        <v/>
      </c>
      <c r="AJ839" s="37" t="str">
        <f t="shared" si="487"/>
        <v/>
      </c>
      <c r="AK839" s="37" t="str">
        <f t="shared" si="488"/>
        <v/>
      </c>
      <c r="AL839" s="38" t="str">
        <f t="shared" si="489"/>
        <v/>
      </c>
      <c r="AM839" s="38" t="str">
        <f t="shared" si="490"/>
        <v/>
      </c>
      <c r="AN839" s="38" t="b">
        <f t="shared" si="491"/>
        <v>1</v>
      </c>
      <c r="AO839" s="37" t="str">
        <f t="array" ref="AO839:AY839">IF(AN839,"",IVSolution($M839,$N839,$O839,AJ839,AK839,AL839,AM839,$E839,$F839,$G839,$H839,$I839))</f>
        <v/>
      </c>
      <c r="AP839" s="37" t="str">
        <v/>
      </c>
      <c r="AQ839" s="37" t="str">
        <v/>
      </c>
      <c r="AR839" s="39" t="str">
        <v/>
      </c>
      <c r="AS839" s="39" t="str">
        <v/>
      </c>
      <c r="AT839" s="37" t="str">
        <v/>
      </c>
      <c r="AU839" s="37" t="str">
        <v/>
      </c>
      <c r="AV839" s="37" t="str">
        <v/>
      </c>
      <c r="AW839" s="37" t="str">
        <v/>
      </c>
      <c r="AX839" s="37" t="str">
        <v/>
      </c>
      <c r="AY839" s="37" t="str">
        <v/>
      </c>
      <c r="AZ839" s="40" t="str">
        <f t="shared" si="492"/>
        <v/>
      </c>
      <c r="BA839" s="36" t="str">
        <f>IFERROR(INDEX('Level Multipliers'!$D:$D,MATCH(AZ839,'Level Multipliers'!$A:$A,0)),"")</f>
        <v/>
      </c>
      <c r="BB839" s="37" t="str">
        <f t="shared" si="493"/>
        <v/>
      </c>
      <c r="BC839" s="37" t="str">
        <f t="shared" si="494"/>
        <v/>
      </c>
      <c r="BD839" s="38" t="str">
        <f t="shared" si="495"/>
        <v/>
      </c>
      <c r="BE839" s="38" t="str">
        <f t="shared" si="496"/>
        <v/>
      </c>
      <c r="BF839" s="38" t="b">
        <f t="shared" si="497"/>
        <v>1</v>
      </c>
      <c r="BG839" s="37" t="str">
        <f t="array" ref="BG839:BQ839">IF(BF839,"",IVSolution($M839,$N839,$O839,BB839,BC839,BD839,BE839,$E839,$F839,$G839,$H839,$I839))</f>
        <v/>
      </c>
      <c r="BH839" s="37" t="str">
        <v/>
      </c>
      <c r="BI839" s="37" t="str">
        <v/>
      </c>
      <c r="BJ839" s="39" t="str">
        <v/>
      </c>
      <c r="BK839" s="39" t="str">
        <v/>
      </c>
      <c r="BL839" s="37" t="str">
        <v/>
      </c>
      <c r="BM839" s="37" t="str">
        <v/>
      </c>
      <c r="BN839" s="37" t="str">
        <v/>
      </c>
      <c r="BO839" s="37" t="str">
        <v/>
      </c>
      <c r="BP839" s="37" t="str">
        <v/>
      </c>
      <c r="BQ839" s="37" t="str">
        <v/>
      </c>
      <c r="BR839" s="40" t="str">
        <f t="shared" si="498"/>
        <v/>
      </c>
      <c r="BS839" s="36" t="str">
        <f>IFERROR(INDEX('Level Multipliers'!$D:$D,MATCH(BR839,'Level Multipliers'!$A:$A,0)),"")</f>
        <v/>
      </c>
      <c r="BT839" s="37" t="str">
        <f t="shared" si="499"/>
        <v/>
      </c>
      <c r="BU839" s="37" t="str">
        <f t="shared" si="500"/>
        <v/>
      </c>
      <c r="BV839" s="38" t="str">
        <f t="shared" si="501"/>
        <v/>
      </c>
      <c r="BW839" s="38" t="str">
        <f t="shared" si="502"/>
        <v/>
      </c>
      <c r="BX839" s="38" t="b">
        <f t="shared" si="503"/>
        <v>1</v>
      </c>
      <c r="BY839" s="37" t="str">
        <f t="array" ref="BY839:CI839">IF(BX839,"",IVSolution($M839,$N839,$O839,BT839,BU839,BV839,BW839,$E839,$F839,$G839,$H839,$I839))</f>
        <v/>
      </c>
      <c r="BZ839" s="37" t="str">
        <v/>
      </c>
      <c r="CA839" s="37" t="str">
        <v/>
      </c>
      <c r="CB839" s="39" t="str">
        <v/>
      </c>
      <c r="CC839" s="39" t="str">
        <v/>
      </c>
      <c r="CD839" s="37" t="str">
        <v/>
      </c>
      <c r="CE839" s="37" t="str">
        <v/>
      </c>
      <c r="CF839" s="37" t="str">
        <v/>
      </c>
      <c r="CG839" s="37" t="str">
        <v/>
      </c>
      <c r="CH839" s="37" t="str">
        <v/>
      </c>
      <c r="CI839" s="37" t="str">
        <v/>
      </c>
      <c r="CJ839" s="41" t="str">
        <f t="shared" si="504"/>
        <v/>
      </c>
      <c r="CK839" s="41" t="str">
        <f t="shared" si="505"/>
        <v/>
      </c>
      <c r="CL839" s="61" t="str">
        <f t="shared" si="506"/>
        <v/>
      </c>
      <c r="CM839" s="39" t="str">
        <f t="shared" si="507"/>
        <v/>
      </c>
      <c r="CN839" s="39" t="str">
        <f t="shared" si="508"/>
        <v/>
      </c>
      <c r="CO839" s="42" t="str">
        <f t="shared" si="509"/>
        <v/>
      </c>
      <c r="CP839" s="42" t="str">
        <f t="shared" si="510"/>
        <v/>
      </c>
      <c r="CQ839" s="42" t="str">
        <f t="shared" si="511"/>
        <v/>
      </c>
      <c r="CR839" s="42" t="str">
        <f t="shared" si="512"/>
        <v/>
      </c>
      <c r="CS839" s="42" t="str">
        <f t="shared" si="513"/>
        <v/>
      </c>
      <c r="CT839" s="42" t="str">
        <f t="shared" si="514"/>
        <v/>
      </c>
      <c r="CU839" s="43" t="str">
        <f t="shared" si="515"/>
        <v/>
      </c>
      <c r="CV839" s="43" t="str">
        <f t="shared" si="516"/>
        <v/>
      </c>
      <c r="CW839" s="43" t="str">
        <f t="shared" si="517"/>
        <v/>
      </c>
      <c r="CX839" s="13"/>
    </row>
    <row r="840" spans="1:102" x14ac:dyDescent="0.25">
      <c r="A840" s="31"/>
      <c r="B840" s="13"/>
      <c r="C840" s="13"/>
      <c r="D840" s="13"/>
      <c r="E840" s="32"/>
      <c r="F840" s="32"/>
      <c r="G840" s="32"/>
      <c r="H840" s="32"/>
      <c r="I840" s="32"/>
      <c r="J840" s="13"/>
      <c r="K840" s="33"/>
      <c r="L840" s="34" t="str">
        <f>IFERROR(INDEX('Pokemon Data'!A:A,MATCH($A840,'Pokemon Data'!$B:$B,0)),"")</f>
        <v/>
      </c>
      <c r="M840" s="34" t="str">
        <f>IFERROR(INDEX('Pokemon Data'!I:I,MATCH($A840,'Pokemon Data'!$B:$B,0)),"")</f>
        <v/>
      </c>
      <c r="N840" s="34" t="str">
        <f>IFERROR(INDEX('Pokemon Data'!J:J,MATCH($A840,'Pokemon Data'!$B:$B,0)),"")</f>
        <v/>
      </c>
      <c r="O840" s="34" t="str">
        <f>IFERROR(INDEX('Pokemon Data'!K:K,MATCH($A840,'Pokemon Data'!$B:$B,0)),"")</f>
        <v/>
      </c>
      <c r="P840" s="35" t="str">
        <f>IFERROR(INDEX('Level Multipliers'!$A:$A,MATCH($D840,'Level Multipliers'!$B:$B,0)),"")</f>
        <v/>
      </c>
      <c r="Q840" s="36" t="str">
        <f>IFERROR(INDEX('Level Multipliers'!$D:$D,MATCH(P840,'Level Multipliers'!$A:$A,0)),"")</f>
        <v/>
      </c>
      <c r="R840" s="37" t="str">
        <f t="shared" si="481"/>
        <v/>
      </c>
      <c r="S840" s="37" t="str">
        <f t="shared" si="482"/>
        <v/>
      </c>
      <c r="T840" s="38" t="str">
        <f t="shared" si="483"/>
        <v/>
      </c>
      <c r="U840" s="38" t="str">
        <f t="shared" si="484"/>
        <v/>
      </c>
      <c r="V840" s="38" t="b">
        <f t="shared" si="485"/>
        <v>1</v>
      </c>
      <c r="W840" s="37" t="str">
        <f t="array" ref="W840:AG840">IF(V840,"",IVSolution($M840,$N840,$O840,R840,S840,T840,U840,$E840,$F840,$G840,$H840,$I840))</f>
        <v/>
      </c>
      <c r="X840" s="37" t="str">
        <v/>
      </c>
      <c r="Y840" s="37" t="str">
        <v/>
      </c>
      <c r="Z840" s="39" t="str">
        <v/>
      </c>
      <c r="AA840" s="39" t="str">
        <v/>
      </c>
      <c r="AB840" s="37" t="str">
        <v/>
      </c>
      <c r="AC840" s="37" t="str">
        <v/>
      </c>
      <c r="AD840" s="37" t="str">
        <v/>
      </c>
      <c r="AE840" s="37" t="str">
        <v/>
      </c>
      <c r="AF840" s="37" t="str">
        <v/>
      </c>
      <c r="AG840" s="37" t="str">
        <v/>
      </c>
      <c r="AH840" s="40" t="str">
        <f t="shared" si="486"/>
        <v/>
      </c>
      <c r="AI840" s="36" t="str">
        <f>IFERROR(INDEX('Level Multipliers'!$D:$D,MATCH(AH840,'Level Multipliers'!$A:$A,0)),"")</f>
        <v/>
      </c>
      <c r="AJ840" s="37" t="str">
        <f t="shared" si="487"/>
        <v/>
      </c>
      <c r="AK840" s="37" t="str">
        <f t="shared" si="488"/>
        <v/>
      </c>
      <c r="AL840" s="38" t="str">
        <f t="shared" si="489"/>
        <v/>
      </c>
      <c r="AM840" s="38" t="str">
        <f t="shared" si="490"/>
        <v/>
      </c>
      <c r="AN840" s="38" t="b">
        <f t="shared" si="491"/>
        <v>1</v>
      </c>
      <c r="AO840" s="37" t="str">
        <f t="array" ref="AO840:AY840">IF(AN840,"",IVSolution($M840,$N840,$O840,AJ840,AK840,AL840,AM840,$E840,$F840,$G840,$H840,$I840))</f>
        <v/>
      </c>
      <c r="AP840" s="37" t="str">
        <v/>
      </c>
      <c r="AQ840" s="37" t="str">
        <v/>
      </c>
      <c r="AR840" s="39" t="str">
        <v/>
      </c>
      <c r="AS840" s="39" t="str">
        <v/>
      </c>
      <c r="AT840" s="37" t="str">
        <v/>
      </c>
      <c r="AU840" s="37" t="str">
        <v/>
      </c>
      <c r="AV840" s="37" t="str">
        <v/>
      </c>
      <c r="AW840" s="37" t="str">
        <v/>
      </c>
      <c r="AX840" s="37" t="str">
        <v/>
      </c>
      <c r="AY840" s="37" t="str">
        <v/>
      </c>
      <c r="AZ840" s="40" t="str">
        <f t="shared" si="492"/>
        <v/>
      </c>
      <c r="BA840" s="36" t="str">
        <f>IFERROR(INDEX('Level Multipliers'!$D:$D,MATCH(AZ840,'Level Multipliers'!$A:$A,0)),"")</f>
        <v/>
      </c>
      <c r="BB840" s="37" t="str">
        <f t="shared" si="493"/>
        <v/>
      </c>
      <c r="BC840" s="37" t="str">
        <f t="shared" si="494"/>
        <v/>
      </c>
      <c r="BD840" s="38" t="str">
        <f t="shared" si="495"/>
        <v/>
      </c>
      <c r="BE840" s="38" t="str">
        <f t="shared" si="496"/>
        <v/>
      </c>
      <c r="BF840" s="38" t="b">
        <f t="shared" si="497"/>
        <v>1</v>
      </c>
      <c r="BG840" s="37" t="str">
        <f t="array" ref="BG840:BQ840">IF(BF840,"",IVSolution($M840,$N840,$O840,BB840,BC840,BD840,BE840,$E840,$F840,$G840,$H840,$I840))</f>
        <v/>
      </c>
      <c r="BH840" s="37" t="str">
        <v/>
      </c>
      <c r="BI840" s="37" t="str">
        <v/>
      </c>
      <c r="BJ840" s="39" t="str">
        <v/>
      </c>
      <c r="BK840" s="39" t="str">
        <v/>
      </c>
      <c r="BL840" s="37" t="str">
        <v/>
      </c>
      <c r="BM840" s="37" t="str">
        <v/>
      </c>
      <c r="BN840" s="37" t="str">
        <v/>
      </c>
      <c r="BO840" s="37" t="str">
        <v/>
      </c>
      <c r="BP840" s="37" t="str">
        <v/>
      </c>
      <c r="BQ840" s="37" t="str">
        <v/>
      </c>
      <c r="BR840" s="40" t="str">
        <f t="shared" si="498"/>
        <v/>
      </c>
      <c r="BS840" s="36" t="str">
        <f>IFERROR(INDEX('Level Multipliers'!$D:$D,MATCH(BR840,'Level Multipliers'!$A:$A,0)),"")</f>
        <v/>
      </c>
      <c r="BT840" s="37" t="str">
        <f t="shared" si="499"/>
        <v/>
      </c>
      <c r="BU840" s="37" t="str">
        <f t="shared" si="500"/>
        <v/>
      </c>
      <c r="BV840" s="38" t="str">
        <f t="shared" si="501"/>
        <v/>
      </c>
      <c r="BW840" s="38" t="str">
        <f t="shared" si="502"/>
        <v/>
      </c>
      <c r="BX840" s="38" t="b">
        <f t="shared" si="503"/>
        <v>1</v>
      </c>
      <c r="BY840" s="37" t="str">
        <f t="array" ref="BY840:CI840">IF(BX840,"",IVSolution($M840,$N840,$O840,BT840,BU840,BV840,BW840,$E840,$F840,$G840,$H840,$I840))</f>
        <v/>
      </c>
      <c r="BZ840" s="37" t="str">
        <v/>
      </c>
      <c r="CA840" s="37" t="str">
        <v/>
      </c>
      <c r="CB840" s="39" t="str">
        <v/>
      </c>
      <c r="CC840" s="39" t="str">
        <v/>
      </c>
      <c r="CD840" s="37" t="str">
        <v/>
      </c>
      <c r="CE840" s="37" t="str">
        <v/>
      </c>
      <c r="CF840" s="37" t="str">
        <v/>
      </c>
      <c r="CG840" s="37" t="str">
        <v/>
      </c>
      <c r="CH840" s="37" t="str">
        <v/>
      </c>
      <c r="CI840" s="37" t="str">
        <v/>
      </c>
      <c r="CJ840" s="41" t="str">
        <f t="shared" si="504"/>
        <v/>
      </c>
      <c r="CK840" s="41" t="str">
        <f t="shared" si="505"/>
        <v/>
      </c>
      <c r="CL840" s="61" t="str">
        <f t="shared" si="506"/>
        <v/>
      </c>
      <c r="CM840" s="39" t="str">
        <f t="shared" si="507"/>
        <v/>
      </c>
      <c r="CN840" s="39" t="str">
        <f t="shared" si="508"/>
        <v/>
      </c>
      <c r="CO840" s="42" t="str">
        <f t="shared" si="509"/>
        <v/>
      </c>
      <c r="CP840" s="42" t="str">
        <f t="shared" si="510"/>
        <v/>
      </c>
      <c r="CQ840" s="42" t="str">
        <f t="shared" si="511"/>
        <v/>
      </c>
      <c r="CR840" s="42" t="str">
        <f t="shared" si="512"/>
        <v/>
      </c>
      <c r="CS840" s="42" t="str">
        <f t="shared" si="513"/>
        <v/>
      </c>
      <c r="CT840" s="42" t="str">
        <f t="shared" si="514"/>
        <v/>
      </c>
      <c r="CU840" s="43" t="str">
        <f t="shared" si="515"/>
        <v/>
      </c>
      <c r="CV840" s="43" t="str">
        <f t="shared" si="516"/>
        <v/>
      </c>
      <c r="CW840" s="43" t="str">
        <f t="shared" si="517"/>
        <v/>
      </c>
      <c r="CX840" s="13"/>
    </row>
    <row r="841" spans="1:102" x14ac:dyDescent="0.25">
      <c r="A841" s="31"/>
      <c r="B841" s="13"/>
      <c r="C841" s="13"/>
      <c r="D841" s="13"/>
      <c r="E841" s="32"/>
      <c r="F841" s="32"/>
      <c r="G841" s="32"/>
      <c r="H841" s="32"/>
      <c r="I841" s="32"/>
      <c r="J841" s="13"/>
      <c r="K841" s="33"/>
      <c r="L841" s="34" t="str">
        <f>IFERROR(INDEX('Pokemon Data'!A:A,MATCH($A841,'Pokemon Data'!$B:$B,0)),"")</f>
        <v/>
      </c>
      <c r="M841" s="34" t="str">
        <f>IFERROR(INDEX('Pokemon Data'!I:I,MATCH($A841,'Pokemon Data'!$B:$B,0)),"")</f>
        <v/>
      </c>
      <c r="N841" s="34" t="str">
        <f>IFERROR(INDEX('Pokemon Data'!J:J,MATCH($A841,'Pokemon Data'!$B:$B,0)),"")</f>
        <v/>
      </c>
      <c r="O841" s="34" t="str">
        <f>IFERROR(INDEX('Pokemon Data'!K:K,MATCH($A841,'Pokemon Data'!$B:$B,0)),"")</f>
        <v/>
      </c>
      <c r="P841" s="35" t="str">
        <f>IFERROR(INDEX('Level Multipliers'!$A:$A,MATCH($D841,'Level Multipliers'!$B:$B,0)),"")</f>
        <v/>
      </c>
      <c r="Q841" s="36" t="str">
        <f>IFERROR(INDEX('Level Multipliers'!$D:$D,MATCH(P841,'Level Multipliers'!$A:$A,0)),"")</f>
        <v/>
      </c>
      <c r="R841" s="37" t="str">
        <f t="shared" si="481"/>
        <v/>
      </c>
      <c r="S841" s="37" t="str">
        <f t="shared" si="482"/>
        <v/>
      </c>
      <c r="T841" s="38" t="str">
        <f t="shared" si="483"/>
        <v/>
      </c>
      <c r="U841" s="38" t="str">
        <f t="shared" si="484"/>
        <v/>
      </c>
      <c r="V841" s="38" t="b">
        <f t="shared" si="485"/>
        <v>1</v>
      </c>
      <c r="W841" s="37" t="str">
        <f t="array" ref="W841:AG841">IF(V841,"",IVSolution($M841,$N841,$O841,R841,S841,T841,U841,$E841,$F841,$G841,$H841,$I841))</f>
        <v/>
      </c>
      <c r="X841" s="37" t="str">
        <v/>
      </c>
      <c r="Y841" s="37" t="str">
        <v/>
      </c>
      <c r="Z841" s="39" t="str">
        <v/>
      </c>
      <c r="AA841" s="39" t="str">
        <v/>
      </c>
      <c r="AB841" s="37" t="str">
        <v/>
      </c>
      <c r="AC841" s="37" t="str">
        <v/>
      </c>
      <c r="AD841" s="37" t="str">
        <v/>
      </c>
      <c r="AE841" s="37" t="str">
        <v/>
      </c>
      <c r="AF841" s="37" t="str">
        <v/>
      </c>
      <c r="AG841" s="37" t="str">
        <v/>
      </c>
      <c r="AH841" s="40" t="str">
        <f t="shared" si="486"/>
        <v/>
      </c>
      <c r="AI841" s="36" t="str">
        <f>IFERROR(INDEX('Level Multipliers'!$D:$D,MATCH(AH841,'Level Multipliers'!$A:$A,0)),"")</f>
        <v/>
      </c>
      <c r="AJ841" s="37" t="str">
        <f t="shared" si="487"/>
        <v/>
      </c>
      <c r="AK841" s="37" t="str">
        <f t="shared" si="488"/>
        <v/>
      </c>
      <c r="AL841" s="38" t="str">
        <f t="shared" si="489"/>
        <v/>
      </c>
      <c r="AM841" s="38" t="str">
        <f t="shared" si="490"/>
        <v/>
      </c>
      <c r="AN841" s="38" t="b">
        <f t="shared" si="491"/>
        <v>1</v>
      </c>
      <c r="AO841" s="37" t="str">
        <f t="array" ref="AO841:AY841">IF(AN841,"",IVSolution($M841,$N841,$O841,AJ841,AK841,AL841,AM841,$E841,$F841,$G841,$H841,$I841))</f>
        <v/>
      </c>
      <c r="AP841" s="37" t="str">
        <v/>
      </c>
      <c r="AQ841" s="37" t="str">
        <v/>
      </c>
      <c r="AR841" s="39" t="str">
        <v/>
      </c>
      <c r="AS841" s="39" t="str">
        <v/>
      </c>
      <c r="AT841" s="37" t="str">
        <v/>
      </c>
      <c r="AU841" s="37" t="str">
        <v/>
      </c>
      <c r="AV841" s="37" t="str">
        <v/>
      </c>
      <c r="AW841" s="37" t="str">
        <v/>
      </c>
      <c r="AX841" s="37" t="str">
        <v/>
      </c>
      <c r="AY841" s="37" t="str">
        <v/>
      </c>
      <c r="AZ841" s="40" t="str">
        <f t="shared" si="492"/>
        <v/>
      </c>
      <c r="BA841" s="36" t="str">
        <f>IFERROR(INDEX('Level Multipliers'!$D:$D,MATCH(AZ841,'Level Multipliers'!$A:$A,0)),"")</f>
        <v/>
      </c>
      <c r="BB841" s="37" t="str">
        <f t="shared" si="493"/>
        <v/>
      </c>
      <c r="BC841" s="37" t="str">
        <f t="shared" si="494"/>
        <v/>
      </c>
      <c r="BD841" s="38" t="str">
        <f t="shared" si="495"/>
        <v/>
      </c>
      <c r="BE841" s="38" t="str">
        <f t="shared" si="496"/>
        <v/>
      </c>
      <c r="BF841" s="38" t="b">
        <f t="shared" si="497"/>
        <v>1</v>
      </c>
      <c r="BG841" s="37" t="str">
        <f t="array" ref="BG841:BQ841">IF(BF841,"",IVSolution($M841,$N841,$O841,BB841,BC841,BD841,BE841,$E841,$F841,$G841,$H841,$I841))</f>
        <v/>
      </c>
      <c r="BH841" s="37" t="str">
        <v/>
      </c>
      <c r="BI841" s="37" t="str">
        <v/>
      </c>
      <c r="BJ841" s="39" t="str">
        <v/>
      </c>
      <c r="BK841" s="39" t="str">
        <v/>
      </c>
      <c r="BL841" s="37" t="str">
        <v/>
      </c>
      <c r="BM841" s="37" t="str">
        <v/>
      </c>
      <c r="BN841" s="37" t="str">
        <v/>
      </c>
      <c r="BO841" s="37" t="str">
        <v/>
      </c>
      <c r="BP841" s="37" t="str">
        <v/>
      </c>
      <c r="BQ841" s="37" t="str">
        <v/>
      </c>
      <c r="BR841" s="40" t="str">
        <f t="shared" si="498"/>
        <v/>
      </c>
      <c r="BS841" s="36" t="str">
        <f>IFERROR(INDEX('Level Multipliers'!$D:$D,MATCH(BR841,'Level Multipliers'!$A:$A,0)),"")</f>
        <v/>
      </c>
      <c r="BT841" s="37" t="str">
        <f t="shared" si="499"/>
        <v/>
      </c>
      <c r="BU841" s="37" t="str">
        <f t="shared" si="500"/>
        <v/>
      </c>
      <c r="BV841" s="38" t="str">
        <f t="shared" si="501"/>
        <v/>
      </c>
      <c r="BW841" s="38" t="str">
        <f t="shared" si="502"/>
        <v/>
      </c>
      <c r="BX841" s="38" t="b">
        <f t="shared" si="503"/>
        <v>1</v>
      </c>
      <c r="BY841" s="37" t="str">
        <f t="array" ref="BY841:CI841">IF(BX841,"",IVSolution($M841,$N841,$O841,BT841,BU841,BV841,BW841,$E841,$F841,$G841,$H841,$I841))</f>
        <v/>
      </c>
      <c r="BZ841" s="37" t="str">
        <v/>
      </c>
      <c r="CA841" s="37" t="str">
        <v/>
      </c>
      <c r="CB841" s="39" t="str">
        <v/>
      </c>
      <c r="CC841" s="39" t="str">
        <v/>
      </c>
      <c r="CD841" s="37" t="str">
        <v/>
      </c>
      <c r="CE841" s="37" t="str">
        <v/>
      </c>
      <c r="CF841" s="37" t="str">
        <v/>
      </c>
      <c r="CG841" s="37" t="str">
        <v/>
      </c>
      <c r="CH841" s="37" t="str">
        <v/>
      </c>
      <c r="CI841" s="37" t="str">
        <v/>
      </c>
      <c r="CJ841" s="41" t="str">
        <f t="shared" si="504"/>
        <v/>
      </c>
      <c r="CK841" s="41" t="str">
        <f t="shared" si="505"/>
        <v/>
      </c>
      <c r="CL841" s="61" t="str">
        <f t="shared" si="506"/>
        <v/>
      </c>
      <c r="CM841" s="39" t="str">
        <f t="shared" si="507"/>
        <v/>
      </c>
      <c r="CN841" s="39" t="str">
        <f t="shared" si="508"/>
        <v/>
      </c>
      <c r="CO841" s="42" t="str">
        <f t="shared" si="509"/>
        <v/>
      </c>
      <c r="CP841" s="42" t="str">
        <f t="shared" si="510"/>
        <v/>
      </c>
      <c r="CQ841" s="42" t="str">
        <f t="shared" si="511"/>
        <v/>
      </c>
      <c r="CR841" s="42" t="str">
        <f t="shared" si="512"/>
        <v/>
      </c>
      <c r="CS841" s="42" t="str">
        <f t="shared" si="513"/>
        <v/>
      </c>
      <c r="CT841" s="42" t="str">
        <f t="shared" si="514"/>
        <v/>
      </c>
      <c r="CU841" s="43" t="str">
        <f t="shared" si="515"/>
        <v/>
      </c>
      <c r="CV841" s="43" t="str">
        <f t="shared" si="516"/>
        <v/>
      </c>
      <c r="CW841" s="43" t="str">
        <f t="shared" si="517"/>
        <v/>
      </c>
      <c r="CX841" s="13"/>
    </row>
    <row r="842" spans="1:102" x14ac:dyDescent="0.25">
      <c r="A842" s="31"/>
      <c r="B842" s="13"/>
      <c r="C842" s="13"/>
      <c r="D842" s="13"/>
      <c r="E842" s="32"/>
      <c r="F842" s="32"/>
      <c r="G842" s="32"/>
      <c r="H842" s="32"/>
      <c r="I842" s="32"/>
      <c r="J842" s="13"/>
      <c r="K842" s="33"/>
      <c r="L842" s="34" t="str">
        <f>IFERROR(INDEX('Pokemon Data'!A:A,MATCH($A842,'Pokemon Data'!$B:$B,0)),"")</f>
        <v/>
      </c>
      <c r="M842" s="34" t="str">
        <f>IFERROR(INDEX('Pokemon Data'!I:I,MATCH($A842,'Pokemon Data'!$B:$B,0)),"")</f>
        <v/>
      </c>
      <c r="N842" s="34" t="str">
        <f>IFERROR(INDEX('Pokemon Data'!J:J,MATCH($A842,'Pokemon Data'!$B:$B,0)),"")</f>
        <v/>
      </c>
      <c r="O842" s="34" t="str">
        <f>IFERROR(INDEX('Pokemon Data'!K:K,MATCH($A842,'Pokemon Data'!$B:$B,0)),"")</f>
        <v/>
      </c>
      <c r="P842" s="35" t="str">
        <f>IFERROR(INDEX('Level Multipliers'!$A:$A,MATCH($D842,'Level Multipliers'!$B:$B,0)),"")</f>
        <v/>
      </c>
      <c r="Q842" s="36" t="str">
        <f>IFERROR(INDEX('Level Multipliers'!$D:$D,MATCH(P842,'Level Multipliers'!$A:$A,0)),"")</f>
        <v/>
      </c>
      <c r="R842" s="37" t="str">
        <f t="shared" si="481"/>
        <v/>
      </c>
      <c r="S842" s="37" t="str">
        <f t="shared" si="482"/>
        <v/>
      </c>
      <c r="T842" s="38" t="str">
        <f t="shared" si="483"/>
        <v/>
      </c>
      <c r="U842" s="38" t="str">
        <f t="shared" si="484"/>
        <v/>
      </c>
      <c r="V842" s="38" t="b">
        <f t="shared" si="485"/>
        <v>1</v>
      </c>
      <c r="W842" s="37" t="str">
        <f t="array" ref="W842:AG842">IF(V842,"",IVSolution($M842,$N842,$O842,R842,S842,T842,U842,$E842,$F842,$G842,$H842,$I842))</f>
        <v/>
      </c>
      <c r="X842" s="37" t="str">
        <v/>
      </c>
      <c r="Y842" s="37" t="str">
        <v/>
      </c>
      <c r="Z842" s="39" t="str">
        <v/>
      </c>
      <c r="AA842" s="39" t="str">
        <v/>
      </c>
      <c r="AB842" s="37" t="str">
        <v/>
      </c>
      <c r="AC842" s="37" t="str">
        <v/>
      </c>
      <c r="AD842" s="37" t="str">
        <v/>
      </c>
      <c r="AE842" s="37" t="str">
        <v/>
      </c>
      <c r="AF842" s="37" t="str">
        <v/>
      </c>
      <c r="AG842" s="37" t="str">
        <v/>
      </c>
      <c r="AH842" s="40" t="str">
        <f t="shared" si="486"/>
        <v/>
      </c>
      <c r="AI842" s="36" t="str">
        <f>IFERROR(INDEX('Level Multipliers'!$D:$D,MATCH(AH842,'Level Multipliers'!$A:$A,0)),"")</f>
        <v/>
      </c>
      <c r="AJ842" s="37" t="str">
        <f t="shared" si="487"/>
        <v/>
      </c>
      <c r="AK842" s="37" t="str">
        <f t="shared" si="488"/>
        <v/>
      </c>
      <c r="AL842" s="38" t="str">
        <f t="shared" si="489"/>
        <v/>
      </c>
      <c r="AM842" s="38" t="str">
        <f t="shared" si="490"/>
        <v/>
      </c>
      <c r="AN842" s="38" t="b">
        <f t="shared" si="491"/>
        <v>1</v>
      </c>
      <c r="AO842" s="37" t="str">
        <f t="array" ref="AO842:AY842">IF(AN842,"",IVSolution($M842,$N842,$O842,AJ842,AK842,AL842,AM842,$E842,$F842,$G842,$H842,$I842))</f>
        <v/>
      </c>
      <c r="AP842" s="37" t="str">
        <v/>
      </c>
      <c r="AQ842" s="37" t="str">
        <v/>
      </c>
      <c r="AR842" s="39" t="str">
        <v/>
      </c>
      <c r="AS842" s="39" t="str">
        <v/>
      </c>
      <c r="AT842" s="37" t="str">
        <v/>
      </c>
      <c r="AU842" s="37" t="str">
        <v/>
      </c>
      <c r="AV842" s="37" t="str">
        <v/>
      </c>
      <c r="AW842" s="37" t="str">
        <v/>
      </c>
      <c r="AX842" s="37" t="str">
        <v/>
      </c>
      <c r="AY842" s="37" t="str">
        <v/>
      </c>
      <c r="AZ842" s="40" t="str">
        <f t="shared" si="492"/>
        <v/>
      </c>
      <c r="BA842" s="36" t="str">
        <f>IFERROR(INDEX('Level Multipliers'!$D:$D,MATCH(AZ842,'Level Multipliers'!$A:$A,0)),"")</f>
        <v/>
      </c>
      <c r="BB842" s="37" t="str">
        <f t="shared" si="493"/>
        <v/>
      </c>
      <c r="BC842" s="37" t="str">
        <f t="shared" si="494"/>
        <v/>
      </c>
      <c r="BD842" s="38" t="str">
        <f t="shared" si="495"/>
        <v/>
      </c>
      <c r="BE842" s="38" t="str">
        <f t="shared" si="496"/>
        <v/>
      </c>
      <c r="BF842" s="38" t="b">
        <f t="shared" si="497"/>
        <v>1</v>
      </c>
      <c r="BG842" s="37" t="str">
        <f t="array" ref="BG842:BQ842">IF(BF842,"",IVSolution($M842,$N842,$O842,BB842,BC842,BD842,BE842,$E842,$F842,$G842,$H842,$I842))</f>
        <v/>
      </c>
      <c r="BH842" s="37" t="str">
        <v/>
      </c>
      <c r="BI842" s="37" t="str">
        <v/>
      </c>
      <c r="BJ842" s="39" t="str">
        <v/>
      </c>
      <c r="BK842" s="39" t="str">
        <v/>
      </c>
      <c r="BL842" s="37" t="str">
        <v/>
      </c>
      <c r="BM842" s="37" t="str">
        <v/>
      </c>
      <c r="BN842" s="37" t="str">
        <v/>
      </c>
      <c r="BO842" s="37" t="str">
        <v/>
      </c>
      <c r="BP842" s="37" t="str">
        <v/>
      </c>
      <c r="BQ842" s="37" t="str">
        <v/>
      </c>
      <c r="BR842" s="40" t="str">
        <f t="shared" si="498"/>
        <v/>
      </c>
      <c r="BS842" s="36" t="str">
        <f>IFERROR(INDEX('Level Multipliers'!$D:$D,MATCH(BR842,'Level Multipliers'!$A:$A,0)),"")</f>
        <v/>
      </c>
      <c r="BT842" s="37" t="str">
        <f t="shared" si="499"/>
        <v/>
      </c>
      <c r="BU842" s="37" t="str">
        <f t="shared" si="500"/>
        <v/>
      </c>
      <c r="BV842" s="38" t="str">
        <f t="shared" si="501"/>
        <v/>
      </c>
      <c r="BW842" s="38" t="str">
        <f t="shared" si="502"/>
        <v/>
      </c>
      <c r="BX842" s="38" t="b">
        <f t="shared" si="503"/>
        <v>1</v>
      </c>
      <c r="BY842" s="37" t="str">
        <f t="array" ref="BY842:CI842">IF(BX842,"",IVSolution($M842,$N842,$O842,BT842,BU842,BV842,BW842,$E842,$F842,$G842,$H842,$I842))</f>
        <v/>
      </c>
      <c r="BZ842" s="37" t="str">
        <v/>
      </c>
      <c r="CA842" s="37" t="str">
        <v/>
      </c>
      <c r="CB842" s="39" t="str">
        <v/>
      </c>
      <c r="CC842" s="39" t="str">
        <v/>
      </c>
      <c r="CD842" s="37" t="str">
        <v/>
      </c>
      <c r="CE842" s="37" t="str">
        <v/>
      </c>
      <c r="CF842" s="37" t="str">
        <v/>
      </c>
      <c r="CG842" s="37" t="str">
        <v/>
      </c>
      <c r="CH842" s="37" t="str">
        <v/>
      </c>
      <c r="CI842" s="37" t="str">
        <v/>
      </c>
      <c r="CJ842" s="41" t="str">
        <f t="shared" si="504"/>
        <v/>
      </c>
      <c r="CK842" s="41" t="str">
        <f t="shared" si="505"/>
        <v/>
      </c>
      <c r="CL842" s="61" t="str">
        <f t="shared" si="506"/>
        <v/>
      </c>
      <c r="CM842" s="39" t="str">
        <f t="shared" si="507"/>
        <v/>
      </c>
      <c r="CN842" s="39" t="str">
        <f t="shared" si="508"/>
        <v/>
      </c>
      <c r="CO842" s="42" t="str">
        <f t="shared" si="509"/>
        <v/>
      </c>
      <c r="CP842" s="42" t="str">
        <f t="shared" si="510"/>
        <v/>
      </c>
      <c r="CQ842" s="42" t="str">
        <f t="shared" si="511"/>
        <v/>
      </c>
      <c r="CR842" s="42" t="str">
        <f t="shared" si="512"/>
        <v/>
      </c>
      <c r="CS842" s="42" t="str">
        <f t="shared" si="513"/>
        <v/>
      </c>
      <c r="CT842" s="42" t="str">
        <f t="shared" si="514"/>
        <v/>
      </c>
      <c r="CU842" s="43" t="str">
        <f t="shared" si="515"/>
        <v/>
      </c>
      <c r="CV842" s="43" t="str">
        <f t="shared" si="516"/>
        <v/>
      </c>
      <c r="CW842" s="43" t="str">
        <f t="shared" si="517"/>
        <v/>
      </c>
      <c r="CX842" s="13"/>
    </row>
    <row r="843" spans="1:102" x14ac:dyDescent="0.25">
      <c r="A843" s="31"/>
      <c r="B843" s="13"/>
      <c r="C843" s="13"/>
      <c r="D843" s="13"/>
      <c r="E843" s="32"/>
      <c r="F843" s="32"/>
      <c r="G843" s="32"/>
      <c r="H843" s="32"/>
      <c r="I843" s="32"/>
      <c r="J843" s="13"/>
      <c r="K843" s="33"/>
      <c r="L843" s="34" t="str">
        <f>IFERROR(INDEX('Pokemon Data'!A:A,MATCH($A843,'Pokemon Data'!$B:$B,0)),"")</f>
        <v/>
      </c>
      <c r="M843" s="34" t="str">
        <f>IFERROR(INDEX('Pokemon Data'!I:I,MATCH($A843,'Pokemon Data'!$B:$B,0)),"")</f>
        <v/>
      </c>
      <c r="N843" s="34" t="str">
        <f>IFERROR(INDEX('Pokemon Data'!J:J,MATCH($A843,'Pokemon Data'!$B:$B,0)),"")</f>
        <v/>
      </c>
      <c r="O843" s="34" t="str">
        <f>IFERROR(INDEX('Pokemon Data'!K:K,MATCH($A843,'Pokemon Data'!$B:$B,0)),"")</f>
        <v/>
      </c>
      <c r="P843" s="35" t="str">
        <f>IFERROR(INDEX('Level Multipliers'!$A:$A,MATCH($D843,'Level Multipliers'!$B:$B,0)),"")</f>
        <v/>
      </c>
      <c r="Q843" s="36" t="str">
        <f>IFERROR(INDEX('Level Multipliers'!$D:$D,MATCH(P843,'Level Multipliers'!$A:$A,0)),"")</f>
        <v/>
      </c>
      <c r="R843" s="37" t="str">
        <f t="shared" si="481"/>
        <v/>
      </c>
      <c r="S843" s="37" t="str">
        <f t="shared" si="482"/>
        <v/>
      </c>
      <c r="T843" s="38" t="str">
        <f t="shared" si="483"/>
        <v/>
      </c>
      <c r="U843" s="38" t="str">
        <f t="shared" si="484"/>
        <v/>
      </c>
      <c r="V843" s="38" t="b">
        <f t="shared" si="485"/>
        <v>1</v>
      </c>
      <c r="W843" s="37" t="str">
        <f t="array" ref="W843:AG843">IF(V843,"",IVSolution($M843,$N843,$O843,R843,S843,T843,U843,$E843,$F843,$G843,$H843,$I843))</f>
        <v/>
      </c>
      <c r="X843" s="37" t="str">
        <v/>
      </c>
      <c r="Y843" s="37" t="str">
        <v/>
      </c>
      <c r="Z843" s="39" t="str">
        <v/>
      </c>
      <c r="AA843" s="39" t="str">
        <v/>
      </c>
      <c r="AB843" s="37" t="str">
        <v/>
      </c>
      <c r="AC843" s="37" t="str">
        <v/>
      </c>
      <c r="AD843" s="37" t="str">
        <v/>
      </c>
      <c r="AE843" s="37" t="str">
        <v/>
      </c>
      <c r="AF843" s="37" t="str">
        <v/>
      </c>
      <c r="AG843" s="37" t="str">
        <v/>
      </c>
      <c r="AH843" s="40" t="str">
        <f t="shared" si="486"/>
        <v/>
      </c>
      <c r="AI843" s="36" t="str">
        <f>IFERROR(INDEX('Level Multipliers'!$D:$D,MATCH(AH843,'Level Multipliers'!$A:$A,0)),"")</f>
        <v/>
      </c>
      <c r="AJ843" s="37" t="str">
        <f t="shared" si="487"/>
        <v/>
      </c>
      <c r="AK843" s="37" t="str">
        <f t="shared" si="488"/>
        <v/>
      </c>
      <c r="AL843" s="38" t="str">
        <f t="shared" si="489"/>
        <v/>
      </c>
      <c r="AM843" s="38" t="str">
        <f t="shared" si="490"/>
        <v/>
      </c>
      <c r="AN843" s="38" t="b">
        <f t="shared" si="491"/>
        <v>1</v>
      </c>
      <c r="AO843" s="37" t="str">
        <f t="array" ref="AO843:AY843">IF(AN843,"",IVSolution($M843,$N843,$O843,AJ843,AK843,AL843,AM843,$E843,$F843,$G843,$H843,$I843))</f>
        <v/>
      </c>
      <c r="AP843" s="37" t="str">
        <v/>
      </c>
      <c r="AQ843" s="37" t="str">
        <v/>
      </c>
      <c r="AR843" s="39" t="str">
        <v/>
      </c>
      <c r="AS843" s="39" t="str">
        <v/>
      </c>
      <c r="AT843" s="37" t="str">
        <v/>
      </c>
      <c r="AU843" s="37" t="str">
        <v/>
      </c>
      <c r="AV843" s="37" t="str">
        <v/>
      </c>
      <c r="AW843" s="37" t="str">
        <v/>
      </c>
      <c r="AX843" s="37" t="str">
        <v/>
      </c>
      <c r="AY843" s="37" t="str">
        <v/>
      </c>
      <c r="AZ843" s="40" t="str">
        <f t="shared" si="492"/>
        <v/>
      </c>
      <c r="BA843" s="36" t="str">
        <f>IFERROR(INDEX('Level Multipliers'!$D:$D,MATCH(AZ843,'Level Multipliers'!$A:$A,0)),"")</f>
        <v/>
      </c>
      <c r="BB843" s="37" t="str">
        <f t="shared" si="493"/>
        <v/>
      </c>
      <c r="BC843" s="37" t="str">
        <f t="shared" si="494"/>
        <v/>
      </c>
      <c r="BD843" s="38" t="str">
        <f t="shared" si="495"/>
        <v/>
      </c>
      <c r="BE843" s="38" t="str">
        <f t="shared" si="496"/>
        <v/>
      </c>
      <c r="BF843" s="38" t="b">
        <f t="shared" si="497"/>
        <v>1</v>
      </c>
      <c r="BG843" s="37" t="str">
        <f t="array" ref="BG843:BQ843">IF(BF843,"",IVSolution($M843,$N843,$O843,BB843,BC843,BD843,BE843,$E843,$F843,$G843,$H843,$I843))</f>
        <v/>
      </c>
      <c r="BH843" s="37" t="str">
        <v/>
      </c>
      <c r="BI843" s="37" t="str">
        <v/>
      </c>
      <c r="BJ843" s="39" t="str">
        <v/>
      </c>
      <c r="BK843" s="39" t="str">
        <v/>
      </c>
      <c r="BL843" s="37" t="str">
        <v/>
      </c>
      <c r="BM843" s="37" t="str">
        <v/>
      </c>
      <c r="BN843" s="37" t="str">
        <v/>
      </c>
      <c r="BO843" s="37" t="str">
        <v/>
      </c>
      <c r="BP843" s="37" t="str">
        <v/>
      </c>
      <c r="BQ843" s="37" t="str">
        <v/>
      </c>
      <c r="BR843" s="40" t="str">
        <f t="shared" si="498"/>
        <v/>
      </c>
      <c r="BS843" s="36" t="str">
        <f>IFERROR(INDEX('Level Multipliers'!$D:$D,MATCH(BR843,'Level Multipliers'!$A:$A,0)),"")</f>
        <v/>
      </c>
      <c r="BT843" s="37" t="str">
        <f t="shared" si="499"/>
        <v/>
      </c>
      <c r="BU843" s="37" t="str">
        <f t="shared" si="500"/>
        <v/>
      </c>
      <c r="BV843" s="38" t="str">
        <f t="shared" si="501"/>
        <v/>
      </c>
      <c r="BW843" s="38" t="str">
        <f t="shared" si="502"/>
        <v/>
      </c>
      <c r="BX843" s="38" t="b">
        <f t="shared" si="503"/>
        <v>1</v>
      </c>
      <c r="BY843" s="37" t="str">
        <f t="array" ref="BY843:CI843">IF(BX843,"",IVSolution($M843,$N843,$O843,BT843,BU843,BV843,BW843,$E843,$F843,$G843,$H843,$I843))</f>
        <v/>
      </c>
      <c r="BZ843" s="37" t="str">
        <v/>
      </c>
      <c r="CA843" s="37" t="str">
        <v/>
      </c>
      <c r="CB843" s="39" t="str">
        <v/>
      </c>
      <c r="CC843" s="39" t="str">
        <v/>
      </c>
      <c r="CD843" s="37" t="str">
        <v/>
      </c>
      <c r="CE843" s="37" t="str">
        <v/>
      </c>
      <c r="CF843" s="37" t="str">
        <v/>
      </c>
      <c r="CG843" s="37" t="str">
        <v/>
      </c>
      <c r="CH843" s="37" t="str">
        <v/>
      </c>
      <c r="CI843" s="37" t="str">
        <v/>
      </c>
      <c r="CJ843" s="41" t="str">
        <f t="shared" si="504"/>
        <v/>
      </c>
      <c r="CK843" s="41" t="str">
        <f t="shared" si="505"/>
        <v/>
      </c>
      <c r="CL843" s="61" t="str">
        <f t="shared" si="506"/>
        <v/>
      </c>
      <c r="CM843" s="39" t="str">
        <f t="shared" si="507"/>
        <v/>
      </c>
      <c r="CN843" s="39" t="str">
        <f t="shared" si="508"/>
        <v/>
      </c>
      <c r="CO843" s="42" t="str">
        <f t="shared" si="509"/>
        <v/>
      </c>
      <c r="CP843" s="42" t="str">
        <f t="shared" si="510"/>
        <v/>
      </c>
      <c r="CQ843" s="42" t="str">
        <f t="shared" si="511"/>
        <v/>
      </c>
      <c r="CR843" s="42" t="str">
        <f t="shared" si="512"/>
        <v/>
      </c>
      <c r="CS843" s="42" t="str">
        <f t="shared" si="513"/>
        <v/>
      </c>
      <c r="CT843" s="42" t="str">
        <f t="shared" si="514"/>
        <v/>
      </c>
      <c r="CU843" s="43" t="str">
        <f t="shared" si="515"/>
        <v/>
      </c>
      <c r="CV843" s="43" t="str">
        <f t="shared" si="516"/>
        <v/>
      </c>
      <c r="CW843" s="43" t="str">
        <f t="shared" si="517"/>
        <v/>
      </c>
      <c r="CX843" s="13"/>
    </row>
    <row r="844" spans="1:102" x14ac:dyDescent="0.25">
      <c r="A844" s="31"/>
      <c r="B844" s="13"/>
      <c r="C844" s="13"/>
      <c r="D844" s="13"/>
      <c r="E844" s="32"/>
      <c r="F844" s="32"/>
      <c r="G844" s="32"/>
      <c r="H844" s="32"/>
      <c r="I844" s="32"/>
      <c r="J844" s="13"/>
      <c r="K844" s="33"/>
      <c r="L844" s="34" t="str">
        <f>IFERROR(INDEX('Pokemon Data'!A:A,MATCH($A844,'Pokemon Data'!$B:$B,0)),"")</f>
        <v/>
      </c>
      <c r="M844" s="34" t="str">
        <f>IFERROR(INDEX('Pokemon Data'!I:I,MATCH($A844,'Pokemon Data'!$B:$B,0)),"")</f>
        <v/>
      </c>
      <c r="N844" s="34" t="str">
        <f>IFERROR(INDEX('Pokemon Data'!J:J,MATCH($A844,'Pokemon Data'!$B:$B,0)),"")</f>
        <v/>
      </c>
      <c r="O844" s="34" t="str">
        <f>IFERROR(INDEX('Pokemon Data'!K:K,MATCH($A844,'Pokemon Data'!$B:$B,0)),"")</f>
        <v/>
      </c>
      <c r="P844" s="35" t="str">
        <f>IFERROR(INDEX('Level Multipliers'!$A:$A,MATCH($D844,'Level Multipliers'!$B:$B,0)),"")</f>
        <v/>
      </c>
      <c r="Q844" s="36" t="str">
        <f>IFERROR(INDEX('Level Multipliers'!$D:$D,MATCH(P844,'Level Multipliers'!$A:$A,0)),"")</f>
        <v/>
      </c>
      <c r="R844" s="37" t="str">
        <f t="shared" si="481"/>
        <v/>
      </c>
      <c r="S844" s="37" t="str">
        <f t="shared" si="482"/>
        <v/>
      </c>
      <c r="T844" s="38" t="str">
        <f t="shared" si="483"/>
        <v/>
      </c>
      <c r="U844" s="38" t="str">
        <f t="shared" si="484"/>
        <v/>
      </c>
      <c r="V844" s="38" t="b">
        <f t="shared" si="485"/>
        <v>1</v>
      </c>
      <c r="W844" s="37" t="str">
        <f t="array" ref="W844:AG844">IF(V844,"",IVSolution($M844,$N844,$O844,R844,S844,T844,U844,$E844,$F844,$G844,$H844,$I844))</f>
        <v/>
      </c>
      <c r="X844" s="37" t="str">
        <v/>
      </c>
      <c r="Y844" s="37" t="str">
        <v/>
      </c>
      <c r="Z844" s="39" t="str">
        <v/>
      </c>
      <c r="AA844" s="39" t="str">
        <v/>
      </c>
      <c r="AB844" s="37" t="str">
        <v/>
      </c>
      <c r="AC844" s="37" t="str">
        <v/>
      </c>
      <c r="AD844" s="37" t="str">
        <v/>
      </c>
      <c r="AE844" s="37" t="str">
        <v/>
      </c>
      <c r="AF844" s="37" t="str">
        <v/>
      </c>
      <c r="AG844" s="37" t="str">
        <v/>
      </c>
      <c r="AH844" s="40" t="str">
        <f t="shared" si="486"/>
        <v/>
      </c>
      <c r="AI844" s="36" t="str">
        <f>IFERROR(INDEX('Level Multipliers'!$D:$D,MATCH(AH844,'Level Multipliers'!$A:$A,0)),"")</f>
        <v/>
      </c>
      <c r="AJ844" s="37" t="str">
        <f t="shared" si="487"/>
        <v/>
      </c>
      <c r="AK844" s="37" t="str">
        <f t="shared" si="488"/>
        <v/>
      </c>
      <c r="AL844" s="38" t="str">
        <f t="shared" si="489"/>
        <v/>
      </c>
      <c r="AM844" s="38" t="str">
        <f t="shared" si="490"/>
        <v/>
      </c>
      <c r="AN844" s="38" t="b">
        <f t="shared" si="491"/>
        <v>1</v>
      </c>
      <c r="AO844" s="37" t="str">
        <f t="array" ref="AO844:AY844">IF(AN844,"",IVSolution($M844,$N844,$O844,AJ844,AK844,AL844,AM844,$E844,$F844,$G844,$H844,$I844))</f>
        <v/>
      </c>
      <c r="AP844" s="37" t="str">
        <v/>
      </c>
      <c r="AQ844" s="37" t="str">
        <v/>
      </c>
      <c r="AR844" s="39" t="str">
        <v/>
      </c>
      <c r="AS844" s="39" t="str">
        <v/>
      </c>
      <c r="AT844" s="37" t="str">
        <v/>
      </c>
      <c r="AU844" s="37" t="str">
        <v/>
      </c>
      <c r="AV844" s="37" t="str">
        <v/>
      </c>
      <c r="AW844" s="37" t="str">
        <v/>
      </c>
      <c r="AX844" s="37" t="str">
        <v/>
      </c>
      <c r="AY844" s="37" t="str">
        <v/>
      </c>
      <c r="AZ844" s="40" t="str">
        <f t="shared" si="492"/>
        <v/>
      </c>
      <c r="BA844" s="36" t="str">
        <f>IFERROR(INDEX('Level Multipliers'!$D:$D,MATCH(AZ844,'Level Multipliers'!$A:$A,0)),"")</f>
        <v/>
      </c>
      <c r="BB844" s="37" t="str">
        <f t="shared" si="493"/>
        <v/>
      </c>
      <c r="BC844" s="37" t="str">
        <f t="shared" si="494"/>
        <v/>
      </c>
      <c r="BD844" s="38" t="str">
        <f t="shared" si="495"/>
        <v/>
      </c>
      <c r="BE844" s="38" t="str">
        <f t="shared" si="496"/>
        <v/>
      </c>
      <c r="BF844" s="38" t="b">
        <f t="shared" si="497"/>
        <v>1</v>
      </c>
      <c r="BG844" s="37" t="str">
        <f t="array" ref="BG844:BQ844">IF(BF844,"",IVSolution($M844,$N844,$O844,BB844,BC844,BD844,BE844,$E844,$F844,$G844,$H844,$I844))</f>
        <v/>
      </c>
      <c r="BH844" s="37" t="str">
        <v/>
      </c>
      <c r="BI844" s="37" t="str">
        <v/>
      </c>
      <c r="BJ844" s="39" t="str">
        <v/>
      </c>
      <c r="BK844" s="39" t="str">
        <v/>
      </c>
      <c r="BL844" s="37" t="str">
        <v/>
      </c>
      <c r="BM844" s="37" t="str">
        <v/>
      </c>
      <c r="BN844" s="37" t="str">
        <v/>
      </c>
      <c r="BO844" s="37" t="str">
        <v/>
      </c>
      <c r="BP844" s="37" t="str">
        <v/>
      </c>
      <c r="BQ844" s="37" t="str">
        <v/>
      </c>
      <c r="BR844" s="40" t="str">
        <f t="shared" si="498"/>
        <v/>
      </c>
      <c r="BS844" s="36" t="str">
        <f>IFERROR(INDEX('Level Multipliers'!$D:$D,MATCH(BR844,'Level Multipliers'!$A:$A,0)),"")</f>
        <v/>
      </c>
      <c r="BT844" s="37" t="str">
        <f t="shared" si="499"/>
        <v/>
      </c>
      <c r="BU844" s="37" t="str">
        <f t="shared" si="500"/>
        <v/>
      </c>
      <c r="BV844" s="38" t="str">
        <f t="shared" si="501"/>
        <v/>
      </c>
      <c r="BW844" s="38" t="str">
        <f t="shared" si="502"/>
        <v/>
      </c>
      <c r="BX844" s="38" t="b">
        <f t="shared" si="503"/>
        <v>1</v>
      </c>
      <c r="BY844" s="37" t="str">
        <f t="array" ref="BY844:CI844">IF(BX844,"",IVSolution($M844,$N844,$O844,BT844,BU844,BV844,BW844,$E844,$F844,$G844,$H844,$I844))</f>
        <v/>
      </c>
      <c r="BZ844" s="37" t="str">
        <v/>
      </c>
      <c r="CA844" s="37" t="str">
        <v/>
      </c>
      <c r="CB844" s="39" t="str">
        <v/>
      </c>
      <c r="CC844" s="39" t="str">
        <v/>
      </c>
      <c r="CD844" s="37" t="str">
        <v/>
      </c>
      <c r="CE844" s="37" t="str">
        <v/>
      </c>
      <c r="CF844" s="37" t="str">
        <v/>
      </c>
      <c r="CG844" s="37" t="str">
        <v/>
      </c>
      <c r="CH844" s="37" t="str">
        <v/>
      </c>
      <c r="CI844" s="37" t="str">
        <v/>
      </c>
      <c r="CJ844" s="41" t="str">
        <f t="shared" si="504"/>
        <v/>
      </c>
      <c r="CK844" s="41" t="str">
        <f t="shared" si="505"/>
        <v/>
      </c>
      <c r="CL844" s="61" t="str">
        <f t="shared" si="506"/>
        <v/>
      </c>
      <c r="CM844" s="39" t="str">
        <f t="shared" si="507"/>
        <v/>
      </c>
      <c r="CN844" s="39" t="str">
        <f t="shared" si="508"/>
        <v/>
      </c>
      <c r="CO844" s="42" t="str">
        <f t="shared" si="509"/>
        <v/>
      </c>
      <c r="CP844" s="42" t="str">
        <f t="shared" si="510"/>
        <v/>
      </c>
      <c r="CQ844" s="42" t="str">
        <f t="shared" si="511"/>
        <v/>
      </c>
      <c r="CR844" s="42" t="str">
        <f t="shared" si="512"/>
        <v/>
      </c>
      <c r="CS844" s="42" t="str">
        <f t="shared" si="513"/>
        <v/>
      </c>
      <c r="CT844" s="42" t="str">
        <f t="shared" si="514"/>
        <v/>
      </c>
      <c r="CU844" s="43" t="str">
        <f t="shared" si="515"/>
        <v/>
      </c>
      <c r="CV844" s="43" t="str">
        <f t="shared" si="516"/>
        <v/>
      </c>
      <c r="CW844" s="43" t="str">
        <f t="shared" si="517"/>
        <v/>
      </c>
      <c r="CX844" s="13"/>
    </row>
    <row r="845" spans="1:102" x14ac:dyDescent="0.25">
      <c r="A845" s="31"/>
      <c r="B845" s="13"/>
      <c r="C845" s="13"/>
      <c r="D845" s="13"/>
      <c r="E845" s="32"/>
      <c r="F845" s="32"/>
      <c r="G845" s="32"/>
      <c r="H845" s="32"/>
      <c r="I845" s="32"/>
      <c r="J845" s="13"/>
      <c r="K845" s="33"/>
      <c r="L845" s="34" t="str">
        <f>IFERROR(INDEX('Pokemon Data'!A:A,MATCH($A845,'Pokemon Data'!$B:$B,0)),"")</f>
        <v/>
      </c>
      <c r="M845" s="34" t="str">
        <f>IFERROR(INDEX('Pokemon Data'!I:I,MATCH($A845,'Pokemon Data'!$B:$B,0)),"")</f>
        <v/>
      </c>
      <c r="N845" s="34" t="str">
        <f>IFERROR(INDEX('Pokemon Data'!J:J,MATCH($A845,'Pokemon Data'!$B:$B,0)),"")</f>
        <v/>
      </c>
      <c r="O845" s="34" t="str">
        <f>IFERROR(INDEX('Pokemon Data'!K:K,MATCH($A845,'Pokemon Data'!$B:$B,0)),"")</f>
        <v/>
      </c>
      <c r="P845" s="35" t="str">
        <f>IFERROR(INDEX('Level Multipliers'!$A:$A,MATCH($D845,'Level Multipliers'!$B:$B,0)),"")</f>
        <v/>
      </c>
      <c r="Q845" s="36" t="str">
        <f>IFERROR(INDEX('Level Multipliers'!$D:$D,MATCH(P845,'Level Multipliers'!$A:$A,0)),"")</f>
        <v/>
      </c>
      <c r="R845" s="37" t="str">
        <f t="shared" si="481"/>
        <v/>
      </c>
      <c r="S845" s="37" t="str">
        <f t="shared" si="482"/>
        <v/>
      </c>
      <c r="T845" s="38" t="str">
        <f t="shared" si="483"/>
        <v/>
      </c>
      <c r="U845" s="38" t="str">
        <f t="shared" si="484"/>
        <v/>
      </c>
      <c r="V845" s="38" t="b">
        <f t="shared" si="485"/>
        <v>1</v>
      </c>
      <c r="W845" s="37" t="str">
        <f t="array" ref="W845:AG845">IF(V845,"",IVSolution($M845,$N845,$O845,R845,S845,T845,U845,$E845,$F845,$G845,$H845,$I845))</f>
        <v/>
      </c>
      <c r="X845" s="37" t="str">
        <v/>
      </c>
      <c r="Y845" s="37" t="str">
        <v/>
      </c>
      <c r="Z845" s="39" t="str">
        <v/>
      </c>
      <c r="AA845" s="39" t="str">
        <v/>
      </c>
      <c r="AB845" s="37" t="str">
        <v/>
      </c>
      <c r="AC845" s="37" t="str">
        <v/>
      </c>
      <c r="AD845" s="37" t="str">
        <v/>
      </c>
      <c r="AE845" s="37" t="str">
        <v/>
      </c>
      <c r="AF845" s="37" t="str">
        <v/>
      </c>
      <c r="AG845" s="37" t="str">
        <v/>
      </c>
      <c r="AH845" s="40" t="str">
        <f t="shared" si="486"/>
        <v/>
      </c>
      <c r="AI845" s="36" t="str">
        <f>IFERROR(INDEX('Level Multipliers'!$D:$D,MATCH(AH845,'Level Multipliers'!$A:$A,0)),"")</f>
        <v/>
      </c>
      <c r="AJ845" s="37" t="str">
        <f t="shared" si="487"/>
        <v/>
      </c>
      <c r="AK845" s="37" t="str">
        <f t="shared" si="488"/>
        <v/>
      </c>
      <c r="AL845" s="38" t="str">
        <f t="shared" si="489"/>
        <v/>
      </c>
      <c r="AM845" s="38" t="str">
        <f t="shared" si="490"/>
        <v/>
      </c>
      <c r="AN845" s="38" t="b">
        <f t="shared" si="491"/>
        <v>1</v>
      </c>
      <c r="AO845" s="37" t="str">
        <f t="array" ref="AO845:AY845">IF(AN845,"",IVSolution($M845,$N845,$O845,AJ845,AK845,AL845,AM845,$E845,$F845,$G845,$H845,$I845))</f>
        <v/>
      </c>
      <c r="AP845" s="37" t="str">
        <v/>
      </c>
      <c r="AQ845" s="37" t="str">
        <v/>
      </c>
      <c r="AR845" s="39" t="str">
        <v/>
      </c>
      <c r="AS845" s="39" t="str">
        <v/>
      </c>
      <c r="AT845" s="37" t="str">
        <v/>
      </c>
      <c r="AU845" s="37" t="str">
        <v/>
      </c>
      <c r="AV845" s="37" t="str">
        <v/>
      </c>
      <c r="AW845" s="37" t="str">
        <v/>
      </c>
      <c r="AX845" s="37" t="str">
        <v/>
      </c>
      <c r="AY845" s="37" t="str">
        <v/>
      </c>
      <c r="AZ845" s="40" t="str">
        <f t="shared" si="492"/>
        <v/>
      </c>
      <c r="BA845" s="36" t="str">
        <f>IFERROR(INDEX('Level Multipliers'!$D:$D,MATCH(AZ845,'Level Multipliers'!$A:$A,0)),"")</f>
        <v/>
      </c>
      <c r="BB845" s="37" t="str">
        <f t="shared" si="493"/>
        <v/>
      </c>
      <c r="BC845" s="37" t="str">
        <f t="shared" si="494"/>
        <v/>
      </c>
      <c r="BD845" s="38" t="str">
        <f t="shared" si="495"/>
        <v/>
      </c>
      <c r="BE845" s="38" t="str">
        <f t="shared" si="496"/>
        <v/>
      </c>
      <c r="BF845" s="38" t="b">
        <f t="shared" si="497"/>
        <v>1</v>
      </c>
      <c r="BG845" s="37" t="str">
        <f t="array" ref="BG845:BQ845">IF(BF845,"",IVSolution($M845,$N845,$O845,BB845,BC845,BD845,BE845,$E845,$F845,$G845,$H845,$I845))</f>
        <v/>
      </c>
      <c r="BH845" s="37" t="str">
        <v/>
      </c>
      <c r="BI845" s="37" t="str">
        <v/>
      </c>
      <c r="BJ845" s="39" t="str">
        <v/>
      </c>
      <c r="BK845" s="39" t="str">
        <v/>
      </c>
      <c r="BL845" s="37" t="str">
        <v/>
      </c>
      <c r="BM845" s="37" t="str">
        <v/>
      </c>
      <c r="BN845" s="37" t="str">
        <v/>
      </c>
      <c r="BO845" s="37" t="str">
        <v/>
      </c>
      <c r="BP845" s="37" t="str">
        <v/>
      </c>
      <c r="BQ845" s="37" t="str">
        <v/>
      </c>
      <c r="BR845" s="40" t="str">
        <f t="shared" si="498"/>
        <v/>
      </c>
      <c r="BS845" s="36" t="str">
        <f>IFERROR(INDEX('Level Multipliers'!$D:$D,MATCH(BR845,'Level Multipliers'!$A:$A,0)),"")</f>
        <v/>
      </c>
      <c r="BT845" s="37" t="str">
        <f t="shared" si="499"/>
        <v/>
      </c>
      <c r="BU845" s="37" t="str">
        <f t="shared" si="500"/>
        <v/>
      </c>
      <c r="BV845" s="38" t="str">
        <f t="shared" si="501"/>
        <v/>
      </c>
      <c r="BW845" s="38" t="str">
        <f t="shared" si="502"/>
        <v/>
      </c>
      <c r="BX845" s="38" t="b">
        <f t="shared" si="503"/>
        <v>1</v>
      </c>
      <c r="BY845" s="37" t="str">
        <f t="array" ref="BY845:CI845">IF(BX845,"",IVSolution($M845,$N845,$O845,BT845,BU845,BV845,BW845,$E845,$F845,$G845,$H845,$I845))</f>
        <v/>
      </c>
      <c r="BZ845" s="37" t="str">
        <v/>
      </c>
      <c r="CA845" s="37" t="str">
        <v/>
      </c>
      <c r="CB845" s="39" t="str">
        <v/>
      </c>
      <c r="CC845" s="39" t="str">
        <v/>
      </c>
      <c r="CD845" s="37" t="str">
        <v/>
      </c>
      <c r="CE845" s="37" t="str">
        <v/>
      </c>
      <c r="CF845" s="37" t="str">
        <v/>
      </c>
      <c r="CG845" s="37" t="str">
        <v/>
      </c>
      <c r="CH845" s="37" t="str">
        <v/>
      </c>
      <c r="CI845" s="37" t="str">
        <v/>
      </c>
      <c r="CJ845" s="41" t="str">
        <f t="shared" si="504"/>
        <v/>
      </c>
      <c r="CK845" s="41" t="str">
        <f t="shared" si="505"/>
        <v/>
      </c>
      <c r="CL845" s="61" t="str">
        <f t="shared" si="506"/>
        <v/>
      </c>
      <c r="CM845" s="39" t="str">
        <f t="shared" si="507"/>
        <v/>
      </c>
      <c r="CN845" s="39" t="str">
        <f t="shared" si="508"/>
        <v/>
      </c>
      <c r="CO845" s="42" t="str">
        <f t="shared" si="509"/>
        <v/>
      </c>
      <c r="CP845" s="42" t="str">
        <f t="shared" si="510"/>
        <v/>
      </c>
      <c r="CQ845" s="42" t="str">
        <f t="shared" si="511"/>
        <v/>
      </c>
      <c r="CR845" s="42" t="str">
        <f t="shared" si="512"/>
        <v/>
      </c>
      <c r="CS845" s="42" t="str">
        <f t="shared" si="513"/>
        <v/>
      </c>
      <c r="CT845" s="42" t="str">
        <f t="shared" si="514"/>
        <v/>
      </c>
      <c r="CU845" s="43" t="str">
        <f t="shared" si="515"/>
        <v/>
      </c>
      <c r="CV845" s="43" t="str">
        <f t="shared" si="516"/>
        <v/>
      </c>
      <c r="CW845" s="43" t="str">
        <f t="shared" si="517"/>
        <v/>
      </c>
      <c r="CX845" s="13"/>
    </row>
    <row r="846" spans="1:102" x14ac:dyDescent="0.25">
      <c r="A846" s="31"/>
      <c r="B846" s="13"/>
      <c r="C846" s="13"/>
      <c r="D846" s="13"/>
      <c r="E846" s="32"/>
      <c r="F846" s="32"/>
      <c r="G846" s="32"/>
      <c r="H846" s="32"/>
      <c r="I846" s="32"/>
      <c r="J846" s="13"/>
      <c r="K846" s="33"/>
      <c r="L846" s="34" t="str">
        <f>IFERROR(INDEX('Pokemon Data'!A:A,MATCH($A846,'Pokemon Data'!$B:$B,0)),"")</f>
        <v/>
      </c>
      <c r="M846" s="34" t="str">
        <f>IFERROR(INDEX('Pokemon Data'!I:I,MATCH($A846,'Pokemon Data'!$B:$B,0)),"")</f>
        <v/>
      </c>
      <c r="N846" s="34" t="str">
        <f>IFERROR(INDEX('Pokemon Data'!J:J,MATCH($A846,'Pokemon Data'!$B:$B,0)),"")</f>
        <v/>
      </c>
      <c r="O846" s="34" t="str">
        <f>IFERROR(INDEX('Pokemon Data'!K:K,MATCH($A846,'Pokemon Data'!$B:$B,0)),"")</f>
        <v/>
      </c>
      <c r="P846" s="35" t="str">
        <f>IFERROR(INDEX('Level Multipliers'!$A:$A,MATCH($D846,'Level Multipliers'!$B:$B,0)),"")</f>
        <v/>
      </c>
      <c r="Q846" s="36" t="str">
        <f>IFERROR(INDEX('Level Multipliers'!$D:$D,MATCH(P846,'Level Multipliers'!$A:$A,0)),"")</f>
        <v/>
      </c>
      <c r="R846" s="37" t="str">
        <f t="shared" si="481"/>
        <v/>
      </c>
      <c r="S846" s="37" t="str">
        <f t="shared" si="482"/>
        <v/>
      </c>
      <c r="T846" s="38" t="str">
        <f t="shared" si="483"/>
        <v/>
      </c>
      <c r="U846" s="38" t="str">
        <f t="shared" si="484"/>
        <v/>
      </c>
      <c r="V846" s="38" t="b">
        <f t="shared" si="485"/>
        <v>1</v>
      </c>
      <c r="W846" s="37" t="str">
        <f t="array" ref="W846:AG846">IF(V846,"",IVSolution($M846,$N846,$O846,R846,S846,T846,U846,$E846,$F846,$G846,$H846,$I846))</f>
        <v/>
      </c>
      <c r="X846" s="37" t="str">
        <v/>
      </c>
      <c r="Y846" s="37" t="str">
        <v/>
      </c>
      <c r="Z846" s="39" t="str">
        <v/>
      </c>
      <c r="AA846" s="39" t="str">
        <v/>
      </c>
      <c r="AB846" s="37" t="str">
        <v/>
      </c>
      <c r="AC846" s="37" t="str">
        <v/>
      </c>
      <c r="AD846" s="37" t="str">
        <v/>
      </c>
      <c r="AE846" s="37" t="str">
        <v/>
      </c>
      <c r="AF846" s="37" t="str">
        <v/>
      </c>
      <c r="AG846" s="37" t="str">
        <v/>
      </c>
      <c r="AH846" s="40" t="str">
        <f t="shared" si="486"/>
        <v/>
      </c>
      <c r="AI846" s="36" t="str">
        <f>IFERROR(INDEX('Level Multipliers'!$D:$D,MATCH(AH846,'Level Multipliers'!$A:$A,0)),"")</f>
        <v/>
      </c>
      <c r="AJ846" s="37" t="str">
        <f t="shared" si="487"/>
        <v/>
      </c>
      <c r="AK846" s="37" t="str">
        <f t="shared" si="488"/>
        <v/>
      </c>
      <c r="AL846" s="38" t="str">
        <f t="shared" si="489"/>
        <v/>
      </c>
      <c r="AM846" s="38" t="str">
        <f t="shared" si="490"/>
        <v/>
      </c>
      <c r="AN846" s="38" t="b">
        <f t="shared" si="491"/>
        <v>1</v>
      </c>
      <c r="AO846" s="37" t="str">
        <f t="array" ref="AO846:AY846">IF(AN846,"",IVSolution($M846,$N846,$O846,AJ846,AK846,AL846,AM846,$E846,$F846,$G846,$H846,$I846))</f>
        <v/>
      </c>
      <c r="AP846" s="37" t="str">
        <v/>
      </c>
      <c r="AQ846" s="37" t="str">
        <v/>
      </c>
      <c r="AR846" s="39" t="str">
        <v/>
      </c>
      <c r="AS846" s="39" t="str">
        <v/>
      </c>
      <c r="AT846" s="37" t="str">
        <v/>
      </c>
      <c r="AU846" s="37" t="str">
        <v/>
      </c>
      <c r="AV846" s="37" t="str">
        <v/>
      </c>
      <c r="AW846" s="37" t="str">
        <v/>
      </c>
      <c r="AX846" s="37" t="str">
        <v/>
      </c>
      <c r="AY846" s="37" t="str">
        <v/>
      </c>
      <c r="AZ846" s="40" t="str">
        <f t="shared" si="492"/>
        <v/>
      </c>
      <c r="BA846" s="36" t="str">
        <f>IFERROR(INDEX('Level Multipliers'!$D:$D,MATCH(AZ846,'Level Multipliers'!$A:$A,0)),"")</f>
        <v/>
      </c>
      <c r="BB846" s="37" t="str">
        <f t="shared" si="493"/>
        <v/>
      </c>
      <c r="BC846" s="37" t="str">
        <f t="shared" si="494"/>
        <v/>
      </c>
      <c r="BD846" s="38" t="str">
        <f t="shared" si="495"/>
        <v/>
      </c>
      <c r="BE846" s="38" t="str">
        <f t="shared" si="496"/>
        <v/>
      </c>
      <c r="BF846" s="38" t="b">
        <f t="shared" si="497"/>
        <v>1</v>
      </c>
      <c r="BG846" s="37" t="str">
        <f t="array" ref="BG846:BQ846">IF(BF846,"",IVSolution($M846,$N846,$O846,BB846,BC846,BD846,BE846,$E846,$F846,$G846,$H846,$I846))</f>
        <v/>
      </c>
      <c r="BH846" s="37" t="str">
        <v/>
      </c>
      <c r="BI846" s="37" t="str">
        <v/>
      </c>
      <c r="BJ846" s="39" t="str">
        <v/>
      </c>
      <c r="BK846" s="39" t="str">
        <v/>
      </c>
      <c r="BL846" s="37" t="str">
        <v/>
      </c>
      <c r="BM846" s="37" t="str">
        <v/>
      </c>
      <c r="BN846" s="37" t="str">
        <v/>
      </c>
      <c r="BO846" s="37" t="str">
        <v/>
      </c>
      <c r="BP846" s="37" t="str">
        <v/>
      </c>
      <c r="BQ846" s="37" t="str">
        <v/>
      </c>
      <c r="BR846" s="40" t="str">
        <f t="shared" si="498"/>
        <v/>
      </c>
      <c r="BS846" s="36" t="str">
        <f>IFERROR(INDEX('Level Multipliers'!$D:$D,MATCH(BR846,'Level Multipliers'!$A:$A,0)),"")</f>
        <v/>
      </c>
      <c r="BT846" s="37" t="str">
        <f t="shared" si="499"/>
        <v/>
      </c>
      <c r="BU846" s="37" t="str">
        <f t="shared" si="500"/>
        <v/>
      </c>
      <c r="BV846" s="38" t="str">
        <f t="shared" si="501"/>
        <v/>
      </c>
      <c r="BW846" s="38" t="str">
        <f t="shared" si="502"/>
        <v/>
      </c>
      <c r="BX846" s="38" t="b">
        <f t="shared" si="503"/>
        <v>1</v>
      </c>
      <c r="BY846" s="37" t="str">
        <f t="array" ref="BY846:CI846">IF(BX846,"",IVSolution($M846,$N846,$O846,BT846,BU846,BV846,BW846,$E846,$F846,$G846,$H846,$I846))</f>
        <v/>
      </c>
      <c r="BZ846" s="37" t="str">
        <v/>
      </c>
      <c r="CA846" s="37" t="str">
        <v/>
      </c>
      <c r="CB846" s="39" t="str">
        <v/>
      </c>
      <c r="CC846" s="39" t="str">
        <v/>
      </c>
      <c r="CD846" s="37" t="str">
        <v/>
      </c>
      <c r="CE846" s="37" t="str">
        <v/>
      </c>
      <c r="CF846" s="37" t="str">
        <v/>
      </c>
      <c r="CG846" s="37" t="str">
        <v/>
      </c>
      <c r="CH846" s="37" t="str">
        <v/>
      </c>
      <c r="CI846" s="37" t="str">
        <v/>
      </c>
      <c r="CJ846" s="41" t="str">
        <f t="shared" si="504"/>
        <v/>
      </c>
      <c r="CK846" s="41" t="str">
        <f t="shared" si="505"/>
        <v/>
      </c>
      <c r="CL846" s="61" t="str">
        <f t="shared" si="506"/>
        <v/>
      </c>
      <c r="CM846" s="39" t="str">
        <f t="shared" si="507"/>
        <v/>
      </c>
      <c r="CN846" s="39" t="str">
        <f t="shared" si="508"/>
        <v/>
      </c>
      <c r="CO846" s="42" t="str">
        <f t="shared" si="509"/>
        <v/>
      </c>
      <c r="CP846" s="42" t="str">
        <f t="shared" si="510"/>
        <v/>
      </c>
      <c r="CQ846" s="42" t="str">
        <f t="shared" si="511"/>
        <v/>
      </c>
      <c r="CR846" s="42" t="str">
        <f t="shared" si="512"/>
        <v/>
      </c>
      <c r="CS846" s="42" t="str">
        <f t="shared" si="513"/>
        <v/>
      </c>
      <c r="CT846" s="42" t="str">
        <f t="shared" si="514"/>
        <v/>
      </c>
      <c r="CU846" s="43" t="str">
        <f t="shared" si="515"/>
        <v/>
      </c>
      <c r="CV846" s="43" t="str">
        <f t="shared" si="516"/>
        <v/>
      </c>
      <c r="CW846" s="43" t="str">
        <f t="shared" si="517"/>
        <v/>
      </c>
      <c r="CX846" s="13"/>
    </row>
    <row r="847" spans="1:102" x14ac:dyDescent="0.25">
      <c r="A847" s="31"/>
      <c r="B847" s="13"/>
      <c r="C847" s="13"/>
      <c r="D847" s="13"/>
      <c r="E847" s="32"/>
      <c r="F847" s="32"/>
      <c r="G847" s="32"/>
      <c r="H847" s="32"/>
      <c r="I847" s="32"/>
      <c r="J847" s="13"/>
      <c r="K847" s="33"/>
      <c r="L847" s="34" t="str">
        <f>IFERROR(INDEX('Pokemon Data'!A:A,MATCH($A847,'Pokemon Data'!$B:$B,0)),"")</f>
        <v/>
      </c>
      <c r="M847" s="34" t="str">
        <f>IFERROR(INDEX('Pokemon Data'!I:I,MATCH($A847,'Pokemon Data'!$B:$B,0)),"")</f>
        <v/>
      </c>
      <c r="N847" s="34" t="str">
        <f>IFERROR(INDEX('Pokemon Data'!J:J,MATCH($A847,'Pokemon Data'!$B:$B,0)),"")</f>
        <v/>
      </c>
      <c r="O847" s="34" t="str">
        <f>IFERROR(INDEX('Pokemon Data'!K:K,MATCH($A847,'Pokemon Data'!$B:$B,0)),"")</f>
        <v/>
      </c>
      <c r="P847" s="35" t="str">
        <f>IFERROR(INDEX('Level Multipliers'!$A:$A,MATCH($D847,'Level Multipliers'!$B:$B,0)),"")</f>
        <v/>
      </c>
      <c r="Q847" s="36" t="str">
        <f>IFERROR(INDEX('Level Multipliers'!$D:$D,MATCH(P847,'Level Multipliers'!$A:$A,0)),"")</f>
        <v/>
      </c>
      <c r="R847" s="37" t="str">
        <f t="shared" si="481"/>
        <v/>
      </c>
      <c r="S847" s="37" t="str">
        <f t="shared" si="482"/>
        <v/>
      </c>
      <c r="T847" s="38" t="str">
        <f t="shared" si="483"/>
        <v/>
      </c>
      <c r="U847" s="38" t="str">
        <f t="shared" si="484"/>
        <v/>
      </c>
      <c r="V847" s="38" t="b">
        <f t="shared" si="485"/>
        <v>1</v>
      </c>
      <c r="W847" s="37" t="str">
        <f t="array" ref="W847:AG847">IF(V847,"",IVSolution($M847,$N847,$O847,R847,S847,T847,U847,$E847,$F847,$G847,$H847,$I847))</f>
        <v/>
      </c>
      <c r="X847" s="37" t="str">
        <v/>
      </c>
      <c r="Y847" s="37" t="str">
        <v/>
      </c>
      <c r="Z847" s="39" t="str">
        <v/>
      </c>
      <c r="AA847" s="39" t="str">
        <v/>
      </c>
      <c r="AB847" s="37" t="str">
        <v/>
      </c>
      <c r="AC847" s="37" t="str">
        <v/>
      </c>
      <c r="AD847" s="37" t="str">
        <v/>
      </c>
      <c r="AE847" s="37" t="str">
        <v/>
      </c>
      <c r="AF847" s="37" t="str">
        <v/>
      </c>
      <c r="AG847" s="37" t="str">
        <v/>
      </c>
      <c r="AH847" s="40" t="str">
        <f t="shared" si="486"/>
        <v/>
      </c>
      <c r="AI847" s="36" t="str">
        <f>IFERROR(INDEX('Level Multipliers'!$D:$D,MATCH(AH847,'Level Multipliers'!$A:$A,0)),"")</f>
        <v/>
      </c>
      <c r="AJ847" s="37" t="str">
        <f t="shared" si="487"/>
        <v/>
      </c>
      <c r="AK847" s="37" t="str">
        <f t="shared" si="488"/>
        <v/>
      </c>
      <c r="AL847" s="38" t="str">
        <f t="shared" si="489"/>
        <v/>
      </c>
      <c r="AM847" s="38" t="str">
        <f t="shared" si="490"/>
        <v/>
      </c>
      <c r="AN847" s="38" t="b">
        <f t="shared" si="491"/>
        <v>1</v>
      </c>
      <c r="AO847" s="37" t="str">
        <f t="array" ref="AO847:AY847">IF(AN847,"",IVSolution($M847,$N847,$O847,AJ847,AK847,AL847,AM847,$E847,$F847,$G847,$H847,$I847))</f>
        <v/>
      </c>
      <c r="AP847" s="37" t="str">
        <v/>
      </c>
      <c r="AQ847" s="37" t="str">
        <v/>
      </c>
      <c r="AR847" s="39" t="str">
        <v/>
      </c>
      <c r="AS847" s="39" t="str">
        <v/>
      </c>
      <c r="AT847" s="37" t="str">
        <v/>
      </c>
      <c r="AU847" s="37" t="str">
        <v/>
      </c>
      <c r="AV847" s="37" t="str">
        <v/>
      </c>
      <c r="AW847" s="37" t="str">
        <v/>
      </c>
      <c r="AX847" s="37" t="str">
        <v/>
      </c>
      <c r="AY847" s="37" t="str">
        <v/>
      </c>
      <c r="AZ847" s="40" t="str">
        <f t="shared" si="492"/>
        <v/>
      </c>
      <c r="BA847" s="36" t="str">
        <f>IFERROR(INDEX('Level Multipliers'!$D:$D,MATCH(AZ847,'Level Multipliers'!$A:$A,0)),"")</f>
        <v/>
      </c>
      <c r="BB847" s="37" t="str">
        <f t="shared" si="493"/>
        <v/>
      </c>
      <c r="BC847" s="37" t="str">
        <f t="shared" si="494"/>
        <v/>
      </c>
      <c r="BD847" s="38" t="str">
        <f t="shared" si="495"/>
        <v/>
      </c>
      <c r="BE847" s="38" t="str">
        <f t="shared" si="496"/>
        <v/>
      </c>
      <c r="BF847" s="38" t="b">
        <f t="shared" si="497"/>
        <v>1</v>
      </c>
      <c r="BG847" s="37" t="str">
        <f t="array" ref="BG847:BQ847">IF(BF847,"",IVSolution($M847,$N847,$O847,BB847,BC847,BD847,BE847,$E847,$F847,$G847,$H847,$I847))</f>
        <v/>
      </c>
      <c r="BH847" s="37" t="str">
        <v/>
      </c>
      <c r="BI847" s="37" t="str">
        <v/>
      </c>
      <c r="BJ847" s="39" t="str">
        <v/>
      </c>
      <c r="BK847" s="39" t="str">
        <v/>
      </c>
      <c r="BL847" s="37" t="str">
        <v/>
      </c>
      <c r="BM847" s="37" t="str">
        <v/>
      </c>
      <c r="BN847" s="37" t="str">
        <v/>
      </c>
      <c r="BO847" s="37" t="str">
        <v/>
      </c>
      <c r="BP847" s="37" t="str">
        <v/>
      </c>
      <c r="BQ847" s="37" t="str">
        <v/>
      </c>
      <c r="BR847" s="40" t="str">
        <f t="shared" si="498"/>
        <v/>
      </c>
      <c r="BS847" s="36" t="str">
        <f>IFERROR(INDEX('Level Multipliers'!$D:$D,MATCH(BR847,'Level Multipliers'!$A:$A,0)),"")</f>
        <v/>
      </c>
      <c r="BT847" s="37" t="str">
        <f t="shared" si="499"/>
        <v/>
      </c>
      <c r="BU847" s="37" t="str">
        <f t="shared" si="500"/>
        <v/>
      </c>
      <c r="BV847" s="38" t="str">
        <f t="shared" si="501"/>
        <v/>
      </c>
      <c r="BW847" s="38" t="str">
        <f t="shared" si="502"/>
        <v/>
      </c>
      <c r="BX847" s="38" t="b">
        <f t="shared" si="503"/>
        <v>1</v>
      </c>
      <c r="BY847" s="37" t="str">
        <f t="array" ref="BY847:CI847">IF(BX847,"",IVSolution($M847,$N847,$O847,BT847,BU847,BV847,BW847,$E847,$F847,$G847,$H847,$I847))</f>
        <v/>
      </c>
      <c r="BZ847" s="37" t="str">
        <v/>
      </c>
      <c r="CA847" s="37" t="str">
        <v/>
      </c>
      <c r="CB847" s="39" t="str">
        <v/>
      </c>
      <c r="CC847" s="39" t="str">
        <v/>
      </c>
      <c r="CD847" s="37" t="str">
        <v/>
      </c>
      <c r="CE847" s="37" t="str">
        <v/>
      </c>
      <c r="CF847" s="37" t="str">
        <v/>
      </c>
      <c r="CG847" s="37" t="str">
        <v/>
      </c>
      <c r="CH847" s="37" t="str">
        <v/>
      </c>
      <c r="CI847" s="37" t="str">
        <v/>
      </c>
      <c r="CJ847" s="41" t="str">
        <f t="shared" si="504"/>
        <v/>
      </c>
      <c r="CK847" s="41" t="str">
        <f t="shared" si="505"/>
        <v/>
      </c>
      <c r="CL847" s="61" t="str">
        <f t="shared" si="506"/>
        <v/>
      </c>
      <c r="CM847" s="39" t="str">
        <f t="shared" si="507"/>
        <v/>
      </c>
      <c r="CN847" s="39" t="str">
        <f t="shared" si="508"/>
        <v/>
      </c>
      <c r="CO847" s="42" t="str">
        <f t="shared" si="509"/>
        <v/>
      </c>
      <c r="CP847" s="42" t="str">
        <f t="shared" si="510"/>
        <v/>
      </c>
      <c r="CQ847" s="42" t="str">
        <f t="shared" si="511"/>
        <v/>
      </c>
      <c r="CR847" s="42" t="str">
        <f t="shared" si="512"/>
        <v/>
      </c>
      <c r="CS847" s="42" t="str">
        <f t="shared" si="513"/>
        <v/>
      </c>
      <c r="CT847" s="42" t="str">
        <f t="shared" si="514"/>
        <v/>
      </c>
      <c r="CU847" s="43" t="str">
        <f t="shared" si="515"/>
        <v/>
      </c>
      <c r="CV847" s="43" t="str">
        <f t="shared" si="516"/>
        <v/>
      </c>
      <c r="CW847" s="43" t="str">
        <f t="shared" si="517"/>
        <v/>
      </c>
      <c r="CX847" s="13"/>
    </row>
    <row r="848" spans="1:102" x14ac:dyDescent="0.25">
      <c r="A848" s="31"/>
      <c r="B848" s="13"/>
      <c r="C848" s="13"/>
      <c r="D848" s="13"/>
      <c r="E848" s="32"/>
      <c r="F848" s="32"/>
      <c r="G848" s="32"/>
      <c r="H848" s="32"/>
      <c r="I848" s="32"/>
      <c r="J848" s="13"/>
      <c r="K848" s="33"/>
      <c r="L848" s="34" t="str">
        <f>IFERROR(INDEX('Pokemon Data'!A:A,MATCH($A848,'Pokemon Data'!$B:$B,0)),"")</f>
        <v/>
      </c>
      <c r="M848" s="34" t="str">
        <f>IFERROR(INDEX('Pokemon Data'!I:I,MATCH($A848,'Pokemon Data'!$B:$B,0)),"")</f>
        <v/>
      </c>
      <c r="N848" s="34" t="str">
        <f>IFERROR(INDEX('Pokemon Data'!J:J,MATCH($A848,'Pokemon Data'!$B:$B,0)),"")</f>
        <v/>
      </c>
      <c r="O848" s="34" t="str">
        <f>IFERROR(INDEX('Pokemon Data'!K:K,MATCH($A848,'Pokemon Data'!$B:$B,0)),"")</f>
        <v/>
      </c>
      <c r="P848" s="35" t="str">
        <f>IFERROR(INDEX('Level Multipliers'!$A:$A,MATCH($D848,'Level Multipliers'!$B:$B,0)),"")</f>
        <v/>
      </c>
      <c r="Q848" s="36" t="str">
        <f>IFERROR(INDEX('Level Multipliers'!$D:$D,MATCH(P848,'Level Multipliers'!$A:$A,0)),"")</f>
        <v/>
      </c>
      <c r="R848" s="37" t="str">
        <f t="shared" si="481"/>
        <v/>
      </c>
      <c r="S848" s="37" t="str">
        <f t="shared" si="482"/>
        <v/>
      </c>
      <c r="T848" s="38" t="str">
        <f t="shared" si="483"/>
        <v/>
      </c>
      <c r="U848" s="38" t="str">
        <f t="shared" si="484"/>
        <v/>
      </c>
      <c r="V848" s="38" t="b">
        <f t="shared" si="485"/>
        <v>1</v>
      </c>
      <c r="W848" s="37" t="str">
        <f t="array" ref="W848:AG848">IF(V848,"",IVSolution($M848,$N848,$O848,R848,S848,T848,U848,$E848,$F848,$G848,$H848,$I848))</f>
        <v/>
      </c>
      <c r="X848" s="37" t="str">
        <v/>
      </c>
      <c r="Y848" s="37" t="str">
        <v/>
      </c>
      <c r="Z848" s="39" t="str">
        <v/>
      </c>
      <c r="AA848" s="39" t="str">
        <v/>
      </c>
      <c r="AB848" s="37" t="str">
        <v/>
      </c>
      <c r="AC848" s="37" t="str">
        <v/>
      </c>
      <c r="AD848" s="37" t="str">
        <v/>
      </c>
      <c r="AE848" s="37" t="str">
        <v/>
      </c>
      <c r="AF848" s="37" t="str">
        <v/>
      </c>
      <c r="AG848" s="37" t="str">
        <v/>
      </c>
      <c r="AH848" s="40" t="str">
        <f t="shared" si="486"/>
        <v/>
      </c>
      <c r="AI848" s="36" t="str">
        <f>IFERROR(INDEX('Level Multipliers'!$D:$D,MATCH(AH848,'Level Multipliers'!$A:$A,0)),"")</f>
        <v/>
      </c>
      <c r="AJ848" s="37" t="str">
        <f t="shared" si="487"/>
        <v/>
      </c>
      <c r="AK848" s="37" t="str">
        <f t="shared" si="488"/>
        <v/>
      </c>
      <c r="AL848" s="38" t="str">
        <f t="shared" si="489"/>
        <v/>
      </c>
      <c r="AM848" s="38" t="str">
        <f t="shared" si="490"/>
        <v/>
      </c>
      <c r="AN848" s="38" t="b">
        <f t="shared" si="491"/>
        <v>1</v>
      </c>
      <c r="AO848" s="37" t="str">
        <f t="array" ref="AO848:AY848">IF(AN848,"",IVSolution($M848,$N848,$O848,AJ848,AK848,AL848,AM848,$E848,$F848,$G848,$H848,$I848))</f>
        <v/>
      </c>
      <c r="AP848" s="37" t="str">
        <v/>
      </c>
      <c r="AQ848" s="37" t="str">
        <v/>
      </c>
      <c r="AR848" s="39" t="str">
        <v/>
      </c>
      <c r="AS848" s="39" t="str">
        <v/>
      </c>
      <c r="AT848" s="37" t="str">
        <v/>
      </c>
      <c r="AU848" s="37" t="str">
        <v/>
      </c>
      <c r="AV848" s="37" t="str">
        <v/>
      </c>
      <c r="AW848" s="37" t="str">
        <v/>
      </c>
      <c r="AX848" s="37" t="str">
        <v/>
      </c>
      <c r="AY848" s="37" t="str">
        <v/>
      </c>
      <c r="AZ848" s="40" t="str">
        <f t="shared" si="492"/>
        <v/>
      </c>
      <c r="BA848" s="36" t="str">
        <f>IFERROR(INDEX('Level Multipliers'!$D:$D,MATCH(AZ848,'Level Multipliers'!$A:$A,0)),"")</f>
        <v/>
      </c>
      <c r="BB848" s="37" t="str">
        <f t="shared" si="493"/>
        <v/>
      </c>
      <c r="BC848" s="37" t="str">
        <f t="shared" si="494"/>
        <v/>
      </c>
      <c r="BD848" s="38" t="str">
        <f t="shared" si="495"/>
        <v/>
      </c>
      <c r="BE848" s="38" t="str">
        <f t="shared" si="496"/>
        <v/>
      </c>
      <c r="BF848" s="38" t="b">
        <f t="shared" si="497"/>
        <v>1</v>
      </c>
      <c r="BG848" s="37" t="str">
        <f t="array" ref="BG848:BQ848">IF(BF848,"",IVSolution($M848,$N848,$O848,BB848,BC848,BD848,BE848,$E848,$F848,$G848,$H848,$I848))</f>
        <v/>
      </c>
      <c r="BH848" s="37" t="str">
        <v/>
      </c>
      <c r="BI848" s="37" t="str">
        <v/>
      </c>
      <c r="BJ848" s="39" t="str">
        <v/>
      </c>
      <c r="BK848" s="39" t="str">
        <v/>
      </c>
      <c r="BL848" s="37" t="str">
        <v/>
      </c>
      <c r="BM848" s="37" t="str">
        <v/>
      </c>
      <c r="BN848" s="37" t="str">
        <v/>
      </c>
      <c r="BO848" s="37" t="str">
        <v/>
      </c>
      <c r="BP848" s="37" t="str">
        <v/>
      </c>
      <c r="BQ848" s="37" t="str">
        <v/>
      </c>
      <c r="BR848" s="40" t="str">
        <f t="shared" si="498"/>
        <v/>
      </c>
      <c r="BS848" s="36" t="str">
        <f>IFERROR(INDEX('Level Multipliers'!$D:$D,MATCH(BR848,'Level Multipliers'!$A:$A,0)),"")</f>
        <v/>
      </c>
      <c r="BT848" s="37" t="str">
        <f t="shared" si="499"/>
        <v/>
      </c>
      <c r="BU848" s="37" t="str">
        <f t="shared" si="500"/>
        <v/>
      </c>
      <c r="BV848" s="38" t="str">
        <f t="shared" si="501"/>
        <v/>
      </c>
      <c r="BW848" s="38" t="str">
        <f t="shared" si="502"/>
        <v/>
      </c>
      <c r="BX848" s="38" t="b">
        <f t="shared" si="503"/>
        <v>1</v>
      </c>
      <c r="BY848" s="37" t="str">
        <f t="array" ref="BY848:CI848">IF(BX848,"",IVSolution($M848,$N848,$O848,BT848,BU848,BV848,BW848,$E848,$F848,$G848,$H848,$I848))</f>
        <v/>
      </c>
      <c r="BZ848" s="37" t="str">
        <v/>
      </c>
      <c r="CA848" s="37" t="str">
        <v/>
      </c>
      <c r="CB848" s="39" t="str">
        <v/>
      </c>
      <c r="CC848" s="39" t="str">
        <v/>
      </c>
      <c r="CD848" s="37" t="str">
        <v/>
      </c>
      <c r="CE848" s="37" t="str">
        <v/>
      </c>
      <c r="CF848" s="37" t="str">
        <v/>
      </c>
      <c r="CG848" s="37" t="str">
        <v/>
      </c>
      <c r="CH848" s="37" t="str">
        <v/>
      </c>
      <c r="CI848" s="37" t="str">
        <v/>
      </c>
      <c r="CJ848" s="41" t="str">
        <f t="shared" si="504"/>
        <v/>
      </c>
      <c r="CK848" s="41" t="str">
        <f t="shared" si="505"/>
        <v/>
      </c>
      <c r="CL848" s="61" t="str">
        <f t="shared" si="506"/>
        <v/>
      </c>
      <c r="CM848" s="39" t="str">
        <f t="shared" si="507"/>
        <v/>
      </c>
      <c r="CN848" s="39" t="str">
        <f t="shared" si="508"/>
        <v/>
      </c>
      <c r="CO848" s="42" t="str">
        <f t="shared" si="509"/>
        <v/>
      </c>
      <c r="CP848" s="42" t="str">
        <f t="shared" si="510"/>
        <v/>
      </c>
      <c r="CQ848" s="42" t="str">
        <f t="shared" si="511"/>
        <v/>
      </c>
      <c r="CR848" s="42" t="str">
        <f t="shared" si="512"/>
        <v/>
      </c>
      <c r="CS848" s="42" t="str">
        <f t="shared" si="513"/>
        <v/>
      </c>
      <c r="CT848" s="42" t="str">
        <f t="shared" si="514"/>
        <v/>
      </c>
      <c r="CU848" s="43" t="str">
        <f t="shared" si="515"/>
        <v/>
      </c>
      <c r="CV848" s="43" t="str">
        <f t="shared" si="516"/>
        <v/>
      </c>
      <c r="CW848" s="43" t="str">
        <f t="shared" si="517"/>
        <v/>
      </c>
      <c r="CX848" s="13"/>
    </row>
    <row r="849" spans="1:102" x14ac:dyDescent="0.25">
      <c r="A849" s="31"/>
      <c r="B849" s="13"/>
      <c r="C849" s="13"/>
      <c r="D849" s="13"/>
      <c r="E849" s="32"/>
      <c r="F849" s="32"/>
      <c r="G849" s="32"/>
      <c r="H849" s="32"/>
      <c r="I849" s="32"/>
      <c r="J849" s="13"/>
      <c r="K849" s="33"/>
      <c r="L849" s="34" t="str">
        <f>IFERROR(INDEX('Pokemon Data'!A:A,MATCH($A849,'Pokemon Data'!$B:$B,0)),"")</f>
        <v/>
      </c>
      <c r="M849" s="34" t="str">
        <f>IFERROR(INDEX('Pokemon Data'!I:I,MATCH($A849,'Pokemon Data'!$B:$B,0)),"")</f>
        <v/>
      </c>
      <c r="N849" s="34" t="str">
        <f>IFERROR(INDEX('Pokemon Data'!J:J,MATCH($A849,'Pokemon Data'!$B:$B,0)),"")</f>
        <v/>
      </c>
      <c r="O849" s="34" t="str">
        <f>IFERROR(INDEX('Pokemon Data'!K:K,MATCH($A849,'Pokemon Data'!$B:$B,0)),"")</f>
        <v/>
      </c>
      <c r="P849" s="35" t="str">
        <f>IFERROR(INDEX('Level Multipliers'!$A:$A,MATCH($D849,'Level Multipliers'!$B:$B,0)),"")</f>
        <v/>
      </c>
      <c r="Q849" s="36" t="str">
        <f>IFERROR(INDEX('Level Multipliers'!$D:$D,MATCH(P849,'Level Multipliers'!$A:$A,0)),"")</f>
        <v/>
      </c>
      <c r="R849" s="37" t="str">
        <f t="shared" si="481"/>
        <v/>
      </c>
      <c r="S849" s="37" t="str">
        <f t="shared" si="482"/>
        <v/>
      </c>
      <c r="T849" s="38" t="str">
        <f t="shared" si="483"/>
        <v/>
      </c>
      <c r="U849" s="38" t="str">
        <f t="shared" si="484"/>
        <v/>
      </c>
      <c r="V849" s="38" t="b">
        <f t="shared" si="485"/>
        <v>1</v>
      </c>
      <c r="W849" s="37" t="str">
        <f t="array" ref="W849:AG849">IF(V849,"",IVSolution($M849,$N849,$O849,R849,S849,T849,U849,$E849,$F849,$G849,$H849,$I849))</f>
        <v/>
      </c>
      <c r="X849" s="37" t="str">
        <v/>
      </c>
      <c r="Y849" s="37" t="str">
        <v/>
      </c>
      <c r="Z849" s="39" t="str">
        <v/>
      </c>
      <c r="AA849" s="39" t="str">
        <v/>
      </c>
      <c r="AB849" s="37" t="str">
        <v/>
      </c>
      <c r="AC849" s="37" t="str">
        <v/>
      </c>
      <c r="AD849" s="37" t="str">
        <v/>
      </c>
      <c r="AE849" s="37" t="str">
        <v/>
      </c>
      <c r="AF849" s="37" t="str">
        <v/>
      </c>
      <c r="AG849" s="37" t="str">
        <v/>
      </c>
      <c r="AH849" s="40" t="str">
        <f t="shared" si="486"/>
        <v/>
      </c>
      <c r="AI849" s="36" t="str">
        <f>IFERROR(INDEX('Level Multipliers'!$D:$D,MATCH(AH849,'Level Multipliers'!$A:$A,0)),"")</f>
        <v/>
      </c>
      <c r="AJ849" s="37" t="str">
        <f t="shared" si="487"/>
        <v/>
      </c>
      <c r="AK849" s="37" t="str">
        <f t="shared" si="488"/>
        <v/>
      </c>
      <c r="AL849" s="38" t="str">
        <f t="shared" si="489"/>
        <v/>
      </c>
      <c r="AM849" s="38" t="str">
        <f t="shared" si="490"/>
        <v/>
      </c>
      <c r="AN849" s="38" t="b">
        <f t="shared" si="491"/>
        <v>1</v>
      </c>
      <c r="AO849" s="37" t="str">
        <f t="array" ref="AO849:AY849">IF(AN849,"",IVSolution($M849,$N849,$O849,AJ849,AK849,AL849,AM849,$E849,$F849,$G849,$H849,$I849))</f>
        <v/>
      </c>
      <c r="AP849" s="37" t="str">
        <v/>
      </c>
      <c r="AQ849" s="37" t="str">
        <v/>
      </c>
      <c r="AR849" s="39" t="str">
        <v/>
      </c>
      <c r="AS849" s="39" t="str">
        <v/>
      </c>
      <c r="AT849" s="37" t="str">
        <v/>
      </c>
      <c r="AU849" s="37" t="str">
        <v/>
      </c>
      <c r="AV849" s="37" t="str">
        <v/>
      </c>
      <c r="AW849" s="37" t="str">
        <v/>
      </c>
      <c r="AX849" s="37" t="str">
        <v/>
      </c>
      <c r="AY849" s="37" t="str">
        <v/>
      </c>
      <c r="AZ849" s="40" t="str">
        <f t="shared" si="492"/>
        <v/>
      </c>
      <c r="BA849" s="36" t="str">
        <f>IFERROR(INDEX('Level Multipliers'!$D:$D,MATCH(AZ849,'Level Multipliers'!$A:$A,0)),"")</f>
        <v/>
      </c>
      <c r="BB849" s="37" t="str">
        <f t="shared" si="493"/>
        <v/>
      </c>
      <c r="BC849" s="37" t="str">
        <f t="shared" si="494"/>
        <v/>
      </c>
      <c r="BD849" s="38" t="str">
        <f t="shared" si="495"/>
        <v/>
      </c>
      <c r="BE849" s="38" t="str">
        <f t="shared" si="496"/>
        <v/>
      </c>
      <c r="BF849" s="38" t="b">
        <f t="shared" si="497"/>
        <v>1</v>
      </c>
      <c r="BG849" s="37" t="str">
        <f t="array" ref="BG849:BQ849">IF(BF849,"",IVSolution($M849,$N849,$O849,BB849,BC849,BD849,BE849,$E849,$F849,$G849,$H849,$I849))</f>
        <v/>
      </c>
      <c r="BH849" s="37" t="str">
        <v/>
      </c>
      <c r="BI849" s="37" t="str">
        <v/>
      </c>
      <c r="BJ849" s="39" t="str">
        <v/>
      </c>
      <c r="BK849" s="39" t="str">
        <v/>
      </c>
      <c r="BL849" s="37" t="str">
        <v/>
      </c>
      <c r="BM849" s="37" t="str">
        <v/>
      </c>
      <c r="BN849" s="37" t="str">
        <v/>
      </c>
      <c r="BO849" s="37" t="str">
        <v/>
      </c>
      <c r="BP849" s="37" t="str">
        <v/>
      </c>
      <c r="BQ849" s="37" t="str">
        <v/>
      </c>
      <c r="BR849" s="40" t="str">
        <f t="shared" si="498"/>
        <v/>
      </c>
      <c r="BS849" s="36" t="str">
        <f>IFERROR(INDEX('Level Multipliers'!$D:$D,MATCH(BR849,'Level Multipliers'!$A:$A,0)),"")</f>
        <v/>
      </c>
      <c r="BT849" s="37" t="str">
        <f t="shared" si="499"/>
        <v/>
      </c>
      <c r="BU849" s="37" t="str">
        <f t="shared" si="500"/>
        <v/>
      </c>
      <c r="BV849" s="38" t="str">
        <f t="shared" si="501"/>
        <v/>
      </c>
      <c r="BW849" s="38" t="str">
        <f t="shared" si="502"/>
        <v/>
      </c>
      <c r="BX849" s="38" t="b">
        <f t="shared" si="503"/>
        <v>1</v>
      </c>
      <c r="BY849" s="37" t="str">
        <f t="array" ref="BY849:CI849">IF(BX849,"",IVSolution($M849,$N849,$O849,BT849,BU849,BV849,BW849,$E849,$F849,$G849,$H849,$I849))</f>
        <v/>
      </c>
      <c r="BZ849" s="37" t="str">
        <v/>
      </c>
      <c r="CA849" s="37" t="str">
        <v/>
      </c>
      <c r="CB849" s="39" t="str">
        <v/>
      </c>
      <c r="CC849" s="39" t="str">
        <v/>
      </c>
      <c r="CD849" s="37" t="str">
        <v/>
      </c>
      <c r="CE849" s="37" t="str">
        <v/>
      </c>
      <c r="CF849" s="37" t="str">
        <v/>
      </c>
      <c r="CG849" s="37" t="str">
        <v/>
      </c>
      <c r="CH849" s="37" t="str">
        <v/>
      </c>
      <c r="CI849" s="37" t="str">
        <v/>
      </c>
      <c r="CJ849" s="41" t="str">
        <f t="shared" si="504"/>
        <v/>
      </c>
      <c r="CK849" s="41" t="str">
        <f t="shared" si="505"/>
        <v/>
      </c>
      <c r="CL849" s="61" t="str">
        <f t="shared" si="506"/>
        <v/>
      </c>
      <c r="CM849" s="39" t="str">
        <f t="shared" si="507"/>
        <v/>
      </c>
      <c r="CN849" s="39" t="str">
        <f t="shared" si="508"/>
        <v/>
      </c>
      <c r="CO849" s="42" t="str">
        <f t="shared" si="509"/>
        <v/>
      </c>
      <c r="CP849" s="42" t="str">
        <f t="shared" si="510"/>
        <v/>
      </c>
      <c r="CQ849" s="42" t="str">
        <f t="shared" si="511"/>
        <v/>
      </c>
      <c r="CR849" s="42" t="str">
        <f t="shared" si="512"/>
        <v/>
      </c>
      <c r="CS849" s="42" t="str">
        <f t="shared" si="513"/>
        <v/>
      </c>
      <c r="CT849" s="42" t="str">
        <f t="shared" si="514"/>
        <v/>
      </c>
      <c r="CU849" s="43" t="str">
        <f t="shared" si="515"/>
        <v/>
      </c>
      <c r="CV849" s="43" t="str">
        <f t="shared" si="516"/>
        <v/>
      </c>
      <c r="CW849" s="43" t="str">
        <f t="shared" si="517"/>
        <v/>
      </c>
      <c r="CX849" s="13"/>
    </row>
    <row r="850" spans="1:102" x14ac:dyDescent="0.25">
      <c r="A850" s="31"/>
      <c r="B850" s="13"/>
      <c r="C850" s="13"/>
      <c r="D850" s="13"/>
      <c r="E850" s="32"/>
      <c r="F850" s="32"/>
      <c r="G850" s="32"/>
      <c r="H850" s="32"/>
      <c r="I850" s="32"/>
      <c r="J850" s="13"/>
      <c r="K850" s="33"/>
      <c r="L850" s="34" t="str">
        <f>IFERROR(INDEX('Pokemon Data'!A:A,MATCH($A850,'Pokemon Data'!$B:$B,0)),"")</f>
        <v/>
      </c>
      <c r="M850" s="34" t="str">
        <f>IFERROR(INDEX('Pokemon Data'!I:I,MATCH($A850,'Pokemon Data'!$B:$B,0)),"")</f>
        <v/>
      </c>
      <c r="N850" s="34" t="str">
        <f>IFERROR(INDEX('Pokemon Data'!J:J,MATCH($A850,'Pokemon Data'!$B:$B,0)),"")</f>
        <v/>
      </c>
      <c r="O850" s="34" t="str">
        <f>IFERROR(INDEX('Pokemon Data'!K:K,MATCH($A850,'Pokemon Data'!$B:$B,0)),"")</f>
        <v/>
      </c>
      <c r="P850" s="35" t="str">
        <f>IFERROR(INDEX('Level Multipliers'!$A:$A,MATCH($D850,'Level Multipliers'!$B:$B,0)),"")</f>
        <v/>
      </c>
      <c r="Q850" s="36" t="str">
        <f>IFERROR(INDEX('Level Multipliers'!$D:$D,MATCH(P850,'Level Multipliers'!$A:$A,0)),"")</f>
        <v/>
      </c>
      <c r="R850" s="37" t="str">
        <f t="shared" si="481"/>
        <v/>
      </c>
      <c r="S850" s="37" t="str">
        <f t="shared" si="482"/>
        <v/>
      </c>
      <c r="T850" s="38" t="str">
        <f t="shared" si="483"/>
        <v/>
      </c>
      <c r="U850" s="38" t="str">
        <f t="shared" si="484"/>
        <v/>
      </c>
      <c r="V850" s="38" t="b">
        <f t="shared" si="485"/>
        <v>1</v>
      </c>
      <c r="W850" s="37" t="str">
        <f t="array" ref="W850:AG850">IF(V850,"",IVSolution($M850,$N850,$O850,R850,S850,T850,U850,$E850,$F850,$G850,$H850,$I850))</f>
        <v/>
      </c>
      <c r="X850" s="37" t="str">
        <v/>
      </c>
      <c r="Y850" s="37" t="str">
        <v/>
      </c>
      <c r="Z850" s="39" t="str">
        <v/>
      </c>
      <c r="AA850" s="39" t="str">
        <v/>
      </c>
      <c r="AB850" s="37" t="str">
        <v/>
      </c>
      <c r="AC850" s="37" t="str">
        <v/>
      </c>
      <c r="AD850" s="37" t="str">
        <v/>
      </c>
      <c r="AE850" s="37" t="str">
        <v/>
      </c>
      <c r="AF850" s="37" t="str">
        <v/>
      </c>
      <c r="AG850" s="37" t="str">
        <v/>
      </c>
      <c r="AH850" s="40" t="str">
        <f t="shared" si="486"/>
        <v/>
      </c>
      <c r="AI850" s="36" t="str">
        <f>IFERROR(INDEX('Level Multipliers'!$D:$D,MATCH(AH850,'Level Multipliers'!$A:$A,0)),"")</f>
        <v/>
      </c>
      <c r="AJ850" s="37" t="str">
        <f t="shared" si="487"/>
        <v/>
      </c>
      <c r="AK850" s="37" t="str">
        <f t="shared" si="488"/>
        <v/>
      </c>
      <c r="AL850" s="38" t="str">
        <f t="shared" si="489"/>
        <v/>
      </c>
      <c r="AM850" s="38" t="str">
        <f t="shared" si="490"/>
        <v/>
      </c>
      <c r="AN850" s="38" t="b">
        <f t="shared" si="491"/>
        <v>1</v>
      </c>
      <c r="AO850" s="37" t="str">
        <f t="array" ref="AO850:AY850">IF(AN850,"",IVSolution($M850,$N850,$O850,AJ850,AK850,AL850,AM850,$E850,$F850,$G850,$H850,$I850))</f>
        <v/>
      </c>
      <c r="AP850" s="37" t="str">
        <v/>
      </c>
      <c r="AQ850" s="37" t="str">
        <v/>
      </c>
      <c r="AR850" s="39" t="str">
        <v/>
      </c>
      <c r="AS850" s="39" t="str">
        <v/>
      </c>
      <c r="AT850" s="37" t="str">
        <v/>
      </c>
      <c r="AU850" s="37" t="str">
        <v/>
      </c>
      <c r="AV850" s="37" t="str">
        <v/>
      </c>
      <c r="AW850" s="37" t="str">
        <v/>
      </c>
      <c r="AX850" s="37" t="str">
        <v/>
      </c>
      <c r="AY850" s="37" t="str">
        <v/>
      </c>
      <c r="AZ850" s="40" t="str">
        <f t="shared" si="492"/>
        <v/>
      </c>
      <c r="BA850" s="36" t="str">
        <f>IFERROR(INDEX('Level Multipliers'!$D:$D,MATCH(AZ850,'Level Multipliers'!$A:$A,0)),"")</f>
        <v/>
      </c>
      <c r="BB850" s="37" t="str">
        <f t="shared" si="493"/>
        <v/>
      </c>
      <c r="BC850" s="37" t="str">
        <f t="shared" si="494"/>
        <v/>
      </c>
      <c r="BD850" s="38" t="str">
        <f t="shared" si="495"/>
        <v/>
      </c>
      <c r="BE850" s="38" t="str">
        <f t="shared" si="496"/>
        <v/>
      </c>
      <c r="BF850" s="38" t="b">
        <f t="shared" si="497"/>
        <v>1</v>
      </c>
      <c r="BG850" s="37" t="str">
        <f t="array" ref="BG850:BQ850">IF(BF850,"",IVSolution($M850,$N850,$O850,BB850,BC850,BD850,BE850,$E850,$F850,$G850,$H850,$I850))</f>
        <v/>
      </c>
      <c r="BH850" s="37" t="str">
        <v/>
      </c>
      <c r="BI850" s="37" t="str">
        <v/>
      </c>
      <c r="BJ850" s="39" t="str">
        <v/>
      </c>
      <c r="BK850" s="39" t="str">
        <v/>
      </c>
      <c r="BL850" s="37" t="str">
        <v/>
      </c>
      <c r="BM850" s="37" t="str">
        <v/>
      </c>
      <c r="BN850" s="37" t="str">
        <v/>
      </c>
      <c r="BO850" s="37" t="str">
        <v/>
      </c>
      <c r="BP850" s="37" t="str">
        <v/>
      </c>
      <c r="BQ850" s="37" t="str">
        <v/>
      </c>
      <c r="BR850" s="40" t="str">
        <f t="shared" si="498"/>
        <v/>
      </c>
      <c r="BS850" s="36" t="str">
        <f>IFERROR(INDEX('Level Multipliers'!$D:$D,MATCH(BR850,'Level Multipliers'!$A:$A,0)),"")</f>
        <v/>
      </c>
      <c r="BT850" s="37" t="str">
        <f t="shared" si="499"/>
        <v/>
      </c>
      <c r="BU850" s="37" t="str">
        <f t="shared" si="500"/>
        <v/>
      </c>
      <c r="BV850" s="38" t="str">
        <f t="shared" si="501"/>
        <v/>
      </c>
      <c r="BW850" s="38" t="str">
        <f t="shared" si="502"/>
        <v/>
      </c>
      <c r="BX850" s="38" t="b">
        <f t="shared" si="503"/>
        <v>1</v>
      </c>
      <c r="BY850" s="37" t="str">
        <f t="array" ref="BY850:CI850">IF(BX850,"",IVSolution($M850,$N850,$O850,BT850,BU850,BV850,BW850,$E850,$F850,$G850,$H850,$I850))</f>
        <v/>
      </c>
      <c r="BZ850" s="37" t="str">
        <v/>
      </c>
      <c r="CA850" s="37" t="str">
        <v/>
      </c>
      <c r="CB850" s="39" t="str">
        <v/>
      </c>
      <c r="CC850" s="39" t="str">
        <v/>
      </c>
      <c r="CD850" s="37" t="str">
        <v/>
      </c>
      <c r="CE850" s="37" t="str">
        <v/>
      </c>
      <c r="CF850" s="37" t="str">
        <v/>
      </c>
      <c r="CG850" s="37" t="str">
        <v/>
      </c>
      <c r="CH850" s="37" t="str">
        <v/>
      </c>
      <c r="CI850" s="37" t="str">
        <v/>
      </c>
      <c r="CJ850" s="41" t="str">
        <f t="shared" si="504"/>
        <v/>
      </c>
      <c r="CK850" s="41" t="str">
        <f t="shared" si="505"/>
        <v/>
      </c>
      <c r="CL850" s="61" t="str">
        <f t="shared" si="506"/>
        <v/>
      </c>
      <c r="CM850" s="39" t="str">
        <f t="shared" si="507"/>
        <v/>
      </c>
      <c r="CN850" s="39" t="str">
        <f t="shared" si="508"/>
        <v/>
      </c>
      <c r="CO850" s="42" t="str">
        <f t="shared" si="509"/>
        <v/>
      </c>
      <c r="CP850" s="42" t="str">
        <f t="shared" si="510"/>
        <v/>
      </c>
      <c r="CQ850" s="42" t="str">
        <f t="shared" si="511"/>
        <v/>
      </c>
      <c r="CR850" s="42" t="str">
        <f t="shared" si="512"/>
        <v/>
      </c>
      <c r="CS850" s="42" t="str">
        <f t="shared" si="513"/>
        <v/>
      </c>
      <c r="CT850" s="42" t="str">
        <f t="shared" si="514"/>
        <v/>
      </c>
      <c r="CU850" s="43" t="str">
        <f t="shared" si="515"/>
        <v/>
      </c>
      <c r="CV850" s="43" t="str">
        <f t="shared" si="516"/>
        <v/>
      </c>
      <c r="CW850" s="43" t="str">
        <f t="shared" si="517"/>
        <v/>
      </c>
      <c r="CX850" s="13"/>
    </row>
    <row r="851" spans="1:102" x14ac:dyDescent="0.25">
      <c r="A851" s="31"/>
      <c r="B851" s="13"/>
      <c r="C851" s="13"/>
      <c r="D851" s="13"/>
      <c r="E851" s="32"/>
      <c r="F851" s="32"/>
      <c r="G851" s="32"/>
      <c r="H851" s="32"/>
      <c r="I851" s="32"/>
      <c r="J851" s="13"/>
      <c r="K851" s="33"/>
      <c r="L851" s="34" t="str">
        <f>IFERROR(INDEX('Pokemon Data'!A:A,MATCH($A851,'Pokemon Data'!$B:$B,0)),"")</f>
        <v/>
      </c>
      <c r="M851" s="34" t="str">
        <f>IFERROR(INDEX('Pokemon Data'!I:I,MATCH($A851,'Pokemon Data'!$B:$B,0)),"")</f>
        <v/>
      </c>
      <c r="N851" s="34" t="str">
        <f>IFERROR(INDEX('Pokemon Data'!J:J,MATCH($A851,'Pokemon Data'!$B:$B,0)),"")</f>
        <v/>
      </c>
      <c r="O851" s="34" t="str">
        <f>IFERROR(INDEX('Pokemon Data'!K:K,MATCH($A851,'Pokemon Data'!$B:$B,0)),"")</f>
        <v/>
      </c>
      <c r="P851" s="35" t="str">
        <f>IFERROR(INDEX('Level Multipliers'!$A:$A,MATCH($D851,'Level Multipliers'!$B:$B,0)),"")</f>
        <v/>
      </c>
      <c r="Q851" s="36" t="str">
        <f>IFERROR(INDEX('Level Multipliers'!$D:$D,MATCH(P851,'Level Multipliers'!$A:$A,0)),"")</f>
        <v/>
      </c>
      <c r="R851" s="37" t="str">
        <f t="shared" si="481"/>
        <v/>
      </c>
      <c r="S851" s="37" t="str">
        <f t="shared" si="482"/>
        <v/>
      </c>
      <c r="T851" s="38" t="str">
        <f t="shared" si="483"/>
        <v/>
      </c>
      <c r="U851" s="38" t="str">
        <f t="shared" si="484"/>
        <v/>
      </c>
      <c r="V851" s="38" t="b">
        <f t="shared" si="485"/>
        <v>1</v>
      </c>
      <c r="W851" s="37" t="str">
        <f t="array" ref="W851:AG851">IF(V851,"",IVSolution($M851,$N851,$O851,R851,S851,T851,U851,$E851,$F851,$G851,$H851,$I851))</f>
        <v/>
      </c>
      <c r="X851" s="37" t="str">
        <v/>
      </c>
      <c r="Y851" s="37" t="str">
        <v/>
      </c>
      <c r="Z851" s="39" t="str">
        <v/>
      </c>
      <c r="AA851" s="39" t="str">
        <v/>
      </c>
      <c r="AB851" s="37" t="str">
        <v/>
      </c>
      <c r="AC851" s="37" t="str">
        <v/>
      </c>
      <c r="AD851" s="37" t="str">
        <v/>
      </c>
      <c r="AE851" s="37" t="str">
        <v/>
      </c>
      <c r="AF851" s="37" t="str">
        <v/>
      </c>
      <c r="AG851" s="37" t="str">
        <v/>
      </c>
      <c r="AH851" s="40" t="str">
        <f t="shared" si="486"/>
        <v/>
      </c>
      <c r="AI851" s="36" t="str">
        <f>IFERROR(INDEX('Level Multipliers'!$D:$D,MATCH(AH851,'Level Multipliers'!$A:$A,0)),"")</f>
        <v/>
      </c>
      <c r="AJ851" s="37" t="str">
        <f t="shared" si="487"/>
        <v/>
      </c>
      <c r="AK851" s="37" t="str">
        <f t="shared" si="488"/>
        <v/>
      </c>
      <c r="AL851" s="38" t="str">
        <f t="shared" si="489"/>
        <v/>
      </c>
      <c r="AM851" s="38" t="str">
        <f t="shared" si="490"/>
        <v/>
      </c>
      <c r="AN851" s="38" t="b">
        <f t="shared" si="491"/>
        <v>1</v>
      </c>
      <c r="AO851" s="37" t="str">
        <f t="array" ref="AO851:AY851">IF(AN851,"",IVSolution($M851,$N851,$O851,AJ851,AK851,AL851,AM851,$E851,$F851,$G851,$H851,$I851))</f>
        <v/>
      </c>
      <c r="AP851" s="37" t="str">
        <v/>
      </c>
      <c r="AQ851" s="37" t="str">
        <v/>
      </c>
      <c r="AR851" s="39" t="str">
        <v/>
      </c>
      <c r="AS851" s="39" t="str">
        <v/>
      </c>
      <c r="AT851" s="37" t="str">
        <v/>
      </c>
      <c r="AU851" s="37" t="str">
        <v/>
      </c>
      <c r="AV851" s="37" t="str">
        <v/>
      </c>
      <c r="AW851" s="37" t="str">
        <v/>
      </c>
      <c r="AX851" s="37" t="str">
        <v/>
      </c>
      <c r="AY851" s="37" t="str">
        <v/>
      </c>
      <c r="AZ851" s="40" t="str">
        <f t="shared" si="492"/>
        <v/>
      </c>
      <c r="BA851" s="36" t="str">
        <f>IFERROR(INDEX('Level Multipliers'!$D:$D,MATCH(AZ851,'Level Multipliers'!$A:$A,0)),"")</f>
        <v/>
      </c>
      <c r="BB851" s="37" t="str">
        <f t="shared" si="493"/>
        <v/>
      </c>
      <c r="BC851" s="37" t="str">
        <f t="shared" si="494"/>
        <v/>
      </c>
      <c r="BD851" s="38" t="str">
        <f t="shared" si="495"/>
        <v/>
      </c>
      <c r="BE851" s="38" t="str">
        <f t="shared" si="496"/>
        <v/>
      </c>
      <c r="BF851" s="38" t="b">
        <f t="shared" si="497"/>
        <v>1</v>
      </c>
      <c r="BG851" s="37" t="str">
        <f t="array" ref="BG851:BQ851">IF(BF851,"",IVSolution($M851,$N851,$O851,BB851,BC851,BD851,BE851,$E851,$F851,$G851,$H851,$I851))</f>
        <v/>
      </c>
      <c r="BH851" s="37" t="str">
        <v/>
      </c>
      <c r="BI851" s="37" t="str">
        <v/>
      </c>
      <c r="BJ851" s="39" t="str">
        <v/>
      </c>
      <c r="BK851" s="39" t="str">
        <v/>
      </c>
      <c r="BL851" s="37" t="str">
        <v/>
      </c>
      <c r="BM851" s="37" t="str">
        <v/>
      </c>
      <c r="BN851" s="37" t="str">
        <v/>
      </c>
      <c r="BO851" s="37" t="str">
        <v/>
      </c>
      <c r="BP851" s="37" t="str">
        <v/>
      </c>
      <c r="BQ851" s="37" t="str">
        <v/>
      </c>
      <c r="BR851" s="40" t="str">
        <f t="shared" si="498"/>
        <v/>
      </c>
      <c r="BS851" s="36" t="str">
        <f>IFERROR(INDEX('Level Multipliers'!$D:$D,MATCH(BR851,'Level Multipliers'!$A:$A,0)),"")</f>
        <v/>
      </c>
      <c r="BT851" s="37" t="str">
        <f t="shared" si="499"/>
        <v/>
      </c>
      <c r="BU851" s="37" t="str">
        <f t="shared" si="500"/>
        <v/>
      </c>
      <c r="BV851" s="38" t="str">
        <f t="shared" si="501"/>
        <v/>
      </c>
      <c r="BW851" s="38" t="str">
        <f t="shared" si="502"/>
        <v/>
      </c>
      <c r="BX851" s="38" t="b">
        <f t="shared" si="503"/>
        <v>1</v>
      </c>
      <c r="BY851" s="37" t="str">
        <f t="array" ref="BY851:CI851">IF(BX851,"",IVSolution($M851,$N851,$O851,BT851,BU851,BV851,BW851,$E851,$F851,$G851,$H851,$I851))</f>
        <v/>
      </c>
      <c r="BZ851" s="37" t="str">
        <v/>
      </c>
      <c r="CA851" s="37" t="str">
        <v/>
      </c>
      <c r="CB851" s="39" t="str">
        <v/>
      </c>
      <c r="CC851" s="39" t="str">
        <v/>
      </c>
      <c r="CD851" s="37" t="str">
        <v/>
      </c>
      <c r="CE851" s="37" t="str">
        <v/>
      </c>
      <c r="CF851" s="37" t="str">
        <v/>
      </c>
      <c r="CG851" s="37" t="str">
        <v/>
      </c>
      <c r="CH851" s="37" t="str">
        <v/>
      </c>
      <c r="CI851" s="37" t="str">
        <v/>
      </c>
      <c r="CJ851" s="41" t="str">
        <f t="shared" si="504"/>
        <v/>
      </c>
      <c r="CK851" s="41" t="str">
        <f t="shared" si="505"/>
        <v/>
      </c>
      <c r="CL851" s="61" t="str">
        <f t="shared" si="506"/>
        <v/>
      </c>
      <c r="CM851" s="39" t="str">
        <f t="shared" si="507"/>
        <v/>
      </c>
      <c r="CN851" s="39" t="str">
        <f t="shared" si="508"/>
        <v/>
      </c>
      <c r="CO851" s="42" t="str">
        <f t="shared" si="509"/>
        <v/>
      </c>
      <c r="CP851" s="42" t="str">
        <f t="shared" si="510"/>
        <v/>
      </c>
      <c r="CQ851" s="42" t="str">
        <f t="shared" si="511"/>
        <v/>
      </c>
      <c r="CR851" s="42" t="str">
        <f t="shared" si="512"/>
        <v/>
      </c>
      <c r="CS851" s="42" t="str">
        <f t="shared" si="513"/>
        <v/>
      </c>
      <c r="CT851" s="42" t="str">
        <f t="shared" si="514"/>
        <v/>
      </c>
      <c r="CU851" s="43" t="str">
        <f t="shared" si="515"/>
        <v/>
      </c>
      <c r="CV851" s="43" t="str">
        <f t="shared" si="516"/>
        <v/>
      </c>
      <c r="CW851" s="43" t="str">
        <f t="shared" si="517"/>
        <v/>
      </c>
      <c r="CX851" s="13"/>
    </row>
    <row r="852" spans="1:102" x14ac:dyDescent="0.25">
      <c r="A852" s="31"/>
      <c r="B852" s="13"/>
      <c r="C852" s="13"/>
      <c r="D852" s="13"/>
      <c r="E852" s="32"/>
      <c r="F852" s="32"/>
      <c r="G852" s="32"/>
      <c r="H852" s="32"/>
      <c r="I852" s="32"/>
      <c r="J852" s="13"/>
      <c r="K852" s="33"/>
      <c r="L852" s="34" t="str">
        <f>IFERROR(INDEX('Pokemon Data'!A:A,MATCH($A852,'Pokemon Data'!$B:$B,0)),"")</f>
        <v/>
      </c>
      <c r="M852" s="34" t="str">
        <f>IFERROR(INDEX('Pokemon Data'!I:I,MATCH($A852,'Pokemon Data'!$B:$B,0)),"")</f>
        <v/>
      </c>
      <c r="N852" s="34" t="str">
        <f>IFERROR(INDEX('Pokemon Data'!J:J,MATCH($A852,'Pokemon Data'!$B:$B,0)),"")</f>
        <v/>
      </c>
      <c r="O852" s="34" t="str">
        <f>IFERROR(INDEX('Pokemon Data'!K:K,MATCH($A852,'Pokemon Data'!$B:$B,0)),"")</f>
        <v/>
      </c>
      <c r="P852" s="35" t="str">
        <f>IFERROR(INDEX('Level Multipliers'!$A:$A,MATCH($D852,'Level Multipliers'!$B:$B,0)),"")</f>
        <v/>
      </c>
      <c r="Q852" s="36" t="str">
        <f>IFERROR(INDEX('Level Multipliers'!$D:$D,MATCH(P852,'Level Multipliers'!$A:$A,0)),"")</f>
        <v/>
      </c>
      <c r="R852" s="37" t="str">
        <f t="shared" si="481"/>
        <v/>
      </c>
      <c r="S852" s="37" t="str">
        <f t="shared" si="482"/>
        <v/>
      </c>
      <c r="T852" s="38" t="str">
        <f t="shared" si="483"/>
        <v/>
      </c>
      <c r="U852" s="38" t="str">
        <f t="shared" si="484"/>
        <v/>
      </c>
      <c r="V852" s="38" t="b">
        <f t="shared" si="485"/>
        <v>1</v>
      </c>
      <c r="W852" s="37" t="str">
        <f t="array" ref="W852:AG852">IF(V852,"",IVSolution($M852,$N852,$O852,R852,S852,T852,U852,$E852,$F852,$G852,$H852,$I852))</f>
        <v/>
      </c>
      <c r="X852" s="37" t="str">
        <v/>
      </c>
      <c r="Y852" s="37" t="str">
        <v/>
      </c>
      <c r="Z852" s="39" t="str">
        <v/>
      </c>
      <c r="AA852" s="39" t="str">
        <v/>
      </c>
      <c r="AB852" s="37" t="str">
        <v/>
      </c>
      <c r="AC852" s="37" t="str">
        <v/>
      </c>
      <c r="AD852" s="37" t="str">
        <v/>
      </c>
      <c r="AE852" s="37" t="str">
        <v/>
      </c>
      <c r="AF852" s="37" t="str">
        <v/>
      </c>
      <c r="AG852" s="37" t="str">
        <v/>
      </c>
      <c r="AH852" s="40" t="str">
        <f t="shared" si="486"/>
        <v/>
      </c>
      <c r="AI852" s="36" t="str">
        <f>IFERROR(INDEX('Level Multipliers'!$D:$D,MATCH(AH852,'Level Multipliers'!$A:$A,0)),"")</f>
        <v/>
      </c>
      <c r="AJ852" s="37" t="str">
        <f t="shared" si="487"/>
        <v/>
      </c>
      <c r="AK852" s="37" t="str">
        <f t="shared" si="488"/>
        <v/>
      </c>
      <c r="AL852" s="38" t="str">
        <f t="shared" si="489"/>
        <v/>
      </c>
      <c r="AM852" s="38" t="str">
        <f t="shared" si="490"/>
        <v/>
      </c>
      <c r="AN852" s="38" t="b">
        <f t="shared" si="491"/>
        <v>1</v>
      </c>
      <c r="AO852" s="37" t="str">
        <f t="array" ref="AO852:AY852">IF(AN852,"",IVSolution($M852,$N852,$O852,AJ852,AK852,AL852,AM852,$E852,$F852,$G852,$H852,$I852))</f>
        <v/>
      </c>
      <c r="AP852" s="37" t="str">
        <v/>
      </c>
      <c r="AQ852" s="37" t="str">
        <v/>
      </c>
      <c r="AR852" s="39" t="str">
        <v/>
      </c>
      <c r="AS852" s="39" t="str">
        <v/>
      </c>
      <c r="AT852" s="37" t="str">
        <v/>
      </c>
      <c r="AU852" s="37" t="str">
        <v/>
      </c>
      <c r="AV852" s="37" t="str">
        <v/>
      </c>
      <c r="AW852" s="37" t="str">
        <v/>
      </c>
      <c r="AX852" s="37" t="str">
        <v/>
      </c>
      <c r="AY852" s="37" t="str">
        <v/>
      </c>
      <c r="AZ852" s="40" t="str">
        <f t="shared" si="492"/>
        <v/>
      </c>
      <c r="BA852" s="36" t="str">
        <f>IFERROR(INDEX('Level Multipliers'!$D:$D,MATCH(AZ852,'Level Multipliers'!$A:$A,0)),"")</f>
        <v/>
      </c>
      <c r="BB852" s="37" t="str">
        <f t="shared" si="493"/>
        <v/>
      </c>
      <c r="BC852" s="37" t="str">
        <f t="shared" si="494"/>
        <v/>
      </c>
      <c r="BD852" s="38" t="str">
        <f t="shared" si="495"/>
        <v/>
      </c>
      <c r="BE852" s="38" t="str">
        <f t="shared" si="496"/>
        <v/>
      </c>
      <c r="BF852" s="38" t="b">
        <f t="shared" si="497"/>
        <v>1</v>
      </c>
      <c r="BG852" s="37" t="str">
        <f t="array" ref="BG852:BQ852">IF(BF852,"",IVSolution($M852,$N852,$O852,BB852,BC852,BD852,BE852,$E852,$F852,$G852,$H852,$I852))</f>
        <v/>
      </c>
      <c r="BH852" s="37" t="str">
        <v/>
      </c>
      <c r="BI852" s="37" t="str">
        <v/>
      </c>
      <c r="BJ852" s="39" t="str">
        <v/>
      </c>
      <c r="BK852" s="39" t="str">
        <v/>
      </c>
      <c r="BL852" s="37" t="str">
        <v/>
      </c>
      <c r="BM852" s="37" t="str">
        <v/>
      </c>
      <c r="BN852" s="37" t="str">
        <v/>
      </c>
      <c r="BO852" s="37" t="str">
        <v/>
      </c>
      <c r="BP852" s="37" t="str">
        <v/>
      </c>
      <c r="BQ852" s="37" t="str">
        <v/>
      </c>
      <c r="BR852" s="40" t="str">
        <f t="shared" si="498"/>
        <v/>
      </c>
      <c r="BS852" s="36" t="str">
        <f>IFERROR(INDEX('Level Multipliers'!$D:$D,MATCH(BR852,'Level Multipliers'!$A:$A,0)),"")</f>
        <v/>
      </c>
      <c r="BT852" s="37" t="str">
        <f t="shared" si="499"/>
        <v/>
      </c>
      <c r="BU852" s="37" t="str">
        <f t="shared" si="500"/>
        <v/>
      </c>
      <c r="BV852" s="38" t="str">
        <f t="shared" si="501"/>
        <v/>
      </c>
      <c r="BW852" s="38" t="str">
        <f t="shared" si="502"/>
        <v/>
      </c>
      <c r="BX852" s="38" t="b">
        <f t="shared" si="503"/>
        <v>1</v>
      </c>
      <c r="BY852" s="37" t="str">
        <f t="array" ref="BY852:CI852">IF(BX852,"",IVSolution($M852,$N852,$O852,BT852,BU852,BV852,BW852,$E852,$F852,$G852,$H852,$I852))</f>
        <v/>
      </c>
      <c r="BZ852" s="37" t="str">
        <v/>
      </c>
      <c r="CA852" s="37" t="str">
        <v/>
      </c>
      <c r="CB852" s="39" t="str">
        <v/>
      </c>
      <c r="CC852" s="39" t="str">
        <v/>
      </c>
      <c r="CD852" s="37" t="str">
        <v/>
      </c>
      <c r="CE852" s="37" t="str">
        <v/>
      </c>
      <c r="CF852" s="37" t="str">
        <v/>
      </c>
      <c r="CG852" s="37" t="str">
        <v/>
      </c>
      <c r="CH852" s="37" t="str">
        <v/>
      </c>
      <c r="CI852" s="37" t="str">
        <v/>
      </c>
      <c r="CJ852" s="41" t="str">
        <f t="shared" si="504"/>
        <v/>
      </c>
      <c r="CK852" s="41" t="str">
        <f t="shared" si="505"/>
        <v/>
      </c>
      <c r="CL852" s="61" t="str">
        <f t="shared" si="506"/>
        <v/>
      </c>
      <c r="CM852" s="39" t="str">
        <f t="shared" si="507"/>
        <v/>
      </c>
      <c r="CN852" s="39" t="str">
        <f t="shared" si="508"/>
        <v/>
      </c>
      <c r="CO852" s="42" t="str">
        <f t="shared" si="509"/>
        <v/>
      </c>
      <c r="CP852" s="42" t="str">
        <f t="shared" si="510"/>
        <v/>
      </c>
      <c r="CQ852" s="42" t="str">
        <f t="shared" si="511"/>
        <v/>
      </c>
      <c r="CR852" s="42" t="str">
        <f t="shared" si="512"/>
        <v/>
      </c>
      <c r="CS852" s="42" t="str">
        <f t="shared" si="513"/>
        <v/>
      </c>
      <c r="CT852" s="42" t="str">
        <f t="shared" si="514"/>
        <v/>
      </c>
      <c r="CU852" s="43" t="str">
        <f t="shared" si="515"/>
        <v/>
      </c>
      <c r="CV852" s="43" t="str">
        <f t="shared" si="516"/>
        <v/>
      </c>
      <c r="CW852" s="43" t="str">
        <f t="shared" si="517"/>
        <v/>
      </c>
      <c r="CX852" s="13"/>
    </row>
    <row r="853" spans="1:102" x14ac:dyDescent="0.25">
      <c r="A853" s="31"/>
      <c r="B853" s="13"/>
      <c r="C853" s="13"/>
      <c r="D853" s="13"/>
      <c r="E853" s="32"/>
      <c r="F853" s="32"/>
      <c r="G853" s="32"/>
      <c r="H853" s="32"/>
      <c r="I853" s="32"/>
      <c r="J853" s="13"/>
      <c r="K853" s="33"/>
      <c r="L853" s="34" t="str">
        <f>IFERROR(INDEX('Pokemon Data'!A:A,MATCH($A853,'Pokemon Data'!$B:$B,0)),"")</f>
        <v/>
      </c>
      <c r="M853" s="34" t="str">
        <f>IFERROR(INDEX('Pokemon Data'!I:I,MATCH($A853,'Pokemon Data'!$B:$B,0)),"")</f>
        <v/>
      </c>
      <c r="N853" s="34" t="str">
        <f>IFERROR(INDEX('Pokemon Data'!J:J,MATCH($A853,'Pokemon Data'!$B:$B,0)),"")</f>
        <v/>
      </c>
      <c r="O853" s="34" t="str">
        <f>IFERROR(INDEX('Pokemon Data'!K:K,MATCH($A853,'Pokemon Data'!$B:$B,0)),"")</f>
        <v/>
      </c>
      <c r="P853" s="35" t="str">
        <f>IFERROR(INDEX('Level Multipliers'!$A:$A,MATCH($D853,'Level Multipliers'!$B:$B,0)),"")</f>
        <v/>
      </c>
      <c r="Q853" s="36" t="str">
        <f>IFERROR(INDEX('Level Multipliers'!$D:$D,MATCH(P853,'Level Multipliers'!$A:$A,0)),"")</f>
        <v/>
      </c>
      <c r="R853" s="37" t="str">
        <f t="shared" si="481"/>
        <v/>
      </c>
      <c r="S853" s="37" t="str">
        <f t="shared" si="482"/>
        <v/>
      </c>
      <c r="T853" s="38" t="str">
        <f t="shared" si="483"/>
        <v/>
      </c>
      <c r="U853" s="38" t="str">
        <f t="shared" si="484"/>
        <v/>
      </c>
      <c r="V853" s="38" t="b">
        <f t="shared" si="485"/>
        <v>1</v>
      </c>
      <c r="W853" s="37" t="str">
        <f t="array" ref="W853:AG853">IF(V853,"",IVSolution($M853,$N853,$O853,R853,S853,T853,U853,$E853,$F853,$G853,$H853,$I853))</f>
        <v/>
      </c>
      <c r="X853" s="37" t="str">
        <v/>
      </c>
      <c r="Y853" s="37" t="str">
        <v/>
      </c>
      <c r="Z853" s="39" t="str">
        <v/>
      </c>
      <c r="AA853" s="39" t="str">
        <v/>
      </c>
      <c r="AB853" s="37" t="str">
        <v/>
      </c>
      <c r="AC853" s="37" t="str">
        <v/>
      </c>
      <c r="AD853" s="37" t="str">
        <v/>
      </c>
      <c r="AE853" s="37" t="str">
        <v/>
      </c>
      <c r="AF853" s="37" t="str">
        <v/>
      </c>
      <c r="AG853" s="37" t="str">
        <v/>
      </c>
      <c r="AH853" s="40" t="str">
        <f t="shared" si="486"/>
        <v/>
      </c>
      <c r="AI853" s="36" t="str">
        <f>IFERROR(INDEX('Level Multipliers'!$D:$D,MATCH(AH853,'Level Multipliers'!$A:$A,0)),"")</f>
        <v/>
      </c>
      <c r="AJ853" s="37" t="str">
        <f t="shared" si="487"/>
        <v/>
      </c>
      <c r="AK853" s="37" t="str">
        <f t="shared" si="488"/>
        <v/>
      </c>
      <c r="AL853" s="38" t="str">
        <f t="shared" si="489"/>
        <v/>
      </c>
      <c r="AM853" s="38" t="str">
        <f t="shared" si="490"/>
        <v/>
      </c>
      <c r="AN853" s="38" t="b">
        <f t="shared" si="491"/>
        <v>1</v>
      </c>
      <c r="AO853" s="37" t="str">
        <f t="array" ref="AO853:AY853">IF(AN853,"",IVSolution($M853,$N853,$O853,AJ853,AK853,AL853,AM853,$E853,$F853,$G853,$H853,$I853))</f>
        <v/>
      </c>
      <c r="AP853" s="37" t="str">
        <v/>
      </c>
      <c r="AQ853" s="37" t="str">
        <v/>
      </c>
      <c r="AR853" s="39" t="str">
        <v/>
      </c>
      <c r="AS853" s="39" t="str">
        <v/>
      </c>
      <c r="AT853" s="37" t="str">
        <v/>
      </c>
      <c r="AU853" s="37" t="str">
        <v/>
      </c>
      <c r="AV853" s="37" t="str">
        <v/>
      </c>
      <c r="AW853" s="37" t="str">
        <v/>
      </c>
      <c r="AX853" s="37" t="str">
        <v/>
      </c>
      <c r="AY853" s="37" t="str">
        <v/>
      </c>
      <c r="AZ853" s="40" t="str">
        <f t="shared" si="492"/>
        <v/>
      </c>
      <c r="BA853" s="36" t="str">
        <f>IFERROR(INDEX('Level Multipliers'!$D:$D,MATCH(AZ853,'Level Multipliers'!$A:$A,0)),"")</f>
        <v/>
      </c>
      <c r="BB853" s="37" t="str">
        <f t="shared" si="493"/>
        <v/>
      </c>
      <c r="BC853" s="37" t="str">
        <f t="shared" si="494"/>
        <v/>
      </c>
      <c r="BD853" s="38" t="str">
        <f t="shared" si="495"/>
        <v/>
      </c>
      <c r="BE853" s="38" t="str">
        <f t="shared" si="496"/>
        <v/>
      </c>
      <c r="BF853" s="38" t="b">
        <f t="shared" si="497"/>
        <v>1</v>
      </c>
      <c r="BG853" s="37" t="str">
        <f t="array" ref="BG853:BQ853">IF(BF853,"",IVSolution($M853,$N853,$O853,BB853,BC853,BD853,BE853,$E853,$F853,$G853,$H853,$I853))</f>
        <v/>
      </c>
      <c r="BH853" s="37" t="str">
        <v/>
      </c>
      <c r="BI853" s="37" t="str">
        <v/>
      </c>
      <c r="BJ853" s="39" t="str">
        <v/>
      </c>
      <c r="BK853" s="39" t="str">
        <v/>
      </c>
      <c r="BL853" s="37" t="str">
        <v/>
      </c>
      <c r="BM853" s="37" t="str">
        <v/>
      </c>
      <c r="BN853" s="37" t="str">
        <v/>
      </c>
      <c r="BO853" s="37" t="str">
        <v/>
      </c>
      <c r="BP853" s="37" t="str">
        <v/>
      </c>
      <c r="BQ853" s="37" t="str">
        <v/>
      </c>
      <c r="BR853" s="40" t="str">
        <f t="shared" si="498"/>
        <v/>
      </c>
      <c r="BS853" s="36" t="str">
        <f>IFERROR(INDEX('Level Multipliers'!$D:$D,MATCH(BR853,'Level Multipliers'!$A:$A,0)),"")</f>
        <v/>
      </c>
      <c r="BT853" s="37" t="str">
        <f t="shared" si="499"/>
        <v/>
      </c>
      <c r="BU853" s="37" t="str">
        <f t="shared" si="500"/>
        <v/>
      </c>
      <c r="BV853" s="38" t="str">
        <f t="shared" si="501"/>
        <v/>
      </c>
      <c r="BW853" s="38" t="str">
        <f t="shared" si="502"/>
        <v/>
      </c>
      <c r="BX853" s="38" t="b">
        <f t="shared" si="503"/>
        <v>1</v>
      </c>
      <c r="BY853" s="37" t="str">
        <f t="array" ref="BY853:CI853">IF(BX853,"",IVSolution($M853,$N853,$O853,BT853,BU853,BV853,BW853,$E853,$F853,$G853,$H853,$I853))</f>
        <v/>
      </c>
      <c r="BZ853" s="37" t="str">
        <v/>
      </c>
      <c r="CA853" s="37" t="str">
        <v/>
      </c>
      <c r="CB853" s="39" t="str">
        <v/>
      </c>
      <c r="CC853" s="39" t="str">
        <v/>
      </c>
      <c r="CD853" s="37" t="str">
        <v/>
      </c>
      <c r="CE853" s="37" t="str">
        <v/>
      </c>
      <c r="CF853" s="37" t="str">
        <v/>
      </c>
      <c r="CG853" s="37" t="str">
        <v/>
      </c>
      <c r="CH853" s="37" t="str">
        <v/>
      </c>
      <c r="CI853" s="37" t="str">
        <v/>
      </c>
      <c r="CJ853" s="41" t="str">
        <f t="shared" si="504"/>
        <v/>
      </c>
      <c r="CK853" s="41" t="str">
        <f t="shared" si="505"/>
        <v/>
      </c>
      <c r="CL853" s="61" t="str">
        <f t="shared" si="506"/>
        <v/>
      </c>
      <c r="CM853" s="39" t="str">
        <f t="shared" si="507"/>
        <v/>
      </c>
      <c r="CN853" s="39" t="str">
        <f t="shared" si="508"/>
        <v/>
      </c>
      <c r="CO853" s="42" t="str">
        <f t="shared" si="509"/>
        <v/>
      </c>
      <c r="CP853" s="42" t="str">
        <f t="shared" si="510"/>
        <v/>
      </c>
      <c r="CQ853" s="42" t="str">
        <f t="shared" si="511"/>
        <v/>
      </c>
      <c r="CR853" s="42" t="str">
        <f t="shared" si="512"/>
        <v/>
      </c>
      <c r="CS853" s="42" t="str">
        <f t="shared" si="513"/>
        <v/>
      </c>
      <c r="CT853" s="42" t="str">
        <f t="shared" si="514"/>
        <v/>
      </c>
      <c r="CU853" s="43" t="str">
        <f t="shared" si="515"/>
        <v/>
      </c>
      <c r="CV853" s="43" t="str">
        <f t="shared" si="516"/>
        <v/>
      </c>
      <c r="CW853" s="43" t="str">
        <f t="shared" si="517"/>
        <v/>
      </c>
      <c r="CX853" s="13"/>
    </row>
    <row r="854" spans="1:102" x14ac:dyDescent="0.25">
      <c r="A854" s="31"/>
      <c r="B854" s="13"/>
      <c r="C854" s="13"/>
      <c r="D854" s="13"/>
      <c r="E854" s="32"/>
      <c r="F854" s="32"/>
      <c r="G854" s="32"/>
      <c r="H854" s="32"/>
      <c r="I854" s="32"/>
      <c r="J854" s="13"/>
      <c r="K854" s="33"/>
      <c r="L854" s="34" t="str">
        <f>IFERROR(INDEX('Pokemon Data'!A:A,MATCH($A854,'Pokemon Data'!$B:$B,0)),"")</f>
        <v/>
      </c>
      <c r="M854" s="34" t="str">
        <f>IFERROR(INDEX('Pokemon Data'!I:I,MATCH($A854,'Pokemon Data'!$B:$B,0)),"")</f>
        <v/>
      </c>
      <c r="N854" s="34" t="str">
        <f>IFERROR(INDEX('Pokemon Data'!J:J,MATCH($A854,'Pokemon Data'!$B:$B,0)),"")</f>
        <v/>
      </c>
      <c r="O854" s="34" t="str">
        <f>IFERROR(INDEX('Pokemon Data'!K:K,MATCH($A854,'Pokemon Data'!$B:$B,0)),"")</f>
        <v/>
      </c>
      <c r="P854" s="35" t="str">
        <f>IFERROR(INDEX('Level Multipliers'!$A:$A,MATCH($D854,'Level Multipliers'!$B:$B,0)),"")</f>
        <v/>
      </c>
      <c r="Q854" s="36" t="str">
        <f>IFERROR(INDEX('Level Multipliers'!$D:$D,MATCH(P854,'Level Multipliers'!$A:$A,0)),"")</f>
        <v/>
      </c>
      <c r="R854" s="37" t="str">
        <f t="shared" si="481"/>
        <v/>
      </c>
      <c r="S854" s="37" t="str">
        <f t="shared" si="482"/>
        <v/>
      </c>
      <c r="T854" s="38" t="str">
        <f t="shared" si="483"/>
        <v/>
      </c>
      <c r="U854" s="38" t="str">
        <f t="shared" si="484"/>
        <v/>
      </c>
      <c r="V854" s="38" t="b">
        <f t="shared" si="485"/>
        <v>1</v>
      </c>
      <c r="W854" s="37" t="str">
        <f t="array" ref="W854:AG854">IF(V854,"",IVSolution($M854,$N854,$O854,R854,S854,T854,U854,$E854,$F854,$G854,$H854,$I854))</f>
        <v/>
      </c>
      <c r="X854" s="37" t="str">
        <v/>
      </c>
      <c r="Y854" s="37" t="str">
        <v/>
      </c>
      <c r="Z854" s="39" t="str">
        <v/>
      </c>
      <c r="AA854" s="39" t="str">
        <v/>
      </c>
      <c r="AB854" s="37" t="str">
        <v/>
      </c>
      <c r="AC854" s="37" t="str">
        <v/>
      </c>
      <c r="AD854" s="37" t="str">
        <v/>
      </c>
      <c r="AE854" s="37" t="str">
        <v/>
      </c>
      <c r="AF854" s="37" t="str">
        <v/>
      </c>
      <c r="AG854" s="37" t="str">
        <v/>
      </c>
      <c r="AH854" s="40" t="str">
        <f t="shared" si="486"/>
        <v/>
      </c>
      <c r="AI854" s="36" t="str">
        <f>IFERROR(INDEX('Level Multipliers'!$D:$D,MATCH(AH854,'Level Multipliers'!$A:$A,0)),"")</f>
        <v/>
      </c>
      <c r="AJ854" s="37" t="str">
        <f t="shared" si="487"/>
        <v/>
      </c>
      <c r="AK854" s="37" t="str">
        <f t="shared" si="488"/>
        <v/>
      </c>
      <c r="AL854" s="38" t="str">
        <f t="shared" si="489"/>
        <v/>
      </c>
      <c r="AM854" s="38" t="str">
        <f t="shared" si="490"/>
        <v/>
      </c>
      <c r="AN854" s="38" t="b">
        <f t="shared" si="491"/>
        <v>1</v>
      </c>
      <c r="AO854" s="37" t="str">
        <f t="array" ref="AO854:AY854">IF(AN854,"",IVSolution($M854,$N854,$O854,AJ854,AK854,AL854,AM854,$E854,$F854,$G854,$H854,$I854))</f>
        <v/>
      </c>
      <c r="AP854" s="37" t="str">
        <v/>
      </c>
      <c r="AQ854" s="37" t="str">
        <v/>
      </c>
      <c r="AR854" s="39" t="str">
        <v/>
      </c>
      <c r="AS854" s="39" t="str">
        <v/>
      </c>
      <c r="AT854" s="37" t="str">
        <v/>
      </c>
      <c r="AU854" s="37" t="str">
        <v/>
      </c>
      <c r="AV854" s="37" t="str">
        <v/>
      </c>
      <c r="AW854" s="37" t="str">
        <v/>
      </c>
      <c r="AX854" s="37" t="str">
        <v/>
      </c>
      <c r="AY854" s="37" t="str">
        <v/>
      </c>
      <c r="AZ854" s="40" t="str">
        <f t="shared" si="492"/>
        <v/>
      </c>
      <c r="BA854" s="36" t="str">
        <f>IFERROR(INDEX('Level Multipliers'!$D:$D,MATCH(AZ854,'Level Multipliers'!$A:$A,0)),"")</f>
        <v/>
      </c>
      <c r="BB854" s="37" t="str">
        <f t="shared" si="493"/>
        <v/>
      </c>
      <c r="BC854" s="37" t="str">
        <f t="shared" si="494"/>
        <v/>
      </c>
      <c r="BD854" s="38" t="str">
        <f t="shared" si="495"/>
        <v/>
      </c>
      <c r="BE854" s="38" t="str">
        <f t="shared" si="496"/>
        <v/>
      </c>
      <c r="BF854" s="38" t="b">
        <f t="shared" si="497"/>
        <v>1</v>
      </c>
      <c r="BG854" s="37" t="str">
        <f t="array" ref="BG854:BQ854">IF(BF854,"",IVSolution($M854,$N854,$O854,BB854,BC854,BD854,BE854,$E854,$F854,$G854,$H854,$I854))</f>
        <v/>
      </c>
      <c r="BH854" s="37" t="str">
        <v/>
      </c>
      <c r="BI854" s="37" t="str">
        <v/>
      </c>
      <c r="BJ854" s="39" t="str">
        <v/>
      </c>
      <c r="BK854" s="39" t="str">
        <v/>
      </c>
      <c r="BL854" s="37" t="str">
        <v/>
      </c>
      <c r="BM854" s="37" t="str">
        <v/>
      </c>
      <c r="BN854" s="37" t="str">
        <v/>
      </c>
      <c r="BO854" s="37" t="str">
        <v/>
      </c>
      <c r="BP854" s="37" t="str">
        <v/>
      </c>
      <c r="BQ854" s="37" t="str">
        <v/>
      </c>
      <c r="BR854" s="40" t="str">
        <f t="shared" si="498"/>
        <v/>
      </c>
      <c r="BS854" s="36" t="str">
        <f>IFERROR(INDEX('Level Multipliers'!$D:$D,MATCH(BR854,'Level Multipliers'!$A:$A,0)),"")</f>
        <v/>
      </c>
      <c r="BT854" s="37" t="str">
        <f t="shared" si="499"/>
        <v/>
      </c>
      <c r="BU854" s="37" t="str">
        <f t="shared" si="500"/>
        <v/>
      </c>
      <c r="BV854" s="38" t="str">
        <f t="shared" si="501"/>
        <v/>
      </c>
      <c r="BW854" s="38" t="str">
        <f t="shared" si="502"/>
        <v/>
      </c>
      <c r="BX854" s="38" t="b">
        <f t="shared" si="503"/>
        <v>1</v>
      </c>
      <c r="BY854" s="37" t="str">
        <f t="array" ref="BY854:CI854">IF(BX854,"",IVSolution($M854,$N854,$O854,BT854,BU854,BV854,BW854,$E854,$F854,$G854,$H854,$I854))</f>
        <v/>
      </c>
      <c r="BZ854" s="37" t="str">
        <v/>
      </c>
      <c r="CA854" s="37" t="str">
        <v/>
      </c>
      <c r="CB854" s="39" t="str">
        <v/>
      </c>
      <c r="CC854" s="39" t="str">
        <v/>
      </c>
      <c r="CD854" s="37" t="str">
        <v/>
      </c>
      <c r="CE854" s="37" t="str">
        <v/>
      </c>
      <c r="CF854" s="37" t="str">
        <v/>
      </c>
      <c r="CG854" s="37" t="str">
        <v/>
      </c>
      <c r="CH854" s="37" t="str">
        <v/>
      </c>
      <c r="CI854" s="37" t="str">
        <v/>
      </c>
      <c r="CJ854" s="41" t="str">
        <f t="shared" si="504"/>
        <v/>
      </c>
      <c r="CK854" s="41" t="str">
        <f t="shared" si="505"/>
        <v/>
      </c>
      <c r="CL854" s="61" t="str">
        <f t="shared" si="506"/>
        <v/>
      </c>
      <c r="CM854" s="39" t="str">
        <f t="shared" si="507"/>
        <v/>
      </c>
      <c r="CN854" s="39" t="str">
        <f t="shared" si="508"/>
        <v/>
      </c>
      <c r="CO854" s="42" t="str">
        <f t="shared" si="509"/>
        <v/>
      </c>
      <c r="CP854" s="42" t="str">
        <f t="shared" si="510"/>
        <v/>
      </c>
      <c r="CQ854" s="42" t="str">
        <f t="shared" si="511"/>
        <v/>
      </c>
      <c r="CR854" s="42" t="str">
        <f t="shared" si="512"/>
        <v/>
      </c>
      <c r="CS854" s="42" t="str">
        <f t="shared" si="513"/>
        <v/>
      </c>
      <c r="CT854" s="42" t="str">
        <f t="shared" si="514"/>
        <v/>
      </c>
      <c r="CU854" s="43" t="str">
        <f t="shared" si="515"/>
        <v/>
      </c>
      <c r="CV854" s="43" t="str">
        <f t="shared" si="516"/>
        <v/>
      </c>
      <c r="CW854" s="43" t="str">
        <f t="shared" si="517"/>
        <v/>
      </c>
      <c r="CX854" s="13"/>
    </row>
    <row r="855" spans="1:102" x14ac:dyDescent="0.25">
      <c r="A855" s="31"/>
      <c r="B855" s="13"/>
      <c r="C855" s="13"/>
      <c r="D855" s="13"/>
      <c r="E855" s="32"/>
      <c r="F855" s="32"/>
      <c r="G855" s="32"/>
      <c r="H855" s="32"/>
      <c r="I855" s="32"/>
      <c r="J855" s="13"/>
      <c r="K855" s="33"/>
      <c r="L855" s="34" t="str">
        <f>IFERROR(INDEX('Pokemon Data'!A:A,MATCH($A855,'Pokemon Data'!$B:$B,0)),"")</f>
        <v/>
      </c>
      <c r="M855" s="34" t="str">
        <f>IFERROR(INDEX('Pokemon Data'!I:I,MATCH($A855,'Pokemon Data'!$B:$B,0)),"")</f>
        <v/>
      </c>
      <c r="N855" s="34" t="str">
        <f>IFERROR(INDEX('Pokemon Data'!J:J,MATCH($A855,'Pokemon Data'!$B:$B,0)),"")</f>
        <v/>
      </c>
      <c r="O855" s="34" t="str">
        <f>IFERROR(INDEX('Pokemon Data'!K:K,MATCH($A855,'Pokemon Data'!$B:$B,0)),"")</f>
        <v/>
      </c>
      <c r="P855" s="35" t="str">
        <f>IFERROR(INDEX('Level Multipliers'!$A:$A,MATCH($D855,'Level Multipliers'!$B:$B,0)),"")</f>
        <v/>
      </c>
      <c r="Q855" s="36" t="str">
        <f>IFERROR(INDEX('Level Multipliers'!$D:$D,MATCH(P855,'Level Multipliers'!$A:$A,0)),"")</f>
        <v/>
      </c>
      <c r="R855" s="37" t="str">
        <f t="shared" si="481"/>
        <v/>
      </c>
      <c r="S855" s="37" t="str">
        <f t="shared" si="482"/>
        <v/>
      </c>
      <c r="T855" s="38" t="str">
        <f t="shared" si="483"/>
        <v/>
      </c>
      <c r="U855" s="38" t="str">
        <f t="shared" si="484"/>
        <v/>
      </c>
      <c r="V855" s="38" t="b">
        <f t="shared" si="485"/>
        <v>1</v>
      </c>
      <c r="W855" s="37" t="str">
        <f t="array" ref="W855:AG855">IF(V855,"",IVSolution($M855,$N855,$O855,R855,S855,T855,U855,$E855,$F855,$G855,$H855,$I855))</f>
        <v/>
      </c>
      <c r="X855" s="37" t="str">
        <v/>
      </c>
      <c r="Y855" s="37" t="str">
        <v/>
      </c>
      <c r="Z855" s="39" t="str">
        <v/>
      </c>
      <c r="AA855" s="39" t="str">
        <v/>
      </c>
      <c r="AB855" s="37" t="str">
        <v/>
      </c>
      <c r="AC855" s="37" t="str">
        <v/>
      </c>
      <c r="AD855" s="37" t="str">
        <v/>
      </c>
      <c r="AE855" s="37" t="str">
        <v/>
      </c>
      <c r="AF855" s="37" t="str">
        <v/>
      </c>
      <c r="AG855" s="37" t="str">
        <v/>
      </c>
      <c r="AH855" s="40" t="str">
        <f t="shared" si="486"/>
        <v/>
      </c>
      <c r="AI855" s="36" t="str">
        <f>IFERROR(INDEX('Level Multipliers'!$D:$D,MATCH(AH855,'Level Multipliers'!$A:$A,0)),"")</f>
        <v/>
      </c>
      <c r="AJ855" s="37" t="str">
        <f t="shared" si="487"/>
        <v/>
      </c>
      <c r="AK855" s="37" t="str">
        <f t="shared" si="488"/>
        <v/>
      </c>
      <c r="AL855" s="38" t="str">
        <f t="shared" si="489"/>
        <v/>
      </c>
      <c r="AM855" s="38" t="str">
        <f t="shared" si="490"/>
        <v/>
      </c>
      <c r="AN855" s="38" t="b">
        <f t="shared" si="491"/>
        <v>1</v>
      </c>
      <c r="AO855" s="37" t="str">
        <f t="array" ref="AO855:AY855">IF(AN855,"",IVSolution($M855,$N855,$O855,AJ855,AK855,AL855,AM855,$E855,$F855,$G855,$H855,$I855))</f>
        <v/>
      </c>
      <c r="AP855" s="37" t="str">
        <v/>
      </c>
      <c r="AQ855" s="37" t="str">
        <v/>
      </c>
      <c r="AR855" s="39" t="str">
        <v/>
      </c>
      <c r="AS855" s="39" t="str">
        <v/>
      </c>
      <c r="AT855" s="37" t="str">
        <v/>
      </c>
      <c r="AU855" s="37" t="str">
        <v/>
      </c>
      <c r="AV855" s="37" t="str">
        <v/>
      </c>
      <c r="AW855" s="37" t="str">
        <v/>
      </c>
      <c r="AX855" s="37" t="str">
        <v/>
      </c>
      <c r="AY855" s="37" t="str">
        <v/>
      </c>
      <c r="AZ855" s="40" t="str">
        <f t="shared" si="492"/>
        <v/>
      </c>
      <c r="BA855" s="36" t="str">
        <f>IFERROR(INDEX('Level Multipliers'!$D:$D,MATCH(AZ855,'Level Multipliers'!$A:$A,0)),"")</f>
        <v/>
      </c>
      <c r="BB855" s="37" t="str">
        <f t="shared" si="493"/>
        <v/>
      </c>
      <c r="BC855" s="37" t="str">
        <f t="shared" si="494"/>
        <v/>
      </c>
      <c r="BD855" s="38" t="str">
        <f t="shared" si="495"/>
        <v/>
      </c>
      <c r="BE855" s="38" t="str">
        <f t="shared" si="496"/>
        <v/>
      </c>
      <c r="BF855" s="38" t="b">
        <f t="shared" si="497"/>
        <v>1</v>
      </c>
      <c r="BG855" s="37" t="str">
        <f t="array" ref="BG855:BQ855">IF(BF855,"",IVSolution($M855,$N855,$O855,BB855,BC855,BD855,BE855,$E855,$F855,$G855,$H855,$I855))</f>
        <v/>
      </c>
      <c r="BH855" s="37" t="str">
        <v/>
      </c>
      <c r="BI855" s="37" t="str">
        <v/>
      </c>
      <c r="BJ855" s="39" t="str">
        <v/>
      </c>
      <c r="BK855" s="39" t="str">
        <v/>
      </c>
      <c r="BL855" s="37" t="str">
        <v/>
      </c>
      <c r="BM855" s="37" t="str">
        <v/>
      </c>
      <c r="BN855" s="37" t="str">
        <v/>
      </c>
      <c r="BO855" s="37" t="str">
        <v/>
      </c>
      <c r="BP855" s="37" t="str">
        <v/>
      </c>
      <c r="BQ855" s="37" t="str">
        <v/>
      </c>
      <c r="BR855" s="40" t="str">
        <f t="shared" si="498"/>
        <v/>
      </c>
      <c r="BS855" s="36" t="str">
        <f>IFERROR(INDEX('Level Multipliers'!$D:$D,MATCH(BR855,'Level Multipliers'!$A:$A,0)),"")</f>
        <v/>
      </c>
      <c r="BT855" s="37" t="str">
        <f t="shared" si="499"/>
        <v/>
      </c>
      <c r="BU855" s="37" t="str">
        <f t="shared" si="500"/>
        <v/>
      </c>
      <c r="BV855" s="38" t="str">
        <f t="shared" si="501"/>
        <v/>
      </c>
      <c r="BW855" s="38" t="str">
        <f t="shared" si="502"/>
        <v/>
      </c>
      <c r="BX855" s="38" t="b">
        <f t="shared" si="503"/>
        <v>1</v>
      </c>
      <c r="BY855" s="37" t="str">
        <f t="array" ref="BY855:CI855">IF(BX855,"",IVSolution($M855,$N855,$O855,BT855,BU855,BV855,BW855,$E855,$F855,$G855,$H855,$I855))</f>
        <v/>
      </c>
      <c r="BZ855" s="37" t="str">
        <v/>
      </c>
      <c r="CA855" s="37" t="str">
        <v/>
      </c>
      <c r="CB855" s="39" t="str">
        <v/>
      </c>
      <c r="CC855" s="39" t="str">
        <v/>
      </c>
      <c r="CD855" s="37" t="str">
        <v/>
      </c>
      <c r="CE855" s="37" t="str">
        <v/>
      </c>
      <c r="CF855" s="37" t="str">
        <v/>
      </c>
      <c r="CG855" s="37" t="str">
        <v/>
      </c>
      <c r="CH855" s="37" t="str">
        <v/>
      </c>
      <c r="CI855" s="37" t="str">
        <v/>
      </c>
      <c r="CJ855" s="41" t="str">
        <f t="shared" si="504"/>
        <v/>
      </c>
      <c r="CK855" s="41" t="str">
        <f t="shared" si="505"/>
        <v/>
      </c>
      <c r="CL855" s="61" t="str">
        <f t="shared" si="506"/>
        <v/>
      </c>
      <c r="CM855" s="39" t="str">
        <f t="shared" si="507"/>
        <v/>
      </c>
      <c r="CN855" s="39" t="str">
        <f t="shared" si="508"/>
        <v/>
      </c>
      <c r="CO855" s="42" t="str">
        <f t="shared" si="509"/>
        <v/>
      </c>
      <c r="CP855" s="42" t="str">
        <f t="shared" si="510"/>
        <v/>
      </c>
      <c r="CQ855" s="42" t="str">
        <f t="shared" si="511"/>
        <v/>
      </c>
      <c r="CR855" s="42" t="str">
        <f t="shared" si="512"/>
        <v/>
      </c>
      <c r="CS855" s="42" t="str">
        <f t="shared" si="513"/>
        <v/>
      </c>
      <c r="CT855" s="42" t="str">
        <f t="shared" si="514"/>
        <v/>
      </c>
      <c r="CU855" s="43" t="str">
        <f t="shared" si="515"/>
        <v/>
      </c>
      <c r="CV855" s="43" t="str">
        <f t="shared" si="516"/>
        <v/>
      </c>
      <c r="CW855" s="43" t="str">
        <f t="shared" si="517"/>
        <v/>
      </c>
      <c r="CX855" s="13"/>
    </row>
    <row r="856" spans="1:102" x14ac:dyDescent="0.25">
      <c r="A856" s="31"/>
      <c r="B856" s="13"/>
      <c r="C856" s="13"/>
      <c r="D856" s="13"/>
      <c r="E856" s="32"/>
      <c r="F856" s="32"/>
      <c r="G856" s="32"/>
      <c r="H856" s="32"/>
      <c r="I856" s="32"/>
      <c r="J856" s="13"/>
      <c r="K856" s="33"/>
      <c r="L856" s="34" t="str">
        <f>IFERROR(INDEX('Pokemon Data'!A:A,MATCH($A856,'Pokemon Data'!$B:$B,0)),"")</f>
        <v/>
      </c>
      <c r="M856" s="34" t="str">
        <f>IFERROR(INDEX('Pokemon Data'!I:I,MATCH($A856,'Pokemon Data'!$B:$B,0)),"")</f>
        <v/>
      </c>
      <c r="N856" s="34" t="str">
        <f>IFERROR(INDEX('Pokemon Data'!J:J,MATCH($A856,'Pokemon Data'!$B:$B,0)),"")</f>
        <v/>
      </c>
      <c r="O856" s="34" t="str">
        <f>IFERROR(INDEX('Pokemon Data'!K:K,MATCH($A856,'Pokemon Data'!$B:$B,0)),"")</f>
        <v/>
      </c>
      <c r="P856" s="35" t="str">
        <f>IFERROR(INDEX('Level Multipliers'!$A:$A,MATCH($D856,'Level Multipliers'!$B:$B,0)),"")</f>
        <v/>
      </c>
      <c r="Q856" s="36" t="str">
        <f>IFERROR(INDEX('Level Multipliers'!$D:$D,MATCH(P856,'Level Multipliers'!$A:$A,0)),"")</f>
        <v/>
      </c>
      <c r="R856" s="37" t="str">
        <f t="shared" si="481"/>
        <v/>
      </c>
      <c r="S856" s="37" t="str">
        <f t="shared" si="482"/>
        <v/>
      </c>
      <c r="T856" s="38" t="str">
        <f t="shared" si="483"/>
        <v/>
      </c>
      <c r="U856" s="38" t="str">
        <f t="shared" si="484"/>
        <v/>
      </c>
      <c r="V856" s="38" t="b">
        <f t="shared" si="485"/>
        <v>1</v>
      </c>
      <c r="W856" s="37" t="str">
        <f t="array" ref="W856:AG856">IF(V856,"",IVSolution($M856,$N856,$O856,R856,S856,T856,U856,$E856,$F856,$G856,$H856,$I856))</f>
        <v/>
      </c>
      <c r="X856" s="37" t="str">
        <v/>
      </c>
      <c r="Y856" s="37" t="str">
        <v/>
      </c>
      <c r="Z856" s="39" t="str">
        <v/>
      </c>
      <c r="AA856" s="39" t="str">
        <v/>
      </c>
      <c r="AB856" s="37" t="str">
        <v/>
      </c>
      <c r="AC856" s="37" t="str">
        <v/>
      </c>
      <c r="AD856" s="37" t="str">
        <v/>
      </c>
      <c r="AE856" s="37" t="str">
        <v/>
      </c>
      <c r="AF856" s="37" t="str">
        <v/>
      </c>
      <c r="AG856" s="37" t="str">
        <v/>
      </c>
      <c r="AH856" s="40" t="str">
        <f t="shared" si="486"/>
        <v/>
      </c>
      <c r="AI856" s="36" t="str">
        <f>IFERROR(INDEX('Level Multipliers'!$D:$D,MATCH(AH856,'Level Multipliers'!$A:$A,0)),"")</f>
        <v/>
      </c>
      <c r="AJ856" s="37" t="str">
        <f t="shared" si="487"/>
        <v/>
      </c>
      <c r="AK856" s="37" t="str">
        <f t="shared" si="488"/>
        <v/>
      </c>
      <c r="AL856" s="38" t="str">
        <f t="shared" si="489"/>
        <v/>
      </c>
      <c r="AM856" s="38" t="str">
        <f t="shared" si="490"/>
        <v/>
      </c>
      <c r="AN856" s="38" t="b">
        <f t="shared" si="491"/>
        <v>1</v>
      </c>
      <c r="AO856" s="37" t="str">
        <f t="array" ref="AO856:AY856">IF(AN856,"",IVSolution($M856,$N856,$O856,AJ856,AK856,AL856,AM856,$E856,$F856,$G856,$H856,$I856))</f>
        <v/>
      </c>
      <c r="AP856" s="37" t="str">
        <v/>
      </c>
      <c r="AQ856" s="37" t="str">
        <v/>
      </c>
      <c r="AR856" s="39" t="str">
        <v/>
      </c>
      <c r="AS856" s="39" t="str">
        <v/>
      </c>
      <c r="AT856" s="37" t="str">
        <v/>
      </c>
      <c r="AU856" s="37" t="str">
        <v/>
      </c>
      <c r="AV856" s="37" t="str">
        <v/>
      </c>
      <c r="AW856" s="37" t="str">
        <v/>
      </c>
      <c r="AX856" s="37" t="str">
        <v/>
      </c>
      <c r="AY856" s="37" t="str">
        <v/>
      </c>
      <c r="AZ856" s="40" t="str">
        <f t="shared" si="492"/>
        <v/>
      </c>
      <c r="BA856" s="36" t="str">
        <f>IFERROR(INDEX('Level Multipliers'!$D:$D,MATCH(AZ856,'Level Multipliers'!$A:$A,0)),"")</f>
        <v/>
      </c>
      <c r="BB856" s="37" t="str">
        <f t="shared" si="493"/>
        <v/>
      </c>
      <c r="BC856" s="37" t="str">
        <f t="shared" si="494"/>
        <v/>
      </c>
      <c r="BD856" s="38" t="str">
        <f t="shared" si="495"/>
        <v/>
      </c>
      <c r="BE856" s="38" t="str">
        <f t="shared" si="496"/>
        <v/>
      </c>
      <c r="BF856" s="38" t="b">
        <f t="shared" si="497"/>
        <v>1</v>
      </c>
      <c r="BG856" s="37" t="str">
        <f t="array" ref="BG856:BQ856">IF(BF856,"",IVSolution($M856,$N856,$O856,BB856,BC856,BD856,BE856,$E856,$F856,$G856,$H856,$I856))</f>
        <v/>
      </c>
      <c r="BH856" s="37" t="str">
        <v/>
      </c>
      <c r="BI856" s="37" t="str">
        <v/>
      </c>
      <c r="BJ856" s="39" t="str">
        <v/>
      </c>
      <c r="BK856" s="39" t="str">
        <v/>
      </c>
      <c r="BL856" s="37" t="str">
        <v/>
      </c>
      <c r="BM856" s="37" t="str">
        <v/>
      </c>
      <c r="BN856" s="37" t="str">
        <v/>
      </c>
      <c r="BO856" s="37" t="str">
        <v/>
      </c>
      <c r="BP856" s="37" t="str">
        <v/>
      </c>
      <c r="BQ856" s="37" t="str">
        <v/>
      </c>
      <c r="BR856" s="40" t="str">
        <f t="shared" si="498"/>
        <v/>
      </c>
      <c r="BS856" s="36" t="str">
        <f>IFERROR(INDEX('Level Multipliers'!$D:$D,MATCH(BR856,'Level Multipliers'!$A:$A,0)),"")</f>
        <v/>
      </c>
      <c r="BT856" s="37" t="str">
        <f t="shared" si="499"/>
        <v/>
      </c>
      <c r="BU856" s="37" t="str">
        <f t="shared" si="500"/>
        <v/>
      </c>
      <c r="BV856" s="38" t="str">
        <f t="shared" si="501"/>
        <v/>
      </c>
      <c r="BW856" s="38" t="str">
        <f t="shared" si="502"/>
        <v/>
      </c>
      <c r="BX856" s="38" t="b">
        <f t="shared" si="503"/>
        <v>1</v>
      </c>
      <c r="BY856" s="37" t="str">
        <f t="array" ref="BY856:CI856">IF(BX856,"",IVSolution($M856,$N856,$O856,BT856,BU856,BV856,BW856,$E856,$F856,$G856,$H856,$I856))</f>
        <v/>
      </c>
      <c r="BZ856" s="37" t="str">
        <v/>
      </c>
      <c r="CA856" s="37" t="str">
        <v/>
      </c>
      <c r="CB856" s="39" t="str">
        <v/>
      </c>
      <c r="CC856" s="39" t="str">
        <v/>
      </c>
      <c r="CD856" s="37" t="str">
        <v/>
      </c>
      <c r="CE856" s="37" t="str">
        <v/>
      </c>
      <c r="CF856" s="37" t="str">
        <v/>
      </c>
      <c r="CG856" s="37" t="str">
        <v/>
      </c>
      <c r="CH856" s="37" t="str">
        <v/>
      </c>
      <c r="CI856" s="37" t="str">
        <v/>
      </c>
      <c r="CJ856" s="41" t="str">
        <f t="shared" si="504"/>
        <v/>
      </c>
      <c r="CK856" s="41" t="str">
        <f t="shared" si="505"/>
        <v/>
      </c>
      <c r="CL856" s="61" t="str">
        <f t="shared" si="506"/>
        <v/>
      </c>
      <c r="CM856" s="39" t="str">
        <f t="shared" si="507"/>
        <v/>
      </c>
      <c r="CN856" s="39" t="str">
        <f t="shared" si="508"/>
        <v/>
      </c>
      <c r="CO856" s="42" t="str">
        <f t="shared" si="509"/>
        <v/>
      </c>
      <c r="CP856" s="42" t="str">
        <f t="shared" si="510"/>
        <v/>
      </c>
      <c r="CQ856" s="42" t="str">
        <f t="shared" si="511"/>
        <v/>
      </c>
      <c r="CR856" s="42" t="str">
        <f t="shared" si="512"/>
        <v/>
      </c>
      <c r="CS856" s="42" t="str">
        <f t="shared" si="513"/>
        <v/>
      </c>
      <c r="CT856" s="42" t="str">
        <f t="shared" si="514"/>
        <v/>
      </c>
      <c r="CU856" s="43" t="str">
        <f t="shared" si="515"/>
        <v/>
      </c>
      <c r="CV856" s="43" t="str">
        <f t="shared" si="516"/>
        <v/>
      </c>
      <c r="CW856" s="43" t="str">
        <f t="shared" si="517"/>
        <v/>
      </c>
      <c r="CX856" s="13"/>
    </row>
    <row r="857" spans="1:102" x14ac:dyDescent="0.25">
      <c r="A857" s="31"/>
      <c r="B857" s="13"/>
      <c r="C857" s="13"/>
      <c r="D857" s="13"/>
      <c r="E857" s="32"/>
      <c r="F857" s="32"/>
      <c r="G857" s="32"/>
      <c r="H857" s="32"/>
      <c r="I857" s="32"/>
      <c r="J857" s="13"/>
      <c r="K857" s="33"/>
      <c r="L857" s="34" t="str">
        <f>IFERROR(INDEX('Pokemon Data'!A:A,MATCH($A857,'Pokemon Data'!$B:$B,0)),"")</f>
        <v/>
      </c>
      <c r="M857" s="34" t="str">
        <f>IFERROR(INDEX('Pokemon Data'!I:I,MATCH($A857,'Pokemon Data'!$B:$B,0)),"")</f>
        <v/>
      </c>
      <c r="N857" s="34" t="str">
        <f>IFERROR(INDEX('Pokemon Data'!J:J,MATCH($A857,'Pokemon Data'!$B:$B,0)),"")</f>
        <v/>
      </c>
      <c r="O857" s="34" t="str">
        <f>IFERROR(INDEX('Pokemon Data'!K:K,MATCH($A857,'Pokemon Data'!$B:$B,0)),"")</f>
        <v/>
      </c>
      <c r="P857" s="35" t="str">
        <f>IFERROR(INDEX('Level Multipliers'!$A:$A,MATCH($D857,'Level Multipliers'!$B:$B,0)),"")</f>
        <v/>
      </c>
      <c r="Q857" s="36" t="str">
        <f>IFERROR(INDEX('Level Multipliers'!$D:$D,MATCH(P857,'Level Multipliers'!$A:$A,0)),"")</f>
        <v/>
      </c>
      <c r="R857" s="37" t="str">
        <f t="shared" si="481"/>
        <v/>
      </c>
      <c r="S857" s="37" t="str">
        <f t="shared" si="482"/>
        <v/>
      </c>
      <c r="T857" s="38" t="str">
        <f t="shared" si="483"/>
        <v/>
      </c>
      <c r="U857" s="38" t="str">
        <f t="shared" si="484"/>
        <v/>
      </c>
      <c r="V857" s="38" t="b">
        <f t="shared" si="485"/>
        <v>1</v>
      </c>
      <c r="W857" s="37" t="str">
        <f t="array" ref="W857:AG857">IF(V857,"",IVSolution($M857,$N857,$O857,R857,S857,T857,U857,$E857,$F857,$G857,$H857,$I857))</f>
        <v/>
      </c>
      <c r="X857" s="37" t="str">
        <v/>
      </c>
      <c r="Y857" s="37" t="str">
        <v/>
      </c>
      <c r="Z857" s="39" t="str">
        <v/>
      </c>
      <c r="AA857" s="39" t="str">
        <v/>
      </c>
      <c r="AB857" s="37" t="str">
        <v/>
      </c>
      <c r="AC857" s="37" t="str">
        <v/>
      </c>
      <c r="AD857" s="37" t="str">
        <v/>
      </c>
      <c r="AE857" s="37" t="str">
        <v/>
      </c>
      <c r="AF857" s="37" t="str">
        <v/>
      </c>
      <c r="AG857" s="37" t="str">
        <v/>
      </c>
      <c r="AH857" s="40" t="str">
        <f t="shared" si="486"/>
        <v/>
      </c>
      <c r="AI857" s="36" t="str">
        <f>IFERROR(INDEX('Level Multipliers'!$D:$D,MATCH(AH857,'Level Multipliers'!$A:$A,0)),"")</f>
        <v/>
      </c>
      <c r="AJ857" s="37" t="str">
        <f t="shared" si="487"/>
        <v/>
      </c>
      <c r="AK857" s="37" t="str">
        <f t="shared" si="488"/>
        <v/>
      </c>
      <c r="AL857" s="38" t="str">
        <f t="shared" si="489"/>
        <v/>
      </c>
      <c r="AM857" s="38" t="str">
        <f t="shared" si="490"/>
        <v/>
      </c>
      <c r="AN857" s="38" t="b">
        <f t="shared" si="491"/>
        <v>1</v>
      </c>
      <c r="AO857" s="37" t="str">
        <f t="array" ref="AO857:AY857">IF(AN857,"",IVSolution($M857,$N857,$O857,AJ857,AK857,AL857,AM857,$E857,$F857,$G857,$H857,$I857))</f>
        <v/>
      </c>
      <c r="AP857" s="37" t="str">
        <v/>
      </c>
      <c r="AQ857" s="37" t="str">
        <v/>
      </c>
      <c r="AR857" s="39" t="str">
        <v/>
      </c>
      <c r="AS857" s="39" t="str">
        <v/>
      </c>
      <c r="AT857" s="37" t="str">
        <v/>
      </c>
      <c r="AU857" s="37" t="str">
        <v/>
      </c>
      <c r="AV857" s="37" t="str">
        <v/>
      </c>
      <c r="AW857" s="37" t="str">
        <v/>
      </c>
      <c r="AX857" s="37" t="str">
        <v/>
      </c>
      <c r="AY857" s="37" t="str">
        <v/>
      </c>
      <c r="AZ857" s="40" t="str">
        <f t="shared" si="492"/>
        <v/>
      </c>
      <c r="BA857" s="36" t="str">
        <f>IFERROR(INDEX('Level Multipliers'!$D:$D,MATCH(AZ857,'Level Multipliers'!$A:$A,0)),"")</f>
        <v/>
      </c>
      <c r="BB857" s="37" t="str">
        <f t="shared" si="493"/>
        <v/>
      </c>
      <c r="BC857" s="37" t="str">
        <f t="shared" si="494"/>
        <v/>
      </c>
      <c r="BD857" s="38" t="str">
        <f t="shared" si="495"/>
        <v/>
      </c>
      <c r="BE857" s="38" t="str">
        <f t="shared" si="496"/>
        <v/>
      </c>
      <c r="BF857" s="38" t="b">
        <f t="shared" si="497"/>
        <v>1</v>
      </c>
      <c r="BG857" s="37" t="str">
        <f t="array" ref="BG857:BQ857">IF(BF857,"",IVSolution($M857,$N857,$O857,BB857,BC857,BD857,BE857,$E857,$F857,$G857,$H857,$I857))</f>
        <v/>
      </c>
      <c r="BH857" s="37" t="str">
        <v/>
      </c>
      <c r="BI857" s="37" t="str">
        <v/>
      </c>
      <c r="BJ857" s="39" t="str">
        <v/>
      </c>
      <c r="BK857" s="39" t="str">
        <v/>
      </c>
      <c r="BL857" s="37" t="str">
        <v/>
      </c>
      <c r="BM857" s="37" t="str">
        <v/>
      </c>
      <c r="BN857" s="37" t="str">
        <v/>
      </c>
      <c r="BO857" s="37" t="str">
        <v/>
      </c>
      <c r="BP857" s="37" t="str">
        <v/>
      </c>
      <c r="BQ857" s="37" t="str">
        <v/>
      </c>
      <c r="BR857" s="40" t="str">
        <f t="shared" si="498"/>
        <v/>
      </c>
      <c r="BS857" s="36" t="str">
        <f>IFERROR(INDEX('Level Multipliers'!$D:$D,MATCH(BR857,'Level Multipliers'!$A:$A,0)),"")</f>
        <v/>
      </c>
      <c r="BT857" s="37" t="str">
        <f t="shared" si="499"/>
        <v/>
      </c>
      <c r="BU857" s="37" t="str">
        <f t="shared" si="500"/>
        <v/>
      </c>
      <c r="BV857" s="38" t="str">
        <f t="shared" si="501"/>
        <v/>
      </c>
      <c r="BW857" s="38" t="str">
        <f t="shared" si="502"/>
        <v/>
      </c>
      <c r="BX857" s="38" t="b">
        <f t="shared" si="503"/>
        <v>1</v>
      </c>
      <c r="BY857" s="37" t="str">
        <f t="array" ref="BY857:CI857">IF(BX857,"",IVSolution($M857,$N857,$O857,BT857,BU857,BV857,BW857,$E857,$F857,$G857,$H857,$I857))</f>
        <v/>
      </c>
      <c r="BZ857" s="37" t="str">
        <v/>
      </c>
      <c r="CA857" s="37" t="str">
        <v/>
      </c>
      <c r="CB857" s="39" t="str">
        <v/>
      </c>
      <c r="CC857" s="39" t="str">
        <v/>
      </c>
      <c r="CD857" s="37" t="str">
        <v/>
      </c>
      <c r="CE857" s="37" t="str">
        <v/>
      </c>
      <c r="CF857" s="37" t="str">
        <v/>
      </c>
      <c r="CG857" s="37" t="str">
        <v/>
      </c>
      <c r="CH857" s="37" t="str">
        <v/>
      </c>
      <c r="CI857" s="37" t="str">
        <v/>
      </c>
      <c r="CJ857" s="41" t="str">
        <f t="shared" si="504"/>
        <v/>
      </c>
      <c r="CK857" s="41" t="str">
        <f t="shared" si="505"/>
        <v/>
      </c>
      <c r="CL857" s="61" t="str">
        <f t="shared" si="506"/>
        <v/>
      </c>
      <c r="CM857" s="39" t="str">
        <f t="shared" si="507"/>
        <v/>
      </c>
      <c r="CN857" s="39" t="str">
        <f t="shared" si="508"/>
        <v/>
      </c>
      <c r="CO857" s="42" t="str">
        <f t="shared" si="509"/>
        <v/>
      </c>
      <c r="CP857" s="42" t="str">
        <f t="shared" si="510"/>
        <v/>
      </c>
      <c r="CQ857" s="42" t="str">
        <f t="shared" si="511"/>
        <v/>
      </c>
      <c r="CR857" s="42" t="str">
        <f t="shared" si="512"/>
        <v/>
      </c>
      <c r="CS857" s="42" t="str">
        <f t="shared" si="513"/>
        <v/>
      </c>
      <c r="CT857" s="42" t="str">
        <f t="shared" si="514"/>
        <v/>
      </c>
      <c r="CU857" s="43" t="str">
        <f t="shared" si="515"/>
        <v/>
      </c>
      <c r="CV857" s="43" t="str">
        <f t="shared" si="516"/>
        <v/>
      </c>
      <c r="CW857" s="43" t="str">
        <f t="shared" si="517"/>
        <v/>
      </c>
      <c r="CX857" s="13"/>
    </row>
    <row r="858" spans="1:102" x14ac:dyDescent="0.25">
      <c r="A858" s="31"/>
      <c r="B858" s="13"/>
      <c r="C858" s="13"/>
      <c r="D858" s="13"/>
      <c r="E858" s="32"/>
      <c r="F858" s="32"/>
      <c r="G858" s="32"/>
      <c r="H858" s="32"/>
      <c r="I858" s="32"/>
      <c r="J858" s="13"/>
      <c r="K858" s="33"/>
      <c r="L858" s="34" t="str">
        <f>IFERROR(INDEX('Pokemon Data'!A:A,MATCH($A858,'Pokemon Data'!$B:$B,0)),"")</f>
        <v/>
      </c>
      <c r="M858" s="34" t="str">
        <f>IFERROR(INDEX('Pokemon Data'!I:I,MATCH($A858,'Pokemon Data'!$B:$B,0)),"")</f>
        <v/>
      </c>
      <c r="N858" s="34" t="str">
        <f>IFERROR(INDEX('Pokemon Data'!J:J,MATCH($A858,'Pokemon Data'!$B:$B,0)),"")</f>
        <v/>
      </c>
      <c r="O858" s="34" t="str">
        <f>IFERROR(INDEX('Pokemon Data'!K:K,MATCH($A858,'Pokemon Data'!$B:$B,0)),"")</f>
        <v/>
      </c>
      <c r="P858" s="35" t="str">
        <f>IFERROR(INDEX('Level Multipliers'!$A:$A,MATCH($D858,'Level Multipliers'!$B:$B,0)),"")</f>
        <v/>
      </c>
      <c r="Q858" s="36" t="str">
        <f>IFERROR(INDEX('Level Multipliers'!$D:$D,MATCH(P858,'Level Multipliers'!$A:$A,0)),"")</f>
        <v/>
      </c>
      <c r="R858" s="37" t="str">
        <f t="shared" si="481"/>
        <v/>
      </c>
      <c r="S858" s="37" t="str">
        <f t="shared" si="482"/>
        <v/>
      </c>
      <c r="T858" s="38" t="str">
        <f t="shared" si="483"/>
        <v/>
      </c>
      <c r="U858" s="38" t="str">
        <f t="shared" si="484"/>
        <v/>
      </c>
      <c r="V858" s="38" t="b">
        <f t="shared" si="485"/>
        <v>1</v>
      </c>
      <c r="W858" s="37" t="str">
        <f t="array" ref="W858:AG858">IF(V858,"",IVSolution($M858,$N858,$O858,R858,S858,T858,U858,$E858,$F858,$G858,$H858,$I858))</f>
        <v/>
      </c>
      <c r="X858" s="37" t="str">
        <v/>
      </c>
      <c r="Y858" s="37" t="str">
        <v/>
      </c>
      <c r="Z858" s="39" t="str">
        <v/>
      </c>
      <c r="AA858" s="39" t="str">
        <v/>
      </c>
      <c r="AB858" s="37" t="str">
        <v/>
      </c>
      <c r="AC858" s="37" t="str">
        <v/>
      </c>
      <c r="AD858" s="37" t="str">
        <v/>
      </c>
      <c r="AE858" s="37" t="str">
        <v/>
      </c>
      <c r="AF858" s="37" t="str">
        <v/>
      </c>
      <c r="AG858" s="37" t="str">
        <v/>
      </c>
      <c r="AH858" s="40" t="str">
        <f t="shared" si="486"/>
        <v/>
      </c>
      <c r="AI858" s="36" t="str">
        <f>IFERROR(INDEX('Level Multipliers'!$D:$D,MATCH(AH858,'Level Multipliers'!$A:$A,0)),"")</f>
        <v/>
      </c>
      <c r="AJ858" s="37" t="str">
        <f t="shared" si="487"/>
        <v/>
      </c>
      <c r="AK858" s="37" t="str">
        <f t="shared" si="488"/>
        <v/>
      </c>
      <c r="AL858" s="38" t="str">
        <f t="shared" si="489"/>
        <v/>
      </c>
      <c r="AM858" s="38" t="str">
        <f t="shared" si="490"/>
        <v/>
      </c>
      <c r="AN858" s="38" t="b">
        <f t="shared" si="491"/>
        <v>1</v>
      </c>
      <c r="AO858" s="37" t="str">
        <f t="array" ref="AO858:AY858">IF(AN858,"",IVSolution($M858,$N858,$O858,AJ858,AK858,AL858,AM858,$E858,$F858,$G858,$H858,$I858))</f>
        <v/>
      </c>
      <c r="AP858" s="37" t="str">
        <v/>
      </c>
      <c r="AQ858" s="37" t="str">
        <v/>
      </c>
      <c r="AR858" s="39" t="str">
        <v/>
      </c>
      <c r="AS858" s="39" t="str">
        <v/>
      </c>
      <c r="AT858" s="37" t="str">
        <v/>
      </c>
      <c r="AU858" s="37" t="str">
        <v/>
      </c>
      <c r="AV858" s="37" t="str">
        <v/>
      </c>
      <c r="AW858" s="37" t="str">
        <v/>
      </c>
      <c r="AX858" s="37" t="str">
        <v/>
      </c>
      <c r="AY858" s="37" t="str">
        <v/>
      </c>
      <c r="AZ858" s="40" t="str">
        <f t="shared" si="492"/>
        <v/>
      </c>
      <c r="BA858" s="36" t="str">
        <f>IFERROR(INDEX('Level Multipliers'!$D:$D,MATCH(AZ858,'Level Multipliers'!$A:$A,0)),"")</f>
        <v/>
      </c>
      <c r="BB858" s="37" t="str">
        <f t="shared" si="493"/>
        <v/>
      </c>
      <c r="BC858" s="37" t="str">
        <f t="shared" si="494"/>
        <v/>
      </c>
      <c r="BD858" s="38" t="str">
        <f t="shared" si="495"/>
        <v/>
      </c>
      <c r="BE858" s="38" t="str">
        <f t="shared" si="496"/>
        <v/>
      </c>
      <c r="BF858" s="38" t="b">
        <f t="shared" si="497"/>
        <v>1</v>
      </c>
      <c r="BG858" s="37" t="str">
        <f t="array" ref="BG858:BQ858">IF(BF858,"",IVSolution($M858,$N858,$O858,BB858,BC858,BD858,BE858,$E858,$F858,$G858,$H858,$I858))</f>
        <v/>
      </c>
      <c r="BH858" s="37" t="str">
        <v/>
      </c>
      <c r="BI858" s="37" t="str">
        <v/>
      </c>
      <c r="BJ858" s="39" t="str">
        <v/>
      </c>
      <c r="BK858" s="39" t="str">
        <v/>
      </c>
      <c r="BL858" s="37" t="str">
        <v/>
      </c>
      <c r="BM858" s="37" t="str">
        <v/>
      </c>
      <c r="BN858" s="37" t="str">
        <v/>
      </c>
      <c r="BO858" s="37" t="str">
        <v/>
      </c>
      <c r="BP858" s="37" t="str">
        <v/>
      </c>
      <c r="BQ858" s="37" t="str">
        <v/>
      </c>
      <c r="BR858" s="40" t="str">
        <f t="shared" si="498"/>
        <v/>
      </c>
      <c r="BS858" s="36" t="str">
        <f>IFERROR(INDEX('Level Multipliers'!$D:$D,MATCH(BR858,'Level Multipliers'!$A:$A,0)),"")</f>
        <v/>
      </c>
      <c r="BT858" s="37" t="str">
        <f t="shared" si="499"/>
        <v/>
      </c>
      <c r="BU858" s="37" t="str">
        <f t="shared" si="500"/>
        <v/>
      </c>
      <c r="BV858" s="38" t="str">
        <f t="shared" si="501"/>
        <v/>
      </c>
      <c r="BW858" s="38" t="str">
        <f t="shared" si="502"/>
        <v/>
      </c>
      <c r="BX858" s="38" t="b">
        <f t="shared" si="503"/>
        <v>1</v>
      </c>
      <c r="BY858" s="37" t="str">
        <f t="array" ref="BY858:CI858">IF(BX858,"",IVSolution($M858,$N858,$O858,BT858,BU858,BV858,BW858,$E858,$F858,$G858,$H858,$I858))</f>
        <v/>
      </c>
      <c r="BZ858" s="37" t="str">
        <v/>
      </c>
      <c r="CA858" s="37" t="str">
        <v/>
      </c>
      <c r="CB858" s="39" t="str">
        <v/>
      </c>
      <c r="CC858" s="39" t="str">
        <v/>
      </c>
      <c r="CD858" s="37" t="str">
        <v/>
      </c>
      <c r="CE858" s="37" t="str">
        <v/>
      </c>
      <c r="CF858" s="37" t="str">
        <v/>
      </c>
      <c r="CG858" s="37" t="str">
        <v/>
      </c>
      <c r="CH858" s="37" t="str">
        <v/>
      </c>
      <c r="CI858" s="37" t="str">
        <v/>
      </c>
      <c r="CJ858" s="41" t="str">
        <f t="shared" si="504"/>
        <v/>
      </c>
      <c r="CK858" s="41" t="str">
        <f t="shared" si="505"/>
        <v/>
      </c>
      <c r="CL858" s="61" t="str">
        <f t="shared" si="506"/>
        <v/>
      </c>
      <c r="CM858" s="39" t="str">
        <f t="shared" si="507"/>
        <v/>
      </c>
      <c r="CN858" s="39" t="str">
        <f t="shared" si="508"/>
        <v/>
      </c>
      <c r="CO858" s="42" t="str">
        <f t="shared" si="509"/>
        <v/>
      </c>
      <c r="CP858" s="42" t="str">
        <f t="shared" si="510"/>
        <v/>
      </c>
      <c r="CQ858" s="42" t="str">
        <f t="shared" si="511"/>
        <v/>
      </c>
      <c r="CR858" s="42" t="str">
        <f t="shared" si="512"/>
        <v/>
      </c>
      <c r="CS858" s="42" t="str">
        <f t="shared" si="513"/>
        <v/>
      </c>
      <c r="CT858" s="42" t="str">
        <f t="shared" si="514"/>
        <v/>
      </c>
      <c r="CU858" s="43" t="str">
        <f t="shared" si="515"/>
        <v/>
      </c>
      <c r="CV858" s="43" t="str">
        <f t="shared" si="516"/>
        <v/>
      </c>
      <c r="CW858" s="43" t="str">
        <f t="shared" si="517"/>
        <v/>
      </c>
      <c r="CX858" s="13"/>
    </row>
    <row r="859" spans="1:102" x14ac:dyDescent="0.25">
      <c r="A859" s="31"/>
      <c r="B859" s="13"/>
      <c r="C859" s="13"/>
      <c r="D859" s="13"/>
      <c r="E859" s="32"/>
      <c r="F859" s="32"/>
      <c r="G859" s="32"/>
      <c r="H859" s="32"/>
      <c r="I859" s="32"/>
      <c r="J859" s="13"/>
      <c r="K859" s="33"/>
      <c r="L859" s="34" t="str">
        <f>IFERROR(INDEX('Pokemon Data'!A:A,MATCH($A859,'Pokemon Data'!$B:$B,0)),"")</f>
        <v/>
      </c>
      <c r="M859" s="34" t="str">
        <f>IFERROR(INDEX('Pokemon Data'!I:I,MATCH($A859,'Pokemon Data'!$B:$B,0)),"")</f>
        <v/>
      </c>
      <c r="N859" s="34" t="str">
        <f>IFERROR(INDEX('Pokemon Data'!J:J,MATCH($A859,'Pokemon Data'!$B:$B,0)),"")</f>
        <v/>
      </c>
      <c r="O859" s="34" t="str">
        <f>IFERROR(INDEX('Pokemon Data'!K:K,MATCH($A859,'Pokemon Data'!$B:$B,0)),"")</f>
        <v/>
      </c>
      <c r="P859" s="35" t="str">
        <f>IFERROR(INDEX('Level Multipliers'!$A:$A,MATCH($D859,'Level Multipliers'!$B:$B,0)),"")</f>
        <v/>
      </c>
      <c r="Q859" s="36" t="str">
        <f>IFERROR(INDEX('Level Multipliers'!$D:$D,MATCH(P859,'Level Multipliers'!$A:$A,0)),"")</f>
        <v/>
      </c>
      <c r="R859" s="37" t="str">
        <f t="shared" si="481"/>
        <v/>
      </c>
      <c r="S859" s="37" t="str">
        <f t="shared" si="482"/>
        <v/>
      </c>
      <c r="T859" s="38" t="str">
        <f t="shared" si="483"/>
        <v/>
      </c>
      <c r="U859" s="38" t="str">
        <f t="shared" si="484"/>
        <v/>
      </c>
      <c r="V859" s="38" t="b">
        <f t="shared" si="485"/>
        <v>1</v>
      </c>
      <c r="W859" s="37" t="str">
        <f t="array" ref="W859:AG859">IF(V859,"",IVSolution($M859,$N859,$O859,R859,S859,T859,U859,$E859,$F859,$G859,$H859,$I859))</f>
        <v/>
      </c>
      <c r="X859" s="37" t="str">
        <v/>
      </c>
      <c r="Y859" s="37" t="str">
        <v/>
      </c>
      <c r="Z859" s="39" t="str">
        <v/>
      </c>
      <c r="AA859" s="39" t="str">
        <v/>
      </c>
      <c r="AB859" s="37" t="str">
        <v/>
      </c>
      <c r="AC859" s="37" t="str">
        <v/>
      </c>
      <c r="AD859" s="37" t="str">
        <v/>
      </c>
      <c r="AE859" s="37" t="str">
        <v/>
      </c>
      <c r="AF859" s="37" t="str">
        <v/>
      </c>
      <c r="AG859" s="37" t="str">
        <v/>
      </c>
      <c r="AH859" s="40" t="str">
        <f t="shared" si="486"/>
        <v/>
      </c>
      <c r="AI859" s="36" t="str">
        <f>IFERROR(INDEX('Level Multipliers'!$D:$D,MATCH(AH859,'Level Multipliers'!$A:$A,0)),"")</f>
        <v/>
      </c>
      <c r="AJ859" s="37" t="str">
        <f t="shared" si="487"/>
        <v/>
      </c>
      <c r="AK859" s="37" t="str">
        <f t="shared" si="488"/>
        <v/>
      </c>
      <c r="AL859" s="38" t="str">
        <f t="shared" si="489"/>
        <v/>
      </c>
      <c r="AM859" s="38" t="str">
        <f t="shared" si="490"/>
        <v/>
      </c>
      <c r="AN859" s="38" t="b">
        <f t="shared" si="491"/>
        <v>1</v>
      </c>
      <c r="AO859" s="37" t="str">
        <f t="array" ref="AO859:AY859">IF(AN859,"",IVSolution($M859,$N859,$O859,AJ859,AK859,AL859,AM859,$E859,$F859,$G859,$H859,$I859))</f>
        <v/>
      </c>
      <c r="AP859" s="37" t="str">
        <v/>
      </c>
      <c r="AQ859" s="37" t="str">
        <v/>
      </c>
      <c r="AR859" s="39" t="str">
        <v/>
      </c>
      <c r="AS859" s="39" t="str">
        <v/>
      </c>
      <c r="AT859" s="37" t="str">
        <v/>
      </c>
      <c r="AU859" s="37" t="str">
        <v/>
      </c>
      <c r="AV859" s="37" t="str">
        <v/>
      </c>
      <c r="AW859" s="37" t="str">
        <v/>
      </c>
      <c r="AX859" s="37" t="str">
        <v/>
      </c>
      <c r="AY859" s="37" t="str">
        <v/>
      </c>
      <c r="AZ859" s="40" t="str">
        <f t="shared" si="492"/>
        <v/>
      </c>
      <c r="BA859" s="36" t="str">
        <f>IFERROR(INDEX('Level Multipliers'!$D:$D,MATCH(AZ859,'Level Multipliers'!$A:$A,0)),"")</f>
        <v/>
      </c>
      <c r="BB859" s="37" t="str">
        <f t="shared" si="493"/>
        <v/>
      </c>
      <c r="BC859" s="37" t="str">
        <f t="shared" si="494"/>
        <v/>
      </c>
      <c r="BD859" s="38" t="str">
        <f t="shared" si="495"/>
        <v/>
      </c>
      <c r="BE859" s="38" t="str">
        <f t="shared" si="496"/>
        <v/>
      </c>
      <c r="BF859" s="38" t="b">
        <f t="shared" si="497"/>
        <v>1</v>
      </c>
      <c r="BG859" s="37" t="str">
        <f t="array" ref="BG859:BQ859">IF(BF859,"",IVSolution($M859,$N859,$O859,BB859,BC859,BD859,BE859,$E859,$F859,$G859,$H859,$I859))</f>
        <v/>
      </c>
      <c r="BH859" s="37" t="str">
        <v/>
      </c>
      <c r="BI859" s="37" t="str">
        <v/>
      </c>
      <c r="BJ859" s="39" t="str">
        <v/>
      </c>
      <c r="BK859" s="39" t="str">
        <v/>
      </c>
      <c r="BL859" s="37" t="str">
        <v/>
      </c>
      <c r="BM859" s="37" t="str">
        <v/>
      </c>
      <c r="BN859" s="37" t="str">
        <v/>
      </c>
      <c r="BO859" s="37" t="str">
        <v/>
      </c>
      <c r="BP859" s="37" t="str">
        <v/>
      </c>
      <c r="BQ859" s="37" t="str">
        <v/>
      </c>
      <c r="BR859" s="40" t="str">
        <f t="shared" si="498"/>
        <v/>
      </c>
      <c r="BS859" s="36" t="str">
        <f>IFERROR(INDEX('Level Multipliers'!$D:$D,MATCH(BR859,'Level Multipliers'!$A:$A,0)),"")</f>
        <v/>
      </c>
      <c r="BT859" s="37" t="str">
        <f t="shared" si="499"/>
        <v/>
      </c>
      <c r="BU859" s="37" t="str">
        <f t="shared" si="500"/>
        <v/>
      </c>
      <c r="BV859" s="38" t="str">
        <f t="shared" si="501"/>
        <v/>
      </c>
      <c r="BW859" s="38" t="str">
        <f t="shared" si="502"/>
        <v/>
      </c>
      <c r="BX859" s="38" t="b">
        <f t="shared" si="503"/>
        <v>1</v>
      </c>
      <c r="BY859" s="37" t="str">
        <f t="array" ref="BY859:CI859">IF(BX859,"",IVSolution($M859,$N859,$O859,BT859,BU859,BV859,BW859,$E859,$F859,$G859,$H859,$I859))</f>
        <v/>
      </c>
      <c r="BZ859" s="37" t="str">
        <v/>
      </c>
      <c r="CA859" s="37" t="str">
        <v/>
      </c>
      <c r="CB859" s="39" t="str">
        <v/>
      </c>
      <c r="CC859" s="39" t="str">
        <v/>
      </c>
      <c r="CD859" s="37" t="str">
        <v/>
      </c>
      <c r="CE859" s="37" t="str">
        <v/>
      </c>
      <c r="CF859" s="37" t="str">
        <v/>
      </c>
      <c r="CG859" s="37" t="str">
        <v/>
      </c>
      <c r="CH859" s="37" t="str">
        <v/>
      </c>
      <c r="CI859" s="37" t="str">
        <v/>
      </c>
      <c r="CJ859" s="41" t="str">
        <f t="shared" si="504"/>
        <v/>
      </c>
      <c r="CK859" s="41" t="str">
        <f t="shared" si="505"/>
        <v/>
      </c>
      <c r="CL859" s="61" t="str">
        <f t="shared" si="506"/>
        <v/>
      </c>
      <c r="CM859" s="39" t="str">
        <f t="shared" si="507"/>
        <v/>
      </c>
      <c r="CN859" s="39" t="str">
        <f t="shared" si="508"/>
        <v/>
      </c>
      <c r="CO859" s="42" t="str">
        <f t="shared" si="509"/>
        <v/>
      </c>
      <c r="CP859" s="42" t="str">
        <f t="shared" si="510"/>
        <v/>
      </c>
      <c r="CQ859" s="42" t="str">
        <f t="shared" si="511"/>
        <v/>
      </c>
      <c r="CR859" s="42" t="str">
        <f t="shared" si="512"/>
        <v/>
      </c>
      <c r="CS859" s="42" t="str">
        <f t="shared" si="513"/>
        <v/>
      </c>
      <c r="CT859" s="42" t="str">
        <f t="shared" si="514"/>
        <v/>
      </c>
      <c r="CU859" s="43" t="str">
        <f t="shared" si="515"/>
        <v/>
      </c>
      <c r="CV859" s="43" t="str">
        <f t="shared" si="516"/>
        <v/>
      </c>
      <c r="CW859" s="43" t="str">
        <f t="shared" si="517"/>
        <v/>
      </c>
      <c r="CX859" s="13"/>
    </row>
    <row r="860" spans="1:102" x14ac:dyDescent="0.25">
      <c r="A860" s="31"/>
      <c r="B860" s="13"/>
      <c r="C860" s="13"/>
      <c r="D860" s="13"/>
      <c r="E860" s="32"/>
      <c r="F860" s="32"/>
      <c r="G860" s="32"/>
      <c r="H860" s="32"/>
      <c r="I860" s="32"/>
      <c r="J860" s="13"/>
      <c r="K860" s="33"/>
      <c r="L860" s="34" t="str">
        <f>IFERROR(INDEX('Pokemon Data'!A:A,MATCH($A860,'Pokemon Data'!$B:$B,0)),"")</f>
        <v/>
      </c>
      <c r="M860" s="34" t="str">
        <f>IFERROR(INDEX('Pokemon Data'!I:I,MATCH($A860,'Pokemon Data'!$B:$B,0)),"")</f>
        <v/>
      </c>
      <c r="N860" s="34" t="str">
        <f>IFERROR(INDEX('Pokemon Data'!J:J,MATCH($A860,'Pokemon Data'!$B:$B,0)),"")</f>
        <v/>
      </c>
      <c r="O860" s="34" t="str">
        <f>IFERROR(INDEX('Pokemon Data'!K:K,MATCH($A860,'Pokemon Data'!$B:$B,0)),"")</f>
        <v/>
      </c>
      <c r="P860" s="35" t="str">
        <f>IFERROR(INDEX('Level Multipliers'!$A:$A,MATCH($D860,'Level Multipliers'!$B:$B,0)),"")</f>
        <v/>
      </c>
      <c r="Q860" s="36" t="str">
        <f>IFERROR(INDEX('Level Multipliers'!$D:$D,MATCH(P860,'Level Multipliers'!$A:$A,0)),"")</f>
        <v/>
      </c>
      <c r="R860" s="37" t="str">
        <f t="shared" si="481"/>
        <v/>
      </c>
      <c r="S860" s="37" t="str">
        <f t="shared" si="482"/>
        <v/>
      </c>
      <c r="T860" s="38" t="str">
        <f t="shared" si="483"/>
        <v/>
      </c>
      <c r="U860" s="38" t="str">
        <f t="shared" si="484"/>
        <v/>
      </c>
      <c r="V860" s="38" t="b">
        <f t="shared" si="485"/>
        <v>1</v>
      </c>
      <c r="W860" s="37" t="str">
        <f t="array" ref="W860:AG860">IF(V860,"",IVSolution($M860,$N860,$O860,R860,S860,T860,U860,$E860,$F860,$G860,$H860,$I860))</f>
        <v/>
      </c>
      <c r="X860" s="37" t="str">
        <v/>
      </c>
      <c r="Y860" s="37" t="str">
        <v/>
      </c>
      <c r="Z860" s="39" t="str">
        <v/>
      </c>
      <c r="AA860" s="39" t="str">
        <v/>
      </c>
      <c r="AB860" s="37" t="str">
        <v/>
      </c>
      <c r="AC860" s="37" t="str">
        <v/>
      </c>
      <c r="AD860" s="37" t="str">
        <v/>
      </c>
      <c r="AE860" s="37" t="str">
        <v/>
      </c>
      <c r="AF860" s="37" t="str">
        <v/>
      </c>
      <c r="AG860" s="37" t="str">
        <v/>
      </c>
      <c r="AH860" s="40" t="str">
        <f t="shared" si="486"/>
        <v/>
      </c>
      <c r="AI860" s="36" t="str">
        <f>IFERROR(INDEX('Level Multipliers'!$D:$D,MATCH(AH860,'Level Multipliers'!$A:$A,0)),"")</f>
        <v/>
      </c>
      <c r="AJ860" s="37" t="str">
        <f t="shared" si="487"/>
        <v/>
      </c>
      <c r="AK860" s="37" t="str">
        <f t="shared" si="488"/>
        <v/>
      </c>
      <c r="AL860" s="38" t="str">
        <f t="shared" si="489"/>
        <v/>
      </c>
      <c r="AM860" s="38" t="str">
        <f t="shared" si="490"/>
        <v/>
      </c>
      <c r="AN860" s="38" t="b">
        <f t="shared" si="491"/>
        <v>1</v>
      </c>
      <c r="AO860" s="37" t="str">
        <f t="array" ref="AO860:AY860">IF(AN860,"",IVSolution($M860,$N860,$O860,AJ860,AK860,AL860,AM860,$E860,$F860,$G860,$H860,$I860))</f>
        <v/>
      </c>
      <c r="AP860" s="37" t="str">
        <v/>
      </c>
      <c r="AQ860" s="37" t="str">
        <v/>
      </c>
      <c r="AR860" s="39" t="str">
        <v/>
      </c>
      <c r="AS860" s="39" t="str">
        <v/>
      </c>
      <c r="AT860" s="37" t="str">
        <v/>
      </c>
      <c r="AU860" s="37" t="str">
        <v/>
      </c>
      <c r="AV860" s="37" t="str">
        <v/>
      </c>
      <c r="AW860" s="37" t="str">
        <v/>
      </c>
      <c r="AX860" s="37" t="str">
        <v/>
      </c>
      <c r="AY860" s="37" t="str">
        <v/>
      </c>
      <c r="AZ860" s="40" t="str">
        <f t="shared" si="492"/>
        <v/>
      </c>
      <c r="BA860" s="36" t="str">
        <f>IFERROR(INDEX('Level Multipliers'!$D:$D,MATCH(AZ860,'Level Multipliers'!$A:$A,0)),"")</f>
        <v/>
      </c>
      <c r="BB860" s="37" t="str">
        <f t="shared" si="493"/>
        <v/>
      </c>
      <c r="BC860" s="37" t="str">
        <f t="shared" si="494"/>
        <v/>
      </c>
      <c r="BD860" s="38" t="str">
        <f t="shared" si="495"/>
        <v/>
      </c>
      <c r="BE860" s="38" t="str">
        <f t="shared" si="496"/>
        <v/>
      </c>
      <c r="BF860" s="38" t="b">
        <f t="shared" si="497"/>
        <v>1</v>
      </c>
      <c r="BG860" s="37" t="str">
        <f t="array" ref="BG860:BQ860">IF(BF860,"",IVSolution($M860,$N860,$O860,BB860,BC860,BD860,BE860,$E860,$F860,$G860,$H860,$I860))</f>
        <v/>
      </c>
      <c r="BH860" s="37" t="str">
        <v/>
      </c>
      <c r="BI860" s="37" t="str">
        <v/>
      </c>
      <c r="BJ860" s="39" t="str">
        <v/>
      </c>
      <c r="BK860" s="39" t="str">
        <v/>
      </c>
      <c r="BL860" s="37" t="str">
        <v/>
      </c>
      <c r="BM860" s="37" t="str">
        <v/>
      </c>
      <c r="BN860" s="37" t="str">
        <v/>
      </c>
      <c r="BO860" s="37" t="str">
        <v/>
      </c>
      <c r="BP860" s="37" t="str">
        <v/>
      </c>
      <c r="BQ860" s="37" t="str">
        <v/>
      </c>
      <c r="BR860" s="40" t="str">
        <f t="shared" si="498"/>
        <v/>
      </c>
      <c r="BS860" s="36" t="str">
        <f>IFERROR(INDEX('Level Multipliers'!$D:$D,MATCH(BR860,'Level Multipliers'!$A:$A,0)),"")</f>
        <v/>
      </c>
      <c r="BT860" s="37" t="str">
        <f t="shared" si="499"/>
        <v/>
      </c>
      <c r="BU860" s="37" t="str">
        <f t="shared" si="500"/>
        <v/>
      </c>
      <c r="BV860" s="38" t="str">
        <f t="shared" si="501"/>
        <v/>
      </c>
      <c r="BW860" s="38" t="str">
        <f t="shared" si="502"/>
        <v/>
      </c>
      <c r="BX860" s="38" t="b">
        <f t="shared" si="503"/>
        <v>1</v>
      </c>
      <c r="BY860" s="37" t="str">
        <f t="array" ref="BY860:CI860">IF(BX860,"",IVSolution($M860,$N860,$O860,BT860,BU860,BV860,BW860,$E860,$F860,$G860,$H860,$I860))</f>
        <v/>
      </c>
      <c r="BZ860" s="37" t="str">
        <v/>
      </c>
      <c r="CA860" s="37" t="str">
        <v/>
      </c>
      <c r="CB860" s="39" t="str">
        <v/>
      </c>
      <c r="CC860" s="39" t="str">
        <v/>
      </c>
      <c r="CD860" s="37" t="str">
        <v/>
      </c>
      <c r="CE860" s="37" t="str">
        <v/>
      </c>
      <c r="CF860" s="37" t="str">
        <v/>
      </c>
      <c r="CG860" s="37" t="str">
        <v/>
      </c>
      <c r="CH860" s="37" t="str">
        <v/>
      </c>
      <c r="CI860" s="37" t="str">
        <v/>
      </c>
      <c r="CJ860" s="41" t="str">
        <f t="shared" si="504"/>
        <v/>
      </c>
      <c r="CK860" s="41" t="str">
        <f t="shared" si="505"/>
        <v/>
      </c>
      <c r="CL860" s="61" t="str">
        <f t="shared" si="506"/>
        <v/>
      </c>
      <c r="CM860" s="39" t="str">
        <f t="shared" si="507"/>
        <v/>
      </c>
      <c r="CN860" s="39" t="str">
        <f t="shared" si="508"/>
        <v/>
      </c>
      <c r="CO860" s="42" t="str">
        <f t="shared" si="509"/>
        <v/>
      </c>
      <c r="CP860" s="42" t="str">
        <f t="shared" si="510"/>
        <v/>
      </c>
      <c r="CQ860" s="42" t="str">
        <f t="shared" si="511"/>
        <v/>
      </c>
      <c r="CR860" s="42" t="str">
        <f t="shared" si="512"/>
        <v/>
      </c>
      <c r="CS860" s="42" t="str">
        <f t="shared" si="513"/>
        <v/>
      </c>
      <c r="CT860" s="42" t="str">
        <f t="shared" si="514"/>
        <v/>
      </c>
      <c r="CU860" s="43" t="str">
        <f t="shared" si="515"/>
        <v/>
      </c>
      <c r="CV860" s="43" t="str">
        <f t="shared" si="516"/>
        <v/>
      </c>
      <c r="CW860" s="43" t="str">
        <f t="shared" si="517"/>
        <v/>
      </c>
      <c r="CX860" s="13"/>
    </row>
    <row r="861" spans="1:102" x14ac:dyDescent="0.25">
      <c r="A861" s="31"/>
      <c r="B861" s="13"/>
      <c r="C861" s="13"/>
      <c r="D861" s="13"/>
      <c r="E861" s="32"/>
      <c r="F861" s="32"/>
      <c r="G861" s="32"/>
      <c r="H861" s="32"/>
      <c r="I861" s="32"/>
      <c r="J861" s="13"/>
      <c r="K861" s="33"/>
      <c r="L861" s="34" t="str">
        <f>IFERROR(INDEX('Pokemon Data'!A:A,MATCH($A861,'Pokemon Data'!$B:$B,0)),"")</f>
        <v/>
      </c>
      <c r="M861" s="34" t="str">
        <f>IFERROR(INDEX('Pokemon Data'!I:I,MATCH($A861,'Pokemon Data'!$B:$B,0)),"")</f>
        <v/>
      </c>
      <c r="N861" s="34" t="str">
        <f>IFERROR(INDEX('Pokemon Data'!J:J,MATCH($A861,'Pokemon Data'!$B:$B,0)),"")</f>
        <v/>
      </c>
      <c r="O861" s="34" t="str">
        <f>IFERROR(INDEX('Pokemon Data'!K:K,MATCH($A861,'Pokemon Data'!$B:$B,0)),"")</f>
        <v/>
      </c>
      <c r="P861" s="35" t="str">
        <f>IFERROR(INDEX('Level Multipliers'!$A:$A,MATCH($D861,'Level Multipliers'!$B:$B,0)),"")</f>
        <v/>
      </c>
      <c r="Q861" s="36" t="str">
        <f>IFERROR(INDEX('Level Multipliers'!$D:$D,MATCH(P861,'Level Multipliers'!$A:$A,0)),"")</f>
        <v/>
      </c>
      <c r="R861" s="37" t="str">
        <f t="shared" si="481"/>
        <v/>
      </c>
      <c r="S861" s="37" t="str">
        <f t="shared" si="482"/>
        <v/>
      </c>
      <c r="T861" s="38" t="str">
        <f t="shared" si="483"/>
        <v/>
      </c>
      <c r="U861" s="38" t="str">
        <f t="shared" si="484"/>
        <v/>
      </c>
      <c r="V861" s="38" t="b">
        <f t="shared" si="485"/>
        <v>1</v>
      </c>
      <c r="W861" s="37" t="str">
        <f t="array" ref="W861:AG861">IF(V861,"",IVSolution($M861,$N861,$O861,R861,S861,T861,U861,$E861,$F861,$G861,$H861,$I861))</f>
        <v/>
      </c>
      <c r="X861" s="37" t="str">
        <v/>
      </c>
      <c r="Y861" s="37" t="str">
        <v/>
      </c>
      <c r="Z861" s="39" t="str">
        <v/>
      </c>
      <c r="AA861" s="39" t="str">
        <v/>
      </c>
      <c r="AB861" s="37" t="str">
        <v/>
      </c>
      <c r="AC861" s="37" t="str">
        <v/>
      </c>
      <c r="AD861" s="37" t="str">
        <v/>
      </c>
      <c r="AE861" s="37" t="str">
        <v/>
      </c>
      <c r="AF861" s="37" t="str">
        <v/>
      </c>
      <c r="AG861" s="37" t="str">
        <v/>
      </c>
      <c r="AH861" s="40" t="str">
        <f t="shared" si="486"/>
        <v/>
      </c>
      <c r="AI861" s="36" t="str">
        <f>IFERROR(INDEX('Level Multipliers'!$D:$D,MATCH(AH861,'Level Multipliers'!$A:$A,0)),"")</f>
        <v/>
      </c>
      <c r="AJ861" s="37" t="str">
        <f t="shared" si="487"/>
        <v/>
      </c>
      <c r="AK861" s="37" t="str">
        <f t="shared" si="488"/>
        <v/>
      </c>
      <c r="AL861" s="38" t="str">
        <f t="shared" si="489"/>
        <v/>
      </c>
      <c r="AM861" s="38" t="str">
        <f t="shared" si="490"/>
        <v/>
      </c>
      <c r="AN861" s="38" t="b">
        <f t="shared" si="491"/>
        <v>1</v>
      </c>
      <c r="AO861" s="37" t="str">
        <f t="array" ref="AO861:AY861">IF(AN861,"",IVSolution($M861,$N861,$O861,AJ861,AK861,AL861,AM861,$E861,$F861,$G861,$H861,$I861))</f>
        <v/>
      </c>
      <c r="AP861" s="37" t="str">
        <v/>
      </c>
      <c r="AQ861" s="37" t="str">
        <v/>
      </c>
      <c r="AR861" s="39" t="str">
        <v/>
      </c>
      <c r="AS861" s="39" t="str">
        <v/>
      </c>
      <c r="AT861" s="37" t="str">
        <v/>
      </c>
      <c r="AU861" s="37" t="str">
        <v/>
      </c>
      <c r="AV861" s="37" t="str">
        <v/>
      </c>
      <c r="AW861" s="37" t="str">
        <v/>
      </c>
      <c r="AX861" s="37" t="str">
        <v/>
      </c>
      <c r="AY861" s="37" t="str">
        <v/>
      </c>
      <c r="AZ861" s="40" t="str">
        <f t="shared" si="492"/>
        <v/>
      </c>
      <c r="BA861" s="36" t="str">
        <f>IFERROR(INDEX('Level Multipliers'!$D:$D,MATCH(AZ861,'Level Multipliers'!$A:$A,0)),"")</f>
        <v/>
      </c>
      <c r="BB861" s="37" t="str">
        <f t="shared" si="493"/>
        <v/>
      </c>
      <c r="BC861" s="37" t="str">
        <f t="shared" si="494"/>
        <v/>
      </c>
      <c r="BD861" s="38" t="str">
        <f t="shared" si="495"/>
        <v/>
      </c>
      <c r="BE861" s="38" t="str">
        <f t="shared" si="496"/>
        <v/>
      </c>
      <c r="BF861" s="38" t="b">
        <f t="shared" si="497"/>
        <v>1</v>
      </c>
      <c r="BG861" s="37" t="str">
        <f t="array" ref="BG861:BQ861">IF(BF861,"",IVSolution($M861,$N861,$O861,BB861,BC861,BD861,BE861,$E861,$F861,$G861,$H861,$I861))</f>
        <v/>
      </c>
      <c r="BH861" s="37" t="str">
        <v/>
      </c>
      <c r="BI861" s="37" t="str">
        <v/>
      </c>
      <c r="BJ861" s="39" t="str">
        <v/>
      </c>
      <c r="BK861" s="39" t="str">
        <v/>
      </c>
      <c r="BL861" s="37" t="str">
        <v/>
      </c>
      <c r="BM861" s="37" t="str">
        <v/>
      </c>
      <c r="BN861" s="37" t="str">
        <v/>
      </c>
      <c r="BO861" s="37" t="str">
        <v/>
      </c>
      <c r="BP861" s="37" t="str">
        <v/>
      </c>
      <c r="BQ861" s="37" t="str">
        <v/>
      </c>
      <c r="BR861" s="40" t="str">
        <f t="shared" si="498"/>
        <v/>
      </c>
      <c r="BS861" s="36" t="str">
        <f>IFERROR(INDEX('Level Multipliers'!$D:$D,MATCH(BR861,'Level Multipliers'!$A:$A,0)),"")</f>
        <v/>
      </c>
      <c r="BT861" s="37" t="str">
        <f t="shared" si="499"/>
        <v/>
      </c>
      <c r="BU861" s="37" t="str">
        <f t="shared" si="500"/>
        <v/>
      </c>
      <c r="BV861" s="38" t="str">
        <f t="shared" si="501"/>
        <v/>
      </c>
      <c r="BW861" s="38" t="str">
        <f t="shared" si="502"/>
        <v/>
      </c>
      <c r="BX861" s="38" t="b">
        <f t="shared" si="503"/>
        <v>1</v>
      </c>
      <c r="BY861" s="37" t="str">
        <f t="array" ref="BY861:CI861">IF(BX861,"",IVSolution($M861,$N861,$O861,BT861,BU861,BV861,BW861,$E861,$F861,$G861,$H861,$I861))</f>
        <v/>
      </c>
      <c r="BZ861" s="37" t="str">
        <v/>
      </c>
      <c r="CA861" s="37" t="str">
        <v/>
      </c>
      <c r="CB861" s="39" t="str">
        <v/>
      </c>
      <c r="CC861" s="39" t="str">
        <v/>
      </c>
      <c r="CD861" s="37" t="str">
        <v/>
      </c>
      <c r="CE861" s="37" t="str">
        <v/>
      </c>
      <c r="CF861" s="37" t="str">
        <v/>
      </c>
      <c r="CG861" s="37" t="str">
        <v/>
      </c>
      <c r="CH861" s="37" t="str">
        <v/>
      </c>
      <c r="CI861" s="37" t="str">
        <v/>
      </c>
      <c r="CJ861" s="41" t="str">
        <f t="shared" si="504"/>
        <v/>
      </c>
      <c r="CK861" s="41" t="str">
        <f t="shared" si="505"/>
        <v/>
      </c>
      <c r="CL861" s="61" t="str">
        <f t="shared" si="506"/>
        <v/>
      </c>
      <c r="CM861" s="39" t="str">
        <f t="shared" si="507"/>
        <v/>
      </c>
      <c r="CN861" s="39" t="str">
        <f t="shared" si="508"/>
        <v/>
      </c>
      <c r="CO861" s="42" t="str">
        <f t="shared" si="509"/>
        <v/>
      </c>
      <c r="CP861" s="42" t="str">
        <f t="shared" si="510"/>
        <v/>
      </c>
      <c r="CQ861" s="42" t="str">
        <f t="shared" si="511"/>
        <v/>
      </c>
      <c r="CR861" s="42" t="str">
        <f t="shared" si="512"/>
        <v/>
      </c>
      <c r="CS861" s="42" t="str">
        <f t="shared" si="513"/>
        <v/>
      </c>
      <c r="CT861" s="42" t="str">
        <f t="shared" si="514"/>
        <v/>
      </c>
      <c r="CU861" s="43" t="str">
        <f t="shared" si="515"/>
        <v/>
      </c>
      <c r="CV861" s="43" t="str">
        <f t="shared" si="516"/>
        <v/>
      </c>
      <c r="CW861" s="43" t="str">
        <f t="shared" si="517"/>
        <v/>
      </c>
      <c r="CX861" s="13"/>
    </row>
    <row r="862" spans="1:102" x14ac:dyDescent="0.25">
      <c r="A862" s="31"/>
      <c r="B862" s="13"/>
      <c r="C862" s="13"/>
      <c r="D862" s="13"/>
      <c r="E862" s="32"/>
      <c r="F862" s="32"/>
      <c r="G862" s="32"/>
      <c r="H862" s="32"/>
      <c r="I862" s="32"/>
      <c r="J862" s="13"/>
      <c r="K862" s="33"/>
      <c r="L862" s="34" t="str">
        <f>IFERROR(INDEX('Pokemon Data'!A:A,MATCH($A862,'Pokemon Data'!$B:$B,0)),"")</f>
        <v/>
      </c>
      <c r="M862" s="34" t="str">
        <f>IFERROR(INDEX('Pokemon Data'!I:I,MATCH($A862,'Pokemon Data'!$B:$B,0)),"")</f>
        <v/>
      </c>
      <c r="N862" s="34" t="str">
        <f>IFERROR(INDEX('Pokemon Data'!J:J,MATCH($A862,'Pokemon Data'!$B:$B,0)),"")</f>
        <v/>
      </c>
      <c r="O862" s="34" t="str">
        <f>IFERROR(INDEX('Pokemon Data'!K:K,MATCH($A862,'Pokemon Data'!$B:$B,0)),"")</f>
        <v/>
      </c>
      <c r="P862" s="35" t="str">
        <f>IFERROR(INDEX('Level Multipliers'!$A:$A,MATCH($D862,'Level Multipliers'!$B:$B,0)),"")</f>
        <v/>
      </c>
      <c r="Q862" s="36" t="str">
        <f>IFERROR(INDEX('Level Multipliers'!$D:$D,MATCH(P862,'Level Multipliers'!$A:$A,0)),"")</f>
        <v/>
      </c>
      <c r="R862" s="37" t="str">
        <f t="shared" si="481"/>
        <v/>
      </c>
      <c r="S862" s="37" t="str">
        <f t="shared" si="482"/>
        <v/>
      </c>
      <c r="T862" s="38" t="str">
        <f t="shared" si="483"/>
        <v/>
      </c>
      <c r="U862" s="38" t="str">
        <f t="shared" si="484"/>
        <v/>
      </c>
      <c r="V862" s="38" t="b">
        <f t="shared" si="485"/>
        <v>1</v>
      </c>
      <c r="W862" s="37" t="str">
        <f t="array" ref="W862:AG862">IF(V862,"",IVSolution($M862,$N862,$O862,R862,S862,T862,U862,$E862,$F862,$G862,$H862,$I862))</f>
        <v/>
      </c>
      <c r="X862" s="37" t="str">
        <v/>
      </c>
      <c r="Y862" s="37" t="str">
        <v/>
      </c>
      <c r="Z862" s="39" t="str">
        <v/>
      </c>
      <c r="AA862" s="39" t="str">
        <v/>
      </c>
      <c r="AB862" s="37" t="str">
        <v/>
      </c>
      <c r="AC862" s="37" t="str">
        <v/>
      </c>
      <c r="AD862" s="37" t="str">
        <v/>
      </c>
      <c r="AE862" s="37" t="str">
        <v/>
      </c>
      <c r="AF862" s="37" t="str">
        <v/>
      </c>
      <c r="AG862" s="37" t="str">
        <v/>
      </c>
      <c r="AH862" s="40" t="str">
        <f t="shared" si="486"/>
        <v/>
      </c>
      <c r="AI862" s="36" t="str">
        <f>IFERROR(INDEX('Level Multipliers'!$D:$D,MATCH(AH862,'Level Multipliers'!$A:$A,0)),"")</f>
        <v/>
      </c>
      <c r="AJ862" s="37" t="str">
        <f t="shared" si="487"/>
        <v/>
      </c>
      <c r="AK862" s="37" t="str">
        <f t="shared" si="488"/>
        <v/>
      </c>
      <c r="AL862" s="38" t="str">
        <f t="shared" si="489"/>
        <v/>
      </c>
      <c r="AM862" s="38" t="str">
        <f t="shared" si="490"/>
        <v/>
      </c>
      <c r="AN862" s="38" t="b">
        <f t="shared" si="491"/>
        <v>1</v>
      </c>
      <c r="AO862" s="37" t="str">
        <f t="array" ref="AO862:AY862">IF(AN862,"",IVSolution($M862,$N862,$O862,AJ862,AK862,AL862,AM862,$E862,$F862,$G862,$H862,$I862))</f>
        <v/>
      </c>
      <c r="AP862" s="37" t="str">
        <v/>
      </c>
      <c r="AQ862" s="37" t="str">
        <v/>
      </c>
      <c r="AR862" s="39" t="str">
        <v/>
      </c>
      <c r="AS862" s="39" t="str">
        <v/>
      </c>
      <c r="AT862" s="37" t="str">
        <v/>
      </c>
      <c r="AU862" s="37" t="str">
        <v/>
      </c>
      <c r="AV862" s="37" t="str">
        <v/>
      </c>
      <c r="AW862" s="37" t="str">
        <v/>
      </c>
      <c r="AX862" s="37" t="str">
        <v/>
      </c>
      <c r="AY862" s="37" t="str">
        <v/>
      </c>
      <c r="AZ862" s="40" t="str">
        <f t="shared" si="492"/>
        <v/>
      </c>
      <c r="BA862" s="36" t="str">
        <f>IFERROR(INDEX('Level Multipliers'!$D:$D,MATCH(AZ862,'Level Multipliers'!$A:$A,0)),"")</f>
        <v/>
      </c>
      <c r="BB862" s="37" t="str">
        <f t="shared" si="493"/>
        <v/>
      </c>
      <c r="BC862" s="37" t="str">
        <f t="shared" si="494"/>
        <v/>
      </c>
      <c r="BD862" s="38" t="str">
        <f t="shared" si="495"/>
        <v/>
      </c>
      <c r="BE862" s="38" t="str">
        <f t="shared" si="496"/>
        <v/>
      </c>
      <c r="BF862" s="38" t="b">
        <f t="shared" si="497"/>
        <v>1</v>
      </c>
      <c r="BG862" s="37" t="str">
        <f t="array" ref="BG862:BQ862">IF(BF862,"",IVSolution($M862,$N862,$O862,BB862,BC862,BD862,BE862,$E862,$F862,$G862,$H862,$I862))</f>
        <v/>
      </c>
      <c r="BH862" s="37" t="str">
        <v/>
      </c>
      <c r="BI862" s="37" t="str">
        <v/>
      </c>
      <c r="BJ862" s="39" t="str">
        <v/>
      </c>
      <c r="BK862" s="39" t="str">
        <v/>
      </c>
      <c r="BL862" s="37" t="str">
        <v/>
      </c>
      <c r="BM862" s="37" t="str">
        <v/>
      </c>
      <c r="BN862" s="37" t="str">
        <v/>
      </c>
      <c r="BO862" s="37" t="str">
        <v/>
      </c>
      <c r="BP862" s="37" t="str">
        <v/>
      </c>
      <c r="BQ862" s="37" t="str">
        <v/>
      </c>
      <c r="BR862" s="40" t="str">
        <f t="shared" si="498"/>
        <v/>
      </c>
      <c r="BS862" s="36" t="str">
        <f>IFERROR(INDEX('Level Multipliers'!$D:$D,MATCH(BR862,'Level Multipliers'!$A:$A,0)),"")</f>
        <v/>
      </c>
      <c r="BT862" s="37" t="str">
        <f t="shared" si="499"/>
        <v/>
      </c>
      <c r="BU862" s="37" t="str">
        <f t="shared" si="500"/>
        <v/>
      </c>
      <c r="BV862" s="38" t="str">
        <f t="shared" si="501"/>
        <v/>
      </c>
      <c r="BW862" s="38" t="str">
        <f t="shared" si="502"/>
        <v/>
      </c>
      <c r="BX862" s="38" t="b">
        <f t="shared" si="503"/>
        <v>1</v>
      </c>
      <c r="BY862" s="37" t="str">
        <f t="array" ref="BY862:CI862">IF(BX862,"",IVSolution($M862,$N862,$O862,BT862,BU862,BV862,BW862,$E862,$F862,$G862,$H862,$I862))</f>
        <v/>
      </c>
      <c r="BZ862" s="37" t="str">
        <v/>
      </c>
      <c r="CA862" s="37" t="str">
        <v/>
      </c>
      <c r="CB862" s="39" t="str">
        <v/>
      </c>
      <c r="CC862" s="39" t="str">
        <v/>
      </c>
      <c r="CD862" s="37" t="str">
        <v/>
      </c>
      <c r="CE862" s="37" t="str">
        <v/>
      </c>
      <c r="CF862" s="37" t="str">
        <v/>
      </c>
      <c r="CG862" s="37" t="str">
        <v/>
      </c>
      <c r="CH862" s="37" t="str">
        <v/>
      </c>
      <c r="CI862" s="37" t="str">
        <v/>
      </c>
      <c r="CJ862" s="41" t="str">
        <f t="shared" si="504"/>
        <v/>
      </c>
      <c r="CK862" s="41" t="str">
        <f t="shared" si="505"/>
        <v/>
      </c>
      <c r="CL862" s="61" t="str">
        <f t="shared" si="506"/>
        <v/>
      </c>
      <c r="CM862" s="39" t="str">
        <f t="shared" si="507"/>
        <v/>
      </c>
      <c r="CN862" s="39" t="str">
        <f t="shared" si="508"/>
        <v/>
      </c>
      <c r="CO862" s="42" t="str">
        <f t="shared" si="509"/>
        <v/>
      </c>
      <c r="CP862" s="42" t="str">
        <f t="shared" si="510"/>
        <v/>
      </c>
      <c r="CQ862" s="42" t="str">
        <f t="shared" si="511"/>
        <v/>
      </c>
      <c r="CR862" s="42" t="str">
        <f t="shared" si="512"/>
        <v/>
      </c>
      <c r="CS862" s="42" t="str">
        <f t="shared" si="513"/>
        <v/>
      </c>
      <c r="CT862" s="42" t="str">
        <f t="shared" si="514"/>
        <v/>
      </c>
      <c r="CU862" s="43" t="str">
        <f t="shared" si="515"/>
        <v/>
      </c>
      <c r="CV862" s="43" t="str">
        <f t="shared" si="516"/>
        <v/>
      </c>
      <c r="CW862" s="43" t="str">
        <f t="shared" si="517"/>
        <v/>
      </c>
      <c r="CX862" s="13"/>
    </row>
    <row r="863" spans="1:102" x14ac:dyDescent="0.25">
      <c r="A863" s="31"/>
      <c r="B863" s="13"/>
      <c r="C863" s="13"/>
      <c r="D863" s="13"/>
      <c r="E863" s="32"/>
      <c r="F863" s="32"/>
      <c r="G863" s="32"/>
      <c r="H863" s="32"/>
      <c r="I863" s="32"/>
      <c r="J863" s="13"/>
      <c r="K863" s="33"/>
      <c r="L863" s="34" t="str">
        <f>IFERROR(INDEX('Pokemon Data'!A:A,MATCH($A863,'Pokemon Data'!$B:$B,0)),"")</f>
        <v/>
      </c>
      <c r="M863" s="34" t="str">
        <f>IFERROR(INDEX('Pokemon Data'!I:I,MATCH($A863,'Pokemon Data'!$B:$B,0)),"")</f>
        <v/>
      </c>
      <c r="N863" s="34" t="str">
        <f>IFERROR(INDEX('Pokemon Data'!J:J,MATCH($A863,'Pokemon Data'!$B:$B,0)),"")</f>
        <v/>
      </c>
      <c r="O863" s="34" t="str">
        <f>IFERROR(INDEX('Pokemon Data'!K:K,MATCH($A863,'Pokemon Data'!$B:$B,0)),"")</f>
        <v/>
      </c>
      <c r="P863" s="35" t="str">
        <f>IFERROR(INDEX('Level Multipliers'!$A:$A,MATCH($D863,'Level Multipliers'!$B:$B,0)),"")</f>
        <v/>
      </c>
      <c r="Q863" s="36" t="str">
        <f>IFERROR(INDEX('Level Multipliers'!$D:$D,MATCH(P863,'Level Multipliers'!$A:$A,0)),"")</f>
        <v/>
      </c>
      <c r="R863" s="37" t="str">
        <f t="shared" si="481"/>
        <v/>
      </c>
      <c r="S863" s="37" t="str">
        <f t="shared" si="482"/>
        <v/>
      </c>
      <c r="T863" s="38" t="str">
        <f t="shared" si="483"/>
        <v/>
      </c>
      <c r="U863" s="38" t="str">
        <f t="shared" si="484"/>
        <v/>
      </c>
      <c r="V863" s="38" t="b">
        <f t="shared" si="485"/>
        <v>1</v>
      </c>
      <c r="W863" s="37" t="str">
        <f t="array" ref="W863:AG863">IF(V863,"",IVSolution($M863,$N863,$O863,R863,S863,T863,U863,$E863,$F863,$G863,$H863,$I863))</f>
        <v/>
      </c>
      <c r="X863" s="37" t="str">
        <v/>
      </c>
      <c r="Y863" s="37" t="str">
        <v/>
      </c>
      <c r="Z863" s="39" t="str">
        <v/>
      </c>
      <c r="AA863" s="39" t="str">
        <v/>
      </c>
      <c r="AB863" s="37" t="str">
        <v/>
      </c>
      <c r="AC863" s="37" t="str">
        <v/>
      </c>
      <c r="AD863" s="37" t="str">
        <v/>
      </c>
      <c r="AE863" s="37" t="str">
        <v/>
      </c>
      <c r="AF863" s="37" t="str">
        <v/>
      </c>
      <c r="AG863" s="37" t="str">
        <v/>
      </c>
      <c r="AH863" s="40" t="str">
        <f t="shared" si="486"/>
        <v/>
      </c>
      <c r="AI863" s="36" t="str">
        <f>IFERROR(INDEX('Level Multipliers'!$D:$D,MATCH(AH863,'Level Multipliers'!$A:$A,0)),"")</f>
        <v/>
      </c>
      <c r="AJ863" s="37" t="str">
        <f t="shared" si="487"/>
        <v/>
      </c>
      <c r="AK863" s="37" t="str">
        <f t="shared" si="488"/>
        <v/>
      </c>
      <c r="AL863" s="38" t="str">
        <f t="shared" si="489"/>
        <v/>
      </c>
      <c r="AM863" s="38" t="str">
        <f t="shared" si="490"/>
        <v/>
      </c>
      <c r="AN863" s="38" t="b">
        <f t="shared" si="491"/>
        <v>1</v>
      </c>
      <c r="AO863" s="37" t="str">
        <f t="array" ref="AO863:AY863">IF(AN863,"",IVSolution($M863,$N863,$O863,AJ863,AK863,AL863,AM863,$E863,$F863,$G863,$H863,$I863))</f>
        <v/>
      </c>
      <c r="AP863" s="37" t="str">
        <v/>
      </c>
      <c r="AQ863" s="37" t="str">
        <v/>
      </c>
      <c r="AR863" s="39" t="str">
        <v/>
      </c>
      <c r="AS863" s="39" t="str">
        <v/>
      </c>
      <c r="AT863" s="37" t="str">
        <v/>
      </c>
      <c r="AU863" s="37" t="str">
        <v/>
      </c>
      <c r="AV863" s="37" t="str">
        <v/>
      </c>
      <c r="AW863" s="37" t="str">
        <v/>
      </c>
      <c r="AX863" s="37" t="str">
        <v/>
      </c>
      <c r="AY863" s="37" t="str">
        <v/>
      </c>
      <c r="AZ863" s="40" t="str">
        <f t="shared" si="492"/>
        <v/>
      </c>
      <c r="BA863" s="36" t="str">
        <f>IFERROR(INDEX('Level Multipliers'!$D:$D,MATCH(AZ863,'Level Multipliers'!$A:$A,0)),"")</f>
        <v/>
      </c>
      <c r="BB863" s="37" t="str">
        <f t="shared" si="493"/>
        <v/>
      </c>
      <c r="BC863" s="37" t="str">
        <f t="shared" si="494"/>
        <v/>
      </c>
      <c r="BD863" s="38" t="str">
        <f t="shared" si="495"/>
        <v/>
      </c>
      <c r="BE863" s="38" t="str">
        <f t="shared" si="496"/>
        <v/>
      </c>
      <c r="BF863" s="38" t="b">
        <f t="shared" si="497"/>
        <v>1</v>
      </c>
      <c r="BG863" s="37" t="str">
        <f t="array" ref="BG863:BQ863">IF(BF863,"",IVSolution($M863,$N863,$O863,BB863,BC863,BD863,BE863,$E863,$F863,$G863,$H863,$I863))</f>
        <v/>
      </c>
      <c r="BH863" s="37" t="str">
        <v/>
      </c>
      <c r="BI863" s="37" t="str">
        <v/>
      </c>
      <c r="BJ863" s="39" t="str">
        <v/>
      </c>
      <c r="BK863" s="39" t="str">
        <v/>
      </c>
      <c r="BL863" s="37" t="str">
        <v/>
      </c>
      <c r="BM863" s="37" t="str">
        <v/>
      </c>
      <c r="BN863" s="37" t="str">
        <v/>
      </c>
      <c r="BO863" s="37" t="str">
        <v/>
      </c>
      <c r="BP863" s="37" t="str">
        <v/>
      </c>
      <c r="BQ863" s="37" t="str">
        <v/>
      </c>
      <c r="BR863" s="40" t="str">
        <f t="shared" si="498"/>
        <v/>
      </c>
      <c r="BS863" s="36" t="str">
        <f>IFERROR(INDEX('Level Multipliers'!$D:$D,MATCH(BR863,'Level Multipliers'!$A:$A,0)),"")</f>
        <v/>
      </c>
      <c r="BT863" s="37" t="str">
        <f t="shared" si="499"/>
        <v/>
      </c>
      <c r="BU863" s="37" t="str">
        <f t="shared" si="500"/>
        <v/>
      </c>
      <c r="BV863" s="38" t="str">
        <f t="shared" si="501"/>
        <v/>
      </c>
      <c r="BW863" s="38" t="str">
        <f t="shared" si="502"/>
        <v/>
      </c>
      <c r="BX863" s="38" t="b">
        <f t="shared" si="503"/>
        <v>1</v>
      </c>
      <c r="BY863" s="37" t="str">
        <f t="array" ref="BY863:CI863">IF(BX863,"",IVSolution($M863,$N863,$O863,BT863,BU863,BV863,BW863,$E863,$F863,$G863,$H863,$I863))</f>
        <v/>
      </c>
      <c r="BZ863" s="37" t="str">
        <v/>
      </c>
      <c r="CA863" s="37" t="str">
        <v/>
      </c>
      <c r="CB863" s="39" t="str">
        <v/>
      </c>
      <c r="CC863" s="39" t="str">
        <v/>
      </c>
      <c r="CD863" s="37" t="str">
        <v/>
      </c>
      <c r="CE863" s="37" t="str">
        <v/>
      </c>
      <c r="CF863" s="37" t="str">
        <v/>
      </c>
      <c r="CG863" s="37" t="str">
        <v/>
      </c>
      <c r="CH863" s="37" t="str">
        <v/>
      </c>
      <c r="CI863" s="37" t="str">
        <v/>
      </c>
      <c r="CJ863" s="41" t="str">
        <f t="shared" si="504"/>
        <v/>
      </c>
      <c r="CK863" s="41" t="str">
        <f t="shared" si="505"/>
        <v/>
      </c>
      <c r="CL863" s="61" t="str">
        <f t="shared" si="506"/>
        <v/>
      </c>
      <c r="CM863" s="39" t="str">
        <f t="shared" si="507"/>
        <v/>
      </c>
      <c r="CN863" s="39" t="str">
        <f t="shared" si="508"/>
        <v/>
      </c>
      <c r="CO863" s="42" t="str">
        <f t="shared" si="509"/>
        <v/>
      </c>
      <c r="CP863" s="42" t="str">
        <f t="shared" si="510"/>
        <v/>
      </c>
      <c r="CQ863" s="42" t="str">
        <f t="shared" si="511"/>
        <v/>
      </c>
      <c r="CR863" s="42" t="str">
        <f t="shared" si="512"/>
        <v/>
      </c>
      <c r="CS863" s="42" t="str">
        <f t="shared" si="513"/>
        <v/>
      </c>
      <c r="CT863" s="42" t="str">
        <f t="shared" si="514"/>
        <v/>
      </c>
      <c r="CU863" s="43" t="str">
        <f t="shared" si="515"/>
        <v/>
      </c>
      <c r="CV863" s="43" t="str">
        <f t="shared" si="516"/>
        <v/>
      </c>
      <c r="CW863" s="43" t="str">
        <f t="shared" si="517"/>
        <v/>
      </c>
      <c r="CX863" s="13"/>
    </row>
    <row r="864" spans="1:102" x14ac:dyDescent="0.25">
      <c r="A864" s="31"/>
      <c r="B864" s="13"/>
      <c r="C864" s="13"/>
      <c r="D864" s="13"/>
      <c r="E864" s="32"/>
      <c r="F864" s="32"/>
      <c r="G864" s="32"/>
      <c r="H864" s="32"/>
      <c r="I864" s="32"/>
      <c r="J864" s="13"/>
      <c r="K864" s="33"/>
      <c r="L864" s="34" t="str">
        <f>IFERROR(INDEX('Pokemon Data'!A:A,MATCH($A864,'Pokemon Data'!$B:$B,0)),"")</f>
        <v/>
      </c>
      <c r="M864" s="34" t="str">
        <f>IFERROR(INDEX('Pokemon Data'!I:I,MATCH($A864,'Pokemon Data'!$B:$B,0)),"")</f>
        <v/>
      </c>
      <c r="N864" s="34" t="str">
        <f>IFERROR(INDEX('Pokemon Data'!J:J,MATCH($A864,'Pokemon Data'!$B:$B,0)),"")</f>
        <v/>
      </c>
      <c r="O864" s="34" t="str">
        <f>IFERROR(INDEX('Pokemon Data'!K:K,MATCH($A864,'Pokemon Data'!$B:$B,0)),"")</f>
        <v/>
      </c>
      <c r="P864" s="35" t="str">
        <f>IFERROR(INDEX('Level Multipliers'!$A:$A,MATCH($D864,'Level Multipliers'!$B:$B,0)),"")</f>
        <v/>
      </c>
      <c r="Q864" s="36" t="str">
        <f>IFERROR(INDEX('Level Multipliers'!$D:$D,MATCH(P864,'Level Multipliers'!$A:$A,0)),"")</f>
        <v/>
      </c>
      <c r="R864" s="37" t="str">
        <f t="shared" si="481"/>
        <v/>
      </c>
      <c r="S864" s="37" t="str">
        <f t="shared" si="482"/>
        <v/>
      </c>
      <c r="T864" s="38" t="str">
        <f t="shared" si="483"/>
        <v/>
      </c>
      <c r="U864" s="38" t="str">
        <f t="shared" si="484"/>
        <v/>
      </c>
      <c r="V864" s="38" t="b">
        <f t="shared" si="485"/>
        <v>1</v>
      </c>
      <c r="W864" s="37" t="str">
        <f t="array" ref="W864:AG864">IF(V864,"",IVSolution($M864,$N864,$O864,R864,S864,T864,U864,$E864,$F864,$G864,$H864,$I864))</f>
        <v/>
      </c>
      <c r="X864" s="37" t="str">
        <v/>
      </c>
      <c r="Y864" s="37" t="str">
        <v/>
      </c>
      <c r="Z864" s="39" t="str">
        <v/>
      </c>
      <c r="AA864" s="39" t="str">
        <v/>
      </c>
      <c r="AB864" s="37" t="str">
        <v/>
      </c>
      <c r="AC864" s="37" t="str">
        <v/>
      </c>
      <c r="AD864" s="37" t="str">
        <v/>
      </c>
      <c r="AE864" s="37" t="str">
        <v/>
      </c>
      <c r="AF864" s="37" t="str">
        <v/>
      </c>
      <c r="AG864" s="37" t="str">
        <v/>
      </c>
      <c r="AH864" s="40" t="str">
        <f t="shared" si="486"/>
        <v/>
      </c>
      <c r="AI864" s="36" t="str">
        <f>IFERROR(INDEX('Level Multipliers'!$D:$D,MATCH(AH864,'Level Multipliers'!$A:$A,0)),"")</f>
        <v/>
      </c>
      <c r="AJ864" s="37" t="str">
        <f t="shared" si="487"/>
        <v/>
      </c>
      <c r="AK864" s="37" t="str">
        <f t="shared" si="488"/>
        <v/>
      </c>
      <c r="AL864" s="38" t="str">
        <f t="shared" si="489"/>
        <v/>
      </c>
      <c r="AM864" s="38" t="str">
        <f t="shared" si="490"/>
        <v/>
      </c>
      <c r="AN864" s="38" t="b">
        <f t="shared" si="491"/>
        <v>1</v>
      </c>
      <c r="AO864" s="37" t="str">
        <f t="array" ref="AO864:AY864">IF(AN864,"",IVSolution($M864,$N864,$O864,AJ864,AK864,AL864,AM864,$E864,$F864,$G864,$H864,$I864))</f>
        <v/>
      </c>
      <c r="AP864" s="37" t="str">
        <v/>
      </c>
      <c r="AQ864" s="37" t="str">
        <v/>
      </c>
      <c r="AR864" s="39" t="str">
        <v/>
      </c>
      <c r="AS864" s="39" t="str">
        <v/>
      </c>
      <c r="AT864" s="37" t="str">
        <v/>
      </c>
      <c r="AU864" s="37" t="str">
        <v/>
      </c>
      <c r="AV864" s="37" t="str">
        <v/>
      </c>
      <c r="AW864" s="37" t="str">
        <v/>
      </c>
      <c r="AX864" s="37" t="str">
        <v/>
      </c>
      <c r="AY864" s="37" t="str">
        <v/>
      </c>
      <c r="AZ864" s="40" t="str">
        <f t="shared" si="492"/>
        <v/>
      </c>
      <c r="BA864" s="36" t="str">
        <f>IFERROR(INDEX('Level Multipliers'!$D:$D,MATCH(AZ864,'Level Multipliers'!$A:$A,0)),"")</f>
        <v/>
      </c>
      <c r="BB864" s="37" t="str">
        <f t="shared" si="493"/>
        <v/>
      </c>
      <c r="BC864" s="37" t="str">
        <f t="shared" si="494"/>
        <v/>
      </c>
      <c r="BD864" s="38" t="str">
        <f t="shared" si="495"/>
        <v/>
      </c>
      <c r="BE864" s="38" t="str">
        <f t="shared" si="496"/>
        <v/>
      </c>
      <c r="BF864" s="38" t="b">
        <f t="shared" si="497"/>
        <v>1</v>
      </c>
      <c r="BG864" s="37" t="str">
        <f t="array" ref="BG864:BQ864">IF(BF864,"",IVSolution($M864,$N864,$O864,BB864,BC864,BD864,BE864,$E864,$F864,$G864,$H864,$I864))</f>
        <v/>
      </c>
      <c r="BH864" s="37" t="str">
        <v/>
      </c>
      <c r="BI864" s="37" t="str">
        <v/>
      </c>
      <c r="BJ864" s="39" t="str">
        <v/>
      </c>
      <c r="BK864" s="39" t="str">
        <v/>
      </c>
      <c r="BL864" s="37" t="str">
        <v/>
      </c>
      <c r="BM864" s="37" t="str">
        <v/>
      </c>
      <c r="BN864" s="37" t="str">
        <v/>
      </c>
      <c r="BO864" s="37" t="str">
        <v/>
      </c>
      <c r="BP864" s="37" t="str">
        <v/>
      </c>
      <c r="BQ864" s="37" t="str">
        <v/>
      </c>
      <c r="BR864" s="40" t="str">
        <f t="shared" si="498"/>
        <v/>
      </c>
      <c r="BS864" s="36" t="str">
        <f>IFERROR(INDEX('Level Multipliers'!$D:$D,MATCH(BR864,'Level Multipliers'!$A:$A,0)),"")</f>
        <v/>
      </c>
      <c r="BT864" s="37" t="str">
        <f t="shared" si="499"/>
        <v/>
      </c>
      <c r="BU864" s="37" t="str">
        <f t="shared" si="500"/>
        <v/>
      </c>
      <c r="BV864" s="38" t="str">
        <f t="shared" si="501"/>
        <v/>
      </c>
      <c r="BW864" s="38" t="str">
        <f t="shared" si="502"/>
        <v/>
      </c>
      <c r="BX864" s="38" t="b">
        <f t="shared" si="503"/>
        <v>1</v>
      </c>
      <c r="BY864" s="37" t="str">
        <f t="array" ref="BY864:CI864">IF(BX864,"",IVSolution($M864,$N864,$O864,BT864,BU864,BV864,BW864,$E864,$F864,$G864,$H864,$I864))</f>
        <v/>
      </c>
      <c r="BZ864" s="37" t="str">
        <v/>
      </c>
      <c r="CA864" s="37" t="str">
        <v/>
      </c>
      <c r="CB864" s="39" t="str">
        <v/>
      </c>
      <c r="CC864" s="39" t="str">
        <v/>
      </c>
      <c r="CD864" s="37" t="str">
        <v/>
      </c>
      <c r="CE864" s="37" t="str">
        <v/>
      </c>
      <c r="CF864" s="37" t="str">
        <v/>
      </c>
      <c r="CG864" s="37" t="str">
        <v/>
      </c>
      <c r="CH864" s="37" t="str">
        <v/>
      </c>
      <c r="CI864" s="37" t="str">
        <v/>
      </c>
      <c r="CJ864" s="41" t="str">
        <f t="shared" si="504"/>
        <v/>
      </c>
      <c r="CK864" s="41" t="str">
        <f t="shared" si="505"/>
        <v/>
      </c>
      <c r="CL864" s="61" t="str">
        <f t="shared" si="506"/>
        <v/>
      </c>
      <c r="CM864" s="39" t="str">
        <f t="shared" si="507"/>
        <v/>
      </c>
      <c r="CN864" s="39" t="str">
        <f t="shared" si="508"/>
        <v/>
      </c>
      <c r="CO864" s="42" t="str">
        <f t="shared" si="509"/>
        <v/>
      </c>
      <c r="CP864" s="42" t="str">
        <f t="shared" si="510"/>
        <v/>
      </c>
      <c r="CQ864" s="42" t="str">
        <f t="shared" si="511"/>
        <v/>
      </c>
      <c r="CR864" s="42" t="str">
        <f t="shared" si="512"/>
        <v/>
      </c>
      <c r="CS864" s="42" t="str">
        <f t="shared" si="513"/>
        <v/>
      </c>
      <c r="CT864" s="42" t="str">
        <f t="shared" si="514"/>
        <v/>
      </c>
      <c r="CU864" s="43" t="str">
        <f t="shared" si="515"/>
        <v/>
      </c>
      <c r="CV864" s="43" t="str">
        <f t="shared" si="516"/>
        <v/>
      </c>
      <c r="CW864" s="43" t="str">
        <f t="shared" si="517"/>
        <v/>
      </c>
      <c r="CX864" s="13"/>
    </row>
    <row r="865" spans="1:102" x14ac:dyDescent="0.25">
      <c r="A865" s="31"/>
      <c r="B865" s="13"/>
      <c r="C865" s="13"/>
      <c r="D865" s="13"/>
      <c r="E865" s="32"/>
      <c r="F865" s="32"/>
      <c r="G865" s="32"/>
      <c r="H865" s="32"/>
      <c r="I865" s="32"/>
      <c r="J865" s="13"/>
      <c r="K865" s="33"/>
      <c r="L865" s="34" t="str">
        <f>IFERROR(INDEX('Pokemon Data'!A:A,MATCH($A865,'Pokemon Data'!$B:$B,0)),"")</f>
        <v/>
      </c>
      <c r="M865" s="34" t="str">
        <f>IFERROR(INDEX('Pokemon Data'!I:I,MATCH($A865,'Pokemon Data'!$B:$B,0)),"")</f>
        <v/>
      </c>
      <c r="N865" s="34" t="str">
        <f>IFERROR(INDEX('Pokemon Data'!J:J,MATCH($A865,'Pokemon Data'!$B:$B,0)),"")</f>
        <v/>
      </c>
      <c r="O865" s="34" t="str">
        <f>IFERROR(INDEX('Pokemon Data'!K:K,MATCH($A865,'Pokemon Data'!$B:$B,0)),"")</f>
        <v/>
      </c>
      <c r="P865" s="35" t="str">
        <f>IFERROR(INDEX('Level Multipliers'!$A:$A,MATCH($D865,'Level Multipliers'!$B:$B,0)),"")</f>
        <v/>
      </c>
      <c r="Q865" s="36" t="str">
        <f>IFERROR(INDEX('Level Multipliers'!$D:$D,MATCH(P865,'Level Multipliers'!$A:$A,0)),"")</f>
        <v/>
      </c>
      <c r="R865" s="37" t="str">
        <f t="shared" si="481"/>
        <v/>
      </c>
      <c r="S865" s="37" t="str">
        <f t="shared" si="482"/>
        <v/>
      </c>
      <c r="T865" s="38" t="str">
        <f t="shared" si="483"/>
        <v/>
      </c>
      <c r="U865" s="38" t="str">
        <f t="shared" si="484"/>
        <v/>
      </c>
      <c r="V865" s="38" t="b">
        <f t="shared" si="485"/>
        <v>1</v>
      </c>
      <c r="W865" s="37" t="str">
        <f t="array" ref="W865:AG865">IF(V865,"",IVSolution($M865,$N865,$O865,R865,S865,T865,U865,$E865,$F865,$G865,$H865,$I865))</f>
        <v/>
      </c>
      <c r="X865" s="37" t="str">
        <v/>
      </c>
      <c r="Y865" s="37" t="str">
        <v/>
      </c>
      <c r="Z865" s="39" t="str">
        <v/>
      </c>
      <c r="AA865" s="39" t="str">
        <v/>
      </c>
      <c r="AB865" s="37" t="str">
        <v/>
      </c>
      <c r="AC865" s="37" t="str">
        <v/>
      </c>
      <c r="AD865" s="37" t="str">
        <v/>
      </c>
      <c r="AE865" s="37" t="str">
        <v/>
      </c>
      <c r="AF865" s="37" t="str">
        <v/>
      </c>
      <c r="AG865" s="37" t="str">
        <v/>
      </c>
      <c r="AH865" s="40" t="str">
        <f t="shared" si="486"/>
        <v/>
      </c>
      <c r="AI865" s="36" t="str">
        <f>IFERROR(INDEX('Level Multipliers'!$D:$D,MATCH(AH865,'Level Multipliers'!$A:$A,0)),"")</f>
        <v/>
      </c>
      <c r="AJ865" s="37" t="str">
        <f t="shared" si="487"/>
        <v/>
      </c>
      <c r="AK865" s="37" t="str">
        <f t="shared" si="488"/>
        <v/>
      </c>
      <c r="AL865" s="38" t="str">
        <f t="shared" si="489"/>
        <v/>
      </c>
      <c r="AM865" s="38" t="str">
        <f t="shared" si="490"/>
        <v/>
      </c>
      <c r="AN865" s="38" t="b">
        <f t="shared" si="491"/>
        <v>1</v>
      </c>
      <c r="AO865" s="37" t="str">
        <f t="array" ref="AO865:AY865">IF(AN865,"",IVSolution($M865,$N865,$O865,AJ865,AK865,AL865,AM865,$E865,$F865,$G865,$H865,$I865))</f>
        <v/>
      </c>
      <c r="AP865" s="37" t="str">
        <v/>
      </c>
      <c r="AQ865" s="37" t="str">
        <v/>
      </c>
      <c r="AR865" s="39" t="str">
        <v/>
      </c>
      <c r="AS865" s="39" t="str">
        <v/>
      </c>
      <c r="AT865" s="37" t="str">
        <v/>
      </c>
      <c r="AU865" s="37" t="str">
        <v/>
      </c>
      <c r="AV865" s="37" t="str">
        <v/>
      </c>
      <c r="AW865" s="37" t="str">
        <v/>
      </c>
      <c r="AX865" s="37" t="str">
        <v/>
      </c>
      <c r="AY865" s="37" t="str">
        <v/>
      </c>
      <c r="AZ865" s="40" t="str">
        <f t="shared" si="492"/>
        <v/>
      </c>
      <c r="BA865" s="36" t="str">
        <f>IFERROR(INDEX('Level Multipliers'!$D:$D,MATCH(AZ865,'Level Multipliers'!$A:$A,0)),"")</f>
        <v/>
      </c>
      <c r="BB865" s="37" t="str">
        <f t="shared" si="493"/>
        <v/>
      </c>
      <c r="BC865" s="37" t="str">
        <f t="shared" si="494"/>
        <v/>
      </c>
      <c r="BD865" s="38" t="str">
        <f t="shared" si="495"/>
        <v/>
      </c>
      <c r="BE865" s="38" t="str">
        <f t="shared" si="496"/>
        <v/>
      </c>
      <c r="BF865" s="38" t="b">
        <f t="shared" si="497"/>
        <v>1</v>
      </c>
      <c r="BG865" s="37" t="str">
        <f t="array" ref="BG865:BQ865">IF(BF865,"",IVSolution($M865,$N865,$O865,BB865,BC865,BD865,BE865,$E865,$F865,$G865,$H865,$I865))</f>
        <v/>
      </c>
      <c r="BH865" s="37" t="str">
        <v/>
      </c>
      <c r="BI865" s="37" t="str">
        <v/>
      </c>
      <c r="BJ865" s="39" t="str">
        <v/>
      </c>
      <c r="BK865" s="39" t="str">
        <v/>
      </c>
      <c r="BL865" s="37" t="str">
        <v/>
      </c>
      <c r="BM865" s="37" t="str">
        <v/>
      </c>
      <c r="BN865" s="37" t="str">
        <v/>
      </c>
      <c r="BO865" s="37" t="str">
        <v/>
      </c>
      <c r="BP865" s="37" t="str">
        <v/>
      </c>
      <c r="BQ865" s="37" t="str">
        <v/>
      </c>
      <c r="BR865" s="40" t="str">
        <f t="shared" si="498"/>
        <v/>
      </c>
      <c r="BS865" s="36" t="str">
        <f>IFERROR(INDEX('Level Multipliers'!$D:$D,MATCH(BR865,'Level Multipliers'!$A:$A,0)),"")</f>
        <v/>
      </c>
      <c r="BT865" s="37" t="str">
        <f t="shared" si="499"/>
        <v/>
      </c>
      <c r="BU865" s="37" t="str">
        <f t="shared" si="500"/>
        <v/>
      </c>
      <c r="BV865" s="38" t="str">
        <f t="shared" si="501"/>
        <v/>
      </c>
      <c r="BW865" s="38" t="str">
        <f t="shared" si="502"/>
        <v/>
      </c>
      <c r="BX865" s="38" t="b">
        <f t="shared" si="503"/>
        <v>1</v>
      </c>
      <c r="BY865" s="37" t="str">
        <f t="array" ref="BY865:CI865">IF(BX865,"",IVSolution($M865,$N865,$O865,BT865,BU865,BV865,BW865,$E865,$F865,$G865,$H865,$I865))</f>
        <v/>
      </c>
      <c r="BZ865" s="37" t="str">
        <v/>
      </c>
      <c r="CA865" s="37" t="str">
        <v/>
      </c>
      <c r="CB865" s="39" t="str">
        <v/>
      </c>
      <c r="CC865" s="39" t="str">
        <v/>
      </c>
      <c r="CD865" s="37" t="str">
        <v/>
      </c>
      <c r="CE865" s="37" t="str">
        <v/>
      </c>
      <c r="CF865" s="37" t="str">
        <v/>
      </c>
      <c r="CG865" s="37" t="str">
        <v/>
      </c>
      <c r="CH865" s="37" t="str">
        <v/>
      </c>
      <c r="CI865" s="37" t="str">
        <v/>
      </c>
      <c r="CJ865" s="41" t="str">
        <f t="shared" si="504"/>
        <v/>
      </c>
      <c r="CK865" s="41" t="str">
        <f t="shared" si="505"/>
        <v/>
      </c>
      <c r="CL865" s="61" t="str">
        <f t="shared" si="506"/>
        <v/>
      </c>
      <c r="CM865" s="39" t="str">
        <f t="shared" si="507"/>
        <v/>
      </c>
      <c r="CN865" s="39" t="str">
        <f t="shared" si="508"/>
        <v/>
      </c>
      <c r="CO865" s="42" t="str">
        <f t="shared" si="509"/>
        <v/>
      </c>
      <c r="CP865" s="42" t="str">
        <f t="shared" si="510"/>
        <v/>
      </c>
      <c r="CQ865" s="42" t="str">
        <f t="shared" si="511"/>
        <v/>
      </c>
      <c r="CR865" s="42" t="str">
        <f t="shared" si="512"/>
        <v/>
      </c>
      <c r="CS865" s="42" t="str">
        <f t="shared" si="513"/>
        <v/>
      </c>
      <c r="CT865" s="42" t="str">
        <f t="shared" si="514"/>
        <v/>
      </c>
      <c r="CU865" s="43" t="str">
        <f t="shared" si="515"/>
        <v/>
      </c>
      <c r="CV865" s="43" t="str">
        <f t="shared" si="516"/>
        <v/>
      </c>
      <c r="CW865" s="43" t="str">
        <f t="shared" si="517"/>
        <v/>
      </c>
      <c r="CX865" s="13"/>
    </row>
    <row r="866" spans="1:102" x14ac:dyDescent="0.25">
      <c r="A866" s="31"/>
      <c r="B866" s="13"/>
      <c r="C866" s="13"/>
      <c r="D866" s="13"/>
      <c r="E866" s="32"/>
      <c r="F866" s="32"/>
      <c r="G866" s="32"/>
      <c r="H866" s="32"/>
      <c r="I866" s="32"/>
      <c r="J866" s="13"/>
      <c r="K866" s="33"/>
      <c r="L866" s="34" t="str">
        <f>IFERROR(INDEX('Pokemon Data'!A:A,MATCH($A866,'Pokemon Data'!$B:$B,0)),"")</f>
        <v/>
      </c>
      <c r="M866" s="34" t="str">
        <f>IFERROR(INDEX('Pokemon Data'!I:I,MATCH($A866,'Pokemon Data'!$B:$B,0)),"")</f>
        <v/>
      </c>
      <c r="N866" s="34" t="str">
        <f>IFERROR(INDEX('Pokemon Data'!J:J,MATCH($A866,'Pokemon Data'!$B:$B,0)),"")</f>
        <v/>
      </c>
      <c r="O866" s="34" t="str">
        <f>IFERROR(INDEX('Pokemon Data'!K:K,MATCH($A866,'Pokemon Data'!$B:$B,0)),"")</f>
        <v/>
      </c>
      <c r="P866" s="35" t="str">
        <f>IFERROR(INDEX('Level Multipliers'!$A:$A,MATCH($D866,'Level Multipliers'!$B:$B,0)),"")</f>
        <v/>
      </c>
      <c r="Q866" s="36" t="str">
        <f>IFERROR(INDEX('Level Multipliers'!$D:$D,MATCH(P866,'Level Multipliers'!$A:$A,0)),"")</f>
        <v/>
      </c>
      <c r="R866" s="37" t="str">
        <f t="shared" si="481"/>
        <v/>
      </c>
      <c r="S866" s="37" t="str">
        <f t="shared" si="482"/>
        <v/>
      </c>
      <c r="T866" s="38" t="str">
        <f t="shared" si="483"/>
        <v/>
      </c>
      <c r="U866" s="38" t="str">
        <f t="shared" si="484"/>
        <v/>
      </c>
      <c r="V866" s="38" t="b">
        <f t="shared" si="485"/>
        <v>1</v>
      </c>
      <c r="W866" s="37" t="str">
        <f t="array" ref="W866:AG866">IF(V866,"",IVSolution($M866,$N866,$O866,R866,S866,T866,U866,$E866,$F866,$G866,$H866,$I866))</f>
        <v/>
      </c>
      <c r="X866" s="37" t="str">
        <v/>
      </c>
      <c r="Y866" s="37" t="str">
        <v/>
      </c>
      <c r="Z866" s="39" t="str">
        <v/>
      </c>
      <c r="AA866" s="39" t="str">
        <v/>
      </c>
      <c r="AB866" s="37" t="str">
        <v/>
      </c>
      <c r="AC866" s="37" t="str">
        <v/>
      </c>
      <c r="AD866" s="37" t="str">
        <v/>
      </c>
      <c r="AE866" s="37" t="str">
        <v/>
      </c>
      <c r="AF866" s="37" t="str">
        <v/>
      </c>
      <c r="AG866" s="37" t="str">
        <v/>
      </c>
      <c r="AH866" s="40" t="str">
        <f t="shared" si="486"/>
        <v/>
      </c>
      <c r="AI866" s="36" t="str">
        <f>IFERROR(INDEX('Level Multipliers'!$D:$D,MATCH(AH866,'Level Multipliers'!$A:$A,0)),"")</f>
        <v/>
      </c>
      <c r="AJ866" s="37" t="str">
        <f t="shared" si="487"/>
        <v/>
      </c>
      <c r="AK866" s="37" t="str">
        <f t="shared" si="488"/>
        <v/>
      </c>
      <c r="AL866" s="38" t="str">
        <f t="shared" si="489"/>
        <v/>
      </c>
      <c r="AM866" s="38" t="str">
        <f t="shared" si="490"/>
        <v/>
      </c>
      <c r="AN866" s="38" t="b">
        <f t="shared" si="491"/>
        <v>1</v>
      </c>
      <c r="AO866" s="37" t="str">
        <f t="array" ref="AO866:AY866">IF(AN866,"",IVSolution($M866,$N866,$O866,AJ866,AK866,AL866,AM866,$E866,$F866,$G866,$H866,$I866))</f>
        <v/>
      </c>
      <c r="AP866" s="37" t="str">
        <v/>
      </c>
      <c r="AQ866" s="37" t="str">
        <v/>
      </c>
      <c r="AR866" s="39" t="str">
        <v/>
      </c>
      <c r="AS866" s="39" t="str">
        <v/>
      </c>
      <c r="AT866" s="37" t="str">
        <v/>
      </c>
      <c r="AU866" s="37" t="str">
        <v/>
      </c>
      <c r="AV866" s="37" t="str">
        <v/>
      </c>
      <c r="AW866" s="37" t="str">
        <v/>
      </c>
      <c r="AX866" s="37" t="str">
        <v/>
      </c>
      <c r="AY866" s="37" t="str">
        <v/>
      </c>
      <c r="AZ866" s="40" t="str">
        <f t="shared" si="492"/>
        <v/>
      </c>
      <c r="BA866" s="36" t="str">
        <f>IFERROR(INDEX('Level Multipliers'!$D:$D,MATCH(AZ866,'Level Multipliers'!$A:$A,0)),"")</f>
        <v/>
      </c>
      <c r="BB866" s="37" t="str">
        <f t="shared" si="493"/>
        <v/>
      </c>
      <c r="BC866" s="37" t="str">
        <f t="shared" si="494"/>
        <v/>
      </c>
      <c r="BD866" s="38" t="str">
        <f t="shared" si="495"/>
        <v/>
      </c>
      <c r="BE866" s="38" t="str">
        <f t="shared" si="496"/>
        <v/>
      </c>
      <c r="BF866" s="38" t="b">
        <f t="shared" si="497"/>
        <v>1</v>
      </c>
      <c r="BG866" s="37" t="str">
        <f t="array" ref="BG866:BQ866">IF(BF866,"",IVSolution($M866,$N866,$O866,BB866,BC866,BD866,BE866,$E866,$F866,$G866,$H866,$I866))</f>
        <v/>
      </c>
      <c r="BH866" s="37" t="str">
        <v/>
      </c>
      <c r="BI866" s="37" t="str">
        <v/>
      </c>
      <c r="BJ866" s="39" t="str">
        <v/>
      </c>
      <c r="BK866" s="39" t="str">
        <v/>
      </c>
      <c r="BL866" s="37" t="str">
        <v/>
      </c>
      <c r="BM866" s="37" t="str">
        <v/>
      </c>
      <c r="BN866" s="37" t="str">
        <v/>
      </c>
      <c r="BO866" s="37" t="str">
        <v/>
      </c>
      <c r="BP866" s="37" t="str">
        <v/>
      </c>
      <c r="BQ866" s="37" t="str">
        <v/>
      </c>
      <c r="BR866" s="40" t="str">
        <f t="shared" si="498"/>
        <v/>
      </c>
      <c r="BS866" s="36" t="str">
        <f>IFERROR(INDEX('Level Multipliers'!$D:$D,MATCH(BR866,'Level Multipliers'!$A:$A,0)),"")</f>
        <v/>
      </c>
      <c r="BT866" s="37" t="str">
        <f t="shared" si="499"/>
        <v/>
      </c>
      <c r="BU866" s="37" t="str">
        <f t="shared" si="500"/>
        <v/>
      </c>
      <c r="BV866" s="38" t="str">
        <f t="shared" si="501"/>
        <v/>
      </c>
      <c r="BW866" s="38" t="str">
        <f t="shared" si="502"/>
        <v/>
      </c>
      <c r="BX866" s="38" t="b">
        <f t="shared" si="503"/>
        <v>1</v>
      </c>
      <c r="BY866" s="37" t="str">
        <f t="array" ref="BY866:CI866">IF(BX866,"",IVSolution($M866,$N866,$O866,BT866,BU866,BV866,BW866,$E866,$F866,$G866,$H866,$I866))</f>
        <v/>
      </c>
      <c r="BZ866" s="37" t="str">
        <v/>
      </c>
      <c r="CA866" s="37" t="str">
        <v/>
      </c>
      <c r="CB866" s="39" t="str">
        <v/>
      </c>
      <c r="CC866" s="39" t="str">
        <v/>
      </c>
      <c r="CD866" s="37" t="str">
        <v/>
      </c>
      <c r="CE866" s="37" t="str">
        <v/>
      </c>
      <c r="CF866" s="37" t="str">
        <v/>
      </c>
      <c r="CG866" s="37" t="str">
        <v/>
      </c>
      <c r="CH866" s="37" t="str">
        <v/>
      </c>
      <c r="CI866" s="37" t="str">
        <v/>
      </c>
      <c r="CJ866" s="41" t="str">
        <f t="shared" si="504"/>
        <v/>
      </c>
      <c r="CK866" s="41" t="str">
        <f t="shared" si="505"/>
        <v/>
      </c>
      <c r="CL866" s="61" t="str">
        <f t="shared" si="506"/>
        <v/>
      </c>
      <c r="CM866" s="39" t="str">
        <f t="shared" si="507"/>
        <v/>
      </c>
      <c r="CN866" s="39" t="str">
        <f t="shared" si="508"/>
        <v/>
      </c>
      <c r="CO866" s="42" t="str">
        <f t="shared" si="509"/>
        <v/>
      </c>
      <c r="CP866" s="42" t="str">
        <f t="shared" si="510"/>
        <v/>
      </c>
      <c r="CQ866" s="42" t="str">
        <f t="shared" si="511"/>
        <v/>
      </c>
      <c r="CR866" s="42" t="str">
        <f t="shared" si="512"/>
        <v/>
      </c>
      <c r="CS866" s="42" t="str">
        <f t="shared" si="513"/>
        <v/>
      </c>
      <c r="CT866" s="42" t="str">
        <f t="shared" si="514"/>
        <v/>
      </c>
      <c r="CU866" s="43" t="str">
        <f t="shared" si="515"/>
        <v/>
      </c>
      <c r="CV866" s="43" t="str">
        <f t="shared" si="516"/>
        <v/>
      </c>
      <c r="CW866" s="43" t="str">
        <f t="shared" si="517"/>
        <v/>
      </c>
      <c r="CX866" s="13"/>
    </row>
    <row r="867" spans="1:102" x14ac:dyDescent="0.25">
      <c r="A867" s="31"/>
      <c r="B867" s="13"/>
      <c r="C867" s="13"/>
      <c r="D867" s="13"/>
      <c r="E867" s="32"/>
      <c r="F867" s="32"/>
      <c r="G867" s="32"/>
      <c r="H867" s="32"/>
      <c r="I867" s="32"/>
      <c r="J867" s="13"/>
      <c r="K867" s="33"/>
      <c r="L867" s="34" t="str">
        <f>IFERROR(INDEX('Pokemon Data'!A:A,MATCH($A867,'Pokemon Data'!$B:$B,0)),"")</f>
        <v/>
      </c>
      <c r="M867" s="34" t="str">
        <f>IFERROR(INDEX('Pokemon Data'!I:I,MATCH($A867,'Pokemon Data'!$B:$B,0)),"")</f>
        <v/>
      </c>
      <c r="N867" s="34" t="str">
        <f>IFERROR(INDEX('Pokemon Data'!J:J,MATCH($A867,'Pokemon Data'!$B:$B,0)),"")</f>
        <v/>
      </c>
      <c r="O867" s="34" t="str">
        <f>IFERROR(INDEX('Pokemon Data'!K:K,MATCH($A867,'Pokemon Data'!$B:$B,0)),"")</f>
        <v/>
      </c>
      <c r="P867" s="35" t="str">
        <f>IFERROR(INDEX('Level Multipliers'!$A:$A,MATCH($D867,'Level Multipliers'!$B:$B,0)),"")</f>
        <v/>
      </c>
      <c r="Q867" s="36" t="str">
        <f>IFERROR(INDEX('Level Multipliers'!$D:$D,MATCH(P867,'Level Multipliers'!$A:$A,0)),"")</f>
        <v/>
      </c>
      <c r="R867" s="37" t="str">
        <f t="shared" si="481"/>
        <v/>
      </c>
      <c r="S867" s="37" t="str">
        <f t="shared" si="482"/>
        <v/>
      </c>
      <c r="T867" s="38" t="str">
        <f t="shared" si="483"/>
        <v/>
      </c>
      <c r="U867" s="38" t="str">
        <f t="shared" si="484"/>
        <v/>
      </c>
      <c r="V867" s="38" t="b">
        <f t="shared" si="485"/>
        <v>1</v>
      </c>
      <c r="W867" s="37" t="str">
        <f t="array" ref="W867:AG867">IF(V867,"",IVSolution($M867,$N867,$O867,R867,S867,T867,U867,$E867,$F867,$G867,$H867,$I867))</f>
        <v/>
      </c>
      <c r="X867" s="37" t="str">
        <v/>
      </c>
      <c r="Y867" s="37" t="str">
        <v/>
      </c>
      <c r="Z867" s="39" t="str">
        <v/>
      </c>
      <c r="AA867" s="39" t="str">
        <v/>
      </c>
      <c r="AB867" s="37" t="str">
        <v/>
      </c>
      <c r="AC867" s="37" t="str">
        <v/>
      </c>
      <c r="AD867" s="37" t="str">
        <v/>
      </c>
      <c r="AE867" s="37" t="str">
        <v/>
      </c>
      <c r="AF867" s="37" t="str">
        <v/>
      </c>
      <c r="AG867" s="37" t="str">
        <v/>
      </c>
      <c r="AH867" s="40" t="str">
        <f t="shared" si="486"/>
        <v/>
      </c>
      <c r="AI867" s="36" t="str">
        <f>IFERROR(INDEX('Level Multipliers'!$D:$D,MATCH(AH867,'Level Multipliers'!$A:$A,0)),"")</f>
        <v/>
      </c>
      <c r="AJ867" s="37" t="str">
        <f t="shared" si="487"/>
        <v/>
      </c>
      <c r="AK867" s="37" t="str">
        <f t="shared" si="488"/>
        <v/>
      </c>
      <c r="AL867" s="38" t="str">
        <f t="shared" si="489"/>
        <v/>
      </c>
      <c r="AM867" s="38" t="str">
        <f t="shared" si="490"/>
        <v/>
      </c>
      <c r="AN867" s="38" t="b">
        <f t="shared" si="491"/>
        <v>1</v>
      </c>
      <c r="AO867" s="37" t="str">
        <f t="array" ref="AO867:AY867">IF(AN867,"",IVSolution($M867,$N867,$O867,AJ867,AK867,AL867,AM867,$E867,$F867,$G867,$H867,$I867))</f>
        <v/>
      </c>
      <c r="AP867" s="37" t="str">
        <v/>
      </c>
      <c r="AQ867" s="37" t="str">
        <v/>
      </c>
      <c r="AR867" s="39" t="str">
        <v/>
      </c>
      <c r="AS867" s="39" t="str">
        <v/>
      </c>
      <c r="AT867" s="37" t="str">
        <v/>
      </c>
      <c r="AU867" s="37" t="str">
        <v/>
      </c>
      <c r="AV867" s="37" t="str">
        <v/>
      </c>
      <c r="AW867" s="37" t="str">
        <v/>
      </c>
      <c r="AX867" s="37" t="str">
        <v/>
      </c>
      <c r="AY867" s="37" t="str">
        <v/>
      </c>
      <c r="AZ867" s="40" t="str">
        <f t="shared" si="492"/>
        <v/>
      </c>
      <c r="BA867" s="36" t="str">
        <f>IFERROR(INDEX('Level Multipliers'!$D:$D,MATCH(AZ867,'Level Multipliers'!$A:$A,0)),"")</f>
        <v/>
      </c>
      <c r="BB867" s="37" t="str">
        <f t="shared" si="493"/>
        <v/>
      </c>
      <c r="BC867" s="37" t="str">
        <f t="shared" si="494"/>
        <v/>
      </c>
      <c r="BD867" s="38" t="str">
        <f t="shared" si="495"/>
        <v/>
      </c>
      <c r="BE867" s="38" t="str">
        <f t="shared" si="496"/>
        <v/>
      </c>
      <c r="BF867" s="38" t="b">
        <f t="shared" si="497"/>
        <v>1</v>
      </c>
      <c r="BG867" s="37" t="str">
        <f t="array" ref="BG867:BQ867">IF(BF867,"",IVSolution($M867,$N867,$O867,BB867,BC867,BD867,BE867,$E867,$F867,$G867,$H867,$I867))</f>
        <v/>
      </c>
      <c r="BH867" s="37" t="str">
        <v/>
      </c>
      <c r="BI867" s="37" t="str">
        <v/>
      </c>
      <c r="BJ867" s="39" t="str">
        <v/>
      </c>
      <c r="BK867" s="39" t="str">
        <v/>
      </c>
      <c r="BL867" s="37" t="str">
        <v/>
      </c>
      <c r="BM867" s="37" t="str">
        <v/>
      </c>
      <c r="BN867" s="37" t="str">
        <v/>
      </c>
      <c r="BO867" s="37" t="str">
        <v/>
      </c>
      <c r="BP867" s="37" t="str">
        <v/>
      </c>
      <c r="BQ867" s="37" t="str">
        <v/>
      </c>
      <c r="BR867" s="40" t="str">
        <f t="shared" si="498"/>
        <v/>
      </c>
      <c r="BS867" s="36" t="str">
        <f>IFERROR(INDEX('Level Multipliers'!$D:$D,MATCH(BR867,'Level Multipliers'!$A:$A,0)),"")</f>
        <v/>
      </c>
      <c r="BT867" s="37" t="str">
        <f t="shared" si="499"/>
        <v/>
      </c>
      <c r="BU867" s="37" t="str">
        <f t="shared" si="500"/>
        <v/>
      </c>
      <c r="BV867" s="38" t="str">
        <f t="shared" si="501"/>
        <v/>
      </c>
      <c r="BW867" s="38" t="str">
        <f t="shared" si="502"/>
        <v/>
      </c>
      <c r="BX867" s="38" t="b">
        <f t="shared" si="503"/>
        <v>1</v>
      </c>
      <c r="BY867" s="37" t="str">
        <f t="array" ref="BY867:CI867">IF(BX867,"",IVSolution($M867,$N867,$O867,BT867,BU867,BV867,BW867,$E867,$F867,$G867,$H867,$I867))</f>
        <v/>
      </c>
      <c r="BZ867" s="37" t="str">
        <v/>
      </c>
      <c r="CA867" s="37" t="str">
        <v/>
      </c>
      <c r="CB867" s="39" t="str">
        <v/>
      </c>
      <c r="CC867" s="39" t="str">
        <v/>
      </c>
      <c r="CD867" s="37" t="str">
        <v/>
      </c>
      <c r="CE867" s="37" t="str">
        <v/>
      </c>
      <c r="CF867" s="37" t="str">
        <v/>
      </c>
      <c r="CG867" s="37" t="str">
        <v/>
      </c>
      <c r="CH867" s="37" t="str">
        <v/>
      </c>
      <c r="CI867" s="37" t="str">
        <v/>
      </c>
      <c r="CJ867" s="41" t="str">
        <f t="shared" si="504"/>
        <v/>
      </c>
      <c r="CK867" s="41" t="str">
        <f t="shared" si="505"/>
        <v/>
      </c>
      <c r="CL867" s="61" t="str">
        <f t="shared" si="506"/>
        <v/>
      </c>
      <c r="CM867" s="39" t="str">
        <f t="shared" si="507"/>
        <v/>
      </c>
      <c r="CN867" s="39" t="str">
        <f t="shared" si="508"/>
        <v/>
      </c>
      <c r="CO867" s="42" t="str">
        <f t="shared" si="509"/>
        <v/>
      </c>
      <c r="CP867" s="42" t="str">
        <f t="shared" si="510"/>
        <v/>
      </c>
      <c r="CQ867" s="42" t="str">
        <f t="shared" si="511"/>
        <v/>
      </c>
      <c r="CR867" s="42" t="str">
        <f t="shared" si="512"/>
        <v/>
      </c>
      <c r="CS867" s="42" t="str">
        <f t="shared" si="513"/>
        <v/>
      </c>
      <c r="CT867" s="42" t="str">
        <f t="shared" si="514"/>
        <v/>
      </c>
      <c r="CU867" s="43" t="str">
        <f t="shared" si="515"/>
        <v/>
      </c>
      <c r="CV867" s="43" t="str">
        <f t="shared" si="516"/>
        <v/>
      </c>
      <c r="CW867" s="43" t="str">
        <f t="shared" si="517"/>
        <v/>
      </c>
      <c r="CX867" s="13"/>
    </row>
    <row r="868" spans="1:102" x14ac:dyDescent="0.25">
      <c r="A868" s="31"/>
      <c r="B868" s="13"/>
      <c r="C868" s="13"/>
      <c r="D868" s="13"/>
      <c r="E868" s="32"/>
      <c r="F868" s="32"/>
      <c r="G868" s="32"/>
      <c r="H868" s="32"/>
      <c r="I868" s="32"/>
      <c r="J868" s="13"/>
      <c r="K868" s="33"/>
      <c r="L868" s="34" t="str">
        <f>IFERROR(INDEX('Pokemon Data'!A:A,MATCH($A868,'Pokemon Data'!$B:$B,0)),"")</f>
        <v/>
      </c>
      <c r="M868" s="34" t="str">
        <f>IFERROR(INDEX('Pokemon Data'!I:I,MATCH($A868,'Pokemon Data'!$B:$B,0)),"")</f>
        <v/>
      </c>
      <c r="N868" s="34" t="str">
        <f>IFERROR(INDEX('Pokemon Data'!J:J,MATCH($A868,'Pokemon Data'!$B:$B,0)),"")</f>
        <v/>
      </c>
      <c r="O868" s="34" t="str">
        <f>IFERROR(INDEX('Pokemon Data'!K:K,MATCH($A868,'Pokemon Data'!$B:$B,0)),"")</f>
        <v/>
      </c>
      <c r="P868" s="35" t="str">
        <f>IFERROR(INDEX('Level Multipliers'!$A:$A,MATCH($D868,'Level Multipliers'!$B:$B,0)),"")</f>
        <v/>
      </c>
      <c r="Q868" s="36" t="str">
        <f>IFERROR(INDEX('Level Multipliers'!$D:$D,MATCH(P868,'Level Multipliers'!$A:$A,0)),"")</f>
        <v/>
      </c>
      <c r="R868" s="37" t="str">
        <f t="shared" si="481"/>
        <v/>
      </c>
      <c r="S868" s="37" t="str">
        <f t="shared" si="482"/>
        <v/>
      </c>
      <c r="T868" s="38" t="str">
        <f t="shared" si="483"/>
        <v/>
      </c>
      <c r="U868" s="38" t="str">
        <f t="shared" si="484"/>
        <v/>
      </c>
      <c r="V868" s="38" t="b">
        <f t="shared" si="485"/>
        <v>1</v>
      </c>
      <c r="W868" s="37" t="str">
        <f t="array" ref="W868:AG868">IF(V868,"",IVSolution($M868,$N868,$O868,R868,S868,T868,U868,$E868,$F868,$G868,$H868,$I868))</f>
        <v/>
      </c>
      <c r="X868" s="37" t="str">
        <v/>
      </c>
      <c r="Y868" s="37" t="str">
        <v/>
      </c>
      <c r="Z868" s="39" t="str">
        <v/>
      </c>
      <c r="AA868" s="39" t="str">
        <v/>
      </c>
      <c r="AB868" s="37" t="str">
        <v/>
      </c>
      <c r="AC868" s="37" t="str">
        <v/>
      </c>
      <c r="AD868" s="37" t="str">
        <v/>
      </c>
      <c r="AE868" s="37" t="str">
        <v/>
      </c>
      <c r="AF868" s="37" t="str">
        <v/>
      </c>
      <c r="AG868" s="37" t="str">
        <v/>
      </c>
      <c r="AH868" s="40" t="str">
        <f t="shared" si="486"/>
        <v/>
      </c>
      <c r="AI868" s="36" t="str">
        <f>IFERROR(INDEX('Level Multipliers'!$D:$D,MATCH(AH868,'Level Multipliers'!$A:$A,0)),"")</f>
        <v/>
      </c>
      <c r="AJ868" s="37" t="str">
        <f t="shared" si="487"/>
        <v/>
      </c>
      <c r="AK868" s="37" t="str">
        <f t="shared" si="488"/>
        <v/>
      </c>
      <c r="AL868" s="38" t="str">
        <f t="shared" si="489"/>
        <v/>
      </c>
      <c r="AM868" s="38" t="str">
        <f t="shared" si="490"/>
        <v/>
      </c>
      <c r="AN868" s="38" t="b">
        <f t="shared" si="491"/>
        <v>1</v>
      </c>
      <c r="AO868" s="37" t="str">
        <f t="array" ref="AO868:AY868">IF(AN868,"",IVSolution($M868,$N868,$O868,AJ868,AK868,AL868,AM868,$E868,$F868,$G868,$H868,$I868))</f>
        <v/>
      </c>
      <c r="AP868" s="37" t="str">
        <v/>
      </c>
      <c r="AQ868" s="37" t="str">
        <v/>
      </c>
      <c r="AR868" s="39" t="str">
        <v/>
      </c>
      <c r="AS868" s="39" t="str">
        <v/>
      </c>
      <c r="AT868" s="37" t="str">
        <v/>
      </c>
      <c r="AU868" s="37" t="str">
        <v/>
      </c>
      <c r="AV868" s="37" t="str">
        <v/>
      </c>
      <c r="AW868" s="37" t="str">
        <v/>
      </c>
      <c r="AX868" s="37" t="str">
        <v/>
      </c>
      <c r="AY868" s="37" t="str">
        <v/>
      </c>
      <c r="AZ868" s="40" t="str">
        <f t="shared" si="492"/>
        <v/>
      </c>
      <c r="BA868" s="36" t="str">
        <f>IFERROR(INDEX('Level Multipliers'!$D:$D,MATCH(AZ868,'Level Multipliers'!$A:$A,0)),"")</f>
        <v/>
      </c>
      <c r="BB868" s="37" t="str">
        <f t="shared" si="493"/>
        <v/>
      </c>
      <c r="BC868" s="37" t="str">
        <f t="shared" si="494"/>
        <v/>
      </c>
      <c r="BD868" s="38" t="str">
        <f t="shared" si="495"/>
        <v/>
      </c>
      <c r="BE868" s="38" t="str">
        <f t="shared" si="496"/>
        <v/>
      </c>
      <c r="BF868" s="38" t="b">
        <f t="shared" si="497"/>
        <v>1</v>
      </c>
      <c r="BG868" s="37" t="str">
        <f t="array" ref="BG868:BQ868">IF(BF868,"",IVSolution($M868,$N868,$O868,BB868,BC868,BD868,BE868,$E868,$F868,$G868,$H868,$I868))</f>
        <v/>
      </c>
      <c r="BH868" s="37" t="str">
        <v/>
      </c>
      <c r="BI868" s="37" t="str">
        <v/>
      </c>
      <c r="BJ868" s="39" t="str">
        <v/>
      </c>
      <c r="BK868" s="39" t="str">
        <v/>
      </c>
      <c r="BL868" s="37" t="str">
        <v/>
      </c>
      <c r="BM868" s="37" t="str">
        <v/>
      </c>
      <c r="BN868" s="37" t="str">
        <v/>
      </c>
      <c r="BO868" s="37" t="str">
        <v/>
      </c>
      <c r="BP868" s="37" t="str">
        <v/>
      </c>
      <c r="BQ868" s="37" t="str">
        <v/>
      </c>
      <c r="BR868" s="40" t="str">
        <f t="shared" si="498"/>
        <v/>
      </c>
      <c r="BS868" s="36" t="str">
        <f>IFERROR(INDEX('Level Multipliers'!$D:$D,MATCH(BR868,'Level Multipliers'!$A:$A,0)),"")</f>
        <v/>
      </c>
      <c r="BT868" s="37" t="str">
        <f t="shared" si="499"/>
        <v/>
      </c>
      <c r="BU868" s="37" t="str">
        <f t="shared" si="500"/>
        <v/>
      </c>
      <c r="BV868" s="38" t="str">
        <f t="shared" si="501"/>
        <v/>
      </c>
      <c r="BW868" s="38" t="str">
        <f t="shared" si="502"/>
        <v/>
      </c>
      <c r="BX868" s="38" t="b">
        <f t="shared" si="503"/>
        <v>1</v>
      </c>
      <c r="BY868" s="37" t="str">
        <f t="array" ref="BY868:CI868">IF(BX868,"",IVSolution($M868,$N868,$O868,BT868,BU868,BV868,BW868,$E868,$F868,$G868,$H868,$I868))</f>
        <v/>
      </c>
      <c r="BZ868" s="37" t="str">
        <v/>
      </c>
      <c r="CA868" s="37" t="str">
        <v/>
      </c>
      <c r="CB868" s="39" t="str">
        <v/>
      </c>
      <c r="CC868" s="39" t="str">
        <v/>
      </c>
      <c r="CD868" s="37" t="str">
        <v/>
      </c>
      <c r="CE868" s="37" t="str">
        <v/>
      </c>
      <c r="CF868" s="37" t="str">
        <v/>
      </c>
      <c r="CG868" s="37" t="str">
        <v/>
      </c>
      <c r="CH868" s="37" t="str">
        <v/>
      </c>
      <c r="CI868" s="37" t="str">
        <v/>
      </c>
      <c r="CJ868" s="41" t="str">
        <f t="shared" si="504"/>
        <v/>
      </c>
      <c r="CK868" s="41" t="str">
        <f t="shared" si="505"/>
        <v/>
      </c>
      <c r="CL868" s="61" t="str">
        <f t="shared" si="506"/>
        <v/>
      </c>
      <c r="CM868" s="39" t="str">
        <f t="shared" si="507"/>
        <v/>
      </c>
      <c r="CN868" s="39" t="str">
        <f t="shared" si="508"/>
        <v/>
      </c>
      <c r="CO868" s="42" t="str">
        <f t="shared" si="509"/>
        <v/>
      </c>
      <c r="CP868" s="42" t="str">
        <f t="shared" si="510"/>
        <v/>
      </c>
      <c r="CQ868" s="42" t="str">
        <f t="shared" si="511"/>
        <v/>
      </c>
      <c r="CR868" s="42" t="str">
        <f t="shared" si="512"/>
        <v/>
      </c>
      <c r="CS868" s="42" t="str">
        <f t="shared" si="513"/>
        <v/>
      </c>
      <c r="CT868" s="42" t="str">
        <f t="shared" si="514"/>
        <v/>
      </c>
      <c r="CU868" s="43" t="str">
        <f t="shared" si="515"/>
        <v/>
      </c>
      <c r="CV868" s="43" t="str">
        <f t="shared" si="516"/>
        <v/>
      </c>
      <c r="CW868" s="43" t="str">
        <f t="shared" si="517"/>
        <v/>
      </c>
      <c r="CX868" s="13"/>
    </row>
    <row r="869" spans="1:102" x14ac:dyDescent="0.25">
      <c r="A869" s="31"/>
      <c r="B869" s="13"/>
      <c r="C869" s="13"/>
      <c r="D869" s="13"/>
      <c r="E869" s="32"/>
      <c r="F869" s="32"/>
      <c r="G869" s="32"/>
      <c r="H869" s="32"/>
      <c r="I869" s="32"/>
      <c r="J869" s="13"/>
      <c r="K869" s="33"/>
      <c r="L869" s="34" t="str">
        <f>IFERROR(INDEX('Pokemon Data'!A:A,MATCH($A869,'Pokemon Data'!$B:$B,0)),"")</f>
        <v/>
      </c>
      <c r="M869" s="34" t="str">
        <f>IFERROR(INDEX('Pokemon Data'!I:I,MATCH($A869,'Pokemon Data'!$B:$B,0)),"")</f>
        <v/>
      </c>
      <c r="N869" s="34" t="str">
        <f>IFERROR(INDEX('Pokemon Data'!J:J,MATCH($A869,'Pokemon Data'!$B:$B,0)),"")</f>
        <v/>
      </c>
      <c r="O869" s="34" t="str">
        <f>IFERROR(INDEX('Pokemon Data'!K:K,MATCH($A869,'Pokemon Data'!$B:$B,0)),"")</f>
        <v/>
      </c>
      <c r="P869" s="35" t="str">
        <f>IFERROR(INDEX('Level Multipliers'!$A:$A,MATCH($D869,'Level Multipliers'!$B:$B,0)),"")</f>
        <v/>
      </c>
      <c r="Q869" s="36" t="str">
        <f>IFERROR(INDEX('Level Multipliers'!$D:$D,MATCH(P869,'Level Multipliers'!$A:$A,0)),"")</f>
        <v/>
      </c>
      <c r="R869" s="37" t="str">
        <f t="shared" si="481"/>
        <v/>
      </c>
      <c r="S869" s="37" t="str">
        <f t="shared" si="482"/>
        <v/>
      </c>
      <c r="T869" s="38" t="str">
        <f t="shared" si="483"/>
        <v/>
      </c>
      <c r="U869" s="38" t="str">
        <f t="shared" si="484"/>
        <v/>
      </c>
      <c r="V869" s="38" t="b">
        <f t="shared" si="485"/>
        <v>1</v>
      </c>
      <c r="W869" s="37" t="str">
        <f t="array" ref="W869:AG869">IF(V869,"",IVSolution($M869,$N869,$O869,R869,S869,T869,U869,$E869,$F869,$G869,$H869,$I869))</f>
        <v/>
      </c>
      <c r="X869" s="37" t="str">
        <v/>
      </c>
      <c r="Y869" s="37" t="str">
        <v/>
      </c>
      <c r="Z869" s="39" t="str">
        <v/>
      </c>
      <c r="AA869" s="39" t="str">
        <v/>
      </c>
      <c r="AB869" s="37" t="str">
        <v/>
      </c>
      <c r="AC869" s="37" t="str">
        <v/>
      </c>
      <c r="AD869" s="37" t="str">
        <v/>
      </c>
      <c r="AE869" s="37" t="str">
        <v/>
      </c>
      <c r="AF869" s="37" t="str">
        <v/>
      </c>
      <c r="AG869" s="37" t="str">
        <v/>
      </c>
      <c r="AH869" s="40" t="str">
        <f t="shared" si="486"/>
        <v/>
      </c>
      <c r="AI869" s="36" t="str">
        <f>IFERROR(INDEX('Level Multipliers'!$D:$D,MATCH(AH869,'Level Multipliers'!$A:$A,0)),"")</f>
        <v/>
      </c>
      <c r="AJ869" s="37" t="str">
        <f t="shared" si="487"/>
        <v/>
      </c>
      <c r="AK869" s="37" t="str">
        <f t="shared" si="488"/>
        <v/>
      </c>
      <c r="AL869" s="38" t="str">
        <f t="shared" si="489"/>
        <v/>
      </c>
      <c r="AM869" s="38" t="str">
        <f t="shared" si="490"/>
        <v/>
      </c>
      <c r="AN869" s="38" t="b">
        <f t="shared" si="491"/>
        <v>1</v>
      </c>
      <c r="AO869" s="37" t="str">
        <f t="array" ref="AO869:AY869">IF(AN869,"",IVSolution($M869,$N869,$O869,AJ869,AK869,AL869,AM869,$E869,$F869,$G869,$H869,$I869))</f>
        <v/>
      </c>
      <c r="AP869" s="37" t="str">
        <v/>
      </c>
      <c r="AQ869" s="37" t="str">
        <v/>
      </c>
      <c r="AR869" s="39" t="str">
        <v/>
      </c>
      <c r="AS869" s="39" t="str">
        <v/>
      </c>
      <c r="AT869" s="37" t="str">
        <v/>
      </c>
      <c r="AU869" s="37" t="str">
        <v/>
      </c>
      <c r="AV869" s="37" t="str">
        <v/>
      </c>
      <c r="AW869" s="37" t="str">
        <v/>
      </c>
      <c r="AX869" s="37" t="str">
        <v/>
      </c>
      <c r="AY869" s="37" t="str">
        <v/>
      </c>
      <c r="AZ869" s="40" t="str">
        <f t="shared" si="492"/>
        <v/>
      </c>
      <c r="BA869" s="36" t="str">
        <f>IFERROR(INDEX('Level Multipliers'!$D:$D,MATCH(AZ869,'Level Multipliers'!$A:$A,0)),"")</f>
        <v/>
      </c>
      <c r="BB869" s="37" t="str">
        <f t="shared" si="493"/>
        <v/>
      </c>
      <c r="BC869" s="37" t="str">
        <f t="shared" si="494"/>
        <v/>
      </c>
      <c r="BD869" s="38" t="str">
        <f t="shared" si="495"/>
        <v/>
      </c>
      <c r="BE869" s="38" t="str">
        <f t="shared" si="496"/>
        <v/>
      </c>
      <c r="BF869" s="38" t="b">
        <f t="shared" si="497"/>
        <v>1</v>
      </c>
      <c r="BG869" s="37" t="str">
        <f t="array" ref="BG869:BQ869">IF(BF869,"",IVSolution($M869,$N869,$O869,BB869,BC869,BD869,BE869,$E869,$F869,$G869,$H869,$I869))</f>
        <v/>
      </c>
      <c r="BH869" s="37" t="str">
        <v/>
      </c>
      <c r="BI869" s="37" t="str">
        <v/>
      </c>
      <c r="BJ869" s="39" t="str">
        <v/>
      </c>
      <c r="BK869" s="39" t="str">
        <v/>
      </c>
      <c r="BL869" s="37" t="str">
        <v/>
      </c>
      <c r="BM869" s="37" t="str">
        <v/>
      </c>
      <c r="BN869" s="37" t="str">
        <v/>
      </c>
      <c r="BO869" s="37" t="str">
        <v/>
      </c>
      <c r="BP869" s="37" t="str">
        <v/>
      </c>
      <c r="BQ869" s="37" t="str">
        <v/>
      </c>
      <c r="BR869" s="40" t="str">
        <f t="shared" si="498"/>
        <v/>
      </c>
      <c r="BS869" s="36" t="str">
        <f>IFERROR(INDEX('Level Multipliers'!$D:$D,MATCH(BR869,'Level Multipliers'!$A:$A,0)),"")</f>
        <v/>
      </c>
      <c r="BT869" s="37" t="str">
        <f t="shared" si="499"/>
        <v/>
      </c>
      <c r="BU869" s="37" t="str">
        <f t="shared" si="500"/>
        <v/>
      </c>
      <c r="BV869" s="38" t="str">
        <f t="shared" si="501"/>
        <v/>
      </c>
      <c r="BW869" s="38" t="str">
        <f t="shared" si="502"/>
        <v/>
      </c>
      <c r="BX869" s="38" t="b">
        <f t="shared" si="503"/>
        <v>1</v>
      </c>
      <c r="BY869" s="37" t="str">
        <f t="array" ref="BY869:CI869">IF(BX869,"",IVSolution($M869,$N869,$O869,BT869,BU869,BV869,BW869,$E869,$F869,$G869,$H869,$I869))</f>
        <v/>
      </c>
      <c r="BZ869" s="37" t="str">
        <v/>
      </c>
      <c r="CA869" s="37" t="str">
        <v/>
      </c>
      <c r="CB869" s="39" t="str">
        <v/>
      </c>
      <c r="CC869" s="39" t="str">
        <v/>
      </c>
      <c r="CD869" s="37" t="str">
        <v/>
      </c>
      <c r="CE869" s="37" t="str">
        <v/>
      </c>
      <c r="CF869" s="37" t="str">
        <v/>
      </c>
      <c r="CG869" s="37" t="str">
        <v/>
      </c>
      <c r="CH869" s="37" t="str">
        <v/>
      </c>
      <c r="CI869" s="37" t="str">
        <v/>
      </c>
      <c r="CJ869" s="41" t="str">
        <f t="shared" si="504"/>
        <v/>
      </c>
      <c r="CK869" s="41" t="str">
        <f t="shared" si="505"/>
        <v/>
      </c>
      <c r="CL869" s="61" t="str">
        <f t="shared" si="506"/>
        <v/>
      </c>
      <c r="CM869" s="39" t="str">
        <f t="shared" si="507"/>
        <v/>
      </c>
      <c r="CN869" s="39" t="str">
        <f t="shared" si="508"/>
        <v/>
      </c>
      <c r="CO869" s="42" t="str">
        <f t="shared" si="509"/>
        <v/>
      </c>
      <c r="CP869" s="42" t="str">
        <f t="shared" si="510"/>
        <v/>
      </c>
      <c r="CQ869" s="42" t="str">
        <f t="shared" si="511"/>
        <v/>
      </c>
      <c r="CR869" s="42" t="str">
        <f t="shared" si="512"/>
        <v/>
      </c>
      <c r="CS869" s="42" t="str">
        <f t="shared" si="513"/>
        <v/>
      </c>
      <c r="CT869" s="42" t="str">
        <f t="shared" si="514"/>
        <v/>
      </c>
      <c r="CU869" s="43" t="str">
        <f t="shared" si="515"/>
        <v/>
      </c>
      <c r="CV869" s="43" t="str">
        <f t="shared" si="516"/>
        <v/>
      </c>
      <c r="CW869" s="43" t="str">
        <f t="shared" si="517"/>
        <v/>
      </c>
      <c r="CX869" s="13"/>
    </row>
    <row r="870" spans="1:102" x14ac:dyDescent="0.25">
      <c r="A870" s="31"/>
      <c r="B870" s="13"/>
      <c r="C870" s="13"/>
      <c r="D870" s="13"/>
      <c r="E870" s="32"/>
      <c r="F870" s="32"/>
      <c r="G870" s="32"/>
      <c r="H870" s="32"/>
      <c r="I870" s="32"/>
      <c r="J870" s="13"/>
      <c r="K870" s="33"/>
      <c r="L870" s="34" t="str">
        <f>IFERROR(INDEX('Pokemon Data'!A:A,MATCH($A870,'Pokemon Data'!$B:$B,0)),"")</f>
        <v/>
      </c>
      <c r="M870" s="34" t="str">
        <f>IFERROR(INDEX('Pokemon Data'!I:I,MATCH($A870,'Pokemon Data'!$B:$B,0)),"")</f>
        <v/>
      </c>
      <c r="N870" s="34" t="str">
        <f>IFERROR(INDEX('Pokemon Data'!J:J,MATCH($A870,'Pokemon Data'!$B:$B,0)),"")</f>
        <v/>
      </c>
      <c r="O870" s="34" t="str">
        <f>IFERROR(INDEX('Pokemon Data'!K:K,MATCH($A870,'Pokemon Data'!$B:$B,0)),"")</f>
        <v/>
      </c>
      <c r="P870" s="35" t="str">
        <f>IFERROR(INDEX('Level Multipliers'!$A:$A,MATCH($D870,'Level Multipliers'!$B:$B,0)),"")</f>
        <v/>
      </c>
      <c r="Q870" s="36" t="str">
        <f>IFERROR(INDEX('Level Multipliers'!$D:$D,MATCH(P870,'Level Multipliers'!$A:$A,0)),"")</f>
        <v/>
      </c>
      <c r="R870" s="37" t="str">
        <f t="shared" si="481"/>
        <v/>
      </c>
      <c r="S870" s="37" t="str">
        <f t="shared" si="482"/>
        <v/>
      </c>
      <c r="T870" s="38" t="str">
        <f t="shared" si="483"/>
        <v/>
      </c>
      <c r="U870" s="38" t="str">
        <f t="shared" si="484"/>
        <v/>
      </c>
      <c r="V870" s="38" t="b">
        <f t="shared" si="485"/>
        <v>1</v>
      </c>
      <c r="W870" s="37" t="str">
        <f t="array" ref="W870:AG870">IF(V870,"",IVSolution($M870,$N870,$O870,R870,S870,T870,U870,$E870,$F870,$G870,$H870,$I870))</f>
        <v/>
      </c>
      <c r="X870" s="37" t="str">
        <v/>
      </c>
      <c r="Y870" s="37" t="str">
        <v/>
      </c>
      <c r="Z870" s="39" t="str">
        <v/>
      </c>
      <c r="AA870" s="39" t="str">
        <v/>
      </c>
      <c r="AB870" s="37" t="str">
        <v/>
      </c>
      <c r="AC870" s="37" t="str">
        <v/>
      </c>
      <c r="AD870" s="37" t="str">
        <v/>
      </c>
      <c r="AE870" s="37" t="str">
        <v/>
      </c>
      <c r="AF870" s="37" t="str">
        <v/>
      </c>
      <c r="AG870" s="37" t="str">
        <v/>
      </c>
      <c r="AH870" s="40" t="str">
        <f t="shared" si="486"/>
        <v/>
      </c>
      <c r="AI870" s="36" t="str">
        <f>IFERROR(INDEX('Level Multipliers'!$D:$D,MATCH(AH870,'Level Multipliers'!$A:$A,0)),"")</f>
        <v/>
      </c>
      <c r="AJ870" s="37" t="str">
        <f t="shared" si="487"/>
        <v/>
      </c>
      <c r="AK870" s="37" t="str">
        <f t="shared" si="488"/>
        <v/>
      </c>
      <c r="AL870" s="38" t="str">
        <f t="shared" si="489"/>
        <v/>
      </c>
      <c r="AM870" s="38" t="str">
        <f t="shared" si="490"/>
        <v/>
      </c>
      <c r="AN870" s="38" t="b">
        <f t="shared" si="491"/>
        <v>1</v>
      </c>
      <c r="AO870" s="37" t="str">
        <f t="array" ref="AO870:AY870">IF(AN870,"",IVSolution($M870,$N870,$O870,AJ870,AK870,AL870,AM870,$E870,$F870,$G870,$H870,$I870))</f>
        <v/>
      </c>
      <c r="AP870" s="37" t="str">
        <v/>
      </c>
      <c r="AQ870" s="37" t="str">
        <v/>
      </c>
      <c r="AR870" s="39" t="str">
        <v/>
      </c>
      <c r="AS870" s="39" t="str">
        <v/>
      </c>
      <c r="AT870" s="37" t="str">
        <v/>
      </c>
      <c r="AU870" s="37" t="str">
        <v/>
      </c>
      <c r="AV870" s="37" t="str">
        <v/>
      </c>
      <c r="AW870" s="37" t="str">
        <v/>
      </c>
      <c r="AX870" s="37" t="str">
        <v/>
      </c>
      <c r="AY870" s="37" t="str">
        <v/>
      </c>
      <c r="AZ870" s="40" t="str">
        <f t="shared" si="492"/>
        <v/>
      </c>
      <c r="BA870" s="36" t="str">
        <f>IFERROR(INDEX('Level Multipliers'!$D:$D,MATCH(AZ870,'Level Multipliers'!$A:$A,0)),"")</f>
        <v/>
      </c>
      <c r="BB870" s="37" t="str">
        <f t="shared" si="493"/>
        <v/>
      </c>
      <c r="BC870" s="37" t="str">
        <f t="shared" si="494"/>
        <v/>
      </c>
      <c r="BD870" s="38" t="str">
        <f t="shared" si="495"/>
        <v/>
      </c>
      <c r="BE870" s="38" t="str">
        <f t="shared" si="496"/>
        <v/>
      </c>
      <c r="BF870" s="38" t="b">
        <f t="shared" si="497"/>
        <v>1</v>
      </c>
      <c r="BG870" s="37" t="str">
        <f t="array" ref="BG870:BQ870">IF(BF870,"",IVSolution($M870,$N870,$O870,BB870,BC870,BD870,BE870,$E870,$F870,$G870,$H870,$I870))</f>
        <v/>
      </c>
      <c r="BH870" s="37" t="str">
        <v/>
      </c>
      <c r="BI870" s="37" t="str">
        <v/>
      </c>
      <c r="BJ870" s="39" t="str">
        <v/>
      </c>
      <c r="BK870" s="39" t="str">
        <v/>
      </c>
      <c r="BL870" s="37" t="str">
        <v/>
      </c>
      <c r="BM870" s="37" t="str">
        <v/>
      </c>
      <c r="BN870" s="37" t="str">
        <v/>
      </c>
      <c r="BO870" s="37" t="str">
        <v/>
      </c>
      <c r="BP870" s="37" t="str">
        <v/>
      </c>
      <c r="BQ870" s="37" t="str">
        <v/>
      </c>
      <c r="BR870" s="40" t="str">
        <f t="shared" si="498"/>
        <v/>
      </c>
      <c r="BS870" s="36" t="str">
        <f>IFERROR(INDEX('Level Multipliers'!$D:$D,MATCH(BR870,'Level Multipliers'!$A:$A,0)),"")</f>
        <v/>
      </c>
      <c r="BT870" s="37" t="str">
        <f t="shared" si="499"/>
        <v/>
      </c>
      <c r="BU870" s="37" t="str">
        <f t="shared" si="500"/>
        <v/>
      </c>
      <c r="BV870" s="38" t="str">
        <f t="shared" si="501"/>
        <v/>
      </c>
      <c r="BW870" s="38" t="str">
        <f t="shared" si="502"/>
        <v/>
      </c>
      <c r="BX870" s="38" t="b">
        <f t="shared" si="503"/>
        <v>1</v>
      </c>
      <c r="BY870" s="37" t="str">
        <f t="array" ref="BY870:CI870">IF(BX870,"",IVSolution($M870,$N870,$O870,BT870,BU870,BV870,BW870,$E870,$F870,$G870,$H870,$I870))</f>
        <v/>
      </c>
      <c r="BZ870" s="37" t="str">
        <v/>
      </c>
      <c r="CA870" s="37" t="str">
        <v/>
      </c>
      <c r="CB870" s="39" t="str">
        <v/>
      </c>
      <c r="CC870" s="39" t="str">
        <v/>
      </c>
      <c r="CD870" s="37" t="str">
        <v/>
      </c>
      <c r="CE870" s="37" t="str">
        <v/>
      </c>
      <c r="CF870" s="37" t="str">
        <v/>
      </c>
      <c r="CG870" s="37" t="str">
        <v/>
      </c>
      <c r="CH870" s="37" t="str">
        <v/>
      </c>
      <c r="CI870" s="37" t="str">
        <v/>
      </c>
      <c r="CJ870" s="41" t="str">
        <f t="shared" si="504"/>
        <v/>
      </c>
      <c r="CK870" s="41" t="str">
        <f t="shared" si="505"/>
        <v/>
      </c>
      <c r="CL870" s="61" t="str">
        <f t="shared" si="506"/>
        <v/>
      </c>
      <c r="CM870" s="39" t="str">
        <f t="shared" si="507"/>
        <v/>
      </c>
      <c r="CN870" s="39" t="str">
        <f t="shared" si="508"/>
        <v/>
      </c>
      <c r="CO870" s="42" t="str">
        <f t="shared" si="509"/>
        <v/>
      </c>
      <c r="CP870" s="42" t="str">
        <f t="shared" si="510"/>
        <v/>
      </c>
      <c r="CQ870" s="42" t="str">
        <f t="shared" si="511"/>
        <v/>
      </c>
      <c r="CR870" s="42" t="str">
        <f t="shared" si="512"/>
        <v/>
      </c>
      <c r="CS870" s="42" t="str">
        <f t="shared" si="513"/>
        <v/>
      </c>
      <c r="CT870" s="42" t="str">
        <f t="shared" si="514"/>
        <v/>
      </c>
      <c r="CU870" s="43" t="str">
        <f t="shared" si="515"/>
        <v/>
      </c>
      <c r="CV870" s="43" t="str">
        <f t="shared" si="516"/>
        <v/>
      </c>
      <c r="CW870" s="43" t="str">
        <f t="shared" si="517"/>
        <v/>
      </c>
      <c r="CX870" s="13"/>
    </row>
    <row r="871" spans="1:102" x14ac:dyDescent="0.25">
      <c r="A871" s="31"/>
      <c r="B871" s="13"/>
      <c r="C871" s="13"/>
      <c r="D871" s="13"/>
      <c r="E871" s="32"/>
      <c r="F871" s="32"/>
      <c r="G871" s="32"/>
      <c r="H871" s="32"/>
      <c r="I871" s="32"/>
      <c r="J871" s="13"/>
      <c r="K871" s="33"/>
      <c r="L871" s="34" t="str">
        <f>IFERROR(INDEX('Pokemon Data'!A:A,MATCH($A871,'Pokemon Data'!$B:$B,0)),"")</f>
        <v/>
      </c>
      <c r="M871" s="34" t="str">
        <f>IFERROR(INDEX('Pokemon Data'!I:I,MATCH($A871,'Pokemon Data'!$B:$B,0)),"")</f>
        <v/>
      </c>
      <c r="N871" s="34" t="str">
        <f>IFERROR(INDEX('Pokemon Data'!J:J,MATCH($A871,'Pokemon Data'!$B:$B,0)),"")</f>
        <v/>
      </c>
      <c r="O871" s="34" t="str">
        <f>IFERROR(INDEX('Pokemon Data'!K:K,MATCH($A871,'Pokemon Data'!$B:$B,0)),"")</f>
        <v/>
      </c>
      <c r="P871" s="35" t="str">
        <f>IFERROR(INDEX('Level Multipliers'!$A:$A,MATCH($D871,'Level Multipliers'!$B:$B,0)),"")</f>
        <v/>
      </c>
      <c r="Q871" s="36" t="str">
        <f>IFERROR(INDEX('Level Multipliers'!$D:$D,MATCH(P871,'Level Multipliers'!$A:$A,0)),"")</f>
        <v/>
      </c>
      <c r="R871" s="37" t="str">
        <f t="shared" si="481"/>
        <v/>
      </c>
      <c r="S871" s="37" t="str">
        <f t="shared" si="482"/>
        <v/>
      </c>
      <c r="T871" s="38" t="str">
        <f t="shared" si="483"/>
        <v/>
      </c>
      <c r="U871" s="38" t="str">
        <f t="shared" si="484"/>
        <v/>
      </c>
      <c r="V871" s="38" t="b">
        <f t="shared" si="485"/>
        <v>1</v>
      </c>
      <c r="W871" s="37" t="str">
        <f t="array" ref="W871:AG871">IF(V871,"",IVSolution($M871,$N871,$O871,R871,S871,T871,U871,$E871,$F871,$G871,$H871,$I871))</f>
        <v/>
      </c>
      <c r="X871" s="37" t="str">
        <v/>
      </c>
      <c r="Y871" s="37" t="str">
        <v/>
      </c>
      <c r="Z871" s="39" t="str">
        <v/>
      </c>
      <c r="AA871" s="39" t="str">
        <v/>
      </c>
      <c r="AB871" s="37" t="str">
        <v/>
      </c>
      <c r="AC871" s="37" t="str">
        <v/>
      </c>
      <c r="AD871" s="37" t="str">
        <v/>
      </c>
      <c r="AE871" s="37" t="str">
        <v/>
      </c>
      <c r="AF871" s="37" t="str">
        <v/>
      </c>
      <c r="AG871" s="37" t="str">
        <v/>
      </c>
      <c r="AH871" s="40" t="str">
        <f t="shared" si="486"/>
        <v/>
      </c>
      <c r="AI871" s="36" t="str">
        <f>IFERROR(INDEX('Level Multipliers'!$D:$D,MATCH(AH871,'Level Multipliers'!$A:$A,0)),"")</f>
        <v/>
      </c>
      <c r="AJ871" s="37" t="str">
        <f t="shared" si="487"/>
        <v/>
      </c>
      <c r="AK871" s="37" t="str">
        <f t="shared" si="488"/>
        <v/>
      </c>
      <c r="AL871" s="38" t="str">
        <f t="shared" si="489"/>
        <v/>
      </c>
      <c r="AM871" s="38" t="str">
        <f t="shared" si="490"/>
        <v/>
      </c>
      <c r="AN871" s="38" t="b">
        <f t="shared" si="491"/>
        <v>1</v>
      </c>
      <c r="AO871" s="37" t="str">
        <f t="array" ref="AO871:AY871">IF(AN871,"",IVSolution($M871,$N871,$O871,AJ871,AK871,AL871,AM871,$E871,$F871,$G871,$H871,$I871))</f>
        <v/>
      </c>
      <c r="AP871" s="37" t="str">
        <v/>
      </c>
      <c r="AQ871" s="37" t="str">
        <v/>
      </c>
      <c r="AR871" s="39" t="str">
        <v/>
      </c>
      <c r="AS871" s="39" t="str">
        <v/>
      </c>
      <c r="AT871" s="37" t="str">
        <v/>
      </c>
      <c r="AU871" s="37" t="str">
        <v/>
      </c>
      <c r="AV871" s="37" t="str">
        <v/>
      </c>
      <c r="AW871" s="37" t="str">
        <v/>
      </c>
      <c r="AX871" s="37" t="str">
        <v/>
      </c>
      <c r="AY871" s="37" t="str">
        <v/>
      </c>
      <c r="AZ871" s="40" t="str">
        <f t="shared" si="492"/>
        <v/>
      </c>
      <c r="BA871" s="36" t="str">
        <f>IFERROR(INDEX('Level Multipliers'!$D:$D,MATCH(AZ871,'Level Multipliers'!$A:$A,0)),"")</f>
        <v/>
      </c>
      <c r="BB871" s="37" t="str">
        <f t="shared" si="493"/>
        <v/>
      </c>
      <c r="BC871" s="37" t="str">
        <f t="shared" si="494"/>
        <v/>
      </c>
      <c r="BD871" s="38" t="str">
        <f t="shared" si="495"/>
        <v/>
      </c>
      <c r="BE871" s="38" t="str">
        <f t="shared" si="496"/>
        <v/>
      </c>
      <c r="BF871" s="38" t="b">
        <f t="shared" si="497"/>
        <v>1</v>
      </c>
      <c r="BG871" s="37" t="str">
        <f t="array" ref="BG871:BQ871">IF(BF871,"",IVSolution($M871,$N871,$O871,BB871,BC871,BD871,BE871,$E871,$F871,$G871,$H871,$I871))</f>
        <v/>
      </c>
      <c r="BH871" s="37" t="str">
        <v/>
      </c>
      <c r="BI871" s="37" t="str">
        <v/>
      </c>
      <c r="BJ871" s="39" t="str">
        <v/>
      </c>
      <c r="BK871" s="39" t="str">
        <v/>
      </c>
      <c r="BL871" s="37" t="str">
        <v/>
      </c>
      <c r="BM871" s="37" t="str">
        <v/>
      </c>
      <c r="BN871" s="37" t="str">
        <v/>
      </c>
      <c r="BO871" s="37" t="str">
        <v/>
      </c>
      <c r="BP871" s="37" t="str">
        <v/>
      </c>
      <c r="BQ871" s="37" t="str">
        <v/>
      </c>
      <c r="BR871" s="40" t="str">
        <f t="shared" si="498"/>
        <v/>
      </c>
      <c r="BS871" s="36" t="str">
        <f>IFERROR(INDEX('Level Multipliers'!$D:$D,MATCH(BR871,'Level Multipliers'!$A:$A,0)),"")</f>
        <v/>
      </c>
      <c r="BT871" s="37" t="str">
        <f t="shared" si="499"/>
        <v/>
      </c>
      <c r="BU871" s="37" t="str">
        <f t="shared" si="500"/>
        <v/>
      </c>
      <c r="BV871" s="38" t="str">
        <f t="shared" si="501"/>
        <v/>
      </c>
      <c r="BW871" s="38" t="str">
        <f t="shared" si="502"/>
        <v/>
      </c>
      <c r="BX871" s="38" t="b">
        <f t="shared" si="503"/>
        <v>1</v>
      </c>
      <c r="BY871" s="37" t="str">
        <f t="array" ref="BY871:CI871">IF(BX871,"",IVSolution($M871,$N871,$O871,BT871,BU871,BV871,BW871,$E871,$F871,$G871,$H871,$I871))</f>
        <v/>
      </c>
      <c r="BZ871" s="37" t="str">
        <v/>
      </c>
      <c r="CA871" s="37" t="str">
        <v/>
      </c>
      <c r="CB871" s="39" t="str">
        <v/>
      </c>
      <c r="CC871" s="39" t="str">
        <v/>
      </c>
      <c r="CD871" s="37" t="str">
        <v/>
      </c>
      <c r="CE871" s="37" t="str">
        <v/>
      </c>
      <c r="CF871" s="37" t="str">
        <v/>
      </c>
      <c r="CG871" s="37" t="str">
        <v/>
      </c>
      <c r="CH871" s="37" t="str">
        <v/>
      </c>
      <c r="CI871" s="37" t="str">
        <v/>
      </c>
      <c r="CJ871" s="41" t="str">
        <f t="shared" si="504"/>
        <v/>
      </c>
      <c r="CK871" s="41" t="str">
        <f t="shared" si="505"/>
        <v/>
      </c>
      <c r="CL871" s="61" t="str">
        <f t="shared" si="506"/>
        <v/>
      </c>
      <c r="CM871" s="39" t="str">
        <f t="shared" si="507"/>
        <v/>
      </c>
      <c r="CN871" s="39" t="str">
        <f t="shared" si="508"/>
        <v/>
      </c>
      <c r="CO871" s="42" t="str">
        <f t="shared" si="509"/>
        <v/>
      </c>
      <c r="CP871" s="42" t="str">
        <f t="shared" si="510"/>
        <v/>
      </c>
      <c r="CQ871" s="42" t="str">
        <f t="shared" si="511"/>
        <v/>
      </c>
      <c r="CR871" s="42" t="str">
        <f t="shared" si="512"/>
        <v/>
      </c>
      <c r="CS871" s="42" t="str">
        <f t="shared" si="513"/>
        <v/>
      </c>
      <c r="CT871" s="42" t="str">
        <f t="shared" si="514"/>
        <v/>
      </c>
      <c r="CU871" s="43" t="str">
        <f t="shared" si="515"/>
        <v/>
      </c>
      <c r="CV871" s="43" t="str">
        <f t="shared" si="516"/>
        <v/>
      </c>
      <c r="CW871" s="43" t="str">
        <f t="shared" si="517"/>
        <v/>
      </c>
      <c r="CX871" s="13"/>
    </row>
    <row r="872" spans="1:102" x14ac:dyDescent="0.25">
      <c r="A872" s="31"/>
      <c r="B872" s="13"/>
      <c r="C872" s="13"/>
      <c r="D872" s="13"/>
      <c r="E872" s="32"/>
      <c r="F872" s="32"/>
      <c r="G872" s="32"/>
      <c r="H872" s="32"/>
      <c r="I872" s="32"/>
      <c r="J872" s="13"/>
      <c r="K872" s="33"/>
      <c r="L872" s="34" t="str">
        <f>IFERROR(INDEX('Pokemon Data'!A:A,MATCH($A872,'Pokemon Data'!$B:$B,0)),"")</f>
        <v/>
      </c>
      <c r="M872" s="34" t="str">
        <f>IFERROR(INDEX('Pokemon Data'!I:I,MATCH($A872,'Pokemon Data'!$B:$B,0)),"")</f>
        <v/>
      </c>
      <c r="N872" s="34" t="str">
        <f>IFERROR(INDEX('Pokemon Data'!J:J,MATCH($A872,'Pokemon Data'!$B:$B,0)),"")</f>
        <v/>
      </c>
      <c r="O872" s="34" t="str">
        <f>IFERROR(INDEX('Pokemon Data'!K:K,MATCH($A872,'Pokemon Data'!$B:$B,0)),"")</f>
        <v/>
      </c>
      <c r="P872" s="35" t="str">
        <f>IFERROR(INDEX('Level Multipliers'!$A:$A,MATCH($D872,'Level Multipliers'!$B:$B,0)),"")</f>
        <v/>
      </c>
      <c r="Q872" s="36" t="str">
        <f>IFERROR(INDEX('Level Multipliers'!$D:$D,MATCH(P872,'Level Multipliers'!$A:$A,0)),"")</f>
        <v/>
      </c>
      <c r="R872" s="37" t="str">
        <f t="shared" si="481"/>
        <v/>
      </c>
      <c r="S872" s="37" t="str">
        <f t="shared" si="482"/>
        <v/>
      </c>
      <c r="T872" s="38" t="str">
        <f t="shared" si="483"/>
        <v/>
      </c>
      <c r="U872" s="38" t="str">
        <f t="shared" si="484"/>
        <v/>
      </c>
      <c r="V872" s="38" t="b">
        <f t="shared" si="485"/>
        <v>1</v>
      </c>
      <c r="W872" s="37" t="str">
        <f t="array" ref="W872:AG872">IF(V872,"",IVSolution($M872,$N872,$O872,R872,S872,T872,U872,$E872,$F872,$G872,$H872,$I872))</f>
        <v/>
      </c>
      <c r="X872" s="37" t="str">
        <v/>
      </c>
      <c r="Y872" s="37" t="str">
        <v/>
      </c>
      <c r="Z872" s="39" t="str">
        <v/>
      </c>
      <c r="AA872" s="39" t="str">
        <v/>
      </c>
      <c r="AB872" s="37" t="str">
        <v/>
      </c>
      <c r="AC872" s="37" t="str">
        <v/>
      </c>
      <c r="AD872" s="37" t="str">
        <v/>
      </c>
      <c r="AE872" s="37" t="str">
        <v/>
      </c>
      <c r="AF872" s="37" t="str">
        <v/>
      </c>
      <c r="AG872" s="37" t="str">
        <v/>
      </c>
      <c r="AH872" s="40" t="str">
        <f t="shared" si="486"/>
        <v/>
      </c>
      <c r="AI872" s="36" t="str">
        <f>IFERROR(INDEX('Level Multipliers'!$D:$D,MATCH(AH872,'Level Multipliers'!$A:$A,0)),"")</f>
        <v/>
      </c>
      <c r="AJ872" s="37" t="str">
        <f t="shared" si="487"/>
        <v/>
      </c>
      <c r="AK872" s="37" t="str">
        <f t="shared" si="488"/>
        <v/>
      </c>
      <c r="AL872" s="38" t="str">
        <f t="shared" si="489"/>
        <v/>
      </c>
      <c r="AM872" s="38" t="str">
        <f t="shared" si="490"/>
        <v/>
      </c>
      <c r="AN872" s="38" t="b">
        <f t="shared" si="491"/>
        <v>1</v>
      </c>
      <c r="AO872" s="37" t="str">
        <f t="array" ref="AO872:AY872">IF(AN872,"",IVSolution($M872,$N872,$O872,AJ872,AK872,AL872,AM872,$E872,$F872,$G872,$H872,$I872))</f>
        <v/>
      </c>
      <c r="AP872" s="37" t="str">
        <v/>
      </c>
      <c r="AQ872" s="37" t="str">
        <v/>
      </c>
      <c r="AR872" s="39" t="str">
        <v/>
      </c>
      <c r="AS872" s="39" t="str">
        <v/>
      </c>
      <c r="AT872" s="37" t="str">
        <v/>
      </c>
      <c r="AU872" s="37" t="str">
        <v/>
      </c>
      <c r="AV872" s="37" t="str">
        <v/>
      </c>
      <c r="AW872" s="37" t="str">
        <v/>
      </c>
      <c r="AX872" s="37" t="str">
        <v/>
      </c>
      <c r="AY872" s="37" t="str">
        <v/>
      </c>
      <c r="AZ872" s="40" t="str">
        <f t="shared" si="492"/>
        <v/>
      </c>
      <c r="BA872" s="36" t="str">
        <f>IFERROR(INDEX('Level Multipliers'!$D:$D,MATCH(AZ872,'Level Multipliers'!$A:$A,0)),"")</f>
        <v/>
      </c>
      <c r="BB872" s="37" t="str">
        <f t="shared" si="493"/>
        <v/>
      </c>
      <c r="BC872" s="37" t="str">
        <f t="shared" si="494"/>
        <v/>
      </c>
      <c r="BD872" s="38" t="str">
        <f t="shared" si="495"/>
        <v/>
      </c>
      <c r="BE872" s="38" t="str">
        <f t="shared" si="496"/>
        <v/>
      </c>
      <c r="BF872" s="38" t="b">
        <f t="shared" si="497"/>
        <v>1</v>
      </c>
      <c r="BG872" s="37" t="str">
        <f t="array" ref="BG872:BQ872">IF(BF872,"",IVSolution($M872,$N872,$O872,BB872,BC872,BD872,BE872,$E872,$F872,$G872,$H872,$I872))</f>
        <v/>
      </c>
      <c r="BH872" s="37" t="str">
        <v/>
      </c>
      <c r="BI872" s="37" t="str">
        <v/>
      </c>
      <c r="BJ872" s="39" t="str">
        <v/>
      </c>
      <c r="BK872" s="39" t="str">
        <v/>
      </c>
      <c r="BL872" s="37" t="str">
        <v/>
      </c>
      <c r="BM872" s="37" t="str">
        <v/>
      </c>
      <c r="BN872" s="37" t="str">
        <v/>
      </c>
      <c r="BO872" s="37" t="str">
        <v/>
      </c>
      <c r="BP872" s="37" t="str">
        <v/>
      </c>
      <c r="BQ872" s="37" t="str">
        <v/>
      </c>
      <c r="BR872" s="40" t="str">
        <f t="shared" si="498"/>
        <v/>
      </c>
      <c r="BS872" s="36" t="str">
        <f>IFERROR(INDEX('Level Multipliers'!$D:$D,MATCH(BR872,'Level Multipliers'!$A:$A,0)),"")</f>
        <v/>
      </c>
      <c r="BT872" s="37" t="str">
        <f t="shared" si="499"/>
        <v/>
      </c>
      <c r="BU872" s="37" t="str">
        <f t="shared" si="500"/>
        <v/>
      </c>
      <c r="BV872" s="38" t="str">
        <f t="shared" si="501"/>
        <v/>
      </c>
      <c r="BW872" s="38" t="str">
        <f t="shared" si="502"/>
        <v/>
      </c>
      <c r="BX872" s="38" t="b">
        <f t="shared" si="503"/>
        <v>1</v>
      </c>
      <c r="BY872" s="37" t="str">
        <f t="array" ref="BY872:CI872">IF(BX872,"",IVSolution($M872,$N872,$O872,BT872,BU872,BV872,BW872,$E872,$F872,$G872,$H872,$I872))</f>
        <v/>
      </c>
      <c r="BZ872" s="37" t="str">
        <v/>
      </c>
      <c r="CA872" s="37" t="str">
        <v/>
      </c>
      <c r="CB872" s="39" t="str">
        <v/>
      </c>
      <c r="CC872" s="39" t="str">
        <v/>
      </c>
      <c r="CD872" s="37" t="str">
        <v/>
      </c>
      <c r="CE872" s="37" t="str">
        <v/>
      </c>
      <c r="CF872" s="37" t="str">
        <v/>
      </c>
      <c r="CG872" s="37" t="str">
        <v/>
      </c>
      <c r="CH872" s="37" t="str">
        <v/>
      </c>
      <c r="CI872" s="37" t="str">
        <v/>
      </c>
      <c r="CJ872" s="41" t="str">
        <f t="shared" si="504"/>
        <v/>
      </c>
      <c r="CK872" s="41" t="str">
        <f t="shared" si="505"/>
        <v/>
      </c>
      <c r="CL872" s="61" t="str">
        <f t="shared" si="506"/>
        <v/>
      </c>
      <c r="CM872" s="39" t="str">
        <f t="shared" si="507"/>
        <v/>
      </c>
      <c r="CN872" s="39" t="str">
        <f t="shared" si="508"/>
        <v/>
      </c>
      <c r="CO872" s="42" t="str">
        <f t="shared" si="509"/>
        <v/>
      </c>
      <c r="CP872" s="42" t="str">
        <f t="shared" si="510"/>
        <v/>
      </c>
      <c r="CQ872" s="42" t="str">
        <f t="shared" si="511"/>
        <v/>
      </c>
      <c r="CR872" s="42" t="str">
        <f t="shared" si="512"/>
        <v/>
      </c>
      <c r="CS872" s="42" t="str">
        <f t="shared" si="513"/>
        <v/>
      </c>
      <c r="CT872" s="42" t="str">
        <f t="shared" si="514"/>
        <v/>
      </c>
      <c r="CU872" s="43" t="str">
        <f t="shared" si="515"/>
        <v/>
      </c>
      <c r="CV872" s="43" t="str">
        <f t="shared" si="516"/>
        <v/>
      </c>
      <c r="CW872" s="43" t="str">
        <f t="shared" si="517"/>
        <v/>
      </c>
      <c r="CX872" s="13"/>
    </row>
    <row r="873" spans="1:102" x14ac:dyDescent="0.25">
      <c r="A873" s="31"/>
      <c r="B873" s="13"/>
      <c r="C873" s="13"/>
      <c r="D873" s="13"/>
      <c r="E873" s="32"/>
      <c r="F873" s="32"/>
      <c r="G873" s="32"/>
      <c r="H873" s="32"/>
      <c r="I873" s="32"/>
      <c r="J873" s="13"/>
      <c r="K873" s="33"/>
      <c r="L873" s="34" t="str">
        <f>IFERROR(INDEX('Pokemon Data'!A:A,MATCH($A873,'Pokemon Data'!$B:$B,0)),"")</f>
        <v/>
      </c>
      <c r="M873" s="34" t="str">
        <f>IFERROR(INDEX('Pokemon Data'!I:I,MATCH($A873,'Pokemon Data'!$B:$B,0)),"")</f>
        <v/>
      </c>
      <c r="N873" s="34" t="str">
        <f>IFERROR(INDEX('Pokemon Data'!J:J,MATCH($A873,'Pokemon Data'!$B:$B,0)),"")</f>
        <v/>
      </c>
      <c r="O873" s="34" t="str">
        <f>IFERROR(INDEX('Pokemon Data'!K:K,MATCH($A873,'Pokemon Data'!$B:$B,0)),"")</f>
        <v/>
      </c>
      <c r="P873" s="35" t="str">
        <f>IFERROR(INDEX('Level Multipliers'!$A:$A,MATCH($D873,'Level Multipliers'!$B:$B,0)),"")</f>
        <v/>
      </c>
      <c r="Q873" s="36" t="str">
        <f>IFERROR(INDEX('Level Multipliers'!$D:$D,MATCH(P873,'Level Multipliers'!$A:$A,0)),"")</f>
        <v/>
      </c>
      <c r="R873" s="37" t="str">
        <f t="shared" si="481"/>
        <v/>
      </c>
      <c r="S873" s="37" t="str">
        <f t="shared" si="482"/>
        <v/>
      </c>
      <c r="T873" s="38" t="str">
        <f t="shared" si="483"/>
        <v/>
      </c>
      <c r="U873" s="38" t="str">
        <f t="shared" si="484"/>
        <v/>
      </c>
      <c r="V873" s="38" t="b">
        <f t="shared" si="485"/>
        <v>1</v>
      </c>
      <c r="W873" s="37" t="str">
        <f t="array" ref="W873:AG873">IF(V873,"",IVSolution($M873,$N873,$O873,R873,S873,T873,U873,$E873,$F873,$G873,$H873,$I873))</f>
        <v/>
      </c>
      <c r="X873" s="37" t="str">
        <v/>
      </c>
      <c r="Y873" s="37" t="str">
        <v/>
      </c>
      <c r="Z873" s="39" t="str">
        <v/>
      </c>
      <c r="AA873" s="39" t="str">
        <v/>
      </c>
      <c r="AB873" s="37" t="str">
        <v/>
      </c>
      <c r="AC873" s="37" t="str">
        <v/>
      </c>
      <c r="AD873" s="37" t="str">
        <v/>
      </c>
      <c r="AE873" s="37" t="str">
        <v/>
      </c>
      <c r="AF873" s="37" t="str">
        <v/>
      </c>
      <c r="AG873" s="37" t="str">
        <v/>
      </c>
      <c r="AH873" s="40" t="str">
        <f t="shared" si="486"/>
        <v/>
      </c>
      <c r="AI873" s="36" t="str">
        <f>IFERROR(INDEX('Level Multipliers'!$D:$D,MATCH(AH873,'Level Multipliers'!$A:$A,0)),"")</f>
        <v/>
      </c>
      <c r="AJ873" s="37" t="str">
        <f t="shared" si="487"/>
        <v/>
      </c>
      <c r="AK873" s="37" t="str">
        <f t="shared" si="488"/>
        <v/>
      </c>
      <c r="AL873" s="38" t="str">
        <f t="shared" si="489"/>
        <v/>
      </c>
      <c r="AM873" s="38" t="str">
        <f t="shared" si="490"/>
        <v/>
      </c>
      <c r="AN873" s="38" t="b">
        <f t="shared" si="491"/>
        <v>1</v>
      </c>
      <c r="AO873" s="37" t="str">
        <f t="array" ref="AO873:AY873">IF(AN873,"",IVSolution($M873,$N873,$O873,AJ873,AK873,AL873,AM873,$E873,$F873,$G873,$H873,$I873))</f>
        <v/>
      </c>
      <c r="AP873" s="37" t="str">
        <v/>
      </c>
      <c r="AQ873" s="37" t="str">
        <v/>
      </c>
      <c r="AR873" s="39" t="str">
        <v/>
      </c>
      <c r="AS873" s="39" t="str">
        <v/>
      </c>
      <c r="AT873" s="37" t="str">
        <v/>
      </c>
      <c r="AU873" s="37" t="str">
        <v/>
      </c>
      <c r="AV873" s="37" t="str">
        <v/>
      </c>
      <c r="AW873" s="37" t="str">
        <v/>
      </c>
      <c r="AX873" s="37" t="str">
        <v/>
      </c>
      <c r="AY873" s="37" t="str">
        <v/>
      </c>
      <c r="AZ873" s="40" t="str">
        <f t="shared" si="492"/>
        <v/>
      </c>
      <c r="BA873" s="36" t="str">
        <f>IFERROR(INDEX('Level Multipliers'!$D:$D,MATCH(AZ873,'Level Multipliers'!$A:$A,0)),"")</f>
        <v/>
      </c>
      <c r="BB873" s="37" t="str">
        <f t="shared" si="493"/>
        <v/>
      </c>
      <c r="BC873" s="37" t="str">
        <f t="shared" si="494"/>
        <v/>
      </c>
      <c r="BD873" s="38" t="str">
        <f t="shared" si="495"/>
        <v/>
      </c>
      <c r="BE873" s="38" t="str">
        <f t="shared" si="496"/>
        <v/>
      </c>
      <c r="BF873" s="38" t="b">
        <f t="shared" si="497"/>
        <v>1</v>
      </c>
      <c r="BG873" s="37" t="str">
        <f t="array" ref="BG873:BQ873">IF(BF873,"",IVSolution($M873,$N873,$O873,BB873,BC873,BD873,BE873,$E873,$F873,$G873,$H873,$I873))</f>
        <v/>
      </c>
      <c r="BH873" s="37" t="str">
        <v/>
      </c>
      <c r="BI873" s="37" t="str">
        <v/>
      </c>
      <c r="BJ873" s="39" t="str">
        <v/>
      </c>
      <c r="BK873" s="39" t="str">
        <v/>
      </c>
      <c r="BL873" s="37" t="str">
        <v/>
      </c>
      <c r="BM873" s="37" t="str">
        <v/>
      </c>
      <c r="BN873" s="37" t="str">
        <v/>
      </c>
      <c r="BO873" s="37" t="str">
        <v/>
      </c>
      <c r="BP873" s="37" t="str">
        <v/>
      </c>
      <c r="BQ873" s="37" t="str">
        <v/>
      </c>
      <c r="BR873" s="40" t="str">
        <f t="shared" si="498"/>
        <v/>
      </c>
      <c r="BS873" s="36" t="str">
        <f>IFERROR(INDEX('Level Multipliers'!$D:$D,MATCH(BR873,'Level Multipliers'!$A:$A,0)),"")</f>
        <v/>
      </c>
      <c r="BT873" s="37" t="str">
        <f t="shared" si="499"/>
        <v/>
      </c>
      <c r="BU873" s="37" t="str">
        <f t="shared" si="500"/>
        <v/>
      </c>
      <c r="BV873" s="38" t="str">
        <f t="shared" si="501"/>
        <v/>
      </c>
      <c r="BW873" s="38" t="str">
        <f t="shared" si="502"/>
        <v/>
      </c>
      <c r="BX873" s="38" t="b">
        <f t="shared" si="503"/>
        <v>1</v>
      </c>
      <c r="BY873" s="37" t="str">
        <f t="array" ref="BY873:CI873">IF(BX873,"",IVSolution($M873,$N873,$O873,BT873,BU873,BV873,BW873,$E873,$F873,$G873,$H873,$I873))</f>
        <v/>
      </c>
      <c r="BZ873" s="37" t="str">
        <v/>
      </c>
      <c r="CA873" s="37" t="str">
        <v/>
      </c>
      <c r="CB873" s="39" t="str">
        <v/>
      </c>
      <c r="CC873" s="39" t="str">
        <v/>
      </c>
      <c r="CD873" s="37" t="str">
        <v/>
      </c>
      <c r="CE873" s="37" t="str">
        <v/>
      </c>
      <c r="CF873" s="37" t="str">
        <v/>
      </c>
      <c r="CG873" s="37" t="str">
        <v/>
      </c>
      <c r="CH873" s="37" t="str">
        <v/>
      </c>
      <c r="CI873" s="37" t="str">
        <v/>
      </c>
      <c r="CJ873" s="41" t="str">
        <f t="shared" si="504"/>
        <v/>
      </c>
      <c r="CK873" s="41" t="str">
        <f t="shared" si="505"/>
        <v/>
      </c>
      <c r="CL873" s="61" t="str">
        <f t="shared" si="506"/>
        <v/>
      </c>
      <c r="CM873" s="39" t="str">
        <f t="shared" si="507"/>
        <v/>
      </c>
      <c r="CN873" s="39" t="str">
        <f t="shared" si="508"/>
        <v/>
      </c>
      <c r="CO873" s="42" t="str">
        <f t="shared" si="509"/>
        <v/>
      </c>
      <c r="CP873" s="42" t="str">
        <f t="shared" si="510"/>
        <v/>
      </c>
      <c r="CQ873" s="42" t="str">
        <f t="shared" si="511"/>
        <v/>
      </c>
      <c r="CR873" s="42" t="str">
        <f t="shared" si="512"/>
        <v/>
      </c>
      <c r="CS873" s="42" t="str">
        <f t="shared" si="513"/>
        <v/>
      </c>
      <c r="CT873" s="42" t="str">
        <f t="shared" si="514"/>
        <v/>
      </c>
      <c r="CU873" s="43" t="str">
        <f t="shared" si="515"/>
        <v/>
      </c>
      <c r="CV873" s="43" t="str">
        <f t="shared" si="516"/>
        <v/>
      </c>
      <c r="CW873" s="43" t="str">
        <f t="shared" si="517"/>
        <v/>
      </c>
      <c r="CX873" s="13"/>
    </row>
    <row r="874" spans="1:102" x14ac:dyDescent="0.25">
      <c r="A874" s="31"/>
      <c r="B874" s="13"/>
      <c r="C874" s="13"/>
      <c r="D874" s="13"/>
      <c r="E874" s="32"/>
      <c r="F874" s="32"/>
      <c r="G874" s="32"/>
      <c r="H874" s="32"/>
      <c r="I874" s="32"/>
      <c r="J874" s="13"/>
      <c r="K874" s="33"/>
      <c r="L874" s="34" t="str">
        <f>IFERROR(INDEX('Pokemon Data'!A:A,MATCH($A874,'Pokemon Data'!$B:$B,0)),"")</f>
        <v/>
      </c>
      <c r="M874" s="34" t="str">
        <f>IFERROR(INDEX('Pokemon Data'!I:I,MATCH($A874,'Pokemon Data'!$B:$B,0)),"")</f>
        <v/>
      </c>
      <c r="N874" s="34" t="str">
        <f>IFERROR(INDEX('Pokemon Data'!J:J,MATCH($A874,'Pokemon Data'!$B:$B,0)),"")</f>
        <v/>
      </c>
      <c r="O874" s="34" t="str">
        <f>IFERROR(INDEX('Pokemon Data'!K:K,MATCH($A874,'Pokemon Data'!$B:$B,0)),"")</f>
        <v/>
      </c>
      <c r="P874" s="35" t="str">
        <f>IFERROR(INDEX('Level Multipliers'!$A:$A,MATCH($D874,'Level Multipliers'!$B:$B,0)),"")</f>
        <v/>
      </c>
      <c r="Q874" s="36" t="str">
        <f>IFERROR(INDEX('Level Multipliers'!$D:$D,MATCH(P874,'Level Multipliers'!$A:$A,0)),"")</f>
        <v/>
      </c>
      <c r="R874" s="37" t="str">
        <f t="shared" si="481"/>
        <v/>
      </c>
      <c r="S874" s="37" t="str">
        <f t="shared" si="482"/>
        <v/>
      </c>
      <c r="T874" s="38" t="str">
        <f t="shared" si="483"/>
        <v/>
      </c>
      <c r="U874" s="38" t="str">
        <f t="shared" si="484"/>
        <v/>
      </c>
      <c r="V874" s="38" t="b">
        <f t="shared" si="485"/>
        <v>1</v>
      </c>
      <c r="W874" s="37" t="str">
        <f t="array" ref="W874:AG874">IF(V874,"",IVSolution($M874,$N874,$O874,R874,S874,T874,U874,$E874,$F874,$G874,$H874,$I874))</f>
        <v/>
      </c>
      <c r="X874" s="37" t="str">
        <v/>
      </c>
      <c r="Y874" s="37" t="str">
        <v/>
      </c>
      <c r="Z874" s="39" t="str">
        <v/>
      </c>
      <c r="AA874" s="39" t="str">
        <v/>
      </c>
      <c r="AB874" s="37" t="str">
        <v/>
      </c>
      <c r="AC874" s="37" t="str">
        <v/>
      </c>
      <c r="AD874" s="37" t="str">
        <v/>
      </c>
      <c r="AE874" s="37" t="str">
        <v/>
      </c>
      <c r="AF874" s="37" t="str">
        <v/>
      </c>
      <c r="AG874" s="37" t="str">
        <v/>
      </c>
      <c r="AH874" s="40" t="str">
        <f t="shared" si="486"/>
        <v/>
      </c>
      <c r="AI874" s="36" t="str">
        <f>IFERROR(INDEX('Level Multipliers'!$D:$D,MATCH(AH874,'Level Multipliers'!$A:$A,0)),"")</f>
        <v/>
      </c>
      <c r="AJ874" s="37" t="str">
        <f t="shared" si="487"/>
        <v/>
      </c>
      <c r="AK874" s="37" t="str">
        <f t="shared" si="488"/>
        <v/>
      </c>
      <c r="AL874" s="38" t="str">
        <f t="shared" si="489"/>
        <v/>
      </c>
      <c r="AM874" s="38" t="str">
        <f t="shared" si="490"/>
        <v/>
      </c>
      <c r="AN874" s="38" t="b">
        <f t="shared" si="491"/>
        <v>1</v>
      </c>
      <c r="AO874" s="37" t="str">
        <f t="array" ref="AO874:AY874">IF(AN874,"",IVSolution($M874,$N874,$O874,AJ874,AK874,AL874,AM874,$E874,$F874,$G874,$H874,$I874))</f>
        <v/>
      </c>
      <c r="AP874" s="37" t="str">
        <v/>
      </c>
      <c r="AQ874" s="37" t="str">
        <v/>
      </c>
      <c r="AR874" s="39" t="str">
        <v/>
      </c>
      <c r="AS874" s="39" t="str">
        <v/>
      </c>
      <c r="AT874" s="37" t="str">
        <v/>
      </c>
      <c r="AU874" s="37" t="str">
        <v/>
      </c>
      <c r="AV874" s="37" t="str">
        <v/>
      </c>
      <c r="AW874" s="37" t="str">
        <v/>
      </c>
      <c r="AX874" s="37" t="str">
        <v/>
      </c>
      <c r="AY874" s="37" t="str">
        <v/>
      </c>
      <c r="AZ874" s="40" t="str">
        <f t="shared" si="492"/>
        <v/>
      </c>
      <c r="BA874" s="36" t="str">
        <f>IFERROR(INDEX('Level Multipliers'!$D:$D,MATCH(AZ874,'Level Multipliers'!$A:$A,0)),"")</f>
        <v/>
      </c>
      <c r="BB874" s="37" t="str">
        <f t="shared" si="493"/>
        <v/>
      </c>
      <c r="BC874" s="37" t="str">
        <f t="shared" si="494"/>
        <v/>
      </c>
      <c r="BD874" s="38" t="str">
        <f t="shared" si="495"/>
        <v/>
      </c>
      <c r="BE874" s="38" t="str">
        <f t="shared" si="496"/>
        <v/>
      </c>
      <c r="BF874" s="38" t="b">
        <f t="shared" si="497"/>
        <v>1</v>
      </c>
      <c r="BG874" s="37" t="str">
        <f t="array" ref="BG874:BQ874">IF(BF874,"",IVSolution($M874,$N874,$O874,BB874,BC874,BD874,BE874,$E874,$F874,$G874,$H874,$I874))</f>
        <v/>
      </c>
      <c r="BH874" s="37" t="str">
        <v/>
      </c>
      <c r="BI874" s="37" t="str">
        <v/>
      </c>
      <c r="BJ874" s="39" t="str">
        <v/>
      </c>
      <c r="BK874" s="39" t="str">
        <v/>
      </c>
      <c r="BL874" s="37" t="str">
        <v/>
      </c>
      <c r="BM874" s="37" t="str">
        <v/>
      </c>
      <c r="BN874" s="37" t="str">
        <v/>
      </c>
      <c r="BO874" s="37" t="str">
        <v/>
      </c>
      <c r="BP874" s="37" t="str">
        <v/>
      </c>
      <c r="BQ874" s="37" t="str">
        <v/>
      </c>
      <c r="BR874" s="40" t="str">
        <f t="shared" si="498"/>
        <v/>
      </c>
      <c r="BS874" s="36" t="str">
        <f>IFERROR(INDEX('Level Multipliers'!$D:$D,MATCH(BR874,'Level Multipliers'!$A:$A,0)),"")</f>
        <v/>
      </c>
      <c r="BT874" s="37" t="str">
        <f t="shared" si="499"/>
        <v/>
      </c>
      <c r="BU874" s="37" t="str">
        <f t="shared" si="500"/>
        <v/>
      </c>
      <c r="BV874" s="38" t="str">
        <f t="shared" si="501"/>
        <v/>
      </c>
      <c r="BW874" s="38" t="str">
        <f t="shared" si="502"/>
        <v/>
      </c>
      <c r="BX874" s="38" t="b">
        <f t="shared" si="503"/>
        <v>1</v>
      </c>
      <c r="BY874" s="37" t="str">
        <f t="array" ref="BY874:CI874">IF(BX874,"",IVSolution($M874,$N874,$O874,BT874,BU874,BV874,BW874,$E874,$F874,$G874,$H874,$I874))</f>
        <v/>
      </c>
      <c r="BZ874" s="37" t="str">
        <v/>
      </c>
      <c r="CA874" s="37" t="str">
        <v/>
      </c>
      <c r="CB874" s="39" t="str">
        <v/>
      </c>
      <c r="CC874" s="39" t="str">
        <v/>
      </c>
      <c r="CD874" s="37" t="str">
        <v/>
      </c>
      <c r="CE874" s="37" t="str">
        <v/>
      </c>
      <c r="CF874" s="37" t="str">
        <v/>
      </c>
      <c r="CG874" s="37" t="str">
        <v/>
      </c>
      <c r="CH874" s="37" t="str">
        <v/>
      </c>
      <c r="CI874" s="37" t="str">
        <v/>
      </c>
      <c r="CJ874" s="41" t="str">
        <f t="shared" si="504"/>
        <v/>
      </c>
      <c r="CK874" s="41" t="str">
        <f t="shared" si="505"/>
        <v/>
      </c>
      <c r="CL874" s="61" t="str">
        <f t="shared" si="506"/>
        <v/>
      </c>
      <c r="CM874" s="39" t="str">
        <f t="shared" si="507"/>
        <v/>
      </c>
      <c r="CN874" s="39" t="str">
        <f t="shared" si="508"/>
        <v/>
      </c>
      <c r="CO874" s="42" t="str">
        <f t="shared" si="509"/>
        <v/>
      </c>
      <c r="CP874" s="42" t="str">
        <f t="shared" si="510"/>
        <v/>
      </c>
      <c r="CQ874" s="42" t="str">
        <f t="shared" si="511"/>
        <v/>
      </c>
      <c r="CR874" s="42" t="str">
        <f t="shared" si="512"/>
        <v/>
      </c>
      <c r="CS874" s="42" t="str">
        <f t="shared" si="513"/>
        <v/>
      </c>
      <c r="CT874" s="42" t="str">
        <f t="shared" si="514"/>
        <v/>
      </c>
      <c r="CU874" s="43" t="str">
        <f t="shared" si="515"/>
        <v/>
      </c>
      <c r="CV874" s="43" t="str">
        <f t="shared" si="516"/>
        <v/>
      </c>
      <c r="CW874" s="43" t="str">
        <f t="shared" si="517"/>
        <v/>
      </c>
      <c r="CX874" s="13"/>
    </row>
    <row r="875" spans="1:102" x14ac:dyDescent="0.25">
      <c r="A875" s="31"/>
      <c r="B875" s="13"/>
      <c r="C875" s="13"/>
      <c r="D875" s="13"/>
      <c r="E875" s="32"/>
      <c r="F875" s="32"/>
      <c r="G875" s="32"/>
      <c r="H875" s="32"/>
      <c r="I875" s="32"/>
      <c r="J875" s="13"/>
      <c r="K875" s="33"/>
      <c r="L875" s="34" t="str">
        <f>IFERROR(INDEX('Pokemon Data'!A:A,MATCH($A875,'Pokemon Data'!$B:$B,0)),"")</f>
        <v/>
      </c>
      <c r="M875" s="34" t="str">
        <f>IFERROR(INDEX('Pokemon Data'!I:I,MATCH($A875,'Pokemon Data'!$B:$B,0)),"")</f>
        <v/>
      </c>
      <c r="N875" s="34" t="str">
        <f>IFERROR(INDEX('Pokemon Data'!J:J,MATCH($A875,'Pokemon Data'!$B:$B,0)),"")</f>
        <v/>
      </c>
      <c r="O875" s="34" t="str">
        <f>IFERROR(INDEX('Pokemon Data'!K:K,MATCH($A875,'Pokemon Data'!$B:$B,0)),"")</f>
        <v/>
      </c>
      <c r="P875" s="35" t="str">
        <f>IFERROR(INDEX('Level Multipliers'!$A:$A,MATCH($D875,'Level Multipliers'!$B:$B,0)),"")</f>
        <v/>
      </c>
      <c r="Q875" s="36" t="str">
        <f>IFERROR(INDEX('Level Multipliers'!$D:$D,MATCH(P875,'Level Multipliers'!$A:$A,0)),"")</f>
        <v/>
      </c>
      <c r="R875" s="37" t="str">
        <f t="shared" si="481"/>
        <v/>
      </c>
      <c r="S875" s="37" t="str">
        <f t="shared" si="482"/>
        <v/>
      </c>
      <c r="T875" s="38" t="str">
        <f t="shared" si="483"/>
        <v/>
      </c>
      <c r="U875" s="38" t="str">
        <f t="shared" si="484"/>
        <v/>
      </c>
      <c r="V875" s="38" t="b">
        <f t="shared" si="485"/>
        <v>1</v>
      </c>
      <c r="W875" s="37" t="str">
        <f t="array" ref="W875:AG875">IF(V875,"",IVSolution($M875,$N875,$O875,R875,S875,T875,U875,$E875,$F875,$G875,$H875,$I875))</f>
        <v/>
      </c>
      <c r="X875" s="37" t="str">
        <v/>
      </c>
      <c r="Y875" s="37" t="str">
        <v/>
      </c>
      <c r="Z875" s="39" t="str">
        <v/>
      </c>
      <c r="AA875" s="39" t="str">
        <v/>
      </c>
      <c r="AB875" s="37" t="str">
        <v/>
      </c>
      <c r="AC875" s="37" t="str">
        <v/>
      </c>
      <c r="AD875" s="37" t="str">
        <v/>
      </c>
      <c r="AE875" s="37" t="str">
        <v/>
      </c>
      <c r="AF875" s="37" t="str">
        <v/>
      </c>
      <c r="AG875" s="37" t="str">
        <v/>
      </c>
      <c r="AH875" s="40" t="str">
        <f t="shared" si="486"/>
        <v/>
      </c>
      <c r="AI875" s="36" t="str">
        <f>IFERROR(INDEX('Level Multipliers'!$D:$D,MATCH(AH875,'Level Multipliers'!$A:$A,0)),"")</f>
        <v/>
      </c>
      <c r="AJ875" s="37" t="str">
        <f t="shared" si="487"/>
        <v/>
      </c>
      <c r="AK875" s="37" t="str">
        <f t="shared" si="488"/>
        <v/>
      </c>
      <c r="AL875" s="38" t="str">
        <f t="shared" si="489"/>
        <v/>
      </c>
      <c r="AM875" s="38" t="str">
        <f t="shared" si="490"/>
        <v/>
      </c>
      <c r="AN875" s="38" t="b">
        <f t="shared" si="491"/>
        <v>1</v>
      </c>
      <c r="AO875" s="37" t="str">
        <f t="array" ref="AO875:AY875">IF(AN875,"",IVSolution($M875,$N875,$O875,AJ875,AK875,AL875,AM875,$E875,$F875,$G875,$H875,$I875))</f>
        <v/>
      </c>
      <c r="AP875" s="37" t="str">
        <v/>
      </c>
      <c r="AQ875" s="37" t="str">
        <v/>
      </c>
      <c r="AR875" s="39" t="str">
        <v/>
      </c>
      <c r="AS875" s="39" t="str">
        <v/>
      </c>
      <c r="AT875" s="37" t="str">
        <v/>
      </c>
      <c r="AU875" s="37" t="str">
        <v/>
      </c>
      <c r="AV875" s="37" t="str">
        <v/>
      </c>
      <c r="AW875" s="37" t="str">
        <v/>
      </c>
      <c r="AX875" s="37" t="str">
        <v/>
      </c>
      <c r="AY875" s="37" t="str">
        <v/>
      </c>
      <c r="AZ875" s="40" t="str">
        <f t="shared" si="492"/>
        <v/>
      </c>
      <c r="BA875" s="36" t="str">
        <f>IFERROR(INDEX('Level Multipliers'!$D:$D,MATCH(AZ875,'Level Multipliers'!$A:$A,0)),"")</f>
        <v/>
      </c>
      <c r="BB875" s="37" t="str">
        <f t="shared" si="493"/>
        <v/>
      </c>
      <c r="BC875" s="37" t="str">
        <f t="shared" si="494"/>
        <v/>
      </c>
      <c r="BD875" s="38" t="str">
        <f t="shared" si="495"/>
        <v/>
      </c>
      <c r="BE875" s="38" t="str">
        <f t="shared" si="496"/>
        <v/>
      </c>
      <c r="BF875" s="38" t="b">
        <f t="shared" si="497"/>
        <v>1</v>
      </c>
      <c r="BG875" s="37" t="str">
        <f t="array" ref="BG875:BQ875">IF(BF875,"",IVSolution($M875,$N875,$O875,BB875,BC875,BD875,BE875,$E875,$F875,$G875,$H875,$I875))</f>
        <v/>
      </c>
      <c r="BH875" s="37" t="str">
        <v/>
      </c>
      <c r="BI875" s="37" t="str">
        <v/>
      </c>
      <c r="BJ875" s="39" t="str">
        <v/>
      </c>
      <c r="BK875" s="39" t="str">
        <v/>
      </c>
      <c r="BL875" s="37" t="str">
        <v/>
      </c>
      <c r="BM875" s="37" t="str">
        <v/>
      </c>
      <c r="BN875" s="37" t="str">
        <v/>
      </c>
      <c r="BO875" s="37" t="str">
        <v/>
      </c>
      <c r="BP875" s="37" t="str">
        <v/>
      </c>
      <c r="BQ875" s="37" t="str">
        <v/>
      </c>
      <c r="BR875" s="40" t="str">
        <f t="shared" si="498"/>
        <v/>
      </c>
      <c r="BS875" s="36" t="str">
        <f>IFERROR(INDEX('Level Multipliers'!$D:$D,MATCH(BR875,'Level Multipliers'!$A:$A,0)),"")</f>
        <v/>
      </c>
      <c r="BT875" s="37" t="str">
        <f t="shared" si="499"/>
        <v/>
      </c>
      <c r="BU875" s="37" t="str">
        <f t="shared" si="500"/>
        <v/>
      </c>
      <c r="BV875" s="38" t="str">
        <f t="shared" si="501"/>
        <v/>
      </c>
      <c r="BW875" s="38" t="str">
        <f t="shared" si="502"/>
        <v/>
      </c>
      <c r="BX875" s="38" t="b">
        <f t="shared" si="503"/>
        <v>1</v>
      </c>
      <c r="BY875" s="37" t="str">
        <f t="array" ref="BY875:CI875">IF(BX875,"",IVSolution($M875,$N875,$O875,BT875,BU875,BV875,BW875,$E875,$F875,$G875,$H875,$I875))</f>
        <v/>
      </c>
      <c r="BZ875" s="37" t="str">
        <v/>
      </c>
      <c r="CA875" s="37" t="str">
        <v/>
      </c>
      <c r="CB875" s="39" t="str">
        <v/>
      </c>
      <c r="CC875" s="39" t="str">
        <v/>
      </c>
      <c r="CD875" s="37" t="str">
        <v/>
      </c>
      <c r="CE875" s="37" t="str">
        <v/>
      </c>
      <c r="CF875" s="37" t="str">
        <v/>
      </c>
      <c r="CG875" s="37" t="str">
        <v/>
      </c>
      <c r="CH875" s="37" t="str">
        <v/>
      </c>
      <c r="CI875" s="37" t="str">
        <v/>
      </c>
      <c r="CJ875" s="41" t="str">
        <f t="shared" si="504"/>
        <v/>
      </c>
      <c r="CK875" s="41" t="str">
        <f t="shared" si="505"/>
        <v/>
      </c>
      <c r="CL875" s="61" t="str">
        <f t="shared" si="506"/>
        <v/>
      </c>
      <c r="CM875" s="39" t="str">
        <f t="shared" si="507"/>
        <v/>
      </c>
      <c r="CN875" s="39" t="str">
        <f t="shared" si="508"/>
        <v/>
      </c>
      <c r="CO875" s="42" t="str">
        <f t="shared" si="509"/>
        <v/>
      </c>
      <c r="CP875" s="42" t="str">
        <f t="shared" si="510"/>
        <v/>
      </c>
      <c r="CQ875" s="42" t="str">
        <f t="shared" si="511"/>
        <v/>
      </c>
      <c r="CR875" s="42" t="str">
        <f t="shared" si="512"/>
        <v/>
      </c>
      <c r="CS875" s="42" t="str">
        <f t="shared" si="513"/>
        <v/>
      </c>
      <c r="CT875" s="42" t="str">
        <f t="shared" si="514"/>
        <v/>
      </c>
      <c r="CU875" s="43" t="str">
        <f t="shared" si="515"/>
        <v/>
      </c>
      <c r="CV875" s="43" t="str">
        <f t="shared" si="516"/>
        <v/>
      </c>
      <c r="CW875" s="43" t="str">
        <f t="shared" si="517"/>
        <v/>
      </c>
      <c r="CX875" s="13"/>
    </row>
    <row r="876" spans="1:102" x14ac:dyDescent="0.25">
      <c r="A876" s="31"/>
      <c r="B876" s="13"/>
      <c r="C876" s="13"/>
      <c r="D876" s="13"/>
      <c r="E876" s="32"/>
      <c r="F876" s="32"/>
      <c r="G876" s="32"/>
      <c r="H876" s="32"/>
      <c r="I876" s="32"/>
      <c r="J876" s="13"/>
      <c r="K876" s="33"/>
      <c r="L876" s="34" t="str">
        <f>IFERROR(INDEX('Pokemon Data'!A:A,MATCH($A876,'Pokemon Data'!$B:$B,0)),"")</f>
        <v/>
      </c>
      <c r="M876" s="34" t="str">
        <f>IFERROR(INDEX('Pokemon Data'!I:I,MATCH($A876,'Pokemon Data'!$B:$B,0)),"")</f>
        <v/>
      </c>
      <c r="N876" s="34" t="str">
        <f>IFERROR(INDEX('Pokemon Data'!J:J,MATCH($A876,'Pokemon Data'!$B:$B,0)),"")</f>
        <v/>
      </c>
      <c r="O876" s="34" t="str">
        <f>IFERROR(INDEX('Pokemon Data'!K:K,MATCH($A876,'Pokemon Data'!$B:$B,0)),"")</f>
        <v/>
      </c>
      <c r="P876" s="35" t="str">
        <f>IFERROR(INDEX('Level Multipliers'!$A:$A,MATCH($D876,'Level Multipliers'!$B:$B,0)),"")</f>
        <v/>
      </c>
      <c r="Q876" s="36" t="str">
        <f>IFERROR(INDEX('Level Multipliers'!$D:$D,MATCH(P876,'Level Multipliers'!$A:$A,0)),"")</f>
        <v/>
      </c>
      <c r="R876" s="37" t="str">
        <f t="shared" si="481"/>
        <v/>
      </c>
      <c r="S876" s="37" t="str">
        <f t="shared" si="482"/>
        <v/>
      </c>
      <c r="T876" s="38" t="str">
        <f t="shared" si="483"/>
        <v/>
      </c>
      <c r="U876" s="38" t="str">
        <f t="shared" si="484"/>
        <v/>
      </c>
      <c r="V876" s="38" t="b">
        <f t="shared" si="485"/>
        <v>1</v>
      </c>
      <c r="W876" s="37" t="str">
        <f t="array" ref="W876:AG876">IF(V876,"",IVSolution($M876,$N876,$O876,R876,S876,T876,U876,$E876,$F876,$G876,$H876,$I876))</f>
        <v/>
      </c>
      <c r="X876" s="37" t="str">
        <v/>
      </c>
      <c r="Y876" s="37" t="str">
        <v/>
      </c>
      <c r="Z876" s="39" t="str">
        <v/>
      </c>
      <c r="AA876" s="39" t="str">
        <v/>
      </c>
      <c r="AB876" s="37" t="str">
        <v/>
      </c>
      <c r="AC876" s="37" t="str">
        <v/>
      </c>
      <c r="AD876" s="37" t="str">
        <v/>
      </c>
      <c r="AE876" s="37" t="str">
        <v/>
      </c>
      <c r="AF876" s="37" t="str">
        <v/>
      </c>
      <c r="AG876" s="37" t="str">
        <v/>
      </c>
      <c r="AH876" s="40" t="str">
        <f t="shared" si="486"/>
        <v/>
      </c>
      <c r="AI876" s="36" t="str">
        <f>IFERROR(INDEX('Level Multipliers'!$D:$D,MATCH(AH876,'Level Multipliers'!$A:$A,0)),"")</f>
        <v/>
      </c>
      <c r="AJ876" s="37" t="str">
        <f t="shared" si="487"/>
        <v/>
      </c>
      <c r="AK876" s="37" t="str">
        <f t="shared" si="488"/>
        <v/>
      </c>
      <c r="AL876" s="38" t="str">
        <f t="shared" si="489"/>
        <v/>
      </c>
      <c r="AM876" s="38" t="str">
        <f t="shared" si="490"/>
        <v/>
      </c>
      <c r="AN876" s="38" t="b">
        <f t="shared" si="491"/>
        <v>1</v>
      </c>
      <c r="AO876" s="37" t="str">
        <f t="array" ref="AO876:AY876">IF(AN876,"",IVSolution($M876,$N876,$O876,AJ876,AK876,AL876,AM876,$E876,$F876,$G876,$H876,$I876))</f>
        <v/>
      </c>
      <c r="AP876" s="37" t="str">
        <v/>
      </c>
      <c r="AQ876" s="37" t="str">
        <v/>
      </c>
      <c r="AR876" s="39" t="str">
        <v/>
      </c>
      <c r="AS876" s="39" t="str">
        <v/>
      </c>
      <c r="AT876" s="37" t="str">
        <v/>
      </c>
      <c r="AU876" s="37" t="str">
        <v/>
      </c>
      <c r="AV876" s="37" t="str">
        <v/>
      </c>
      <c r="AW876" s="37" t="str">
        <v/>
      </c>
      <c r="AX876" s="37" t="str">
        <v/>
      </c>
      <c r="AY876" s="37" t="str">
        <v/>
      </c>
      <c r="AZ876" s="40" t="str">
        <f t="shared" si="492"/>
        <v/>
      </c>
      <c r="BA876" s="36" t="str">
        <f>IFERROR(INDEX('Level Multipliers'!$D:$D,MATCH(AZ876,'Level Multipliers'!$A:$A,0)),"")</f>
        <v/>
      </c>
      <c r="BB876" s="37" t="str">
        <f t="shared" si="493"/>
        <v/>
      </c>
      <c r="BC876" s="37" t="str">
        <f t="shared" si="494"/>
        <v/>
      </c>
      <c r="BD876" s="38" t="str">
        <f t="shared" si="495"/>
        <v/>
      </c>
      <c r="BE876" s="38" t="str">
        <f t="shared" si="496"/>
        <v/>
      </c>
      <c r="BF876" s="38" t="b">
        <f t="shared" si="497"/>
        <v>1</v>
      </c>
      <c r="BG876" s="37" t="str">
        <f t="array" ref="BG876:BQ876">IF(BF876,"",IVSolution($M876,$N876,$O876,BB876,BC876,BD876,BE876,$E876,$F876,$G876,$H876,$I876))</f>
        <v/>
      </c>
      <c r="BH876" s="37" t="str">
        <v/>
      </c>
      <c r="BI876" s="37" t="str">
        <v/>
      </c>
      <c r="BJ876" s="39" t="str">
        <v/>
      </c>
      <c r="BK876" s="39" t="str">
        <v/>
      </c>
      <c r="BL876" s="37" t="str">
        <v/>
      </c>
      <c r="BM876" s="37" t="str">
        <v/>
      </c>
      <c r="BN876" s="37" t="str">
        <v/>
      </c>
      <c r="BO876" s="37" t="str">
        <v/>
      </c>
      <c r="BP876" s="37" t="str">
        <v/>
      </c>
      <c r="BQ876" s="37" t="str">
        <v/>
      </c>
      <c r="BR876" s="40" t="str">
        <f t="shared" si="498"/>
        <v/>
      </c>
      <c r="BS876" s="36" t="str">
        <f>IFERROR(INDEX('Level Multipliers'!$D:$D,MATCH(BR876,'Level Multipliers'!$A:$A,0)),"")</f>
        <v/>
      </c>
      <c r="BT876" s="37" t="str">
        <f t="shared" si="499"/>
        <v/>
      </c>
      <c r="BU876" s="37" t="str">
        <f t="shared" si="500"/>
        <v/>
      </c>
      <c r="BV876" s="38" t="str">
        <f t="shared" si="501"/>
        <v/>
      </c>
      <c r="BW876" s="38" t="str">
        <f t="shared" si="502"/>
        <v/>
      </c>
      <c r="BX876" s="38" t="b">
        <f t="shared" si="503"/>
        <v>1</v>
      </c>
      <c r="BY876" s="37" t="str">
        <f t="array" ref="BY876:CI876">IF(BX876,"",IVSolution($M876,$N876,$O876,BT876,BU876,BV876,BW876,$E876,$F876,$G876,$H876,$I876))</f>
        <v/>
      </c>
      <c r="BZ876" s="37" t="str">
        <v/>
      </c>
      <c r="CA876" s="37" t="str">
        <v/>
      </c>
      <c r="CB876" s="39" t="str">
        <v/>
      </c>
      <c r="CC876" s="39" t="str">
        <v/>
      </c>
      <c r="CD876" s="37" t="str">
        <v/>
      </c>
      <c r="CE876" s="37" t="str">
        <v/>
      </c>
      <c r="CF876" s="37" t="str">
        <v/>
      </c>
      <c r="CG876" s="37" t="str">
        <v/>
      </c>
      <c r="CH876" s="37" t="str">
        <v/>
      </c>
      <c r="CI876" s="37" t="str">
        <v/>
      </c>
      <c r="CJ876" s="41" t="str">
        <f t="shared" si="504"/>
        <v/>
      </c>
      <c r="CK876" s="41" t="str">
        <f t="shared" si="505"/>
        <v/>
      </c>
      <c r="CL876" s="61" t="str">
        <f t="shared" si="506"/>
        <v/>
      </c>
      <c r="CM876" s="39" t="str">
        <f t="shared" si="507"/>
        <v/>
      </c>
      <c r="CN876" s="39" t="str">
        <f t="shared" si="508"/>
        <v/>
      </c>
      <c r="CO876" s="42" t="str">
        <f t="shared" si="509"/>
        <v/>
      </c>
      <c r="CP876" s="42" t="str">
        <f t="shared" si="510"/>
        <v/>
      </c>
      <c r="CQ876" s="42" t="str">
        <f t="shared" si="511"/>
        <v/>
      </c>
      <c r="CR876" s="42" t="str">
        <f t="shared" si="512"/>
        <v/>
      </c>
      <c r="CS876" s="42" t="str">
        <f t="shared" si="513"/>
        <v/>
      </c>
      <c r="CT876" s="42" t="str">
        <f t="shared" si="514"/>
        <v/>
      </c>
      <c r="CU876" s="43" t="str">
        <f t="shared" si="515"/>
        <v/>
      </c>
      <c r="CV876" s="43" t="str">
        <f t="shared" si="516"/>
        <v/>
      </c>
      <c r="CW876" s="43" t="str">
        <f t="shared" si="517"/>
        <v/>
      </c>
      <c r="CX876" s="13"/>
    </row>
    <row r="877" spans="1:102" x14ac:dyDescent="0.25">
      <c r="A877" s="31"/>
      <c r="B877" s="13"/>
      <c r="C877" s="13"/>
      <c r="D877" s="13"/>
      <c r="E877" s="32"/>
      <c r="F877" s="32"/>
      <c r="G877" s="32"/>
      <c r="H877" s="32"/>
      <c r="I877" s="32"/>
      <c r="J877" s="13"/>
      <c r="K877" s="33"/>
      <c r="L877" s="34" t="str">
        <f>IFERROR(INDEX('Pokemon Data'!A:A,MATCH($A877,'Pokemon Data'!$B:$B,0)),"")</f>
        <v/>
      </c>
      <c r="M877" s="34" t="str">
        <f>IFERROR(INDEX('Pokemon Data'!I:I,MATCH($A877,'Pokemon Data'!$B:$B,0)),"")</f>
        <v/>
      </c>
      <c r="N877" s="34" t="str">
        <f>IFERROR(INDEX('Pokemon Data'!J:J,MATCH($A877,'Pokemon Data'!$B:$B,0)),"")</f>
        <v/>
      </c>
      <c r="O877" s="34" t="str">
        <f>IFERROR(INDEX('Pokemon Data'!K:K,MATCH($A877,'Pokemon Data'!$B:$B,0)),"")</f>
        <v/>
      </c>
      <c r="P877" s="35" t="str">
        <f>IFERROR(INDEX('Level Multipliers'!$A:$A,MATCH($D877,'Level Multipliers'!$B:$B,0)),"")</f>
        <v/>
      </c>
      <c r="Q877" s="36" t="str">
        <f>IFERROR(INDEX('Level Multipliers'!$D:$D,MATCH(P877,'Level Multipliers'!$A:$A,0)),"")</f>
        <v/>
      </c>
      <c r="R877" s="37" t="str">
        <f t="shared" si="481"/>
        <v/>
      </c>
      <c r="S877" s="37" t="str">
        <f t="shared" si="482"/>
        <v/>
      </c>
      <c r="T877" s="38" t="str">
        <f t="shared" si="483"/>
        <v/>
      </c>
      <c r="U877" s="38" t="str">
        <f t="shared" si="484"/>
        <v/>
      </c>
      <c r="V877" s="38" t="b">
        <f t="shared" si="485"/>
        <v>1</v>
      </c>
      <c r="W877" s="37" t="str">
        <f t="array" ref="W877:AG877">IF(V877,"",IVSolution($M877,$N877,$O877,R877,S877,T877,U877,$E877,$F877,$G877,$H877,$I877))</f>
        <v/>
      </c>
      <c r="X877" s="37" t="str">
        <v/>
      </c>
      <c r="Y877" s="37" t="str">
        <v/>
      </c>
      <c r="Z877" s="39" t="str">
        <v/>
      </c>
      <c r="AA877" s="39" t="str">
        <v/>
      </c>
      <c r="AB877" s="37" t="str">
        <v/>
      </c>
      <c r="AC877" s="37" t="str">
        <v/>
      </c>
      <c r="AD877" s="37" t="str">
        <v/>
      </c>
      <c r="AE877" s="37" t="str">
        <v/>
      </c>
      <c r="AF877" s="37" t="str">
        <v/>
      </c>
      <c r="AG877" s="37" t="str">
        <v/>
      </c>
      <c r="AH877" s="40" t="str">
        <f t="shared" si="486"/>
        <v/>
      </c>
      <c r="AI877" s="36" t="str">
        <f>IFERROR(INDEX('Level Multipliers'!$D:$D,MATCH(AH877,'Level Multipliers'!$A:$A,0)),"")</f>
        <v/>
      </c>
      <c r="AJ877" s="37" t="str">
        <f t="shared" si="487"/>
        <v/>
      </c>
      <c r="AK877" s="37" t="str">
        <f t="shared" si="488"/>
        <v/>
      </c>
      <c r="AL877" s="38" t="str">
        <f t="shared" si="489"/>
        <v/>
      </c>
      <c r="AM877" s="38" t="str">
        <f t="shared" si="490"/>
        <v/>
      </c>
      <c r="AN877" s="38" t="b">
        <f t="shared" si="491"/>
        <v>1</v>
      </c>
      <c r="AO877" s="37" t="str">
        <f t="array" ref="AO877:AY877">IF(AN877,"",IVSolution($M877,$N877,$O877,AJ877,AK877,AL877,AM877,$E877,$F877,$G877,$H877,$I877))</f>
        <v/>
      </c>
      <c r="AP877" s="37" t="str">
        <v/>
      </c>
      <c r="AQ877" s="37" t="str">
        <v/>
      </c>
      <c r="AR877" s="39" t="str">
        <v/>
      </c>
      <c r="AS877" s="39" t="str">
        <v/>
      </c>
      <c r="AT877" s="37" t="str">
        <v/>
      </c>
      <c r="AU877" s="37" t="str">
        <v/>
      </c>
      <c r="AV877" s="37" t="str">
        <v/>
      </c>
      <c r="AW877" s="37" t="str">
        <v/>
      </c>
      <c r="AX877" s="37" t="str">
        <v/>
      </c>
      <c r="AY877" s="37" t="str">
        <v/>
      </c>
      <c r="AZ877" s="40" t="str">
        <f t="shared" si="492"/>
        <v/>
      </c>
      <c r="BA877" s="36" t="str">
        <f>IFERROR(INDEX('Level Multipliers'!$D:$D,MATCH(AZ877,'Level Multipliers'!$A:$A,0)),"")</f>
        <v/>
      </c>
      <c r="BB877" s="37" t="str">
        <f t="shared" si="493"/>
        <v/>
      </c>
      <c r="BC877" s="37" t="str">
        <f t="shared" si="494"/>
        <v/>
      </c>
      <c r="BD877" s="38" t="str">
        <f t="shared" si="495"/>
        <v/>
      </c>
      <c r="BE877" s="38" t="str">
        <f t="shared" si="496"/>
        <v/>
      </c>
      <c r="BF877" s="38" t="b">
        <f t="shared" si="497"/>
        <v>1</v>
      </c>
      <c r="BG877" s="37" t="str">
        <f t="array" ref="BG877:BQ877">IF(BF877,"",IVSolution($M877,$N877,$O877,BB877,BC877,BD877,BE877,$E877,$F877,$G877,$H877,$I877))</f>
        <v/>
      </c>
      <c r="BH877" s="37" t="str">
        <v/>
      </c>
      <c r="BI877" s="37" t="str">
        <v/>
      </c>
      <c r="BJ877" s="39" t="str">
        <v/>
      </c>
      <c r="BK877" s="39" t="str">
        <v/>
      </c>
      <c r="BL877" s="37" t="str">
        <v/>
      </c>
      <c r="BM877" s="37" t="str">
        <v/>
      </c>
      <c r="BN877" s="37" t="str">
        <v/>
      </c>
      <c r="BO877" s="37" t="str">
        <v/>
      </c>
      <c r="BP877" s="37" t="str">
        <v/>
      </c>
      <c r="BQ877" s="37" t="str">
        <v/>
      </c>
      <c r="BR877" s="40" t="str">
        <f t="shared" si="498"/>
        <v/>
      </c>
      <c r="BS877" s="36" t="str">
        <f>IFERROR(INDEX('Level Multipliers'!$D:$D,MATCH(BR877,'Level Multipliers'!$A:$A,0)),"")</f>
        <v/>
      </c>
      <c r="BT877" s="37" t="str">
        <f t="shared" si="499"/>
        <v/>
      </c>
      <c r="BU877" s="37" t="str">
        <f t="shared" si="500"/>
        <v/>
      </c>
      <c r="BV877" s="38" t="str">
        <f t="shared" si="501"/>
        <v/>
      </c>
      <c r="BW877" s="38" t="str">
        <f t="shared" si="502"/>
        <v/>
      </c>
      <c r="BX877" s="38" t="b">
        <f t="shared" si="503"/>
        <v>1</v>
      </c>
      <c r="BY877" s="37" t="str">
        <f t="array" ref="BY877:CI877">IF(BX877,"",IVSolution($M877,$N877,$O877,BT877,BU877,BV877,BW877,$E877,$F877,$G877,$H877,$I877))</f>
        <v/>
      </c>
      <c r="BZ877" s="37" t="str">
        <v/>
      </c>
      <c r="CA877" s="37" t="str">
        <v/>
      </c>
      <c r="CB877" s="39" t="str">
        <v/>
      </c>
      <c r="CC877" s="39" t="str">
        <v/>
      </c>
      <c r="CD877" s="37" t="str">
        <v/>
      </c>
      <c r="CE877" s="37" t="str">
        <v/>
      </c>
      <c r="CF877" s="37" t="str">
        <v/>
      </c>
      <c r="CG877" s="37" t="str">
        <v/>
      </c>
      <c r="CH877" s="37" t="str">
        <v/>
      </c>
      <c r="CI877" s="37" t="str">
        <v/>
      </c>
      <c r="CJ877" s="41" t="str">
        <f t="shared" si="504"/>
        <v/>
      </c>
      <c r="CK877" s="41" t="str">
        <f t="shared" si="505"/>
        <v/>
      </c>
      <c r="CL877" s="61" t="str">
        <f t="shared" si="506"/>
        <v/>
      </c>
      <c r="CM877" s="39" t="str">
        <f t="shared" si="507"/>
        <v/>
      </c>
      <c r="CN877" s="39" t="str">
        <f t="shared" si="508"/>
        <v/>
      </c>
      <c r="CO877" s="42" t="str">
        <f t="shared" si="509"/>
        <v/>
      </c>
      <c r="CP877" s="42" t="str">
        <f t="shared" si="510"/>
        <v/>
      </c>
      <c r="CQ877" s="42" t="str">
        <f t="shared" si="511"/>
        <v/>
      </c>
      <c r="CR877" s="42" t="str">
        <f t="shared" si="512"/>
        <v/>
      </c>
      <c r="CS877" s="42" t="str">
        <f t="shared" si="513"/>
        <v/>
      </c>
      <c r="CT877" s="42" t="str">
        <f t="shared" si="514"/>
        <v/>
      </c>
      <c r="CU877" s="43" t="str">
        <f t="shared" si="515"/>
        <v/>
      </c>
      <c r="CV877" s="43" t="str">
        <f t="shared" si="516"/>
        <v/>
      </c>
      <c r="CW877" s="43" t="str">
        <f t="shared" si="517"/>
        <v/>
      </c>
      <c r="CX877" s="13"/>
    </row>
    <row r="878" spans="1:102" x14ac:dyDescent="0.25">
      <c r="A878" s="31"/>
      <c r="B878" s="13"/>
      <c r="C878" s="13"/>
      <c r="D878" s="13"/>
      <c r="E878" s="32"/>
      <c r="F878" s="32"/>
      <c r="G878" s="32"/>
      <c r="H878" s="32"/>
      <c r="I878" s="32"/>
      <c r="J878" s="13"/>
      <c r="K878" s="33"/>
      <c r="L878" s="34" t="str">
        <f>IFERROR(INDEX('Pokemon Data'!A:A,MATCH($A878,'Pokemon Data'!$B:$B,0)),"")</f>
        <v/>
      </c>
      <c r="M878" s="34" t="str">
        <f>IFERROR(INDEX('Pokemon Data'!I:I,MATCH($A878,'Pokemon Data'!$B:$B,0)),"")</f>
        <v/>
      </c>
      <c r="N878" s="34" t="str">
        <f>IFERROR(INDEX('Pokemon Data'!J:J,MATCH($A878,'Pokemon Data'!$B:$B,0)),"")</f>
        <v/>
      </c>
      <c r="O878" s="34" t="str">
        <f>IFERROR(INDEX('Pokemon Data'!K:K,MATCH($A878,'Pokemon Data'!$B:$B,0)),"")</f>
        <v/>
      </c>
      <c r="P878" s="35" t="str">
        <f>IFERROR(INDEX('Level Multipliers'!$A:$A,MATCH($D878,'Level Multipliers'!$B:$B,0)),"")</f>
        <v/>
      </c>
      <c r="Q878" s="36" t="str">
        <f>IFERROR(INDEX('Level Multipliers'!$D:$D,MATCH(P878,'Level Multipliers'!$A:$A,0)),"")</f>
        <v/>
      </c>
      <c r="R878" s="37" t="str">
        <f t="shared" si="481"/>
        <v/>
      </c>
      <c r="S878" s="37" t="str">
        <f t="shared" si="482"/>
        <v/>
      </c>
      <c r="T878" s="38" t="str">
        <f t="shared" si="483"/>
        <v/>
      </c>
      <c r="U878" s="38" t="str">
        <f t="shared" si="484"/>
        <v/>
      </c>
      <c r="V878" s="38" t="b">
        <f t="shared" si="485"/>
        <v>1</v>
      </c>
      <c r="W878" s="37" t="str">
        <f t="array" ref="W878:AG878">IF(V878,"",IVSolution($M878,$N878,$O878,R878,S878,T878,U878,$E878,$F878,$G878,$H878,$I878))</f>
        <v/>
      </c>
      <c r="X878" s="37" t="str">
        <v/>
      </c>
      <c r="Y878" s="37" t="str">
        <v/>
      </c>
      <c r="Z878" s="39" t="str">
        <v/>
      </c>
      <c r="AA878" s="39" t="str">
        <v/>
      </c>
      <c r="AB878" s="37" t="str">
        <v/>
      </c>
      <c r="AC878" s="37" t="str">
        <v/>
      </c>
      <c r="AD878" s="37" t="str">
        <v/>
      </c>
      <c r="AE878" s="37" t="str">
        <v/>
      </c>
      <c r="AF878" s="37" t="str">
        <v/>
      </c>
      <c r="AG878" s="37" t="str">
        <v/>
      </c>
      <c r="AH878" s="40" t="str">
        <f t="shared" si="486"/>
        <v/>
      </c>
      <c r="AI878" s="36" t="str">
        <f>IFERROR(INDEX('Level Multipliers'!$D:$D,MATCH(AH878,'Level Multipliers'!$A:$A,0)),"")</f>
        <v/>
      </c>
      <c r="AJ878" s="37" t="str">
        <f t="shared" si="487"/>
        <v/>
      </c>
      <c r="AK878" s="37" t="str">
        <f t="shared" si="488"/>
        <v/>
      </c>
      <c r="AL878" s="38" t="str">
        <f t="shared" si="489"/>
        <v/>
      </c>
      <c r="AM878" s="38" t="str">
        <f t="shared" si="490"/>
        <v/>
      </c>
      <c r="AN878" s="38" t="b">
        <f t="shared" si="491"/>
        <v>1</v>
      </c>
      <c r="AO878" s="37" t="str">
        <f t="array" ref="AO878:AY878">IF(AN878,"",IVSolution($M878,$N878,$O878,AJ878,AK878,AL878,AM878,$E878,$F878,$G878,$H878,$I878))</f>
        <v/>
      </c>
      <c r="AP878" s="37" t="str">
        <v/>
      </c>
      <c r="AQ878" s="37" t="str">
        <v/>
      </c>
      <c r="AR878" s="39" t="str">
        <v/>
      </c>
      <c r="AS878" s="39" t="str">
        <v/>
      </c>
      <c r="AT878" s="37" t="str">
        <v/>
      </c>
      <c r="AU878" s="37" t="str">
        <v/>
      </c>
      <c r="AV878" s="37" t="str">
        <v/>
      </c>
      <c r="AW878" s="37" t="str">
        <v/>
      </c>
      <c r="AX878" s="37" t="str">
        <v/>
      </c>
      <c r="AY878" s="37" t="str">
        <v/>
      </c>
      <c r="AZ878" s="40" t="str">
        <f t="shared" si="492"/>
        <v/>
      </c>
      <c r="BA878" s="36" t="str">
        <f>IFERROR(INDEX('Level Multipliers'!$D:$D,MATCH(AZ878,'Level Multipliers'!$A:$A,0)),"")</f>
        <v/>
      </c>
      <c r="BB878" s="37" t="str">
        <f t="shared" si="493"/>
        <v/>
      </c>
      <c r="BC878" s="37" t="str">
        <f t="shared" si="494"/>
        <v/>
      </c>
      <c r="BD878" s="38" t="str">
        <f t="shared" si="495"/>
        <v/>
      </c>
      <c r="BE878" s="38" t="str">
        <f t="shared" si="496"/>
        <v/>
      </c>
      <c r="BF878" s="38" t="b">
        <f t="shared" si="497"/>
        <v>1</v>
      </c>
      <c r="BG878" s="37" t="str">
        <f t="array" ref="BG878:BQ878">IF(BF878,"",IVSolution($M878,$N878,$O878,BB878,BC878,BD878,BE878,$E878,$F878,$G878,$H878,$I878))</f>
        <v/>
      </c>
      <c r="BH878" s="37" t="str">
        <v/>
      </c>
      <c r="BI878" s="37" t="str">
        <v/>
      </c>
      <c r="BJ878" s="39" t="str">
        <v/>
      </c>
      <c r="BK878" s="39" t="str">
        <v/>
      </c>
      <c r="BL878" s="37" t="str">
        <v/>
      </c>
      <c r="BM878" s="37" t="str">
        <v/>
      </c>
      <c r="BN878" s="37" t="str">
        <v/>
      </c>
      <c r="BO878" s="37" t="str">
        <v/>
      </c>
      <c r="BP878" s="37" t="str">
        <v/>
      </c>
      <c r="BQ878" s="37" t="str">
        <v/>
      </c>
      <c r="BR878" s="40" t="str">
        <f t="shared" si="498"/>
        <v/>
      </c>
      <c r="BS878" s="36" t="str">
        <f>IFERROR(INDEX('Level Multipliers'!$D:$D,MATCH(BR878,'Level Multipliers'!$A:$A,0)),"")</f>
        <v/>
      </c>
      <c r="BT878" s="37" t="str">
        <f t="shared" si="499"/>
        <v/>
      </c>
      <c r="BU878" s="37" t="str">
        <f t="shared" si="500"/>
        <v/>
      </c>
      <c r="BV878" s="38" t="str">
        <f t="shared" si="501"/>
        <v/>
      </c>
      <c r="BW878" s="38" t="str">
        <f t="shared" si="502"/>
        <v/>
      </c>
      <c r="BX878" s="38" t="b">
        <f t="shared" si="503"/>
        <v>1</v>
      </c>
      <c r="BY878" s="37" t="str">
        <f t="array" ref="BY878:CI878">IF(BX878,"",IVSolution($M878,$N878,$O878,BT878,BU878,BV878,BW878,$E878,$F878,$G878,$H878,$I878))</f>
        <v/>
      </c>
      <c r="BZ878" s="37" t="str">
        <v/>
      </c>
      <c r="CA878" s="37" t="str">
        <v/>
      </c>
      <c r="CB878" s="39" t="str">
        <v/>
      </c>
      <c r="CC878" s="39" t="str">
        <v/>
      </c>
      <c r="CD878" s="37" t="str">
        <v/>
      </c>
      <c r="CE878" s="37" t="str">
        <v/>
      </c>
      <c r="CF878" s="37" t="str">
        <v/>
      </c>
      <c r="CG878" s="37" t="str">
        <v/>
      </c>
      <c r="CH878" s="37" t="str">
        <v/>
      </c>
      <c r="CI878" s="37" t="str">
        <v/>
      </c>
      <c r="CJ878" s="41" t="str">
        <f t="shared" si="504"/>
        <v/>
      </c>
      <c r="CK878" s="41" t="str">
        <f t="shared" si="505"/>
        <v/>
      </c>
      <c r="CL878" s="61" t="str">
        <f t="shared" si="506"/>
        <v/>
      </c>
      <c r="CM878" s="39" t="str">
        <f t="shared" si="507"/>
        <v/>
      </c>
      <c r="CN878" s="39" t="str">
        <f t="shared" si="508"/>
        <v/>
      </c>
      <c r="CO878" s="42" t="str">
        <f t="shared" si="509"/>
        <v/>
      </c>
      <c r="CP878" s="42" t="str">
        <f t="shared" si="510"/>
        <v/>
      </c>
      <c r="CQ878" s="42" t="str">
        <f t="shared" si="511"/>
        <v/>
      </c>
      <c r="CR878" s="42" t="str">
        <f t="shared" si="512"/>
        <v/>
      </c>
      <c r="CS878" s="42" t="str">
        <f t="shared" si="513"/>
        <v/>
      </c>
      <c r="CT878" s="42" t="str">
        <f t="shared" si="514"/>
        <v/>
      </c>
      <c r="CU878" s="43" t="str">
        <f t="shared" si="515"/>
        <v/>
      </c>
      <c r="CV878" s="43" t="str">
        <f t="shared" si="516"/>
        <v/>
      </c>
      <c r="CW878" s="43" t="str">
        <f t="shared" si="517"/>
        <v/>
      </c>
      <c r="CX878" s="13"/>
    </row>
    <row r="879" spans="1:102" x14ac:dyDescent="0.25">
      <c r="A879" s="31"/>
      <c r="B879" s="13"/>
      <c r="C879" s="13"/>
      <c r="D879" s="13"/>
      <c r="E879" s="32"/>
      <c r="F879" s="32"/>
      <c r="G879" s="32"/>
      <c r="H879" s="32"/>
      <c r="I879" s="32"/>
      <c r="J879" s="13"/>
      <c r="K879" s="33"/>
      <c r="L879" s="34" t="str">
        <f>IFERROR(INDEX('Pokemon Data'!A:A,MATCH($A879,'Pokemon Data'!$B:$B,0)),"")</f>
        <v/>
      </c>
      <c r="M879" s="34" t="str">
        <f>IFERROR(INDEX('Pokemon Data'!I:I,MATCH($A879,'Pokemon Data'!$B:$B,0)),"")</f>
        <v/>
      </c>
      <c r="N879" s="34" t="str">
        <f>IFERROR(INDEX('Pokemon Data'!J:J,MATCH($A879,'Pokemon Data'!$B:$B,0)),"")</f>
        <v/>
      </c>
      <c r="O879" s="34" t="str">
        <f>IFERROR(INDEX('Pokemon Data'!K:K,MATCH($A879,'Pokemon Data'!$B:$B,0)),"")</f>
        <v/>
      </c>
      <c r="P879" s="35" t="str">
        <f>IFERROR(INDEX('Level Multipliers'!$A:$A,MATCH($D879,'Level Multipliers'!$B:$B,0)),"")</f>
        <v/>
      </c>
      <c r="Q879" s="36" t="str">
        <f>IFERROR(INDEX('Level Multipliers'!$D:$D,MATCH(P879,'Level Multipliers'!$A:$A,0)),"")</f>
        <v/>
      </c>
      <c r="R879" s="37" t="str">
        <f t="shared" si="481"/>
        <v/>
      </c>
      <c r="S879" s="37" t="str">
        <f t="shared" si="482"/>
        <v/>
      </c>
      <c r="T879" s="38" t="str">
        <f t="shared" si="483"/>
        <v/>
      </c>
      <c r="U879" s="38" t="str">
        <f t="shared" si="484"/>
        <v/>
      </c>
      <c r="V879" s="38" t="b">
        <f t="shared" si="485"/>
        <v>1</v>
      </c>
      <c r="W879" s="37" t="str">
        <f t="array" ref="W879:AG879">IF(V879,"",IVSolution($M879,$N879,$O879,R879,S879,T879,U879,$E879,$F879,$G879,$H879,$I879))</f>
        <v/>
      </c>
      <c r="X879" s="37" t="str">
        <v/>
      </c>
      <c r="Y879" s="37" t="str">
        <v/>
      </c>
      <c r="Z879" s="39" t="str">
        <v/>
      </c>
      <c r="AA879" s="39" t="str">
        <v/>
      </c>
      <c r="AB879" s="37" t="str">
        <v/>
      </c>
      <c r="AC879" s="37" t="str">
        <v/>
      </c>
      <c r="AD879" s="37" t="str">
        <v/>
      </c>
      <c r="AE879" s="37" t="str">
        <v/>
      </c>
      <c r="AF879" s="37" t="str">
        <v/>
      </c>
      <c r="AG879" s="37" t="str">
        <v/>
      </c>
      <c r="AH879" s="40" t="str">
        <f t="shared" si="486"/>
        <v/>
      </c>
      <c r="AI879" s="36" t="str">
        <f>IFERROR(INDEX('Level Multipliers'!$D:$D,MATCH(AH879,'Level Multipliers'!$A:$A,0)),"")</f>
        <v/>
      </c>
      <c r="AJ879" s="37" t="str">
        <f t="shared" si="487"/>
        <v/>
      </c>
      <c r="AK879" s="37" t="str">
        <f t="shared" si="488"/>
        <v/>
      </c>
      <c r="AL879" s="38" t="str">
        <f t="shared" si="489"/>
        <v/>
      </c>
      <c r="AM879" s="38" t="str">
        <f t="shared" si="490"/>
        <v/>
      </c>
      <c r="AN879" s="38" t="b">
        <f t="shared" si="491"/>
        <v>1</v>
      </c>
      <c r="AO879" s="37" t="str">
        <f t="array" ref="AO879:AY879">IF(AN879,"",IVSolution($M879,$N879,$O879,AJ879,AK879,AL879,AM879,$E879,$F879,$G879,$H879,$I879))</f>
        <v/>
      </c>
      <c r="AP879" s="37" t="str">
        <v/>
      </c>
      <c r="AQ879" s="37" t="str">
        <v/>
      </c>
      <c r="AR879" s="39" t="str">
        <v/>
      </c>
      <c r="AS879" s="39" t="str">
        <v/>
      </c>
      <c r="AT879" s="37" t="str">
        <v/>
      </c>
      <c r="AU879" s="37" t="str">
        <v/>
      </c>
      <c r="AV879" s="37" t="str">
        <v/>
      </c>
      <c r="AW879" s="37" t="str">
        <v/>
      </c>
      <c r="AX879" s="37" t="str">
        <v/>
      </c>
      <c r="AY879" s="37" t="str">
        <v/>
      </c>
      <c r="AZ879" s="40" t="str">
        <f t="shared" si="492"/>
        <v/>
      </c>
      <c r="BA879" s="36" t="str">
        <f>IFERROR(INDEX('Level Multipliers'!$D:$D,MATCH(AZ879,'Level Multipliers'!$A:$A,0)),"")</f>
        <v/>
      </c>
      <c r="BB879" s="37" t="str">
        <f t="shared" si="493"/>
        <v/>
      </c>
      <c r="BC879" s="37" t="str">
        <f t="shared" si="494"/>
        <v/>
      </c>
      <c r="BD879" s="38" t="str">
        <f t="shared" si="495"/>
        <v/>
      </c>
      <c r="BE879" s="38" t="str">
        <f t="shared" si="496"/>
        <v/>
      </c>
      <c r="BF879" s="38" t="b">
        <f t="shared" si="497"/>
        <v>1</v>
      </c>
      <c r="BG879" s="37" t="str">
        <f t="array" ref="BG879:BQ879">IF(BF879,"",IVSolution($M879,$N879,$O879,BB879,BC879,BD879,BE879,$E879,$F879,$G879,$H879,$I879))</f>
        <v/>
      </c>
      <c r="BH879" s="37" t="str">
        <v/>
      </c>
      <c r="BI879" s="37" t="str">
        <v/>
      </c>
      <c r="BJ879" s="39" t="str">
        <v/>
      </c>
      <c r="BK879" s="39" t="str">
        <v/>
      </c>
      <c r="BL879" s="37" t="str">
        <v/>
      </c>
      <c r="BM879" s="37" t="str">
        <v/>
      </c>
      <c r="BN879" s="37" t="str">
        <v/>
      </c>
      <c r="BO879" s="37" t="str">
        <v/>
      </c>
      <c r="BP879" s="37" t="str">
        <v/>
      </c>
      <c r="BQ879" s="37" t="str">
        <v/>
      </c>
      <c r="BR879" s="40" t="str">
        <f t="shared" si="498"/>
        <v/>
      </c>
      <c r="BS879" s="36" t="str">
        <f>IFERROR(INDEX('Level Multipliers'!$D:$D,MATCH(BR879,'Level Multipliers'!$A:$A,0)),"")</f>
        <v/>
      </c>
      <c r="BT879" s="37" t="str">
        <f t="shared" si="499"/>
        <v/>
      </c>
      <c r="BU879" s="37" t="str">
        <f t="shared" si="500"/>
        <v/>
      </c>
      <c r="BV879" s="38" t="str">
        <f t="shared" si="501"/>
        <v/>
      </c>
      <c r="BW879" s="38" t="str">
        <f t="shared" si="502"/>
        <v/>
      </c>
      <c r="BX879" s="38" t="b">
        <f t="shared" si="503"/>
        <v>1</v>
      </c>
      <c r="BY879" s="37" t="str">
        <f t="array" ref="BY879:CI879">IF(BX879,"",IVSolution($M879,$N879,$O879,BT879,BU879,BV879,BW879,$E879,$F879,$G879,$H879,$I879))</f>
        <v/>
      </c>
      <c r="BZ879" s="37" t="str">
        <v/>
      </c>
      <c r="CA879" s="37" t="str">
        <v/>
      </c>
      <c r="CB879" s="39" t="str">
        <v/>
      </c>
      <c r="CC879" s="39" t="str">
        <v/>
      </c>
      <c r="CD879" s="37" t="str">
        <v/>
      </c>
      <c r="CE879" s="37" t="str">
        <v/>
      </c>
      <c r="CF879" s="37" t="str">
        <v/>
      </c>
      <c r="CG879" s="37" t="str">
        <v/>
      </c>
      <c r="CH879" s="37" t="str">
        <v/>
      </c>
      <c r="CI879" s="37" t="str">
        <v/>
      </c>
      <c r="CJ879" s="41" t="str">
        <f t="shared" si="504"/>
        <v/>
      </c>
      <c r="CK879" s="41" t="str">
        <f t="shared" si="505"/>
        <v/>
      </c>
      <c r="CL879" s="61" t="str">
        <f t="shared" si="506"/>
        <v/>
      </c>
      <c r="CM879" s="39" t="str">
        <f t="shared" si="507"/>
        <v/>
      </c>
      <c r="CN879" s="39" t="str">
        <f t="shared" si="508"/>
        <v/>
      </c>
      <c r="CO879" s="42" t="str">
        <f t="shared" si="509"/>
        <v/>
      </c>
      <c r="CP879" s="42" t="str">
        <f t="shared" si="510"/>
        <v/>
      </c>
      <c r="CQ879" s="42" t="str">
        <f t="shared" si="511"/>
        <v/>
      </c>
      <c r="CR879" s="42" t="str">
        <f t="shared" si="512"/>
        <v/>
      </c>
      <c r="CS879" s="42" t="str">
        <f t="shared" si="513"/>
        <v/>
      </c>
      <c r="CT879" s="42" t="str">
        <f t="shared" si="514"/>
        <v/>
      </c>
      <c r="CU879" s="43" t="str">
        <f t="shared" si="515"/>
        <v/>
      </c>
      <c r="CV879" s="43" t="str">
        <f t="shared" si="516"/>
        <v/>
      </c>
      <c r="CW879" s="43" t="str">
        <f t="shared" si="517"/>
        <v/>
      </c>
      <c r="CX879" s="13"/>
    </row>
    <row r="880" spans="1:102" x14ac:dyDescent="0.25">
      <c r="A880" s="31"/>
      <c r="B880" s="13"/>
      <c r="C880" s="13"/>
      <c r="D880" s="13"/>
      <c r="E880" s="32"/>
      <c r="F880" s="32"/>
      <c r="G880" s="32"/>
      <c r="H880" s="32"/>
      <c r="I880" s="32"/>
      <c r="J880" s="13"/>
      <c r="K880" s="33"/>
      <c r="L880" s="34" t="str">
        <f>IFERROR(INDEX('Pokemon Data'!A:A,MATCH($A880,'Pokemon Data'!$B:$B,0)),"")</f>
        <v/>
      </c>
      <c r="M880" s="34" t="str">
        <f>IFERROR(INDEX('Pokemon Data'!I:I,MATCH($A880,'Pokemon Data'!$B:$B,0)),"")</f>
        <v/>
      </c>
      <c r="N880" s="34" t="str">
        <f>IFERROR(INDEX('Pokemon Data'!J:J,MATCH($A880,'Pokemon Data'!$B:$B,0)),"")</f>
        <v/>
      </c>
      <c r="O880" s="34" t="str">
        <f>IFERROR(INDEX('Pokemon Data'!K:K,MATCH($A880,'Pokemon Data'!$B:$B,0)),"")</f>
        <v/>
      </c>
      <c r="P880" s="35" t="str">
        <f>IFERROR(INDEX('Level Multipliers'!$A:$A,MATCH($D880,'Level Multipliers'!$B:$B,0)),"")</f>
        <v/>
      </c>
      <c r="Q880" s="36" t="str">
        <f>IFERROR(INDEX('Level Multipliers'!$D:$D,MATCH(P880,'Level Multipliers'!$A:$A,0)),"")</f>
        <v/>
      </c>
      <c r="R880" s="37" t="str">
        <f t="shared" si="481"/>
        <v/>
      </c>
      <c r="S880" s="37" t="str">
        <f t="shared" si="482"/>
        <v/>
      </c>
      <c r="T880" s="38" t="str">
        <f t="shared" si="483"/>
        <v/>
      </c>
      <c r="U880" s="38" t="str">
        <f t="shared" si="484"/>
        <v/>
      </c>
      <c r="V880" s="38" t="b">
        <f t="shared" si="485"/>
        <v>1</v>
      </c>
      <c r="W880" s="37" t="str">
        <f t="array" ref="W880:AG880">IF(V880,"",IVSolution($M880,$N880,$O880,R880,S880,T880,U880,$E880,$F880,$G880,$H880,$I880))</f>
        <v/>
      </c>
      <c r="X880" s="37" t="str">
        <v/>
      </c>
      <c r="Y880" s="37" t="str">
        <v/>
      </c>
      <c r="Z880" s="39" t="str">
        <v/>
      </c>
      <c r="AA880" s="39" t="str">
        <v/>
      </c>
      <c r="AB880" s="37" t="str">
        <v/>
      </c>
      <c r="AC880" s="37" t="str">
        <v/>
      </c>
      <c r="AD880" s="37" t="str">
        <v/>
      </c>
      <c r="AE880" s="37" t="str">
        <v/>
      </c>
      <c r="AF880" s="37" t="str">
        <v/>
      </c>
      <c r="AG880" s="37" t="str">
        <v/>
      </c>
      <c r="AH880" s="40" t="str">
        <f t="shared" si="486"/>
        <v/>
      </c>
      <c r="AI880" s="36" t="str">
        <f>IFERROR(INDEX('Level Multipliers'!$D:$D,MATCH(AH880,'Level Multipliers'!$A:$A,0)),"")</f>
        <v/>
      </c>
      <c r="AJ880" s="37" t="str">
        <f t="shared" si="487"/>
        <v/>
      </c>
      <c r="AK880" s="37" t="str">
        <f t="shared" si="488"/>
        <v/>
      </c>
      <c r="AL880" s="38" t="str">
        <f t="shared" si="489"/>
        <v/>
      </c>
      <c r="AM880" s="38" t="str">
        <f t="shared" si="490"/>
        <v/>
      </c>
      <c r="AN880" s="38" t="b">
        <f t="shared" si="491"/>
        <v>1</v>
      </c>
      <c r="AO880" s="37" t="str">
        <f t="array" ref="AO880:AY880">IF(AN880,"",IVSolution($M880,$N880,$O880,AJ880,AK880,AL880,AM880,$E880,$F880,$G880,$H880,$I880))</f>
        <v/>
      </c>
      <c r="AP880" s="37" t="str">
        <v/>
      </c>
      <c r="AQ880" s="37" t="str">
        <v/>
      </c>
      <c r="AR880" s="39" t="str">
        <v/>
      </c>
      <c r="AS880" s="39" t="str">
        <v/>
      </c>
      <c r="AT880" s="37" t="str">
        <v/>
      </c>
      <c r="AU880" s="37" t="str">
        <v/>
      </c>
      <c r="AV880" s="37" t="str">
        <v/>
      </c>
      <c r="AW880" s="37" t="str">
        <v/>
      </c>
      <c r="AX880" s="37" t="str">
        <v/>
      </c>
      <c r="AY880" s="37" t="str">
        <v/>
      </c>
      <c r="AZ880" s="40" t="str">
        <f t="shared" si="492"/>
        <v/>
      </c>
      <c r="BA880" s="36" t="str">
        <f>IFERROR(INDEX('Level Multipliers'!$D:$D,MATCH(AZ880,'Level Multipliers'!$A:$A,0)),"")</f>
        <v/>
      </c>
      <c r="BB880" s="37" t="str">
        <f t="shared" si="493"/>
        <v/>
      </c>
      <c r="BC880" s="37" t="str">
        <f t="shared" si="494"/>
        <v/>
      </c>
      <c r="BD880" s="38" t="str">
        <f t="shared" si="495"/>
        <v/>
      </c>
      <c r="BE880" s="38" t="str">
        <f t="shared" si="496"/>
        <v/>
      </c>
      <c r="BF880" s="38" t="b">
        <f t="shared" si="497"/>
        <v>1</v>
      </c>
      <c r="BG880" s="37" t="str">
        <f t="array" ref="BG880:BQ880">IF(BF880,"",IVSolution($M880,$N880,$O880,BB880,BC880,BD880,BE880,$E880,$F880,$G880,$H880,$I880))</f>
        <v/>
      </c>
      <c r="BH880" s="37" t="str">
        <v/>
      </c>
      <c r="BI880" s="37" t="str">
        <v/>
      </c>
      <c r="BJ880" s="39" t="str">
        <v/>
      </c>
      <c r="BK880" s="39" t="str">
        <v/>
      </c>
      <c r="BL880" s="37" t="str">
        <v/>
      </c>
      <c r="BM880" s="37" t="str">
        <v/>
      </c>
      <c r="BN880" s="37" t="str">
        <v/>
      </c>
      <c r="BO880" s="37" t="str">
        <v/>
      </c>
      <c r="BP880" s="37" t="str">
        <v/>
      </c>
      <c r="BQ880" s="37" t="str">
        <v/>
      </c>
      <c r="BR880" s="40" t="str">
        <f t="shared" si="498"/>
        <v/>
      </c>
      <c r="BS880" s="36" t="str">
        <f>IFERROR(INDEX('Level Multipliers'!$D:$D,MATCH(BR880,'Level Multipliers'!$A:$A,0)),"")</f>
        <v/>
      </c>
      <c r="BT880" s="37" t="str">
        <f t="shared" si="499"/>
        <v/>
      </c>
      <c r="BU880" s="37" t="str">
        <f t="shared" si="500"/>
        <v/>
      </c>
      <c r="BV880" s="38" t="str">
        <f t="shared" si="501"/>
        <v/>
      </c>
      <c r="BW880" s="38" t="str">
        <f t="shared" si="502"/>
        <v/>
      </c>
      <c r="BX880" s="38" t="b">
        <f t="shared" si="503"/>
        <v>1</v>
      </c>
      <c r="BY880" s="37" t="str">
        <f t="array" ref="BY880:CI880">IF(BX880,"",IVSolution($M880,$N880,$O880,BT880,BU880,BV880,BW880,$E880,$F880,$G880,$H880,$I880))</f>
        <v/>
      </c>
      <c r="BZ880" s="37" t="str">
        <v/>
      </c>
      <c r="CA880" s="37" t="str">
        <v/>
      </c>
      <c r="CB880" s="39" t="str">
        <v/>
      </c>
      <c r="CC880" s="39" t="str">
        <v/>
      </c>
      <c r="CD880" s="37" t="str">
        <v/>
      </c>
      <c r="CE880" s="37" t="str">
        <v/>
      </c>
      <c r="CF880" s="37" t="str">
        <v/>
      </c>
      <c r="CG880" s="37" t="str">
        <v/>
      </c>
      <c r="CH880" s="37" t="str">
        <v/>
      </c>
      <c r="CI880" s="37" t="str">
        <v/>
      </c>
      <c r="CJ880" s="41" t="str">
        <f t="shared" si="504"/>
        <v/>
      </c>
      <c r="CK880" s="41" t="str">
        <f t="shared" si="505"/>
        <v/>
      </c>
      <c r="CL880" s="61" t="str">
        <f t="shared" si="506"/>
        <v/>
      </c>
      <c r="CM880" s="39" t="str">
        <f t="shared" si="507"/>
        <v/>
      </c>
      <c r="CN880" s="39" t="str">
        <f t="shared" si="508"/>
        <v/>
      </c>
      <c r="CO880" s="42" t="str">
        <f t="shared" si="509"/>
        <v/>
      </c>
      <c r="CP880" s="42" t="str">
        <f t="shared" si="510"/>
        <v/>
      </c>
      <c r="CQ880" s="42" t="str">
        <f t="shared" si="511"/>
        <v/>
      </c>
      <c r="CR880" s="42" t="str">
        <f t="shared" si="512"/>
        <v/>
      </c>
      <c r="CS880" s="42" t="str">
        <f t="shared" si="513"/>
        <v/>
      </c>
      <c r="CT880" s="42" t="str">
        <f t="shared" si="514"/>
        <v/>
      </c>
      <c r="CU880" s="43" t="str">
        <f t="shared" si="515"/>
        <v/>
      </c>
      <c r="CV880" s="43" t="str">
        <f t="shared" si="516"/>
        <v/>
      </c>
      <c r="CW880" s="43" t="str">
        <f t="shared" si="517"/>
        <v/>
      </c>
      <c r="CX880" s="13"/>
    </row>
    <row r="881" spans="1:102" x14ac:dyDescent="0.25">
      <c r="A881" s="31"/>
      <c r="B881" s="13"/>
      <c r="C881" s="13"/>
      <c r="D881" s="13"/>
      <c r="E881" s="32"/>
      <c r="F881" s="32"/>
      <c r="G881" s="32"/>
      <c r="H881" s="32"/>
      <c r="I881" s="32"/>
      <c r="J881" s="13"/>
      <c r="K881" s="33"/>
      <c r="L881" s="34" t="str">
        <f>IFERROR(INDEX('Pokemon Data'!A:A,MATCH($A881,'Pokemon Data'!$B:$B,0)),"")</f>
        <v/>
      </c>
      <c r="M881" s="34" t="str">
        <f>IFERROR(INDEX('Pokemon Data'!I:I,MATCH($A881,'Pokemon Data'!$B:$B,0)),"")</f>
        <v/>
      </c>
      <c r="N881" s="34" t="str">
        <f>IFERROR(INDEX('Pokemon Data'!J:J,MATCH($A881,'Pokemon Data'!$B:$B,0)),"")</f>
        <v/>
      </c>
      <c r="O881" s="34" t="str">
        <f>IFERROR(INDEX('Pokemon Data'!K:K,MATCH($A881,'Pokemon Data'!$B:$B,0)),"")</f>
        <v/>
      </c>
      <c r="P881" s="35" t="str">
        <f>IFERROR(INDEX('Level Multipliers'!$A:$A,MATCH($D881,'Level Multipliers'!$B:$B,0)),"")</f>
        <v/>
      </c>
      <c r="Q881" s="36" t="str">
        <f>IFERROR(INDEX('Level Multipliers'!$D:$D,MATCH(P881,'Level Multipliers'!$A:$A,0)),"")</f>
        <v/>
      </c>
      <c r="R881" s="37" t="str">
        <f t="shared" si="481"/>
        <v/>
      </c>
      <c r="S881" s="37" t="str">
        <f t="shared" si="482"/>
        <v/>
      </c>
      <c r="T881" s="38" t="str">
        <f t="shared" si="483"/>
        <v/>
      </c>
      <c r="U881" s="38" t="str">
        <f t="shared" si="484"/>
        <v/>
      </c>
      <c r="V881" s="38" t="b">
        <f t="shared" si="485"/>
        <v>1</v>
      </c>
      <c r="W881" s="37" t="str">
        <f t="array" ref="W881:AG881">IF(V881,"",IVSolution($M881,$N881,$O881,R881,S881,T881,U881,$E881,$F881,$G881,$H881,$I881))</f>
        <v/>
      </c>
      <c r="X881" s="37" t="str">
        <v/>
      </c>
      <c r="Y881" s="37" t="str">
        <v/>
      </c>
      <c r="Z881" s="39" t="str">
        <v/>
      </c>
      <c r="AA881" s="39" t="str">
        <v/>
      </c>
      <c r="AB881" s="37" t="str">
        <v/>
      </c>
      <c r="AC881" s="37" t="str">
        <v/>
      </c>
      <c r="AD881" s="37" t="str">
        <v/>
      </c>
      <c r="AE881" s="37" t="str">
        <v/>
      </c>
      <c r="AF881" s="37" t="str">
        <v/>
      </c>
      <c r="AG881" s="37" t="str">
        <v/>
      </c>
      <c r="AH881" s="40" t="str">
        <f t="shared" si="486"/>
        <v/>
      </c>
      <c r="AI881" s="36" t="str">
        <f>IFERROR(INDEX('Level Multipliers'!$D:$D,MATCH(AH881,'Level Multipliers'!$A:$A,0)),"")</f>
        <v/>
      </c>
      <c r="AJ881" s="37" t="str">
        <f t="shared" si="487"/>
        <v/>
      </c>
      <c r="AK881" s="37" t="str">
        <f t="shared" si="488"/>
        <v/>
      </c>
      <c r="AL881" s="38" t="str">
        <f t="shared" si="489"/>
        <v/>
      </c>
      <c r="AM881" s="38" t="str">
        <f t="shared" si="490"/>
        <v/>
      </c>
      <c r="AN881" s="38" t="b">
        <f t="shared" si="491"/>
        <v>1</v>
      </c>
      <c r="AO881" s="37" t="str">
        <f t="array" ref="AO881:AY881">IF(AN881,"",IVSolution($M881,$N881,$O881,AJ881,AK881,AL881,AM881,$E881,$F881,$G881,$H881,$I881))</f>
        <v/>
      </c>
      <c r="AP881" s="37" t="str">
        <v/>
      </c>
      <c r="AQ881" s="37" t="str">
        <v/>
      </c>
      <c r="AR881" s="39" t="str">
        <v/>
      </c>
      <c r="AS881" s="39" t="str">
        <v/>
      </c>
      <c r="AT881" s="37" t="str">
        <v/>
      </c>
      <c r="AU881" s="37" t="str">
        <v/>
      </c>
      <c r="AV881" s="37" t="str">
        <v/>
      </c>
      <c r="AW881" s="37" t="str">
        <v/>
      </c>
      <c r="AX881" s="37" t="str">
        <v/>
      </c>
      <c r="AY881" s="37" t="str">
        <v/>
      </c>
      <c r="AZ881" s="40" t="str">
        <f t="shared" si="492"/>
        <v/>
      </c>
      <c r="BA881" s="36" t="str">
        <f>IFERROR(INDEX('Level Multipliers'!$D:$D,MATCH(AZ881,'Level Multipliers'!$A:$A,0)),"")</f>
        <v/>
      </c>
      <c r="BB881" s="37" t="str">
        <f t="shared" si="493"/>
        <v/>
      </c>
      <c r="BC881" s="37" t="str">
        <f t="shared" si="494"/>
        <v/>
      </c>
      <c r="BD881" s="38" t="str">
        <f t="shared" si="495"/>
        <v/>
      </c>
      <c r="BE881" s="38" t="str">
        <f t="shared" si="496"/>
        <v/>
      </c>
      <c r="BF881" s="38" t="b">
        <f t="shared" si="497"/>
        <v>1</v>
      </c>
      <c r="BG881" s="37" t="str">
        <f t="array" ref="BG881:BQ881">IF(BF881,"",IVSolution($M881,$N881,$O881,BB881,BC881,BD881,BE881,$E881,$F881,$G881,$H881,$I881))</f>
        <v/>
      </c>
      <c r="BH881" s="37" t="str">
        <v/>
      </c>
      <c r="BI881" s="37" t="str">
        <v/>
      </c>
      <c r="BJ881" s="39" t="str">
        <v/>
      </c>
      <c r="BK881" s="39" t="str">
        <v/>
      </c>
      <c r="BL881" s="37" t="str">
        <v/>
      </c>
      <c r="BM881" s="37" t="str">
        <v/>
      </c>
      <c r="BN881" s="37" t="str">
        <v/>
      </c>
      <c r="BO881" s="37" t="str">
        <v/>
      </c>
      <c r="BP881" s="37" t="str">
        <v/>
      </c>
      <c r="BQ881" s="37" t="str">
        <v/>
      </c>
      <c r="BR881" s="40" t="str">
        <f t="shared" si="498"/>
        <v/>
      </c>
      <c r="BS881" s="36" t="str">
        <f>IFERROR(INDEX('Level Multipliers'!$D:$D,MATCH(BR881,'Level Multipliers'!$A:$A,0)),"")</f>
        <v/>
      </c>
      <c r="BT881" s="37" t="str">
        <f t="shared" si="499"/>
        <v/>
      </c>
      <c r="BU881" s="37" t="str">
        <f t="shared" si="500"/>
        <v/>
      </c>
      <c r="BV881" s="38" t="str">
        <f t="shared" si="501"/>
        <v/>
      </c>
      <c r="BW881" s="38" t="str">
        <f t="shared" si="502"/>
        <v/>
      </c>
      <c r="BX881" s="38" t="b">
        <f t="shared" si="503"/>
        <v>1</v>
      </c>
      <c r="BY881" s="37" t="str">
        <f t="array" ref="BY881:CI881">IF(BX881,"",IVSolution($M881,$N881,$O881,BT881,BU881,BV881,BW881,$E881,$F881,$G881,$H881,$I881))</f>
        <v/>
      </c>
      <c r="BZ881" s="37" t="str">
        <v/>
      </c>
      <c r="CA881" s="37" t="str">
        <v/>
      </c>
      <c r="CB881" s="39" t="str">
        <v/>
      </c>
      <c r="CC881" s="39" t="str">
        <v/>
      </c>
      <c r="CD881" s="37" t="str">
        <v/>
      </c>
      <c r="CE881" s="37" t="str">
        <v/>
      </c>
      <c r="CF881" s="37" t="str">
        <v/>
      </c>
      <c r="CG881" s="37" t="str">
        <v/>
      </c>
      <c r="CH881" s="37" t="str">
        <v/>
      </c>
      <c r="CI881" s="37" t="str">
        <v/>
      </c>
      <c r="CJ881" s="41" t="str">
        <f t="shared" si="504"/>
        <v/>
      </c>
      <c r="CK881" s="41" t="str">
        <f t="shared" si="505"/>
        <v/>
      </c>
      <c r="CL881" s="61" t="str">
        <f t="shared" si="506"/>
        <v/>
      </c>
      <c r="CM881" s="39" t="str">
        <f t="shared" si="507"/>
        <v/>
      </c>
      <c r="CN881" s="39" t="str">
        <f t="shared" si="508"/>
        <v/>
      </c>
      <c r="CO881" s="42" t="str">
        <f t="shared" si="509"/>
        <v/>
      </c>
      <c r="CP881" s="42" t="str">
        <f t="shared" si="510"/>
        <v/>
      </c>
      <c r="CQ881" s="42" t="str">
        <f t="shared" si="511"/>
        <v/>
      </c>
      <c r="CR881" s="42" t="str">
        <f t="shared" si="512"/>
        <v/>
      </c>
      <c r="CS881" s="42" t="str">
        <f t="shared" si="513"/>
        <v/>
      </c>
      <c r="CT881" s="42" t="str">
        <f t="shared" si="514"/>
        <v/>
      </c>
      <c r="CU881" s="43" t="str">
        <f t="shared" si="515"/>
        <v/>
      </c>
      <c r="CV881" s="43" t="str">
        <f t="shared" si="516"/>
        <v/>
      </c>
      <c r="CW881" s="43" t="str">
        <f t="shared" si="517"/>
        <v/>
      </c>
      <c r="CX881" s="13"/>
    </row>
    <row r="882" spans="1:102" x14ac:dyDescent="0.25">
      <c r="A882" s="31"/>
      <c r="B882" s="13"/>
      <c r="C882" s="13"/>
      <c r="D882" s="13"/>
      <c r="E882" s="32"/>
      <c r="F882" s="32"/>
      <c r="G882" s="32"/>
      <c r="H882" s="32"/>
      <c r="I882" s="32"/>
      <c r="J882" s="13"/>
      <c r="K882" s="33"/>
      <c r="L882" s="34" t="str">
        <f>IFERROR(INDEX('Pokemon Data'!A:A,MATCH($A882,'Pokemon Data'!$B:$B,0)),"")</f>
        <v/>
      </c>
      <c r="M882" s="34" t="str">
        <f>IFERROR(INDEX('Pokemon Data'!I:I,MATCH($A882,'Pokemon Data'!$B:$B,0)),"")</f>
        <v/>
      </c>
      <c r="N882" s="34" t="str">
        <f>IFERROR(INDEX('Pokemon Data'!J:J,MATCH($A882,'Pokemon Data'!$B:$B,0)),"")</f>
        <v/>
      </c>
      <c r="O882" s="34" t="str">
        <f>IFERROR(INDEX('Pokemon Data'!K:K,MATCH($A882,'Pokemon Data'!$B:$B,0)),"")</f>
        <v/>
      </c>
      <c r="P882" s="35" t="str">
        <f>IFERROR(INDEX('Level Multipliers'!$A:$A,MATCH($D882,'Level Multipliers'!$B:$B,0)),"")</f>
        <v/>
      </c>
      <c r="Q882" s="36" t="str">
        <f>IFERROR(INDEX('Level Multipliers'!$D:$D,MATCH(P882,'Level Multipliers'!$A:$A,0)),"")</f>
        <v/>
      </c>
      <c r="R882" s="37" t="str">
        <f t="shared" si="481"/>
        <v/>
      </c>
      <c r="S882" s="37" t="str">
        <f t="shared" si="482"/>
        <v/>
      </c>
      <c r="T882" s="38" t="str">
        <f t="shared" si="483"/>
        <v/>
      </c>
      <c r="U882" s="38" t="str">
        <f t="shared" si="484"/>
        <v/>
      </c>
      <c r="V882" s="38" t="b">
        <f t="shared" si="485"/>
        <v>1</v>
      </c>
      <c r="W882" s="37" t="str">
        <f t="array" ref="W882:AG882">IF(V882,"",IVSolution($M882,$N882,$O882,R882,S882,T882,U882,$E882,$F882,$G882,$H882,$I882))</f>
        <v/>
      </c>
      <c r="X882" s="37" t="str">
        <v/>
      </c>
      <c r="Y882" s="37" t="str">
        <v/>
      </c>
      <c r="Z882" s="39" t="str">
        <v/>
      </c>
      <c r="AA882" s="39" t="str">
        <v/>
      </c>
      <c r="AB882" s="37" t="str">
        <v/>
      </c>
      <c r="AC882" s="37" t="str">
        <v/>
      </c>
      <c r="AD882" s="37" t="str">
        <v/>
      </c>
      <c r="AE882" s="37" t="str">
        <v/>
      </c>
      <c r="AF882" s="37" t="str">
        <v/>
      </c>
      <c r="AG882" s="37" t="str">
        <v/>
      </c>
      <c r="AH882" s="40" t="str">
        <f t="shared" si="486"/>
        <v/>
      </c>
      <c r="AI882" s="36" t="str">
        <f>IFERROR(INDEX('Level Multipliers'!$D:$D,MATCH(AH882,'Level Multipliers'!$A:$A,0)),"")</f>
        <v/>
      </c>
      <c r="AJ882" s="37" t="str">
        <f t="shared" si="487"/>
        <v/>
      </c>
      <c r="AK882" s="37" t="str">
        <f t="shared" si="488"/>
        <v/>
      </c>
      <c r="AL882" s="38" t="str">
        <f t="shared" si="489"/>
        <v/>
      </c>
      <c r="AM882" s="38" t="str">
        <f t="shared" si="490"/>
        <v/>
      </c>
      <c r="AN882" s="38" t="b">
        <f t="shared" si="491"/>
        <v>1</v>
      </c>
      <c r="AO882" s="37" t="str">
        <f t="array" ref="AO882:AY882">IF(AN882,"",IVSolution($M882,$N882,$O882,AJ882,AK882,AL882,AM882,$E882,$F882,$G882,$H882,$I882))</f>
        <v/>
      </c>
      <c r="AP882" s="37" t="str">
        <v/>
      </c>
      <c r="AQ882" s="37" t="str">
        <v/>
      </c>
      <c r="AR882" s="39" t="str">
        <v/>
      </c>
      <c r="AS882" s="39" t="str">
        <v/>
      </c>
      <c r="AT882" s="37" t="str">
        <v/>
      </c>
      <c r="AU882" s="37" t="str">
        <v/>
      </c>
      <c r="AV882" s="37" t="str">
        <v/>
      </c>
      <c r="AW882" s="37" t="str">
        <v/>
      </c>
      <c r="AX882" s="37" t="str">
        <v/>
      </c>
      <c r="AY882" s="37" t="str">
        <v/>
      </c>
      <c r="AZ882" s="40" t="str">
        <f t="shared" si="492"/>
        <v/>
      </c>
      <c r="BA882" s="36" t="str">
        <f>IFERROR(INDEX('Level Multipliers'!$D:$D,MATCH(AZ882,'Level Multipliers'!$A:$A,0)),"")</f>
        <v/>
      </c>
      <c r="BB882" s="37" t="str">
        <f t="shared" si="493"/>
        <v/>
      </c>
      <c r="BC882" s="37" t="str">
        <f t="shared" si="494"/>
        <v/>
      </c>
      <c r="BD882" s="38" t="str">
        <f t="shared" si="495"/>
        <v/>
      </c>
      <c r="BE882" s="38" t="str">
        <f t="shared" si="496"/>
        <v/>
      </c>
      <c r="BF882" s="38" t="b">
        <f t="shared" si="497"/>
        <v>1</v>
      </c>
      <c r="BG882" s="37" t="str">
        <f t="array" ref="BG882:BQ882">IF(BF882,"",IVSolution($M882,$N882,$O882,BB882,BC882,BD882,BE882,$E882,$F882,$G882,$H882,$I882))</f>
        <v/>
      </c>
      <c r="BH882" s="37" t="str">
        <v/>
      </c>
      <c r="BI882" s="37" t="str">
        <v/>
      </c>
      <c r="BJ882" s="39" t="str">
        <v/>
      </c>
      <c r="BK882" s="39" t="str">
        <v/>
      </c>
      <c r="BL882" s="37" t="str">
        <v/>
      </c>
      <c r="BM882" s="37" t="str">
        <v/>
      </c>
      <c r="BN882" s="37" t="str">
        <v/>
      </c>
      <c r="BO882" s="37" t="str">
        <v/>
      </c>
      <c r="BP882" s="37" t="str">
        <v/>
      </c>
      <c r="BQ882" s="37" t="str">
        <v/>
      </c>
      <c r="BR882" s="40" t="str">
        <f t="shared" si="498"/>
        <v/>
      </c>
      <c r="BS882" s="36" t="str">
        <f>IFERROR(INDEX('Level Multipliers'!$D:$D,MATCH(BR882,'Level Multipliers'!$A:$A,0)),"")</f>
        <v/>
      </c>
      <c r="BT882" s="37" t="str">
        <f t="shared" si="499"/>
        <v/>
      </c>
      <c r="BU882" s="37" t="str">
        <f t="shared" si="500"/>
        <v/>
      </c>
      <c r="BV882" s="38" t="str">
        <f t="shared" si="501"/>
        <v/>
      </c>
      <c r="BW882" s="38" t="str">
        <f t="shared" si="502"/>
        <v/>
      </c>
      <c r="BX882" s="38" t="b">
        <f t="shared" si="503"/>
        <v>1</v>
      </c>
      <c r="BY882" s="37" t="str">
        <f t="array" ref="BY882:CI882">IF(BX882,"",IVSolution($M882,$N882,$O882,BT882,BU882,BV882,BW882,$E882,$F882,$G882,$H882,$I882))</f>
        <v/>
      </c>
      <c r="BZ882" s="37" t="str">
        <v/>
      </c>
      <c r="CA882" s="37" t="str">
        <v/>
      </c>
      <c r="CB882" s="39" t="str">
        <v/>
      </c>
      <c r="CC882" s="39" t="str">
        <v/>
      </c>
      <c r="CD882" s="37" t="str">
        <v/>
      </c>
      <c r="CE882" s="37" t="str">
        <v/>
      </c>
      <c r="CF882" s="37" t="str">
        <v/>
      </c>
      <c r="CG882" s="37" t="str">
        <v/>
      </c>
      <c r="CH882" s="37" t="str">
        <v/>
      </c>
      <c r="CI882" s="37" t="str">
        <v/>
      </c>
      <c r="CJ882" s="41" t="str">
        <f t="shared" si="504"/>
        <v/>
      </c>
      <c r="CK882" s="41" t="str">
        <f t="shared" si="505"/>
        <v/>
      </c>
      <c r="CL882" s="61" t="str">
        <f t="shared" si="506"/>
        <v/>
      </c>
      <c r="CM882" s="39" t="str">
        <f t="shared" si="507"/>
        <v/>
      </c>
      <c r="CN882" s="39" t="str">
        <f t="shared" si="508"/>
        <v/>
      </c>
      <c r="CO882" s="42" t="str">
        <f t="shared" si="509"/>
        <v/>
      </c>
      <c r="CP882" s="42" t="str">
        <f t="shared" si="510"/>
        <v/>
      </c>
      <c r="CQ882" s="42" t="str">
        <f t="shared" si="511"/>
        <v/>
      </c>
      <c r="CR882" s="42" t="str">
        <f t="shared" si="512"/>
        <v/>
      </c>
      <c r="CS882" s="42" t="str">
        <f t="shared" si="513"/>
        <v/>
      </c>
      <c r="CT882" s="42" t="str">
        <f t="shared" si="514"/>
        <v/>
      </c>
      <c r="CU882" s="43" t="str">
        <f t="shared" si="515"/>
        <v/>
      </c>
      <c r="CV882" s="43" t="str">
        <f t="shared" si="516"/>
        <v/>
      </c>
      <c r="CW882" s="43" t="str">
        <f t="shared" si="517"/>
        <v/>
      </c>
      <c r="CX882" s="13"/>
    </row>
    <row r="883" spans="1:102" x14ac:dyDescent="0.25">
      <c r="A883" s="31"/>
      <c r="B883" s="13"/>
      <c r="C883" s="13"/>
      <c r="D883" s="13"/>
      <c r="E883" s="32"/>
      <c r="F883" s="32"/>
      <c r="G883" s="32"/>
      <c r="H883" s="32"/>
      <c r="I883" s="32"/>
      <c r="J883" s="13"/>
      <c r="K883" s="33"/>
      <c r="L883" s="34" t="str">
        <f>IFERROR(INDEX('Pokemon Data'!A:A,MATCH($A883,'Pokemon Data'!$B:$B,0)),"")</f>
        <v/>
      </c>
      <c r="M883" s="34" t="str">
        <f>IFERROR(INDEX('Pokemon Data'!I:I,MATCH($A883,'Pokemon Data'!$B:$B,0)),"")</f>
        <v/>
      </c>
      <c r="N883" s="34" t="str">
        <f>IFERROR(INDEX('Pokemon Data'!J:J,MATCH($A883,'Pokemon Data'!$B:$B,0)),"")</f>
        <v/>
      </c>
      <c r="O883" s="34" t="str">
        <f>IFERROR(INDEX('Pokemon Data'!K:K,MATCH($A883,'Pokemon Data'!$B:$B,0)),"")</f>
        <v/>
      </c>
      <c r="P883" s="35" t="str">
        <f>IFERROR(INDEX('Level Multipliers'!$A:$A,MATCH($D883,'Level Multipliers'!$B:$B,0)),"")</f>
        <v/>
      </c>
      <c r="Q883" s="36" t="str">
        <f>IFERROR(INDEX('Level Multipliers'!$D:$D,MATCH(P883,'Level Multipliers'!$A:$A,0)),"")</f>
        <v/>
      </c>
      <c r="R883" s="37" t="str">
        <f t="shared" si="481"/>
        <v/>
      </c>
      <c r="S883" s="37" t="str">
        <f t="shared" si="482"/>
        <v/>
      </c>
      <c r="T883" s="38" t="str">
        <f t="shared" si="483"/>
        <v/>
      </c>
      <c r="U883" s="38" t="str">
        <f t="shared" si="484"/>
        <v/>
      </c>
      <c r="V883" s="38" t="b">
        <f t="shared" si="485"/>
        <v>1</v>
      </c>
      <c r="W883" s="37" t="str">
        <f t="array" ref="W883:AG883">IF(V883,"",IVSolution($M883,$N883,$O883,R883,S883,T883,U883,$E883,$F883,$G883,$H883,$I883))</f>
        <v/>
      </c>
      <c r="X883" s="37" t="str">
        <v/>
      </c>
      <c r="Y883" s="37" t="str">
        <v/>
      </c>
      <c r="Z883" s="39" t="str">
        <v/>
      </c>
      <c r="AA883" s="39" t="str">
        <v/>
      </c>
      <c r="AB883" s="37" t="str">
        <v/>
      </c>
      <c r="AC883" s="37" t="str">
        <v/>
      </c>
      <c r="AD883" s="37" t="str">
        <v/>
      </c>
      <c r="AE883" s="37" t="str">
        <v/>
      </c>
      <c r="AF883" s="37" t="str">
        <v/>
      </c>
      <c r="AG883" s="37" t="str">
        <v/>
      </c>
      <c r="AH883" s="40" t="str">
        <f t="shared" si="486"/>
        <v/>
      </c>
      <c r="AI883" s="36" t="str">
        <f>IFERROR(INDEX('Level Multipliers'!$D:$D,MATCH(AH883,'Level Multipliers'!$A:$A,0)),"")</f>
        <v/>
      </c>
      <c r="AJ883" s="37" t="str">
        <f t="shared" si="487"/>
        <v/>
      </c>
      <c r="AK883" s="37" t="str">
        <f t="shared" si="488"/>
        <v/>
      </c>
      <c r="AL883" s="38" t="str">
        <f t="shared" si="489"/>
        <v/>
      </c>
      <c r="AM883" s="38" t="str">
        <f t="shared" si="490"/>
        <v/>
      </c>
      <c r="AN883" s="38" t="b">
        <f t="shared" si="491"/>
        <v>1</v>
      </c>
      <c r="AO883" s="37" t="str">
        <f t="array" ref="AO883:AY883">IF(AN883,"",IVSolution($M883,$N883,$O883,AJ883,AK883,AL883,AM883,$E883,$F883,$G883,$H883,$I883))</f>
        <v/>
      </c>
      <c r="AP883" s="37" t="str">
        <v/>
      </c>
      <c r="AQ883" s="37" t="str">
        <v/>
      </c>
      <c r="AR883" s="39" t="str">
        <v/>
      </c>
      <c r="AS883" s="39" t="str">
        <v/>
      </c>
      <c r="AT883" s="37" t="str">
        <v/>
      </c>
      <c r="AU883" s="37" t="str">
        <v/>
      </c>
      <c r="AV883" s="37" t="str">
        <v/>
      </c>
      <c r="AW883" s="37" t="str">
        <v/>
      </c>
      <c r="AX883" s="37" t="str">
        <v/>
      </c>
      <c r="AY883" s="37" t="str">
        <v/>
      </c>
      <c r="AZ883" s="40" t="str">
        <f t="shared" si="492"/>
        <v/>
      </c>
      <c r="BA883" s="36" t="str">
        <f>IFERROR(INDEX('Level Multipliers'!$D:$D,MATCH(AZ883,'Level Multipliers'!$A:$A,0)),"")</f>
        <v/>
      </c>
      <c r="BB883" s="37" t="str">
        <f t="shared" si="493"/>
        <v/>
      </c>
      <c r="BC883" s="37" t="str">
        <f t="shared" si="494"/>
        <v/>
      </c>
      <c r="BD883" s="38" t="str">
        <f t="shared" si="495"/>
        <v/>
      </c>
      <c r="BE883" s="38" t="str">
        <f t="shared" si="496"/>
        <v/>
      </c>
      <c r="BF883" s="38" t="b">
        <f t="shared" si="497"/>
        <v>1</v>
      </c>
      <c r="BG883" s="37" t="str">
        <f t="array" ref="BG883:BQ883">IF(BF883,"",IVSolution($M883,$N883,$O883,BB883,BC883,BD883,BE883,$E883,$F883,$G883,$H883,$I883))</f>
        <v/>
      </c>
      <c r="BH883" s="37" t="str">
        <v/>
      </c>
      <c r="BI883" s="37" t="str">
        <v/>
      </c>
      <c r="BJ883" s="39" t="str">
        <v/>
      </c>
      <c r="BK883" s="39" t="str">
        <v/>
      </c>
      <c r="BL883" s="37" t="str">
        <v/>
      </c>
      <c r="BM883" s="37" t="str">
        <v/>
      </c>
      <c r="BN883" s="37" t="str">
        <v/>
      </c>
      <c r="BO883" s="37" t="str">
        <v/>
      </c>
      <c r="BP883" s="37" t="str">
        <v/>
      </c>
      <c r="BQ883" s="37" t="str">
        <v/>
      </c>
      <c r="BR883" s="40" t="str">
        <f t="shared" si="498"/>
        <v/>
      </c>
      <c r="BS883" s="36" t="str">
        <f>IFERROR(INDEX('Level Multipliers'!$D:$D,MATCH(BR883,'Level Multipliers'!$A:$A,0)),"")</f>
        <v/>
      </c>
      <c r="BT883" s="37" t="str">
        <f t="shared" si="499"/>
        <v/>
      </c>
      <c r="BU883" s="37" t="str">
        <f t="shared" si="500"/>
        <v/>
      </c>
      <c r="BV883" s="38" t="str">
        <f t="shared" si="501"/>
        <v/>
      </c>
      <c r="BW883" s="38" t="str">
        <f t="shared" si="502"/>
        <v/>
      </c>
      <c r="BX883" s="38" t="b">
        <f t="shared" si="503"/>
        <v>1</v>
      </c>
      <c r="BY883" s="37" t="str">
        <f t="array" ref="BY883:CI883">IF(BX883,"",IVSolution($M883,$N883,$O883,BT883,BU883,BV883,BW883,$E883,$F883,$G883,$H883,$I883))</f>
        <v/>
      </c>
      <c r="BZ883" s="37" t="str">
        <v/>
      </c>
      <c r="CA883" s="37" t="str">
        <v/>
      </c>
      <c r="CB883" s="39" t="str">
        <v/>
      </c>
      <c r="CC883" s="39" t="str">
        <v/>
      </c>
      <c r="CD883" s="37" t="str">
        <v/>
      </c>
      <c r="CE883" s="37" t="str">
        <v/>
      </c>
      <c r="CF883" s="37" t="str">
        <v/>
      </c>
      <c r="CG883" s="37" t="str">
        <v/>
      </c>
      <c r="CH883" s="37" t="str">
        <v/>
      </c>
      <c r="CI883" s="37" t="str">
        <v/>
      </c>
      <c r="CJ883" s="41" t="str">
        <f t="shared" si="504"/>
        <v/>
      </c>
      <c r="CK883" s="41" t="str">
        <f t="shared" si="505"/>
        <v/>
      </c>
      <c r="CL883" s="61" t="str">
        <f t="shared" si="506"/>
        <v/>
      </c>
      <c r="CM883" s="39" t="str">
        <f t="shared" si="507"/>
        <v/>
      </c>
      <c r="CN883" s="39" t="str">
        <f t="shared" si="508"/>
        <v/>
      </c>
      <c r="CO883" s="42" t="str">
        <f t="shared" si="509"/>
        <v/>
      </c>
      <c r="CP883" s="42" t="str">
        <f t="shared" si="510"/>
        <v/>
      </c>
      <c r="CQ883" s="42" t="str">
        <f t="shared" si="511"/>
        <v/>
      </c>
      <c r="CR883" s="42" t="str">
        <f t="shared" si="512"/>
        <v/>
      </c>
      <c r="CS883" s="42" t="str">
        <f t="shared" si="513"/>
        <v/>
      </c>
      <c r="CT883" s="42" t="str">
        <f t="shared" si="514"/>
        <v/>
      </c>
      <c r="CU883" s="43" t="str">
        <f t="shared" si="515"/>
        <v/>
      </c>
      <c r="CV883" s="43" t="str">
        <f t="shared" si="516"/>
        <v/>
      </c>
      <c r="CW883" s="43" t="str">
        <f t="shared" si="517"/>
        <v/>
      </c>
      <c r="CX883" s="13"/>
    </row>
    <row r="884" spans="1:102" x14ac:dyDescent="0.25">
      <c r="A884" s="31"/>
      <c r="B884" s="13"/>
      <c r="C884" s="13"/>
      <c r="D884" s="13"/>
      <c r="E884" s="32"/>
      <c r="F884" s="32"/>
      <c r="G884" s="32"/>
      <c r="H884" s="32"/>
      <c r="I884" s="32"/>
      <c r="J884" s="13"/>
      <c r="K884" s="33"/>
      <c r="L884" s="34" t="str">
        <f>IFERROR(INDEX('Pokemon Data'!A:A,MATCH($A884,'Pokemon Data'!$B:$B,0)),"")</f>
        <v/>
      </c>
      <c r="M884" s="34" t="str">
        <f>IFERROR(INDEX('Pokemon Data'!I:I,MATCH($A884,'Pokemon Data'!$B:$B,0)),"")</f>
        <v/>
      </c>
      <c r="N884" s="34" t="str">
        <f>IFERROR(INDEX('Pokemon Data'!J:J,MATCH($A884,'Pokemon Data'!$B:$B,0)),"")</f>
        <v/>
      </c>
      <c r="O884" s="34" t="str">
        <f>IFERROR(INDEX('Pokemon Data'!K:K,MATCH($A884,'Pokemon Data'!$B:$B,0)),"")</f>
        <v/>
      </c>
      <c r="P884" s="35" t="str">
        <f>IFERROR(INDEX('Level Multipliers'!$A:$A,MATCH($D884,'Level Multipliers'!$B:$B,0)),"")</f>
        <v/>
      </c>
      <c r="Q884" s="36" t="str">
        <f>IFERROR(INDEX('Level Multipliers'!$D:$D,MATCH(P884,'Level Multipliers'!$A:$A,0)),"")</f>
        <v/>
      </c>
      <c r="R884" s="37" t="str">
        <f t="shared" si="481"/>
        <v/>
      </c>
      <c r="S884" s="37" t="str">
        <f t="shared" si="482"/>
        <v/>
      </c>
      <c r="T884" s="38" t="str">
        <f t="shared" si="483"/>
        <v/>
      </c>
      <c r="U884" s="38" t="str">
        <f t="shared" si="484"/>
        <v/>
      </c>
      <c r="V884" s="38" t="b">
        <f t="shared" si="485"/>
        <v>1</v>
      </c>
      <c r="W884" s="37" t="str">
        <f t="array" ref="W884:AG884">IF(V884,"",IVSolution($M884,$N884,$O884,R884,S884,T884,U884,$E884,$F884,$G884,$H884,$I884))</f>
        <v/>
      </c>
      <c r="X884" s="37" t="str">
        <v/>
      </c>
      <c r="Y884" s="37" t="str">
        <v/>
      </c>
      <c r="Z884" s="39" t="str">
        <v/>
      </c>
      <c r="AA884" s="39" t="str">
        <v/>
      </c>
      <c r="AB884" s="37" t="str">
        <v/>
      </c>
      <c r="AC884" s="37" t="str">
        <v/>
      </c>
      <c r="AD884" s="37" t="str">
        <v/>
      </c>
      <c r="AE884" s="37" t="str">
        <v/>
      </c>
      <c r="AF884" s="37" t="str">
        <v/>
      </c>
      <c r="AG884" s="37" t="str">
        <v/>
      </c>
      <c r="AH884" s="40" t="str">
        <f t="shared" si="486"/>
        <v/>
      </c>
      <c r="AI884" s="36" t="str">
        <f>IFERROR(INDEX('Level Multipliers'!$D:$D,MATCH(AH884,'Level Multipliers'!$A:$A,0)),"")</f>
        <v/>
      </c>
      <c r="AJ884" s="37" t="str">
        <f t="shared" si="487"/>
        <v/>
      </c>
      <c r="AK884" s="37" t="str">
        <f t="shared" si="488"/>
        <v/>
      </c>
      <c r="AL884" s="38" t="str">
        <f t="shared" si="489"/>
        <v/>
      </c>
      <c r="AM884" s="38" t="str">
        <f t="shared" si="490"/>
        <v/>
      </c>
      <c r="AN884" s="38" t="b">
        <f t="shared" si="491"/>
        <v>1</v>
      </c>
      <c r="AO884" s="37" t="str">
        <f t="array" ref="AO884:AY884">IF(AN884,"",IVSolution($M884,$N884,$O884,AJ884,AK884,AL884,AM884,$E884,$F884,$G884,$H884,$I884))</f>
        <v/>
      </c>
      <c r="AP884" s="37" t="str">
        <v/>
      </c>
      <c r="AQ884" s="37" t="str">
        <v/>
      </c>
      <c r="AR884" s="39" t="str">
        <v/>
      </c>
      <c r="AS884" s="39" t="str">
        <v/>
      </c>
      <c r="AT884" s="37" t="str">
        <v/>
      </c>
      <c r="AU884" s="37" t="str">
        <v/>
      </c>
      <c r="AV884" s="37" t="str">
        <v/>
      </c>
      <c r="AW884" s="37" t="str">
        <v/>
      </c>
      <c r="AX884" s="37" t="str">
        <v/>
      </c>
      <c r="AY884" s="37" t="str">
        <v/>
      </c>
      <c r="AZ884" s="40" t="str">
        <f t="shared" si="492"/>
        <v/>
      </c>
      <c r="BA884" s="36" t="str">
        <f>IFERROR(INDEX('Level Multipliers'!$D:$D,MATCH(AZ884,'Level Multipliers'!$A:$A,0)),"")</f>
        <v/>
      </c>
      <c r="BB884" s="37" t="str">
        <f t="shared" si="493"/>
        <v/>
      </c>
      <c r="BC884" s="37" t="str">
        <f t="shared" si="494"/>
        <v/>
      </c>
      <c r="BD884" s="38" t="str">
        <f t="shared" si="495"/>
        <v/>
      </c>
      <c r="BE884" s="38" t="str">
        <f t="shared" si="496"/>
        <v/>
      </c>
      <c r="BF884" s="38" t="b">
        <f t="shared" si="497"/>
        <v>1</v>
      </c>
      <c r="BG884" s="37" t="str">
        <f t="array" ref="BG884:BQ884">IF(BF884,"",IVSolution($M884,$N884,$O884,BB884,BC884,BD884,BE884,$E884,$F884,$G884,$H884,$I884))</f>
        <v/>
      </c>
      <c r="BH884" s="37" t="str">
        <v/>
      </c>
      <c r="BI884" s="37" t="str">
        <v/>
      </c>
      <c r="BJ884" s="39" t="str">
        <v/>
      </c>
      <c r="BK884" s="39" t="str">
        <v/>
      </c>
      <c r="BL884" s="37" t="str">
        <v/>
      </c>
      <c r="BM884" s="37" t="str">
        <v/>
      </c>
      <c r="BN884" s="37" t="str">
        <v/>
      </c>
      <c r="BO884" s="37" t="str">
        <v/>
      </c>
      <c r="BP884" s="37" t="str">
        <v/>
      </c>
      <c r="BQ884" s="37" t="str">
        <v/>
      </c>
      <c r="BR884" s="40" t="str">
        <f t="shared" si="498"/>
        <v/>
      </c>
      <c r="BS884" s="36" t="str">
        <f>IFERROR(INDEX('Level Multipliers'!$D:$D,MATCH(BR884,'Level Multipliers'!$A:$A,0)),"")</f>
        <v/>
      </c>
      <c r="BT884" s="37" t="str">
        <f t="shared" si="499"/>
        <v/>
      </c>
      <c r="BU884" s="37" t="str">
        <f t="shared" si="500"/>
        <v/>
      </c>
      <c r="BV884" s="38" t="str">
        <f t="shared" si="501"/>
        <v/>
      </c>
      <c r="BW884" s="38" t="str">
        <f t="shared" si="502"/>
        <v/>
      </c>
      <c r="BX884" s="38" t="b">
        <f t="shared" si="503"/>
        <v>1</v>
      </c>
      <c r="BY884" s="37" t="str">
        <f t="array" ref="BY884:CI884">IF(BX884,"",IVSolution($M884,$N884,$O884,BT884,BU884,BV884,BW884,$E884,$F884,$G884,$H884,$I884))</f>
        <v/>
      </c>
      <c r="BZ884" s="37" t="str">
        <v/>
      </c>
      <c r="CA884" s="37" t="str">
        <v/>
      </c>
      <c r="CB884" s="39" t="str">
        <v/>
      </c>
      <c r="CC884" s="39" t="str">
        <v/>
      </c>
      <c r="CD884" s="37" t="str">
        <v/>
      </c>
      <c r="CE884" s="37" t="str">
        <v/>
      </c>
      <c r="CF884" s="37" t="str">
        <v/>
      </c>
      <c r="CG884" s="37" t="str">
        <v/>
      </c>
      <c r="CH884" s="37" t="str">
        <v/>
      </c>
      <c r="CI884" s="37" t="str">
        <v/>
      </c>
      <c r="CJ884" s="41" t="str">
        <f t="shared" si="504"/>
        <v/>
      </c>
      <c r="CK884" s="41" t="str">
        <f t="shared" si="505"/>
        <v/>
      </c>
      <c r="CL884" s="61" t="str">
        <f t="shared" si="506"/>
        <v/>
      </c>
      <c r="CM884" s="39" t="str">
        <f t="shared" si="507"/>
        <v/>
      </c>
      <c r="CN884" s="39" t="str">
        <f t="shared" si="508"/>
        <v/>
      </c>
      <c r="CO884" s="42" t="str">
        <f t="shared" si="509"/>
        <v/>
      </c>
      <c r="CP884" s="42" t="str">
        <f t="shared" si="510"/>
        <v/>
      </c>
      <c r="CQ884" s="42" t="str">
        <f t="shared" si="511"/>
        <v/>
      </c>
      <c r="CR884" s="42" t="str">
        <f t="shared" si="512"/>
        <v/>
      </c>
      <c r="CS884" s="42" t="str">
        <f t="shared" si="513"/>
        <v/>
      </c>
      <c r="CT884" s="42" t="str">
        <f t="shared" si="514"/>
        <v/>
      </c>
      <c r="CU884" s="43" t="str">
        <f t="shared" si="515"/>
        <v/>
      </c>
      <c r="CV884" s="43" t="str">
        <f t="shared" si="516"/>
        <v/>
      </c>
      <c r="CW884" s="43" t="str">
        <f t="shared" si="517"/>
        <v/>
      </c>
      <c r="CX884" s="13"/>
    </row>
    <row r="885" spans="1:102" x14ac:dyDescent="0.25">
      <c r="A885" s="31"/>
      <c r="B885" s="13"/>
      <c r="C885" s="13"/>
      <c r="D885" s="13"/>
      <c r="E885" s="32"/>
      <c r="F885" s="32"/>
      <c r="G885" s="32"/>
      <c r="H885" s="32"/>
      <c r="I885" s="32"/>
      <c r="J885" s="13"/>
      <c r="K885" s="33"/>
      <c r="L885" s="34" t="str">
        <f>IFERROR(INDEX('Pokemon Data'!A:A,MATCH($A885,'Pokemon Data'!$B:$B,0)),"")</f>
        <v/>
      </c>
      <c r="M885" s="34" t="str">
        <f>IFERROR(INDEX('Pokemon Data'!I:I,MATCH($A885,'Pokemon Data'!$B:$B,0)),"")</f>
        <v/>
      </c>
      <c r="N885" s="34" t="str">
        <f>IFERROR(INDEX('Pokemon Data'!J:J,MATCH($A885,'Pokemon Data'!$B:$B,0)),"")</f>
        <v/>
      </c>
      <c r="O885" s="34" t="str">
        <f>IFERROR(INDEX('Pokemon Data'!K:K,MATCH($A885,'Pokemon Data'!$B:$B,0)),"")</f>
        <v/>
      </c>
      <c r="P885" s="35" t="str">
        <f>IFERROR(INDEX('Level Multipliers'!$A:$A,MATCH($D885,'Level Multipliers'!$B:$B,0)),"")</f>
        <v/>
      </c>
      <c r="Q885" s="36" t="str">
        <f>IFERROR(INDEX('Level Multipliers'!$D:$D,MATCH(P885,'Level Multipliers'!$A:$A,0)),"")</f>
        <v/>
      </c>
      <c r="R885" s="37" t="str">
        <f t="shared" si="481"/>
        <v/>
      </c>
      <c r="S885" s="37" t="str">
        <f t="shared" si="482"/>
        <v/>
      </c>
      <c r="T885" s="38" t="str">
        <f t="shared" si="483"/>
        <v/>
      </c>
      <c r="U885" s="38" t="str">
        <f t="shared" si="484"/>
        <v/>
      </c>
      <c r="V885" s="38" t="b">
        <f t="shared" si="485"/>
        <v>1</v>
      </c>
      <c r="W885" s="37" t="str">
        <f t="array" ref="W885:AG885">IF(V885,"",IVSolution($M885,$N885,$O885,R885,S885,T885,U885,$E885,$F885,$G885,$H885,$I885))</f>
        <v/>
      </c>
      <c r="X885" s="37" t="str">
        <v/>
      </c>
      <c r="Y885" s="37" t="str">
        <v/>
      </c>
      <c r="Z885" s="39" t="str">
        <v/>
      </c>
      <c r="AA885" s="39" t="str">
        <v/>
      </c>
      <c r="AB885" s="37" t="str">
        <v/>
      </c>
      <c r="AC885" s="37" t="str">
        <v/>
      </c>
      <c r="AD885" s="37" t="str">
        <v/>
      </c>
      <c r="AE885" s="37" t="str">
        <v/>
      </c>
      <c r="AF885" s="37" t="str">
        <v/>
      </c>
      <c r="AG885" s="37" t="str">
        <v/>
      </c>
      <c r="AH885" s="40" t="str">
        <f t="shared" si="486"/>
        <v/>
      </c>
      <c r="AI885" s="36" t="str">
        <f>IFERROR(INDEX('Level Multipliers'!$D:$D,MATCH(AH885,'Level Multipliers'!$A:$A,0)),"")</f>
        <v/>
      </c>
      <c r="AJ885" s="37" t="str">
        <f t="shared" si="487"/>
        <v/>
      </c>
      <c r="AK885" s="37" t="str">
        <f t="shared" si="488"/>
        <v/>
      </c>
      <c r="AL885" s="38" t="str">
        <f t="shared" si="489"/>
        <v/>
      </c>
      <c r="AM885" s="38" t="str">
        <f t="shared" si="490"/>
        <v/>
      </c>
      <c r="AN885" s="38" t="b">
        <f t="shared" si="491"/>
        <v>1</v>
      </c>
      <c r="AO885" s="37" t="str">
        <f t="array" ref="AO885:AY885">IF(AN885,"",IVSolution($M885,$N885,$O885,AJ885,AK885,AL885,AM885,$E885,$F885,$G885,$H885,$I885))</f>
        <v/>
      </c>
      <c r="AP885" s="37" t="str">
        <v/>
      </c>
      <c r="AQ885" s="37" t="str">
        <v/>
      </c>
      <c r="AR885" s="39" t="str">
        <v/>
      </c>
      <c r="AS885" s="39" t="str">
        <v/>
      </c>
      <c r="AT885" s="37" t="str">
        <v/>
      </c>
      <c r="AU885" s="37" t="str">
        <v/>
      </c>
      <c r="AV885" s="37" t="str">
        <v/>
      </c>
      <c r="AW885" s="37" t="str">
        <v/>
      </c>
      <c r="AX885" s="37" t="str">
        <v/>
      </c>
      <c r="AY885" s="37" t="str">
        <v/>
      </c>
      <c r="AZ885" s="40" t="str">
        <f t="shared" si="492"/>
        <v/>
      </c>
      <c r="BA885" s="36" t="str">
        <f>IFERROR(INDEX('Level Multipliers'!$D:$D,MATCH(AZ885,'Level Multipliers'!$A:$A,0)),"")</f>
        <v/>
      </c>
      <c r="BB885" s="37" t="str">
        <f t="shared" si="493"/>
        <v/>
      </c>
      <c r="BC885" s="37" t="str">
        <f t="shared" si="494"/>
        <v/>
      </c>
      <c r="BD885" s="38" t="str">
        <f t="shared" si="495"/>
        <v/>
      </c>
      <c r="BE885" s="38" t="str">
        <f t="shared" si="496"/>
        <v/>
      </c>
      <c r="BF885" s="38" t="b">
        <f t="shared" si="497"/>
        <v>1</v>
      </c>
      <c r="BG885" s="37" t="str">
        <f t="array" ref="BG885:BQ885">IF(BF885,"",IVSolution($M885,$N885,$O885,BB885,BC885,BD885,BE885,$E885,$F885,$G885,$H885,$I885))</f>
        <v/>
      </c>
      <c r="BH885" s="37" t="str">
        <v/>
      </c>
      <c r="BI885" s="37" t="str">
        <v/>
      </c>
      <c r="BJ885" s="39" t="str">
        <v/>
      </c>
      <c r="BK885" s="39" t="str">
        <v/>
      </c>
      <c r="BL885" s="37" t="str">
        <v/>
      </c>
      <c r="BM885" s="37" t="str">
        <v/>
      </c>
      <c r="BN885" s="37" t="str">
        <v/>
      </c>
      <c r="BO885" s="37" t="str">
        <v/>
      </c>
      <c r="BP885" s="37" t="str">
        <v/>
      </c>
      <c r="BQ885" s="37" t="str">
        <v/>
      </c>
      <c r="BR885" s="40" t="str">
        <f t="shared" si="498"/>
        <v/>
      </c>
      <c r="BS885" s="36" t="str">
        <f>IFERROR(INDEX('Level Multipliers'!$D:$D,MATCH(BR885,'Level Multipliers'!$A:$A,0)),"")</f>
        <v/>
      </c>
      <c r="BT885" s="37" t="str">
        <f t="shared" si="499"/>
        <v/>
      </c>
      <c r="BU885" s="37" t="str">
        <f t="shared" si="500"/>
        <v/>
      </c>
      <c r="BV885" s="38" t="str">
        <f t="shared" si="501"/>
        <v/>
      </c>
      <c r="BW885" s="38" t="str">
        <f t="shared" si="502"/>
        <v/>
      </c>
      <c r="BX885" s="38" t="b">
        <f t="shared" si="503"/>
        <v>1</v>
      </c>
      <c r="BY885" s="37" t="str">
        <f t="array" ref="BY885:CI885">IF(BX885,"",IVSolution($M885,$N885,$O885,BT885,BU885,BV885,BW885,$E885,$F885,$G885,$H885,$I885))</f>
        <v/>
      </c>
      <c r="BZ885" s="37" t="str">
        <v/>
      </c>
      <c r="CA885" s="37" t="str">
        <v/>
      </c>
      <c r="CB885" s="39" t="str">
        <v/>
      </c>
      <c r="CC885" s="39" t="str">
        <v/>
      </c>
      <c r="CD885" s="37" t="str">
        <v/>
      </c>
      <c r="CE885" s="37" t="str">
        <v/>
      </c>
      <c r="CF885" s="37" t="str">
        <v/>
      </c>
      <c r="CG885" s="37" t="str">
        <v/>
      </c>
      <c r="CH885" s="37" t="str">
        <v/>
      </c>
      <c r="CI885" s="37" t="str">
        <v/>
      </c>
      <c r="CJ885" s="41" t="str">
        <f t="shared" si="504"/>
        <v/>
      </c>
      <c r="CK885" s="41" t="str">
        <f t="shared" si="505"/>
        <v/>
      </c>
      <c r="CL885" s="61" t="str">
        <f t="shared" si="506"/>
        <v/>
      </c>
      <c r="CM885" s="39" t="str">
        <f t="shared" si="507"/>
        <v/>
      </c>
      <c r="CN885" s="39" t="str">
        <f t="shared" si="508"/>
        <v/>
      </c>
      <c r="CO885" s="42" t="str">
        <f t="shared" si="509"/>
        <v/>
      </c>
      <c r="CP885" s="42" t="str">
        <f t="shared" si="510"/>
        <v/>
      </c>
      <c r="CQ885" s="42" t="str">
        <f t="shared" si="511"/>
        <v/>
      </c>
      <c r="CR885" s="42" t="str">
        <f t="shared" si="512"/>
        <v/>
      </c>
      <c r="CS885" s="42" t="str">
        <f t="shared" si="513"/>
        <v/>
      </c>
      <c r="CT885" s="42" t="str">
        <f t="shared" si="514"/>
        <v/>
      </c>
      <c r="CU885" s="43" t="str">
        <f t="shared" si="515"/>
        <v/>
      </c>
      <c r="CV885" s="43" t="str">
        <f t="shared" si="516"/>
        <v/>
      </c>
      <c r="CW885" s="43" t="str">
        <f t="shared" si="517"/>
        <v/>
      </c>
      <c r="CX885" s="13"/>
    </row>
    <row r="886" spans="1:102" x14ac:dyDescent="0.25">
      <c r="A886" s="31"/>
      <c r="B886" s="13"/>
      <c r="C886" s="13"/>
      <c r="D886" s="13"/>
      <c r="E886" s="32"/>
      <c r="F886" s="32"/>
      <c r="G886" s="32"/>
      <c r="H886" s="32"/>
      <c r="I886" s="32"/>
      <c r="J886" s="13"/>
      <c r="K886" s="33"/>
      <c r="L886" s="34" t="str">
        <f>IFERROR(INDEX('Pokemon Data'!A:A,MATCH($A886,'Pokemon Data'!$B:$B,0)),"")</f>
        <v/>
      </c>
      <c r="M886" s="34" t="str">
        <f>IFERROR(INDEX('Pokemon Data'!I:I,MATCH($A886,'Pokemon Data'!$B:$B,0)),"")</f>
        <v/>
      </c>
      <c r="N886" s="34" t="str">
        <f>IFERROR(INDEX('Pokemon Data'!J:J,MATCH($A886,'Pokemon Data'!$B:$B,0)),"")</f>
        <v/>
      </c>
      <c r="O886" s="34" t="str">
        <f>IFERROR(INDEX('Pokemon Data'!K:K,MATCH($A886,'Pokemon Data'!$B:$B,0)),"")</f>
        <v/>
      </c>
      <c r="P886" s="35" t="str">
        <f>IFERROR(INDEX('Level Multipliers'!$A:$A,MATCH($D886,'Level Multipliers'!$B:$B,0)),"")</f>
        <v/>
      </c>
      <c r="Q886" s="36" t="str">
        <f>IFERROR(INDEX('Level Multipliers'!$D:$D,MATCH(P886,'Level Multipliers'!$A:$A,0)),"")</f>
        <v/>
      </c>
      <c r="R886" s="37" t="str">
        <f t="shared" si="481"/>
        <v/>
      </c>
      <c r="S886" s="37" t="str">
        <f t="shared" si="482"/>
        <v/>
      </c>
      <c r="T886" s="38" t="str">
        <f t="shared" si="483"/>
        <v/>
      </c>
      <c r="U886" s="38" t="str">
        <f t="shared" si="484"/>
        <v/>
      </c>
      <c r="V886" s="38" t="b">
        <f t="shared" si="485"/>
        <v>1</v>
      </c>
      <c r="W886" s="37" t="str">
        <f t="array" ref="W886:AG886">IF(V886,"",IVSolution($M886,$N886,$O886,R886,S886,T886,U886,$E886,$F886,$G886,$H886,$I886))</f>
        <v/>
      </c>
      <c r="X886" s="37" t="str">
        <v/>
      </c>
      <c r="Y886" s="37" t="str">
        <v/>
      </c>
      <c r="Z886" s="39" t="str">
        <v/>
      </c>
      <c r="AA886" s="39" t="str">
        <v/>
      </c>
      <c r="AB886" s="37" t="str">
        <v/>
      </c>
      <c r="AC886" s="37" t="str">
        <v/>
      </c>
      <c r="AD886" s="37" t="str">
        <v/>
      </c>
      <c r="AE886" s="37" t="str">
        <v/>
      </c>
      <c r="AF886" s="37" t="str">
        <v/>
      </c>
      <c r="AG886" s="37" t="str">
        <v/>
      </c>
      <c r="AH886" s="40" t="str">
        <f t="shared" si="486"/>
        <v/>
      </c>
      <c r="AI886" s="36" t="str">
        <f>IFERROR(INDEX('Level Multipliers'!$D:$D,MATCH(AH886,'Level Multipliers'!$A:$A,0)),"")</f>
        <v/>
      </c>
      <c r="AJ886" s="37" t="str">
        <f t="shared" si="487"/>
        <v/>
      </c>
      <c r="AK886" s="37" t="str">
        <f t="shared" si="488"/>
        <v/>
      </c>
      <c r="AL886" s="38" t="str">
        <f t="shared" si="489"/>
        <v/>
      </c>
      <c r="AM886" s="38" t="str">
        <f t="shared" si="490"/>
        <v/>
      </c>
      <c r="AN886" s="38" t="b">
        <f t="shared" si="491"/>
        <v>1</v>
      </c>
      <c r="AO886" s="37" t="str">
        <f t="array" ref="AO886:AY886">IF(AN886,"",IVSolution($M886,$N886,$O886,AJ886,AK886,AL886,AM886,$E886,$F886,$G886,$H886,$I886))</f>
        <v/>
      </c>
      <c r="AP886" s="37" t="str">
        <v/>
      </c>
      <c r="AQ886" s="37" t="str">
        <v/>
      </c>
      <c r="AR886" s="39" t="str">
        <v/>
      </c>
      <c r="AS886" s="39" t="str">
        <v/>
      </c>
      <c r="AT886" s="37" t="str">
        <v/>
      </c>
      <c r="AU886" s="37" t="str">
        <v/>
      </c>
      <c r="AV886" s="37" t="str">
        <v/>
      </c>
      <c r="AW886" s="37" t="str">
        <v/>
      </c>
      <c r="AX886" s="37" t="str">
        <v/>
      </c>
      <c r="AY886" s="37" t="str">
        <v/>
      </c>
      <c r="AZ886" s="40" t="str">
        <f t="shared" si="492"/>
        <v/>
      </c>
      <c r="BA886" s="36" t="str">
        <f>IFERROR(INDEX('Level Multipliers'!$D:$D,MATCH(AZ886,'Level Multipliers'!$A:$A,0)),"")</f>
        <v/>
      </c>
      <c r="BB886" s="37" t="str">
        <f t="shared" si="493"/>
        <v/>
      </c>
      <c r="BC886" s="37" t="str">
        <f t="shared" si="494"/>
        <v/>
      </c>
      <c r="BD886" s="38" t="str">
        <f t="shared" si="495"/>
        <v/>
      </c>
      <c r="BE886" s="38" t="str">
        <f t="shared" si="496"/>
        <v/>
      </c>
      <c r="BF886" s="38" t="b">
        <f t="shared" si="497"/>
        <v>1</v>
      </c>
      <c r="BG886" s="37" t="str">
        <f t="array" ref="BG886:BQ886">IF(BF886,"",IVSolution($M886,$N886,$O886,BB886,BC886,BD886,BE886,$E886,$F886,$G886,$H886,$I886))</f>
        <v/>
      </c>
      <c r="BH886" s="37" t="str">
        <v/>
      </c>
      <c r="BI886" s="37" t="str">
        <v/>
      </c>
      <c r="BJ886" s="39" t="str">
        <v/>
      </c>
      <c r="BK886" s="39" t="str">
        <v/>
      </c>
      <c r="BL886" s="37" t="str">
        <v/>
      </c>
      <c r="BM886" s="37" t="str">
        <v/>
      </c>
      <c r="BN886" s="37" t="str">
        <v/>
      </c>
      <c r="BO886" s="37" t="str">
        <v/>
      </c>
      <c r="BP886" s="37" t="str">
        <v/>
      </c>
      <c r="BQ886" s="37" t="str">
        <v/>
      </c>
      <c r="BR886" s="40" t="str">
        <f t="shared" si="498"/>
        <v/>
      </c>
      <c r="BS886" s="36" t="str">
        <f>IFERROR(INDEX('Level Multipliers'!$D:$D,MATCH(BR886,'Level Multipliers'!$A:$A,0)),"")</f>
        <v/>
      </c>
      <c r="BT886" s="37" t="str">
        <f t="shared" si="499"/>
        <v/>
      </c>
      <c r="BU886" s="37" t="str">
        <f t="shared" si="500"/>
        <v/>
      </c>
      <c r="BV886" s="38" t="str">
        <f t="shared" si="501"/>
        <v/>
      </c>
      <c r="BW886" s="38" t="str">
        <f t="shared" si="502"/>
        <v/>
      </c>
      <c r="BX886" s="38" t="b">
        <f t="shared" si="503"/>
        <v>1</v>
      </c>
      <c r="BY886" s="37" t="str">
        <f t="array" ref="BY886:CI886">IF(BX886,"",IVSolution($M886,$N886,$O886,BT886,BU886,BV886,BW886,$E886,$F886,$G886,$H886,$I886))</f>
        <v/>
      </c>
      <c r="BZ886" s="37" t="str">
        <v/>
      </c>
      <c r="CA886" s="37" t="str">
        <v/>
      </c>
      <c r="CB886" s="39" t="str">
        <v/>
      </c>
      <c r="CC886" s="39" t="str">
        <v/>
      </c>
      <c r="CD886" s="37" t="str">
        <v/>
      </c>
      <c r="CE886" s="37" t="str">
        <v/>
      </c>
      <c r="CF886" s="37" t="str">
        <v/>
      </c>
      <c r="CG886" s="37" t="str">
        <v/>
      </c>
      <c r="CH886" s="37" t="str">
        <v/>
      </c>
      <c r="CI886" s="37" t="str">
        <v/>
      </c>
      <c r="CJ886" s="41" t="str">
        <f t="shared" si="504"/>
        <v/>
      </c>
      <c r="CK886" s="41" t="str">
        <f t="shared" si="505"/>
        <v/>
      </c>
      <c r="CL886" s="61" t="str">
        <f t="shared" si="506"/>
        <v/>
      </c>
      <c r="CM886" s="39" t="str">
        <f t="shared" si="507"/>
        <v/>
      </c>
      <c r="CN886" s="39" t="str">
        <f t="shared" si="508"/>
        <v/>
      </c>
      <c r="CO886" s="42" t="str">
        <f t="shared" si="509"/>
        <v/>
      </c>
      <c r="CP886" s="42" t="str">
        <f t="shared" si="510"/>
        <v/>
      </c>
      <c r="CQ886" s="42" t="str">
        <f t="shared" si="511"/>
        <v/>
      </c>
      <c r="CR886" s="42" t="str">
        <f t="shared" si="512"/>
        <v/>
      </c>
      <c r="CS886" s="42" t="str">
        <f t="shared" si="513"/>
        <v/>
      </c>
      <c r="CT886" s="42" t="str">
        <f t="shared" si="514"/>
        <v/>
      </c>
      <c r="CU886" s="43" t="str">
        <f t="shared" si="515"/>
        <v/>
      </c>
      <c r="CV886" s="43" t="str">
        <f t="shared" si="516"/>
        <v/>
      </c>
      <c r="CW886" s="43" t="str">
        <f t="shared" si="517"/>
        <v/>
      </c>
      <c r="CX886" s="13"/>
    </row>
    <row r="887" spans="1:102" x14ac:dyDescent="0.25">
      <c r="A887" s="31"/>
      <c r="B887" s="13"/>
      <c r="C887" s="13"/>
      <c r="D887" s="13"/>
      <c r="E887" s="32"/>
      <c r="F887" s="32"/>
      <c r="G887" s="32"/>
      <c r="H887" s="32"/>
      <c r="I887" s="32"/>
      <c r="J887" s="13"/>
      <c r="K887" s="33"/>
      <c r="L887" s="34" t="str">
        <f>IFERROR(INDEX('Pokemon Data'!A:A,MATCH($A887,'Pokemon Data'!$B:$B,0)),"")</f>
        <v/>
      </c>
      <c r="M887" s="34" t="str">
        <f>IFERROR(INDEX('Pokemon Data'!I:I,MATCH($A887,'Pokemon Data'!$B:$B,0)),"")</f>
        <v/>
      </c>
      <c r="N887" s="34" t="str">
        <f>IFERROR(INDEX('Pokemon Data'!J:J,MATCH($A887,'Pokemon Data'!$B:$B,0)),"")</f>
        <v/>
      </c>
      <c r="O887" s="34" t="str">
        <f>IFERROR(INDEX('Pokemon Data'!K:K,MATCH($A887,'Pokemon Data'!$B:$B,0)),"")</f>
        <v/>
      </c>
      <c r="P887" s="35" t="str">
        <f>IFERROR(INDEX('Level Multipliers'!$A:$A,MATCH($D887,'Level Multipliers'!$B:$B,0)),"")</f>
        <v/>
      </c>
      <c r="Q887" s="36" t="str">
        <f>IFERROR(INDEX('Level Multipliers'!$D:$D,MATCH(P887,'Level Multipliers'!$A:$A,0)),"")</f>
        <v/>
      </c>
      <c r="R887" s="37" t="str">
        <f t="shared" si="481"/>
        <v/>
      </c>
      <c r="S887" s="37" t="str">
        <f t="shared" si="482"/>
        <v/>
      </c>
      <c r="T887" s="38" t="str">
        <f t="shared" si="483"/>
        <v/>
      </c>
      <c r="U887" s="38" t="str">
        <f t="shared" si="484"/>
        <v/>
      </c>
      <c r="V887" s="38" t="b">
        <f t="shared" si="485"/>
        <v>1</v>
      </c>
      <c r="W887" s="37" t="str">
        <f t="array" ref="W887:AG887">IF(V887,"",IVSolution($M887,$N887,$O887,R887,S887,T887,U887,$E887,$F887,$G887,$H887,$I887))</f>
        <v/>
      </c>
      <c r="X887" s="37" t="str">
        <v/>
      </c>
      <c r="Y887" s="37" t="str">
        <v/>
      </c>
      <c r="Z887" s="39" t="str">
        <v/>
      </c>
      <c r="AA887" s="39" t="str">
        <v/>
      </c>
      <c r="AB887" s="37" t="str">
        <v/>
      </c>
      <c r="AC887" s="37" t="str">
        <v/>
      </c>
      <c r="AD887" s="37" t="str">
        <v/>
      </c>
      <c r="AE887" s="37" t="str">
        <v/>
      </c>
      <c r="AF887" s="37" t="str">
        <v/>
      </c>
      <c r="AG887" s="37" t="str">
        <v/>
      </c>
      <c r="AH887" s="40" t="str">
        <f t="shared" si="486"/>
        <v/>
      </c>
      <c r="AI887" s="36" t="str">
        <f>IFERROR(INDEX('Level Multipliers'!$D:$D,MATCH(AH887,'Level Multipliers'!$A:$A,0)),"")</f>
        <v/>
      </c>
      <c r="AJ887" s="37" t="str">
        <f t="shared" si="487"/>
        <v/>
      </c>
      <c r="AK887" s="37" t="str">
        <f t="shared" si="488"/>
        <v/>
      </c>
      <c r="AL887" s="38" t="str">
        <f t="shared" si="489"/>
        <v/>
      </c>
      <c r="AM887" s="38" t="str">
        <f t="shared" si="490"/>
        <v/>
      </c>
      <c r="AN887" s="38" t="b">
        <f t="shared" si="491"/>
        <v>1</v>
      </c>
      <c r="AO887" s="37" t="str">
        <f t="array" ref="AO887:AY887">IF(AN887,"",IVSolution($M887,$N887,$O887,AJ887,AK887,AL887,AM887,$E887,$F887,$G887,$H887,$I887))</f>
        <v/>
      </c>
      <c r="AP887" s="37" t="str">
        <v/>
      </c>
      <c r="AQ887" s="37" t="str">
        <v/>
      </c>
      <c r="AR887" s="39" t="str">
        <v/>
      </c>
      <c r="AS887" s="39" t="str">
        <v/>
      </c>
      <c r="AT887" s="37" t="str">
        <v/>
      </c>
      <c r="AU887" s="37" t="str">
        <v/>
      </c>
      <c r="AV887" s="37" t="str">
        <v/>
      </c>
      <c r="AW887" s="37" t="str">
        <v/>
      </c>
      <c r="AX887" s="37" t="str">
        <v/>
      </c>
      <c r="AY887" s="37" t="str">
        <v/>
      </c>
      <c r="AZ887" s="40" t="str">
        <f t="shared" si="492"/>
        <v/>
      </c>
      <c r="BA887" s="36" t="str">
        <f>IFERROR(INDEX('Level Multipliers'!$D:$D,MATCH(AZ887,'Level Multipliers'!$A:$A,0)),"")</f>
        <v/>
      </c>
      <c r="BB887" s="37" t="str">
        <f t="shared" si="493"/>
        <v/>
      </c>
      <c r="BC887" s="37" t="str">
        <f t="shared" si="494"/>
        <v/>
      </c>
      <c r="BD887" s="38" t="str">
        <f t="shared" si="495"/>
        <v/>
      </c>
      <c r="BE887" s="38" t="str">
        <f t="shared" si="496"/>
        <v/>
      </c>
      <c r="BF887" s="38" t="b">
        <f t="shared" si="497"/>
        <v>1</v>
      </c>
      <c r="BG887" s="37" t="str">
        <f t="array" ref="BG887:BQ887">IF(BF887,"",IVSolution($M887,$N887,$O887,BB887,BC887,BD887,BE887,$E887,$F887,$G887,$H887,$I887))</f>
        <v/>
      </c>
      <c r="BH887" s="37" t="str">
        <v/>
      </c>
      <c r="BI887" s="37" t="str">
        <v/>
      </c>
      <c r="BJ887" s="39" t="str">
        <v/>
      </c>
      <c r="BK887" s="39" t="str">
        <v/>
      </c>
      <c r="BL887" s="37" t="str">
        <v/>
      </c>
      <c r="BM887" s="37" t="str">
        <v/>
      </c>
      <c r="BN887" s="37" t="str">
        <v/>
      </c>
      <c r="BO887" s="37" t="str">
        <v/>
      </c>
      <c r="BP887" s="37" t="str">
        <v/>
      </c>
      <c r="BQ887" s="37" t="str">
        <v/>
      </c>
      <c r="BR887" s="40" t="str">
        <f t="shared" si="498"/>
        <v/>
      </c>
      <c r="BS887" s="36" t="str">
        <f>IFERROR(INDEX('Level Multipliers'!$D:$D,MATCH(BR887,'Level Multipliers'!$A:$A,0)),"")</f>
        <v/>
      </c>
      <c r="BT887" s="37" t="str">
        <f t="shared" si="499"/>
        <v/>
      </c>
      <c r="BU887" s="37" t="str">
        <f t="shared" si="500"/>
        <v/>
      </c>
      <c r="BV887" s="38" t="str">
        <f t="shared" si="501"/>
        <v/>
      </c>
      <c r="BW887" s="38" t="str">
        <f t="shared" si="502"/>
        <v/>
      </c>
      <c r="BX887" s="38" t="b">
        <f t="shared" si="503"/>
        <v>1</v>
      </c>
      <c r="BY887" s="37" t="str">
        <f t="array" ref="BY887:CI887">IF(BX887,"",IVSolution($M887,$N887,$O887,BT887,BU887,BV887,BW887,$E887,$F887,$G887,$H887,$I887))</f>
        <v/>
      </c>
      <c r="BZ887" s="37" t="str">
        <v/>
      </c>
      <c r="CA887" s="37" t="str">
        <v/>
      </c>
      <c r="CB887" s="39" t="str">
        <v/>
      </c>
      <c r="CC887" s="39" t="str">
        <v/>
      </c>
      <c r="CD887" s="37" t="str">
        <v/>
      </c>
      <c r="CE887" s="37" t="str">
        <v/>
      </c>
      <c r="CF887" s="37" t="str">
        <v/>
      </c>
      <c r="CG887" s="37" t="str">
        <v/>
      </c>
      <c r="CH887" s="37" t="str">
        <v/>
      </c>
      <c r="CI887" s="37" t="str">
        <v/>
      </c>
      <c r="CJ887" s="41" t="str">
        <f t="shared" si="504"/>
        <v/>
      </c>
      <c r="CK887" s="41" t="str">
        <f t="shared" si="505"/>
        <v/>
      </c>
      <c r="CL887" s="61" t="str">
        <f t="shared" si="506"/>
        <v/>
      </c>
      <c r="CM887" s="39" t="str">
        <f t="shared" si="507"/>
        <v/>
      </c>
      <c r="CN887" s="39" t="str">
        <f t="shared" si="508"/>
        <v/>
      </c>
      <c r="CO887" s="42" t="str">
        <f t="shared" si="509"/>
        <v/>
      </c>
      <c r="CP887" s="42" t="str">
        <f t="shared" si="510"/>
        <v/>
      </c>
      <c r="CQ887" s="42" t="str">
        <f t="shared" si="511"/>
        <v/>
      </c>
      <c r="CR887" s="42" t="str">
        <f t="shared" si="512"/>
        <v/>
      </c>
      <c r="CS887" s="42" t="str">
        <f t="shared" si="513"/>
        <v/>
      </c>
      <c r="CT887" s="42" t="str">
        <f t="shared" si="514"/>
        <v/>
      </c>
      <c r="CU887" s="43" t="str">
        <f t="shared" si="515"/>
        <v/>
      </c>
      <c r="CV887" s="43" t="str">
        <f t="shared" si="516"/>
        <v/>
      </c>
      <c r="CW887" s="43" t="str">
        <f t="shared" si="517"/>
        <v/>
      </c>
      <c r="CX887" s="13"/>
    </row>
    <row r="888" spans="1:102" x14ac:dyDescent="0.25">
      <c r="A888" s="31"/>
      <c r="B888" s="13"/>
      <c r="C888" s="13"/>
      <c r="D888" s="13"/>
      <c r="E888" s="32"/>
      <c r="F888" s="32"/>
      <c r="G888" s="32"/>
      <c r="H888" s="32"/>
      <c r="I888" s="32"/>
      <c r="J888" s="13"/>
      <c r="K888" s="33"/>
      <c r="L888" s="34" t="str">
        <f>IFERROR(INDEX('Pokemon Data'!A:A,MATCH($A888,'Pokemon Data'!$B:$B,0)),"")</f>
        <v/>
      </c>
      <c r="M888" s="34" t="str">
        <f>IFERROR(INDEX('Pokemon Data'!I:I,MATCH($A888,'Pokemon Data'!$B:$B,0)),"")</f>
        <v/>
      </c>
      <c r="N888" s="34" t="str">
        <f>IFERROR(INDEX('Pokemon Data'!J:J,MATCH($A888,'Pokemon Data'!$B:$B,0)),"")</f>
        <v/>
      </c>
      <c r="O888" s="34" t="str">
        <f>IFERROR(INDEX('Pokemon Data'!K:K,MATCH($A888,'Pokemon Data'!$B:$B,0)),"")</f>
        <v/>
      </c>
      <c r="P888" s="35" t="str">
        <f>IFERROR(INDEX('Level Multipliers'!$A:$A,MATCH($D888,'Level Multipliers'!$B:$B,0)),"")</f>
        <v/>
      </c>
      <c r="Q888" s="36" t="str">
        <f>IFERROR(INDEX('Level Multipliers'!$D:$D,MATCH(P888,'Level Multipliers'!$A:$A,0)),"")</f>
        <v/>
      </c>
      <c r="R888" s="37" t="str">
        <f t="shared" si="481"/>
        <v/>
      </c>
      <c r="S888" s="37" t="str">
        <f t="shared" si="482"/>
        <v/>
      </c>
      <c r="T888" s="38" t="str">
        <f t="shared" si="483"/>
        <v/>
      </c>
      <c r="U888" s="38" t="str">
        <f t="shared" si="484"/>
        <v/>
      </c>
      <c r="V888" s="38" t="b">
        <f t="shared" si="485"/>
        <v>1</v>
      </c>
      <c r="W888" s="37" t="str">
        <f t="array" ref="W888:AG888">IF(V888,"",IVSolution($M888,$N888,$O888,R888,S888,T888,U888,$E888,$F888,$G888,$H888,$I888))</f>
        <v/>
      </c>
      <c r="X888" s="37" t="str">
        <v/>
      </c>
      <c r="Y888" s="37" t="str">
        <v/>
      </c>
      <c r="Z888" s="39" t="str">
        <v/>
      </c>
      <c r="AA888" s="39" t="str">
        <v/>
      </c>
      <c r="AB888" s="37" t="str">
        <v/>
      </c>
      <c r="AC888" s="37" t="str">
        <v/>
      </c>
      <c r="AD888" s="37" t="str">
        <v/>
      </c>
      <c r="AE888" s="37" t="str">
        <v/>
      </c>
      <c r="AF888" s="37" t="str">
        <v/>
      </c>
      <c r="AG888" s="37" t="str">
        <v/>
      </c>
      <c r="AH888" s="40" t="str">
        <f t="shared" si="486"/>
        <v/>
      </c>
      <c r="AI888" s="36" t="str">
        <f>IFERROR(INDEX('Level Multipliers'!$D:$D,MATCH(AH888,'Level Multipliers'!$A:$A,0)),"")</f>
        <v/>
      </c>
      <c r="AJ888" s="37" t="str">
        <f t="shared" si="487"/>
        <v/>
      </c>
      <c r="AK888" s="37" t="str">
        <f t="shared" si="488"/>
        <v/>
      </c>
      <c r="AL888" s="38" t="str">
        <f t="shared" si="489"/>
        <v/>
      </c>
      <c r="AM888" s="38" t="str">
        <f t="shared" si="490"/>
        <v/>
      </c>
      <c r="AN888" s="38" t="b">
        <f t="shared" si="491"/>
        <v>1</v>
      </c>
      <c r="AO888" s="37" t="str">
        <f t="array" ref="AO888:AY888">IF(AN888,"",IVSolution($M888,$N888,$O888,AJ888,AK888,AL888,AM888,$E888,$F888,$G888,$H888,$I888))</f>
        <v/>
      </c>
      <c r="AP888" s="37" t="str">
        <v/>
      </c>
      <c r="AQ888" s="37" t="str">
        <v/>
      </c>
      <c r="AR888" s="39" t="str">
        <v/>
      </c>
      <c r="AS888" s="39" t="str">
        <v/>
      </c>
      <c r="AT888" s="37" t="str">
        <v/>
      </c>
      <c r="AU888" s="37" t="str">
        <v/>
      </c>
      <c r="AV888" s="37" t="str">
        <v/>
      </c>
      <c r="AW888" s="37" t="str">
        <v/>
      </c>
      <c r="AX888" s="37" t="str">
        <v/>
      </c>
      <c r="AY888" s="37" t="str">
        <v/>
      </c>
      <c r="AZ888" s="40" t="str">
        <f t="shared" si="492"/>
        <v/>
      </c>
      <c r="BA888" s="36" t="str">
        <f>IFERROR(INDEX('Level Multipliers'!$D:$D,MATCH(AZ888,'Level Multipliers'!$A:$A,0)),"")</f>
        <v/>
      </c>
      <c r="BB888" s="37" t="str">
        <f t="shared" si="493"/>
        <v/>
      </c>
      <c r="BC888" s="37" t="str">
        <f t="shared" si="494"/>
        <v/>
      </c>
      <c r="BD888" s="38" t="str">
        <f t="shared" si="495"/>
        <v/>
      </c>
      <c r="BE888" s="38" t="str">
        <f t="shared" si="496"/>
        <v/>
      </c>
      <c r="BF888" s="38" t="b">
        <f t="shared" si="497"/>
        <v>1</v>
      </c>
      <c r="BG888" s="37" t="str">
        <f t="array" ref="BG888:BQ888">IF(BF888,"",IVSolution($M888,$N888,$O888,BB888,BC888,BD888,BE888,$E888,$F888,$G888,$H888,$I888))</f>
        <v/>
      </c>
      <c r="BH888" s="37" t="str">
        <v/>
      </c>
      <c r="BI888" s="37" t="str">
        <v/>
      </c>
      <c r="BJ888" s="39" t="str">
        <v/>
      </c>
      <c r="BK888" s="39" t="str">
        <v/>
      </c>
      <c r="BL888" s="37" t="str">
        <v/>
      </c>
      <c r="BM888" s="37" t="str">
        <v/>
      </c>
      <c r="BN888" s="37" t="str">
        <v/>
      </c>
      <c r="BO888" s="37" t="str">
        <v/>
      </c>
      <c r="BP888" s="37" t="str">
        <v/>
      </c>
      <c r="BQ888" s="37" t="str">
        <v/>
      </c>
      <c r="BR888" s="40" t="str">
        <f t="shared" si="498"/>
        <v/>
      </c>
      <c r="BS888" s="36" t="str">
        <f>IFERROR(INDEX('Level Multipliers'!$D:$D,MATCH(BR888,'Level Multipliers'!$A:$A,0)),"")</f>
        <v/>
      </c>
      <c r="BT888" s="37" t="str">
        <f t="shared" si="499"/>
        <v/>
      </c>
      <c r="BU888" s="37" t="str">
        <f t="shared" si="500"/>
        <v/>
      </c>
      <c r="BV888" s="38" t="str">
        <f t="shared" si="501"/>
        <v/>
      </c>
      <c r="BW888" s="38" t="str">
        <f t="shared" si="502"/>
        <v/>
      </c>
      <c r="BX888" s="38" t="b">
        <f t="shared" si="503"/>
        <v>1</v>
      </c>
      <c r="BY888" s="37" t="str">
        <f t="array" ref="BY888:CI888">IF(BX888,"",IVSolution($M888,$N888,$O888,BT888,BU888,BV888,BW888,$E888,$F888,$G888,$H888,$I888))</f>
        <v/>
      </c>
      <c r="BZ888" s="37" t="str">
        <v/>
      </c>
      <c r="CA888" s="37" t="str">
        <v/>
      </c>
      <c r="CB888" s="39" t="str">
        <v/>
      </c>
      <c r="CC888" s="39" t="str">
        <v/>
      </c>
      <c r="CD888" s="37" t="str">
        <v/>
      </c>
      <c r="CE888" s="37" t="str">
        <v/>
      </c>
      <c r="CF888" s="37" t="str">
        <v/>
      </c>
      <c r="CG888" s="37" t="str">
        <v/>
      </c>
      <c r="CH888" s="37" t="str">
        <v/>
      </c>
      <c r="CI888" s="37" t="str">
        <v/>
      </c>
      <c r="CJ888" s="41" t="str">
        <f t="shared" si="504"/>
        <v/>
      </c>
      <c r="CK888" s="41" t="str">
        <f t="shared" si="505"/>
        <v/>
      </c>
      <c r="CL888" s="61" t="str">
        <f t="shared" si="506"/>
        <v/>
      </c>
      <c r="CM888" s="39" t="str">
        <f t="shared" si="507"/>
        <v/>
      </c>
      <c r="CN888" s="39" t="str">
        <f t="shared" si="508"/>
        <v/>
      </c>
      <c r="CO888" s="42" t="str">
        <f t="shared" si="509"/>
        <v/>
      </c>
      <c r="CP888" s="42" t="str">
        <f t="shared" si="510"/>
        <v/>
      </c>
      <c r="CQ888" s="42" t="str">
        <f t="shared" si="511"/>
        <v/>
      </c>
      <c r="CR888" s="42" t="str">
        <f t="shared" si="512"/>
        <v/>
      </c>
      <c r="CS888" s="42" t="str">
        <f t="shared" si="513"/>
        <v/>
      </c>
      <c r="CT888" s="42" t="str">
        <f t="shared" si="514"/>
        <v/>
      </c>
      <c r="CU888" s="43" t="str">
        <f t="shared" si="515"/>
        <v/>
      </c>
      <c r="CV888" s="43" t="str">
        <f t="shared" si="516"/>
        <v/>
      </c>
      <c r="CW888" s="43" t="str">
        <f t="shared" si="517"/>
        <v/>
      </c>
      <c r="CX888" s="13"/>
    </row>
    <row r="889" spans="1:102" x14ac:dyDescent="0.25">
      <c r="A889" s="31"/>
      <c r="B889" s="13"/>
      <c r="C889" s="13"/>
      <c r="D889" s="13"/>
      <c r="E889" s="32"/>
      <c r="F889" s="32"/>
      <c r="G889" s="32"/>
      <c r="H889" s="32"/>
      <c r="I889" s="32"/>
      <c r="J889" s="13"/>
      <c r="K889" s="33"/>
      <c r="L889" s="34" t="str">
        <f>IFERROR(INDEX('Pokemon Data'!A:A,MATCH($A889,'Pokemon Data'!$B:$B,0)),"")</f>
        <v/>
      </c>
      <c r="M889" s="34" t="str">
        <f>IFERROR(INDEX('Pokemon Data'!I:I,MATCH($A889,'Pokemon Data'!$B:$B,0)),"")</f>
        <v/>
      </c>
      <c r="N889" s="34" t="str">
        <f>IFERROR(INDEX('Pokemon Data'!J:J,MATCH($A889,'Pokemon Data'!$B:$B,0)),"")</f>
        <v/>
      </c>
      <c r="O889" s="34" t="str">
        <f>IFERROR(INDEX('Pokemon Data'!K:K,MATCH($A889,'Pokemon Data'!$B:$B,0)),"")</f>
        <v/>
      </c>
      <c r="P889" s="35" t="str">
        <f>IFERROR(INDEX('Level Multipliers'!$A:$A,MATCH($D889,'Level Multipliers'!$B:$B,0)),"")</f>
        <v/>
      </c>
      <c r="Q889" s="36" t="str">
        <f>IFERROR(INDEX('Level Multipliers'!$D:$D,MATCH(P889,'Level Multipliers'!$A:$A,0)),"")</f>
        <v/>
      </c>
      <c r="R889" s="37" t="str">
        <f t="shared" si="481"/>
        <v/>
      </c>
      <c r="S889" s="37" t="str">
        <f t="shared" si="482"/>
        <v/>
      </c>
      <c r="T889" s="38" t="str">
        <f t="shared" si="483"/>
        <v/>
      </c>
      <c r="U889" s="38" t="str">
        <f t="shared" si="484"/>
        <v/>
      </c>
      <c r="V889" s="38" t="b">
        <f t="shared" si="485"/>
        <v>1</v>
      </c>
      <c r="W889" s="37" t="str">
        <f t="array" ref="W889:AG889">IF(V889,"",IVSolution($M889,$N889,$O889,R889,S889,T889,U889,$E889,$F889,$G889,$H889,$I889))</f>
        <v/>
      </c>
      <c r="X889" s="37" t="str">
        <v/>
      </c>
      <c r="Y889" s="37" t="str">
        <v/>
      </c>
      <c r="Z889" s="39" t="str">
        <v/>
      </c>
      <c r="AA889" s="39" t="str">
        <v/>
      </c>
      <c r="AB889" s="37" t="str">
        <v/>
      </c>
      <c r="AC889" s="37" t="str">
        <v/>
      </c>
      <c r="AD889" s="37" t="str">
        <v/>
      </c>
      <c r="AE889" s="37" t="str">
        <v/>
      </c>
      <c r="AF889" s="37" t="str">
        <v/>
      </c>
      <c r="AG889" s="37" t="str">
        <v/>
      </c>
      <c r="AH889" s="40" t="str">
        <f t="shared" si="486"/>
        <v/>
      </c>
      <c r="AI889" s="36" t="str">
        <f>IFERROR(INDEX('Level Multipliers'!$D:$D,MATCH(AH889,'Level Multipliers'!$A:$A,0)),"")</f>
        <v/>
      </c>
      <c r="AJ889" s="37" t="str">
        <f t="shared" si="487"/>
        <v/>
      </c>
      <c r="AK889" s="37" t="str">
        <f t="shared" si="488"/>
        <v/>
      </c>
      <c r="AL889" s="38" t="str">
        <f t="shared" si="489"/>
        <v/>
      </c>
      <c r="AM889" s="38" t="str">
        <f t="shared" si="490"/>
        <v/>
      </c>
      <c r="AN889" s="38" t="b">
        <f t="shared" si="491"/>
        <v>1</v>
      </c>
      <c r="AO889" s="37" t="str">
        <f t="array" ref="AO889:AY889">IF(AN889,"",IVSolution($M889,$N889,$O889,AJ889,AK889,AL889,AM889,$E889,$F889,$G889,$H889,$I889))</f>
        <v/>
      </c>
      <c r="AP889" s="37" t="str">
        <v/>
      </c>
      <c r="AQ889" s="37" t="str">
        <v/>
      </c>
      <c r="AR889" s="39" t="str">
        <v/>
      </c>
      <c r="AS889" s="39" t="str">
        <v/>
      </c>
      <c r="AT889" s="37" t="str">
        <v/>
      </c>
      <c r="AU889" s="37" t="str">
        <v/>
      </c>
      <c r="AV889" s="37" t="str">
        <v/>
      </c>
      <c r="AW889" s="37" t="str">
        <v/>
      </c>
      <c r="AX889" s="37" t="str">
        <v/>
      </c>
      <c r="AY889" s="37" t="str">
        <v/>
      </c>
      <c r="AZ889" s="40" t="str">
        <f t="shared" si="492"/>
        <v/>
      </c>
      <c r="BA889" s="36" t="str">
        <f>IFERROR(INDEX('Level Multipliers'!$D:$D,MATCH(AZ889,'Level Multipliers'!$A:$A,0)),"")</f>
        <v/>
      </c>
      <c r="BB889" s="37" t="str">
        <f t="shared" si="493"/>
        <v/>
      </c>
      <c r="BC889" s="37" t="str">
        <f t="shared" si="494"/>
        <v/>
      </c>
      <c r="BD889" s="38" t="str">
        <f t="shared" si="495"/>
        <v/>
      </c>
      <c r="BE889" s="38" t="str">
        <f t="shared" si="496"/>
        <v/>
      </c>
      <c r="BF889" s="38" t="b">
        <f t="shared" si="497"/>
        <v>1</v>
      </c>
      <c r="BG889" s="37" t="str">
        <f t="array" ref="BG889:BQ889">IF(BF889,"",IVSolution($M889,$N889,$O889,BB889,BC889,BD889,BE889,$E889,$F889,$G889,$H889,$I889))</f>
        <v/>
      </c>
      <c r="BH889" s="37" t="str">
        <v/>
      </c>
      <c r="BI889" s="37" t="str">
        <v/>
      </c>
      <c r="BJ889" s="39" t="str">
        <v/>
      </c>
      <c r="BK889" s="39" t="str">
        <v/>
      </c>
      <c r="BL889" s="37" t="str">
        <v/>
      </c>
      <c r="BM889" s="37" t="str">
        <v/>
      </c>
      <c r="BN889" s="37" t="str">
        <v/>
      </c>
      <c r="BO889" s="37" t="str">
        <v/>
      </c>
      <c r="BP889" s="37" t="str">
        <v/>
      </c>
      <c r="BQ889" s="37" t="str">
        <v/>
      </c>
      <c r="BR889" s="40" t="str">
        <f t="shared" si="498"/>
        <v/>
      </c>
      <c r="BS889" s="36" t="str">
        <f>IFERROR(INDEX('Level Multipliers'!$D:$D,MATCH(BR889,'Level Multipliers'!$A:$A,0)),"")</f>
        <v/>
      </c>
      <c r="BT889" s="37" t="str">
        <f t="shared" si="499"/>
        <v/>
      </c>
      <c r="BU889" s="37" t="str">
        <f t="shared" si="500"/>
        <v/>
      </c>
      <c r="BV889" s="38" t="str">
        <f t="shared" si="501"/>
        <v/>
      </c>
      <c r="BW889" s="38" t="str">
        <f t="shared" si="502"/>
        <v/>
      </c>
      <c r="BX889" s="38" t="b">
        <f t="shared" si="503"/>
        <v>1</v>
      </c>
      <c r="BY889" s="37" t="str">
        <f t="array" ref="BY889:CI889">IF(BX889,"",IVSolution($M889,$N889,$O889,BT889,BU889,BV889,BW889,$E889,$F889,$G889,$H889,$I889))</f>
        <v/>
      </c>
      <c r="BZ889" s="37" t="str">
        <v/>
      </c>
      <c r="CA889" s="37" t="str">
        <v/>
      </c>
      <c r="CB889" s="39" t="str">
        <v/>
      </c>
      <c r="CC889" s="39" t="str">
        <v/>
      </c>
      <c r="CD889" s="37" t="str">
        <v/>
      </c>
      <c r="CE889" s="37" t="str">
        <v/>
      </c>
      <c r="CF889" s="37" t="str">
        <v/>
      </c>
      <c r="CG889" s="37" t="str">
        <v/>
      </c>
      <c r="CH889" s="37" t="str">
        <v/>
      </c>
      <c r="CI889" s="37" t="str">
        <v/>
      </c>
      <c r="CJ889" s="41" t="str">
        <f t="shared" si="504"/>
        <v/>
      </c>
      <c r="CK889" s="41" t="str">
        <f t="shared" si="505"/>
        <v/>
      </c>
      <c r="CL889" s="61" t="str">
        <f t="shared" si="506"/>
        <v/>
      </c>
      <c r="CM889" s="39" t="str">
        <f t="shared" si="507"/>
        <v/>
      </c>
      <c r="CN889" s="39" t="str">
        <f t="shared" si="508"/>
        <v/>
      </c>
      <c r="CO889" s="42" t="str">
        <f t="shared" si="509"/>
        <v/>
      </c>
      <c r="CP889" s="42" t="str">
        <f t="shared" si="510"/>
        <v/>
      </c>
      <c r="CQ889" s="42" t="str">
        <f t="shared" si="511"/>
        <v/>
      </c>
      <c r="CR889" s="42" t="str">
        <f t="shared" si="512"/>
        <v/>
      </c>
      <c r="CS889" s="42" t="str">
        <f t="shared" si="513"/>
        <v/>
      </c>
      <c r="CT889" s="42" t="str">
        <f t="shared" si="514"/>
        <v/>
      </c>
      <c r="CU889" s="43" t="str">
        <f t="shared" si="515"/>
        <v/>
      </c>
      <c r="CV889" s="43" t="str">
        <f t="shared" si="516"/>
        <v/>
      </c>
      <c r="CW889" s="43" t="str">
        <f t="shared" si="517"/>
        <v/>
      </c>
      <c r="CX889" s="13"/>
    </row>
    <row r="890" spans="1:102" x14ac:dyDescent="0.25">
      <c r="A890" s="31"/>
      <c r="B890" s="13"/>
      <c r="C890" s="13"/>
      <c r="D890" s="13"/>
      <c r="E890" s="32"/>
      <c r="F890" s="32"/>
      <c r="G890" s="32"/>
      <c r="H890" s="32"/>
      <c r="I890" s="32"/>
      <c r="J890" s="13"/>
      <c r="K890" s="33"/>
      <c r="L890" s="34" t="str">
        <f>IFERROR(INDEX('Pokemon Data'!A:A,MATCH($A890,'Pokemon Data'!$B:$B,0)),"")</f>
        <v/>
      </c>
      <c r="M890" s="34" t="str">
        <f>IFERROR(INDEX('Pokemon Data'!I:I,MATCH($A890,'Pokemon Data'!$B:$B,0)),"")</f>
        <v/>
      </c>
      <c r="N890" s="34" t="str">
        <f>IFERROR(INDEX('Pokemon Data'!J:J,MATCH($A890,'Pokemon Data'!$B:$B,0)),"")</f>
        <v/>
      </c>
      <c r="O890" s="34" t="str">
        <f>IFERROR(INDEX('Pokemon Data'!K:K,MATCH($A890,'Pokemon Data'!$B:$B,0)),"")</f>
        <v/>
      </c>
      <c r="P890" s="35" t="str">
        <f>IFERROR(INDEX('Level Multipliers'!$A:$A,MATCH($D890,'Level Multipliers'!$B:$B,0)),"")</f>
        <v/>
      </c>
      <c r="Q890" s="36" t="str">
        <f>IFERROR(INDEX('Level Multipliers'!$D:$D,MATCH(P890,'Level Multipliers'!$A:$A,0)),"")</f>
        <v/>
      </c>
      <c r="R890" s="37" t="str">
        <f t="shared" si="481"/>
        <v/>
      </c>
      <c r="S890" s="37" t="str">
        <f t="shared" si="482"/>
        <v/>
      </c>
      <c r="T890" s="38" t="str">
        <f t="shared" si="483"/>
        <v/>
      </c>
      <c r="U890" s="38" t="str">
        <f t="shared" si="484"/>
        <v/>
      </c>
      <c r="V890" s="38" t="b">
        <f t="shared" si="485"/>
        <v>1</v>
      </c>
      <c r="W890" s="37" t="str">
        <f t="array" ref="W890:AG890">IF(V890,"",IVSolution($M890,$N890,$O890,R890,S890,T890,U890,$E890,$F890,$G890,$H890,$I890))</f>
        <v/>
      </c>
      <c r="X890" s="37" t="str">
        <v/>
      </c>
      <c r="Y890" s="37" t="str">
        <v/>
      </c>
      <c r="Z890" s="39" t="str">
        <v/>
      </c>
      <c r="AA890" s="39" t="str">
        <v/>
      </c>
      <c r="AB890" s="37" t="str">
        <v/>
      </c>
      <c r="AC890" s="37" t="str">
        <v/>
      </c>
      <c r="AD890" s="37" t="str">
        <v/>
      </c>
      <c r="AE890" s="37" t="str">
        <v/>
      </c>
      <c r="AF890" s="37" t="str">
        <v/>
      </c>
      <c r="AG890" s="37" t="str">
        <v/>
      </c>
      <c r="AH890" s="40" t="str">
        <f t="shared" si="486"/>
        <v/>
      </c>
      <c r="AI890" s="36" t="str">
        <f>IFERROR(INDEX('Level Multipliers'!$D:$D,MATCH(AH890,'Level Multipliers'!$A:$A,0)),"")</f>
        <v/>
      </c>
      <c r="AJ890" s="37" t="str">
        <f t="shared" si="487"/>
        <v/>
      </c>
      <c r="AK890" s="37" t="str">
        <f t="shared" si="488"/>
        <v/>
      </c>
      <c r="AL890" s="38" t="str">
        <f t="shared" si="489"/>
        <v/>
      </c>
      <c r="AM890" s="38" t="str">
        <f t="shared" si="490"/>
        <v/>
      </c>
      <c r="AN890" s="38" t="b">
        <f t="shared" si="491"/>
        <v>1</v>
      </c>
      <c r="AO890" s="37" t="str">
        <f t="array" ref="AO890:AY890">IF(AN890,"",IVSolution($M890,$N890,$O890,AJ890,AK890,AL890,AM890,$E890,$F890,$G890,$H890,$I890))</f>
        <v/>
      </c>
      <c r="AP890" s="37" t="str">
        <v/>
      </c>
      <c r="AQ890" s="37" t="str">
        <v/>
      </c>
      <c r="AR890" s="39" t="str">
        <v/>
      </c>
      <c r="AS890" s="39" t="str">
        <v/>
      </c>
      <c r="AT890" s="37" t="str">
        <v/>
      </c>
      <c r="AU890" s="37" t="str">
        <v/>
      </c>
      <c r="AV890" s="37" t="str">
        <v/>
      </c>
      <c r="AW890" s="37" t="str">
        <v/>
      </c>
      <c r="AX890" s="37" t="str">
        <v/>
      </c>
      <c r="AY890" s="37" t="str">
        <v/>
      </c>
      <c r="AZ890" s="40" t="str">
        <f t="shared" si="492"/>
        <v/>
      </c>
      <c r="BA890" s="36" t="str">
        <f>IFERROR(INDEX('Level Multipliers'!$D:$D,MATCH(AZ890,'Level Multipliers'!$A:$A,0)),"")</f>
        <v/>
      </c>
      <c r="BB890" s="37" t="str">
        <f t="shared" si="493"/>
        <v/>
      </c>
      <c r="BC890" s="37" t="str">
        <f t="shared" si="494"/>
        <v/>
      </c>
      <c r="BD890" s="38" t="str">
        <f t="shared" si="495"/>
        <v/>
      </c>
      <c r="BE890" s="38" t="str">
        <f t="shared" si="496"/>
        <v/>
      </c>
      <c r="BF890" s="38" t="b">
        <f t="shared" si="497"/>
        <v>1</v>
      </c>
      <c r="BG890" s="37" t="str">
        <f t="array" ref="BG890:BQ890">IF(BF890,"",IVSolution($M890,$N890,$O890,BB890,BC890,BD890,BE890,$E890,$F890,$G890,$H890,$I890))</f>
        <v/>
      </c>
      <c r="BH890" s="37" t="str">
        <v/>
      </c>
      <c r="BI890" s="37" t="str">
        <v/>
      </c>
      <c r="BJ890" s="39" t="str">
        <v/>
      </c>
      <c r="BK890" s="39" t="str">
        <v/>
      </c>
      <c r="BL890" s="37" t="str">
        <v/>
      </c>
      <c r="BM890" s="37" t="str">
        <v/>
      </c>
      <c r="BN890" s="37" t="str">
        <v/>
      </c>
      <c r="BO890" s="37" t="str">
        <v/>
      </c>
      <c r="BP890" s="37" t="str">
        <v/>
      </c>
      <c r="BQ890" s="37" t="str">
        <v/>
      </c>
      <c r="BR890" s="40" t="str">
        <f t="shared" si="498"/>
        <v/>
      </c>
      <c r="BS890" s="36" t="str">
        <f>IFERROR(INDEX('Level Multipliers'!$D:$D,MATCH(BR890,'Level Multipliers'!$A:$A,0)),"")</f>
        <v/>
      </c>
      <c r="BT890" s="37" t="str">
        <f t="shared" si="499"/>
        <v/>
      </c>
      <c r="BU890" s="37" t="str">
        <f t="shared" si="500"/>
        <v/>
      </c>
      <c r="BV890" s="38" t="str">
        <f t="shared" si="501"/>
        <v/>
      </c>
      <c r="BW890" s="38" t="str">
        <f t="shared" si="502"/>
        <v/>
      </c>
      <c r="BX890" s="38" t="b">
        <f t="shared" si="503"/>
        <v>1</v>
      </c>
      <c r="BY890" s="37" t="str">
        <f t="array" ref="BY890:CI890">IF(BX890,"",IVSolution($M890,$N890,$O890,BT890,BU890,BV890,BW890,$E890,$F890,$G890,$H890,$I890))</f>
        <v/>
      </c>
      <c r="BZ890" s="37" t="str">
        <v/>
      </c>
      <c r="CA890" s="37" t="str">
        <v/>
      </c>
      <c r="CB890" s="39" t="str">
        <v/>
      </c>
      <c r="CC890" s="39" t="str">
        <v/>
      </c>
      <c r="CD890" s="37" t="str">
        <v/>
      </c>
      <c r="CE890" s="37" t="str">
        <v/>
      </c>
      <c r="CF890" s="37" t="str">
        <v/>
      </c>
      <c r="CG890" s="37" t="str">
        <v/>
      </c>
      <c r="CH890" s="37" t="str">
        <v/>
      </c>
      <c r="CI890" s="37" t="str">
        <v/>
      </c>
      <c r="CJ890" s="41" t="str">
        <f t="shared" si="504"/>
        <v/>
      </c>
      <c r="CK890" s="41" t="str">
        <f t="shared" si="505"/>
        <v/>
      </c>
      <c r="CL890" s="61" t="str">
        <f t="shared" si="506"/>
        <v/>
      </c>
      <c r="CM890" s="39" t="str">
        <f t="shared" si="507"/>
        <v/>
      </c>
      <c r="CN890" s="39" t="str">
        <f t="shared" si="508"/>
        <v/>
      </c>
      <c r="CO890" s="42" t="str">
        <f t="shared" si="509"/>
        <v/>
      </c>
      <c r="CP890" s="42" t="str">
        <f t="shared" si="510"/>
        <v/>
      </c>
      <c r="CQ890" s="42" t="str">
        <f t="shared" si="511"/>
        <v/>
      </c>
      <c r="CR890" s="42" t="str">
        <f t="shared" si="512"/>
        <v/>
      </c>
      <c r="CS890" s="42" t="str">
        <f t="shared" si="513"/>
        <v/>
      </c>
      <c r="CT890" s="42" t="str">
        <f t="shared" si="514"/>
        <v/>
      </c>
      <c r="CU890" s="43" t="str">
        <f t="shared" si="515"/>
        <v/>
      </c>
      <c r="CV890" s="43" t="str">
        <f t="shared" si="516"/>
        <v/>
      </c>
      <c r="CW890" s="43" t="str">
        <f t="shared" si="517"/>
        <v/>
      </c>
      <c r="CX890" s="13"/>
    </row>
    <row r="891" spans="1:102" x14ac:dyDescent="0.25">
      <c r="A891" s="31"/>
      <c r="B891" s="13"/>
      <c r="C891" s="13"/>
      <c r="D891" s="13"/>
      <c r="E891" s="32"/>
      <c r="F891" s="32"/>
      <c r="G891" s="32"/>
      <c r="H891" s="32"/>
      <c r="I891" s="32"/>
      <c r="J891" s="13"/>
      <c r="K891" s="33"/>
      <c r="L891" s="34" t="str">
        <f>IFERROR(INDEX('Pokemon Data'!A:A,MATCH($A891,'Pokemon Data'!$B:$B,0)),"")</f>
        <v/>
      </c>
      <c r="M891" s="34" t="str">
        <f>IFERROR(INDEX('Pokemon Data'!I:I,MATCH($A891,'Pokemon Data'!$B:$B,0)),"")</f>
        <v/>
      </c>
      <c r="N891" s="34" t="str">
        <f>IFERROR(INDEX('Pokemon Data'!J:J,MATCH($A891,'Pokemon Data'!$B:$B,0)),"")</f>
        <v/>
      </c>
      <c r="O891" s="34" t="str">
        <f>IFERROR(INDEX('Pokemon Data'!K:K,MATCH($A891,'Pokemon Data'!$B:$B,0)),"")</f>
        <v/>
      </c>
      <c r="P891" s="35" t="str">
        <f>IFERROR(INDEX('Level Multipliers'!$A:$A,MATCH($D891,'Level Multipliers'!$B:$B,0)),"")</f>
        <v/>
      </c>
      <c r="Q891" s="36" t="str">
        <f>IFERROR(INDEX('Level Multipliers'!$D:$D,MATCH(P891,'Level Multipliers'!$A:$A,0)),"")</f>
        <v/>
      </c>
      <c r="R891" s="37" t="str">
        <f t="shared" si="481"/>
        <v/>
      </c>
      <c r="S891" s="37" t="str">
        <f t="shared" si="482"/>
        <v/>
      </c>
      <c r="T891" s="38" t="str">
        <f t="shared" si="483"/>
        <v/>
      </c>
      <c r="U891" s="38" t="str">
        <f t="shared" si="484"/>
        <v/>
      </c>
      <c r="V891" s="38" t="b">
        <f t="shared" si="485"/>
        <v>1</v>
      </c>
      <c r="W891" s="37" t="str">
        <f t="array" ref="W891:AG891">IF(V891,"",IVSolution($M891,$N891,$O891,R891,S891,T891,U891,$E891,$F891,$G891,$H891,$I891))</f>
        <v/>
      </c>
      <c r="X891" s="37" t="str">
        <v/>
      </c>
      <c r="Y891" s="37" t="str">
        <v/>
      </c>
      <c r="Z891" s="39" t="str">
        <v/>
      </c>
      <c r="AA891" s="39" t="str">
        <v/>
      </c>
      <c r="AB891" s="37" t="str">
        <v/>
      </c>
      <c r="AC891" s="37" t="str">
        <v/>
      </c>
      <c r="AD891" s="37" t="str">
        <v/>
      </c>
      <c r="AE891" s="37" t="str">
        <v/>
      </c>
      <c r="AF891" s="37" t="str">
        <v/>
      </c>
      <c r="AG891" s="37" t="str">
        <v/>
      </c>
      <c r="AH891" s="40" t="str">
        <f t="shared" si="486"/>
        <v/>
      </c>
      <c r="AI891" s="36" t="str">
        <f>IFERROR(INDEX('Level Multipliers'!$D:$D,MATCH(AH891,'Level Multipliers'!$A:$A,0)),"")</f>
        <v/>
      </c>
      <c r="AJ891" s="37" t="str">
        <f t="shared" si="487"/>
        <v/>
      </c>
      <c r="AK891" s="37" t="str">
        <f t="shared" si="488"/>
        <v/>
      </c>
      <c r="AL891" s="38" t="str">
        <f t="shared" si="489"/>
        <v/>
      </c>
      <c r="AM891" s="38" t="str">
        <f t="shared" si="490"/>
        <v/>
      </c>
      <c r="AN891" s="38" t="b">
        <f t="shared" si="491"/>
        <v>1</v>
      </c>
      <c r="AO891" s="37" t="str">
        <f t="array" ref="AO891:AY891">IF(AN891,"",IVSolution($M891,$N891,$O891,AJ891,AK891,AL891,AM891,$E891,$F891,$G891,$H891,$I891))</f>
        <v/>
      </c>
      <c r="AP891" s="37" t="str">
        <v/>
      </c>
      <c r="AQ891" s="37" t="str">
        <v/>
      </c>
      <c r="AR891" s="39" t="str">
        <v/>
      </c>
      <c r="AS891" s="39" t="str">
        <v/>
      </c>
      <c r="AT891" s="37" t="str">
        <v/>
      </c>
      <c r="AU891" s="37" t="str">
        <v/>
      </c>
      <c r="AV891" s="37" t="str">
        <v/>
      </c>
      <c r="AW891" s="37" t="str">
        <v/>
      </c>
      <c r="AX891" s="37" t="str">
        <v/>
      </c>
      <c r="AY891" s="37" t="str">
        <v/>
      </c>
      <c r="AZ891" s="40" t="str">
        <f t="shared" si="492"/>
        <v/>
      </c>
      <c r="BA891" s="36" t="str">
        <f>IFERROR(INDEX('Level Multipliers'!$D:$D,MATCH(AZ891,'Level Multipliers'!$A:$A,0)),"")</f>
        <v/>
      </c>
      <c r="BB891" s="37" t="str">
        <f t="shared" si="493"/>
        <v/>
      </c>
      <c r="BC891" s="37" t="str">
        <f t="shared" si="494"/>
        <v/>
      </c>
      <c r="BD891" s="38" t="str">
        <f t="shared" si="495"/>
        <v/>
      </c>
      <c r="BE891" s="38" t="str">
        <f t="shared" si="496"/>
        <v/>
      </c>
      <c r="BF891" s="38" t="b">
        <f t="shared" si="497"/>
        <v>1</v>
      </c>
      <c r="BG891" s="37" t="str">
        <f t="array" ref="BG891:BQ891">IF(BF891,"",IVSolution($M891,$N891,$O891,BB891,BC891,BD891,BE891,$E891,$F891,$G891,$H891,$I891))</f>
        <v/>
      </c>
      <c r="BH891" s="37" t="str">
        <v/>
      </c>
      <c r="BI891" s="37" t="str">
        <v/>
      </c>
      <c r="BJ891" s="39" t="str">
        <v/>
      </c>
      <c r="BK891" s="39" t="str">
        <v/>
      </c>
      <c r="BL891" s="37" t="str">
        <v/>
      </c>
      <c r="BM891" s="37" t="str">
        <v/>
      </c>
      <c r="BN891" s="37" t="str">
        <v/>
      </c>
      <c r="BO891" s="37" t="str">
        <v/>
      </c>
      <c r="BP891" s="37" t="str">
        <v/>
      </c>
      <c r="BQ891" s="37" t="str">
        <v/>
      </c>
      <c r="BR891" s="40" t="str">
        <f t="shared" si="498"/>
        <v/>
      </c>
      <c r="BS891" s="36" t="str">
        <f>IFERROR(INDEX('Level Multipliers'!$D:$D,MATCH(BR891,'Level Multipliers'!$A:$A,0)),"")</f>
        <v/>
      </c>
      <c r="BT891" s="37" t="str">
        <f t="shared" si="499"/>
        <v/>
      </c>
      <c r="BU891" s="37" t="str">
        <f t="shared" si="500"/>
        <v/>
      </c>
      <c r="BV891" s="38" t="str">
        <f t="shared" si="501"/>
        <v/>
      </c>
      <c r="BW891" s="38" t="str">
        <f t="shared" si="502"/>
        <v/>
      </c>
      <c r="BX891" s="38" t="b">
        <f t="shared" si="503"/>
        <v>1</v>
      </c>
      <c r="BY891" s="37" t="str">
        <f t="array" ref="BY891:CI891">IF(BX891,"",IVSolution($M891,$N891,$O891,BT891,BU891,BV891,BW891,$E891,$F891,$G891,$H891,$I891))</f>
        <v/>
      </c>
      <c r="BZ891" s="37" t="str">
        <v/>
      </c>
      <c r="CA891" s="37" t="str">
        <v/>
      </c>
      <c r="CB891" s="39" t="str">
        <v/>
      </c>
      <c r="CC891" s="39" t="str">
        <v/>
      </c>
      <c r="CD891" s="37" t="str">
        <v/>
      </c>
      <c r="CE891" s="37" t="str">
        <v/>
      </c>
      <c r="CF891" s="37" t="str">
        <v/>
      </c>
      <c r="CG891" s="37" t="str">
        <v/>
      </c>
      <c r="CH891" s="37" t="str">
        <v/>
      </c>
      <c r="CI891" s="37" t="str">
        <v/>
      </c>
      <c r="CJ891" s="41" t="str">
        <f t="shared" si="504"/>
        <v/>
      </c>
      <c r="CK891" s="41" t="str">
        <f t="shared" si="505"/>
        <v/>
      </c>
      <c r="CL891" s="61" t="str">
        <f t="shared" si="506"/>
        <v/>
      </c>
      <c r="CM891" s="39" t="str">
        <f t="shared" si="507"/>
        <v/>
      </c>
      <c r="CN891" s="39" t="str">
        <f t="shared" si="508"/>
        <v/>
      </c>
      <c r="CO891" s="42" t="str">
        <f t="shared" si="509"/>
        <v/>
      </c>
      <c r="CP891" s="42" t="str">
        <f t="shared" si="510"/>
        <v/>
      </c>
      <c r="CQ891" s="42" t="str">
        <f t="shared" si="511"/>
        <v/>
      </c>
      <c r="CR891" s="42" t="str">
        <f t="shared" si="512"/>
        <v/>
      </c>
      <c r="CS891" s="42" t="str">
        <f t="shared" si="513"/>
        <v/>
      </c>
      <c r="CT891" s="42" t="str">
        <f t="shared" si="514"/>
        <v/>
      </c>
      <c r="CU891" s="43" t="str">
        <f t="shared" si="515"/>
        <v/>
      </c>
      <c r="CV891" s="43" t="str">
        <f t="shared" si="516"/>
        <v/>
      </c>
      <c r="CW891" s="43" t="str">
        <f t="shared" si="517"/>
        <v/>
      </c>
      <c r="CX891" s="13"/>
    </row>
    <row r="892" spans="1:102" x14ac:dyDescent="0.25">
      <c r="A892" s="31"/>
      <c r="B892" s="13"/>
      <c r="C892" s="13"/>
      <c r="D892" s="13"/>
      <c r="E892" s="32"/>
      <c r="F892" s="32"/>
      <c r="G892" s="32"/>
      <c r="H892" s="32"/>
      <c r="I892" s="32"/>
      <c r="J892" s="13"/>
      <c r="K892" s="33"/>
      <c r="L892" s="34" t="str">
        <f>IFERROR(INDEX('Pokemon Data'!A:A,MATCH($A892,'Pokemon Data'!$B:$B,0)),"")</f>
        <v/>
      </c>
      <c r="M892" s="34" t="str">
        <f>IFERROR(INDEX('Pokemon Data'!I:I,MATCH($A892,'Pokemon Data'!$B:$B,0)),"")</f>
        <v/>
      </c>
      <c r="N892" s="34" t="str">
        <f>IFERROR(INDEX('Pokemon Data'!J:J,MATCH($A892,'Pokemon Data'!$B:$B,0)),"")</f>
        <v/>
      </c>
      <c r="O892" s="34" t="str">
        <f>IFERROR(INDEX('Pokemon Data'!K:K,MATCH($A892,'Pokemon Data'!$B:$B,0)),"")</f>
        <v/>
      </c>
      <c r="P892" s="35" t="str">
        <f>IFERROR(INDEX('Level Multipliers'!$A:$A,MATCH($D892,'Level Multipliers'!$B:$B,0)),"")</f>
        <v/>
      </c>
      <c r="Q892" s="36" t="str">
        <f>IFERROR(INDEX('Level Multipliers'!$D:$D,MATCH(P892,'Level Multipliers'!$A:$A,0)),"")</f>
        <v/>
      </c>
      <c r="R892" s="37" t="str">
        <f t="shared" si="481"/>
        <v/>
      </c>
      <c r="S892" s="37" t="str">
        <f t="shared" si="482"/>
        <v/>
      </c>
      <c r="T892" s="38" t="str">
        <f t="shared" si="483"/>
        <v/>
      </c>
      <c r="U892" s="38" t="str">
        <f t="shared" si="484"/>
        <v/>
      </c>
      <c r="V892" s="38" t="b">
        <f t="shared" si="485"/>
        <v>1</v>
      </c>
      <c r="W892" s="37" t="str">
        <f t="array" ref="W892:AG892">IF(V892,"",IVSolution($M892,$N892,$O892,R892,S892,T892,U892,$E892,$F892,$G892,$H892,$I892))</f>
        <v/>
      </c>
      <c r="X892" s="37" t="str">
        <v/>
      </c>
      <c r="Y892" s="37" t="str">
        <v/>
      </c>
      <c r="Z892" s="39" t="str">
        <v/>
      </c>
      <c r="AA892" s="39" t="str">
        <v/>
      </c>
      <c r="AB892" s="37" t="str">
        <v/>
      </c>
      <c r="AC892" s="37" t="str">
        <v/>
      </c>
      <c r="AD892" s="37" t="str">
        <v/>
      </c>
      <c r="AE892" s="37" t="str">
        <v/>
      </c>
      <c r="AF892" s="37" t="str">
        <v/>
      </c>
      <c r="AG892" s="37" t="str">
        <v/>
      </c>
      <c r="AH892" s="40" t="str">
        <f t="shared" si="486"/>
        <v/>
      </c>
      <c r="AI892" s="36" t="str">
        <f>IFERROR(INDEX('Level Multipliers'!$D:$D,MATCH(AH892,'Level Multipliers'!$A:$A,0)),"")</f>
        <v/>
      </c>
      <c r="AJ892" s="37" t="str">
        <f t="shared" si="487"/>
        <v/>
      </c>
      <c r="AK892" s="37" t="str">
        <f t="shared" si="488"/>
        <v/>
      </c>
      <c r="AL892" s="38" t="str">
        <f t="shared" si="489"/>
        <v/>
      </c>
      <c r="AM892" s="38" t="str">
        <f t="shared" si="490"/>
        <v/>
      </c>
      <c r="AN892" s="38" t="b">
        <f t="shared" si="491"/>
        <v>1</v>
      </c>
      <c r="AO892" s="37" t="str">
        <f t="array" ref="AO892:AY892">IF(AN892,"",IVSolution($M892,$N892,$O892,AJ892,AK892,AL892,AM892,$E892,$F892,$G892,$H892,$I892))</f>
        <v/>
      </c>
      <c r="AP892" s="37" t="str">
        <v/>
      </c>
      <c r="AQ892" s="37" t="str">
        <v/>
      </c>
      <c r="AR892" s="39" t="str">
        <v/>
      </c>
      <c r="AS892" s="39" t="str">
        <v/>
      </c>
      <c r="AT892" s="37" t="str">
        <v/>
      </c>
      <c r="AU892" s="37" t="str">
        <v/>
      </c>
      <c r="AV892" s="37" t="str">
        <v/>
      </c>
      <c r="AW892" s="37" t="str">
        <v/>
      </c>
      <c r="AX892" s="37" t="str">
        <v/>
      </c>
      <c r="AY892" s="37" t="str">
        <v/>
      </c>
      <c r="AZ892" s="40" t="str">
        <f t="shared" si="492"/>
        <v/>
      </c>
      <c r="BA892" s="36" t="str">
        <f>IFERROR(INDEX('Level Multipliers'!$D:$D,MATCH(AZ892,'Level Multipliers'!$A:$A,0)),"")</f>
        <v/>
      </c>
      <c r="BB892" s="37" t="str">
        <f t="shared" si="493"/>
        <v/>
      </c>
      <c r="BC892" s="37" t="str">
        <f t="shared" si="494"/>
        <v/>
      </c>
      <c r="BD892" s="38" t="str">
        <f t="shared" si="495"/>
        <v/>
      </c>
      <c r="BE892" s="38" t="str">
        <f t="shared" si="496"/>
        <v/>
      </c>
      <c r="BF892" s="38" t="b">
        <f t="shared" si="497"/>
        <v>1</v>
      </c>
      <c r="BG892" s="37" t="str">
        <f t="array" ref="BG892:BQ892">IF(BF892,"",IVSolution($M892,$N892,$O892,BB892,BC892,BD892,BE892,$E892,$F892,$G892,$H892,$I892))</f>
        <v/>
      </c>
      <c r="BH892" s="37" t="str">
        <v/>
      </c>
      <c r="BI892" s="37" t="str">
        <v/>
      </c>
      <c r="BJ892" s="39" t="str">
        <v/>
      </c>
      <c r="BK892" s="39" t="str">
        <v/>
      </c>
      <c r="BL892" s="37" t="str">
        <v/>
      </c>
      <c r="BM892" s="37" t="str">
        <v/>
      </c>
      <c r="BN892" s="37" t="str">
        <v/>
      </c>
      <c r="BO892" s="37" t="str">
        <v/>
      </c>
      <c r="BP892" s="37" t="str">
        <v/>
      </c>
      <c r="BQ892" s="37" t="str">
        <v/>
      </c>
      <c r="BR892" s="40" t="str">
        <f t="shared" si="498"/>
        <v/>
      </c>
      <c r="BS892" s="36" t="str">
        <f>IFERROR(INDEX('Level Multipliers'!$D:$D,MATCH(BR892,'Level Multipliers'!$A:$A,0)),"")</f>
        <v/>
      </c>
      <c r="BT892" s="37" t="str">
        <f t="shared" si="499"/>
        <v/>
      </c>
      <c r="BU892" s="37" t="str">
        <f t="shared" si="500"/>
        <v/>
      </c>
      <c r="BV892" s="38" t="str">
        <f t="shared" si="501"/>
        <v/>
      </c>
      <c r="BW892" s="38" t="str">
        <f t="shared" si="502"/>
        <v/>
      </c>
      <c r="BX892" s="38" t="b">
        <f t="shared" si="503"/>
        <v>1</v>
      </c>
      <c r="BY892" s="37" t="str">
        <f t="array" ref="BY892:CI892">IF(BX892,"",IVSolution($M892,$N892,$O892,BT892,BU892,BV892,BW892,$E892,$F892,$G892,$H892,$I892))</f>
        <v/>
      </c>
      <c r="BZ892" s="37" t="str">
        <v/>
      </c>
      <c r="CA892" s="37" t="str">
        <v/>
      </c>
      <c r="CB892" s="39" t="str">
        <v/>
      </c>
      <c r="CC892" s="39" t="str">
        <v/>
      </c>
      <c r="CD892" s="37" t="str">
        <v/>
      </c>
      <c r="CE892" s="37" t="str">
        <v/>
      </c>
      <c r="CF892" s="37" t="str">
        <v/>
      </c>
      <c r="CG892" s="37" t="str">
        <v/>
      </c>
      <c r="CH892" s="37" t="str">
        <v/>
      </c>
      <c r="CI892" s="37" t="str">
        <v/>
      </c>
      <c r="CJ892" s="41" t="str">
        <f t="shared" si="504"/>
        <v/>
      </c>
      <c r="CK892" s="41" t="str">
        <f t="shared" si="505"/>
        <v/>
      </c>
      <c r="CL892" s="61" t="str">
        <f t="shared" si="506"/>
        <v/>
      </c>
      <c r="CM892" s="39" t="str">
        <f t="shared" si="507"/>
        <v/>
      </c>
      <c r="CN892" s="39" t="str">
        <f t="shared" si="508"/>
        <v/>
      </c>
      <c r="CO892" s="42" t="str">
        <f t="shared" si="509"/>
        <v/>
      </c>
      <c r="CP892" s="42" t="str">
        <f t="shared" si="510"/>
        <v/>
      </c>
      <c r="CQ892" s="42" t="str">
        <f t="shared" si="511"/>
        <v/>
      </c>
      <c r="CR892" s="42" t="str">
        <f t="shared" si="512"/>
        <v/>
      </c>
      <c r="CS892" s="42" t="str">
        <f t="shared" si="513"/>
        <v/>
      </c>
      <c r="CT892" s="42" t="str">
        <f t="shared" si="514"/>
        <v/>
      </c>
      <c r="CU892" s="43" t="str">
        <f t="shared" si="515"/>
        <v/>
      </c>
      <c r="CV892" s="43" t="str">
        <f t="shared" si="516"/>
        <v/>
      </c>
      <c r="CW892" s="43" t="str">
        <f t="shared" si="517"/>
        <v/>
      </c>
      <c r="CX892" s="13"/>
    </row>
    <row r="893" spans="1:102" x14ac:dyDescent="0.25">
      <c r="A893" s="31"/>
      <c r="B893" s="13"/>
      <c r="C893" s="13"/>
      <c r="D893" s="13"/>
      <c r="E893" s="32"/>
      <c r="F893" s="32"/>
      <c r="G893" s="32"/>
      <c r="H893" s="32"/>
      <c r="I893" s="32"/>
      <c r="J893" s="13"/>
      <c r="K893" s="33"/>
      <c r="L893" s="34" t="str">
        <f>IFERROR(INDEX('Pokemon Data'!A:A,MATCH($A893,'Pokemon Data'!$B:$B,0)),"")</f>
        <v/>
      </c>
      <c r="M893" s="34" t="str">
        <f>IFERROR(INDEX('Pokemon Data'!I:I,MATCH($A893,'Pokemon Data'!$B:$B,0)),"")</f>
        <v/>
      </c>
      <c r="N893" s="34" t="str">
        <f>IFERROR(INDEX('Pokemon Data'!J:J,MATCH($A893,'Pokemon Data'!$B:$B,0)),"")</f>
        <v/>
      </c>
      <c r="O893" s="34" t="str">
        <f>IFERROR(INDEX('Pokemon Data'!K:K,MATCH($A893,'Pokemon Data'!$B:$B,0)),"")</f>
        <v/>
      </c>
      <c r="P893" s="35" t="str">
        <f>IFERROR(INDEX('Level Multipliers'!$A:$A,MATCH($D893,'Level Multipliers'!$B:$B,0)),"")</f>
        <v/>
      </c>
      <c r="Q893" s="36" t="str">
        <f>IFERROR(INDEX('Level Multipliers'!$D:$D,MATCH(P893,'Level Multipliers'!$A:$A,0)),"")</f>
        <v/>
      </c>
      <c r="R893" s="37" t="str">
        <f t="shared" si="481"/>
        <v/>
      </c>
      <c r="S893" s="37" t="str">
        <f t="shared" si="482"/>
        <v/>
      </c>
      <c r="T893" s="38" t="str">
        <f t="shared" si="483"/>
        <v/>
      </c>
      <c r="U893" s="38" t="str">
        <f t="shared" si="484"/>
        <v/>
      </c>
      <c r="V893" s="38" t="b">
        <f t="shared" si="485"/>
        <v>1</v>
      </c>
      <c r="W893" s="37" t="str">
        <f t="array" ref="W893:AG893">IF(V893,"",IVSolution($M893,$N893,$O893,R893,S893,T893,U893,$E893,$F893,$G893,$H893,$I893))</f>
        <v/>
      </c>
      <c r="X893" s="37" t="str">
        <v/>
      </c>
      <c r="Y893" s="37" t="str">
        <v/>
      </c>
      <c r="Z893" s="39" t="str">
        <v/>
      </c>
      <c r="AA893" s="39" t="str">
        <v/>
      </c>
      <c r="AB893" s="37" t="str">
        <v/>
      </c>
      <c r="AC893" s="37" t="str">
        <v/>
      </c>
      <c r="AD893" s="37" t="str">
        <v/>
      </c>
      <c r="AE893" s="37" t="str">
        <v/>
      </c>
      <c r="AF893" s="37" t="str">
        <v/>
      </c>
      <c r="AG893" s="37" t="str">
        <v/>
      </c>
      <c r="AH893" s="40" t="str">
        <f t="shared" si="486"/>
        <v/>
      </c>
      <c r="AI893" s="36" t="str">
        <f>IFERROR(INDEX('Level Multipliers'!$D:$D,MATCH(AH893,'Level Multipliers'!$A:$A,0)),"")</f>
        <v/>
      </c>
      <c r="AJ893" s="37" t="str">
        <f t="shared" si="487"/>
        <v/>
      </c>
      <c r="AK893" s="37" t="str">
        <f t="shared" si="488"/>
        <v/>
      </c>
      <c r="AL893" s="38" t="str">
        <f t="shared" si="489"/>
        <v/>
      </c>
      <c r="AM893" s="38" t="str">
        <f t="shared" si="490"/>
        <v/>
      </c>
      <c r="AN893" s="38" t="b">
        <f t="shared" si="491"/>
        <v>1</v>
      </c>
      <c r="AO893" s="37" t="str">
        <f t="array" ref="AO893:AY893">IF(AN893,"",IVSolution($M893,$N893,$O893,AJ893,AK893,AL893,AM893,$E893,$F893,$G893,$H893,$I893))</f>
        <v/>
      </c>
      <c r="AP893" s="37" t="str">
        <v/>
      </c>
      <c r="AQ893" s="37" t="str">
        <v/>
      </c>
      <c r="AR893" s="39" t="str">
        <v/>
      </c>
      <c r="AS893" s="39" t="str">
        <v/>
      </c>
      <c r="AT893" s="37" t="str">
        <v/>
      </c>
      <c r="AU893" s="37" t="str">
        <v/>
      </c>
      <c r="AV893" s="37" t="str">
        <v/>
      </c>
      <c r="AW893" s="37" t="str">
        <v/>
      </c>
      <c r="AX893" s="37" t="str">
        <v/>
      </c>
      <c r="AY893" s="37" t="str">
        <v/>
      </c>
      <c r="AZ893" s="40" t="str">
        <f t="shared" si="492"/>
        <v/>
      </c>
      <c r="BA893" s="36" t="str">
        <f>IFERROR(INDEX('Level Multipliers'!$D:$D,MATCH(AZ893,'Level Multipliers'!$A:$A,0)),"")</f>
        <v/>
      </c>
      <c r="BB893" s="37" t="str">
        <f t="shared" si="493"/>
        <v/>
      </c>
      <c r="BC893" s="37" t="str">
        <f t="shared" si="494"/>
        <v/>
      </c>
      <c r="BD893" s="38" t="str">
        <f t="shared" si="495"/>
        <v/>
      </c>
      <c r="BE893" s="38" t="str">
        <f t="shared" si="496"/>
        <v/>
      </c>
      <c r="BF893" s="38" t="b">
        <f t="shared" si="497"/>
        <v>1</v>
      </c>
      <c r="BG893" s="37" t="str">
        <f t="array" ref="BG893:BQ893">IF(BF893,"",IVSolution($M893,$N893,$O893,BB893,BC893,BD893,BE893,$E893,$F893,$G893,$H893,$I893))</f>
        <v/>
      </c>
      <c r="BH893" s="37" t="str">
        <v/>
      </c>
      <c r="BI893" s="37" t="str">
        <v/>
      </c>
      <c r="BJ893" s="39" t="str">
        <v/>
      </c>
      <c r="BK893" s="39" t="str">
        <v/>
      </c>
      <c r="BL893" s="37" t="str">
        <v/>
      </c>
      <c r="BM893" s="37" t="str">
        <v/>
      </c>
      <c r="BN893" s="37" t="str">
        <v/>
      </c>
      <c r="BO893" s="37" t="str">
        <v/>
      </c>
      <c r="BP893" s="37" t="str">
        <v/>
      </c>
      <c r="BQ893" s="37" t="str">
        <v/>
      </c>
      <c r="BR893" s="40" t="str">
        <f t="shared" si="498"/>
        <v/>
      </c>
      <c r="BS893" s="36" t="str">
        <f>IFERROR(INDEX('Level Multipliers'!$D:$D,MATCH(BR893,'Level Multipliers'!$A:$A,0)),"")</f>
        <v/>
      </c>
      <c r="BT893" s="37" t="str">
        <f t="shared" si="499"/>
        <v/>
      </c>
      <c r="BU893" s="37" t="str">
        <f t="shared" si="500"/>
        <v/>
      </c>
      <c r="BV893" s="38" t="str">
        <f t="shared" si="501"/>
        <v/>
      </c>
      <c r="BW893" s="38" t="str">
        <f t="shared" si="502"/>
        <v/>
      </c>
      <c r="BX893" s="38" t="b">
        <f t="shared" si="503"/>
        <v>1</v>
      </c>
      <c r="BY893" s="37" t="str">
        <f t="array" ref="BY893:CI893">IF(BX893,"",IVSolution($M893,$N893,$O893,BT893,BU893,BV893,BW893,$E893,$F893,$G893,$H893,$I893))</f>
        <v/>
      </c>
      <c r="BZ893" s="37" t="str">
        <v/>
      </c>
      <c r="CA893" s="37" t="str">
        <v/>
      </c>
      <c r="CB893" s="39" t="str">
        <v/>
      </c>
      <c r="CC893" s="39" t="str">
        <v/>
      </c>
      <c r="CD893" s="37" t="str">
        <v/>
      </c>
      <c r="CE893" s="37" t="str">
        <v/>
      </c>
      <c r="CF893" s="37" t="str">
        <v/>
      </c>
      <c r="CG893" s="37" t="str">
        <v/>
      </c>
      <c r="CH893" s="37" t="str">
        <v/>
      </c>
      <c r="CI893" s="37" t="str">
        <v/>
      </c>
      <c r="CJ893" s="41" t="str">
        <f t="shared" si="504"/>
        <v/>
      </c>
      <c r="CK893" s="41" t="str">
        <f t="shared" si="505"/>
        <v/>
      </c>
      <c r="CL893" s="61" t="str">
        <f t="shared" si="506"/>
        <v/>
      </c>
      <c r="CM893" s="39" t="str">
        <f t="shared" si="507"/>
        <v/>
      </c>
      <c r="CN893" s="39" t="str">
        <f t="shared" si="508"/>
        <v/>
      </c>
      <c r="CO893" s="42" t="str">
        <f t="shared" si="509"/>
        <v/>
      </c>
      <c r="CP893" s="42" t="str">
        <f t="shared" si="510"/>
        <v/>
      </c>
      <c r="CQ893" s="42" t="str">
        <f t="shared" si="511"/>
        <v/>
      </c>
      <c r="CR893" s="42" t="str">
        <f t="shared" si="512"/>
        <v/>
      </c>
      <c r="CS893" s="42" t="str">
        <f t="shared" si="513"/>
        <v/>
      </c>
      <c r="CT893" s="42" t="str">
        <f t="shared" si="514"/>
        <v/>
      </c>
      <c r="CU893" s="43" t="str">
        <f t="shared" si="515"/>
        <v/>
      </c>
      <c r="CV893" s="43" t="str">
        <f t="shared" si="516"/>
        <v/>
      </c>
      <c r="CW893" s="43" t="str">
        <f t="shared" si="517"/>
        <v/>
      </c>
      <c r="CX893" s="13"/>
    </row>
    <row r="894" spans="1:102" x14ac:dyDescent="0.25">
      <c r="A894" s="31"/>
      <c r="B894" s="13"/>
      <c r="C894" s="13"/>
      <c r="D894" s="13"/>
      <c r="E894" s="32"/>
      <c r="F894" s="32"/>
      <c r="G894" s="32"/>
      <c r="H894" s="32"/>
      <c r="I894" s="32"/>
      <c r="J894" s="13"/>
      <c r="K894" s="33"/>
      <c r="L894" s="34" t="str">
        <f>IFERROR(INDEX('Pokemon Data'!A:A,MATCH($A894,'Pokemon Data'!$B:$B,0)),"")</f>
        <v/>
      </c>
      <c r="M894" s="34" t="str">
        <f>IFERROR(INDEX('Pokemon Data'!I:I,MATCH($A894,'Pokemon Data'!$B:$B,0)),"")</f>
        <v/>
      </c>
      <c r="N894" s="34" t="str">
        <f>IFERROR(INDEX('Pokemon Data'!J:J,MATCH($A894,'Pokemon Data'!$B:$B,0)),"")</f>
        <v/>
      </c>
      <c r="O894" s="34" t="str">
        <f>IFERROR(INDEX('Pokemon Data'!K:K,MATCH($A894,'Pokemon Data'!$B:$B,0)),"")</f>
        <v/>
      </c>
      <c r="P894" s="35" t="str">
        <f>IFERROR(INDEX('Level Multipliers'!$A:$A,MATCH($D894,'Level Multipliers'!$B:$B,0)),"")</f>
        <v/>
      </c>
      <c r="Q894" s="36" t="str">
        <f>IFERROR(INDEX('Level Multipliers'!$D:$D,MATCH(P894,'Level Multipliers'!$A:$A,0)),"")</f>
        <v/>
      </c>
      <c r="R894" s="37" t="str">
        <f t="shared" si="481"/>
        <v/>
      </c>
      <c r="S894" s="37" t="str">
        <f t="shared" si="482"/>
        <v/>
      </c>
      <c r="T894" s="38" t="str">
        <f t="shared" si="483"/>
        <v/>
      </c>
      <c r="U894" s="38" t="str">
        <f t="shared" si="484"/>
        <v/>
      </c>
      <c r="V894" s="38" t="b">
        <f t="shared" si="485"/>
        <v>1</v>
      </c>
      <c r="W894" s="37" t="str">
        <f t="array" ref="W894:AG894">IF(V894,"",IVSolution($M894,$N894,$O894,R894,S894,T894,U894,$E894,$F894,$G894,$H894,$I894))</f>
        <v/>
      </c>
      <c r="X894" s="37" t="str">
        <v/>
      </c>
      <c r="Y894" s="37" t="str">
        <v/>
      </c>
      <c r="Z894" s="39" t="str">
        <v/>
      </c>
      <c r="AA894" s="39" t="str">
        <v/>
      </c>
      <c r="AB894" s="37" t="str">
        <v/>
      </c>
      <c r="AC894" s="37" t="str">
        <v/>
      </c>
      <c r="AD894" s="37" t="str">
        <v/>
      </c>
      <c r="AE894" s="37" t="str">
        <v/>
      </c>
      <c r="AF894" s="37" t="str">
        <v/>
      </c>
      <c r="AG894" s="37" t="str">
        <v/>
      </c>
      <c r="AH894" s="40" t="str">
        <f t="shared" si="486"/>
        <v/>
      </c>
      <c r="AI894" s="36" t="str">
        <f>IFERROR(INDEX('Level Multipliers'!$D:$D,MATCH(AH894,'Level Multipliers'!$A:$A,0)),"")</f>
        <v/>
      </c>
      <c r="AJ894" s="37" t="str">
        <f t="shared" si="487"/>
        <v/>
      </c>
      <c r="AK894" s="37" t="str">
        <f t="shared" si="488"/>
        <v/>
      </c>
      <c r="AL894" s="38" t="str">
        <f t="shared" si="489"/>
        <v/>
      </c>
      <c r="AM894" s="38" t="str">
        <f t="shared" si="490"/>
        <v/>
      </c>
      <c r="AN894" s="38" t="b">
        <f t="shared" si="491"/>
        <v>1</v>
      </c>
      <c r="AO894" s="37" t="str">
        <f t="array" ref="AO894:AY894">IF(AN894,"",IVSolution($M894,$N894,$O894,AJ894,AK894,AL894,AM894,$E894,$F894,$G894,$H894,$I894))</f>
        <v/>
      </c>
      <c r="AP894" s="37" t="str">
        <v/>
      </c>
      <c r="AQ894" s="37" t="str">
        <v/>
      </c>
      <c r="AR894" s="39" t="str">
        <v/>
      </c>
      <c r="AS894" s="39" t="str">
        <v/>
      </c>
      <c r="AT894" s="37" t="str">
        <v/>
      </c>
      <c r="AU894" s="37" t="str">
        <v/>
      </c>
      <c r="AV894" s="37" t="str">
        <v/>
      </c>
      <c r="AW894" s="37" t="str">
        <v/>
      </c>
      <c r="AX894" s="37" t="str">
        <v/>
      </c>
      <c r="AY894" s="37" t="str">
        <v/>
      </c>
      <c r="AZ894" s="40" t="str">
        <f t="shared" si="492"/>
        <v/>
      </c>
      <c r="BA894" s="36" t="str">
        <f>IFERROR(INDEX('Level Multipliers'!$D:$D,MATCH(AZ894,'Level Multipliers'!$A:$A,0)),"")</f>
        <v/>
      </c>
      <c r="BB894" s="37" t="str">
        <f t="shared" si="493"/>
        <v/>
      </c>
      <c r="BC894" s="37" t="str">
        <f t="shared" si="494"/>
        <v/>
      </c>
      <c r="BD894" s="38" t="str">
        <f t="shared" si="495"/>
        <v/>
      </c>
      <c r="BE894" s="38" t="str">
        <f t="shared" si="496"/>
        <v/>
      </c>
      <c r="BF894" s="38" t="b">
        <f t="shared" si="497"/>
        <v>1</v>
      </c>
      <c r="BG894" s="37" t="str">
        <f t="array" ref="BG894:BQ894">IF(BF894,"",IVSolution($M894,$N894,$O894,BB894,BC894,BD894,BE894,$E894,$F894,$G894,$H894,$I894))</f>
        <v/>
      </c>
      <c r="BH894" s="37" t="str">
        <v/>
      </c>
      <c r="BI894" s="37" t="str">
        <v/>
      </c>
      <c r="BJ894" s="39" t="str">
        <v/>
      </c>
      <c r="BK894" s="39" t="str">
        <v/>
      </c>
      <c r="BL894" s="37" t="str">
        <v/>
      </c>
      <c r="BM894" s="37" t="str">
        <v/>
      </c>
      <c r="BN894" s="37" t="str">
        <v/>
      </c>
      <c r="BO894" s="37" t="str">
        <v/>
      </c>
      <c r="BP894" s="37" t="str">
        <v/>
      </c>
      <c r="BQ894" s="37" t="str">
        <v/>
      </c>
      <c r="BR894" s="40" t="str">
        <f t="shared" si="498"/>
        <v/>
      </c>
      <c r="BS894" s="36" t="str">
        <f>IFERROR(INDEX('Level Multipliers'!$D:$D,MATCH(BR894,'Level Multipliers'!$A:$A,0)),"")</f>
        <v/>
      </c>
      <c r="BT894" s="37" t="str">
        <f t="shared" si="499"/>
        <v/>
      </c>
      <c r="BU894" s="37" t="str">
        <f t="shared" si="500"/>
        <v/>
      </c>
      <c r="BV894" s="38" t="str">
        <f t="shared" si="501"/>
        <v/>
      </c>
      <c r="BW894" s="38" t="str">
        <f t="shared" si="502"/>
        <v/>
      </c>
      <c r="BX894" s="38" t="b">
        <f t="shared" si="503"/>
        <v>1</v>
      </c>
      <c r="BY894" s="37" t="str">
        <f t="array" ref="BY894:CI894">IF(BX894,"",IVSolution($M894,$N894,$O894,BT894,BU894,BV894,BW894,$E894,$F894,$G894,$H894,$I894))</f>
        <v/>
      </c>
      <c r="BZ894" s="37" t="str">
        <v/>
      </c>
      <c r="CA894" s="37" t="str">
        <v/>
      </c>
      <c r="CB894" s="39" t="str">
        <v/>
      </c>
      <c r="CC894" s="39" t="str">
        <v/>
      </c>
      <c r="CD894" s="37" t="str">
        <v/>
      </c>
      <c r="CE894" s="37" t="str">
        <v/>
      </c>
      <c r="CF894" s="37" t="str">
        <v/>
      </c>
      <c r="CG894" s="37" t="str">
        <v/>
      </c>
      <c r="CH894" s="37" t="str">
        <v/>
      </c>
      <c r="CI894" s="37" t="str">
        <v/>
      </c>
      <c r="CJ894" s="41" t="str">
        <f t="shared" si="504"/>
        <v/>
      </c>
      <c r="CK894" s="41" t="str">
        <f t="shared" si="505"/>
        <v/>
      </c>
      <c r="CL894" s="61" t="str">
        <f t="shared" si="506"/>
        <v/>
      </c>
      <c r="CM894" s="39" t="str">
        <f t="shared" si="507"/>
        <v/>
      </c>
      <c r="CN894" s="39" t="str">
        <f t="shared" si="508"/>
        <v/>
      </c>
      <c r="CO894" s="42" t="str">
        <f t="shared" si="509"/>
        <v/>
      </c>
      <c r="CP894" s="42" t="str">
        <f t="shared" si="510"/>
        <v/>
      </c>
      <c r="CQ894" s="42" t="str">
        <f t="shared" si="511"/>
        <v/>
      </c>
      <c r="CR894" s="42" t="str">
        <f t="shared" si="512"/>
        <v/>
      </c>
      <c r="CS894" s="42" t="str">
        <f t="shared" si="513"/>
        <v/>
      </c>
      <c r="CT894" s="42" t="str">
        <f t="shared" si="514"/>
        <v/>
      </c>
      <c r="CU894" s="43" t="str">
        <f t="shared" si="515"/>
        <v/>
      </c>
      <c r="CV894" s="43" t="str">
        <f t="shared" si="516"/>
        <v/>
      </c>
      <c r="CW894" s="43" t="str">
        <f t="shared" si="517"/>
        <v/>
      </c>
      <c r="CX894" s="13"/>
    </row>
    <row r="895" spans="1:102" x14ac:dyDescent="0.25">
      <c r="A895" s="31"/>
      <c r="B895" s="13"/>
      <c r="C895" s="13"/>
      <c r="D895" s="13"/>
      <c r="E895" s="32"/>
      <c r="F895" s="32"/>
      <c r="G895" s="32"/>
      <c r="H895" s="32"/>
      <c r="I895" s="32"/>
      <c r="J895" s="13"/>
      <c r="K895" s="33"/>
      <c r="L895" s="34" t="str">
        <f>IFERROR(INDEX('Pokemon Data'!A:A,MATCH($A895,'Pokemon Data'!$B:$B,0)),"")</f>
        <v/>
      </c>
      <c r="M895" s="34" t="str">
        <f>IFERROR(INDEX('Pokemon Data'!I:I,MATCH($A895,'Pokemon Data'!$B:$B,0)),"")</f>
        <v/>
      </c>
      <c r="N895" s="34" t="str">
        <f>IFERROR(INDEX('Pokemon Data'!J:J,MATCH($A895,'Pokemon Data'!$B:$B,0)),"")</f>
        <v/>
      </c>
      <c r="O895" s="34" t="str">
        <f>IFERROR(INDEX('Pokemon Data'!K:K,MATCH($A895,'Pokemon Data'!$B:$B,0)),"")</f>
        <v/>
      </c>
      <c r="P895" s="35" t="str">
        <f>IFERROR(INDEX('Level Multipliers'!$A:$A,MATCH($D895,'Level Multipliers'!$B:$B,0)),"")</f>
        <v/>
      </c>
      <c r="Q895" s="36" t="str">
        <f>IFERROR(INDEX('Level Multipliers'!$D:$D,MATCH(P895,'Level Multipliers'!$A:$A,0)),"")</f>
        <v/>
      </c>
      <c r="R895" s="37" t="str">
        <f t="shared" si="481"/>
        <v/>
      </c>
      <c r="S895" s="37" t="str">
        <f t="shared" si="482"/>
        <v/>
      </c>
      <c r="T895" s="38" t="str">
        <f t="shared" si="483"/>
        <v/>
      </c>
      <c r="U895" s="38" t="str">
        <f t="shared" si="484"/>
        <v/>
      </c>
      <c r="V895" s="38" t="b">
        <f t="shared" si="485"/>
        <v>1</v>
      </c>
      <c r="W895" s="37" t="str">
        <f t="array" ref="W895:AG895">IF(V895,"",IVSolution($M895,$N895,$O895,R895,S895,T895,U895,$E895,$F895,$G895,$H895,$I895))</f>
        <v/>
      </c>
      <c r="X895" s="37" t="str">
        <v/>
      </c>
      <c r="Y895" s="37" t="str">
        <v/>
      </c>
      <c r="Z895" s="39" t="str">
        <v/>
      </c>
      <c r="AA895" s="39" t="str">
        <v/>
      </c>
      <c r="AB895" s="37" t="str">
        <v/>
      </c>
      <c r="AC895" s="37" t="str">
        <v/>
      </c>
      <c r="AD895" s="37" t="str">
        <v/>
      </c>
      <c r="AE895" s="37" t="str">
        <v/>
      </c>
      <c r="AF895" s="37" t="str">
        <v/>
      </c>
      <c r="AG895" s="37" t="str">
        <v/>
      </c>
      <c r="AH895" s="40" t="str">
        <f t="shared" si="486"/>
        <v/>
      </c>
      <c r="AI895" s="36" t="str">
        <f>IFERROR(INDEX('Level Multipliers'!$D:$D,MATCH(AH895,'Level Multipliers'!$A:$A,0)),"")</f>
        <v/>
      </c>
      <c r="AJ895" s="37" t="str">
        <f t="shared" si="487"/>
        <v/>
      </c>
      <c r="AK895" s="37" t="str">
        <f t="shared" si="488"/>
        <v/>
      </c>
      <c r="AL895" s="38" t="str">
        <f t="shared" si="489"/>
        <v/>
      </c>
      <c r="AM895" s="38" t="str">
        <f t="shared" si="490"/>
        <v/>
      </c>
      <c r="AN895" s="38" t="b">
        <f t="shared" si="491"/>
        <v>1</v>
      </c>
      <c r="AO895" s="37" t="str">
        <f t="array" ref="AO895:AY895">IF(AN895,"",IVSolution($M895,$N895,$O895,AJ895,AK895,AL895,AM895,$E895,$F895,$G895,$H895,$I895))</f>
        <v/>
      </c>
      <c r="AP895" s="37" t="str">
        <v/>
      </c>
      <c r="AQ895" s="37" t="str">
        <v/>
      </c>
      <c r="AR895" s="39" t="str">
        <v/>
      </c>
      <c r="AS895" s="39" t="str">
        <v/>
      </c>
      <c r="AT895" s="37" t="str">
        <v/>
      </c>
      <c r="AU895" s="37" t="str">
        <v/>
      </c>
      <c r="AV895" s="37" t="str">
        <v/>
      </c>
      <c r="AW895" s="37" t="str">
        <v/>
      </c>
      <c r="AX895" s="37" t="str">
        <v/>
      </c>
      <c r="AY895" s="37" t="str">
        <v/>
      </c>
      <c r="AZ895" s="40" t="str">
        <f t="shared" si="492"/>
        <v/>
      </c>
      <c r="BA895" s="36" t="str">
        <f>IFERROR(INDEX('Level Multipliers'!$D:$D,MATCH(AZ895,'Level Multipliers'!$A:$A,0)),"")</f>
        <v/>
      </c>
      <c r="BB895" s="37" t="str">
        <f t="shared" si="493"/>
        <v/>
      </c>
      <c r="BC895" s="37" t="str">
        <f t="shared" si="494"/>
        <v/>
      </c>
      <c r="BD895" s="38" t="str">
        <f t="shared" si="495"/>
        <v/>
      </c>
      <c r="BE895" s="38" t="str">
        <f t="shared" si="496"/>
        <v/>
      </c>
      <c r="BF895" s="38" t="b">
        <f t="shared" si="497"/>
        <v>1</v>
      </c>
      <c r="BG895" s="37" t="str">
        <f t="array" ref="BG895:BQ895">IF(BF895,"",IVSolution($M895,$N895,$O895,BB895,BC895,BD895,BE895,$E895,$F895,$G895,$H895,$I895))</f>
        <v/>
      </c>
      <c r="BH895" s="37" t="str">
        <v/>
      </c>
      <c r="BI895" s="37" t="str">
        <v/>
      </c>
      <c r="BJ895" s="39" t="str">
        <v/>
      </c>
      <c r="BK895" s="39" t="str">
        <v/>
      </c>
      <c r="BL895" s="37" t="str">
        <v/>
      </c>
      <c r="BM895" s="37" t="str">
        <v/>
      </c>
      <c r="BN895" s="37" t="str">
        <v/>
      </c>
      <c r="BO895" s="37" t="str">
        <v/>
      </c>
      <c r="BP895" s="37" t="str">
        <v/>
      </c>
      <c r="BQ895" s="37" t="str">
        <v/>
      </c>
      <c r="BR895" s="40" t="str">
        <f t="shared" si="498"/>
        <v/>
      </c>
      <c r="BS895" s="36" t="str">
        <f>IFERROR(INDEX('Level Multipliers'!$D:$D,MATCH(BR895,'Level Multipliers'!$A:$A,0)),"")</f>
        <v/>
      </c>
      <c r="BT895" s="37" t="str">
        <f t="shared" si="499"/>
        <v/>
      </c>
      <c r="BU895" s="37" t="str">
        <f t="shared" si="500"/>
        <v/>
      </c>
      <c r="BV895" s="38" t="str">
        <f t="shared" si="501"/>
        <v/>
      </c>
      <c r="BW895" s="38" t="str">
        <f t="shared" si="502"/>
        <v/>
      </c>
      <c r="BX895" s="38" t="b">
        <f t="shared" si="503"/>
        <v>1</v>
      </c>
      <c r="BY895" s="37" t="str">
        <f t="array" ref="BY895:CI895">IF(BX895,"",IVSolution($M895,$N895,$O895,BT895,BU895,BV895,BW895,$E895,$F895,$G895,$H895,$I895))</f>
        <v/>
      </c>
      <c r="BZ895" s="37" t="str">
        <v/>
      </c>
      <c r="CA895" s="37" t="str">
        <v/>
      </c>
      <c r="CB895" s="39" t="str">
        <v/>
      </c>
      <c r="CC895" s="39" t="str">
        <v/>
      </c>
      <c r="CD895" s="37" t="str">
        <v/>
      </c>
      <c r="CE895" s="37" t="str">
        <v/>
      </c>
      <c r="CF895" s="37" t="str">
        <v/>
      </c>
      <c r="CG895" s="37" t="str">
        <v/>
      </c>
      <c r="CH895" s="37" t="str">
        <v/>
      </c>
      <c r="CI895" s="37" t="str">
        <v/>
      </c>
      <c r="CJ895" s="41" t="str">
        <f t="shared" si="504"/>
        <v/>
      </c>
      <c r="CK895" s="41" t="str">
        <f t="shared" si="505"/>
        <v/>
      </c>
      <c r="CL895" s="61" t="str">
        <f t="shared" si="506"/>
        <v/>
      </c>
      <c r="CM895" s="39" t="str">
        <f t="shared" si="507"/>
        <v/>
      </c>
      <c r="CN895" s="39" t="str">
        <f t="shared" si="508"/>
        <v/>
      </c>
      <c r="CO895" s="42" t="str">
        <f t="shared" si="509"/>
        <v/>
      </c>
      <c r="CP895" s="42" t="str">
        <f t="shared" si="510"/>
        <v/>
      </c>
      <c r="CQ895" s="42" t="str">
        <f t="shared" si="511"/>
        <v/>
      </c>
      <c r="CR895" s="42" t="str">
        <f t="shared" si="512"/>
        <v/>
      </c>
      <c r="CS895" s="42" t="str">
        <f t="shared" si="513"/>
        <v/>
      </c>
      <c r="CT895" s="42" t="str">
        <f t="shared" si="514"/>
        <v/>
      </c>
      <c r="CU895" s="43" t="str">
        <f t="shared" si="515"/>
        <v/>
      </c>
      <c r="CV895" s="43" t="str">
        <f t="shared" si="516"/>
        <v/>
      </c>
      <c r="CW895" s="43" t="str">
        <f t="shared" si="517"/>
        <v/>
      </c>
      <c r="CX895" s="13"/>
    </row>
    <row r="896" spans="1:102" x14ac:dyDescent="0.25">
      <c r="A896" s="31"/>
      <c r="B896" s="13"/>
      <c r="C896" s="13"/>
      <c r="D896" s="13"/>
      <c r="E896" s="32"/>
      <c r="F896" s="32"/>
      <c r="G896" s="32"/>
      <c r="H896" s="32"/>
      <c r="I896" s="32"/>
      <c r="J896" s="13"/>
      <c r="K896" s="33"/>
      <c r="L896" s="34" t="str">
        <f>IFERROR(INDEX('Pokemon Data'!A:A,MATCH($A896,'Pokemon Data'!$B:$B,0)),"")</f>
        <v/>
      </c>
      <c r="M896" s="34" t="str">
        <f>IFERROR(INDEX('Pokemon Data'!I:I,MATCH($A896,'Pokemon Data'!$B:$B,0)),"")</f>
        <v/>
      </c>
      <c r="N896" s="34" t="str">
        <f>IFERROR(INDEX('Pokemon Data'!J:J,MATCH($A896,'Pokemon Data'!$B:$B,0)),"")</f>
        <v/>
      </c>
      <c r="O896" s="34" t="str">
        <f>IFERROR(INDEX('Pokemon Data'!K:K,MATCH($A896,'Pokemon Data'!$B:$B,0)),"")</f>
        <v/>
      </c>
      <c r="P896" s="35" t="str">
        <f>IFERROR(INDEX('Level Multipliers'!$A:$A,MATCH($D896,'Level Multipliers'!$B:$B,0)),"")</f>
        <v/>
      </c>
      <c r="Q896" s="36" t="str">
        <f>IFERROR(INDEX('Level Multipliers'!$D:$D,MATCH(P896,'Level Multipliers'!$A:$A,0)),"")</f>
        <v/>
      </c>
      <c r="R896" s="37" t="str">
        <f t="shared" si="481"/>
        <v/>
      </c>
      <c r="S896" s="37" t="str">
        <f t="shared" si="482"/>
        <v/>
      </c>
      <c r="T896" s="38" t="str">
        <f t="shared" si="483"/>
        <v/>
      </c>
      <c r="U896" s="38" t="str">
        <f t="shared" si="484"/>
        <v/>
      </c>
      <c r="V896" s="38" t="b">
        <f t="shared" si="485"/>
        <v>1</v>
      </c>
      <c r="W896" s="37" t="str">
        <f t="array" ref="W896:AG896">IF(V896,"",IVSolution($M896,$N896,$O896,R896,S896,T896,U896,$E896,$F896,$G896,$H896,$I896))</f>
        <v/>
      </c>
      <c r="X896" s="37" t="str">
        <v/>
      </c>
      <c r="Y896" s="37" t="str">
        <v/>
      </c>
      <c r="Z896" s="39" t="str">
        <v/>
      </c>
      <c r="AA896" s="39" t="str">
        <v/>
      </c>
      <c r="AB896" s="37" t="str">
        <v/>
      </c>
      <c r="AC896" s="37" t="str">
        <v/>
      </c>
      <c r="AD896" s="37" t="str">
        <v/>
      </c>
      <c r="AE896" s="37" t="str">
        <v/>
      </c>
      <c r="AF896" s="37" t="str">
        <v/>
      </c>
      <c r="AG896" s="37" t="str">
        <v/>
      </c>
      <c r="AH896" s="40" t="str">
        <f t="shared" si="486"/>
        <v/>
      </c>
      <c r="AI896" s="36" t="str">
        <f>IFERROR(INDEX('Level Multipliers'!$D:$D,MATCH(AH896,'Level Multipliers'!$A:$A,0)),"")</f>
        <v/>
      </c>
      <c r="AJ896" s="37" t="str">
        <f t="shared" si="487"/>
        <v/>
      </c>
      <c r="AK896" s="37" t="str">
        <f t="shared" si="488"/>
        <v/>
      </c>
      <c r="AL896" s="38" t="str">
        <f t="shared" si="489"/>
        <v/>
      </c>
      <c r="AM896" s="38" t="str">
        <f t="shared" si="490"/>
        <v/>
      </c>
      <c r="AN896" s="38" t="b">
        <f t="shared" si="491"/>
        <v>1</v>
      </c>
      <c r="AO896" s="37" t="str">
        <f t="array" ref="AO896:AY896">IF(AN896,"",IVSolution($M896,$N896,$O896,AJ896,AK896,AL896,AM896,$E896,$F896,$G896,$H896,$I896))</f>
        <v/>
      </c>
      <c r="AP896" s="37" t="str">
        <v/>
      </c>
      <c r="AQ896" s="37" t="str">
        <v/>
      </c>
      <c r="AR896" s="39" t="str">
        <v/>
      </c>
      <c r="AS896" s="39" t="str">
        <v/>
      </c>
      <c r="AT896" s="37" t="str">
        <v/>
      </c>
      <c r="AU896" s="37" t="str">
        <v/>
      </c>
      <c r="AV896" s="37" t="str">
        <v/>
      </c>
      <c r="AW896" s="37" t="str">
        <v/>
      </c>
      <c r="AX896" s="37" t="str">
        <v/>
      </c>
      <c r="AY896" s="37" t="str">
        <v/>
      </c>
      <c r="AZ896" s="40" t="str">
        <f t="shared" si="492"/>
        <v/>
      </c>
      <c r="BA896" s="36" t="str">
        <f>IFERROR(INDEX('Level Multipliers'!$D:$D,MATCH(AZ896,'Level Multipliers'!$A:$A,0)),"")</f>
        <v/>
      </c>
      <c r="BB896" s="37" t="str">
        <f t="shared" si="493"/>
        <v/>
      </c>
      <c r="BC896" s="37" t="str">
        <f t="shared" si="494"/>
        <v/>
      </c>
      <c r="BD896" s="38" t="str">
        <f t="shared" si="495"/>
        <v/>
      </c>
      <c r="BE896" s="38" t="str">
        <f t="shared" si="496"/>
        <v/>
      </c>
      <c r="BF896" s="38" t="b">
        <f t="shared" si="497"/>
        <v>1</v>
      </c>
      <c r="BG896" s="37" t="str">
        <f t="array" ref="BG896:BQ896">IF(BF896,"",IVSolution($M896,$N896,$O896,BB896,BC896,BD896,BE896,$E896,$F896,$G896,$H896,$I896))</f>
        <v/>
      </c>
      <c r="BH896" s="37" t="str">
        <v/>
      </c>
      <c r="BI896" s="37" t="str">
        <v/>
      </c>
      <c r="BJ896" s="39" t="str">
        <v/>
      </c>
      <c r="BK896" s="39" t="str">
        <v/>
      </c>
      <c r="BL896" s="37" t="str">
        <v/>
      </c>
      <c r="BM896" s="37" t="str">
        <v/>
      </c>
      <c r="BN896" s="37" t="str">
        <v/>
      </c>
      <c r="BO896" s="37" t="str">
        <v/>
      </c>
      <c r="BP896" s="37" t="str">
        <v/>
      </c>
      <c r="BQ896" s="37" t="str">
        <v/>
      </c>
      <c r="BR896" s="40" t="str">
        <f t="shared" si="498"/>
        <v/>
      </c>
      <c r="BS896" s="36" t="str">
        <f>IFERROR(INDEX('Level Multipliers'!$D:$D,MATCH(BR896,'Level Multipliers'!$A:$A,0)),"")</f>
        <v/>
      </c>
      <c r="BT896" s="37" t="str">
        <f t="shared" si="499"/>
        <v/>
      </c>
      <c r="BU896" s="37" t="str">
        <f t="shared" si="500"/>
        <v/>
      </c>
      <c r="BV896" s="38" t="str">
        <f t="shared" si="501"/>
        <v/>
      </c>
      <c r="BW896" s="38" t="str">
        <f t="shared" si="502"/>
        <v/>
      </c>
      <c r="BX896" s="38" t="b">
        <f t="shared" si="503"/>
        <v>1</v>
      </c>
      <c r="BY896" s="37" t="str">
        <f t="array" ref="BY896:CI896">IF(BX896,"",IVSolution($M896,$N896,$O896,BT896,BU896,BV896,BW896,$E896,$F896,$G896,$H896,$I896))</f>
        <v/>
      </c>
      <c r="BZ896" s="37" t="str">
        <v/>
      </c>
      <c r="CA896" s="37" t="str">
        <v/>
      </c>
      <c r="CB896" s="39" t="str">
        <v/>
      </c>
      <c r="CC896" s="39" t="str">
        <v/>
      </c>
      <c r="CD896" s="37" t="str">
        <v/>
      </c>
      <c r="CE896" s="37" t="str">
        <v/>
      </c>
      <c r="CF896" s="37" t="str">
        <v/>
      </c>
      <c r="CG896" s="37" t="str">
        <v/>
      </c>
      <c r="CH896" s="37" t="str">
        <v/>
      </c>
      <c r="CI896" s="37" t="str">
        <v/>
      </c>
      <c r="CJ896" s="41" t="str">
        <f t="shared" si="504"/>
        <v/>
      </c>
      <c r="CK896" s="41" t="str">
        <f t="shared" si="505"/>
        <v/>
      </c>
      <c r="CL896" s="61" t="str">
        <f t="shared" si="506"/>
        <v/>
      </c>
      <c r="CM896" s="39" t="str">
        <f t="shared" si="507"/>
        <v/>
      </c>
      <c r="CN896" s="39" t="str">
        <f t="shared" si="508"/>
        <v/>
      </c>
      <c r="CO896" s="42" t="str">
        <f t="shared" si="509"/>
        <v/>
      </c>
      <c r="CP896" s="42" t="str">
        <f t="shared" si="510"/>
        <v/>
      </c>
      <c r="CQ896" s="42" t="str">
        <f t="shared" si="511"/>
        <v/>
      </c>
      <c r="CR896" s="42" t="str">
        <f t="shared" si="512"/>
        <v/>
      </c>
      <c r="CS896" s="42" t="str">
        <f t="shared" si="513"/>
        <v/>
      </c>
      <c r="CT896" s="42" t="str">
        <f t="shared" si="514"/>
        <v/>
      </c>
      <c r="CU896" s="43" t="str">
        <f t="shared" si="515"/>
        <v/>
      </c>
      <c r="CV896" s="43" t="str">
        <f t="shared" si="516"/>
        <v/>
      </c>
      <c r="CW896" s="43" t="str">
        <f t="shared" si="517"/>
        <v/>
      </c>
      <c r="CX896" s="13"/>
    </row>
    <row r="897" spans="1:102" x14ac:dyDescent="0.25">
      <c r="A897" s="31"/>
      <c r="B897" s="13"/>
      <c r="C897" s="13"/>
      <c r="D897" s="13"/>
      <c r="E897" s="32"/>
      <c r="F897" s="32"/>
      <c r="G897" s="32"/>
      <c r="H897" s="32"/>
      <c r="I897" s="32"/>
      <c r="J897" s="13"/>
      <c r="K897" s="33"/>
      <c r="L897" s="34" t="str">
        <f>IFERROR(INDEX('Pokemon Data'!A:A,MATCH($A897,'Pokemon Data'!$B:$B,0)),"")</f>
        <v/>
      </c>
      <c r="M897" s="34" t="str">
        <f>IFERROR(INDEX('Pokemon Data'!I:I,MATCH($A897,'Pokemon Data'!$B:$B,0)),"")</f>
        <v/>
      </c>
      <c r="N897" s="34" t="str">
        <f>IFERROR(INDEX('Pokemon Data'!J:J,MATCH($A897,'Pokemon Data'!$B:$B,0)),"")</f>
        <v/>
      </c>
      <c r="O897" s="34" t="str">
        <f>IFERROR(INDEX('Pokemon Data'!K:K,MATCH($A897,'Pokemon Data'!$B:$B,0)),"")</f>
        <v/>
      </c>
      <c r="P897" s="35" t="str">
        <f>IFERROR(INDEX('Level Multipliers'!$A:$A,MATCH($D897,'Level Multipliers'!$B:$B,0)),"")</f>
        <v/>
      </c>
      <c r="Q897" s="36" t="str">
        <f>IFERROR(INDEX('Level Multipliers'!$D:$D,MATCH(P897,'Level Multipliers'!$A:$A,0)),"")</f>
        <v/>
      </c>
      <c r="R897" s="37" t="str">
        <f t="shared" si="481"/>
        <v/>
      </c>
      <c r="S897" s="37" t="str">
        <f t="shared" si="482"/>
        <v/>
      </c>
      <c r="T897" s="38" t="str">
        <f t="shared" si="483"/>
        <v/>
      </c>
      <c r="U897" s="38" t="str">
        <f t="shared" si="484"/>
        <v/>
      </c>
      <c r="V897" s="38" t="b">
        <f t="shared" si="485"/>
        <v>1</v>
      </c>
      <c r="W897" s="37" t="str">
        <f t="array" ref="W897:AG897">IF(V897,"",IVSolution($M897,$N897,$O897,R897,S897,T897,U897,$E897,$F897,$G897,$H897,$I897))</f>
        <v/>
      </c>
      <c r="X897" s="37" t="str">
        <v/>
      </c>
      <c r="Y897" s="37" t="str">
        <v/>
      </c>
      <c r="Z897" s="39" t="str">
        <v/>
      </c>
      <c r="AA897" s="39" t="str">
        <v/>
      </c>
      <c r="AB897" s="37" t="str">
        <v/>
      </c>
      <c r="AC897" s="37" t="str">
        <v/>
      </c>
      <c r="AD897" s="37" t="str">
        <v/>
      </c>
      <c r="AE897" s="37" t="str">
        <v/>
      </c>
      <c r="AF897" s="37" t="str">
        <v/>
      </c>
      <c r="AG897" s="37" t="str">
        <v/>
      </c>
      <c r="AH897" s="40" t="str">
        <f t="shared" si="486"/>
        <v/>
      </c>
      <c r="AI897" s="36" t="str">
        <f>IFERROR(INDEX('Level Multipliers'!$D:$D,MATCH(AH897,'Level Multipliers'!$A:$A,0)),"")</f>
        <v/>
      </c>
      <c r="AJ897" s="37" t="str">
        <f t="shared" si="487"/>
        <v/>
      </c>
      <c r="AK897" s="37" t="str">
        <f t="shared" si="488"/>
        <v/>
      </c>
      <c r="AL897" s="38" t="str">
        <f t="shared" si="489"/>
        <v/>
      </c>
      <c r="AM897" s="38" t="str">
        <f t="shared" si="490"/>
        <v/>
      </c>
      <c r="AN897" s="38" t="b">
        <f t="shared" si="491"/>
        <v>1</v>
      </c>
      <c r="AO897" s="37" t="str">
        <f t="array" ref="AO897:AY897">IF(AN897,"",IVSolution($M897,$N897,$O897,AJ897,AK897,AL897,AM897,$E897,$F897,$G897,$H897,$I897))</f>
        <v/>
      </c>
      <c r="AP897" s="37" t="str">
        <v/>
      </c>
      <c r="AQ897" s="37" t="str">
        <v/>
      </c>
      <c r="AR897" s="39" t="str">
        <v/>
      </c>
      <c r="AS897" s="39" t="str">
        <v/>
      </c>
      <c r="AT897" s="37" t="str">
        <v/>
      </c>
      <c r="AU897" s="37" t="str">
        <v/>
      </c>
      <c r="AV897" s="37" t="str">
        <v/>
      </c>
      <c r="AW897" s="37" t="str">
        <v/>
      </c>
      <c r="AX897" s="37" t="str">
        <v/>
      </c>
      <c r="AY897" s="37" t="str">
        <v/>
      </c>
      <c r="AZ897" s="40" t="str">
        <f t="shared" si="492"/>
        <v/>
      </c>
      <c r="BA897" s="36" t="str">
        <f>IFERROR(INDEX('Level Multipliers'!$D:$D,MATCH(AZ897,'Level Multipliers'!$A:$A,0)),"")</f>
        <v/>
      </c>
      <c r="BB897" s="37" t="str">
        <f t="shared" si="493"/>
        <v/>
      </c>
      <c r="BC897" s="37" t="str">
        <f t="shared" si="494"/>
        <v/>
      </c>
      <c r="BD897" s="38" t="str">
        <f t="shared" si="495"/>
        <v/>
      </c>
      <c r="BE897" s="38" t="str">
        <f t="shared" si="496"/>
        <v/>
      </c>
      <c r="BF897" s="38" t="b">
        <f t="shared" si="497"/>
        <v>1</v>
      </c>
      <c r="BG897" s="37" t="str">
        <f t="array" ref="BG897:BQ897">IF(BF897,"",IVSolution($M897,$N897,$O897,BB897,BC897,BD897,BE897,$E897,$F897,$G897,$H897,$I897))</f>
        <v/>
      </c>
      <c r="BH897" s="37" t="str">
        <v/>
      </c>
      <c r="BI897" s="37" t="str">
        <v/>
      </c>
      <c r="BJ897" s="39" t="str">
        <v/>
      </c>
      <c r="BK897" s="39" t="str">
        <v/>
      </c>
      <c r="BL897" s="37" t="str">
        <v/>
      </c>
      <c r="BM897" s="37" t="str">
        <v/>
      </c>
      <c r="BN897" s="37" t="str">
        <v/>
      </c>
      <c r="BO897" s="37" t="str">
        <v/>
      </c>
      <c r="BP897" s="37" t="str">
        <v/>
      </c>
      <c r="BQ897" s="37" t="str">
        <v/>
      </c>
      <c r="BR897" s="40" t="str">
        <f t="shared" si="498"/>
        <v/>
      </c>
      <c r="BS897" s="36" t="str">
        <f>IFERROR(INDEX('Level Multipliers'!$D:$D,MATCH(BR897,'Level Multipliers'!$A:$A,0)),"")</f>
        <v/>
      </c>
      <c r="BT897" s="37" t="str">
        <f t="shared" si="499"/>
        <v/>
      </c>
      <c r="BU897" s="37" t="str">
        <f t="shared" si="500"/>
        <v/>
      </c>
      <c r="BV897" s="38" t="str">
        <f t="shared" si="501"/>
        <v/>
      </c>
      <c r="BW897" s="38" t="str">
        <f t="shared" si="502"/>
        <v/>
      </c>
      <c r="BX897" s="38" t="b">
        <f t="shared" si="503"/>
        <v>1</v>
      </c>
      <c r="BY897" s="37" t="str">
        <f t="array" ref="BY897:CI897">IF(BX897,"",IVSolution($M897,$N897,$O897,BT897,BU897,BV897,BW897,$E897,$F897,$G897,$H897,$I897))</f>
        <v/>
      </c>
      <c r="BZ897" s="37" t="str">
        <v/>
      </c>
      <c r="CA897" s="37" t="str">
        <v/>
      </c>
      <c r="CB897" s="39" t="str">
        <v/>
      </c>
      <c r="CC897" s="39" t="str">
        <v/>
      </c>
      <c r="CD897" s="37" t="str">
        <v/>
      </c>
      <c r="CE897" s="37" t="str">
        <v/>
      </c>
      <c r="CF897" s="37" t="str">
        <v/>
      </c>
      <c r="CG897" s="37" t="str">
        <v/>
      </c>
      <c r="CH897" s="37" t="str">
        <v/>
      </c>
      <c r="CI897" s="37" t="str">
        <v/>
      </c>
      <c r="CJ897" s="41" t="str">
        <f t="shared" si="504"/>
        <v/>
      </c>
      <c r="CK897" s="41" t="str">
        <f t="shared" si="505"/>
        <v/>
      </c>
      <c r="CL897" s="61" t="str">
        <f t="shared" si="506"/>
        <v/>
      </c>
      <c r="CM897" s="39" t="str">
        <f t="shared" si="507"/>
        <v/>
      </c>
      <c r="CN897" s="39" t="str">
        <f t="shared" si="508"/>
        <v/>
      </c>
      <c r="CO897" s="42" t="str">
        <f t="shared" si="509"/>
        <v/>
      </c>
      <c r="CP897" s="42" t="str">
        <f t="shared" si="510"/>
        <v/>
      </c>
      <c r="CQ897" s="42" t="str">
        <f t="shared" si="511"/>
        <v/>
      </c>
      <c r="CR897" s="42" t="str">
        <f t="shared" si="512"/>
        <v/>
      </c>
      <c r="CS897" s="42" t="str">
        <f t="shared" si="513"/>
        <v/>
      </c>
      <c r="CT897" s="42" t="str">
        <f t="shared" si="514"/>
        <v/>
      </c>
      <c r="CU897" s="43" t="str">
        <f t="shared" si="515"/>
        <v/>
      </c>
      <c r="CV897" s="43" t="str">
        <f t="shared" si="516"/>
        <v/>
      </c>
      <c r="CW897" s="43" t="str">
        <f t="shared" si="517"/>
        <v/>
      </c>
      <c r="CX897" s="13"/>
    </row>
    <row r="898" spans="1:102" x14ac:dyDescent="0.25">
      <c r="A898" s="31"/>
      <c r="B898" s="13"/>
      <c r="C898" s="13"/>
      <c r="D898" s="13"/>
      <c r="E898" s="32"/>
      <c r="F898" s="32"/>
      <c r="G898" s="32"/>
      <c r="H898" s="32"/>
      <c r="I898" s="32"/>
      <c r="J898" s="13"/>
      <c r="K898" s="33"/>
      <c r="L898" s="34" t="str">
        <f>IFERROR(INDEX('Pokemon Data'!A:A,MATCH($A898,'Pokemon Data'!$B:$B,0)),"")</f>
        <v/>
      </c>
      <c r="M898" s="34" t="str">
        <f>IFERROR(INDEX('Pokemon Data'!I:I,MATCH($A898,'Pokemon Data'!$B:$B,0)),"")</f>
        <v/>
      </c>
      <c r="N898" s="34" t="str">
        <f>IFERROR(INDEX('Pokemon Data'!J:J,MATCH($A898,'Pokemon Data'!$B:$B,0)),"")</f>
        <v/>
      </c>
      <c r="O898" s="34" t="str">
        <f>IFERROR(INDEX('Pokemon Data'!K:K,MATCH($A898,'Pokemon Data'!$B:$B,0)),"")</f>
        <v/>
      </c>
      <c r="P898" s="35" t="str">
        <f>IFERROR(INDEX('Level Multipliers'!$A:$A,MATCH($D898,'Level Multipliers'!$B:$B,0)),"")</f>
        <v/>
      </c>
      <c r="Q898" s="36" t="str">
        <f>IFERROR(INDEX('Level Multipliers'!$D:$D,MATCH(P898,'Level Multipliers'!$A:$A,0)),"")</f>
        <v/>
      </c>
      <c r="R898" s="37" t="str">
        <f t="shared" si="481"/>
        <v/>
      </c>
      <c r="S898" s="37" t="str">
        <f t="shared" si="482"/>
        <v/>
      </c>
      <c r="T898" s="38" t="str">
        <f t="shared" si="483"/>
        <v/>
      </c>
      <c r="U898" s="38" t="str">
        <f t="shared" si="484"/>
        <v/>
      </c>
      <c r="V898" s="38" t="b">
        <f t="shared" si="485"/>
        <v>1</v>
      </c>
      <c r="W898" s="37" t="str">
        <f t="array" ref="W898:AG898">IF(V898,"",IVSolution($M898,$N898,$O898,R898,S898,T898,U898,$E898,$F898,$G898,$H898,$I898))</f>
        <v/>
      </c>
      <c r="X898" s="37" t="str">
        <v/>
      </c>
      <c r="Y898" s="37" t="str">
        <v/>
      </c>
      <c r="Z898" s="39" t="str">
        <v/>
      </c>
      <c r="AA898" s="39" t="str">
        <v/>
      </c>
      <c r="AB898" s="37" t="str">
        <v/>
      </c>
      <c r="AC898" s="37" t="str">
        <v/>
      </c>
      <c r="AD898" s="37" t="str">
        <v/>
      </c>
      <c r="AE898" s="37" t="str">
        <v/>
      </c>
      <c r="AF898" s="37" t="str">
        <v/>
      </c>
      <c r="AG898" s="37" t="str">
        <v/>
      </c>
      <c r="AH898" s="40" t="str">
        <f t="shared" si="486"/>
        <v/>
      </c>
      <c r="AI898" s="36" t="str">
        <f>IFERROR(INDEX('Level Multipliers'!$D:$D,MATCH(AH898,'Level Multipliers'!$A:$A,0)),"")</f>
        <v/>
      </c>
      <c r="AJ898" s="37" t="str">
        <f t="shared" si="487"/>
        <v/>
      </c>
      <c r="AK898" s="37" t="str">
        <f t="shared" si="488"/>
        <v/>
      </c>
      <c r="AL898" s="38" t="str">
        <f t="shared" si="489"/>
        <v/>
      </c>
      <c r="AM898" s="38" t="str">
        <f t="shared" si="490"/>
        <v/>
      </c>
      <c r="AN898" s="38" t="b">
        <f t="shared" si="491"/>
        <v>1</v>
      </c>
      <c r="AO898" s="37" t="str">
        <f t="array" ref="AO898:AY898">IF(AN898,"",IVSolution($M898,$N898,$O898,AJ898,AK898,AL898,AM898,$E898,$F898,$G898,$H898,$I898))</f>
        <v/>
      </c>
      <c r="AP898" s="37" t="str">
        <v/>
      </c>
      <c r="AQ898" s="37" t="str">
        <v/>
      </c>
      <c r="AR898" s="39" t="str">
        <v/>
      </c>
      <c r="AS898" s="39" t="str">
        <v/>
      </c>
      <c r="AT898" s="37" t="str">
        <v/>
      </c>
      <c r="AU898" s="37" t="str">
        <v/>
      </c>
      <c r="AV898" s="37" t="str">
        <v/>
      </c>
      <c r="AW898" s="37" t="str">
        <v/>
      </c>
      <c r="AX898" s="37" t="str">
        <v/>
      </c>
      <c r="AY898" s="37" t="str">
        <v/>
      </c>
      <c r="AZ898" s="40" t="str">
        <f t="shared" si="492"/>
        <v/>
      </c>
      <c r="BA898" s="36" t="str">
        <f>IFERROR(INDEX('Level Multipliers'!$D:$D,MATCH(AZ898,'Level Multipliers'!$A:$A,0)),"")</f>
        <v/>
      </c>
      <c r="BB898" s="37" t="str">
        <f t="shared" si="493"/>
        <v/>
      </c>
      <c r="BC898" s="37" t="str">
        <f t="shared" si="494"/>
        <v/>
      </c>
      <c r="BD898" s="38" t="str">
        <f t="shared" si="495"/>
        <v/>
      </c>
      <c r="BE898" s="38" t="str">
        <f t="shared" si="496"/>
        <v/>
      </c>
      <c r="BF898" s="38" t="b">
        <f t="shared" si="497"/>
        <v>1</v>
      </c>
      <c r="BG898" s="37" t="str">
        <f t="array" ref="BG898:BQ898">IF(BF898,"",IVSolution($M898,$N898,$O898,BB898,BC898,BD898,BE898,$E898,$F898,$G898,$H898,$I898))</f>
        <v/>
      </c>
      <c r="BH898" s="37" t="str">
        <v/>
      </c>
      <c r="BI898" s="37" t="str">
        <v/>
      </c>
      <c r="BJ898" s="39" t="str">
        <v/>
      </c>
      <c r="BK898" s="39" t="str">
        <v/>
      </c>
      <c r="BL898" s="37" t="str">
        <v/>
      </c>
      <c r="BM898" s="37" t="str">
        <v/>
      </c>
      <c r="BN898" s="37" t="str">
        <v/>
      </c>
      <c r="BO898" s="37" t="str">
        <v/>
      </c>
      <c r="BP898" s="37" t="str">
        <v/>
      </c>
      <c r="BQ898" s="37" t="str">
        <v/>
      </c>
      <c r="BR898" s="40" t="str">
        <f t="shared" si="498"/>
        <v/>
      </c>
      <c r="BS898" s="36" t="str">
        <f>IFERROR(INDEX('Level Multipliers'!$D:$D,MATCH(BR898,'Level Multipliers'!$A:$A,0)),"")</f>
        <v/>
      </c>
      <c r="BT898" s="37" t="str">
        <f t="shared" si="499"/>
        <v/>
      </c>
      <c r="BU898" s="37" t="str">
        <f t="shared" si="500"/>
        <v/>
      </c>
      <c r="BV898" s="38" t="str">
        <f t="shared" si="501"/>
        <v/>
      </c>
      <c r="BW898" s="38" t="str">
        <f t="shared" si="502"/>
        <v/>
      </c>
      <c r="BX898" s="38" t="b">
        <f t="shared" si="503"/>
        <v>1</v>
      </c>
      <c r="BY898" s="37" t="str">
        <f t="array" ref="BY898:CI898">IF(BX898,"",IVSolution($M898,$N898,$O898,BT898,BU898,BV898,BW898,$E898,$F898,$G898,$H898,$I898))</f>
        <v/>
      </c>
      <c r="BZ898" s="37" t="str">
        <v/>
      </c>
      <c r="CA898" s="37" t="str">
        <v/>
      </c>
      <c r="CB898" s="39" t="str">
        <v/>
      </c>
      <c r="CC898" s="39" t="str">
        <v/>
      </c>
      <c r="CD898" s="37" t="str">
        <v/>
      </c>
      <c r="CE898" s="37" t="str">
        <v/>
      </c>
      <c r="CF898" s="37" t="str">
        <v/>
      </c>
      <c r="CG898" s="37" t="str">
        <v/>
      </c>
      <c r="CH898" s="37" t="str">
        <v/>
      </c>
      <c r="CI898" s="37" t="str">
        <v/>
      </c>
      <c r="CJ898" s="41" t="str">
        <f t="shared" si="504"/>
        <v/>
      </c>
      <c r="CK898" s="41" t="str">
        <f t="shared" si="505"/>
        <v/>
      </c>
      <c r="CL898" s="61" t="str">
        <f t="shared" si="506"/>
        <v/>
      </c>
      <c r="CM898" s="39" t="str">
        <f t="shared" si="507"/>
        <v/>
      </c>
      <c r="CN898" s="39" t="str">
        <f t="shared" si="508"/>
        <v/>
      </c>
      <c r="CO898" s="42" t="str">
        <f t="shared" si="509"/>
        <v/>
      </c>
      <c r="CP898" s="42" t="str">
        <f t="shared" si="510"/>
        <v/>
      </c>
      <c r="CQ898" s="42" t="str">
        <f t="shared" si="511"/>
        <v/>
      </c>
      <c r="CR898" s="42" t="str">
        <f t="shared" si="512"/>
        <v/>
      </c>
      <c r="CS898" s="42" t="str">
        <f t="shared" si="513"/>
        <v/>
      </c>
      <c r="CT898" s="42" t="str">
        <f t="shared" si="514"/>
        <v/>
      </c>
      <c r="CU898" s="43" t="str">
        <f t="shared" si="515"/>
        <v/>
      </c>
      <c r="CV898" s="43" t="str">
        <f t="shared" si="516"/>
        <v/>
      </c>
      <c r="CW898" s="43" t="str">
        <f t="shared" si="517"/>
        <v/>
      </c>
      <c r="CX898" s="13"/>
    </row>
    <row r="899" spans="1:102" x14ac:dyDescent="0.25">
      <c r="A899" s="31"/>
      <c r="B899" s="13"/>
      <c r="C899" s="13"/>
      <c r="D899" s="13"/>
      <c r="E899" s="32"/>
      <c r="F899" s="32"/>
      <c r="G899" s="32"/>
      <c r="H899" s="32"/>
      <c r="I899" s="32"/>
      <c r="J899" s="13"/>
      <c r="K899" s="33"/>
      <c r="L899" s="34" t="str">
        <f>IFERROR(INDEX('Pokemon Data'!A:A,MATCH($A899,'Pokemon Data'!$B:$B,0)),"")</f>
        <v/>
      </c>
      <c r="M899" s="34" t="str">
        <f>IFERROR(INDEX('Pokemon Data'!I:I,MATCH($A899,'Pokemon Data'!$B:$B,0)),"")</f>
        <v/>
      </c>
      <c r="N899" s="34" t="str">
        <f>IFERROR(INDEX('Pokemon Data'!J:J,MATCH($A899,'Pokemon Data'!$B:$B,0)),"")</f>
        <v/>
      </c>
      <c r="O899" s="34" t="str">
        <f>IFERROR(INDEX('Pokemon Data'!K:K,MATCH($A899,'Pokemon Data'!$B:$B,0)),"")</f>
        <v/>
      </c>
      <c r="P899" s="35" t="str">
        <f>IFERROR(INDEX('Level Multipliers'!$A:$A,MATCH($D899,'Level Multipliers'!$B:$B,0)),"")</f>
        <v/>
      </c>
      <c r="Q899" s="36" t="str">
        <f>IFERROR(INDEX('Level Multipliers'!$D:$D,MATCH(P899,'Level Multipliers'!$A:$A,0)),"")</f>
        <v/>
      </c>
      <c r="R899" s="37" t="str">
        <f t="shared" ref="R899:R962" si="518">IF(P899="","",IF($C899&gt;10,MAX(0,ROUNDUP(Q899*$C899-$M899+1000,0)-1000),0))</f>
        <v/>
      </c>
      <c r="S899" s="37" t="str">
        <f t="shared" ref="S899:S962" si="519">IF(P899="","",MIN(15,ROUNDDOWN(Q899*($C899+1)-$M899+1000,0)-1000))</f>
        <v/>
      </c>
      <c r="T899" s="38" t="str">
        <f t="shared" ref="T899:T962" si="520">IFERROR(IF($B899&gt;10,100*Q899^4*$B899^2,$N899^2*$O899*($M899+R899)),"")</f>
        <v/>
      </c>
      <c r="U899" s="38" t="str">
        <f t="shared" ref="U899:U962" si="521">IFERROR(100*Q899^4*($B899+1)^2,"")</f>
        <v/>
      </c>
      <c r="V899" s="38" t="b">
        <f t="shared" ref="V899:V962" si="522">IFERROR(OR(AND($J899=0,INT(P899)&lt;&gt;P899),AND($K899&lt;&gt;"",P899&lt;&gt;$K899),R899&gt;15,S899&lt;0,T899&gt;(($N899+15)^2*($O899+15)*($M899+S899)),U899&lt;($N899^2*$O899*($M899+R899))),TRUE())</f>
        <v>1</v>
      </c>
      <c r="W899" s="37" t="str">
        <f t="array" ref="W899:AG899">IF(V899,"",IVSolution($M899,$N899,$O899,R899,S899,T899,U899,$E899,$F899,$G899,$H899,$I899))</f>
        <v/>
      </c>
      <c r="X899" s="37" t="str">
        <v/>
      </c>
      <c r="Y899" s="37" t="str">
        <v/>
      </c>
      <c r="Z899" s="39" t="str">
        <v/>
      </c>
      <c r="AA899" s="39" t="str">
        <v/>
      </c>
      <c r="AB899" s="37" t="str">
        <v/>
      </c>
      <c r="AC899" s="37" t="str">
        <v/>
      </c>
      <c r="AD899" s="37" t="str">
        <v/>
      </c>
      <c r="AE899" s="37" t="str">
        <v/>
      </c>
      <c r="AF899" s="37" t="str">
        <v/>
      </c>
      <c r="AG899" s="37" t="str">
        <v/>
      </c>
      <c r="AH899" s="40" t="str">
        <f t="shared" ref="AH899:AH962" si="523">IFERROR(P899+0.5,"")</f>
        <v/>
      </c>
      <c r="AI899" s="36" t="str">
        <f>IFERROR(INDEX('Level Multipliers'!$D:$D,MATCH(AH899,'Level Multipliers'!$A:$A,0)),"")</f>
        <v/>
      </c>
      <c r="AJ899" s="37" t="str">
        <f t="shared" ref="AJ899:AJ962" si="524">IF(AH899="","",IF($C899&gt;10,MAX(0,ROUNDUP(AI899*$C899-$M899+1000,0)-1000),0))</f>
        <v/>
      </c>
      <c r="AK899" s="37" t="str">
        <f t="shared" ref="AK899:AK962" si="525">IF(AH899="","",MIN(15,ROUNDDOWN(AI899*($C899+1)-$M899+1000,0)-1000))</f>
        <v/>
      </c>
      <c r="AL899" s="38" t="str">
        <f t="shared" ref="AL899:AL962" si="526">IFERROR(IF($B899&gt;10,100*AI899^4*$B899^2,$N899^2*$O899*($M899+AJ899)),"")</f>
        <v/>
      </c>
      <c r="AM899" s="38" t="str">
        <f t="shared" ref="AM899:AM962" si="527">IFERROR(100*AI899^4*($B899+1)^2,"")</f>
        <v/>
      </c>
      <c r="AN899" s="38" t="b">
        <f t="shared" ref="AN899:AN962" si="528">IFERROR(OR(AND($J899=0,INT(AH899)&lt;&gt;AH899),AND($K899&lt;&gt;"",AH899&lt;&gt;$K899),AJ899&gt;15,AK899&lt;0,AL899&gt;(($N899+15)^2*($O899+15)*($M899+AK899)),AM899&lt;($N899^2*$O899*($M899+AJ899))),TRUE())</f>
        <v>1</v>
      </c>
      <c r="AO899" s="37" t="str">
        <f t="array" ref="AO899:AY899">IF(AN899,"",IVSolution($M899,$N899,$O899,AJ899,AK899,AL899,AM899,$E899,$F899,$G899,$H899,$I899))</f>
        <v/>
      </c>
      <c r="AP899" s="37" t="str">
        <v/>
      </c>
      <c r="AQ899" s="37" t="str">
        <v/>
      </c>
      <c r="AR899" s="39" t="str">
        <v/>
      </c>
      <c r="AS899" s="39" t="str">
        <v/>
      </c>
      <c r="AT899" s="37" t="str">
        <v/>
      </c>
      <c r="AU899" s="37" t="str">
        <v/>
      </c>
      <c r="AV899" s="37" t="str">
        <v/>
      </c>
      <c r="AW899" s="37" t="str">
        <v/>
      </c>
      <c r="AX899" s="37" t="str">
        <v/>
      </c>
      <c r="AY899" s="37" t="str">
        <v/>
      </c>
      <c r="AZ899" s="40" t="str">
        <f t="shared" ref="AZ899:AZ962" si="529">IFERROR(AH899+0.5,"")</f>
        <v/>
      </c>
      <c r="BA899" s="36" t="str">
        <f>IFERROR(INDEX('Level Multipliers'!$D:$D,MATCH(AZ899,'Level Multipliers'!$A:$A,0)),"")</f>
        <v/>
      </c>
      <c r="BB899" s="37" t="str">
        <f t="shared" ref="BB899:BB962" si="530">IF(AZ899="","",IF($C899&gt;10,MAX(0,ROUNDUP(BA899*$C899-$M899+1000,0)-1000),0))</f>
        <v/>
      </c>
      <c r="BC899" s="37" t="str">
        <f t="shared" ref="BC899:BC962" si="531">IF(AZ899="","",MIN(15,ROUNDDOWN(BA899*($C899+1)-$M899+1000,0)-1000))</f>
        <v/>
      </c>
      <c r="BD899" s="38" t="str">
        <f t="shared" ref="BD899:BD962" si="532">IFERROR(IF($B899&gt;10,100*BA899^4*$B899^2,$N899^2*$O899*($M899+BB899)),"")</f>
        <v/>
      </c>
      <c r="BE899" s="38" t="str">
        <f t="shared" ref="BE899:BE962" si="533">IFERROR(100*BA899^4*($B899+1)^2,"")</f>
        <v/>
      </c>
      <c r="BF899" s="38" t="b">
        <f t="shared" ref="BF899:BF962" si="534">IFERROR(OR(AND($J899=0,INT(AZ899)&lt;&gt;AZ899),AND($K899&lt;&gt;"",AZ899&lt;&gt;$K899),BB899&gt;15,BC899&lt;0,BD899&gt;(($N899+15)^2*($O899+15)*($M899+BC899)),BE899&lt;($N899^2*$O899*($M899+BB899))),TRUE())</f>
        <v>1</v>
      </c>
      <c r="BG899" s="37" t="str">
        <f t="array" ref="BG899:BQ899">IF(BF899,"",IVSolution($M899,$N899,$O899,BB899,BC899,BD899,BE899,$E899,$F899,$G899,$H899,$I899))</f>
        <v/>
      </c>
      <c r="BH899" s="37" t="str">
        <v/>
      </c>
      <c r="BI899" s="37" t="str">
        <v/>
      </c>
      <c r="BJ899" s="39" t="str">
        <v/>
      </c>
      <c r="BK899" s="39" t="str">
        <v/>
      </c>
      <c r="BL899" s="37" t="str">
        <v/>
      </c>
      <c r="BM899" s="37" t="str">
        <v/>
      </c>
      <c r="BN899" s="37" t="str">
        <v/>
      </c>
      <c r="BO899" s="37" t="str">
        <v/>
      </c>
      <c r="BP899" s="37" t="str">
        <v/>
      </c>
      <c r="BQ899" s="37" t="str">
        <v/>
      </c>
      <c r="BR899" s="40" t="str">
        <f t="shared" ref="BR899:BR962" si="535">IFERROR(AZ899+0.5,"")</f>
        <v/>
      </c>
      <c r="BS899" s="36" t="str">
        <f>IFERROR(INDEX('Level Multipliers'!$D:$D,MATCH(BR899,'Level Multipliers'!$A:$A,0)),"")</f>
        <v/>
      </c>
      <c r="BT899" s="37" t="str">
        <f t="shared" ref="BT899:BT962" si="536">IF(BR899="","",IF($C899&gt;10,MAX(0,ROUNDUP(BS899*$C899-$M899+1000,0)-1000),0))</f>
        <v/>
      </c>
      <c r="BU899" s="37" t="str">
        <f t="shared" ref="BU899:BU962" si="537">IF(BR899="","",MIN(15,ROUNDDOWN(BS899*($C899+1)-$M899+1000,0)-1000))</f>
        <v/>
      </c>
      <c r="BV899" s="38" t="str">
        <f t="shared" ref="BV899:BV962" si="538">IFERROR(IF($B899&gt;10,100*BS899^4*$B899^2,$N899^2*$O899*($M899+BT899)),"")</f>
        <v/>
      </c>
      <c r="BW899" s="38" t="str">
        <f t="shared" ref="BW899:BW962" si="539">IFERROR(100*BS899^4*($B899+1)^2,"")</f>
        <v/>
      </c>
      <c r="BX899" s="38" t="b">
        <f t="shared" ref="BX899:BX962" si="540">IFERROR(OR(AND($J899=0,INT(BR899)&lt;&gt;BR899),AND($K899&lt;&gt;"",BR899&lt;&gt;$K899),BT899&gt;15,BU899&lt;0,BV899&gt;(($N899+15)^2*($O899+15)*($M899+BU899)),BW899&lt;($N899^2*$O899*($M899+BT899))),TRUE())</f>
        <v>1</v>
      </c>
      <c r="BY899" s="37" t="str">
        <f t="array" ref="BY899:CI899">IF(BX899,"",IVSolution($M899,$N899,$O899,BT899,BU899,BV899,BW899,$E899,$F899,$G899,$H899,$I899))</f>
        <v/>
      </c>
      <c r="BZ899" s="37" t="str">
        <v/>
      </c>
      <c r="CA899" s="37" t="str">
        <v/>
      </c>
      <c r="CB899" s="39" t="str">
        <v/>
      </c>
      <c r="CC899" s="39" t="str">
        <v/>
      </c>
      <c r="CD899" s="37" t="str">
        <v/>
      </c>
      <c r="CE899" s="37" t="str">
        <v/>
      </c>
      <c r="CF899" s="37" t="str">
        <v/>
      </c>
      <c r="CG899" s="37" t="str">
        <v/>
      </c>
      <c r="CH899" s="37" t="str">
        <v/>
      </c>
      <c r="CI899" s="37" t="str">
        <v/>
      </c>
      <c r="CJ899" s="41" t="str">
        <f t="shared" ref="CJ899:CJ962" si="541">IF(IFERROR(W899*1,0)&gt;0,P899,IF(IFERROR(AO899*1,0)&gt;0,AH899,IF(IFERROR(BG899*1,0)&gt;0,AZ899,IF(IFERROR(BY899*1,0)&gt;0,BR899,""))))</f>
        <v/>
      </c>
      <c r="CK899" s="41" t="str">
        <f t="shared" ref="CK899:CK962" si="542">IF(IFERROR(BY899*1,0)&gt;0,BR899,IF(IFERROR(BG899*1,0)&gt;0,AZ899,IF(IFERROR(AO899*1,0)&gt;0,AH899,IF(IFERROR(W899*1,0)&gt;0,P899,""))))</f>
        <v/>
      </c>
      <c r="CL899" s="61" t="str">
        <f t="shared" ref="CL899:CL962" si="543">IF(OR(CJ899="",CK899=""),"",(CM899+CN899)/2)</f>
        <v/>
      </c>
      <c r="CM899" s="39" t="str">
        <f t="shared" ref="CM899:CM962" si="544">IF(OR(CJ899="",CK899=""),"",MIN(Z899,AR899,BJ899,CB899))</f>
        <v/>
      </c>
      <c r="CN899" s="39" t="str">
        <f t="shared" ref="CN899:CN962" si="545">IF(OR(CJ899="",CK899=""),"",MAX(AA899,AS899,BK899,CC899))</f>
        <v/>
      </c>
      <c r="CO899" s="42" t="str">
        <f t="shared" ref="CO899:CO962" si="546">IF(OR(CJ899="",CK899=""),"",MIN(AB899,AT899,BL899,CD899))</f>
        <v/>
      </c>
      <c r="CP899" s="42" t="str">
        <f t="shared" ref="CP899:CP962" si="547">IF(OR(CJ899="",CK899=""),"",MAX(AC899,AU899,BM899,CE899))</f>
        <v/>
      </c>
      <c r="CQ899" s="42" t="str">
        <f t="shared" ref="CQ899:CQ962" si="548">IF(OR(CJ899="",CK899=""),"",MIN(AD899,AV899,BN899,CF899))</f>
        <v/>
      </c>
      <c r="CR899" s="42" t="str">
        <f t="shared" ref="CR899:CR962" si="549">IF(OR(CJ899="",CK899=""),"",MAX(AE899,AW899,BO899,CG899))</f>
        <v/>
      </c>
      <c r="CS899" s="42" t="str">
        <f t="shared" ref="CS899:CS962" si="550">IF(OR(CJ899="",CK899=""),"",MIN(AF899,AX899,BP899,CH899))</f>
        <v/>
      </c>
      <c r="CT899" s="42" t="str">
        <f t="shared" ref="CT899:CT962" si="551">IF(OR(CJ899="",CK899=""),"",MAX(AG899,AY899,BQ899,CI899))</f>
        <v/>
      </c>
      <c r="CU899" s="43" t="str">
        <f t="shared" ref="CU899:CU962" si="552">IF(CO899=CP899,CP899,CO899&amp;"-"&amp;CP899)</f>
        <v/>
      </c>
      <c r="CV899" s="43" t="str">
        <f t="shared" ref="CV899:CV962" si="553">IF(CQ899=CR899,CR899,CQ899&amp;"-"&amp;CR899)</f>
        <v/>
      </c>
      <c r="CW899" s="43" t="str">
        <f t="shared" ref="CW899:CW962" si="554">IF(CS899=CT899,CT899,CS899&amp;"-"&amp;CT899)</f>
        <v/>
      </c>
      <c r="CX899" s="13"/>
    </row>
    <row r="900" spans="1:102" x14ac:dyDescent="0.25">
      <c r="A900" s="31"/>
      <c r="B900" s="13"/>
      <c r="C900" s="13"/>
      <c r="D900" s="13"/>
      <c r="E900" s="32"/>
      <c r="F900" s="32"/>
      <c r="G900" s="32"/>
      <c r="H900" s="32"/>
      <c r="I900" s="32"/>
      <c r="J900" s="13"/>
      <c r="K900" s="33"/>
      <c r="L900" s="34" t="str">
        <f>IFERROR(INDEX('Pokemon Data'!A:A,MATCH($A900,'Pokemon Data'!$B:$B,0)),"")</f>
        <v/>
      </c>
      <c r="M900" s="34" t="str">
        <f>IFERROR(INDEX('Pokemon Data'!I:I,MATCH($A900,'Pokemon Data'!$B:$B,0)),"")</f>
        <v/>
      </c>
      <c r="N900" s="34" t="str">
        <f>IFERROR(INDEX('Pokemon Data'!J:J,MATCH($A900,'Pokemon Data'!$B:$B,0)),"")</f>
        <v/>
      </c>
      <c r="O900" s="34" t="str">
        <f>IFERROR(INDEX('Pokemon Data'!K:K,MATCH($A900,'Pokemon Data'!$B:$B,0)),"")</f>
        <v/>
      </c>
      <c r="P900" s="35" t="str">
        <f>IFERROR(INDEX('Level Multipliers'!$A:$A,MATCH($D900,'Level Multipliers'!$B:$B,0)),"")</f>
        <v/>
      </c>
      <c r="Q900" s="36" t="str">
        <f>IFERROR(INDEX('Level Multipliers'!$D:$D,MATCH(P900,'Level Multipliers'!$A:$A,0)),"")</f>
        <v/>
      </c>
      <c r="R900" s="37" t="str">
        <f t="shared" si="518"/>
        <v/>
      </c>
      <c r="S900" s="37" t="str">
        <f t="shared" si="519"/>
        <v/>
      </c>
      <c r="T900" s="38" t="str">
        <f t="shared" si="520"/>
        <v/>
      </c>
      <c r="U900" s="38" t="str">
        <f t="shared" si="521"/>
        <v/>
      </c>
      <c r="V900" s="38" t="b">
        <f t="shared" si="522"/>
        <v>1</v>
      </c>
      <c r="W900" s="37" t="str">
        <f t="array" ref="W900:AG900">IF(V900,"",IVSolution($M900,$N900,$O900,R900,S900,T900,U900,$E900,$F900,$G900,$H900,$I900))</f>
        <v/>
      </c>
      <c r="X900" s="37" t="str">
        <v/>
      </c>
      <c r="Y900" s="37" t="str">
        <v/>
      </c>
      <c r="Z900" s="39" t="str">
        <v/>
      </c>
      <c r="AA900" s="39" t="str">
        <v/>
      </c>
      <c r="AB900" s="37" t="str">
        <v/>
      </c>
      <c r="AC900" s="37" t="str">
        <v/>
      </c>
      <c r="AD900" s="37" t="str">
        <v/>
      </c>
      <c r="AE900" s="37" t="str">
        <v/>
      </c>
      <c r="AF900" s="37" t="str">
        <v/>
      </c>
      <c r="AG900" s="37" t="str">
        <v/>
      </c>
      <c r="AH900" s="40" t="str">
        <f t="shared" si="523"/>
        <v/>
      </c>
      <c r="AI900" s="36" t="str">
        <f>IFERROR(INDEX('Level Multipliers'!$D:$D,MATCH(AH900,'Level Multipliers'!$A:$A,0)),"")</f>
        <v/>
      </c>
      <c r="AJ900" s="37" t="str">
        <f t="shared" si="524"/>
        <v/>
      </c>
      <c r="AK900" s="37" t="str">
        <f t="shared" si="525"/>
        <v/>
      </c>
      <c r="AL900" s="38" t="str">
        <f t="shared" si="526"/>
        <v/>
      </c>
      <c r="AM900" s="38" t="str">
        <f t="shared" si="527"/>
        <v/>
      </c>
      <c r="AN900" s="38" t="b">
        <f t="shared" si="528"/>
        <v>1</v>
      </c>
      <c r="AO900" s="37" t="str">
        <f t="array" ref="AO900:AY900">IF(AN900,"",IVSolution($M900,$N900,$O900,AJ900,AK900,AL900,AM900,$E900,$F900,$G900,$H900,$I900))</f>
        <v/>
      </c>
      <c r="AP900" s="37" t="str">
        <v/>
      </c>
      <c r="AQ900" s="37" t="str">
        <v/>
      </c>
      <c r="AR900" s="39" t="str">
        <v/>
      </c>
      <c r="AS900" s="39" t="str">
        <v/>
      </c>
      <c r="AT900" s="37" t="str">
        <v/>
      </c>
      <c r="AU900" s="37" t="str">
        <v/>
      </c>
      <c r="AV900" s="37" t="str">
        <v/>
      </c>
      <c r="AW900" s="37" t="str">
        <v/>
      </c>
      <c r="AX900" s="37" t="str">
        <v/>
      </c>
      <c r="AY900" s="37" t="str">
        <v/>
      </c>
      <c r="AZ900" s="40" t="str">
        <f t="shared" si="529"/>
        <v/>
      </c>
      <c r="BA900" s="36" t="str">
        <f>IFERROR(INDEX('Level Multipliers'!$D:$D,MATCH(AZ900,'Level Multipliers'!$A:$A,0)),"")</f>
        <v/>
      </c>
      <c r="BB900" s="37" t="str">
        <f t="shared" si="530"/>
        <v/>
      </c>
      <c r="BC900" s="37" t="str">
        <f t="shared" si="531"/>
        <v/>
      </c>
      <c r="BD900" s="38" t="str">
        <f t="shared" si="532"/>
        <v/>
      </c>
      <c r="BE900" s="38" t="str">
        <f t="shared" si="533"/>
        <v/>
      </c>
      <c r="BF900" s="38" t="b">
        <f t="shared" si="534"/>
        <v>1</v>
      </c>
      <c r="BG900" s="37" t="str">
        <f t="array" ref="BG900:BQ900">IF(BF900,"",IVSolution($M900,$N900,$O900,BB900,BC900,BD900,BE900,$E900,$F900,$G900,$H900,$I900))</f>
        <v/>
      </c>
      <c r="BH900" s="37" t="str">
        <v/>
      </c>
      <c r="BI900" s="37" t="str">
        <v/>
      </c>
      <c r="BJ900" s="39" t="str">
        <v/>
      </c>
      <c r="BK900" s="39" t="str">
        <v/>
      </c>
      <c r="BL900" s="37" t="str">
        <v/>
      </c>
      <c r="BM900" s="37" t="str">
        <v/>
      </c>
      <c r="BN900" s="37" t="str">
        <v/>
      </c>
      <c r="BO900" s="37" t="str">
        <v/>
      </c>
      <c r="BP900" s="37" t="str">
        <v/>
      </c>
      <c r="BQ900" s="37" t="str">
        <v/>
      </c>
      <c r="BR900" s="40" t="str">
        <f t="shared" si="535"/>
        <v/>
      </c>
      <c r="BS900" s="36" t="str">
        <f>IFERROR(INDEX('Level Multipliers'!$D:$D,MATCH(BR900,'Level Multipliers'!$A:$A,0)),"")</f>
        <v/>
      </c>
      <c r="BT900" s="37" t="str">
        <f t="shared" si="536"/>
        <v/>
      </c>
      <c r="BU900" s="37" t="str">
        <f t="shared" si="537"/>
        <v/>
      </c>
      <c r="BV900" s="38" t="str">
        <f t="shared" si="538"/>
        <v/>
      </c>
      <c r="BW900" s="38" t="str">
        <f t="shared" si="539"/>
        <v/>
      </c>
      <c r="BX900" s="38" t="b">
        <f t="shared" si="540"/>
        <v>1</v>
      </c>
      <c r="BY900" s="37" t="str">
        <f t="array" ref="BY900:CI900">IF(BX900,"",IVSolution($M900,$N900,$O900,BT900,BU900,BV900,BW900,$E900,$F900,$G900,$H900,$I900))</f>
        <v/>
      </c>
      <c r="BZ900" s="37" t="str">
        <v/>
      </c>
      <c r="CA900" s="37" t="str">
        <v/>
      </c>
      <c r="CB900" s="39" t="str">
        <v/>
      </c>
      <c r="CC900" s="39" t="str">
        <v/>
      </c>
      <c r="CD900" s="37" t="str">
        <v/>
      </c>
      <c r="CE900" s="37" t="str">
        <v/>
      </c>
      <c r="CF900" s="37" t="str">
        <v/>
      </c>
      <c r="CG900" s="37" t="str">
        <v/>
      </c>
      <c r="CH900" s="37" t="str">
        <v/>
      </c>
      <c r="CI900" s="37" t="str">
        <v/>
      </c>
      <c r="CJ900" s="41" t="str">
        <f t="shared" si="541"/>
        <v/>
      </c>
      <c r="CK900" s="41" t="str">
        <f t="shared" si="542"/>
        <v/>
      </c>
      <c r="CL900" s="61" t="str">
        <f t="shared" si="543"/>
        <v/>
      </c>
      <c r="CM900" s="39" t="str">
        <f t="shared" si="544"/>
        <v/>
      </c>
      <c r="CN900" s="39" t="str">
        <f t="shared" si="545"/>
        <v/>
      </c>
      <c r="CO900" s="42" t="str">
        <f t="shared" si="546"/>
        <v/>
      </c>
      <c r="CP900" s="42" t="str">
        <f t="shared" si="547"/>
        <v/>
      </c>
      <c r="CQ900" s="42" t="str">
        <f t="shared" si="548"/>
        <v/>
      </c>
      <c r="CR900" s="42" t="str">
        <f t="shared" si="549"/>
        <v/>
      </c>
      <c r="CS900" s="42" t="str">
        <f t="shared" si="550"/>
        <v/>
      </c>
      <c r="CT900" s="42" t="str">
        <f t="shared" si="551"/>
        <v/>
      </c>
      <c r="CU900" s="43" t="str">
        <f t="shared" si="552"/>
        <v/>
      </c>
      <c r="CV900" s="43" t="str">
        <f t="shared" si="553"/>
        <v/>
      </c>
      <c r="CW900" s="43" t="str">
        <f t="shared" si="554"/>
        <v/>
      </c>
      <c r="CX900" s="13"/>
    </row>
    <row r="901" spans="1:102" x14ac:dyDescent="0.25">
      <c r="A901" s="31"/>
      <c r="B901" s="13"/>
      <c r="C901" s="13"/>
      <c r="D901" s="13"/>
      <c r="E901" s="32"/>
      <c r="F901" s="32"/>
      <c r="G901" s="32"/>
      <c r="H901" s="32"/>
      <c r="I901" s="32"/>
      <c r="J901" s="13"/>
      <c r="K901" s="33"/>
      <c r="L901" s="34" t="str">
        <f>IFERROR(INDEX('Pokemon Data'!A:A,MATCH($A901,'Pokemon Data'!$B:$B,0)),"")</f>
        <v/>
      </c>
      <c r="M901" s="34" t="str">
        <f>IFERROR(INDEX('Pokemon Data'!I:I,MATCH($A901,'Pokemon Data'!$B:$B,0)),"")</f>
        <v/>
      </c>
      <c r="N901" s="34" t="str">
        <f>IFERROR(INDEX('Pokemon Data'!J:J,MATCH($A901,'Pokemon Data'!$B:$B,0)),"")</f>
        <v/>
      </c>
      <c r="O901" s="34" t="str">
        <f>IFERROR(INDEX('Pokemon Data'!K:K,MATCH($A901,'Pokemon Data'!$B:$B,0)),"")</f>
        <v/>
      </c>
      <c r="P901" s="35" t="str">
        <f>IFERROR(INDEX('Level Multipliers'!$A:$A,MATCH($D901,'Level Multipliers'!$B:$B,0)),"")</f>
        <v/>
      </c>
      <c r="Q901" s="36" t="str">
        <f>IFERROR(INDEX('Level Multipliers'!$D:$D,MATCH(P901,'Level Multipliers'!$A:$A,0)),"")</f>
        <v/>
      </c>
      <c r="R901" s="37" t="str">
        <f t="shared" si="518"/>
        <v/>
      </c>
      <c r="S901" s="37" t="str">
        <f t="shared" si="519"/>
        <v/>
      </c>
      <c r="T901" s="38" t="str">
        <f t="shared" si="520"/>
        <v/>
      </c>
      <c r="U901" s="38" t="str">
        <f t="shared" si="521"/>
        <v/>
      </c>
      <c r="V901" s="38" t="b">
        <f t="shared" si="522"/>
        <v>1</v>
      </c>
      <c r="W901" s="37" t="str">
        <f t="array" ref="W901:AG901">IF(V901,"",IVSolution($M901,$N901,$O901,R901,S901,T901,U901,$E901,$F901,$G901,$H901,$I901))</f>
        <v/>
      </c>
      <c r="X901" s="37" t="str">
        <v/>
      </c>
      <c r="Y901" s="37" t="str">
        <v/>
      </c>
      <c r="Z901" s="39" t="str">
        <v/>
      </c>
      <c r="AA901" s="39" t="str">
        <v/>
      </c>
      <c r="AB901" s="37" t="str">
        <v/>
      </c>
      <c r="AC901" s="37" t="str">
        <v/>
      </c>
      <c r="AD901" s="37" t="str">
        <v/>
      </c>
      <c r="AE901" s="37" t="str">
        <v/>
      </c>
      <c r="AF901" s="37" t="str">
        <v/>
      </c>
      <c r="AG901" s="37" t="str">
        <v/>
      </c>
      <c r="AH901" s="40" t="str">
        <f t="shared" si="523"/>
        <v/>
      </c>
      <c r="AI901" s="36" t="str">
        <f>IFERROR(INDEX('Level Multipliers'!$D:$D,MATCH(AH901,'Level Multipliers'!$A:$A,0)),"")</f>
        <v/>
      </c>
      <c r="AJ901" s="37" t="str">
        <f t="shared" si="524"/>
        <v/>
      </c>
      <c r="AK901" s="37" t="str">
        <f t="shared" si="525"/>
        <v/>
      </c>
      <c r="AL901" s="38" t="str">
        <f t="shared" si="526"/>
        <v/>
      </c>
      <c r="AM901" s="38" t="str">
        <f t="shared" si="527"/>
        <v/>
      </c>
      <c r="AN901" s="38" t="b">
        <f t="shared" si="528"/>
        <v>1</v>
      </c>
      <c r="AO901" s="37" t="str">
        <f t="array" ref="AO901:AY901">IF(AN901,"",IVSolution($M901,$N901,$O901,AJ901,AK901,AL901,AM901,$E901,$F901,$G901,$H901,$I901))</f>
        <v/>
      </c>
      <c r="AP901" s="37" t="str">
        <v/>
      </c>
      <c r="AQ901" s="37" t="str">
        <v/>
      </c>
      <c r="AR901" s="39" t="str">
        <v/>
      </c>
      <c r="AS901" s="39" t="str">
        <v/>
      </c>
      <c r="AT901" s="37" t="str">
        <v/>
      </c>
      <c r="AU901" s="37" t="str">
        <v/>
      </c>
      <c r="AV901" s="37" t="str">
        <v/>
      </c>
      <c r="AW901" s="37" t="str">
        <v/>
      </c>
      <c r="AX901" s="37" t="str">
        <v/>
      </c>
      <c r="AY901" s="37" t="str">
        <v/>
      </c>
      <c r="AZ901" s="40" t="str">
        <f t="shared" si="529"/>
        <v/>
      </c>
      <c r="BA901" s="36" t="str">
        <f>IFERROR(INDEX('Level Multipliers'!$D:$D,MATCH(AZ901,'Level Multipliers'!$A:$A,0)),"")</f>
        <v/>
      </c>
      <c r="BB901" s="37" t="str">
        <f t="shared" si="530"/>
        <v/>
      </c>
      <c r="BC901" s="37" t="str">
        <f t="shared" si="531"/>
        <v/>
      </c>
      <c r="BD901" s="38" t="str">
        <f t="shared" si="532"/>
        <v/>
      </c>
      <c r="BE901" s="38" t="str">
        <f t="shared" si="533"/>
        <v/>
      </c>
      <c r="BF901" s="38" t="b">
        <f t="shared" si="534"/>
        <v>1</v>
      </c>
      <c r="BG901" s="37" t="str">
        <f t="array" ref="BG901:BQ901">IF(BF901,"",IVSolution($M901,$N901,$O901,BB901,BC901,BD901,BE901,$E901,$F901,$G901,$H901,$I901))</f>
        <v/>
      </c>
      <c r="BH901" s="37" t="str">
        <v/>
      </c>
      <c r="BI901" s="37" t="str">
        <v/>
      </c>
      <c r="BJ901" s="39" t="str">
        <v/>
      </c>
      <c r="BK901" s="39" t="str">
        <v/>
      </c>
      <c r="BL901" s="37" t="str">
        <v/>
      </c>
      <c r="BM901" s="37" t="str">
        <v/>
      </c>
      <c r="BN901" s="37" t="str">
        <v/>
      </c>
      <c r="BO901" s="37" t="str">
        <v/>
      </c>
      <c r="BP901" s="37" t="str">
        <v/>
      </c>
      <c r="BQ901" s="37" t="str">
        <v/>
      </c>
      <c r="BR901" s="40" t="str">
        <f t="shared" si="535"/>
        <v/>
      </c>
      <c r="BS901" s="36" t="str">
        <f>IFERROR(INDEX('Level Multipliers'!$D:$D,MATCH(BR901,'Level Multipliers'!$A:$A,0)),"")</f>
        <v/>
      </c>
      <c r="BT901" s="37" t="str">
        <f t="shared" si="536"/>
        <v/>
      </c>
      <c r="BU901" s="37" t="str">
        <f t="shared" si="537"/>
        <v/>
      </c>
      <c r="BV901" s="38" t="str">
        <f t="shared" si="538"/>
        <v/>
      </c>
      <c r="BW901" s="38" t="str">
        <f t="shared" si="539"/>
        <v/>
      </c>
      <c r="BX901" s="38" t="b">
        <f t="shared" si="540"/>
        <v>1</v>
      </c>
      <c r="BY901" s="37" t="str">
        <f t="array" ref="BY901:CI901">IF(BX901,"",IVSolution($M901,$N901,$O901,BT901,BU901,BV901,BW901,$E901,$F901,$G901,$H901,$I901))</f>
        <v/>
      </c>
      <c r="BZ901" s="37" t="str">
        <v/>
      </c>
      <c r="CA901" s="37" t="str">
        <v/>
      </c>
      <c r="CB901" s="39" t="str">
        <v/>
      </c>
      <c r="CC901" s="39" t="str">
        <v/>
      </c>
      <c r="CD901" s="37" t="str">
        <v/>
      </c>
      <c r="CE901" s="37" t="str">
        <v/>
      </c>
      <c r="CF901" s="37" t="str">
        <v/>
      </c>
      <c r="CG901" s="37" t="str">
        <v/>
      </c>
      <c r="CH901" s="37" t="str">
        <v/>
      </c>
      <c r="CI901" s="37" t="str">
        <v/>
      </c>
      <c r="CJ901" s="41" t="str">
        <f t="shared" si="541"/>
        <v/>
      </c>
      <c r="CK901" s="41" t="str">
        <f t="shared" si="542"/>
        <v/>
      </c>
      <c r="CL901" s="61" t="str">
        <f t="shared" si="543"/>
        <v/>
      </c>
      <c r="CM901" s="39" t="str">
        <f t="shared" si="544"/>
        <v/>
      </c>
      <c r="CN901" s="39" t="str">
        <f t="shared" si="545"/>
        <v/>
      </c>
      <c r="CO901" s="42" t="str">
        <f t="shared" si="546"/>
        <v/>
      </c>
      <c r="CP901" s="42" t="str">
        <f t="shared" si="547"/>
        <v/>
      </c>
      <c r="CQ901" s="42" t="str">
        <f t="shared" si="548"/>
        <v/>
      </c>
      <c r="CR901" s="42" t="str">
        <f t="shared" si="549"/>
        <v/>
      </c>
      <c r="CS901" s="42" t="str">
        <f t="shared" si="550"/>
        <v/>
      </c>
      <c r="CT901" s="42" t="str">
        <f t="shared" si="551"/>
        <v/>
      </c>
      <c r="CU901" s="43" t="str">
        <f t="shared" si="552"/>
        <v/>
      </c>
      <c r="CV901" s="43" t="str">
        <f t="shared" si="553"/>
        <v/>
      </c>
      <c r="CW901" s="43" t="str">
        <f t="shared" si="554"/>
        <v/>
      </c>
      <c r="CX901" s="13"/>
    </row>
    <row r="902" spans="1:102" x14ac:dyDescent="0.25">
      <c r="A902" s="31"/>
      <c r="B902" s="13"/>
      <c r="C902" s="13"/>
      <c r="D902" s="13"/>
      <c r="E902" s="32"/>
      <c r="F902" s="32"/>
      <c r="G902" s="32"/>
      <c r="H902" s="32"/>
      <c r="I902" s="32"/>
      <c r="J902" s="13"/>
      <c r="K902" s="33"/>
      <c r="L902" s="34" t="str">
        <f>IFERROR(INDEX('Pokemon Data'!A:A,MATCH($A902,'Pokemon Data'!$B:$B,0)),"")</f>
        <v/>
      </c>
      <c r="M902" s="34" t="str">
        <f>IFERROR(INDEX('Pokemon Data'!I:I,MATCH($A902,'Pokemon Data'!$B:$B,0)),"")</f>
        <v/>
      </c>
      <c r="N902" s="34" t="str">
        <f>IFERROR(INDEX('Pokemon Data'!J:J,MATCH($A902,'Pokemon Data'!$B:$B,0)),"")</f>
        <v/>
      </c>
      <c r="O902" s="34" t="str">
        <f>IFERROR(INDEX('Pokemon Data'!K:K,MATCH($A902,'Pokemon Data'!$B:$B,0)),"")</f>
        <v/>
      </c>
      <c r="P902" s="35" t="str">
        <f>IFERROR(INDEX('Level Multipliers'!$A:$A,MATCH($D902,'Level Multipliers'!$B:$B,0)),"")</f>
        <v/>
      </c>
      <c r="Q902" s="36" t="str">
        <f>IFERROR(INDEX('Level Multipliers'!$D:$D,MATCH(P902,'Level Multipliers'!$A:$A,0)),"")</f>
        <v/>
      </c>
      <c r="R902" s="37" t="str">
        <f t="shared" si="518"/>
        <v/>
      </c>
      <c r="S902" s="37" t="str">
        <f t="shared" si="519"/>
        <v/>
      </c>
      <c r="T902" s="38" t="str">
        <f t="shared" si="520"/>
        <v/>
      </c>
      <c r="U902" s="38" t="str">
        <f t="shared" si="521"/>
        <v/>
      </c>
      <c r="V902" s="38" t="b">
        <f t="shared" si="522"/>
        <v>1</v>
      </c>
      <c r="W902" s="37" t="str">
        <f t="array" ref="W902:AG902">IF(V902,"",IVSolution($M902,$N902,$O902,R902,S902,T902,U902,$E902,$F902,$G902,$H902,$I902))</f>
        <v/>
      </c>
      <c r="X902" s="37" t="str">
        <v/>
      </c>
      <c r="Y902" s="37" t="str">
        <v/>
      </c>
      <c r="Z902" s="39" t="str">
        <v/>
      </c>
      <c r="AA902" s="39" t="str">
        <v/>
      </c>
      <c r="AB902" s="37" t="str">
        <v/>
      </c>
      <c r="AC902" s="37" t="str">
        <v/>
      </c>
      <c r="AD902" s="37" t="str">
        <v/>
      </c>
      <c r="AE902" s="37" t="str">
        <v/>
      </c>
      <c r="AF902" s="37" t="str">
        <v/>
      </c>
      <c r="AG902" s="37" t="str">
        <v/>
      </c>
      <c r="AH902" s="40" t="str">
        <f t="shared" si="523"/>
        <v/>
      </c>
      <c r="AI902" s="36" t="str">
        <f>IFERROR(INDEX('Level Multipliers'!$D:$D,MATCH(AH902,'Level Multipliers'!$A:$A,0)),"")</f>
        <v/>
      </c>
      <c r="AJ902" s="37" t="str">
        <f t="shared" si="524"/>
        <v/>
      </c>
      <c r="AK902" s="37" t="str">
        <f t="shared" si="525"/>
        <v/>
      </c>
      <c r="AL902" s="38" t="str">
        <f t="shared" si="526"/>
        <v/>
      </c>
      <c r="AM902" s="38" t="str">
        <f t="shared" si="527"/>
        <v/>
      </c>
      <c r="AN902" s="38" t="b">
        <f t="shared" si="528"/>
        <v>1</v>
      </c>
      <c r="AO902" s="37" t="str">
        <f t="array" ref="AO902:AY902">IF(AN902,"",IVSolution($M902,$N902,$O902,AJ902,AK902,AL902,AM902,$E902,$F902,$G902,$H902,$I902))</f>
        <v/>
      </c>
      <c r="AP902" s="37" t="str">
        <v/>
      </c>
      <c r="AQ902" s="37" t="str">
        <v/>
      </c>
      <c r="AR902" s="39" t="str">
        <v/>
      </c>
      <c r="AS902" s="39" t="str">
        <v/>
      </c>
      <c r="AT902" s="37" t="str">
        <v/>
      </c>
      <c r="AU902" s="37" t="str">
        <v/>
      </c>
      <c r="AV902" s="37" t="str">
        <v/>
      </c>
      <c r="AW902" s="37" t="str">
        <v/>
      </c>
      <c r="AX902" s="37" t="str">
        <v/>
      </c>
      <c r="AY902" s="37" t="str">
        <v/>
      </c>
      <c r="AZ902" s="40" t="str">
        <f t="shared" si="529"/>
        <v/>
      </c>
      <c r="BA902" s="36" t="str">
        <f>IFERROR(INDEX('Level Multipliers'!$D:$D,MATCH(AZ902,'Level Multipliers'!$A:$A,0)),"")</f>
        <v/>
      </c>
      <c r="BB902" s="37" t="str">
        <f t="shared" si="530"/>
        <v/>
      </c>
      <c r="BC902" s="37" t="str">
        <f t="shared" si="531"/>
        <v/>
      </c>
      <c r="BD902" s="38" t="str">
        <f t="shared" si="532"/>
        <v/>
      </c>
      <c r="BE902" s="38" t="str">
        <f t="shared" si="533"/>
        <v/>
      </c>
      <c r="BF902" s="38" t="b">
        <f t="shared" si="534"/>
        <v>1</v>
      </c>
      <c r="BG902" s="37" t="str">
        <f t="array" ref="BG902:BQ902">IF(BF902,"",IVSolution($M902,$N902,$O902,BB902,BC902,BD902,BE902,$E902,$F902,$G902,$H902,$I902))</f>
        <v/>
      </c>
      <c r="BH902" s="37" t="str">
        <v/>
      </c>
      <c r="BI902" s="37" t="str">
        <v/>
      </c>
      <c r="BJ902" s="39" t="str">
        <v/>
      </c>
      <c r="BK902" s="39" t="str">
        <v/>
      </c>
      <c r="BL902" s="37" t="str">
        <v/>
      </c>
      <c r="BM902" s="37" t="str">
        <v/>
      </c>
      <c r="BN902" s="37" t="str">
        <v/>
      </c>
      <c r="BO902" s="37" t="str">
        <v/>
      </c>
      <c r="BP902" s="37" t="str">
        <v/>
      </c>
      <c r="BQ902" s="37" t="str">
        <v/>
      </c>
      <c r="BR902" s="40" t="str">
        <f t="shared" si="535"/>
        <v/>
      </c>
      <c r="BS902" s="36" t="str">
        <f>IFERROR(INDEX('Level Multipliers'!$D:$D,MATCH(BR902,'Level Multipliers'!$A:$A,0)),"")</f>
        <v/>
      </c>
      <c r="BT902" s="37" t="str">
        <f t="shared" si="536"/>
        <v/>
      </c>
      <c r="BU902" s="37" t="str">
        <f t="shared" si="537"/>
        <v/>
      </c>
      <c r="BV902" s="38" t="str">
        <f t="shared" si="538"/>
        <v/>
      </c>
      <c r="BW902" s="38" t="str">
        <f t="shared" si="539"/>
        <v/>
      </c>
      <c r="BX902" s="38" t="b">
        <f t="shared" si="540"/>
        <v>1</v>
      </c>
      <c r="BY902" s="37" t="str">
        <f t="array" ref="BY902:CI902">IF(BX902,"",IVSolution($M902,$N902,$O902,BT902,BU902,BV902,BW902,$E902,$F902,$G902,$H902,$I902))</f>
        <v/>
      </c>
      <c r="BZ902" s="37" t="str">
        <v/>
      </c>
      <c r="CA902" s="37" t="str">
        <v/>
      </c>
      <c r="CB902" s="39" t="str">
        <v/>
      </c>
      <c r="CC902" s="39" t="str">
        <v/>
      </c>
      <c r="CD902" s="37" t="str">
        <v/>
      </c>
      <c r="CE902" s="37" t="str">
        <v/>
      </c>
      <c r="CF902" s="37" t="str">
        <v/>
      </c>
      <c r="CG902" s="37" t="str">
        <v/>
      </c>
      <c r="CH902" s="37" t="str">
        <v/>
      </c>
      <c r="CI902" s="37" t="str">
        <v/>
      </c>
      <c r="CJ902" s="41" t="str">
        <f t="shared" si="541"/>
        <v/>
      </c>
      <c r="CK902" s="41" t="str">
        <f t="shared" si="542"/>
        <v/>
      </c>
      <c r="CL902" s="61" t="str">
        <f t="shared" si="543"/>
        <v/>
      </c>
      <c r="CM902" s="39" t="str">
        <f t="shared" si="544"/>
        <v/>
      </c>
      <c r="CN902" s="39" t="str">
        <f t="shared" si="545"/>
        <v/>
      </c>
      <c r="CO902" s="42" t="str">
        <f t="shared" si="546"/>
        <v/>
      </c>
      <c r="CP902" s="42" t="str">
        <f t="shared" si="547"/>
        <v/>
      </c>
      <c r="CQ902" s="42" t="str">
        <f t="shared" si="548"/>
        <v/>
      </c>
      <c r="CR902" s="42" t="str">
        <f t="shared" si="549"/>
        <v/>
      </c>
      <c r="CS902" s="42" t="str">
        <f t="shared" si="550"/>
        <v/>
      </c>
      <c r="CT902" s="42" t="str">
        <f t="shared" si="551"/>
        <v/>
      </c>
      <c r="CU902" s="43" t="str">
        <f t="shared" si="552"/>
        <v/>
      </c>
      <c r="CV902" s="43" t="str">
        <f t="shared" si="553"/>
        <v/>
      </c>
      <c r="CW902" s="43" t="str">
        <f t="shared" si="554"/>
        <v/>
      </c>
      <c r="CX902" s="13"/>
    </row>
    <row r="903" spans="1:102" x14ac:dyDescent="0.25">
      <c r="A903" s="31"/>
      <c r="B903" s="13"/>
      <c r="C903" s="13"/>
      <c r="D903" s="13"/>
      <c r="E903" s="32"/>
      <c r="F903" s="32"/>
      <c r="G903" s="32"/>
      <c r="H903" s="32"/>
      <c r="I903" s="32"/>
      <c r="J903" s="13"/>
      <c r="K903" s="33"/>
      <c r="L903" s="34" t="str">
        <f>IFERROR(INDEX('Pokemon Data'!A:A,MATCH($A903,'Pokemon Data'!$B:$B,0)),"")</f>
        <v/>
      </c>
      <c r="M903" s="34" t="str">
        <f>IFERROR(INDEX('Pokemon Data'!I:I,MATCH($A903,'Pokemon Data'!$B:$B,0)),"")</f>
        <v/>
      </c>
      <c r="N903" s="34" t="str">
        <f>IFERROR(INDEX('Pokemon Data'!J:J,MATCH($A903,'Pokemon Data'!$B:$B,0)),"")</f>
        <v/>
      </c>
      <c r="O903" s="34" t="str">
        <f>IFERROR(INDEX('Pokemon Data'!K:K,MATCH($A903,'Pokemon Data'!$B:$B,0)),"")</f>
        <v/>
      </c>
      <c r="P903" s="35" t="str">
        <f>IFERROR(INDEX('Level Multipliers'!$A:$A,MATCH($D903,'Level Multipliers'!$B:$B,0)),"")</f>
        <v/>
      </c>
      <c r="Q903" s="36" t="str">
        <f>IFERROR(INDEX('Level Multipliers'!$D:$D,MATCH(P903,'Level Multipliers'!$A:$A,0)),"")</f>
        <v/>
      </c>
      <c r="R903" s="37" t="str">
        <f t="shared" si="518"/>
        <v/>
      </c>
      <c r="S903" s="37" t="str">
        <f t="shared" si="519"/>
        <v/>
      </c>
      <c r="T903" s="38" t="str">
        <f t="shared" si="520"/>
        <v/>
      </c>
      <c r="U903" s="38" t="str">
        <f t="shared" si="521"/>
        <v/>
      </c>
      <c r="V903" s="38" t="b">
        <f t="shared" si="522"/>
        <v>1</v>
      </c>
      <c r="W903" s="37" t="str">
        <f t="array" ref="W903:AG903">IF(V903,"",IVSolution($M903,$N903,$O903,R903,S903,T903,U903,$E903,$F903,$G903,$H903,$I903))</f>
        <v/>
      </c>
      <c r="X903" s="37" t="str">
        <v/>
      </c>
      <c r="Y903" s="37" t="str">
        <v/>
      </c>
      <c r="Z903" s="39" t="str">
        <v/>
      </c>
      <c r="AA903" s="39" t="str">
        <v/>
      </c>
      <c r="AB903" s="37" t="str">
        <v/>
      </c>
      <c r="AC903" s="37" t="str">
        <v/>
      </c>
      <c r="AD903" s="37" t="str">
        <v/>
      </c>
      <c r="AE903" s="37" t="str">
        <v/>
      </c>
      <c r="AF903" s="37" t="str">
        <v/>
      </c>
      <c r="AG903" s="37" t="str">
        <v/>
      </c>
      <c r="AH903" s="40" t="str">
        <f t="shared" si="523"/>
        <v/>
      </c>
      <c r="AI903" s="36" t="str">
        <f>IFERROR(INDEX('Level Multipliers'!$D:$D,MATCH(AH903,'Level Multipliers'!$A:$A,0)),"")</f>
        <v/>
      </c>
      <c r="AJ903" s="37" t="str">
        <f t="shared" si="524"/>
        <v/>
      </c>
      <c r="AK903" s="37" t="str">
        <f t="shared" si="525"/>
        <v/>
      </c>
      <c r="AL903" s="38" t="str">
        <f t="shared" si="526"/>
        <v/>
      </c>
      <c r="AM903" s="38" t="str">
        <f t="shared" si="527"/>
        <v/>
      </c>
      <c r="AN903" s="38" t="b">
        <f t="shared" si="528"/>
        <v>1</v>
      </c>
      <c r="AO903" s="37" t="str">
        <f t="array" ref="AO903:AY903">IF(AN903,"",IVSolution($M903,$N903,$O903,AJ903,AK903,AL903,AM903,$E903,$F903,$G903,$H903,$I903))</f>
        <v/>
      </c>
      <c r="AP903" s="37" t="str">
        <v/>
      </c>
      <c r="AQ903" s="37" t="str">
        <v/>
      </c>
      <c r="AR903" s="39" t="str">
        <v/>
      </c>
      <c r="AS903" s="39" t="str">
        <v/>
      </c>
      <c r="AT903" s="37" t="str">
        <v/>
      </c>
      <c r="AU903" s="37" t="str">
        <v/>
      </c>
      <c r="AV903" s="37" t="str">
        <v/>
      </c>
      <c r="AW903" s="37" t="str">
        <v/>
      </c>
      <c r="AX903" s="37" t="str">
        <v/>
      </c>
      <c r="AY903" s="37" t="str">
        <v/>
      </c>
      <c r="AZ903" s="40" t="str">
        <f t="shared" si="529"/>
        <v/>
      </c>
      <c r="BA903" s="36" t="str">
        <f>IFERROR(INDEX('Level Multipliers'!$D:$D,MATCH(AZ903,'Level Multipliers'!$A:$A,0)),"")</f>
        <v/>
      </c>
      <c r="BB903" s="37" t="str">
        <f t="shared" si="530"/>
        <v/>
      </c>
      <c r="BC903" s="37" t="str">
        <f t="shared" si="531"/>
        <v/>
      </c>
      <c r="BD903" s="38" t="str">
        <f t="shared" si="532"/>
        <v/>
      </c>
      <c r="BE903" s="38" t="str">
        <f t="shared" si="533"/>
        <v/>
      </c>
      <c r="BF903" s="38" t="b">
        <f t="shared" si="534"/>
        <v>1</v>
      </c>
      <c r="BG903" s="37" t="str">
        <f t="array" ref="BG903:BQ903">IF(BF903,"",IVSolution($M903,$N903,$O903,BB903,BC903,BD903,BE903,$E903,$F903,$G903,$H903,$I903))</f>
        <v/>
      </c>
      <c r="BH903" s="37" t="str">
        <v/>
      </c>
      <c r="BI903" s="37" t="str">
        <v/>
      </c>
      <c r="BJ903" s="39" t="str">
        <v/>
      </c>
      <c r="BK903" s="39" t="str">
        <v/>
      </c>
      <c r="BL903" s="37" t="str">
        <v/>
      </c>
      <c r="BM903" s="37" t="str">
        <v/>
      </c>
      <c r="BN903" s="37" t="str">
        <v/>
      </c>
      <c r="BO903" s="37" t="str">
        <v/>
      </c>
      <c r="BP903" s="37" t="str">
        <v/>
      </c>
      <c r="BQ903" s="37" t="str">
        <v/>
      </c>
      <c r="BR903" s="40" t="str">
        <f t="shared" si="535"/>
        <v/>
      </c>
      <c r="BS903" s="36" t="str">
        <f>IFERROR(INDEX('Level Multipliers'!$D:$D,MATCH(BR903,'Level Multipliers'!$A:$A,0)),"")</f>
        <v/>
      </c>
      <c r="BT903" s="37" t="str">
        <f t="shared" si="536"/>
        <v/>
      </c>
      <c r="BU903" s="37" t="str">
        <f t="shared" si="537"/>
        <v/>
      </c>
      <c r="BV903" s="38" t="str">
        <f t="shared" si="538"/>
        <v/>
      </c>
      <c r="BW903" s="38" t="str">
        <f t="shared" si="539"/>
        <v/>
      </c>
      <c r="BX903" s="38" t="b">
        <f t="shared" si="540"/>
        <v>1</v>
      </c>
      <c r="BY903" s="37" t="str">
        <f t="array" ref="BY903:CI903">IF(BX903,"",IVSolution($M903,$N903,$O903,BT903,BU903,BV903,BW903,$E903,$F903,$G903,$H903,$I903))</f>
        <v/>
      </c>
      <c r="BZ903" s="37" t="str">
        <v/>
      </c>
      <c r="CA903" s="37" t="str">
        <v/>
      </c>
      <c r="CB903" s="39" t="str">
        <v/>
      </c>
      <c r="CC903" s="39" t="str">
        <v/>
      </c>
      <c r="CD903" s="37" t="str">
        <v/>
      </c>
      <c r="CE903" s="37" t="str">
        <v/>
      </c>
      <c r="CF903" s="37" t="str">
        <v/>
      </c>
      <c r="CG903" s="37" t="str">
        <v/>
      </c>
      <c r="CH903" s="37" t="str">
        <v/>
      </c>
      <c r="CI903" s="37" t="str">
        <v/>
      </c>
      <c r="CJ903" s="41" t="str">
        <f t="shared" si="541"/>
        <v/>
      </c>
      <c r="CK903" s="41" t="str">
        <f t="shared" si="542"/>
        <v/>
      </c>
      <c r="CL903" s="61" t="str">
        <f t="shared" si="543"/>
        <v/>
      </c>
      <c r="CM903" s="39" t="str">
        <f t="shared" si="544"/>
        <v/>
      </c>
      <c r="CN903" s="39" t="str">
        <f t="shared" si="545"/>
        <v/>
      </c>
      <c r="CO903" s="42" t="str">
        <f t="shared" si="546"/>
        <v/>
      </c>
      <c r="CP903" s="42" t="str">
        <f t="shared" si="547"/>
        <v/>
      </c>
      <c r="CQ903" s="42" t="str">
        <f t="shared" si="548"/>
        <v/>
      </c>
      <c r="CR903" s="42" t="str">
        <f t="shared" si="549"/>
        <v/>
      </c>
      <c r="CS903" s="42" t="str">
        <f t="shared" si="550"/>
        <v/>
      </c>
      <c r="CT903" s="42" t="str">
        <f t="shared" si="551"/>
        <v/>
      </c>
      <c r="CU903" s="43" t="str">
        <f t="shared" si="552"/>
        <v/>
      </c>
      <c r="CV903" s="43" t="str">
        <f t="shared" si="553"/>
        <v/>
      </c>
      <c r="CW903" s="43" t="str">
        <f t="shared" si="554"/>
        <v/>
      </c>
      <c r="CX903" s="13"/>
    </row>
    <row r="904" spans="1:102" x14ac:dyDescent="0.25">
      <c r="A904" s="31"/>
      <c r="B904" s="13"/>
      <c r="C904" s="13"/>
      <c r="D904" s="13"/>
      <c r="E904" s="32"/>
      <c r="F904" s="32"/>
      <c r="G904" s="32"/>
      <c r="H904" s="32"/>
      <c r="I904" s="32"/>
      <c r="J904" s="13"/>
      <c r="K904" s="33"/>
      <c r="L904" s="34" t="str">
        <f>IFERROR(INDEX('Pokemon Data'!A:A,MATCH($A904,'Pokemon Data'!$B:$B,0)),"")</f>
        <v/>
      </c>
      <c r="M904" s="34" t="str">
        <f>IFERROR(INDEX('Pokemon Data'!I:I,MATCH($A904,'Pokemon Data'!$B:$B,0)),"")</f>
        <v/>
      </c>
      <c r="N904" s="34" t="str">
        <f>IFERROR(INDEX('Pokemon Data'!J:J,MATCH($A904,'Pokemon Data'!$B:$B,0)),"")</f>
        <v/>
      </c>
      <c r="O904" s="34" t="str">
        <f>IFERROR(INDEX('Pokemon Data'!K:K,MATCH($A904,'Pokemon Data'!$B:$B,0)),"")</f>
        <v/>
      </c>
      <c r="P904" s="35" t="str">
        <f>IFERROR(INDEX('Level Multipliers'!$A:$A,MATCH($D904,'Level Multipliers'!$B:$B,0)),"")</f>
        <v/>
      </c>
      <c r="Q904" s="36" t="str">
        <f>IFERROR(INDEX('Level Multipliers'!$D:$D,MATCH(P904,'Level Multipliers'!$A:$A,0)),"")</f>
        <v/>
      </c>
      <c r="R904" s="37" t="str">
        <f t="shared" si="518"/>
        <v/>
      </c>
      <c r="S904" s="37" t="str">
        <f t="shared" si="519"/>
        <v/>
      </c>
      <c r="T904" s="38" t="str">
        <f t="shared" si="520"/>
        <v/>
      </c>
      <c r="U904" s="38" t="str">
        <f t="shared" si="521"/>
        <v/>
      </c>
      <c r="V904" s="38" t="b">
        <f t="shared" si="522"/>
        <v>1</v>
      </c>
      <c r="W904" s="37" t="str">
        <f t="array" ref="W904:AG904">IF(V904,"",IVSolution($M904,$N904,$O904,R904,S904,T904,U904,$E904,$F904,$G904,$H904,$I904))</f>
        <v/>
      </c>
      <c r="X904" s="37" t="str">
        <v/>
      </c>
      <c r="Y904" s="37" t="str">
        <v/>
      </c>
      <c r="Z904" s="39" t="str">
        <v/>
      </c>
      <c r="AA904" s="39" t="str">
        <v/>
      </c>
      <c r="AB904" s="37" t="str">
        <v/>
      </c>
      <c r="AC904" s="37" t="str">
        <v/>
      </c>
      <c r="AD904" s="37" t="str">
        <v/>
      </c>
      <c r="AE904" s="37" t="str">
        <v/>
      </c>
      <c r="AF904" s="37" t="str">
        <v/>
      </c>
      <c r="AG904" s="37" t="str">
        <v/>
      </c>
      <c r="AH904" s="40" t="str">
        <f t="shared" si="523"/>
        <v/>
      </c>
      <c r="AI904" s="36" t="str">
        <f>IFERROR(INDEX('Level Multipliers'!$D:$D,MATCH(AH904,'Level Multipliers'!$A:$A,0)),"")</f>
        <v/>
      </c>
      <c r="AJ904" s="37" t="str">
        <f t="shared" si="524"/>
        <v/>
      </c>
      <c r="AK904" s="37" t="str">
        <f t="shared" si="525"/>
        <v/>
      </c>
      <c r="AL904" s="38" t="str">
        <f t="shared" si="526"/>
        <v/>
      </c>
      <c r="AM904" s="38" t="str">
        <f t="shared" si="527"/>
        <v/>
      </c>
      <c r="AN904" s="38" t="b">
        <f t="shared" si="528"/>
        <v>1</v>
      </c>
      <c r="AO904" s="37" t="str">
        <f t="array" ref="AO904:AY904">IF(AN904,"",IVSolution($M904,$N904,$O904,AJ904,AK904,AL904,AM904,$E904,$F904,$G904,$H904,$I904))</f>
        <v/>
      </c>
      <c r="AP904" s="37" t="str">
        <v/>
      </c>
      <c r="AQ904" s="37" t="str">
        <v/>
      </c>
      <c r="AR904" s="39" t="str">
        <v/>
      </c>
      <c r="AS904" s="39" t="str">
        <v/>
      </c>
      <c r="AT904" s="37" t="str">
        <v/>
      </c>
      <c r="AU904" s="37" t="str">
        <v/>
      </c>
      <c r="AV904" s="37" t="str">
        <v/>
      </c>
      <c r="AW904" s="37" t="str">
        <v/>
      </c>
      <c r="AX904" s="37" t="str">
        <v/>
      </c>
      <c r="AY904" s="37" t="str">
        <v/>
      </c>
      <c r="AZ904" s="40" t="str">
        <f t="shared" si="529"/>
        <v/>
      </c>
      <c r="BA904" s="36" t="str">
        <f>IFERROR(INDEX('Level Multipliers'!$D:$D,MATCH(AZ904,'Level Multipliers'!$A:$A,0)),"")</f>
        <v/>
      </c>
      <c r="BB904" s="37" t="str">
        <f t="shared" si="530"/>
        <v/>
      </c>
      <c r="BC904" s="37" t="str">
        <f t="shared" si="531"/>
        <v/>
      </c>
      <c r="BD904" s="38" t="str">
        <f t="shared" si="532"/>
        <v/>
      </c>
      <c r="BE904" s="38" t="str">
        <f t="shared" si="533"/>
        <v/>
      </c>
      <c r="BF904" s="38" t="b">
        <f t="shared" si="534"/>
        <v>1</v>
      </c>
      <c r="BG904" s="37" t="str">
        <f t="array" ref="BG904:BQ904">IF(BF904,"",IVSolution($M904,$N904,$O904,BB904,BC904,BD904,BE904,$E904,$F904,$G904,$H904,$I904))</f>
        <v/>
      </c>
      <c r="BH904" s="37" t="str">
        <v/>
      </c>
      <c r="BI904" s="37" t="str">
        <v/>
      </c>
      <c r="BJ904" s="39" t="str">
        <v/>
      </c>
      <c r="BK904" s="39" t="str">
        <v/>
      </c>
      <c r="BL904" s="37" t="str">
        <v/>
      </c>
      <c r="BM904" s="37" t="str">
        <v/>
      </c>
      <c r="BN904" s="37" t="str">
        <v/>
      </c>
      <c r="BO904" s="37" t="str">
        <v/>
      </c>
      <c r="BP904" s="37" t="str">
        <v/>
      </c>
      <c r="BQ904" s="37" t="str">
        <v/>
      </c>
      <c r="BR904" s="40" t="str">
        <f t="shared" si="535"/>
        <v/>
      </c>
      <c r="BS904" s="36" t="str">
        <f>IFERROR(INDEX('Level Multipliers'!$D:$D,MATCH(BR904,'Level Multipliers'!$A:$A,0)),"")</f>
        <v/>
      </c>
      <c r="BT904" s="37" t="str">
        <f t="shared" si="536"/>
        <v/>
      </c>
      <c r="BU904" s="37" t="str">
        <f t="shared" si="537"/>
        <v/>
      </c>
      <c r="BV904" s="38" t="str">
        <f t="shared" si="538"/>
        <v/>
      </c>
      <c r="BW904" s="38" t="str">
        <f t="shared" si="539"/>
        <v/>
      </c>
      <c r="BX904" s="38" t="b">
        <f t="shared" si="540"/>
        <v>1</v>
      </c>
      <c r="BY904" s="37" t="str">
        <f t="array" ref="BY904:CI904">IF(BX904,"",IVSolution($M904,$N904,$O904,BT904,BU904,BV904,BW904,$E904,$F904,$G904,$H904,$I904))</f>
        <v/>
      </c>
      <c r="BZ904" s="37" t="str">
        <v/>
      </c>
      <c r="CA904" s="37" t="str">
        <v/>
      </c>
      <c r="CB904" s="39" t="str">
        <v/>
      </c>
      <c r="CC904" s="39" t="str">
        <v/>
      </c>
      <c r="CD904" s="37" t="str">
        <v/>
      </c>
      <c r="CE904" s="37" t="str">
        <v/>
      </c>
      <c r="CF904" s="37" t="str">
        <v/>
      </c>
      <c r="CG904" s="37" t="str">
        <v/>
      </c>
      <c r="CH904" s="37" t="str">
        <v/>
      </c>
      <c r="CI904" s="37" t="str">
        <v/>
      </c>
      <c r="CJ904" s="41" t="str">
        <f t="shared" si="541"/>
        <v/>
      </c>
      <c r="CK904" s="41" t="str">
        <f t="shared" si="542"/>
        <v/>
      </c>
      <c r="CL904" s="61" t="str">
        <f t="shared" si="543"/>
        <v/>
      </c>
      <c r="CM904" s="39" t="str">
        <f t="shared" si="544"/>
        <v/>
      </c>
      <c r="CN904" s="39" t="str">
        <f t="shared" si="545"/>
        <v/>
      </c>
      <c r="CO904" s="42" t="str">
        <f t="shared" si="546"/>
        <v/>
      </c>
      <c r="CP904" s="42" t="str">
        <f t="shared" si="547"/>
        <v/>
      </c>
      <c r="CQ904" s="42" t="str">
        <f t="shared" si="548"/>
        <v/>
      </c>
      <c r="CR904" s="42" t="str">
        <f t="shared" si="549"/>
        <v/>
      </c>
      <c r="CS904" s="42" t="str">
        <f t="shared" si="550"/>
        <v/>
      </c>
      <c r="CT904" s="42" t="str">
        <f t="shared" si="551"/>
        <v/>
      </c>
      <c r="CU904" s="43" t="str">
        <f t="shared" si="552"/>
        <v/>
      </c>
      <c r="CV904" s="43" t="str">
        <f t="shared" si="553"/>
        <v/>
      </c>
      <c r="CW904" s="43" t="str">
        <f t="shared" si="554"/>
        <v/>
      </c>
      <c r="CX904" s="13"/>
    </row>
    <row r="905" spans="1:102" x14ac:dyDescent="0.25">
      <c r="A905" s="31"/>
      <c r="B905" s="13"/>
      <c r="C905" s="13"/>
      <c r="D905" s="13"/>
      <c r="E905" s="32"/>
      <c r="F905" s="32"/>
      <c r="G905" s="32"/>
      <c r="H905" s="32"/>
      <c r="I905" s="32"/>
      <c r="J905" s="13"/>
      <c r="K905" s="33"/>
      <c r="L905" s="34" t="str">
        <f>IFERROR(INDEX('Pokemon Data'!A:A,MATCH($A905,'Pokemon Data'!$B:$B,0)),"")</f>
        <v/>
      </c>
      <c r="M905" s="34" t="str">
        <f>IFERROR(INDEX('Pokemon Data'!I:I,MATCH($A905,'Pokemon Data'!$B:$B,0)),"")</f>
        <v/>
      </c>
      <c r="N905" s="34" t="str">
        <f>IFERROR(INDEX('Pokemon Data'!J:J,MATCH($A905,'Pokemon Data'!$B:$B,0)),"")</f>
        <v/>
      </c>
      <c r="O905" s="34" t="str">
        <f>IFERROR(INDEX('Pokemon Data'!K:K,MATCH($A905,'Pokemon Data'!$B:$B,0)),"")</f>
        <v/>
      </c>
      <c r="P905" s="35" t="str">
        <f>IFERROR(INDEX('Level Multipliers'!$A:$A,MATCH($D905,'Level Multipliers'!$B:$B,0)),"")</f>
        <v/>
      </c>
      <c r="Q905" s="36" t="str">
        <f>IFERROR(INDEX('Level Multipliers'!$D:$D,MATCH(P905,'Level Multipliers'!$A:$A,0)),"")</f>
        <v/>
      </c>
      <c r="R905" s="37" t="str">
        <f t="shared" si="518"/>
        <v/>
      </c>
      <c r="S905" s="37" t="str">
        <f t="shared" si="519"/>
        <v/>
      </c>
      <c r="T905" s="38" t="str">
        <f t="shared" si="520"/>
        <v/>
      </c>
      <c r="U905" s="38" t="str">
        <f t="shared" si="521"/>
        <v/>
      </c>
      <c r="V905" s="38" t="b">
        <f t="shared" si="522"/>
        <v>1</v>
      </c>
      <c r="W905" s="37" t="str">
        <f t="array" ref="W905:AG905">IF(V905,"",IVSolution($M905,$N905,$O905,R905,S905,T905,U905,$E905,$F905,$G905,$H905,$I905))</f>
        <v/>
      </c>
      <c r="X905" s="37" t="str">
        <v/>
      </c>
      <c r="Y905" s="37" t="str">
        <v/>
      </c>
      <c r="Z905" s="39" t="str">
        <v/>
      </c>
      <c r="AA905" s="39" t="str">
        <v/>
      </c>
      <c r="AB905" s="37" t="str">
        <v/>
      </c>
      <c r="AC905" s="37" t="str">
        <v/>
      </c>
      <c r="AD905" s="37" t="str">
        <v/>
      </c>
      <c r="AE905" s="37" t="str">
        <v/>
      </c>
      <c r="AF905" s="37" t="str">
        <v/>
      </c>
      <c r="AG905" s="37" t="str">
        <v/>
      </c>
      <c r="AH905" s="40" t="str">
        <f t="shared" si="523"/>
        <v/>
      </c>
      <c r="AI905" s="36" t="str">
        <f>IFERROR(INDEX('Level Multipliers'!$D:$D,MATCH(AH905,'Level Multipliers'!$A:$A,0)),"")</f>
        <v/>
      </c>
      <c r="AJ905" s="37" t="str">
        <f t="shared" si="524"/>
        <v/>
      </c>
      <c r="AK905" s="37" t="str">
        <f t="shared" si="525"/>
        <v/>
      </c>
      <c r="AL905" s="38" t="str">
        <f t="shared" si="526"/>
        <v/>
      </c>
      <c r="AM905" s="38" t="str">
        <f t="shared" si="527"/>
        <v/>
      </c>
      <c r="AN905" s="38" t="b">
        <f t="shared" si="528"/>
        <v>1</v>
      </c>
      <c r="AO905" s="37" t="str">
        <f t="array" ref="AO905:AY905">IF(AN905,"",IVSolution($M905,$N905,$O905,AJ905,AK905,AL905,AM905,$E905,$F905,$G905,$H905,$I905))</f>
        <v/>
      </c>
      <c r="AP905" s="37" t="str">
        <v/>
      </c>
      <c r="AQ905" s="37" t="str">
        <v/>
      </c>
      <c r="AR905" s="39" t="str">
        <v/>
      </c>
      <c r="AS905" s="39" t="str">
        <v/>
      </c>
      <c r="AT905" s="37" t="str">
        <v/>
      </c>
      <c r="AU905" s="37" t="str">
        <v/>
      </c>
      <c r="AV905" s="37" t="str">
        <v/>
      </c>
      <c r="AW905" s="37" t="str">
        <v/>
      </c>
      <c r="AX905" s="37" t="str">
        <v/>
      </c>
      <c r="AY905" s="37" t="str">
        <v/>
      </c>
      <c r="AZ905" s="40" t="str">
        <f t="shared" si="529"/>
        <v/>
      </c>
      <c r="BA905" s="36" t="str">
        <f>IFERROR(INDEX('Level Multipliers'!$D:$D,MATCH(AZ905,'Level Multipliers'!$A:$A,0)),"")</f>
        <v/>
      </c>
      <c r="BB905" s="37" t="str">
        <f t="shared" si="530"/>
        <v/>
      </c>
      <c r="BC905" s="37" t="str">
        <f t="shared" si="531"/>
        <v/>
      </c>
      <c r="BD905" s="38" t="str">
        <f t="shared" si="532"/>
        <v/>
      </c>
      <c r="BE905" s="38" t="str">
        <f t="shared" si="533"/>
        <v/>
      </c>
      <c r="BF905" s="38" t="b">
        <f t="shared" si="534"/>
        <v>1</v>
      </c>
      <c r="BG905" s="37" t="str">
        <f t="array" ref="BG905:BQ905">IF(BF905,"",IVSolution($M905,$N905,$O905,BB905,BC905,BD905,BE905,$E905,$F905,$G905,$H905,$I905))</f>
        <v/>
      </c>
      <c r="BH905" s="37" t="str">
        <v/>
      </c>
      <c r="BI905" s="37" t="str">
        <v/>
      </c>
      <c r="BJ905" s="39" t="str">
        <v/>
      </c>
      <c r="BK905" s="39" t="str">
        <v/>
      </c>
      <c r="BL905" s="37" t="str">
        <v/>
      </c>
      <c r="BM905" s="37" t="str">
        <v/>
      </c>
      <c r="BN905" s="37" t="str">
        <v/>
      </c>
      <c r="BO905" s="37" t="str">
        <v/>
      </c>
      <c r="BP905" s="37" t="str">
        <v/>
      </c>
      <c r="BQ905" s="37" t="str">
        <v/>
      </c>
      <c r="BR905" s="40" t="str">
        <f t="shared" si="535"/>
        <v/>
      </c>
      <c r="BS905" s="36" t="str">
        <f>IFERROR(INDEX('Level Multipliers'!$D:$D,MATCH(BR905,'Level Multipliers'!$A:$A,0)),"")</f>
        <v/>
      </c>
      <c r="BT905" s="37" t="str">
        <f t="shared" si="536"/>
        <v/>
      </c>
      <c r="BU905" s="37" t="str">
        <f t="shared" si="537"/>
        <v/>
      </c>
      <c r="BV905" s="38" t="str">
        <f t="shared" si="538"/>
        <v/>
      </c>
      <c r="BW905" s="38" t="str">
        <f t="shared" si="539"/>
        <v/>
      </c>
      <c r="BX905" s="38" t="b">
        <f t="shared" si="540"/>
        <v>1</v>
      </c>
      <c r="BY905" s="37" t="str">
        <f t="array" ref="BY905:CI905">IF(BX905,"",IVSolution($M905,$N905,$O905,BT905,BU905,BV905,BW905,$E905,$F905,$G905,$H905,$I905))</f>
        <v/>
      </c>
      <c r="BZ905" s="37" t="str">
        <v/>
      </c>
      <c r="CA905" s="37" t="str">
        <v/>
      </c>
      <c r="CB905" s="39" t="str">
        <v/>
      </c>
      <c r="CC905" s="39" t="str">
        <v/>
      </c>
      <c r="CD905" s="37" t="str">
        <v/>
      </c>
      <c r="CE905" s="37" t="str">
        <v/>
      </c>
      <c r="CF905" s="37" t="str">
        <v/>
      </c>
      <c r="CG905" s="37" t="str">
        <v/>
      </c>
      <c r="CH905" s="37" t="str">
        <v/>
      </c>
      <c r="CI905" s="37" t="str">
        <v/>
      </c>
      <c r="CJ905" s="41" t="str">
        <f t="shared" si="541"/>
        <v/>
      </c>
      <c r="CK905" s="41" t="str">
        <f t="shared" si="542"/>
        <v/>
      </c>
      <c r="CL905" s="61" t="str">
        <f t="shared" si="543"/>
        <v/>
      </c>
      <c r="CM905" s="39" t="str">
        <f t="shared" si="544"/>
        <v/>
      </c>
      <c r="CN905" s="39" t="str">
        <f t="shared" si="545"/>
        <v/>
      </c>
      <c r="CO905" s="42" t="str">
        <f t="shared" si="546"/>
        <v/>
      </c>
      <c r="CP905" s="42" t="str">
        <f t="shared" si="547"/>
        <v/>
      </c>
      <c r="CQ905" s="42" t="str">
        <f t="shared" si="548"/>
        <v/>
      </c>
      <c r="CR905" s="42" t="str">
        <f t="shared" si="549"/>
        <v/>
      </c>
      <c r="CS905" s="42" t="str">
        <f t="shared" si="550"/>
        <v/>
      </c>
      <c r="CT905" s="42" t="str">
        <f t="shared" si="551"/>
        <v/>
      </c>
      <c r="CU905" s="43" t="str">
        <f t="shared" si="552"/>
        <v/>
      </c>
      <c r="CV905" s="43" t="str">
        <f t="shared" si="553"/>
        <v/>
      </c>
      <c r="CW905" s="43" t="str">
        <f t="shared" si="554"/>
        <v/>
      </c>
      <c r="CX905" s="13"/>
    </row>
    <row r="906" spans="1:102" x14ac:dyDescent="0.25">
      <c r="A906" s="31"/>
      <c r="B906" s="13"/>
      <c r="C906" s="13"/>
      <c r="D906" s="13"/>
      <c r="E906" s="32"/>
      <c r="F906" s="32"/>
      <c r="G906" s="32"/>
      <c r="H906" s="32"/>
      <c r="I906" s="32"/>
      <c r="J906" s="13"/>
      <c r="K906" s="33"/>
      <c r="L906" s="34" t="str">
        <f>IFERROR(INDEX('Pokemon Data'!A:A,MATCH($A906,'Pokemon Data'!$B:$B,0)),"")</f>
        <v/>
      </c>
      <c r="M906" s="34" t="str">
        <f>IFERROR(INDEX('Pokemon Data'!I:I,MATCH($A906,'Pokemon Data'!$B:$B,0)),"")</f>
        <v/>
      </c>
      <c r="N906" s="34" t="str">
        <f>IFERROR(INDEX('Pokemon Data'!J:J,MATCH($A906,'Pokemon Data'!$B:$B,0)),"")</f>
        <v/>
      </c>
      <c r="O906" s="34" t="str">
        <f>IFERROR(INDEX('Pokemon Data'!K:K,MATCH($A906,'Pokemon Data'!$B:$B,0)),"")</f>
        <v/>
      </c>
      <c r="P906" s="35" t="str">
        <f>IFERROR(INDEX('Level Multipliers'!$A:$A,MATCH($D906,'Level Multipliers'!$B:$B,0)),"")</f>
        <v/>
      </c>
      <c r="Q906" s="36" t="str">
        <f>IFERROR(INDEX('Level Multipliers'!$D:$D,MATCH(P906,'Level Multipliers'!$A:$A,0)),"")</f>
        <v/>
      </c>
      <c r="R906" s="37" t="str">
        <f t="shared" si="518"/>
        <v/>
      </c>
      <c r="S906" s="37" t="str">
        <f t="shared" si="519"/>
        <v/>
      </c>
      <c r="T906" s="38" t="str">
        <f t="shared" si="520"/>
        <v/>
      </c>
      <c r="U906" s="38" t="str">
        <f t="shared" si="521"/>
        <v/>
      </c>
      <c r="V906" s="38" t="b">
        <f t="shared" si="522"/>
        <v>1</v>
      </c>
      <c r="W906" s="37" t="str">
        <f t="array" ref="W906:AG906">IF(V906,"",IVSolution($M906,$N906,$O906,R906,S906,T906,U906,$E906,$F906,$G906,$H906,$I906))</f>
        <v/>
      </c>
      <c r="X906" s="37" t="str">
        <v/>
      </c>
      <c r="Y906" s="37" t="str">
        <v/>
      </c>
      <c r="Z906" s="39" t="str">
        <v/>
      </c>
      <c r="AA906" s="39" t="str">
        <v/>
      </c>
      <c r="AB906" s="37" t="str">
        <v/>
      </c>
      <c r="AC906" s="37" t="str">
        <v/>
      </c>
      <c r="AD906" s="37" t="str">
        <v/>
      </c>
      <c r="AE906" s="37" t="str">
        <v/>
      </c>
      <c r="AF906" s="37" t="str">
        <v/>
      </c>
      <c r="AG906" s="37" t="str">
        <v/>
      </c>
      <c r="AH906" s="40" t="str">
        <f t="shared" si="523"/>
        <v/>
      </c>
      <c r="AI906" s="36" t="str">
        <f>IFERROR(INDEX('Level Multipliers'!$D:$D,MATCH(AH906,'Level Multipliers'!$A:$A,0)),"")</f>
        <v/>
      </c>
      <c r="AJ906" s="37" t="str">
        <f t="shared" si="524"/>
        <v/>
      </c>
      <c r="AK906" s="37" t="str">
        <f t="shared" si="525"/>
        <v/>
      </c>
      <c r="AL906" s="38" t="str">
        <f t="shared" si="526"/>
        <v/>
      </c>
      <c r="AM906" s="38" t="str">
        <f t="shared" si="527"/>
        <v/>
      </c>
      <c r="AN906" s="38" t="b">
        <f t="shared" si="528"/>
        <v>1</v>
      </c>
      <c r="AO906" s="37" t="str">
        <f t="array" ref="AO906:AY906">IF(AN906,"",IVSolution($M906,$N906,$O906,AJ906,AK906,AL906,AM906,$E906,$F906,$G906,$H906,$I906))</f>
        <v/>
      </c>
      <c r="AP906" s="37" t="str">
        <v/>
      </c>
      <c r="AQ906" s="37" t="str">
        <v/>
      </c>
      <c r="AR906" s="39" t="str">
        <v/>
      </c>
      <c r="AS906" s="39" t="str">
        <v/>
      </c>
      <c r="AT906" s="37" t="str">
        <v/>
      </c>
      <c r="AU906" s="37" t="str">
        <v/>
      </c>
      <c r="AV906" s="37" t="str">
        <v/>
      </c>
      <c r="AW906" s="37" t="str">
        <v/>
      </c>
      <c r="AX906" s="37" t="str">
        <v/>
      </c>
      <c r="AY906" s="37" t="str">
        <v/>
      </c>
      <c r="AZ906" s="40" t="str">
        <f t="shared" si="529"/>
        <v/>
      </c>
      <c r="BA906" s="36" t="str">
        <f>IFERROR(INDEX('Level Multipliers'!$D:$D,MATCH(AZ906,'Level Multipliers'!$A:$A,0)),"")</f>
        <v/>
      </c>
      <c r="BB906" s="37" t="str">
        <f t="shared" si="530"/>
        <v/>
      </c>
      <c r="BC906" s="37" t="str">
        <f t="shared" si="531"/>
        <v/>
      </c>
      <c r="BD906" s="38" t="str">
        <f t="shared" si="532"/>
        <v/>
      </c>
      <c r="BE906" s="38" t="str">
        <f t="shared" si="533"/>
        <v/>
      </c>
      <c r="BF906" s="38" t="b">
        <f t="shared" si="534"/>
        <v>1</v>
      </c>
      <c r="BG906" s="37" t="str">
        <f t="array" ref="BG906:BQ906">IF(BF906,"",IVSolution($M906,$N906,$O906,BB906,BC906,BD906,BE906,$E906,$F906,$G906,$H906,$I906))</f>
        <v/>
      </c>
      <c r="BH906" s="37" t="str">
        <v/>
      </c>
      <c r="BI906" s="37" t="str">
        <v/>
      </c>
      <c r="BJ906" s="39" t="str">
        <v/>
      </c>
      <c r="BK906" s="39" t="str">
        <v/>
      </c>
      <c r="BL906" s="37" t="str">
        <v/>
      </c>
      <c r="BM906" s="37" t="str">
        <v/>
      </c>
      <c r="BN906" s="37" t="str">
        <v/>
      </c>
      <c r="BO906" s="37" t="str">
        <v/>
      </c>
      <c r="BP906" s="37" t="str">
        <v/>
      </c>
      <c r="BQ906" s="37" t="str">
        <v/>
      </c>
      <c r="BR906" s="40" t="str">
        <f t="shared" si="535"/>
        <v/>
      </c>
      <c r="BS906" s="36" t="str">
        <f>IFERROR(INDEX('Level Multipliers'!$D:$D,MATCH(BR906,'Level Multipliers'!$A:$A,0)),"")</f>
        <v/>
      </c>
      <c r="BT906" s="37" t="str">
        <f t="shared" si="536"/>
        <v/>
      </c>
      <c r="BU906" s="37" t="str">
        <f t="shared" si="537"/>
        <v/>
      </c>
      <c r="BV906" s="38" t="str">
        <f t="shared" si="538"/>
        <v/>
      </c>
      <c r="BW906" s="38" t="str">
        <f t="shared" si="539"/>
        <v/>
      </c>
      <c r="BX906" s="38" t="b">
        <f t="shared" si="540"/>
        <v>1</v>
      </c>
      <c r="BY906" s="37" t="str">
        <f t="array" ref="BY906:CI906">IF(BX906,"",IVSolution($M906,$N906,$O906,BT906,BU906,BV906,BW906,$E906,$F906,$G906,$H906,$I906))</f>
        <v/>
      </c>
      <c r="BZ906" s="37" t="str">
        <v/>
      </c>
      <c r="CA906" s="37" t="str">
        <v/>
      </c>
      <c r="CB906" s="39" t="str">
        <v/>
      </c>
      <c r="CC906" s="39" t="str">
        <v/>
      </c>
      <c r="CD906" s="37" t="str">
        <v/>
      </c>
      <c r="CE906" s="37" t="str">
        <v/>
      </c>
      <c r="CF906" s="37" t="str">
        <v/>
      </c>
      <c r="CG906" s="37" t="str">
        <v/>
      </c>
      <c r="CH906" s="37" t="str">
        <v/>
      </c>
      <c r="CI906" s="37" t="str">
        <v/>
      </c>
      <c r="CJ906" s="41" t="str">
        <f t="shared" si="541"/>
        <v/>
      </c>
      <c r="CK906" s="41" t="str">
        <f t="shared" si="542"/>
        <v/>
      </c>
      <c r="CL906" s="61" t="str">
        <f t="shared" si="543"/>
        <v/>
      </c>
      <c r="CM906" s="39" t="str">
        <f t="shared" si="544"/>
        <v/>
      </c>
      <c r="CN906" s="39" t="str">
        <f t="shared" si="545"/>
        <v/>
      </c>
      <c r="CO906" s="42" t="str">
        <f t="shared" si="546"/>
        <v/>
      </c>
      <c r="CP906" s="42" t="str">
        <f t="shared" si="547"/>
        <v/>
      </c>
      <c r="CQ906" s="42" t="str">
        <f t="shared" si="548"/>
        <v/>
      </c>
      <c r="CR906" s="42" t="str">
        <f t="shared" si="549"/>
        <v/>
      </c>
      <c r="CS906" s="42" t="str">
        <f t="shared" si="550"/>
        <v/>
      </c>
      <c r="CT906" s="42" t="str">
        <f t="shared" si="551"/>
        <v/>
      </c>
      <c r="CU906" s="43" t="str">
        <f t="shared" si="552"/>
        <v/>
      </c>
      <c r="CV906" s="43" t="str">
        <f t="shared" si="553"/>
        <v/>
      </c>
      <c r="CW906" s="43" t="str">
        <f t="shared" si="554"/>
        <v/>
      </c>
      <c r="CX906" s="13"/>
    </row>
    <row r="907" spans="1:102" x14ac:dyDescent="0.25">
      <c r="A907" s="31"/>
      <c r="B907" s="13"/>
      <c r="C907" s="13"/>
      <c r="D907" s="13"/>
      <c r="E907" s="32"/>
      <c r="F907" s="32"/>
      <c r="G907" s="32"/>
      <c r="H907" s="32"/>
      <c r="I907" s="32"/>
      <c r="J907" s="13"/>
      <c r="K907" s="33"/>
      <c r="L907" s="34" t="str">
        <f>IFERROR(INDEX('Pokemon Data'!A:A,MATCH($A907,'Pokemon Data'!$B:$B,0)),"")</f>
        <v/>
      </c>
      <c r="M907" s="34" t="str">
        <f>IFERROR(INDEX('Pokemon Data'!I:I,MATCH($A907,'Pokemon Data'!$B:$B,0)),"")</f>
        <v/>
      </c>
      <c r="N907" s="34" t="str">
        <f>IFERROR(INDEX('Pokemon Data'!J:J,MATCH($A907,'Pokemon Data'!$B:$B,0)),"")</f>
        <v/>
      </c>
      <c r="O907" s="34" t="str">
        <f>IFERROR(INDEX('Pokemon Data'!K:K,MATCH($A907,'Pokemon Data'!$B:$B,0)),"")</f>
        <v/>
      </c>
      <c r="P907" s="35" t="str">
        <f>IFERROR(INDEX('Level Multipliers'!$A:$A,MATCH($D907,'Level Multipliers'!$B:$B,0)),"")</f>
        <v/>
      </c>
      <c r="Q907" s="36" t="str">
        <f>IFERROR(INDEX('Level Multipliers'!$D:$D,MATCH(P907,'Level Multipliers'!$A:$A,0)),"")</f>
        <v/>
      </c>
      <c r="R907" s="37" t="str">
        <f t="shared" si="518"/>
        <v/>
      </c>
      <c r="S907" s="37" t="str">
        <f t="shared" si="519"/>
        <v/>
      </c>
      <c r="T907" s="38" t="str">
        <f t="shared" si="520"/>
        <v/>
      </c>
      <c r="U907" s="38" t="str">
        <f t="shared" si="521"/>
        <v/>
      </c>
      <c r="V907" s="38" t="b">
        <f t="shared" si="522"/>
        <v>1</v>
      </c>
      <c r="W907" s="37" t="str">
        <f t="array" ref="W907:AG907">IF(V907,"",IVSolution($M907,$N907,$O907,R907,S907,T907,U907,$E907,$F907,$G907,$H907,$I907))</f>
        <v/>
      </c>
      <c r="X907" s="37" t="str">
        <v/>
      </c>
      <c r="Y907" s="37" t="str">
        <v/>
      </c>
      <c r="Z907" s="39" t="str">
        <v/>
      </c>
      <c r="AA907" s="39" t="str">
        <v/>
      </c>
      <c r="AB907" s="37" t="str">
        <v/>
      </c>
      <c r="AC907" s="37" t="str">
        <v/>
      </c>
      <c r="AD907" s="37" t="str">
        <v/>
      </c>
      <c r="AE907" s="37" t="str">
        <v/>
      </c>
      <c r="AF907" s="37" t="str">
        <v/>
      </c>
      <c r="AG907" s="37" t="str">
        <v/>
      </c>
      <c r="AH907" s="40" t="str">
        <f t="shared" si="523"/>
        <v/>
      </c>
      <c r="AI907" s="36" t="str">
        <f>IFERROR(INDEX('Level Multipliers'!$D:$D,MATCH(AH907,'Level Multipliers'!$A:$A,0)),"")</f>
        <v/>
      </c>
      <c r="AJ907" s="37" t="str">
        <f t="shared" si="524"/>
        <v/>
      </c>
      <c r="AK907" s="37" t="str">
        <f t="shared" si="525"/>
        <v/>
      </c>
      <c r="AL907" s="38" t="str">
        <f t="shared" si="526"/>
        <v/>
      </c>
      <c r="AM907" s="38" t="str">
        <f t="shared" si="527"/>
        <v/>
      </c>
      <c r="AN907" s="38" t="b">
        <f t="shared" si="528"/>
        <v>1</v>
      </c>
      <c r="AO907" s="37" t="str">
        <f t="array" ref="AO907:AY907">IF(AN907,"",IVSolution($M907,$N907,$O907,AJ907,AK907,AL907,AM907,$E907,$F907,$G907,$H907,$I907))</f>
        <v/>
      </c>
      <c r="AP907" s="37" t="str">
        <v/>
      </c>
      <c r="AQ907" s="37" t="str">
        <v/>
      </c>
      <c r="AR907" s="39" t="str">
        <v/>
      </c>
      <c r="AS907" s="39" t="str">
        <v/>
      </c>
      <c r="AT907" s="37" t="str">
        <v/>
      </c>
      <c r="AU907" s="37" t="str">
        <v/>
      </c>
      <c r="AV907" s="37" t="str">
        <v/>
      </c>
      <c r="AW907" s="37" t="str">
        <v/>
      </c>
      <c r="AX907" s="37" t="str">
        <v/>
      </c>
      <c r="AY907" s="37" t="str">
        <v/>
      </c>
      <c r="AZ907" s="40" t="str">
        <f t="shared" si="529"/>
        <v/>
      </c>
      <c r="BA907" s="36" t="str">
        <f>IFERROR(INDEX('Level Multipliers'!$D:$D,MATCH(AZ907,'Level Multipliers'!$A:$A,0)),"")</f>
        <v/>
      </c>
      <c r="BB907" s="37" t="str">
        <f t="shared" si="530"/>
        <v/>
      </c>
      <c r="BC907" s="37" t="str">
        <f t="shared" si="531"/>
        <v/>
      </c>
      <c r="BD907" s="38" t="str">
        <f t="shared" si="532"/>
        <v/>
      </c>
      <c r="BE907" s="38" t="str">
        <f t="shared" si="533"/>
        <v/>
      </c>
      <c r="BF907" s="38" t="b">
        <f t="shared" si="534"/>
        <v>1</v>
      </c>
      <c r="BG907" s="37" t="str">
        <f t="array" ref="BG907:BQ907">IF(BF907,"",IVSolution($M907,$N907,$O907,BB907,BC907,BD907,BE907,$E907,$F907,$G907,$H907,$I907))</f>
        <v/>
      </c>
      <c r="BH907" s="37" t="str">
        <v/>
      </c>
      <c r="BI907" s="37" t="str">
        <v/>
      </c>
      <c r="BJ907" s="39" t="str">
        <v/>
      </c>
      <c r="BK907" s="39" t="str">
        <v/>
      </c>
      <c r="BL907" s="37" t="str">
        <v/>
      </c>
      <c r="BM907" s="37" t="str">
        <v/>
      </c>
      <c r="BN907" s="37" t="str">
        <v/>
      </c>
      <c r="BO907" s="37" t="str">
        <v/>
      </c>
      <c r="BP907" s="37" t="str">
        <v/>
      </c>
      <c r="BQ907" s="37" t="str">
        <v/>
      </c>
      <c r="BR907" s="40" t="str">
        <f t="shared" si="535"/>
        <v/>
      </c>
      <c r="BS907" s="36" t="str">
        <f>IFERROR(INDEX('Level Multipliers'!$D:$D,MATCH(BR907,'Level Multipliers'!$A:$A,0)),"")</f>
        <v/>
      </c>
      <c r="BT907" s="37" t="str">
        <f t="shared" si="536"/>
        <v/>
      </c>
      <c r="BU907" s="37" t="str">
        <f t="shared" si="537"/>
        <v/>
      </c>
      <c r="BV907" s="38" t="str">
        <f t="shared" si="538"/>
        <v/>
      </c>
      <c r="BW907" s="38" t="str">
        <f t="shared" si="539"/>
        <v/>
      </c>
      <c r="BX907" s="38" t="b">
        <f t="shared" si="540"/>
        <v>1</v>
      </c>
      <c r="BY907" s="37" t="str">
        <f t="array" ref="BY907:CI907">IF(BX907,"",IVSolution($M907,$N907,$O907,BT907,BU907,BV907,BW907,$E907,$F907,$G907,$H907,$I907))</f>
        <v/>
      </c>
      <c r="BZ907" s="37" t="str">
        <v/>
      </c>
      <c r="CA907" s="37" t="str">
        <v/>
      </c>
      <c r="CB907" s="39" t="str">
        <v/>
      </c>
      <c r="CC907" s="39" t="str">
        <v/>
      </c>
      <c r="CD907" s="37" t="str">
        <v/>
      </c>
      <c r="CE907" s="37" t="str">
        <v/>
      </c>
      <c r="CF907" s="37" t="str">
        <v/>
      </c>
      <c r="CG907" s="37" t="str">
        <v/>
      </c>
      <c r="CH907" s="37" t="str">
        <v/>
      </c>
      <c r="CI907" s="37" t="str">
        <v/>
      </c>
      <c r="CJ907" s="41" t="str">
        <f t="shared" si="541"/>
        <v/>
      </c>
      <c r="CK907" s="41" t="str">
        <f t="shared" si="542"/>
        <v/>
      </c>
      <c r="CL907" s="61" t="str">
        <f t="shared" si="543"/>
        <v/>
      </c>
      <c r="CM907" s="39" t="str">
        <f t="shared" si="544"/>
        <v/>
      </c>
      <c r="CN907" s="39" t="str">
        <f t="shared" si="545"/>
        <v/>
      </c>
      <c r="CO907" s="42" t="str">
        <f t="shared" si="546"/>
        <v/>
      </c>
      <c r="CP907" s="42" t="str">
        <f t="shared" si="547"/>
        <v/>
      </c>
      <c r="CQ907" s="42" t="str">
        <f t="shared" si="548"/>
        <v/>
      </c>
      <c r="CR907" s="42" t="str">
        <f t="shared" si="549"/>
        <v/>
      </c>
      <c r="CS907" s="42" t="str">
        <f t="shared" si="550"/>
        <v/>
      </c>
      <c r="CT907" s="42" t="str">
        <f t="shared" si="551"/>
        <v/>
      </c>
      <c r="CU907" s="43" t="str">
        <f t="shared" si="552"/>
        <v/>
      </c>
      <c r="CV907" s="43" t="str">
        <f t="shared" si="553"/>
        <v/>
      </c>
      <c r="CW907" s="43" t="str">
        <f t="shared" si="554"/>
        <v/>
      </c>
      <c r="CX907" s="13"/>
    </row>
    <row r="908" spans="1:102" x14ac:dyDescent="0.25">
      <c r="A908" s="31"/>
      <c r="B908" s="13"/>
      <c r="C908" s="13"/>
      <c r="D908" s="13"/>
      <c r="E908" s="32"/>
      <c r="F908" s="32"/>
      <c r="G908" s="32"/>
      <c r="H908" s="32"/>
      <c r="I908" s="32"/>
      <c r="J908" s="13"/>
      <c r="K908" s="33"/>
      <c r="L908" s="34" t="str">
        <f>IFERROR(INDEX('Pokemon Data'!A:A,MATCH($A908,'Pokemon Data'!$B:$B,0)),"")</f>
        <v/>
      </c>
      <c r="M908" s="34" t="str">
        <f>IFERROR(INDEX('Pokemon Data'!I:I,MATCH($A908,'Pokemon Data'!$B:$B,0)),"")</f>
        <v/>
      </c>
      <c r="N908" s="34" t="str">
        <f>IFERROR(INDEX('Pokemon Data'!J:J,MATCH($A908,'Pokemon Data'!$B:$B,0)),"")</f>
        <v/>
      </c>
      <c r="O908" s="34" t="str">
        <f>IFERROR(INDEX('Pokemon Data'!K:K,MATCH($A908,'Pokemon Data'!$B:$B,0)),"")</f>
        <v/>
      </c>
      <c r="P908" s="35" t="str">
        <f>IFERROR(INDEX('Level Multipliers'!$A:$A,MATCH($D908,'Level Multipliers'!$B:$B,0)),"")</f>
        <v/>
      </c>
      <c r="Q908" s="36" t="str">
        <f>IFERROR(INDEX('Level Multipliers'!$D:$D,MATCH(P908,'Level Multipliers'!$A:$A,0)),"")</f>
        <v/>
      </c>
      <c r="R908" s="37" t="str">
        <f t="shared" si="518"/>
        <v/>
      </c>
      <c r="S908" s="37" t="str">
        <f t="shared" si="519"/>
        <v/>
      </c>
      <c r="T908" s="38" t="str">
        <f t="shared" si="520"/>
        <v/>
      </c>
      <c r="U908" s="38" t="str">
        <f t="shared" si="521"/>
        <v/>
      </c>
      <c r="V908" s="38" t="b">
        <f t="shared" si="522"/>
        <v>1</v>
      </c>
      <c r="W908" s="37" t="str">
        <f t="array" ref="W908:AG908">IF(V908,"",IVSolution($M908,$N908,$O908,R908,S908,T908,U908,$E908,$F908,$G908,$H908,$I908))</f>
        <v/>
      </c>
      <c r="X908" s="37" t="str">
        <v/>
      </c>
      <c r="Y908" s="37" t="str">
        <v/>
      </c>
      <c r="Z908" s="39" t="str">
        <v/>
      </c>
      <c r="AA908" s="39" t="str">
        <v/>
      </c>
      <c r="AB908" s="37" t="str">
        <v/>
      </c>
      <c r="AC908" s="37" t="str">
        <v/>
      </c>
      <c r="AD908" s="37" t="str">
        <v/>
      </c>
      <c r="AE908" s="37" t="str">
        <v/>
      </c>
      <c r="AF908" s="37" t="str">
        <v/>
      </c>
      <c r="AG908" s="37" t="str">
        <v/>
      </c>
      <c r="AH908" s="40" t="str">
        <f t="shared" si="523"/>
        <v/>
      </c>
      <c r="AI908" s="36" t="str">
        <f>IFERROR(INDEX('Level Multipliers'!$D:$D,MATCH(AH908,'Level Multipliers'!$A:$A,0)),"")</f>
        <v/>
      </c>
      <c r="AJ908" s="37" t="str">
        <f t="shared" si="524"/>
        <v/>
      </c>
      <c r="AK908" s="37" t="str">
        <f t="shared" si="525"/>
        <v/>
      </c>
      <c r="AL908" s="38" t="str">
        <f t="shared" si="526"/>
        <v/>
      </c>
      <c r="AM908" s="38" t="str">
        <f t="shared" si="527"/>
        <v/>
      </c>
      <c r="AN908" s="38" t="b">
        <f t="shared" si="528"/>
        <v>1</v>
      </c>
      <c r="AO908" s="37" t="str">
        <f t="array" ref="AO908:AY908">IF(AN908,"",IVSolution($M908,$N908,$O908,AJ908,AK908,AL908,AM908,$E908,$F908,$G908,$H908,$I908))</f>
        <v/>
      </c>
      <c r="AP908" s="37" t="str">
        <v/>
      </c>
      <c r="AQ908" s="37" t="str">
        <v/>
      </c>
      <c r="AR908" s="39" t="str">
        <v/>
      </c>
      <c r="AS908" s="39" t="str">
        <v/>
      </c>
      <c r="AT908" s="37" t="str">
        <v/>
      </c>
      <c r="AU908" s="37" t="str">
        <v/>
      </c>
      <c r="AV908" s="37" t="str">
        <v/>
      </c>
      <c r="AW908" s="37" t="str">
        <v/>
      </c>
      <c r="AX908" s="37" t="str">
        <v/>
      </c>
      <c r="AY908" s="37" t="str">
        <v/>
      </c>
      <c r="AZ908" s="40" t="str">
        <f t="shared" si="529"/>
        <v/>
      </c>
      <c r="BA908" s="36" t="str">
        <f>IFERROR(INDEX('Level Multipliers'!$D:$D,MATCH(AZ908,'Level Multipliers'!$A:$A,0)),"")</f>
        <v/>
      </c>
      <c r="BB908" s="37" t="str">
        <f t="shared" si="530"/>
        <v/>
      </c>
      <c r="BC908" s="37" t="str">
        <f t="shared" si="531"/>
        <v/>
      </c>
      <c r="BD908" s="38" t="str">
        <f t="shared" si="532"/>
        <v/>
      </c>
      <c r="BE908" s="38" t="str">
        <f t="shared" si="533"/>
        <v/>
      </c>
      <c r="BF908" s="38" t="b">
        <f t="shared" si="534"/>
        <v>1</v>
      </c>
      <c r="BG908" s="37" t="str">
        <f t="array" ref="BG908:BQ908">IF(BF908,"",IVSolution($M908,$N908,$O908,BB908,BC908,BD908,BE908,$E908,$F908,$G908,$H908,$I908))</f>
        <v/>
      </c>
      <c r="BH908" s="37" t="str">
        <v/>
      </c>
      <c r="BI908" s="37" t="str">
        <v/>
      </c>
      <c r="BJ908" s="39" t="str">
        <v/>
      </c>
      <c r="BK908" s="39" t="str">
        <v/>
      </c>
      <c r="BL908" s="37" t="str">
        <v/>
      </c>
      <c r="BM908" s="37" t="str">
        <v/>
      </c>
      <c r="BN908" s="37" t="str">
        <v/>
      </c>
      <c r="BO908" s="37" t="str">
        <v/>
      </c>
      <c r="BP908" s="37" t="str">
        <v/>
      </c>
      <c r="BQ908" s="37" t="str">
        <v/>
      </c>
      <c r="BR908" s="40" t="str">
        <f t="shared" si="535"/>
        <v/>
      </c>
      <c r="BS908" s="36" t="str">
        <f>IFERROR(INDEX('Level Multipliers'!$D:$D,MATCH(BR908,'Level Multipliers'!$A:$A,0)),"")</f>
        <v/>
      </c>
      <c r="BT908" s="37" t="str">
        <f t="shared" si="536"/>
        <v/>
      </c>
      <c r="BU908" s="37" t="str">
        <f t="shared" si="537"/>
        <v/>
      </c>
      <c r="BV908" s="38" t="str">
        <f t="shared" si="538"/>
        <v/>
      </c>
      <c r="BW908" s="38" t="str">
        <f t="shared" si="539"/>
        <v/>
      </c>
      <c r="BX908" s="38" t="b">
        <f t="shared" si="540"/>
        <v>1</v>
      </c>
      <c r="BY908" s="37" t="str">
        <f t="array" ref="BY908:CI908">IF(BX908,"",IVSolution($M908,$N908,$O908,BT908,BU908,BV908,BW908,$E908,$F908,$G908,$H908,$I908))</f>
        <v/>
      </c>
      <c r="BZ908" s="37" t="str">
        <v/>
      </c>
      <c r="CA908" s="37" t="str">
        <v/>
      </c>
      <c r="CB908" s="39" t="str">
        <v/>
      </c>
      <c r="CC908" s="39" t="str">
        <v/>
      </c>
      <c r="CD908" s="37" t="str">
        <v/>
      </c>
      <c r="CE908" s="37" t="str">
        <v/>
      </c>
      <c r="CF908" s="37" t="str">
        <v/>
      </c>
      <c r="CG908" s="37" t="str">
        <v/>
      </c>
      <c r="CH908" s="37" t="str">
        <v/>
      </c>
      <c r="CI908" s="37" t="str">
        <v/>
      </c>
      <c r="CJ908" s="41" t="str">
        <f t="shared" si="541"/>
        <v/>
      </c>
      <c r="CK908" s="41" t="str">
        <f t="shared" si="542"/>
        <v/>
      </c>
      <c r="CL908" s="61" t="str">
        <f t="shared" si="543"/>
        <v/>
      </c>
      <c r="CM908" s="39" t="str">
        <f t="shared" si="544"/>
        <v/>
      </c>
      <c r="CN908" s="39" t="str">
        <f t="shared" si="545"/>
        <v/>
      </c>
      <c r="CO908" s="42" t="str">
        <f t="shared" si="546"/>
        <v/>
      </c>
      <c r="CP908" s="42" t="str">
        <f t="shared" si="547"/>
        <v/>
      </c>
      <c r="CQ908" s="42" t="str">
        <f t="shared" si="548"/>
        <v/>
      </c>
      <c r="CR908" s="42" t="str">
        <f t="shared" si="549"/>
        <v/>
      </c>
      <c r="CS908" s="42" t="str">
        <f t="shared" si="550"/>
        <v/>
      </c>
      <c r="CT908" s="42" t="str">
        <f t="shared" si="551"/>
        <v/>
      </c>
      <c r="CU908" s="43" t="str">
        <f t="shared" si="552"/>
        <v/>
      </c>
      <c r="CV908" s="43" t="str">
        <f t="shared" si="553"/>
        <v/>
      </c>
      <c r="CW908" s="43" t="str">
        <f t="shared" si="554"/>
        <v/>
      </c>
      <c r="CX908" s="13"/>
    </row>
    <row r="909" spans="1:102" x14ac:dyDescent="0.25">
      <c r="A909" s="31"/>
      <c r="B909" s="13"/>
      <c r="C909" s="13"/>
      <c r="D909" s="13"/>
      <c r="E909" s="32"/>
      <c r="F909" s="32"/>
      <c r="G909" s="32"/>
      <c r="H909" s="32"/>
      <c r="I909" s="32"/>
      <c r="J909" s="13"/>
      <c r="K909" s="33"/>
      <c r="L909" s="34" t="str">
        <f>IFERROR(INDEX('Pokemon Data'!A:A,MATCH($A909,'Pokemon Data'!$B:$B,0)),"")</f>
        <v/>
      </c>
      <c r="M909" s="34" t="str">
        <f>IFERROR(INDEX('Pokemon Data'!I:I,MATCH($A909,'Pokemon Data'!$B:$B,0)),"")</f>
        <v/>
      </c>
      <c r="N909" s="34" t="str">
        <f>IFERROR(INDEX('Pokemon Data'!J:J,MATCH($A909,'Pokemon Data'!$B:$B,0)),"")</f>
        <v/>
      </c>
      <c r="O909" s="34" t="str">
        <f>IFERROR(INDEX('Pokemon Data'!K:K,MATCH($A909,'Pokemon Data'!$B:$B,0)),"")</f>
        <v/>
      </c>
      <c r="P909" s="35" t="str">
        <f>IFERROR(INDEX('Level Multipliers'!$A:$A,MATCH($D909,'Level Multipliers'!$B:$B,0)),"")</f>
        <v/>
      </c>
      <c r="Q909" s="36" t="str">
        <f>IFERROR(INDEX('Level Multipliers'!$D:$D,MATCH(P909,'Level Multipliers'!$A:$A,0)),"")</f>
        <v/>
      </c>
      <c r="R909" s="37" t="str">
        <f t="shared" si="518"/>
        <v/>
      </c>
      <c r="S909" s="37" t="str">
        <f t="shared" si="519"/>
        <v/>
      </c>
      <c r="T909" s="38" t="str">
        <f t="shared" si="520"/>
        <v/>
      </c>
      <c r="U909" s="38" t="str">
        <f t="shared" si="521"/>
        <v/>
      </c>
      <c r="V909" s="38" t="b">
        <f t="shared" si="522"/>
        <v>1</v>
      </c>
      <c r="W909" s="37" t="str">
        <f t="array" ref="W909:AG909">IF(V909,"",IVSolution($M909,$N909,$O909,R909,S909,T909,U909,$E909,$F909,$G909,$H909,$I909))</f>
        <v/>
      </c>
      <c r="X909" s="37" t="str">
        <v/>
      </c>
      <c r="Y909" s="37" t="str">
        <v/>
      </c>
      <c r="Z909" s="39" t="str">
        <v/>
      </c>
      <c r="AA909" s="39" t="str">
        <v/>
      </c>
      <c r="AB909" s="37" t="str">
        <v/>
      </c>
      <c r="AC909" s="37" t="str">
        <v/>
      </c>
      <c r="AD909" s="37" t="str">
        <v/>
      </c>
      <c r="AE909" s="37" t="str">
        <v/>
      </c>
      <c r="AF909" s="37" t="str">
        <v/>
      </c>
      <c r="AG909" s="37" t="str">
        <v/>
      </c>
      <c r="AH909" s="40" t="str">
        <f t="shared" si="523"/>
        <v/>
      </c>
      <c r="AI909" s="36" t="str">
        <f>IFERROR(INDEX('Level Multipliers'!$D:$D,MATCH(AH909,'Level Multipliers'!$A:$A,0)),"")</f>
        <v/>
      </c>
      <c r="AJ909" s="37" t="str">
        <f t="shared" si="524"/>
        <v/>
      </c>
      <c r="AK909" s="37" t="str">
        <f t="shared" si="525"/>
        <v/>
      </c>
      <c r="AL909" s="38" t="str">
        <f t="shared" si="526"/>
        <v/>
      </c>
      <c r="AM909" s="38" t="str">
        <f t="shared" si="527"/>
        <v/>
      </c>
      <c r="AN909" s="38" t="b">
        <f t="shared" si="528"/>
        <v>1</v>
      </c>
      <c r="AO909" s="37" t="str">
        <f t="array" ref="AO909:AY909">IF(AN909,"",IVSolution($M909,$N909,$O909,AJ909,AK909,AL909,AM909,$E909,$F909,$G909,$H909,$I909))</f>
        <v/>
      </c>
      <c r="AP909" s="37" t="str">
        <v/>
      </c>
      <c r="AQ909" s="37" t="str">
        <v/>
      </c>
      <c r="AR909" s="39" t="str">
        <v/>
      </c>
      <c r="AS909" s="39" t="str">
        <v/>
      </c>
      <c r="AT909" s="37" t="str">
        <v/>
      </c>
      <c r="AU909" s="37" t="str">
        <v/>
      </c>
      <c r="AV909" s="37" t="str">
        <v/>
      </c>
      <c r="AW909" s="37" t="str">
        <v/>
      </c>
      <c r="AX909" s="37" t="str">
        <v/>
      </c>
      <c r="AY909" s="37" t="str">
        <v/>
      </c>
      <c r="AZ909" s="40" t="str">
        <f t="shared" si="529"/>
        <v/>
      </c>
      <c r="BA909" s="36" t="str">
        <f>IFERROR(INDEX('Level Multipliers'!$D:$D,MATCH(AZ909,'Level Multipliers'!$A:$A,0)),"")</f>
        <v/>
      </c>
      <c r="BB909" s="37" t="str">
        <f t="shared" si="530"/>
        <v/>
      </c>
      <c r="BC909" s="37" t="str">
        <f t="shared" si="531"/>
        <v/>
      </c>
      <c r="BD909" s="38" t="str">
        <f t="shared" si="532"/>
        <v/>
      </c>
      <c r="BE909" s="38" t="str">
        <f t="shared" si="533"/>
        <v/>
      </c>
      <c r="BF909" s="38" t="b">
        <f t="shared" si="534"/>
        <v>1</v>
      </c>
      <c r="BG909" s="37" t="str">
        <f t="array" ref="BG909:BQ909">IF(BF909,"",IVSolution($M909,$N909,$O909,BB909,BC909,BD909,BE909,$E909,$F909,$G909,$H909,$I909))</f>
        <v/>
      </c>
      <c r="BH909" s="37" t="str">
        <v/>
      </c>
      <c r="BI909" s="37" t="str">
        <v/>
      </c>
      <c r="BJ909" s="39" t="str">
        <v/>
      </c>
      <c r="BK909" s="39" t="str">
        <v/>
      </c>
      <c r="BL909" s="37" t="str">
        <v/>
      </c>
      <c r="BM909" s="37" t="str">
        <v/>
      </c>
      <c r="BN909" s="37" t="str">
        <v/>
      </c>
      <c r="BO909" s="37" t="str">
        <v/>
      </c>
      <c r="BP909" s="37" t="str">
        <v/>
      </c>
      <c r="BQ909" s="37" t="str">
        <v/>
      </c>
      <c r="BR909" s="40" t="str">
        <f t="shared" si="535"/>
        <v/>
      </c>
      <c r="BS909" s="36" t="str">
        <f>IFERROR(INDEX('Level Multipliers'!$D:$D,MATCH(BR909,'Level Multipliers'!$A:$A,0)),"")</f>
        <v/>
      </c>
      <c r="BT909" s="37" t="str">
        <f t="shared" si="536"/>
        <v/>
      </c>
      <c r="BU909" s="37" t="str">
        <f t="shared" si="537"/>
        <v/>
      </c>
      <c r="BV909" s="38" t="str">
        <f t="shared" si="538"/>
        <v/>
      </c>
      <c r="BW909" s="38" t="str">
        <f t="shared" si="539"/>
        <v/>
      </c>
      <c r="BX909" s="38" t="b">
        <f t="shared" si="540"/>
        <v>1</v>
      </c>
      <c r="BY909" s="37" t="str">
        <f t="array" ref="BY909:CI909">IF(BX909,"",IVSolution($M909,$N909,$O909,BT909,BU909,BV909,BW909,$E909,$F909,$G909,$H909,$I909))</f>
        <v/>
      </c>
      <c r="BZ909" s="37" t="str">
        <v/>
      </c>
      <c r="CA909" s="37" t="str">
        <v/>
      </c>
      <c r="CB909" s="39" t="str">
        <v/>
      </c>
      <c r="CC909" s="39" t="str">
        <v/>
      </c>
      <c r="CD909" s="37" t="str">
        <v/>
      </c>
      <c r="CE909" s="37" t="str">
        <v/>
      </c>
      <c r="CF909" s="37" t="str">
        <v/>
      </c>
      <c r="CG909" s="37" t="str">
        <v/>
      </c>
      <c r="CH909" s="37" t="str">
        <v/>
      </c>
      <c r="CI909" s="37" t="str">
        <v/>
      </c>
      <c r="CJ909" s="41" t="str">
        <f t="shared" si="541"/>
        <v/>
      </c>
      <c r="CK909" s="41" t="str">
        <f t="shared" si="542"/>
        <v/>
      </c>
      <c r="CL909" s="61" t="str">
        <f t="shared" si="543"/>
        <v/>
      </c>
      <c r="CM909" s="39" t="str">
        <f t="shared" si="544"/>
        <v/>
      </c>
      <c r="CN909" s="39" t="str">
        <f t="shared" si="545"/>
        <v/>
      </c>
      <c r="CO909" s="42" t="str">
        <f t="shared" si="546"/>
        <v/>
      </c>
      <c r="CP909" s="42" t="str">
        <f t="shared" si="547"/>
        <v/>
      </c>
      <c r="CQ909" s="42" t="str">
        <f t="shared" si="548"/>
        <v/>
      </c>
      <c r="CR909" s="42" t="str">
        <f t="shared" si="549"/>
        <v/>
      </c>
      <c r="CS909" s="42" t="str">
        <f t="shared" si="550"/>
        <v/>
      </c>
      <c r="CT909" s="42" t="str">
        <f t="shared" si="551"/>
        <v/>
      </c>
      <c r="CU909" s="43" t="str">
        <f t="shared" si="552"/>
        <v/>
      </c>
      <c r="CV909" s="43" t="str">
        <f t="shared" si="553"/>
        <v/>
      </c>
      <c r="CW909" s="43" t="str">
        <f t="shared" si="554"/>
        <v/>
      </c>
      <c r="CX909" s="13"/>
    </row>
    <row r="910" spans="1:102" x14ac:dyDescent="0.25">
      <c r="A910" s="31"/>
      <c r="B910" s="13"/>
      <c r="C910" s="13"/>
      <c r="D910" s="13"/>
      <c r="E910" s="32"/>
      <c r="F910" s="32"/>
      <c r="G910" s="32"/>
      <c r="H910" s="32"/>
      <c r="I910" s="32"/>
      <c r="J910" s="13"/>
      <c r="K910" s="33"/>
      <c r="L910" s="34" t="str">
        <f>IFERROR(INDEX('Pokemon Data'!A:A,MATCH($A910,'Pokemon Data'!$B:$B,0)),"")</f>
        <v/>
      </c>
      <c r="M910" s="34" t="str">
        <f>IFERROR(INDEX('Pokemon Data'!I:I,MATCH($A910,'Pokemon Data'!$B:$B,0)),"")</f>
        <v/>
      </c>
      <c r="N910" s="34" t="str">
        <f>IFERROR(INDEX('Pokemon Data'!J:J,MATCH($A910,'Pokemon Data'!$B:$B,0)),"")</f>
        <v/>
      </c>
      <c r="O910" s="34" t="str">
        <f>IFERROR(INDEX('Pokemon Data'!K:K,MATCH($A910,'Pokemon Data'!$B:$B,0)),"")</f>
        <v/>
      </c>
      <c r="P910" s="35" t="str">
        <f>IFERROR(INDEX('Level Multipliers'!$A:$A,MATCH($D910,'Level Multipliers'!$B:$B,0)),"")</f>
        <v/>
      </c>
      <c r="Q910" s="36" t="str">
        <f>IFERROR(INDEX('Level Multipliers'!$D:$D,MATCH(P910,'Level Multipliers'!$A:$A,0)),"")</f>
        <v/>
      </c>
      <c r="R910" s="37" t="str">
        <f t="shared" si="518"/>
        <v/>
      </c>
      <c r="S910" s="37" t="str">
        <f t="shared" si="519"/>
        <v/>
      </c>
      <c r="T910" s="38" t="str">
        <f t="shared" si="520"/>
        <v/>
      </c>
      <c r="U910" s="38" t="str">
        <f t="shared" si="521"/>
        <v/>
      </c>
      <c r="V910" s="38" t="b">
        <f t="shared" si="522"/>
        <v>1</v>
      </c>
      <c r="W910" s="37" t="str">
        <f t="array" ref="W910:AG910">IF(V910,"",IVSolution($M910,$N910,$O910,R910,S910,T910,U910,$E910,$F910,$G910,$H910,$I910))</f>
        <v/>
      </c>
      <c r="X910" s="37" t="str">
        <v/>
      </c>
      <c r="Y910" s="37" t="str">
        <v/>
      </c>
      <c r="Z910" s="39" t="str">
        <v/>
      </c>
      <c r="AA910" s="39" t="str">
        <v/>
      </c>
      <c r="AB910" s="37" t="str">
        <v/>
      </c>
      <c r="AC910" s="37" t="str">
        <v/>
      </c>
      <c r="AD910" s="37" t="str">
        <v/>
      </c>
      <c r="AE910" s="37" t="str">
        <v/>
      </c>
      <c r="AF910" s="37" t="str">
        <v/>
      </c>
      <c r="AG910" s="37" t="str">
        <v/>
      </c>
      <c r="AH910" s="40" t="str">
        <f t="shared" si="523"/>
        <v/>
      </c>
      <c r="AI910" s="36" t="str">
        <f>IFERROR(INDEX('Level Multipliers'!$D:$D,MATCH(AH910,'Level Multipliers'!$A:$A,0)),"")</f>
        <v/>
      </c>
      <c r="AJ910" s="37" t="str">
        <f t="shared" si="524"/>
        <v/>
      </c>
      <c r="AK910" s="37" t="str">
        <f t="shared" si="525"/>
        <v/>
      </c>
      <c r="AL910" s="38" t="str">
        <f t="shared" si="526"/>
        <v/>
      </c>
      <c r="AM910" s="38" t="str">
        <f t="shared" si="527"/>
        <v/>
      </c>
      <c r="AN910" s="38" t="b">
        <f t="shared" si="528"/>
        <v>1</v>
      </c>
      <c r="AO910" s="37" t="str">
        <f t="array" ref="AO910:AY910">IF(AN910,"",IVSolution($M910,$N910,$O910,AJ910,AK910,AL910,AM910,$E910,$F910,$G910,$H910,$I910))</f>
        <v/>
      </c>
      <c r="AP910" s="37" t="str">
        <v/>
      </c>
      <c r="AQ910" s="37" t="str">
        <v/>
      </c>
      <c r="AR910" s="39" t="str">
        <v/>
      </c>
      <c r="AS910" s="39" t="str">
        <v/>
      </c>
      <c r="AT910" s="37" t="str">
        <v/>
      </c>
      <c r="AU910" s="37" t="str">
        <v/>
      </c>
      <c r="AV910" s="37" t="str">
        <v/>
      </c>
      <c r="AW910" s="37" t="str">
        <v/>
      </c>
      <c r="AX910" s="37" t="str">
        <v/>
      </c>
      <c r="AY910" s="37" t="str">
        <v/>
      </c>
      <c r="AZ910" s="40" t="str">
        <f t="shared" si="529"/>
        <v/>
      </c>
      <c r="BA910" s="36" t="str">
        <f>IFERROR(INDEX('Level Multipliers'!$D:$D,MATCH(AZ910,'Level Multipliers'!$A:$A,0)),"")</f>
        <v/>
      </c>
      <c r="BB910" s="37" t="str">
        <f t="shared" si="530"/>
        <v/>
      </c>
      <c r="BC910" s="37" t="str">
        <f t="shared" si="531"/>
        <v/>
      </c>
      <c r="BD910" s="38" t="str">
        <f t="shared" si="532"/>
        <v/>
      </c>
      <c r="BE910" s="38" t="str">
        <f t="shared" si="533"/>
        <v/>
      </c>
      <c r="BF910" s="38" t="b">
        <f t="shared" si="534"/>
        <v>1</v>
      </c>
      <c r="BG910" s="37" t="str">
        <f t="array" ref="BG910:BQ910">IF(BF910,"",IVSolution($M910,$N910,$O910,BB910,BC910,BD910,BE910,$E910,$F910,$G910,$H910,$I910))</f>
        <v/>
      </c>
      <c r="BH910" s="37" t="str">
        <v/>
      </c>
      <c r="BI910" s="37" t="str">
        <v/>
      </c>
      <c r="BJ910" s="39" t="str">
        <v/>
      </c>
      <c r="BK910" s="39" t="str">
        <v/>
      </c>
      <c r="BL910" s="37" t="str">
        <v/>
      </c>
      <c r="BM910" s="37" t="str">
        <v/>
      </c>
      <c r="BN910" s="37" t="str">
        <v/>
      </c>
      <c r="BO910" s="37" t="str">
        <v/>
      </c>
      <c r="BP910" s="37" t="str">
        <v/>
      </c>
      <c r="BQ910" s="37" t="str">
        <v/>
      </c>
      <c r="BR910" s="40" t="str">
        <f t="shared" si="535"/>
        <v/>
      </c>
      <c r="BS910" s="36" t="str">
        <f>IFERROR(INDEX('Level Multipliers'!$D:$D,MATCH(BR910,'Level Multipliers'!$A:$A,0)),"")</f>
        <v/>
      </c>
      <c r="BT910" s="37" t="str">
        <f t="shared" si="536"/>
        <v/>
      </c>
      <c r="BU910" s="37" t="str">
        <f t="shared" si="537"/>
        <v/>
      </c>
      <c r="BV910" s="38" t="str">
        <f t="shared" si="538"/>
        <v/>
      </c>
      <c r="BW910" s="38" t="str">
        <f t="shared" si="539"/>
        <v/>
      </c>
      <c r="BX910" s="38" t="b">
        <f t="shared" si="540"/>
        <v>1</v>
      </c>
      <c r="BY910" s="37" t="str">
        <f t="array" ref="BY910:CI910">IF(BX910,"",IVSolution($M910,$N910,$O910,BT910,BU910,BV910,BW910,$E910,$F910,$G910,$H910,$I910))</f>
        <v/>
      </c>
      <c r="BZ910" s="37" t="str">
        <v/>
      </c>
      <c r="CA910" s="37" t="str">
        <v/>
      </c>
      <c r="CB910" s="39" t="str">
        <v/>
      </c>
      <c r="CC910" s="39" t="str">
        <v/>
      </c>
      <c r="CD910" s="37" t="str">
        <v/>
      </c>
      <c r="CE910" s="37" t="str">
        <v/>
      </c>
      <c r="CF910" s="37" t="str">
        <v/>
      </c>
      <c r="CG910" s="37" t="str">
        <v/>
      </c>
      <c r="CH910" s="37" t="str">
        <v/>
      </c>
      <c r="CI910" s="37" t="str">
        <v/>
      </c>
      <c r="CJ910" s="41" t="str">
        <f t="shared" si="541"/>
        <v/>
      </c>
      <c r="CK910" s="41" t="str">
        <f t="shared" si="542"/>
        <v/>
      </c>
      <c r="CL910" s="61" t="str">
        <f t="shared" si="543"/>
        <v/>
      </c>
      <c r="CM910" s="39" t="str">
        <f t="shared" si="544"/>
        <v/>
      </c>
      <c r="CN910" s="39" t="str">
        <f t="shared" si="545"/>
        <v/>
      </c>
      <c r="CO910" s="42" t="str">
        <f t="shared" si="546"/>
        <v/>
      </c>
      <c r="CP910" s="42" t="str">
        <f t="shared" si="547"/>
        <v/>
      </c>
      <c r="CQ910" s="42" t="str">
        <f t="shared" si="548"/>
        <v/>
      </c>
      <c r="CR910" s="42" t="str">
        <f t="shared" si="549"/>
        <v/>
      </c>
      <c r="CS910" s="42" t="str">
        <f t="shared" si="550"/>
        <v/>
      </c>
      <c r="CT910" s="42" t="str">
        <f t="shared" si="551"/>
        <v/>
      </c>
      <c r="CU910" s="43" t="str">
        <f t="shared" si="552"/>
        <v/>
      </c>
      <c r="CV910" s="43" t="str">
        <f t="shared" si="553"/>
        <v/>
      </c>
      <c r="CW910" s="43" t="str">
        <f t="shared" si="554"/>
        <v/>
      </c>
      <c r="CX910" s="13"/>
    </row>
    <row r="911" spans="1:102" x14ac:dyDescent="0.25">
      <c r="A911" s="31"/>
      <c r="B911" s="13"/>
      <c r="C911" s="13"/>
      <c r="D911" s="13"/>
      <c r="E911" s="32"/>
      <c r="F911" s="32"/>
      <c r="G911" s="32"/>
      <c r="H911" s="32"/>
      <c r="I911" s="32"/>
      <c r="J911" s="13"/>
      <c r="K911" s="33"/>
      <c r="L911" s="34" t="str">
        <f>IFERROR(INDEX('Pokemon Data'!A:A,MATCH($A911,'Pokemon Data'!$B:$B,0)),"")</f>
        <v/>
      </c>
      <c r="M911" s="34" t="str">
        <f>IFERROR(INDEX('Pokemon Data'!I:I,MATCH($A911,'Pokemon Data'!$B:$B,0)),"")</f>
        <v/>
      </c>
      <c r="N911" s="34" t="str">
        <f>IFERROR(INDEX('Pokemon Data'!J:J,MATCH($A911,'Pokemon Data'!$B:$B,0)),"")</f>
        <v/>
      </c>
      <c r="O911" s="34" t="str">
        <f>IFERROR(INDEX('Pokemon Data'!K:K,MATCH($A911,'Pokemon Data'!$B:$B,0)),"")</f>
        <v/>
      </c>
      <c r="P911" s="35" t="str">
        <f>IFERROR(INDEX('Level Multipliers'!$A:$A,MATCH($D911,'Level Multipliers'!$B:$B,0)),"")</f>
        <v/>
      </c>
      <c r="Q911" s="36" t="str">
        <f>IFERROR(INDEX('Level Multipliers'!$D:$D,MATCH(P911,'Level Multipliers'!$A:$A,0)),"")</f>
        <v/>
      </c>
      <c r="R911" s="37" t="str">
        <f t="shared" si="518"/>
        <v/>
      </c>
      <c r="S911" s="37" t="str">
        <f t="shared" si="519"/>
        <v/>
      </c>
      <c r="T911" s="38" t="str">
        <f t="shared" si="520"/>
        <v/>
      </c>
      <c r="U911" s="38" t="str">
        <f t="shared" si="521"/>
        <v/>
      </c>
      <c r="V911" s="38" t="b">
        <f t="shared" si="522"/>
        <v>1</v>
      </c>
      <c r="W911" s="37" t="str">
        <f t="array" ref="W911:AG911">IF(V911,"",IVSolution($M911,$N911,$O911,R911,S911,T911,U911,$E911,$F911,$G911,$H911,$I911))</f>
        <v/>
      </c>
      <c r="X911" s="37" t="str">
        <v/>
      </c>
      <c r="Y911" s="37" t="str">
        <v/>
      </c>
      <c r="Z911" s="39" t="str">
        <v/>
      </c>
      <c r="AA911" s="39" t="str">
        <v/>
      </c>
      <c r="AB911" s="37" t="str">
        <v/>
      </c>
      <c r="AC911" s="37" t="str">
        <v/>
      </c>
      <c r="AD911" s="37" t="str">
        <v/>
      </c>
      <c r="AE911" s="37" t="str">
        <v/>
      </c>
      <c r="AF911" s="37" t="str">
        <v/>
      </c>
      <c r="AG911" s="37" t="str">
        <v/>
      </c>
      <c r="AH911" s="40" t="str">
        <f t="shared" si="523"/>
        <v/>
      </c>
      <c r="AI911" s="36" t="str">
        <f>IFERROR(INDEX('Level Multipliers'!$D:$D,MATCH(AH911,'Level Multipliers'!$A:$A,0)),"")</f>
        <v/>
      </c>
      <c r="AJ911" s="37" t="str">
        <f t="shared" si="524"/>
        <v/>
      </c>
      <c r="AK911" s="37" t="str">
        <f t="shared" si="525"/>
        <v/>
      </c>
      <c r="AL911" s="38" t="str">
        <f t="shared" si="526"/>
        <v/>
      </c>
      <c r="AM911" s="38" t="str">
        <f t="shared" si="527"/>
        <v/>
      </c>
      <c r="AN911" s="38" t="b">
        <f t="shared" si="528"/>
        <v>1</v>
      </c>
      <c r="AO911" s="37" t="str">
        <f t="array" ref="AO911:AY911">IF(AN911,"",IVSolution($M911,$N911,$O911,AJ911,AK911,AL911,AM911,$E911,$F911,$G911,$H911,$I911))</f>
        <v/>
      </c>
      <c r="AP911" s="37" t="str">
        <v/>
      </c>
      <c r="AQ911" s="37" t="str">
        <v/>
      </c>
      <c r="AR911" s="39" t="str">
        <v/>
      </c>
      <c r="AS911" s="39" t="str">
        <v/>
      </c>
      <c r="AT911" s="37" t="str">
        <v/>
      </c>
      <c r="AU911" s="37" t="str">
        <v/>
      </c>
      <c r="AV911" s="37" t="str">
        <v/>
      </c>
      <c r="AW911" s="37" t="str">
        <v/>
      </c>
      <c r="AX911" s="37" t="str">
        <v/>
      </c>
      <c r="AY911" s="37" t="str">
        <v/>
      </c>
      <c r="AZ911" s="40" t="str">
        <f t="shared" si="529"/>
        <v/>
      </c>
      <c r="BA911" s="36" t="str">
        <f>IFERROR(INDEX('Level Multipliers'!$D:$D,MATCH(AZ911,'Level Multipliers'!$A:$A,0)),"")</f>
        <v/>
      </c>
      <c r="BB911" s="37" t="str">
        <f t="shared" si="530"/>
        <v/>
      </c>
      <c r="BC911" s="37" t="str">
        <f t="shared" si="531"/>
        <v/>
      </c>
      <c r="BD911" s="38" t="str">
        <f t="shared" si="532"/>
        <v/>
      </c>
      <c r="BE911" s="38" t="str">
        <f t="shared" si="533"/>
        <v/>
      </c>
      <c r="BF911" s="38" t="b">
        <f t="shared" si="534"/>
        <v>1</v>
      </c>
      <c r="BG911" s="37" t="str">
        <f t="array" ref="BG911:BQ911">IF(BF911,"",IVSolution($M911,$N911,$O911,BB911,BC911,BD911,BE911,$E911,$F911,$G911,$H911,$I911))</f>
        <v/>
      </c>
      <c r="BH911" s="37" t="str">
        <v/>
      </c>
      <c r="BI911" s="37" t="str">
        <v/>
      </c>
      <c r="BJ911" s="39" t="str">
        <v/>
      </c>
      <c r="BK911" s="39" t="str">
        <v/>
      </c>
      <c r="BL911" s="37" t="str">
        <v/>
      </c>
      <c r="BM911" s="37" t="str">
        <v/>
      </c>
      <c r="BN911" s="37" t="str">
        <v/>
      </c>
      <c r="BO911" s="37" t="str">
        <v/>
      </c>
      <c r="BP911" s="37" t="str">
        <v/>
      </c>
      <c r="BQ911" s="37" t="str">
        <v/>
      </c>
      <c r="BR911" s="40" t="str">
        <f t="shared" si="535"/>
        <v/>
      </c>
      <c r="BS911" s="36" t="str">
        <f>IFERROR(INDEX('Level Multipliers'!$D:$D,MATCH(BR911,'Level Multipliers'!$A:$A,0)),"")</f>
        <v/>
      </c>
      <c r="BT911" s="37" t="str">
        <f t="shared" si="536"/>
        <v/>
      </c>
      <c r="BU911" s="37" t="str">
        <f t="shared" si="537"/>
        <v/>
      </c>
      <c r="BV911" s="38" t="str">
        <f t="shared" si="538"/>
        <v/>
      </c>
      <c r="BW911" s="38" t="str">
        <f t="shared" si="539"/>
        <v/>
      </c>
      <c r="BX911" s="38" t="b">
        <f t="shared" si="540"/>
        <v>1</v>
      </c>
      <c r="BY911" s="37" t="str">
        <f t="array" ref="BY911:CI911">IF(BX911,"",IVSolution($M911,$N911,$O911,BT911,BU911,BV911,BW911,$E911,$F911,$G911,$H911,$I911))</f>
        <v/>
      </c>
      <c r="BZ911" s="37" t="str">
        <v/>
      </c>
      <c r="CA911" s="37" t="str">
        <v/>
      </c>
      <c r="CB911" s="39" t="str">
        <v/>
      </c>
      <c r="CC911" s="39" t="str">
        <v/>
      </c>
      <c r="CD911" s="37" t="str">
        <v/>
      </c>
      <c r="CE911" s="37" t="str">
        <v/>
      </c>
      <c r="CF911" s="37" t="str">
        <v/>
      </c>
      <c r="CG911" s="37" t="str">
        <v/>
      </c>
      <c r="CH911" s="37" t="str">
        <v/>
      </c>
      <c r="CI911" s="37" t="str">
        <v/>
      </c>
      <c r="CJ911" s="41" t="str">
        <f t="shared" si="541"/>
        <v/>
      </c>
      <c r="CK911" s="41" t="str">
        <f t="shared" si="542"/>
        <v/>
      </c>
      <c r="CL911" s="61" t="str">
        <f t="shared" si="543"/>
        <v/>
      </c>
      <c r="CM911" s="39" t="str">
        <f t="shared" si="544"/>
        <v/>
      </c>
      <c r="CN911" s="39" t="str">
        <f t="shared" si="545"/>
        <v/>
      </c>
      <c r="CO911" s="42" t="str">
        <f t="shared" si="546"/>
        <v/>
      </c>
      <c r="CP911" s="42" t="str">
        <f t="shared" si="547"/>
        <v/>
      </c>
      <c r="CQ911" s="42" t="str">
        <f t="shared" si="548"/>
        <v/>
      </c>
      <c r="CR911" s="42" t="str">
        <f t="shared" si="549"/>
        <v/>
      </c>
      <c r="CS911" s="42" t="str">
        <f t="shared" si="550"/>
        <v/>
      </c>
      <c r="CT911" s="42" t="str">
        <f t="shared" si="551"/>
        <v/>
      </c>
      <c r="CU911" s="43" t="str">
        <f t="shared" si="552"/>
        <v/>
      </c>
      <c r="CV911" s="43" t="str">
        <f t="shared" si="553"/>
        <v/>
      </c>
      <c r="CW911" s="43" t="str">
        <f t="shared" si="554"/>
        <v/>
      </c>
      <c r="CX911" s="13"/>
    </row>
    <row r="912" spans="1:102" x14ac:dyDescent="0.25">
      <c r="A912" s="31"/>
      <c r="B912" s="13"/>
      <c r="C912" s="13"/>
      <c r="D912" s="13"/>
      <c r="E912" s="32"/>
      <c r="F912" s="32"/>
      <c r="G912" s="32"/>
      <c r="H912" s="32"/>
      <c r="I912" s="32"/>
      <c r="J912" s="13"/>
      <c r="K912" s="33"/>
      <c r="L912" s="34" t="str">
        <f>IFERROR(INDEX('Pokemon Data'!A:A,MATCH($A912,'Pokemon Data'!$B:$B,0)),"")</f>
        <v/>
      </c>
      <c r="M912" s="34" t="str">
        <f>IFERROR(INDEX('Pokemon Data'!I:I,MATCH($A912,'Pokemon Data'!$B:$B,0)),"")</f>
        <v/>
      </c>
      <c r="N912" s="34" t="str">
        <f>IFERROR(INDEX('Pokemon Data'!J:J,MATCH($A912,'Pokemon Data'!$B:$B,0)),"")</f>
        <v/>
      </c>
      <c r="O912" s="34" t="str">
        <f>IFERROR(INDEX('Pokemon Data'!K:K,MATCH($A912,'Pokemon Data'!$B:$B,0)),"")</f>
        <v/>
      </c>
      <c r="P912" s="35" t="str">
        <f>IFERROR(INDEX('Level Multipliers'!$A:$A,MATCH($D912,'Level Multipliers'!$B:$B,0)),"")</f>
        <v/>
      </c>
      <c r="Q912" s="36" t="str">
        <f>IFERROR(INDEX('Level Multipliers'!$D:$D,MATCH(P912,'Level Multipliers'!$A:$A,0)),"")</f>
        <v/>
      </c>
      <c r="R912" s="37" t="str">
        <f t="shared" si="518"/>
        <v/>
      </c>
      <c r="S912" s="37" t="str">
        <f t="shared" si="519"/>
        <v/>
      </c>
      <c r="T912" s="38" t="str">
        <f t="shared" si="520"/>
        <v/>
      </c>
      <c r="U912" s="38" t="str">
        <f t="shared" si="521"/>
        <v/>
      </c>
      <c r="V912" s="38" t="b">
        <f t="shared" si="522"/>
        <v>1</v>
      </c>
      <c r="W912" s="37" t="str">
        <f t="array" ref="W912:AG912">IF(V912,"",IVSolution($M912,$N912,$O912,R912,S912,T912,U912,$E912,$F912,$G912,$H912,$I912))</f>
        <v/>
      </c>
      <c r="X912" s="37" t="str">
        <v/>
      </c>
      <c r="Y912" s="37" t="str">
        <v/>
      </c>
      <c r="Z912" s="39" t="str">
        <v/>
      </c>
      <c r="AA912" s="39" t="str">
        <v/>
      </c>
      <c r="AB912" s="37" t="str">
        <v/>
      </c>
      <c r="AC912" s="37" t="str">
        <v/>
      </c>
      <c r="AD912" s="37" t="str">
        <v/>
      </c>
      <c r="AE912" s="37" t="str">
        <v/>
      </c>
      <c r="AF912" s="37" t="str">
        <v/>
      </c>
      <c r="AG912" s="37" t="str">
        <v/>
      </c>
      <c r="AH912" s="40" t="str">
        <f t="shared" si="523"/>
        <v/>
      </c>
      <c r="AI912" s="36" t="str">
        <f>IFERROR(INDEX('Level Multipliers'!$D:$D,MATCH(AH912,'Level Multipliers'!$A:$A,0)),"")</f>
        <v/>
      </c>
      <c r="AJ912" s="37" t="str">
        <f t="shared" si="524"/>
        <v/>
      </c>
      <c r="AK912" s="37" t="str">
        <f t="shared" si="525"/>
        <v/>
      </c>
      <c r="AL912" s="38" t="str">
        <f t="shared" si="526"/>
        <v/>
      </c>
      <c r="AM912" s="38" t="str">
        <f t="shared" si="527"/>
        <v/>
      </c>
      <c r="AN912" s="38" t="b">
        <f t="shared" si="528"/>
        <v>1</v>
      </c>
      <c r="AO912" s="37" t="str">
        <f t="array" ref="AO912:AY912">IF(AN912,"",IVSolution($M912,$N912,$O912,AJ912,AK912,AL912,AM912,$E912,$F912,$G912,$H912,$I912))</f>
        <v/>
      </c>
      <c r="AP912" s="37" t="str">
        <v/>
      </c>
      <c r="AQ912" s="37" t="str">
        <v/>
      </c>
      <c r="AR912" s="39" t="str">
        <v/>
      </c>
      <c r="AS912" s="39" t="str">
        <v/>
      </c>
      <c r="AT912" s="37" t="str">
        <v/>
      </c>
      <c r="AU912" s="37" t="str">
        <v/>
      </c>
      <c r="AV912" s="37" t="str">
        <v/>
      </c>
      <c r="AW912" s="37" t="str">
        <v/>
      </c>
      <c r="AX912" s="37" t="str">
        <v/>
      </c>
      <c r="AY912" s="37" t="str">
        <v/>
      </c>
      <c r="AZ912" s="40" t="str">
        <f t="shared" si="529"/>
        <v/>
      </c>
      <c r="BA912" s="36" t="str">
        <f>IFERROR(INDEX('Level Multipliers'!$D:$D,MATCH(AZ912,'Level Multipliers'!$A:$A,0)),"")</f>
        <v/>
      </c>
      <c r="BB912" s="37" t="str">
        <f t="shared" si="530"/>
        <v/>
      </c>
      <c r="BC912" s="37" t="str">
        <f t="shared" si="531"/>
        <v/>
      </c>
      <c r="BD912" s="38" t="str">
        <f t="shared" si="532"/>
        <v/>
      </c>
      <c r="BE912" s="38" t="str">
        <f t="shared" si="533"/>
        <v/>
      </c>
      <c r="BF912" s="38" t="b">
        <f t="shared" si="534"/>
        <v>1</v>
      </c>
      <c r="BG912" s="37" t="str">
        <f t="array" ref="BG912:BQ912">IF(BF912,"",IVSolution($M912,$N912,$O912,BB912,BC912,BD912,BE912,$E912,$F912,$G912,$H912,$I912))</f>
        <v/>
      </c>
      <c r="BH912" s="37" t="str">
        <v/>
      </c>
      <c r="BI912" s="37" t="str">
        <v/>
      </c>
      <c r="BJ912" s="39" t="str">
        <v/>
      </c>
      <c r="BK912" s="39" t="str">
        <v/>
      </c>
      <c r="BL912" s="37" t="str">
        <v/>
      </c>
      <c r="BM912" s="37" t="str">
        <v/>
      </c>
      <c r="BN912" s="37" t="str">
        <v/>
      </c>
      <c r="BO912" s="37" t="str">
        <v/>
      </c>
      <c r="BP912" s="37" t="str">
        <v/>
      </c>
      <c r="BQ912" s="37" t="str">
        <v/>
      </c>
      <c r="BR912" s="40" t="str">
        <f t="shared" si="535"/>
        <v/>
      </c>
      <c r="BS912" s="36" t="str">
        <f>IFERROR(INDEX('Level Multipliers'!$D:$D,MATCH(BR912,'Level Multipliers'!$A:$A,0)),"")</f>
        <v/>
      </c>
      <c r="BT912" s="37" t="str">
        <f t="shared" si="536"/>
        <v/>
      </c>
      <c r="BU912" s="37" t="str">
        <f t="shared" si="537"/>
        <v/>
      </c>
      <c r="BV912" s="38" t="str">
        <f t="shared" si="538"/>
        <v/>
      </c>
      <c r="BW912" s="38" t="str">
        <f t="shared" si="539"/>
        <v/>
      </c>
      <c r="BX912" s="38" t="b">
        <f t="shared" si="540"/>
        <v>1</v>
      </c>
      <c r="BY912" s="37" t="str">
        <f t="array" ref="BY912:CI912">IF(BX912,"",IVSolution($M912,$N912,$O912,BT912,BU912,BV912,BW912,$E912,$F912,$G912,$H912,$I912))</f>
        <v/>
      </c>
      <c r="BZ912" s="37" t="str">
        <v/>
      </c>
      <c r="CA912" s="37" t="str">
        <v/>
      </c>
      <c r="CB912" s="39" t="str">
        <v/>
      </c>
      <c r="CC912" s="39" t="str">
        <v/>
      </c>
      <c r="CD912" s="37" t="str">
        <v/>
      </c>
      <c r="CE912" s="37" t="str">
        <v/>
      </c>
      <c r="CF912" s="37" t="str">
        <v/>
      </c>
      <c r="CG912" s="37" t="str">
        <v/>
      </c>
      <c r="CH912" s="37" t="str">
        <v/>
      </c>
      <c r="CI912" s="37" t="str">
        <v/>
      </c>
      <c r="CJ912" s="41" t="str">
        <f t="shared" si="541"/>
        <v/>
      </c>
      <c r="CK912" s="41" t="str">
        <f t="shared" si="542"/>
        <v/>
      </c>
      <c r="CL912" s="61" t="str">
        <f t="shared" si="543"/>
        <v/>
      </c>
      <c r="CM912" s="39" t="str">
        <f t="shared" si="544"/>
        <v/>
      </c>
      <c r="CN912" s="39" t="str">
        <f t="shared" si="545"/>
        <v/>
      </c>
      <c r="CO912" s="42" t="str">
        <f t="shared" si="546"/>
        <v/>
      </c>
      <c r="CP912" s="42" t="str">
        <f t="shared" si="547"/>
        <v/>
      </c>
      <c r="CQ912" s="42" t="str">
        <f t="shared" si="548"/>
        <v/>
      </c>
      <c r="CR912" s="42" t="str">
        <f t="shared" si="549"/>
        <v/>
      </c>
      <c r="CS912" s="42" t="str">
        <f t="shared" si="550"/>
        <v/>
      </c>
      <c r="CT912" s="42" t="str">
        <f t="shared" si="551"/>
        <v/>
      </c>
      <c r="CU912" s="43" t="str">
        <f t="shared" si="552"/>
        <v/>
      </c>
      <c r="CV912" s="43" t="str">
        <f t="shared" si="553"/>
        <v/>
      </c>
      <c r="CW912" s="43" t="str">
        <f t="shared" si="554"/>
        <v/>
      </c>
      <c r="CX912" s="13"/>
    </row>
    <row r="913" spans="1:102" x14ac:dyDescent="0.25">
      <c r="A913" s="31"/>
      <c r="B913" s="13"/>
      <c r="C913" s="13"/>
      <c r="D913" s="13"/>
      <c r="E913" s="32"/>
      <c r="F913" s="32"/>
      <c r="G913" s="32"/>
      <c r="H913" s="32"/>
      <c r="I913" s="32"/>
      <c r="J913" s="13"/>
      <c r="K913" s="33"/>
      <c r="L913" s="34" t="str">
        <f>IFERROR(INDEX('Pokemon Data'!A:A,MATCH($A913,'Pokemon Data'!$B:$B,0)),"")</f>
        <v/>
      </c>
      <c r="M913" s="34" t="str">
        <f>IFERROR(INDEX('Pokemon Data'!I:I,MATCH($A913,'Pokemon Data'!$B:$B,0)),"")</f>
        <v/>
      </c>
      <c r="N913" s="34" t="str">
        <f>IFERROR(INDEX('Pokemon Data'!J:J,MATCH($A913,'Pokemon Data'!$B:$B,0)),"")</f>
        <v/>
      </c>
      <c r="O913" s="34" t="str">
        <f>IFERROR(INDEX('Pokemon Data'!K:K,MATCH($A913,'Pokemon Data'!$B:$B,0)),"")</f>
        <v/>
      </c>
      <c r="P913" s="35" t="str">
        <f>IFERROR(INDEX('Level Multipliers'!$A:$A,MATCH($D913,'Level Multipliers'!$B:$B,0)),"")</f>
        <v/>
      </c>
      <c r="Q913" s="36" t="str">
        <f>IFERROR(INDEX('Level Multipliers'!$D:$D,MATCH(P913,'Level Multipliers'!$A:$A,0)),"")</f>
        <v/>
      </c>
      <c r="R913" s="37" t="str">
        <f t="shared" si="518"/>
        <v/>
      </c>
      <c r="S913" s="37" t="str">
        <f t="shared" si="519"/>
        <v/>
      </c>
      <c r="T913" s="38" t="str">
        <f t="shared" si="520"/>
        <v/>
      </c>
      <c r="U913" s="38" t="str">
        <f t="shared" si="521"/>
        <v/>
      </c>
      <c r="V913" s="38" t="b">
        <f t="shared" si="522"/>
        <v>1</v>
      </c>
      <c r="W913" s="37" t="str">
        <f t="array" ref="W913:AG913">IF(V913,"",IVSolution($M913,$N913,$O913,R913,S913,T913,U913,$E913,$F913,$G913,$H913,$I913))</f>
        <v/>
      </c>
      <c r="X913" s="37" t="str">
        <v/>
      </c>
      <c r="Y913" s="37" t="str">
        <v/>
      </c>
      <c r="Z913" s="39" t="str">
        <v/>
      </c>
      <c r="AA913" s="39" t="str">
        <v/>
      </c>
      <c r="AB913" s="37" t="str">
        <v/>
      </c>
      <c r="AC913" s="37" t="str">
        <v/>
      </c>
      <c r="AD913" s="37" t="str">
        <v/>
      </c>
      <c r="AE913" s="37" t="str">
        <v/>
      </c>
      <c r="AF913" s="37" t="str">
        <v/>
      </c>
      <c r="AG913" s="37" t="str">
        <v/>
      </c>
      <c r="AH913" s="40" t="str">
        <f t="shared" si="523"/>
        <v/>
      </c>
      <c r="AI913" s="36" t="str">
        <f>IFERROR(INDEX('Level Multipliers'!$D:$D,MATCH(AH913,'Level Multipliers'!$A:$A,0)),"")</f>
        <v/>
      </c>
      <c r="AJ913" s="37" t="str">
        <f t="shared" si="524"/>
        <v/>
      </c>
      <c r="AK913" s="37" t="str">
        <f t="shared" si="525"/>
        <v/>
      </c>
      <c r="AL913" s="38" t="str">
        <f t="shared" si="526"/>
        <v/>
      </c>
      <c r="AM913" s="38" t="str">
        <f t="shared" si="527"/>
        <v/>
      </c>
      <c r="AN913" s="38" t="b">
        <f t="shared" si="528"/>
        <v>1</v>
      </c>
      <c r="AO913" s="37" t="str">
        <f t="array" ref="AO913:AY913">IF(AN913,"",IVSolution($M913,$N913,$O913,AJ913,AK913,AL913,AM913,$E913,$F913,$G913,$H913,$I913))</f>
        <v/>
      </c>
      <c r="AP913" s="37" t="str">
        <v/>
      </c>
      <c r="AQ913" s="37" t="str">
        <v/>
      </c>
      <c r="AR913" s="39" t="str">
        <v/>
      </c>
      <c r="AS913" s="39" t="str">
        <v/>
      </c>
      <c r="AT913" s="37" t="str">
        <v/>
      </c>
      <c r="AU913" s="37" t="str">
        <v/>
      </c>
      <c r="AV913" s="37" t="str">
        <v/>
      </c>
      <c r="AW913" s="37" t="str">
        <v/>
      </c>
      <c r="AX913" s="37" t="str">
        <v/>
      </c>
      <c r="AY913" s="37" t="str">
        <v/>
      </c>
      <c r="AZ913" s="40" t="str">
        <f t="shared" si="529"/>
        <v/>
      </c>
      <c r="BA913" s="36" t="str">
        <f>IFERROR(INDEX('Level Multipliers'!$D:$D,MATCH(AZ913,'Level Multipliers'!$A:$A,0)),"")</f>
        <v/>
      </c>
      <c r="BB913" s="37" t="str">
        <f t="shared" si="530"/>
        <v/>
      </c>
      <c r="BC913" s="37" t="str">
        <f t="shared" si="531"/>
        <v/>
      </c>
      <c r="BD913" s="38" t="str">
        <f t="shared" si="532"/>
        <v/>
      </c>
      <c r="BE913" s="38" t="str">
        <f t="shared" si="533"/>
        <v/>
      </c>
      <c r="BF913" s="38" t="b">
        <f t="shared" si="534"/>
        <v>1</v>
      </c>
      <c r="BG913" s="37" t="str">
        <f t="array" ref="BG913:BQ913">IF(BF913,"",IVSolution($M913,$N913,$O913,BB913,BC913,BD913,BE913,$E913,$F913,$G913,$H913,$I913))</f>
        <v/>
      </c>
      <c r="BH913" s="37" t="str">
        <v/>
      </c>
      <c r="BI913" s="37" t="str">
        <v/>
      </c>
      <c r="BJ913" s="39" t="str">
        <v/>
      </c>
      <c r="BK913" s="39" t="str">
        <v/>
      </c>
      <c r="BL913" s="37" t="str">
        <v/>
      </c>
      <c r="BM913" s="37" t="str">
        <v/>
      </c>
      <c r="BN913" s="37" t="str">
        <v/>
      </c>
      <c r="BO913" s="37" t="str">
        <v/>
      </c>
      <c r="BP913" s="37" t="str">
        <v/>
      </c>
      <c r="BQ913" s="37" t="str">
        <v/>
      </c>
      <c r="BR913" s="40" t="str">
        <f t="shared" si="535"/>
        <v/>
      </c>
      <c r="BS913" s="36" t="str">
        <f>IFERROR(INDEX('Level Multipliers'!$D:$D,MATCH(BR913,'Level Multipliers'!$A:$A,0)),"")</f>
        <v/>
      </c>
      <c r="BT913" s="37" t="str">
        <f t="shared" si="536"/>
        <v/>
      </c>
      <c r="BU913" s="37" t="str">
        <f t="shared" si="537"/>
        <v/>
      </c>
      <c r="BV913" s="38" t="str">
        <f t="shared" si="538"/>
        <v/>
      </c>
      <c r="BW913" s="38" t="str">
        <f t="shared" si="539"/>
        <v/>
      </c>
      <c r="BX913" s="38" t="b">
        <f t="shared" si="540"/>
        <v>1</v>
      </c>
      <c r="BY913" s="37" t="str">
        <f t="array" ref="BY913:CI913">IF(BX913,"",IVSolution($M913,$N913,$O913,BT913,BU913,BV913,BW913,$E913,$F913,$G913,$H913,$I913))</f>
        <v/>
      </c>
      <c r="BZ913" s="37" t="str">
        <v/>
      </c>
      <c r="CA913" s="37" t="str">
        <v/>
      </c>
      <c r="CB913" s="39" t="str">
        <v/>
      </c>
      <c r="CC913" s="39" t="str">
        <v/>
      </c>
      <c r="CD913" s="37" t="str">
        <v/>
      </c>
      <c r="CE913" s="37" t="str">
        <v/>
      </c>
      <c r="CF913" s="37" t="str">
        <v/>
      </c>
      <c r="CG913" s="37" t="str">
        <v/>
      </c>
      <c r="CH913" s="37" t="str">
        <v/>
      </c>
      <c r="CI913" s="37" t="str">
        <v/>
      </c>
      <c r="CJ913" s="41" t="str">
        <f t="shared" si="541"/>
        <v/>
      </c>
      <c r="CK913" s="41" t="str">
        <f t="shared" si="542"/>
        <v/>
      </c>
      <c r="CL913" s="61" t="str">
        <f t="shared" si="543"/>
        <v/>
      </c>
      <c r="CM913" s="39" t="str">
        <f t="shared" si="544"/>
        <v/>
      </c>
      <c r="CN913" s="39" t="str">
        <f t="shared" si="545"/>
        <v/>
      </c>
      <c r="CO913" s="42" t="str">
        <f t="shared" si="546"/>
        <v/>
      </c>
      <c r="CP913" s="42" t="str">
        <f t="shared" si="547"/>
        <v/>
      </c>
      <c r="CQ913" s="42" t="str">
        <f t="shared" si="548"/>
        <v/>
      </c>
      <c r="CR913" s="42" t="str">
        <f t="shared" si="549"/>
        <v/>
      </c>
      <c r="CS913" s="42" t="str">
        <f t="shared" si="550"/>
        <v/>
      </c>
      <c r="CT913" s="42" t="str">
        <f t="shared" si="551"/>
        <v/>
      </c>
      <c r="CU913" s="43" t="str">
        <f t="shared" si="552"/>
        <v/>
      </c>
      <c r="CV913" s="43" t="str">
        <f t="shared" si="553"/>
        <v/>
      </c>
      <c r="CW913" s="43" t="str">
        <f t="shared" si="554"/>
        <v/>
      </c>
      <c r="CX913" s="13"/>
    </row>
    <row r="914" spans="1:102" x14ac:dyDescent="0.25">
      <c r="A914" s="31"/>
      <c r="B914" s="13"/>
      <c r="C914" s="13"/>
      <c r="D914" s="13"/>
      <c r="E914" s="32"/>
      <c r="F914" s="32"/>
      <c r="G914" s="32"/>
      <c r="H914" s="32"/>
      <c r="I914" s="32"/>
      <c r="J914" s="13"/>
      <c r="K914" s="33"/>
      <c r="L914" s="34" t="str">
        <f>IFERROR(INDEX('Pokemon Data'!A:A,MATCH($A914,'Pokemon Data'!$B:$B,0)),"")</f>
        <v/>
      </c>
      <c r="M914" s="34" t="str">
        <f>IFERROR(INDEX('Pokemon Data'!I:I,MATCH($A914,'Pokemon Data'!$B:$B,0)),"")</f>
        <v/>
      </c>
      <c r="N914" s="34" t="str">
        <f>IFERROR(INDEX('Pokemon Data'!J:J,MATCH($A914,'Pokemon Data'!$B:$B,0)),"")</f>
        <v/>
      </c>
      <c r="O914" s="34" t="str">
        <f>IFERROR(INDEX('Pokemon Data'!K:K,MATCH($A914,'Pokemon Data'!$B:$B,0)),"")</f>
        <v/>
      </c>
      <c r="P914" s="35" t="str">
        <f>IFERROR(INDEX('Level Multipliers'!$A:$A,MATCH($D914,'Level Multipliers'!$B:$B,0)),"")</f>
        <v/>
      </c>
      <c r="Q914" s="36" t="str">
        <f>IFERROR(INDEX('Level Multipliers'!$D:$D,MATCH(P914,'Level Multipliers'!$A:$A,0)),"")</f>
        <v/>
      </c>
      <c r="R914" s="37" t="str">
        <f t="shared" si="518"/>
        <v/>
      </c>
      <c r="S914" s="37" t="str">
        <f t="shared" si="519"/>
        <v/>
      </c>
      <c r="T914" s="38" t="str">
        <f t="shared" si="520"/>
        <v/>
      </c>
      <c r="U914" s="38" t="str">
        <f t="shared" si="521"/>
        <v/>
      </c>
      <c r="V914" s="38" t="b">
        <f t="shared" si="522"/>
        <v>1</v>
      </c>
      <c r="W914" s="37" t="str">
        <f t="array" ref="W914:AG914">IF(V914,"",IVSolution($M914,$N914,$O914,R914,S914,T914,U914,$E914,$F914,$G914,$H914,$I914))</f>
        <v/>
      </c>
      <c r="X914" s="37" t="str">
        <v/>
      </c>
      <c r="Y914" s="37" t="str">
        <v/>
      </c>
      <c r="Z914" s="39" t="str">
        <v/>
      </c>
      <c r="AA914" s="39" t="str">
        <v/>
      </c>
      <c r="AB914" s="37" t="str">
        <v/>
      </c>
      <c r="AC914" s="37" t="str">
        <v/>
      </c>
      <c r="AD914" s="37" t="str">
        <v/>
      </c>
      <c r="AE914" s="37" t="str">
        <v/>
      </c>
      <c r="AF914" s="37" t="str">
        <v/>
      </c>
      <c r="AG914" s="37" t="str">
        <v/>
      </c>
      <c r="AH914" s="40" t="str">
        <f t="shared" si="523"/>
        <v/>
      </c>
      <c r="AI914" s="36" t="str">
        <f>IFERROR(INDEX('Level Multipliers'!$D:$D,MATCH(AH914,'Level Multipliers'!$A:$A,0)),"")</f>
        <v/>
      </c>
      <c r="AJ914" s="37" t="str">
        <f t="shared" si="524"/>
        <v/>
      </c>
      <c r="AK914" s="37" t="str">
        <f t="shared" si="525"/>
        <v/>
      </c>
      <c r="AL914" s="38" t="str">
        <f t="shared" si="526"/>
        <v/>
      </c>
      <c r="AM914" s="38" t="str">
        <f t="shared" si="527"/>
        <v/>
      </c>
      <c r="AN914" s="38" t="b">
        <f t="shared" si="528"/>
        <v>1</v>
      </c>
      <c r="AO914" s="37" t="str">
        <f t="array" ref="AO914:AY914">IF(AN914,"",IVSolution($M914,$N914,$O914,AJ914,AK914,AL914,AM914,$E914,$F914,$G914,$H914,$I914))</f>
        <v/>
      </c>
      <c r="AP914" s="37" t="str">
        <v/>
      </c>
      <c r="AQ914" s="37" t="str">
        <v/>
      </c>
      <c r="AR914" s="39" t="str">
        <v/>
      </c>
      <c r="AS914" s="39" t="str">
        <v/>
      </c>
      <c r="AT914" s="37" t="str">
        <v/>
      </c>
      <c r="AU914" s="37" t="str">
        <v/>
      </c>
      <c r="AV914" s="37" t="str">
        <v/>
      </c>
      <c r="AW914" s="37" t="str">
        <v/>
      </c>
      <c r="AX914" s="37" t="str">
        <v/>
      </c>
      <c r="AY914" s="37" t="str">
        <v/>
      </c>
      <c r="AZ914" s="40" t="str">
        <f t="shared" si="529"/>
        <v/>
      </c>
      <c r="BA914" s="36" t="str">
        <f>IFERROR(INDEX('Level Multipliers'!$D:$D,MATCH(AZ914,'Level Multipliers'!$A:$A,0)),"")</f>
        <v/>
      </c>
      <c r="BB914" s="37" t="str">
        <f t="shared" si="530"/>
        <v/>
      </c>
      <c r="BC914" s="37" t="str">
        <f t="shared" si="531"/>
        <v/>
      </c>
      <c r="BD914" s="38" t="str">
        <f t="shared" si="532"/>
        <v/>
      </c>
      <c r="BE914" s="38" t="str">
        <f t="shared" si="533"/>
        <v/>
      </c>
      <c r="BF914" s="38" t="b">
        <f t="shared" si="534"/>
        <v>1</v>
      </c>
      <c r="BG914" s="37" t="str">
        <f t="array" ref="BG914:BQ914">IF(BF914,"",IVSolution($M914,$N914,$O914,BB914,BC914,BD914,BE914,$E914,$F914,$G914,$H914,$I914))</f>
        <v/>
      </c>
      <c r="BH914" s="37" t="str">
        <v/>
      </c>
      <c r="BI914" s="37" t="str">
        <v/>
      </c>
      <c r="BJ914" s="39" t="str">
        <v/>
      </c>
      <c r="BK914" s="39" t="str">
        <v/>
      </c>
      <c r="BL914" s="37" t="str">
        <v/>
      </c>
      <c r="BM914" s="37" t="str">
        <v/>
      </c>
      <c r="BN914" s="37" t="str">
        <v/>
      </c>
      <c r="BO914" s="37" t="str">
        <v/>
      </c>
      <c r="BP914" s="37" t="str">
        <v/>
      </c>
      <c r="BQ914" s="37" t="str">
        <v/>
      </c>
      <c r="BR914" s="40" t="str">
        <f t="shared" si="535"/>
        <v/>
      </c>
      <c r="BS914" s="36" t="str">
        <f>IFERROR(INDEX('Level Multipliers'!$D:$D,MATCH(BR914,'Level Multipliers'!$A:$A,0)),"")</f>
        <v/>
      </c>
      <c r="BT914" s="37" t="str">
        <f t="shared" si="536"/>
        <v/>
      </c>
      <c r="BU914" s="37" t="str">
        <f t="shared" si="537"/>
        <v/>
      </c>
      <c r="BV914" s="38" t="str">
        <f t="shared" si="538"/>
        <v/>
      </c>
      <c r="BW914" s="38" t="str">
        <f t="shared" si="539"/>
        <v/>
      </c>
      <c r="BX914" s="38" t="b">
        <f t="shared" si="540"/>
        <v>1</v>
      </c>
      <c r="BY914" s="37" t="str">
        <f t="array" ref="BY914:CI914">IF(BX914,"",IVSolution($M914,$N914,$O914,BT914,BU914,BV914,BW914,$E914,$F914,$G914,$H914,$I914))</f>
        <v/>
      </c>
      <c r="BZ914" s="37" t="str">
        <v/>
      </c>
      <c r="CA914" s="37" t="str">
        <v/>
      </c>
      <c r="CB914" s="39" t="str">
        <v/>
      </c>
      <c r="CC914" s="39" t="str">
        <v/>
      </c>
      <c r="CD914" s="37" t="str">
        <v/>
      </c>
      <c r="CE914" s="37" t="str">
        <v/>
      </c>
      <c r="CF914" s="37" t="str">
        <v/>
      </c>
      <c r="CG914" s="37" t="str">
        <v/>
      </c>
      <c r="CH914" s="37" t="str">
        <v/>
      </c>
      <c r="CI914" s="37" t="str">
        <v/>
      </c>
      <c r="CJ914" s="41" t="str">
        <f t="shared" si="541"/>
        <v/>
      </c>
      <c r="CK914" s="41" t="str">
        <f t="shared" si="542"/>
        <v/>
      </c>
      <c r="CL914" s="61" t="str">
        <f t="shared" si="543"/>
        <v/>
      </c>
      <c r="CM914" s="39" t="str">
        <f t="shared" si="544"/>
        <v/>
      </c>
      <c r="CN914" s="39" t="str">
        <f t="shared" si="545"/>
        <v/>
      </c>
      <c r="CO914" s="42" t="str">
        <f t="shared" si="546"/>
        <v/>
      </c>
      <c r="CP914" s="42" t="str">
        <f t="shared" si="547"/>
        <v/>
      </c>
      <c r="CQ914" s="42" t="str">
        <f t="shared" si="548"/>
        <v/>
      </c>
      <c r="CR914" s="42" t="str">
        <f t="shared" si="549"/>
        <v/>
      </c>
      <c r="CS914" s="42" t="str">
        <f t="shared" si="550"/>
        <v/>
      </c>
      <c r="CT914" s="42" t="str">
        <f t="shared" si="551"/>
        <v/>
      </c>
      <c r="CU914" s="43" t="str">
        <f t="shared" si="552"/>
        <v/>
      </c>
      <c r="CV914" s="43" t="str">
        <f t="shared" si="553"/>
        <v/>
      </c>
      <c r="CW914" s="43" t="str">
        <f t="shared" si="554"/>
        <v/>
      </c>
      <c r="CX914" s="13"/>
    </row>
    <row r="915" spans="1:102" x14ac:dyDescent="0.25">
      <c r="A915" s="31"/>
      <c r="B915" s="13"/>
      <c r="C915" s="13"/>
      <c r="D915" s="13"/>
      <c r="E915" s="32"/>
      <c r="F915" s="32"/>
      <c r="G915" s="32"/>
      <c r="H915" s="32"/>
      <c r="I915" s="32"/>
      <c r="J915" s="13"/>
      <c r="K915" s="33"/>
      <c r="L915" s="34" t="str">
        <f>IFERROR(INDEX('Pokemon Data'!A:A,MATCH($A915,'Pokemon Data'!$B:$B,0)),"")</f>
        <v/>
      </c>
      <c r="M915" s="34" t="str">
        <f>IFERROR(INDEX('Pokemon Data'!I:I,MATCH($A915,'Pokemon Data'!$B:$B,0)),"")</f>
        <v/>
      </c>
      <c r="N915" s="34" t="str">
        <f>IFERROR(INDEX('Pokemon Data'!J:J,MATCH($A915,'Pokemon Data'!$B:$B,0)),"")</f>
        <v/>
      </c>
      <c r="O915" s="34" t="str">
        <f>IFERROR(INDEX('Pokemon Data'!K:K,MATCH($A915,'Pokemon Data'!$B:$B,0)),"")</f>
        <v/>
      </c>
      <c r="P915" s="35" t="str">
        <f>IFERROR(INDEX('Level Multipliers'!$A:$A,MATCH($D915,'Level Multipliers'!$B:$B,0)),"")</f>
        <v/>
      </c>
      <c r="Q915" s="36" t="str">
        <f>IFERROR(INDEX('Level Multipliers'!$D:$D,MATCH(P915,'Level Multipliers'!$A:$A,0)),"")</f>
        <v/>
      </c>
      <c r="R915" s="37" t="str">
        <f t="shared" si="518"/>
        <v/>
      </c>
      <c r="S915" s="37" t="str">
        <f t="shared" si="519"/>
        <v/>
      </c>
      <c r="T915" s="38" t="str">
        <f t="shared" si="520"/>
        <v/>
      </c>
      <c r="U915" s="38" t="str">
        <f t="shared" si="521"/>
        <v/>
      </c>
      <c r="V915" s="38" t="b">
        <f t="shared" si="522"/>
        <v>1</v>
      </c>
      <c r="W915" s="37" t="str">
        <f t="array" ref="W915:AG915">IF(V915,"",IVSolution($M915,$N915,$O915,R915,S915,T915,U915,$E915,$F915,$G915,$H915,$I915))</f>
        <v/>
      </c>
      <c r="X915" s="37" t="str">
        <v/>
      </c>
      <c r="Y915" s="37" t="str">
        <v/>
      </c>
      <c r="Z915" s="39" t="str">
        <v/>
      </c>
      <c r="AA915" s="39" t="str">
        <v/>
      </c>
      <c r="AB915" s="37" t="str">
        <v/>
      </c>
      <c r="AC915" s="37" t="str">
        <v/>
      </c>
      <c r="AD915" s="37" t="str">
        <v/>
      </c>
      <c r="AE915" s="37" t="str">
        <v/>
      </c>
      <c r="AF915" s="37" t="str">
        <v/>
      </c>
      <c r="AG915" s="37" t="str">
        <v/>
      </c>
      <c r="AH915" s="40" t="str">
        <f t="shared" si="523"/>
        <v/>
      </c>
      <c r="AI915" s="36" t="str">
        <f>IFERROR(INDEX('Level Multipliers'!$D:$D,MATCH(AH915,'Level Multipliers'!$A:$A,0)),"")</f>
        <v/>
      </c>
      <c r="AJ915" s="37" t="str">
        <f t="shared" si="524"/>
        <v/>
      </c>
      <c r="AK915" s="37" t="str">
        <f t="shared" si="525"/>
        <v/>
      </c>
      <c r="AL915" s="38" t="str">
        <f t="shared" si="526"/>
        <v/>
      </c>
      <c r="AM915" s="38" t="str">
        <f t="shared" si="527"/>
        <v/>
      </c>
      <c r="AN915" s="38" t="b">
        <f t="shared" si="528"/>
        <v>1</v>
      </c>
      <c r="AO915" s="37" t="str">
        <f t="array" ref="AO915:AY915">IF(AN915,"",IVSolution($M915,$N915,$O915,AJ915,AK915,AL915,AM915,$E915,$F915,$G915,$H915,$I915))</f>
        <v/>
      </c>
      <c r="AP915" s="37" t="str">
        <v/>
      </c>
      <c r="AQ915" s="37" t="str">
        <v/>
      </c>
      <c r="AR915" s="39" t="str">
        <v/>
      </c>
      <c r="AS915" s="39" t="str">
        <v/>
      </c>
      <c r="AT915" s="37" t="str">
        <v/>
      </c>
      <c r="AU915" s="37" t="str">
        <v/>
      </c>
      <c r="AV915" s="37" t="str">
        <v/>
      </c>
      <c r="AW915" s="37" t="str">
        <v/>
      </c>
      <c r="AX915" s="37" t="str">
        <v/>
      </c>
      <c r="AY915" s="37" t="str">
        <v/>
      </c>
      <c r="AZ915" s="40" t="str">
        <f t="shared" si="529"/>
        <v/>
      </c>
      <c r="BA915" s="36" t="str">
        <f>IFERROR(INDEX('Level Multipliers'!$D:$D,MATCH(AZ915,'Level Multipliers'!$A:$A,0)),"")</f>
        <v/>
      </c>
      <c r="BB915" s="37" t="str">
        <f t="shared" si="530"/>
        <v/>
      </c>
      <c r="BC915" s="37" t="str">
        <f t="shared" si="531"/>
        <v/>
      </c>
      <c r="BD915" s="38" t="str">
        <f t="shared" si="532"/>
        <v/>
      </c>
      <c r="BE915" s="38" t="str">
        <f t="shared" si="533"/>
        <v/>
      </c>
      <c r="BF915" s="38" t="b">
        <f t="shared" si="534"/>
        <v>1</v>
      </c>
      <c r="BG915" s="37" t="str">
        <f t="array" ref="BG915:BQ915">IF(BF915,"",IVSolution($M915,$N915,$O915,BB915,BC915,BD915,BE915,$E915,$F915,$G915,$H915,$I915))</f>
        <v/>
      </c>
      <c r="BH915" s="37" t="str">
        <v/>
      </c>
      <c r="BI915" s="37" t="str">
        <v/>
      </c>
      <c r="BJ915" s="39" t="str">
        <v/>
      </c>
      <c r="BK915" s="39" t="str">
        <v/>
      </c>
      <c r="BL915" s="37" t="str">
        <v/>
      </c>
      <c r="BM915" s="37" t="str">
        <v/>
      </c>
      <c r="BN915" s="37" t="str">
        <v/>
      </c>
      <c r="BO915" s="37" t="str">
        <v/>
      </c>
      <c r="BP915" s="37" t="str">
        <v/>
      </c>
      <c r="BQ915" s="37" t="str">
        <v/>
      </c>
      <c r="BR915" s="40" t="str">
        <f t="shared" si="535"/>
        <v/>
      </c>
      <c r="BS915" s="36" t="str">
        <f>IFERROR(INDEX('Level Multipliers'!$D:$D,MATCH(BR915,'Level Multipliers'!$A:$A,0)),"")</f>
        <v/>
      </c>
      <c r="BT915" s="37" t="str">
        <f t="shared" si="536"/>
        <v/>
      </c>
      <c r="BU915" s="37" t="str">
        <f t="shared" si="537"/>
        <v/>
      </c>
      <c r="BV915" s="38" t="str">
        <f t="shared" si="538"/>
        <v/>
      </c>
      <c r="BW915" s="38" t="str">
        <f t="shared" si="539"/>
        <v/>
      </c>
      <c r="BX915" s="38" t="b">
        <f t="shared" si="540"/>
        <v>1</v>
      </c>
      <c r="BY915" s="37" t="str">
        <f t="array" ref="BY915:CI915">IF(BX915,"",IVSolution($M915,$N915,$O915,BT915,BU915,BV915,BW915,$E915,$F915,$G915,$H915,$I915))</f>
        <v/>
      </c>
      <c r="BZ915" s="37" t="str">
        <v/>
      </c>
      <c r="CA915" s="37" t="str">
        <v/>
      </c>
      <c r="CB915" s="39" t="str">
        <v/>
      </c>
      <c r="CC915" s="39" t="str">
        <v/>
      </c>
      <c r="CD915" s="37" t="str">
        <v/>
      </c>
      <c r="CE915" s="37" t="str">
        <v/>
      </c>
      <c r="CF915" s="37" t="str">
        <v/>
      </c>
      <c r="CG915" s="37" t="str">
        <v/>
      </c>
      <c r="CH915" s="37" t="str">
        <v/>
      </c>
      <c r="CI915" s="37" t="str">
        <v/>
      </c>
      <c r="CJ915" s="41" t="str">
        <f t="shared" si="541"/>
        <v/>
      </c>
      <c r="CK915" s="41" t="str">
        <f t="shared" si="542"/>
        <v/>
      </c>
      <c r="CL915" s="61" t="str">
        <f t="shared" si="543"/>
        <v/>
      </c>
      <c r="CM915" s="39" t="str">
        <f t="shared" si="544"/>
        <v/>
      </c>
      <c r="CN915" s="39" t="str">
        <f t="shared" si="545"/>
        <v/>
      </c>
      <c r="CO915" s="42" t="str">
        <f t="shared" si="546"/>
        <v/>
      </c>
      <c r="CP915" s="42" t="str">
        <f t="shared" si="547"/>
        <v/>
      </c>
      <c r="CQ915" s="42" t="str">
        <f t="shared" si="548"/>
        <v/>
      </c>
      <c r="CR915" s="42" t="str">
        <f t="shared" si="549"/>
        <v/>
      </c>
      <c r="CS915" s="42" t="str">
        <f t="shared" si="550"/>
        <v/>
      </c>
      <c r="CT915" s="42" t="str">
        <f t="shared" si="551"/>
        <v/>
      </c>
      <c r="CU915" s="43" t="str">
        <f t="shared" si="552"/>
        <v/>
      </c>
      <c r="CV915" s="43" t="str">
        <f t="shared" si="553"/>
        <v/>
      </c>
      <c r="CW915" s="43" t="str">
        <f t="shared" si="554"/>
        <v/>
      </c>
      <c r="CX915" s="13"/>
    </row>
    <row r="916" spans="1:102" x14ac:dyDescent="0.25">
      <c r="A916" s="31"/>
      <c r="B916" s="13"/>
      <c r="C916" s="13"/>
      <c r="D916" s="13"/>
      <c r="E916" s="32"/>
      <c r="F916" s="32"/>
      <c r="G916" s="32"/>
      <c r="H916" s="32"/>
      <c r="I916" s="32"/>
      <c r="J916" s="13"/>
      <c r="K916" s="33"/>
      <c r="L916" s="34" t="str">
        <f>IFERROR(INDEX('Pokemon Data'!A:A,MATCH($A916,'Pokemon Data'!$B:$B,0)),"")</f>
        <v/>
      </c>
      <c r="M916" s="34" t="str">
        <f>IFERROR(INDEX('Pokemon Data'!I:I,MATCH($A916,'Pokemon Data'!$B:$B,0)),"")</f>
        <v/>
      </c>
      <c r="N916" s="34" t="str">
        <f>IFERROR(INDEX('Pokemon Data'!J:J,MATCH($A916,'Pokemon Data'!$B:$B,0)),"")</f>
        <v/>
      </c>
      <c r="O916" s="34" t="str">
        <f>IFERROR(INDEX('Pokemon Data'!K:K,MATCH($A916,'Pokemon Data'!$B:$B,0)),"")</f>
        <v/>
      </c>
      <c r="P916" s="35" t="str">
        <f>IFERROR(INDEX('Level Multipliers'!$A:$A,MATCH($D916,'Level Multipliers'!$B:$B,0)),"")</f>
        <v/>
      </c>
      <c r="Q916" s="36" t="str">
        <f>IFERROR(INDEX('Level Multipliers'!$D:$D,MATCH(P916,'Level Multipliers'!$A:$A,0)),"")</f>
        <v/>
      </c>
      <c r="R916" s="37" t="str">
        <f t="shared" si="518"/>
        <v/>
      </c>
      <c r="S916" s="37" t="str">
        <f t="shared" si="519"/>
        <v/>
      </c>
      <c r="T916" s="38" t="str">
        <f t="shared" si="520"/>
        <v/>
      </c>
      <c r="U916" s="38" t="str">
        <f t="shared" si="521"/>
        <v/>
      </c>
      <c r="V916" s="38" t="b">
        <f t="shared" si="522"/>
        <v>1</v>
      </c>
      <c r="W916" s="37" t="str">
        <f t="array" ref="W916:AG916">IF(V916,"",IVSolution($M916,$N916,$O916,R916,S916,T916,U916,$E916,$F916,$G916,$H916,$I916))</f>
        <v/>
      </c>
      <c r="X916" s="37" t="str">
        <v/>
      </c>
      <c r="Y916" s="37" t="str">
        <v/>
      </c>
      <c r="Z916" s="39" t="str">
        <v/>
      </c>
      <c r="AA916" s="39" t="str">
        <v/>
      </c>
      <c r="AB916" s="37" t="str">
        <v/>
      </c>
      <c r="AC916" s="37" t="str">
        <v/>
      </c>
      <c r="AD916" s="37" t="str">
        <v/>
      </c>
      <c r="AE916" s="37" t="str">
        <v/>
      </c>
      <c r="AF916" s="37" t="str">
        <v/>
      </c>
      <c r="AG916" s="37" t="str">
        <v/>
      </c>
      <c r="AH916" s="40" t="str">
        <f t="shared" si="523"/>
        <v/>
      </c>
      <c r="AI916" s="36" t="str">
        <f>IFERROR(INDEX('Level Multipliers'!$D:$D,MATCH(AH916,'Level Multipliers'!$A:$A,0)),"")</f>
        <v/>
      </c>
      <c r="AJ916" s="37" t="str">
        <f t="shared" si="524"/>
        <v/>
      </c>
      <c r="AK916" s="37" t="str">
        <f t="shared" si="525"/>
        <v/>
      </c>
      <c r="AL916" s="38" t="str">
        <f t="shared" si="526"/>
        <v/>
      </c>
      <c r="AM916" s="38" t="str">
        <f t="shared" si="527"/>
        <v/>
      </c>
      <c r="AN916" s="38" t="b">
        <f t="shared" si="528"/>
        <v>1</v>
      </c>
      <c r="AO916" s="37" t="str">
        <f t="array" ref="AO916:AY916">IF(AN916,"",IVSolution($M916,$N916,$O916,AJ916,AK916,AL916,AM916,$E916,$F916,$G916,$H916,$I916))</f>
        <v/>
      </c>
      <c r="AP916" s="37" t="str">
        <v/>
      </c>
      <c r="AQ916" s="37" t="str">
        <v/>
      </c>
      <c r="AR916" s="39" t="str">
        <v/>
      </c>
      <c r="AS916" s="39" t="str">
        <v/>
      </c>
      <c r="AT916" s="37" t="str">
        <v/>
      </c>
      <c r="AU916" s="37" t="str">
        <v/>
      </c>
      <c r="AV916" s="37" t="str">
        <v/>
      </c>
      <c r="AW916" s="37" t="str">
        <v/>
      </c>
      <c r="AX916" s="37" t="str">
        <v/>
      </c>
      <c r="AY916" s="37" t="str">
        <v/>
      </c>
      <c r="AZ916" s="40" t="str">
        <f t="shared" si="529"/>
        <v/>
      </c>
      <c r="BA916" s="36" t="str">
        <f>IFERROR(INDEX('Level Multipliers'!$D:$D,MATCH(AZ916,'Level Multipliers'!$A:$A,0)),"")</f>
        <v/>
      </c>
      <c r="BB916" s="37" t="str">
        <f t="shared" si="530"/>
        <v/>
      </c>
      <c r="BC916" s="37" t="str">
        <f t="shared" si="531"/>
        <v/>
      </c>
      <c r="BD916" s="38" t="str">
        <f t="shared" si="532"/>
        <v/>
      </c>
      <c r="BE916" s="38" t="str">
        <f t="shared" si="533"/>
        <v/>
      </c>
      <c r="BF916" s="38" t="b">
        <f t="shared" si="534"/>
        <v>1</v>
      </c>
      <c r="BG916" s="37" t="str">
        <f t="array" ref="BG916:BQ916">IF(BF916,"",IVSolution($M916,$N916,$O916,BB916,BC916,BD916,BE916,$E916,$F916,$G916,$H916,$I916))</f>
        <v/>
      </c>
      <c r="BH916" s="37" t="str">
        <v/>
      </c>
      <c r="BI916" s="37" t="str">
        <v/>
      </c>
      <c r="BJ916" s="39" t="str">
        <v/>
      </c>
      <c r="BK916" s="39" t="str">
        <v/>
      </c>
      <c r="BL916" s="37" t="str">
        <v/>
      </c>
      <c r="BM916" s="37" t="str">
        <v/>
      </c>
      <c r="BN916" s="37" t="str">
        <v/>
      </c>
      <c r="BO916" s="37" t="str">
        <v/>
      </c>
      <c r="BP916" s="37" t="str">
        <v/>
      </c>
      <c r="BQ916" s="37" t="str">
        <v/>
      </c>
      <c r="BR916" s="40" t="str">
        <f t="shared" si="535"/>
        <v/>
      </c>
      <c r="BS916" s="36" t="str">
        <f>IFERROR(INDEX('Level Multipliers'!$D:$D,MATCH(BR916,'Level Multipliers'!$A:$A,0)),"")</f>
        <v/>
      </c>
      <c r="BT916" s="37" t="str">
        <f t="shared" si="536"/>
        <v/>
      </c>
      <c r="BU916" s="37" t="str">
        <f t="shared" si="537"/>
        <v/>
      </c>
      <c r="BV916" s="38" t="str">
        <f t="shared" si="538"/>
        <v/>
      </c>
      <c r="BW916" s="38" t="str">
        <f t="shared" si="539"/>
        <v/>
      </c>
      <c r="BX916" s="38" t="b">
        <f t="shared" si="540"/>
        <v>1</v>
      </c>
      <c r="BY916" s="37" t="str">
        <f t="array" ref="BY916:CI916">IF(BX916,"",IVSolution($M916,$N916,$O916,BT916,BU916,BV916,BW916,$E916,$F916,$G916,$H916,$I916))</f>
        <v/>
      </c>
      <c r="BZ916" s="37" t="str">
        <v/>
      </c>
      <c r="CA916" s="37" t="str">
        <v/>
      </c>
      <c r="CB916" s="39" t="str">
        <v/>
      </c>
      <c r="CC916" s="39" t="str">
        <v/>
      </c>
      <c r="CD916" s="37" t="str">
        <v/>
      </c>
      <c r="CE916" s="37" t="str">
        <v/>
      </c>
      <c r="CF916" s="37" t="str">
        <v/>
      </c>
      <c r="CG916" s="37" t="str">
        <v/>
      </c>
      <c r="CH916" s="37" t="str">
        <v/>
      </c>
      <c r="CI916" s="37" t="str">
        <v/>
      </c>
      <c r="CJ916" s="41" t="str">
        <f t="shared" si="541"/>
        <v/>
      </c>
      <c r="CK916" s="41" t="str">
        <f t="shared" si="542"/>
        <v/>
      </c>
      <c r="CL916" s="61" t="str">
        <f t="shared" si="543"/>
        <v/>
      </c>
      <c r="CM916" s="39" t="str">
        <f t="shared" si="544"/>
        <v/>
      </c>
      <c r="CN916" s="39" t="str">
        <f t="shared" si="545"/>
        <v/>
      </c>
      <c r="CO916" s="42" t="str">
        <f t="shared" si="546"/>
        <v/>
      </c>
      <c r="CP916" s="42" t="str">
        <f t="shared" si="547"/>
        <v/>
      </c>
      <c r="CQ916" s="42" t="str">
        <f t="shared" si="548"/>
        <v/>
      </c>
      <c r="CR916" s="42" t="str">
        <f t="shared" si="549"/>
        <v/>
      </c>
      <c r="CS916" s="42" t="str">
        <f t="shared" si="550"/>
        <v/>
      </c>
      <c r="CT916" s="42" t="str">
        <f t="shared" si="551"/>
        <v/>
      </c>
      <c r="CU916" s="43" t="str">
        <f t="shared" si="552"/>
        <v/>
      </c>
      <c r="CV916" s="43" t="str">
        <f t="shared" si="553"/>
        <v/>
      </c>
      <c r="CW916" s="43" t="str">
        <f t="shared" si="554"/>
        <v/>
      </c>
      <c r="CX916" s="13"/>
    </row>
    <row r="917" spans="1:102" x14ac:dyDescent="0.25">
      <c r="A917" s="31"/>
      <c r="B917" s="13"/>
      <c r="C917" s="13"/>
      <c r="D917" s="13"/>
      <c r="E917" s="32"/>
      <c r="F917" s="32"/>
      <c r="G917" s="32"/>
      <c r="H917" s="32"/>
      <c r="I917" s="32"/>
      <c r="J917" s="13"/>
      <c r="K917" s="33"/>
      <c r="L917" s="34" t="str">
        <f>IFERROR(INDEX('Pokemon Data'!A:A,MATCH($A917,'Pokemon Data'!$B:$B,0)),"")</f>
        <v/>
      </c>
      <c r="M917" s="34" t="str">
        <f>IFERROR(INDEX('Pokemon Data'!I:I,MATCH($A917,'Pokemon Data'!$B:$B,0)),"")</f>
        <v/>
      </c>
      <c r="N917" s="34" t="str">
        <f>IFERROR(INDEX('Pokemon Data'!J:J,MATCH($A917,'Pokemon Data'!$B:$B,0)),"")</f>
        <v/>
      </c>
      <c r="O917" s="34" t="str">
        <f>IFERROR(INDEX('Pokemon Data'!K:K,MATCH($A917,'Pokemon Data'!$B:$B,0)),"")</f>
        <v/>
      </c>
      <c r="P917" s="35" t="str">
        <f>IFERROR(INDEX('Level Multipliers'!$A:$A,MATCH($D917,'Level Multipliers'!$B:$B,0)),"")</f>
        <v/>
      </c>
      <c r="Q917" s="36" t="str">
        <f>IFERROR(INDEX('Level Multipliers'!$D:$D,MATCH(P917,'Level Multipliers'!$A:$A,0)),"")</f>
        <v/>
      </c>
      <c r="R917" s="37" t="str">
        <f t="shared" si="518"/>
        <v/>
      </c>
      <c r="S917" s="37" t="str">
        <f t="shared" si="519"/>
        <v/>
      </c>
      <c r="T917" s="38" t="str">
        <f t="shared" si="520"/>
        <v/>
      </c>
      <c r="U917" s="38" t="str">
        <f t="shared" si="521"/>
        <v/>
      </c>
      <c r="V917" s="38" t="b">
        <f t="shared" si="522"/>
        <v>1</v>
      </c>
      <c r="W917" s="37" t="str">
        <f t="array" ref="W917:AG917">IF(V917,"",IVSolution($M917,$N917,$O917,R917,S917,T917,U917,$E917,$F917,$G917,$H917,$I917))</f>
        <v/>
      </c>
      <c r="X917" s="37" t="str">
        <v/>
      </c>
      <c r="Y917" s="37" t="str">
        <v/>
      </c>
      <c r="Z917" s="39" t="str">
        <v/>
      </c>
      <c r="AA917" s="39" t="str">
        <v/>
      </c>
      <c r="AB917" s="37" t="str">
        <v/>
      </c>
      <c r="AC917" s="37" t="str">
        <v/>
      </c>
      <c r="AD917" s="37" t="str">
        <v/>
      </c>
      <c r="AE917" s="37" t="str">
        <v/>
      </c>
      <c r="AF917" s="37" t="str">
        <v/>
      </c>
      <c r="AG917" s="37" t="str">
        <v/>
      </c>
      <c r="AH917" s="40" t="str">
        <f t="shared" si="523"/>
        <v/>
      </c>
      <c r="AI917" s="36" t="str">
        <f>IFERROR(INDEX('Level Multipliers'!$D:$D,MATCH(AH917,'Level Multipliers'!$A:$A,0)),"")</f>
        <v/>
      </c>
      <c r="AJ917" s="37" t="str">
        <f t="shared" si="524"/>
        <v/>
      </c>
      <c r="AK917" s="37" t="str">
        <f t="shared" si="525"/>
        <v/>
      </c>
      <c r="AL917" s="38" t="str">
        <f t="shared" si="526"/>
        <v/>
      </c>
      <c r="AM917" s="38" t="str">
        <f t="shared" si="527"/>
        <v/>
      </c>
      <c r="AN917" s="38" t="b">
        <f t="shared" si="528"/>
        <v>1</v>
      </c>
      <c r="AO917" s="37" t="str">
        <f t="array" ref="AO917:AY917">IF(AN917,"",IVSolution($M917,$N917,$O917,AJ917,AK917,AL917,AM917,$E917,$F917,$G917,$H917,$I917))</f>
        <v/>
      </c>
      <c r="AP917" s="37" t="str">
        <v/>
      </c>
      <c r="AQ917" s="37" t="str">
        <v/>
      </c>
      <c r="AR917" s="39" t="str">
        <v/>
      </c>
      <c r="AS917" s="39" t="str">
        <v/>
      </c>
      <c r="AT917" s="37" t="str">
        <v/>
      </c>
      <c r="AU917" s="37" t="str">
        <v/>
      </c>
      <c r="AV917" s="37" t="str">
        <v/>
      </c>
      <c r="AW917" s="37" t="str">
        <v/>
      </c>
      <c r="AX917" s="37" t="str">
        <v/>
      </c>
      <c r="AY917" s="37" t="str">
        <v/>
      </c>
      <c r="AZ917" s="40" t="str">
        <f t="shared" si="529"/>
        <v/>
      </c>
      <c r="BA917" s="36" t="str">
        <f>IFERROR(INDEX('Level Multipliers'!$D:$D,MATCH(AZ917,'Level Multipliers'!$A:$A,0)),"")</f>
        <v/>
      </c>
      <c r="BB917" s="37" t="str">
        <f t="shared" si="530"/>
        <v/>
      </c>
      <c r="BC917" s="37" t="str">
        <f t="shared" si="531"/>
        <v/>
      </c>
      <c r="BD917" s="38" t="str">
        <f t="shared" si="532"/>
        <v/>
      </c>
      <c r="BE917" s="38" t="str">
        <f t="shared" si="533"/>
        <v/>
      </c>
      <c r="BF917" s="38" t="b">
        <f t="shared" si="534"/>
        <v>1</v>
      </c>
      <c r="BG917" s="37" t="str">
        <f t="array" ref="BG917:BQ917">IF(BF917,"",IVSolution($M917,$N917,$O917,BB917,BC917,BD917,BE917,$E917,$F917,$G917,$H917,$I917))</f>
        <v/>
      </c>
      <c r="BH917" s="37" t="str">
        <v/>
      </c>
      <c r="BI917" s="37" t="str">
        <v/>
      </c>
      <c r="BJ917" s="39" t="str">
        <v/>
      </c>
      <c r="BK917" s="39" t="str">
        <v/>
      </c>
      <c r="BL917" s="37" t="str">
        <v/>
      </c>
      <c r="BM917" s="37" t="str">
        <v/>
      </c>
      <c r="BN917" s="37" t="str">
        <v/>
      </c>
      <c r="BO917" s="37" t="str">
        <v/>
      </c>
      <c r="BP917" s="37" t="str">
        <v/>
      </c>
      <c r="BQ917" s="37" t="str">
        <v/>
      </c>
      <c r="BR917" s="40" t="str">
        <f t="shared" si="535"/>
        <v/>
      </c>
      <c r="BS917" s="36" t="str">
        <f>IFERROR(INDEX('Level Multipliers'!$D:$D,MATCH(BR917,'Level Multipliers'!$A:$A,0)),"")</f>
        <v/>
      </c>
      <c r="BT917" s="37" t="str">
        <f t="shared" si="536"/>
        <v/>
      </c>
      <c r="BU917" s="37" t="str">
        <f t="shared" si="537"/>
        <v/>
      </c>
      <c r="BV917" s="38" t="str">
        <f t="shared" si="538"/>
        <v/>
      </c>
      <c r="BW917" s="38" t="str">
        <f t="shared" si="539"/>
        <v/>
      </c>
      <c r="BX917" s="38" t="b">
        <f t="shared" si="540"/>
        <v>1</v>
      </c>
      <c r="BY917" s="37" t="str">
        <f t="array" ref="BY917:CI917">IF(BX917,"",IVSolution($M917,$N917,$O917,BT917,BU917,BV917,BW917,$E917,$F917,$G917,$H917,$I917))</f>
        <v/>
      </c>
      <c r="BZ917" s="37" t="str">
        <v/>
      </c>
      <c r="CA917" s="37" t="str">
        <v/>
      </c>
      <c r="CB917" s="39" t="str">
        <v/>
      </c>
      <c r="CC917" s="39" t="str">
        <v/>
      </c>
      <c r="CD917" s="37" t="str">
        <v/>
      </c>
      <c r="CE917" s="37" t="str">
        <v/>
      </c>
      <c r="CF917" s="37" t="str">
        <v/>
      </c>
      <c r="CG917" s="37" t="str">
        <v/>
      </c>
      <c r="CH917" s="37" t="str">
        <v/>
      </c>
      <c r="CI917" s="37" t="str">
        <v/>
      </c>
      <c r="CJ917" s="41" t="str">
        <f t="shared" si="541"/>
        <v/>
      </c>
      <c r="CK917" s="41" t="str">
        <f t="shared" si="542"/>
        <v/>
      </c>
      <c r="CL917" s="61" t="str">
        <f t="shared" si="543"/>
        <v/>
      </c>
      <c r="CM917" s="39" t="str">
        <f t="shared" si="544"/>
        <v/>
      </c>
      <c r="CN917" s="39" t="str">
        <f t="shared" si="545"/>
        <v/>
      </c>
      <c r="CO917" s="42" t="str">
        <f t="shared" si="546"/>
        <v/>
      </c>
      <c r="CP917" s="42" t="str">
        <f t="shared" si="547"/>
        <v/>
      </c>
      <c r="CQ917" s="42" t="str">
        <f t="shared" si="548"/>
        <v/>
      </c>
      <c r="CR917" s="42" t="str">
        <f t="shared" si="549"/>
        <v/>
      </c>
      <c r="CS917" s="42" t="str">
        <f t="shared" si="550"/>
        <v/>
      </c>
      <c r="CT917" s="42" t="str">
        <f t="shared" si="551"/>
        <v/>
      </c>
      <c r="CU917" s="43" t="str">
        <f t="shared" si="552"/>
        <v/>
      </c>
      <c r="CV917" s="43" t="str">
        <f t="shared" si="553"/>
        <v/>
      </c>
      <c r="CW917" s="43" t="str">
        <f t="shared" si="554"/>
        <v/>
      </c>
      <c r="CX917" s="13"/>
    </row>
    <row r="918" spans="1:102" x14ac:dyDescent="0.25">
      <c r="A918" s="31"/>
      <c r="B918" s="13"/>
      <c r="C918" s="13"/>
      <c r="D918" s="13"/>
      <c r="E918" s="32"/>
      <c r="F918" s="32"/>
      <c r="G918" s="32"/>
      <c r="H918" s="32"/>
      <c r="I918" s="32"/>
      <c r="J918" s="13"/>
      <c r="K918" s="33"/>
      <c r="L918" s="34" t="str">
        <f>IFERROR(INDEX('Pokemon Data'!A:A,MATCH($A918,'Pokemon Data'!$B:$B,0)),"")</f>
        <v/>
      </c>
      <c r="M918" s="34" t="str">
        <f>IFERROR(INDEX('Pokemon Data'!I:I,MATCH($A918,'Pokemon Data'!$B:$B,0)),"")</f>
        <v/>
      </c>
      <c r="N918" s="34" t="str">
        <f>IFERROR(INDEX('Pokemon Data'!J:J,MATCH($A918,'Pokemon Data'!$B:$B,0)),"")</f>
        <v/>
      </c>
      <c r="O918" s="34" t="str">
        <f>IFERROR(INDEX('Pokemon Data'!K:K,MATCH($A918,'Pokemon Data'!$B:$B,0)),"")</f>
        <v/>
      </c>
      <c r="P918" s="35" t="str">
        <f>IFERROR(INDEX('Level Multipliers'!$A:$A,MATCH($D918,'Level Multipliers'!$B:$B,0)),"")</f>
        <v/>
      </c>
      <c r="Q918" s="36" t="str">
        <f>IFERROR(INDEX('Level Multipliers'!$D:$D,MATCH(P918,'Level Multipliers'!$A:$A,0)),"")</f>
        <v/>
      </c>
      <c r="R918" s="37" t="str">
        <f t="shared" si="518"/>
        <v/>
      </c>
      <c r="S918" s="37" t="str">
        <f t="shared" si="519"/>
        <v/>
      </c>
      <c r="T918" s="38" t="str">
        <f t="shared" si="520"/>
        <v/>
      </c>
      <c r="U918" s="38" t="str">
        <f t="shared" si="521"/>
        <v/>
      </c>
      <c r="V918" s="38" t="b">
        <f t="shared" si="522"/>
        <v>1</v>
      </c>
      <c r="W918" s="37" t="str">
        <f t="array" ref="W918:AG918">IF(V918,"",IVSolution($M918,$N918,$O918,R918,S918,T918,U918,$E918,$F918,$G918,$H918,$I918))</f>
        <v/>
      </c>
      <c r="X918" s="37" t="str">
        <v/>
      </c>
      <c r="Y918" s="37" t="str">
        <v/>
      </c>
      <c r="Z918" s="39" t="str">
        <v/>
      </c>
      <c r="AA918" s="39" t="str">
        <v/>
      </c>
      <c r="AB918" s="37" t="str">
        <v/>
      </c>
      <c r="AC918" s="37" t="str">
        <v/>
      </c>
      <c r="AD918" s="37" t="str">
        <v/>
      </c>
      <c r="AE918" s="37" t="str">
        <v/>
      </c>
      <c r="AF918" s="37" t="str">
        <v/>
      </c>
      <c r="AG918" s="37" t="str">
        <v/>
      </c>
      <c r="AH918" s="40" t="str">
        <f t="shared" si="523"/>
        <v/>
      </c>
      <c r="AI918" s="36" t="str">
        <f>IFERROR(INDEX('Level Multipliers'!$D:$D,MATCH(AH918,'Level Multipliers'!$A:$A,0)),"")</f>
        <v/>
      </c>
      <c r="AJ918" s="37" t="str">
        <f t="shared" si="524"/>
        <v/>
      </c>
      <c r="AK918" s="37" t="str">
        <f t="shared" si="525"/>
        <v/>
      </c>
      <c r="AL918" s="38" t="str">
        <f t="shared" si="526"/>
        <v/>
      </c>
      <c r="AM918" s="38" t="str">
        <f t="shared" si="527"/>
        <v/>
      </c>
      <c r="AN918" s="38" t="b">
        <f t="shared" si="528"/>
        <v>1</v>
      </c>
      <c r="AO918" s="37" t="str">
        <f t="array" ref="AO918:AY918">IF(AN918,"",IVSolution($M918,$N918,$O918,AJ918,AK918,AL918,AM918,$E918,$F918,$G918,$H918,$I918))</f>
        <v/>
      </c>
      <c r="AP918" s="37" t="str">
        <v/>
      </c>
      <c r="AQ918" s="37" t="str">
        <v/>
      </c>
      <c r="AR918" s="39" t="str">
        <v/>
      </c>
      <c r="AS918" s="39" t="str">
        <v/>
      </c>
      <c r="AT918" s="37" t="str">
        <v/>
      </c>
      <c r="AU918" s="37" t="str">
        <v/>
      </c>
      <c r="AV918" s="37" t="str">
        <v/>
      </c>
      <c r="AW918" s="37" t="str">
        <v/>
      </c>
      <c r="AX918" s="37" t="str">
        <v/>
      </c>
      <c r="AY918" s="37" t="str">
        <v/>
      </c>
      <c r="AZ918" s="40" t="str">
        <f t="shared" si="529"/>
        <v/>
      </c>
      <c r="BA918" s="36" t="str">
        <f>IFERROR(INDEX('Level Multipliers'!$D:$D,MATCH(AZ918,'Level Multipliers'!$A:$A,0)),"")</f>
        <v/>
      </c>
      <c r="BB918" s="37" t="str">
        <f t="shared" si="530"/>
        <v/>
      </c>
      <c r="BC918" s="37" t="str">
        <f t="shared" si="531"/>
        <v/>
      </c>
      <c r="BD918" s="38" t="str">
        <f t="shared" si="532"/>
        <v/>
      </c>
      <c r="BE918" s="38" t="str">
        <f t="shared" si="533"/>
        <v/>
      </c>
      <c r="BF918" s="38" t="b">
        <f t="shared" si="534"/>
        <v>1</v>
      </c>
      <c r="BG918" s="37" t="str">
        <f t="array" ref="BG918:BQ918">IF(BF918,"",IVSolution($M918,$N918,$O918,BB918,BC918,BD918,BE918,$E918,$F918,$G918,$H918,$I918))</f>
        <v/>
      </c>
      <c r="BH918" s="37" t="str">
        <v/>
      </c>
      <c r="BI918" s="37" t="str">
        <v/>
      </c>
      <c r="BJ918" s="39" t="str">
        <v/>
      </c>
      <c r="BK918" s="39" t="str">
        <v/>
      </c>
      <c r="BL918" s="37" t="str">
        <v/>
      </c>
      <c r="BM918" s="37" t="str">
        <v/>
      </c>
      <c r="BN918" s="37" t="str">
        <v/>
      </c>
      <c r="BO918" s="37" t="str">
        <v/>
      </c>
      <c r="BP918" s="37" t="str">
        <v/>
      </c>
      <c r="BQ918" s="37" t="str">
        <v/>
      </c>
      <c r="BR918" s="40" t="str">
        <f t="shared" si="535"/>
        <v/>
      </c>
      <c r="BS918" s="36" t="str">
        <f>IFERROR(INDEX('Level Multipliers'!$D:$D,MATCH(BR918,'Level Multipliers'!$A:$A,0)),"")</f>
        <v/>
      </c>
      <c r="BT918" s="37" t="str">
        <f t="shared" si="536"/>
        <v/>
      </c>
      <c r="BU918" s="37" t="str">
        <f t="shared" si="537"/>
        <v/>
      </c>
      <c r="BV918" s="38" t="str">
        <f t="shared" si="538"/>
        <v/>
      </c>
      <c r="BW918" s="38" t="str">
        <f t="shared" si="539"/>
        <v/>
      </c>
      <c r="BX918" s="38" t="b">
        <f t="shared" si="540"/>
        <v>1</v>
      </c>
      <c r="BY918" s="37" t="str">
        <f t="array" ref="BY918:CI918">IF(BX918,"",IVSolution($M918,$N918,$O918,BT918,BU918,BV918,BW918,$E918,$F918,$G918,$H918,$I918))</f>
        <v/>
      </c>
      <c r="BZ918" s="37" t="str">
        <v/>
      </c>
      <c r="CA918" s="37" t="str">
        <v/>
      </c>
      <c r="CB918" s="39" t="str">
        <v/>
      </c>
      <c r="CC918" s="39" t="str">
        <v/>
      </c>
      <c r="CD918" s="37" t="str">
        <v/>
      </c>
      <c r="CE918" s="37" t="str">
        <v/>
      </c>
      <c r="CF918" s="37" t="str">
        <v/>
      </c>
      <c r="CG918" s="37" t="str">
        <v/>
      </c>
      <c r="CH918" s="37" t="str">
        <v/>
      </c>
      <c r="CI918" s="37" t="str">
        <v/>
      </c>
      <c r="CJ918" s="41" t="str">
        <f t="shared" si="541"/>
        <v/>
      </c>
      <c r="CK918" s="41" t="str">
        <f t="shared" si="542"/>
        <v/>
      </c>
      <c r="CL918" s="61" t="str">
        <f t="shared" si="543"/>
        <v/>
      </c>
      <c r="CM918" s="39" t="str">
        <f t="shared" si="544"/>
        <v/>
      </c>
      <c r="CN918" s="39" t="str">
        <f t="shared" si="545"/>
        <v/>
      </c>
      <c r="CO918" s="42" t="str">
        <f t="shared" si="546"/>
        <v/>
      </c>
      <c r="CP918" s="42" t="str">
        <f t="shared" si="547"/>
        <v/>
      </c>
      <c r="CQ918" s="42" t="str">
        <f t="shared" si="548"/>
        <v/>
      </c>
      <c r="CR918" s="42" t="str">
        <f t="shared" si="549"/>
        <v/>
      </c>
      <c r="CS918" s="42" t="str">
        <f t="shared" si="550"/>
        <v/>
      </c>
      <c r="CT918" s="42" t="str">
        <f t="shared" si="551"/>
        <v/>
      </c>
      <c r="CU918" s="43" t="str">
        <f t="shared" si="552"/>
        <v/>
      </c>
      <c r="CV918" s="43" t="str">
        <f t="shared" si="553"/>
        <v/>
      </c>
      <c r="CW918" s="43" t="str">
        <f t="shared" si="554"/>
        <v/>
      </c>
      <c r="CX918" s="13"/>
    </row>
    <row r="919" spans="1:102" x14ac:dyDescent="0.25">
      <c r="A919" s="31"/>
      <c r="B919" s="13"/>
      <c r="C919" s="13"/>
      <c r="D919" s="13"/>
      <c r="E919" s="32"/>
      <c r="F919" s="32"/>
      <c r="G919" s="32"/>
      <c r="H919" s="32"/>
      <c r="I919" s="32"/>
      <c r="J919" s="13"/>
      <c r="K919" s="33"/>
      <c r="L919" s="34" t="str">
        <f>IFERROR(INDEX('Pokemon Data'!A:A,MATCH($A919,'Pokemon Data'!$B:$B,0)),"")</f>
        <v/>
      </c>
      <c r="M919" s="34" t="str">
        <f>IFERROR(INDEX('Pokemon Data'!I:I,MATCH($A919,'Pokemon Data'!$B:$B,0)),"")</f>
        <v/>
      </c>
      <c r="N919" s="34" t="str">
        <f>IFERROR(INDEX('Pokemon Data'!J:J,MATCH($A919,'Pokemon Data'!$B:$B,0)),"")</f>
        <v/>
      </c>
      <c r="O919" s="34" t="str">
        <f>IFERROR(INDEX('Pokemon Data'!K:K,MATCH($A919,'Pokemon Data'!$B:$B,0)),"")</f>
        <v/>
      </c>
      <c r="P919" s="35" t="str">
        <f>IFERROR(INDEX('Level Multipliers'!$A:$A,MATCH($D919,'Level Multipliers'!$B:$B,0)),"")</f>
        <v/>
      </c>
      <c r="Q919" s="36" t="str">
        <f>IFERROR(INDEX('Level Multipliers'!$D:$D,MATCH(P919,'Level Multipliers'!$A:$A,0)),"")</f>
        <v/>
      </c>
      <c r="R919" s="37" t="str">
        <f t="shared" si="518"/>
        <v/>
      </c>
      <c r="S919" s="37" t="str">
        <f t="shared" si="519"/>
        <v/>
      </c>
      <c r="T919" s="38" t="str">
        <f t="shared" si="520"/>
        <v/>
      </c>
      <c r="U919" s="38" t="str">
        <f t="shared" si="521"/>
        <v/>
      </c>
      <c r="V919" s="38" t="b">
        <f t="shared" si="522"/>
        <v>1</v>
      </c>
      <c r="W919" s="37" t="str">
        <f t="array" ref="W919:AG919">IF(V919,"",IVSolution($M919,$N919,$O919,R919,S919,T919,U919,$E919,$F919,$G919,$H919,$I919))</f>
        <v/>
      </c>
      <c r="X919" s="37" t="str">
        <v/>
      </c>
      <c r="Y919" s="37" t="str">
        <v/>
      </c>
      <c r="Z919" s="39" t="str">
        <v/>
      </c>
      <c r="AA919" s="39" t="str">
        <v/>
      </c>
      <c r="AB919" s="37" t="str">
        <v/>
      </c>
      <c r="AC919" s="37" t="str">
        <v/>
      </c>
      <c r="AD919" s="37" t="str">
        <v/>
      </c>
      <c r="AE919" s="37" t="str">
        <v/>
      </c>
      <c r="AF919" s="37" t="str">
        <v/>
      </c>
      <c r="AG919" s="37" t="str">
        <v/>
      </c>
      <c r="AH919" s="40" t="str">
        <f t="shared" si="523"/>
        <v/>
      </c>
      <c r="AI919" s="36" t="str">
        <f>IFERROR(INDEX('Level Multipliers'!$D:$D,MATCH(AH919,'Level Multipliers'!$A:$A,0)),"")</f>
        <v/>
      </c>
      <c r="AJ919" s="37" t="str">
        <f t="shared" si="524"/>
        <v/>
      </c>
      <c r="AK919" s="37" t="str">
        <f t="shared" si="525"/>
        <v/>
      </c>
      <c r="AL919" s="38" t="str">
        <f t="shared" si="526"/>
        <v/>
      </c>
      <c r="AM919" s="38" t="str">
        <f t="shared" si="527"/>
        <v/>
      </c>
      <c r="AN919" s="38" t="b">
        <f t="shared" si="528"/>
        <v>1</v>
      </c>
      <c r="AO919" s="37" t="str">
        <f t="array" ref="AO919:AY919">IF(AN919,"",IVSolution($M919,$N919,$O919,AJ919,AK919,AL919,AM919,$E919,$F919,$G919,$H919,$I919))</f>
        <v/>
      </c>
      <c r="AP919" s="37" t="str">
        <v/>
      </c>
      <c r="AQ919" s="37" t="str">
        <v/>
      </c>
      <c r="AR919" s="39" t="str">
        <v/>
      </c>
      <c r="AS919" s="39" t="str">
        <v/>
      </c>
      <c r="AT919" s="37" t="str">
        <v/>
      </c>
      <c r="AU919" s="37" t="str">
        <v/>
      </c>
      <c r="AV919" s="37" t="str">
        <v/>
      </c>
      <c r="AW919" s="37" t="str">
        <v/>
      </c>
      <c r="AX919" s="37" t="str">
        <v/>
      </c>
      <c r="AY919" s="37" t="str">
        <v/>
      </c>
      <c r="AZ919" s="40" t="str">
        <f t="shared" si="529"/>
        <v/>
      </c>
      <c r="BA919" s="36" t="str">
        <f>IFERROR(INDEX('Level Multipliers'!$D:$D,MATCH(AZ919,'Level Multipliers'!$A:$A,0)),"")</f>
        <v/>
      </c>
      <c r="BB919" s="37" t="str">
        <f t="shared" si="530"/>
        <v/>
      </c>
      <c r="BC919" s="37" t="str">
        <f t="shared" si="531"/>
        <v/>
      </c>
      <c r="BD919" s="38" t="str">
        <f t="shared" si="532"/>
        <v/>
      </c>
      <c r="BE919" s="38" t="str">
        <f t="shared" si="533"/>
        <v/>
      </c>
      <c r="BF919" s="38" t="b">
        <f t="shared" si="534"/>
        <v>1</v>
      </c>
      <c r="BG919" s="37" t="str">
        <f t="array" ref="BG919:BQ919">IF(BF919,"",IVSolution($M919,$N919,$O919,BB919,BC919,BD919,BE919,$E919,$F919,$G919,$H919,$I919))</f>
        <v/>
      </c>
      <c r="BH919" s="37" t="str">
        <v/>
      </c>
      <c r="BI919" s="37" t="str">
        <v/>
      </c>
      <c r="BJ919" s="39" t="str">
        <v/>
      </c>
      <c r="BK919" s="39" t="str">
        <v/>
      </c>
      <c r="BL919" s="37" t="str">
        <v/>
      </c>
      <c r="BM919" s="37" t="str">
        <v/>
      </c>
      <c r="BN919" s="37" t="str">
        <v/>
      </c>
      <c r="BO919" s="37" t="str">
        <v/>
      </c>
      <c r="BP919" s="37" t="str">
        <v/>
      </c>
      <c r="BQ919" s="37" t="str">
        <v/>
      </c>
      <c r="BR919" s="40" t="str">
        <f t="shared" si="535"/>
        <v/>
      </c>
      <c r="BS919" s="36" t="str">
        <f>IFERROR(INDEX('Level Multipliers'!$D:$D,MATCH(BR919,'Level Multipliers'!$A:$A,0)),"")</f>
        <v/>
      </c>
      <c r="BT919" s="37" t="str">
        <f t="shared" si="536"/>
        <v/>
      </c>
      <c r="BU919" s="37" t="str">
        <f t="shared" si="537"/>
        <v/>
      </c>
      <c r="BV919" s="38" t="str">
        <f t="shared" si="538"/>
        <v/>
      </c>
      <c r="BW919" s="38" t="str">
        <f t="shared" si="539"/>
        <v/>
      </c>
      <c r="BX919" s="38" t="b">
        <f t="shared" si="540"/>
        <v>1</v>
      </c>
      <c r="BY919" s="37" t="str">
        <f t="array" ref="BY919:CI919">IF(BX919,"",IVSolution($M919,$N919,$O919,BT919,BU919,BV919,BW919,$E919,$F919,$G919,$H919,$I919))</f>
        <v/>
      </c>
      <c r="BZ919" s="37" t="str">
        <v/>
      </c>
      <c r="CA919" s="37" t="str">
        <v/>
      </c>
      <c r="CB919" s="39" t="str">
        <v/>
      </c>
      <c r="CC919" s="39" t="str">
        <v/>
      </c>
      <c r="CD919" s="37" t="str">
        <v/>
      </c>
      <c r="CE919" s="37" t="str">
        <v/>
      </c>
      <c r="CF919" s="37" t="str">
        <v/>
      </c>
      <c r="CG919" s="37" t="str">
        <v/>
      </c>
      <c r="CH919" s="37" t="str">
        <v/>
      </c>
      <c r="CI919" s="37" t="str">
        <v/>
      </c>
      <c r="CJ919" s="41" t="str">
        <f t="shared" si="541"/>
        <v/>
      </c>
      <c r="CK919" s="41" t="str">
        <f t="shared" si="542"/>
        <v/>
      </c>
      <c r="CL919" s="61" t="str">
        <f t="shared" si="543"/>
        <v/>
      </c>
      <c r="CM919" s="39" t="str">
        <f t="shared" si="544"/>
        <v/>
      </c>
      <c r="CN919" s="39" t="str">
        <f t="shared" si="545"/>
        <v/>
      </c>
      <c r="CO919" s="42" t="str">
        <f t="shared" si="546"/>
        <v/>
      </c>
      <c r="CP919" s="42" t="str">
        <f t="shared" si="547"/>
        <v/>
      </c>
      <c r="CQ919" s="42" t="str">
        <f t="shared" si="548"/>
        <v/>
      </c>
      <c r="CR919" s="42" t="str">
        <f t="shared" si="549"/>
        <v/>
      </c>
      <c r="CS919" s="42" t="str">
        <f t="shared" si="550"/>
        <v/>
      </c>
      <c r="CT919" s="42" t="str">
        <f t="shared" si="551"/>
        <v/>
      </c>
      <c r="CU919" s="43" t="str">
        <f t="shared" si="552"/>
        <v/>
      </c>
      <c r="CV919" s="43" t="str">
        <f t="shared" si="553"/>
        <v/>
      </c>
      <c r="CW919" s="43" t="str">
        <f t="shared" si="554"/>
        <v/>
      </c>
      <c r="CX919" s="13"/>
    </row>
    <row r="920" spans="1:102" x14ac:dyDescent="0.25">
      <c r="A920" s="31"/>
      <c r="B920" s="13"/>
      <c r="C920" s="13"/>
      <c r="D920" s="13"/>
      <c r="E920" s="32"/>
      <c r="F920" s="32"/>
      <c r="G920" s="32"/>
      <c r="H920" s="32"/>
      <c r="I920" s="32"/>
      <c r="J920" s="13"/>
      <c r="K920" s="33"/>
      <c r="L920" s="34" t="str">
        <f>IFERROR(INDEX('Pokemon Data'!A:A,MATCH($A920,'Pokemon Data'!$B:$B,0)),"")</f>
        <v/>
      </c>
      <c r="M920" s="34" t="str">
        <f>IFERROR(INDEX('Pokemon Data'!I:I,MATCH($A920,'Pokemon Data'!$B:$B,0)),"")</f>
        <v/>
      </c>
      <c r="N920" s="34" t="str">
        <f>IFERROR(INDEX('Pokemon Data'!J:J,MATCH($A920,'Pokemon Data'!$B:$B,0)),"")</f>
        <v/>
      </c>
      <c r="O920" s="34" t="str">
        <f>IFERROR(INDEX('Pokemon Data'!K:K,MATCH($A920,'Pokemon Data'!$B:$B,0)),"")</f>
        <v/>
      </c>
      <c r="P920" s="35" t="str">
        <f>IFERROR(INDEX('Level Multipliers'!$A:$A,MATCH($D920,'Level Multipliers'!$B:$B,0)),"")</f>
        <v/>
      </c>
      <c r="Q920" s="36" t="str">
        <f>IFERROR(INDEX('Level Multipliers'!$D:$D,MATCH(P920,'Level Multipliers'!$A:$A,0)),"")</f>
        <v/>
      </c>
      <c r="R920" s="37" t="str">
        <f t="shared" si="518"/>
        <v/>
      </c>
      <c r="S920" s="37" t="str">
        <f t="shared" si="519"/>
        <v/>
      </c>
      <c r="T920" s="38" t="str">
        <f t="shared" si="520"/>
        <v/>
      </c>
      <c r="U920" s="38" t="str">
        <f t="shared" si="521"/>
        <v/>
      </c>
      <c r="V920" s="38" t="b">
        <f t="shared" si="522"/>
        <v>1</v>
      </c>
      <c r="W920" s="37" t="str">
        <f t="array" ref="W920:AG920">IF(V920,"",IVSolution($M920,$N920,$O920,R920,S920,T920,U920,$E920,$F920,$G920,$H920,$I920))</f>
        <v/>
      </c>
      <c r="X920" s="37" t="str">
        <v/>
      </c>
      <c r="Y920" s="37" t="str">
        <v/>
      </c>
      <c r="Z920" s="39" t="str">
        <v/>
      </c>
      <c r="AA920" s="39" t="str">
        <v/>
      </c>
      <c r="AB920" s="37" t="str">
        <v/>
      </c>
      <c r="AC920" s="37" t="str">
        <v/>
      </c>
      <c r="AD920" s="37" t="str">
        <v/>
      </c>
      <c r="AE920" s="37" t="str">
        <v/>
      </c>
      <c r="AF920" s="37" t="str">
        <v/>
      </c>
      <c r="AG920" s="37" t="str">
        <v/>
      </c>
      <c r="AH920" s="40" t="str">
        <f t="shared" si="523"/>
        <v/>
      </c>
      <c r="AI920" s="36" t="str">
        <f>IFERROR(INDEX('Level Multipliers'!$D:$D,MATCH(AH920,'Level Multipliers'!$A:$A,0)),"")</f>
        <v/>
      </c>
      <c r="AJ920" s="37" t="str">
        <f t="shared" si="524"/>
        <v/>
      </c>
      <c r="AK920" s="37" t="str">
        <f t="shared" si="525"/>
        <v/>
      </c>
      <c r="AL920" s="38" t="str">
        <f t="shared" si="526"/>
        <v/>
      </c>
      <c r="AM920" s="38" t="str">
        <f t="shared" si="527"/>
        <v/>
      </c>
      <c r="AN920" s="38" t="b">
        <f t="shared" si="528"/>
        <v>1</v>
      </c>
      <c r="AO920" s="37" t="str">
        <f t="array" ref="AO920:AY920">IF(AN920,"",IVSolution($M920,$N920,$O920,AJ920,AK920,AL920,AM920,$E920,$F920,$G920,$H920,$I920))</f>
        <v/>
      </c>
      <c r="AP920" s="37" t="str">
        <v/>
      </c>
      <c r="AQ920" s="37" t="str">
        <v/>
      </c>
      <c r="AR920" s="39" t="str">
        <v/>
      </c>
      <c r="AS920" s="39" t="str">
        <v/>
      </c>
      <c r="AT920" s="37" t="str">
        <v/>
      </c>
      <c r="AU920" s="37" t="str">
        <v/>
      </c>
      <c r="AV920" s="37" t="str">
        <v/>
      </c>
      <c r="AW920" s="37" t="str">
        <v/>
      </c>
      <c r="AX920" s="37" t="str">
        <v/>
      </c>
      <c r="AY920" s="37" t="str">
        <v/>
      </c>
      <c r="AZ920" s="40" t="str">
        <f t="shared" si="529"/>
        <v/>
      </c>
      <c r="BA920" s="36" t="str">
        <f>IFERROR(INDEX('Level Multipliers'!$D:$D,MATCH(AZ920,'Level Multipliers'!$A:$A,0)),"")</f>
        <v/>
      </c>
      <c r="BB920" s="37" t="str">
        <f t="shared" si="530"/>
        <v/>
      </c>
      <c r="BC920" s="37" t="str">
        <f t="shared" si="531"/>
        <v/>
      </c>
      <c r="BD920" s="38" t="str">
        <f t="shared" si="532"/>
        <v/>
      </c>
      <c r="BE920" s="38" t="str">
        <f t="shared" si="533"/>
        <v/>
      </c>
      <c r="BF920" s="38" t="b">
        <f t="shared" si="534"/>
        <v>1</v>
      </c>
      <c r="BG920" s="37" t="str">
        <f t="array" ref="BG920:BQ920">IF(BF920,"",IVSolution($M920,$N920,$O920,BB920,BC920,BD920,BE920,$E920,$F920,$G920,$H920,$I920))</f>
        <v/>
      </c>
      <c r="BH920" s="37" t="str">
        <v/>
      </c>
      <c r="BI920" s="37" t="str">
        <v/>
      </c>
      <c r="BJ920" s="39" t="str">
        <v/>
      </c>
      <c r="BK920" s="39" t="str">
        <v/>
      </c>
      <c r="BL920" s="37" t="str">
        <v/>
      </c>
      <c r="BM920" s="37" t="str">
        <v/>
      </c>
      <c r="BN920" s="37" t="str">
        <v/>
      </c>
      <c r="BO920" s="37" t="str">
        <v/>
      </c>
      <c r="BP920" s="37" t="str">
        <v/>
      </c>
      <c r="BQ920" s="37" t="str">
        <v/>
      </c>
      <c r="BR920" s="40" t="str">
        <f t="shared" si="535"/>
        <v/>
      </c>
      <c r="BS920" s="36" t="str">
        <f>IFERROR(INDEX('Level Multipliers'!$D:$D,MATCH(BR920,'Level Multipliers'!$A:$A,0)),"")</f>
        <v/>
      </c>
      <c r="BT920" s="37" t="str">
        <f t="shared" si="536"/>
        <v/>
      </c>
      <c r="BU920" s="37" t="str">
        <f t="shared" si="537"/>
        <v/>
      </c>
      <c r="BV920" s="38" t="str">
        <f t="shared" si="538"/>
        <v/>
      </c>
      <c r="BW920" s="38" t="str">
        <f t="shared" si="539"/>
        <v/>
      </c>
      <c r="BX920" s="38" t="b">
        <f t="shared" si="540"/>
        <v>1</v>
      </c>
      <c r="BY920" s="37" t="str">
        <f t="array" ref="BY920:CI920">IF(BX920,"",IVSolution($M920,$N920,$O920,BT920,BU920,BV920,BW920,$E920,$F920,$G920,$H920,$I920))</f>
        <v/>
      </c>
      <c r="BZ920" s="37" t="str">
        <v/>
      </c>
      <c r="CA920" s="37" t="str">
        <v/>
      </c>
      <c r="CB920" s="39" t="str">
        <v/>
      </c>
      <c r="CC920" s="39" t="str">
        <v/>
      </c>
      <c r="CD920" s="37" t="str">
        <v/>
      </c>
      <c r="CE920" s="37" t="str">
        <v/>
      </c>
      <c r="CF920" s="37" t="str">
        <v/>
      </c>
      <c r="CG920" s="37" t="str">
        <v/>
      </c>
      <c r="CH920" s="37" t="str">
        <v/>
      </c>
      <c r="CI920" s="37" t="str">
        <v/>
      </c>
      <c r="CJ920" s="41" t="str">
        <f t="shared" si="541"/>
        <v/>
      </c>
      <c r="CK920" s="41" t="str">
        <f t="shared" si="542"/>
        <v/>
      </c>
      <c r="CL920" s="61" t="str">
        <f t="shared" si="543"/>
        <v/>
      </c>
      <c r="CM920" s="39" t="str">
        <f t="shared" si="544"/>
        <v/>
      </c>
      <c r="CN920" s="39" t="str">
        <f t="shared" si="545"/>
        <v/>
      </c>
      <c r="CO920" s="42" t="str">
        <f t="shared" si="546"/>
        <v/>
      </c>
      <c r="CP920" s="42" t="str">
        <f t="shared" si="547"/>
        <v/>
      </c>
      <c r="CQ920" s="42" t="str">
        <f t="shared" si="548"/>
        <v/>
      </c>
      <c r="CR920" s="42" t="str">
        <f t="shared" si="549"/>
        <v/>
      </c>
      <c r="CS920" s="42" t="str">
        <f t="shared" si="550"/>
        <v/>
      </c>
      <c r="CT920" s="42" t="str">
        <f t="shared" si="551"/>
        <v/>
      </c>
      <c r="CU920" s="43" t="str">
        <f t="shared" si="552"/>
        <v/>
      </c>
      <c r="CV920" s="43" t="str">
        <f t="shared" si="553"/>
        <v/>
      </c>
      <c r="CW920" s="43" t="str">
        <f t="shared" si="554"/>
        <v/>
      </c>
      <c r="CX920" s="13"/>
    </row>
    <row r="921" spans="1:102" x14ac:dyDescent="0.25">
      <c r="A921" s="31"/>
      <c r="B921" s="13"/>
      <c r="C921" s="13"/>
      <c r="D921" s="13"/>
      <c r="E921" s="32"/>
      <c r="F921" s="32"/>
      <c r="G921" s="32"/>
      <c r="H921" s="32"/>
      <c r="I921" s="32"/>
      <c r="J921" s="13"/>
      <c r="K921" s="33"/>
      <c r="L921" s="34" t="str">
        <f>IFERROR(INDEX('Pokemon Data'!A:A,MATCH($A921,'Pokemon Data'!$B:$B,0)),"")</f>
        <v/>
      </c>
      <c r="M921" s="34" t="str">
        <f>IFERROR(INDEX('Pokemon Data'!I:I,MATCH($A921,'Pokemon Data'!$B:$B,0)),"")</f>
        <v/>
      </c>
      <c r="N921" s="34" t="str">
        <f>IFERROR(INDEX('Pokemon Data'!J:J,MATCH($A921,'Pokemon Data'!$B:$B,0)),"")</f>
        <v/>
      </c>
      <c r="O921" s="34" t="str">
        <f>IFERROR(INDEX('Pokemon Data'!K:K,MATCH($A921,'Pokemon Data'!$B:$B,0)),"")</f>
        <v/>
      </c>
      <c r="P921" s="35" t="str">
        <f>IFERROR(INDEX('Level Multipliers'!$A:$A,MATCH($D921,'Level Multipliers'!$B:$B,0)),"")</f>
        <v/>
      </c>
      <c r="Q921" s="36" t="str">
        <f>IFERROR(INDEX('Level Multipliers'!$D:$D,MATCH(P921,'Level Multipliers'!$A:$A,0)),"")</f>
        <v/>
      </c>
      <c r="R921" s="37" t="str">
        <f t="shared" si="518"/>
        <v/>
      </c>
      <c r="S921" s="37" t="str">
        <f t="shared" si="519"/>
        <v/>
      </c>
      <c r="T921" s="38" t="str">
        <f t="shared" si="520"/>
        <v/>
      </c>
      <c r="U921" s="38" t="str">
        <f t="shared" si="521"/>
        <v/>
      </c>
      <c r="V921" s="38" t="b">
        <f t="shared" si="522"/>
        <v>1</v>
      </c>
      <c r="W921" s="37" t="str">
        <f t="array" ref="W921:AG921">IF(V921,"",IVSolution($M921,$N921,$O921,R921,S921,T921,U921,$E921,$F921,$G921,$H921,$I921))</f>
        <v/>
      </c>
      <c r="X921" s="37" t="str">
        <v/>
      </c>
      <c r="Y921" s="37" t="str">
        <v/>
      </c>
      <c r="Z921" s="39" t="str">
        <v/>
      </c>
      <c r="AA921" s="39" t="str">
        <v/>
      </c>
      <c r="AB921" s="37" t="str">
        <v/>
      </c>
      <c r="AC921" s="37" t="str">
        <v/>
      </c>
      <c r="AD921" s="37" t="str">
        <v/>
      </c>
      <c r="AE921" s="37" t="str">
        <v/>
      </c>
      <c r="AF921" s="37" t="str">
        <v/>
      </c>
      <c r="AG921" s="37" t="str">
        <v/>
      </c>
      <c r="AH921" s="40" t="str">
        <f t="shared" si="523"/>
        <v/>
      </c>
      <c r="AI921" s="36" t="str">
        <f>IFERROR(INDEX('Level Multipliers'!$D:$D,MATCH(AH921,'Level Multipliers'!$A:$A,0)),"")</f>
        <v/>
      </c>
      <c r="AJ921" s="37" t="str">
        <f t="shared" si="524"/>
        <v/>
      </c>
      <c r="AK921" s="37" t="str">
        <f t="shared" si="525"/>
        <v/>
      </c>
      <c r="AL921" s="38" t="str">
        <f t="shared" si="526"/>
        <v/>
      </c>
      <c r="AM921" s="38" t="str">
        <f t="shared" si="527"/>
        <v/>
      </c>
      <c r="AN921" s="38" t="b">
        <f t="shared" si="528"/>
        <v>1</v>
      </c>
      <c r="AO921" s="37" t="str">
        <f t="array" ref="AO921:AY921">IF(AN921,"",IVSolution($M921,$N921,$O921,AJ921,AK921,AL921,AM921,$E921,$F921,$G921,$H921,$I921))</f>
        <v/>
      </c>
      <c r="AP921" s="37" t="str">
        <v/>
      </c>
      <c r="AQ921" s="37" t="str">
        <v/>
      </c>
      <c r="AR921" s="39" t="str">
        <v/>
      </c>
      <c r="AS921" s="39" t="str">
        <v/>
      </c>
      <c r="AT921" s="37" t="str">
        <v/>
      </c>
      <c r="AU921" s="37" t="str">
        <v/>
      </c>
      <c r="AV921" s="37" t="str">
        <v/>
      </c>
      <c r="AW921" s="37" t="str">
        <v/>
      </c>
      <c r="AX921" s="37" t="str">
        <v/>
      </c>
      <c r="AY921" s="37" t="str">
        <v/>
      </c>
      <c r="AZ921" s="40" t="str">
        <f t="shared" si="529"/>
        <v/>
      </c>
      <c r="BA921" s="36" t="str">
        <f>IFERROR(INDEX('Level Multipliers'!$D:$D,MATCH(AZ921,'Level Multipliers'!$A:$A,0)),"")</f>
        <v/>
      </c>
      <c r="BB921" s="37" t="str">
        <f t="shared" si="530"/>
        <v/>
      </c>
      <c r="BC921" s="37" t="str">
        <f t="shared" si="531"/>
        <v/>
      </c>
      <c r="BD921" s="38" t="str">
        <f t="shared" si="532"/>
        <v/>
      </c>
      <c r="BE921" s="38" t="str">
        <f t="shared" si="533"/>
        <v/>
      </c>
      <c r="BF921" s="38" t="b">
        <f t="shared" si="534"/>
        <v>1</v>
      </c>
      <c r="BG921" s="37" t="str">
        <f t="array" ref="BG921:BQ921">IF(BF921,"",IVSolution($M921,$N921,$O921,BB921,BC921,BD921,BE921,$E921,$F921,$G921,$H921,$I921))</f>
        <v/>
      </c>
      <c r="BH921" s="37" t="str">
        <v/>
      </c>
      <c r="BI921" s="37" t="str">
        <v/>
      </c>
      <c r="BJ921" s="39" t="str">
        <v/>
      </c>
      <c r="BK921" s="39" t="str">
        <v/>
      </c>
      <c r="BL921" s="37" t="str">
        <v/>
      </c>
      <c r="BM921" s="37" t="str">
        <v/>
      </c>
      <c r="BN921" s="37" t="str">
        <v/>
      </c>
      <c r="BO921" s="37" t="str">
        <v/>
      </c>
      <c r="BP921" s="37" t="str">
        <v/>
      </c>
      <c r="BQ921" s="37" t="str">
        <v/>
      </c>
      <c r="BR921" s="40" t="str">
        <f t="shared" si="535"/>
        <v/>
      </c>
      <c r="BS921" s="36" t="str">
        <f>IFERROR(INDEX('Level Multipliers'!$D:$D,MATCH(BR921,'Level Multipliers'!$A:$A,0)),"")</f>
        <v/>
      </c>
      <c r="BT921" s="37" t="str">
        <f t="shared" si="536"/>
        <v/>
      </c>
      <c r="BU921" s="37" t="str">
        <f t="shared" si="537"/>
        <v/>
      </c>
      <c r="BV921" s="38" t="str">
        <f t="shared" si="538"/>
        <v/>
      </c>
      <c r="BW921" s="38" t="str">
        <f t="shared" si="539"/>
        <v/>
      </c>
      <c r="BX921" s="38" t="b">
        <f t="shared" si="540"/>
        <v>1</v>
      </c>
      <c r="BY921" s="37" t="str">
        <f t="array" ref="BY921:CI921">IF(BX921,"",IVSolution($M921,$N921,$O921,BT921,BU921,BV921,BW921,$E921,$F921,$G921,$H921,$I921))</f>
        <v/>
      </c>
      <c r="BZ921" s="37" t="str">
        <v/>
      </c>
      <c r="CA921" s="37" t="str">
        <v/>
      </c>
      <c r="CB921" s="39" t="str">
        <v/>
      </c>
      <c r="CC921" s="39" t="str">
        <v/>
      </c>
      <c r="CD921" s="37" t="str">
        <v/>
      </c>
      <c r="CE921" s="37" t="str">
        <v/>
      </c>
      <c r="CF921" s="37" t="str">
        <v/>
      </c>
      <c r="CG921" s="37" t="str">
        <v/>
      </c>
      <c r="CH921" s="37" t="str">
        <v/>
      </c>
      <c r="CI921" s="37" t="str">
        <v/>
      </c>
      <c r="CJ921" s="41" t="str">
        <f t="shared" si="541"/>
        <v/>
      </c>
      <c r="CK921" s="41" t="str">
        <f t="shared" si="542"/>
        <v/>
      </c>
      <c r="CL921" s="61" t="str">
        <f t="shared" si="543"/>
        <v/>
      </c>
      <c r="CM921" s="39" t="str">
        <f t="shared" si="544"/>
        <v/>
      </c>
      <c r="CN921" s="39" t="str">
        <f t="shared" si="545"/>
        <v/>
      </c>
      <c r="CO921" s="42" t="str">
        <f t="shared" si="546"/>
        <v/>
      </c>
      <c r="CP921" s="42" t="str">
        <f t="shared" si="547"/>
        <v/>
      </c>
      <c r="CQ921" s="42" t="str">
        <f t="shared" si="548"/>
        <v/>
      </c>
      <c r="CR921" s="42" t="str">
        <f t="shared" si="549"/>
        <v/>
      </c>
      <c r="CS921" s="42" t="str">
        <f t="shared" si="550"/>
        <v/>
      </c>
      <c r="CT921" s="42" t="str">
        <f t="shared" si="551"/>
        <v/>
      </c>
      <c r="CU921" s="43" t="str">
        <f t="shared" si="552"/>
        <v/>
      </c>
      <c r="CV921" s="43" t="str">
        <f t="shared" si="553"/>
        <v/>
      </c>
      <c r="CW921" s="43" t="str">
        <f t="shared" si="554"/>
        <v/>
      </c>
      <c r="CX921" s="13"/>
    </row>
    <row r="922" spans="1:102" x14ac:dyDescent="0.25">
      <c r="A922" s="31"/>
      <c r="B922" s="13"/>
      <c r="C922" s="13"/>
      <c r="D922" s="13"/>
      <c r="E922" s="32"/>
      <c r="F922" s="32"/>
      <c r="G922" s="32"/>
      <c r="H922" s="32"/>
      <c r="I922" s="32"/>
      <c r="J922" s="13"/>
      <c r="K922" s="33"/>
      <c r="L922" s="34" t="str">
        <f>IFERROR(INDEX('Pokemon Data'!A:A,MATCH($A922,'Pokemon Data'!$B:$B,0)),"")</f>
        <v/>
      </c>
      <c r="M922" s="34" t="str">
        <f>IFERROR(INDEX('Pokemon Data'!I:I,MATCH($A922,'Pokemon Data'!$B:$B,0)),"")</f>
        <v/>
      </c>
      <c r="N922" s="34" t="str">
        <f>IFERROR(INDEX('Pokemon Data'!J:J,MATCH($A922,'Pokemon Data'!$B:$B,0)),"")</f>
        <v/>
      </c>
      <c r="O922" s="34" t="str">
        <f>IFERROR(INDEX('Pokemon Data'!K:K,MATCH($A922,'Pokemon Data'!$B:$B,0)),"")</f>
        <v/>
      </c>
      <c r="P922" s="35" t="str">
        <f>IFERROR(INDEX('Level Multipliers'!$A:$A,MATCH($D922,'Level Multipliers'!$B:$B,0)),"")</f>
        <v/>
      </c>
      <c r="Q922" s="36" t="str">
        <f>IFERROR(INDEX('Level Multipliers'!$D:$D,MATCH(P922,'Level Multipliers'!$A:$A,0)),"")</f>
        <v/>
      </c>
      <c r="R922" s="37" t="str">
        <f t="shared" si="518"/>
        <v/>
      </c>
      <c r="S922" s="37" t="str">
        <f t="shared" si="519"/>
        <v/>
      </c>
      <c r="T922" s="38" t="str">
        <f t="shared" si="520"/>
        <v/>
      </c>
      <c r="U922" s="38" t="str">
        <f t="shared" si="521"/>
        <v/>
      </c>
      <c r="V922" s="38" t="b">
        <f t="shared" si="522"/>
        <v>1</v>
      </c>
      <c r="W922" s="37" t="str">
        <f t="array" ref="W922:AG922">IF(V922,"",IVSolution($M922,$N922,$O922,R922,S922,T922,U922,$E922,$F922,$G922,$H922,$I922))</f>
        <v/>
      </c>
      <c r="X922" s="37" t="str">
        <v/>
      </c>
      <c r="Y922" s="37" t="str">
        <v/>
      </c>
      <c r="Z922" s="39" t="str">
        <v/>
      </c>
      <c r="AA922" s="39" t="str">
        <v/>
      </c>
      <c r="AB922" s="37" t="str">
        <v/>
      </c>
      <c r="AC922" s="37" t="str">
        <v/>
      </c>
      <c r="AD922" s="37" t="str">
        <v/>
      </c>
      <c r="AE922" s="37" t="str">
        <v/>
      </c>
      <c r="AF922" s="37" t="str">
        <v/>
      </c>
      <c r="AG922" s="37" t="str">
        <v/>
      </c>
      <c r="AH922" s="40" t="str">
        <f t="shared" si="523"/>
        <v/>
      </c>
      <c r="AI922" s="36" t="str">
        <f>IFERROR(INDEX('Level Multipliers'!$D:$D,MATCH(AH922,'Level Multipliers'!$A:$A,0)),"")</f>
        <v/>
      </c>
      <c r="AJ922" s="37" t="str">
        <f t="shared" si="524"/>
        <v/>
      </c>
      <c r="AK922" s="37" t="str">
        <f t="shared" si="525"/>
        <v/>
      </c>
      <c r="AL922" s="38" t="str">
        <f t="shared" si="526"/>
        <v/>
      </c>
      <c r="AM922" s="38" t="str">
        <f t="shared" si="527"/>
        <v/>
      </c>
      <c r="AN922" s="38" t="b">
        <f t="shared" si="528"/>
        <v>1</v>
      </c>
      <c r="AO922" s="37" t="str">
        <f t="array" ref="AO922:AY922">IF(AN922,"",IVSolution($M922,$N922,$O922,AJ922,AK922,AL922,AM922,$E922,$F922,$G922,$H922,$I922))</f>
        <v/>
      </c>
      <c r="AP922" s="37" t="str">
        <v/>
      </c>
      <c r="AQ922" s="37" t="str">
        <v/>
      </c>
      <c r="AR922" s="39" t="str">
        <v/>
      </c>
      <c r="AS922" s="39" t="str">
        <v/>
      </c>
      <c r="AT922" s="37" t="str">
        <v/>
      </c>
      <c r="AU922" s="37" t="str">
        <v/>
      </c>
      <c r="AV922" s="37" t="str">
        <v/>
      </c>
      <c r="AW922" s="37" t="str">
        <v/>
      </c>
      <c r="AX922" s="37" t="str">
        <v/>
      </c>
      <c r="AY922" s="37" t="str">
        <v/>
      </c>
      <c r="AZ922" s="40" t="str">
        <f t="shared" si="529"/>
        <v/>
      </c>
      <c r="BA922" s="36" t="str">
        <f>IFERROR(INDEX('Level Multipliers'!$D:$D,MATCH(AZ922,'Level Multipliers'!$A:$A,0)),"")</f>
        <v/>
      </c>
      <c r="BB922" s="37" t="str">
        <f t="shared" si="530"/>
        <v/>
      </c>
      <c r="BC922" s="37" t="str">
        <f t="shared" si="531"/>
        <v/>
      </c>
      <c r="BD922" s="38" t="str">
        <f t="shared" si="532"/>
        <v/>
      </c>
      <c r="BE922" s="38" t="str">
        <f t="shared" si="533"/>
        <v/>
      </c>
      <c r="BF922" s="38" t="b">
        <f t="shared" si="534"/>
        <v>1</v>
      </c>
      <c r="BG922" s="37" t="str">
        <f t="array" ref="BG922:BQ922">IF(BF922,"",IVSolution($M922,$N922,$O922,BB922,BC922,BD922,BE922,$E922,$F922,$G922,$H922,$I922))</f>
        <v/>
      </c>
      <c r="BH922" s="37" t="str">
        <v/>
      </c>
      <c r="BI922" s="37" t="str">
        <v/>
      </c>
      <c r="BJ922" s="39" t="str">
        <v/>
      </c>
      <c r="BK922" s="39" t="str">
        <v/>
      </c>
      <c r="BL922" s="37" t="str">
        <v/>
      </c>
      <c r="BM922" s="37" t="str">
        <v/>
      </c>
      <c r="BN922" s="37" t="str">
        <v/>
      </c>
      <c r="BO922" s="37" t="str">
        <v/>
      </c>
      <c r="BP922" s="37" t="str">
        <v/>
      </c>
      <c r="BQ922" s="37" t="str">
        <v/>
      </c>
      <c r="BR922" s="40" t="str">
        <f t="shared" si="535"/>
        <v/>
      </c>
      <c r="BS922" s="36" t="str">
        <f>IFERROR(INDEX('Level Multipliers'!$D:$D,MATCH(BR922,'Level Multipliers'!$A:$A,0)),"")</f>
        <v/>
      </c>
      <c r="BT922" s="37" t="str">
        <f t="shared" si="536"/>
        <v/>
      </c>
      <c r="BU922" s="37" t="str">
        <f t="shared" si="537"/>
        <v/>
      </c>
      <c r="BV922" s="38" t="str">
        <f t="shared" si="538"/>
        <v/>
      </c>
      <c r="BW922" s="38" t="str">
        <f t="shared" si="539"/>
        <v/>
      </c>
      <c r="BX922" s="38" t="b">
        <f t="shared" si="540"/>
        <v>1</v>
      </c>
      <c r="BY922" s="37" t="str">
        <f t="array" ref="BY922:CI922">IF(BX922,"",IVSolution($M922,$N922,$O922,BT922,BU922,BV922,BW922,$E922,$F922,$G922,$H922,$I922))</f>
        <v/>
      </c>
      <c r="BZ922" s="37" t="str">
        <v/>
      </c>
      <c r="CA922" s="37" t="str">
        <v/>
      </c>
      <c r="CB922" s="39" t="str">
        <v/>
      </c>
      <c r="CC922" s="39" t="str">
        <v/>
      </c>
      <c r="CD922" s="37" t="str">
        <v/>
      </c>
      <c r="CE922" s="37" t="str">
        <v/>
      </c>
      <c r="CF922" s="37" t="str">
        <v/>
      </c>
      <c r="CG922" s="37" t="str">
        <v/>
      </c>
      <c r="CH922" s="37" t="str">
        <v/>
      </c>
      <c r="CI922" s="37" t="str">
        <v/>
      </c>
      <c r="CJ922" s="41" t="str">
        <f t="shared" si="541"/>
        <v/>
      </c>
      <c r="CK922" s="41" t="str">
        <f t="shared" si="542"/>
        <v/>
      </c>
      <c r="CL922" s="61" t="str">
        <f t="shared" si="543"/>
        <v/>
      </c>
      <c r="CM922" s="39" t="str">
        <f t="shared" si="544"/>
        <v/>
      </c>
      <c r="CN922" s="39" t="str">
        <f t="shared" si="545"/>
        <v/>
      </c>
      <c r="CO922" s="42" t="str">
        <f t="shared" si="546"/>
        <v/>
      </c>
      <c r="CP922" s="42" t="str">
        <f t="shared" si="547"/>
        <v/>
      </c>
      <c r="CQ922" s="42" t="str">
        <f t="shared" si="548"/>
        <v/>
      </c>
      <c r="CR922" s="42" t="str">
        <f t="shared" si="549"/>
        <v/>
      </c>
      <c r="CS922" s="42" t="str">
        <f t="shared" si="550"/>
        <v/>
      </c>
      <c r="CT922" s="42" t="str">
        <f t="shared" si="551"/>
        <v/>
      </c>
      <c r="CU922" s="43" t="str">
        <f t="shared" si="552"/>
        <v/>
      </c>
      <c r="CV922" s="43" t="str">
        <f t="shared" si="553"/>
        <v/>
      </c>
      <c r="CW922" s="43" t="str">
        <f t="shared" si="554"/>
        <v/>
      </c>
      <c r="CX922" s="13"/>
    </row>
    <row r="923" spans="1:102" x14ac:dyDescent="0.25">
      <c r="A923" s="31"/>
      <c r="B923" s="13"/>
      <c r="C923" s="13"/>
      <c r="D923" s="13"/>
      <c r="E923" s="32"/>
      <c r="F923" s="32"/>
      <c r="G923" s="32"/>
      <c r="H923" s="32"/>
      <c r="I923" s="32"/>
      <c r="J923" s="13"/>
      <c r="K923" s="33"/>
      <c r="L923" s="34" t="str">
        <f>IFERROR(INDEX('Pokemon Data'!A:A,MATCH($A923,'Pokemon Data'!$B:$B,0)),"")</f>
        <v/>
      </c>
      <c r="M923" s="34" t="str">
        <f>IFERROR(INDEX('Pokemon Data'!I:I,MATCH($A923,'Pokemon Data'!$B:$B,0)),"")</f>
        <v/>
      </c>
      <c r="N923" s="34" t="str">
        <f>IFERROR(INDEX('Pokemon Data'!J:J,MATCH($A923,'Pokemon Data'!$B:$B,0)),"")</f>
        <v/>
      </c>
      <c r="O923" s="34" t="str">
        <f>IFERROR(INDEX('Pokemon Data'!K:K,MATCH($A923,'Pokemon Data'!$B:$B,0)),"")</f>
        <v/>
      </c>
      <c r="P923" s="35" t="str">
        <f>IFERROR(INDEX('Level Multipliers'!$A:$A,MATCH($D923,'Level Multipliers'!$B:$B,0)),"")</f>
        <v/>
      </c>
      <c r="Q923" s="36" t="str">
        <f>IFERROR(INDEX('Level Multipliers'!$D:$D,MATCH(P923,'Level Multipliers'!$A:$A,0)),"")</f>
        <v/>
      </c>
      <c r="R923" s="37" t="str">
        <f t="shared" si="518"/>
        <v/>
      </c>
      <c r="S923" s="37" t="str">
        <f t="shared" si="519"/>
        <v/>
      </c>
      <c r="T923" s="38" t="str">
        <f t="shared" si="520"/>
        <v/>
      </c>
      <c r="U923" s="38" t="str">
        <f t="shared" si="521"/>
        <v/>
      </c>
      <c r="V923" s="38" t="b">
        <f t="shared" si="522"/>
        <v>1</v>
      </c>
      <c r="W923" s="37" t="str">
        <f t="array" ref="W923:AG923">IF(V923,"",IVSolution($M923,$N923,$O923,R923,S923,T923,U923,$E923,$F923,$G923,$H923,$I923))</f>
        <v/>
      </c>
      <c r="X923" s="37" t="str">
        <v/>
      </c>
      <c r="Y923" s="37" t="str">
        <v/>
      </c>
      <c r="Z923" s="39" t="str">
        <v/>
      </c>
      <c r="AA923" s="39" t="str">
        <v/>
      </c>
      <c r="AB923" s="37" t="str">
        <v/>
      </c>
      <c r="AC923" s="37" t="str">
        <v/>
      </c>
      <c r="AD923" s="37" t="str">
        <v/>
      </c>
      <c r="AE923" s="37" t="str">
        <v/>
      </c>
      <c r="AF923" s="37" t="str">
        <v/>
      </c>
      <c r="AG923" s="37" t="str">
        <v/>
      </c>
      <c r="AH923" s="40" t="str">
        <f t="shared" si="523"/>
        <v/>
      </c>
      <c r="AI923" s="36" t="str">
        <f>IFERROR(INDEX('Level Multipliers'!$D:$D,MATCH(AH923,'Level Multipliers'!$A:$A,0)),"")</f>
        <v/>
      </c>
      <c r="AJ923" s="37" t="str">
        <f t="shared" si="524"/>
        <v/>
      </c>
      <c r="AK923" s="37" t="str">
        <f t="shared" si="525"/>
        <v/>
      </c>
      <c r="AL923" s="38" t="str">
        <f t="shared" si="526"/>
        <v/>
      </c>
      <c r="AM923" s="38" t="str">
        <f t="shared" si="527"/>
        <v/>
      </c>
      <c r="AN923" s="38" t="b">
        <f t="shared" si="528"/>
        <v>1</v>
      </c>
      <c r="AO923" s="37" t="str">
        <f t="array" ref="AO923:AY923">IF(AN923,"",IVSolution($M923,$N923,$O923,AJ923,AK923,AL923,AM923,$E923,$F923,$G923,$H923,$I923))</f>
        <v/>
      </c>
      <c r="AP923" s="37" t="str">
        <v/>
      </c>
      <c r="AQ923" s="37" t="str">
        <v/>
      </c>
      <c r="AR923" s="39" t="str">
        <v/>
      </c>
      <c r="AS923" s="39" t="str">
        <v/>
      </c>
      <c r="AT923" s="37" t="str">
        <v/>
      </c>
      <c r="AU923" s="37" t="str">
        <v/>
      </c>
      <c r="AV923" s="37" t="str">
        <v/>
      </c>
      <c r="AW923" s="37" t="str">
        <v/>
      </c>
      <c r="AX923" s="37" t="str">
        <v/>
      </c>
      <c r="AY923" s="37" t="str">
        <v/>
      </c>
      <c r="AZ923" s="40" t="str">
        <f t="shared" si="529"/>
        <v/>
      </c>
      <c r="BA923" s="36" t="str">
        <f>IFERROR(INDEX('Level Multipliers'!$D:$D,MATCH(AZ923,'Level Multipliers'!$A:$A,0)),"")</f>
        <v/>
      </c>
      <c r="BB923" s="37" t="str">
        <f t="shared" si="530"/>
        <v/>
      </c>
      <c r="BC923" s="37" t="str">
        <f t="shared" si="531"/>
        <v/>
      </c>
      <c r="BD923" s="38" t="str">
        <f t="shared" si="532"/>
        <v/>
      </c>
      <c r="BE923" s="38" t="str">
        <f t="shared" si="533"/>
        <v/>
      </c>
      <c r="BF923" s="38" t="b">
        <f t="shared" si="534"/>
        <v>1</v>
      </c>
      <c r="BG923" s="37" t="str">
        <f t="array" ref="BG923:BQ923">IF(BF923,"",IVSolution($M923,$N923,$O923,BB923,BC923,BD923,BE923,$E923,$F923,$G923,$H923,$I923))</f>
        <v/>
      </c>
      <c r="BH923" s="37" t="str">
        <v/>
      </c>
      <c r="BI923" s="37" t="str">
        <v/>
      </c>
      <c r="BJ923" s="39" t="str">
        <v/>
      </c>
      <c r="BK923" s="39" t="str">
        <v/>
      </c>
      <c r="BL923" s="37" t="str">
        <v/>
      </c>
      <c r="BM923" s="37" t="str">
        <v/>
      </c>
      <c r="BN923" s="37" t="str">
        <v/>
      </c>
      <c r="BO923" s="37" t="str">
        <v/>
      </c>
      <c r="BP923" s="37" t="str">
        <v/>
      </c>
      <c r="BQ923" s="37" t="str">
        <v/>
      </c>
      <c r="BR923" s="40" t="str">
        <f t="shared" si="535"/>
        <v/>
      </c>
      <c r="BS923" s="36" t="str">
        <f>IFERROR(INDEX('Level Multipliers'!$D:$D,MATCH(BR923,'Level Multipliers'!$A:$A,0)),"")</f>
        <v/>
      </c>
      <c r="BT923" s="37" t="str">
        <f t="shared" si="536"/>
        <v/>
      </c>
      <c r="BU923" s="37" t="str">
        <f t="shared" si="537"/>
        <v/>
      </c>
      <c r="BV923" s="38" t="str">
        <f t="shared" si="538"/>
        <v/>
      </c>
      <c r="BW923" s="38" t="str">
        <f t="shared" si="539"/>
        <v/>
      </c>
      <c r="BX923" s="38" t="b">
        <f t="shared" si="540"/>
        <v>1</v>
      </c>
      <c r="BY923" s="37" t="str">
        <f t="array" ref="BY923:CI923">IF(BX923,"",IVSolution($M923,$N923,$O923,BT923,BU923,BV923,BW923,$E923,$F923,$G923,$H923,$I923))</f>
        <v/>
      </c>
      <c r="BZ923" s="37" t="str">
        <v/>
      </c>
      <c r="CA923" s="37" t="str">
        <v/>
      </c>
      <c r="CB923" s="39" t="str">
        <v/>
      </c>
      <c r="CC923" s="39" t="str">
        <v/>
      </c>
      <c r="CD923" s="37" t="str">
        <v/>
      </c>
      <c r="CE923" s="37" t="str">
        <v/>
      </c>
      <c r="CF923" s="37" t="str">
        <v/>
      </c>
      <c r="CG923" s="37" t="str">
        <v/>
      </c>
      <c r="CH923" s="37" t="str">
        <v/>
      </c>
      <c r="CI923" s="37" t="str">
        <v/>
      </c>
      <c r="CJ923" s="41" t="str">
        <f t="shared" si="541"/>
        <v/>
      </c>
      <c r="CK923" s="41" t="str">
        <f t="shared" si="542"/>
        <v/>
      </c>
      <c r="CL923" s="61" t="str">
        <f t="shared" si="543"/>
        <v/>
      </c>
      <c r="CM923" s="39" t="str">
        <f t="shared" si="544"/>
        <v/>
      </c>
      <c r="CN923" s="39" t="str">
        <f t="shared" si="545"/>
        <v/>
      </c>
      <c r="CO923" s="42" t="str">
        <f t="shared" si="546"/>
        <v/>
      </c>
      <c r="CP923" s="42" t="str">
        <f t="shared" si="547"/>
        <v/>
      </c>
      <c r="CQ923" s="42" t="str">
        <f t="shared" si="548"/>
        <v/>
      </c>
      <c r="CR923" s="42" t="str">
        <f t="shared" si="549"/>
        <v/>
      </c>
      <c r="CS923" s="42" t="str">
        <f t="shared" si="550"/>
        <v/>
      </c>
      <c r="CT923" s="42" t="str">
        <f t="shared" si="551"/>
        <v/>
      </c>
      <c r="CU923" s="43" t="str">
        <f t="shared" si="552"/>
        <v/>
      </c>
      <c r="CV923" s="43" t="str">
        <f t="shared" si="553"/>
        <v/>
      </c>
      <c r="CW923" s="43" t="str">
        <f t="shared" si="554"/>
        <v/>
      </c>
      <c r="CX923" s="13"/>
    </row>
    <row r="924" spans="1:102" x14ac:dyDescent="0.25">
      <c r="A924" s="31"/>
      <c r="B924" s="13"/>
      <c r="C924" s="13"/>
      <c r="D924" s="13"/>
      <c r="E924" s="32"/>
      <c r="F924" s="32"/>
      <c r="G924" s="32"/>
      <c r="H924" s="32"/>
      <c r="I924" s="32"/>
      <c r="J924" s="13"/>
      <c r="K924" s="33"/>
      <c r="L924" s="34" t="str">
        <f>IFERROR(INDEX('Pokemon Data'!A:A,MATCH($A924,'Pokemon Data'!$B:$B,0)),"")</f>
        <v/>
      </c>
      <c r="M924" s="34" t="str">
        <f>IFERROR(INDEX('Pokemon Data'!I:I,MATCH($A924,'Pokemon Data'!$B:$B,0)),"")</f>
        <v/>
      </c>
      <c r="N924" s="34" t="str">
        <f>IFERROR(INDEX('Pokemon Data'!J:J,MATCH($A924,'Pokemon Data'!$B:$B,0)),"")</f>
        <v/>
      </c>
      <c r="O924" s="34" t="str">
        <f>IFERROR(INDEX('Pokemon Data'!K:K,MATCH($A924,'Pokemon Data'!$B:$B,0)),"")</f>
        <v/>
      </c>
      <c r="P924" s="35" t="str">
        <f>IFERROR(INDEX('Level Multipliers'!$A:$A,MATCH($D924,'Level Multipliers'!$B:$B,0)),"")</f>
        <v/>
      </c>
      <c r="Q924" s="36" t="str">
        <f>IFERROR(INDEX('Level Multipliers'!$D:$D,MATCH(P924,'Level Multipliers'!$A:$A,0)),"")</f>
        <v/>
      </c>
      <c r="R924" s="37" t="str">
        <f t="shared" si="518"/>
        <v/>
      </c>
      <c r="S924" s="37" t="str">
        <f t="shared" si="519"/>
        <v/>
      </c>
      <c r="T924" s="38" t="str">
        <f t="shared" si="520"/>
        <v/>
      </c>
      <c r="U924" s="38" t="str">
        <f t="shared" si="521"/>
        <v/>
      </c>
      <c r="V924" s="38" t="b">
        <f t="shared" si="522"/>
        <v>1</v>
      </c>
      <c r="W924" s="37" t="str">
        <f t="array" ref="W924:AG924">IF(V924,"",IVSolution($M924,$N924,$O924,R924,S924,T924,U924,$E924,$F924,$G924,$H924,$I924))</f>
        <v/>
      </c>
      <c r="X924" s="37" t="str">
        <v/>
      </c>
      <c r="Y924" s="37" t="str">
        <v/>
      </c>
      <c r="Z924" s="39" t="str">
        <v/>
      </c>
      <c r="AA924" s="39" t="str">
        <v/>
      </c>
      <c r="AB924" s="37" t="str">
        <v/>
      </c>
      <c r="AC924" s="37" t="str">
        <v/>
      </c>
      <c r="AD924" s="37" t="str">
        <v/>
      </c>
      <c r="AE924" s="37" t="str">
        <v/>
      </c>
      <c r="AF924" s="37" t="str">
        <v/>
      </c>
      <c r="AG924" s="37" t="str">
        <v/>
      </c>
      <c r="AH924" s="40" t="str">
        <f t="shared" si="523"/>
        <v/>
      </c>
      <c r="AI924" s="36" t="str">
        <f>IFERROR(INDEX('Level Multipliers'!$D:$D,MATCH(AH924,'Level Multipliers'!$A:$A,0)),"")</f>
        <v/>
      </c>
      <c r="AJ924" s="37" t="str">
        <f t="shared" si="524"/>
        <v/>
      </c>
      <c r="AK924" s="37" t="str">
        <f t="shared" si="525"/>
        <v/>
      </c>
      <c r="AL924" s="38" t="str">
        <f t="shared" si="526"/>
        <v/>
      </c>
      <c r="AM924" s="38" t="str">
        <f t="shared" si="527"/>
        <v/>
      </c>
      <c r="AN924" s="38" t="b">
        <f t="shared" si="528"/>
        <v>1</v>
      </c>
      <c r="AO924" s="37" t="str">
        <f t="array" ref="AO924:AY924">IF(AN924,"",IVSolution($M924,$N924,$O924,AJ924,AK924,AL924,AM924,$E924,$F924,$G924,$H924,$I924))</f>
        <v/>
      </c>
      <c r="AP924" s="37" t="str">
        <v/>
      </c>
      <c r="AQ924" s="37" t="str">
        <v/>
      </c>
      <c r="AR924" s="39" t="str">
        <v/>
      </c>
      <c r="AS924" s="39" t="str">
        <v/>
      </c>
      <c r="AT924" s="37" t="str">
        <v/>
      </c>
      <c r="AU924" s="37" t="str">
        <v/>
      </c>
      <c r="AV924" s="37" t="str">
        <v/>
      </c>
      <c r="AW924" s="37" t="str">
        <v/>
      </c>
      <c r="AX924" s="37" t="str">
        <v/>
      </c>
      <c r="AY924" s="37" t="str">
        <v/>
      </c>
      <c r="AZ924" s="40" t="str">
        <f t="shared" si="529"/>
        <v/>
      </c>
      <c r="BA924" s="36" t="str">
        <f>IFERROR(INDEX('Level Multipliers'!$D:$D,MATCH(AZ924,'Level Multipliers'!$A:$A,0)),"")</f>
        <v/>
      </c>
      <c r="BB924" s="37" t="str">
        <f t="shared" si="530"/>
        <v/>
      </c>
      <c r="BC924" s="37" t="str">
        <f t="shared" si="531"/>
        <v/>
      </c>
      <c r="BD924" s="38" t="str">
        <f t="shared" si="532"/>
        <v/>
      </c>
      <c r="BE924" s="38" t="str">
        <f t="shared" si="533"/>
        <v/>
      </c>
      <c r="BF924" s="38" t="b">
        <f t="shared" si="534"/>
        <v>1</v>
      </c>
      <c r="BG924" s="37" t="str">
        <f t="array" ref="BG924:BQ924">IF(BF924,"",IVSolution($M924,$N924,$O924,BB924,BC924,BD924,BE924,$E924,$F924,$G924,$H924,$I924))</f>
        <v/>
      </c>
      <c r="BH924" s="37" t="str">
        <v/>
      </c>
      <c r="BI924" s="37" t="str">
        <v/>
      </c>
      <c r="BJ924" s="39" t="str">
        <v/>
      </c>
      <c r="BK924" s="39" t="str">
        <v/>
      </c>
      <c r="BL924" s="37" t="str">
        <v/>
      </c>
      <c r="BM924" s="37" t="str">
        <v/>
      </c>
      <c r="BN924" s="37" t="str">
        <v/>
      </c>
      <c r="BO924" s="37" t="str">
        <v/>
      </c>
      <c r="BP924" s="37" t="str">
        <v/>
      </c>
      <c r="BQ924" s="37" t="str">
        <v/>
      </c>
      <c r="BR924" s="40" t="str">
        <f t="shared" si="535"/>
        <v/>
      </c>
      <c r="BS924" s="36" t="str">
        <f>IFERROR(INDEX('Level Multipliers'!$D:$D,MATCH(BR924,'Level Multipliers'!$A:$A,0)),"")</f>
        <v/>
      </c>
      <c r="BT924" s="37" t="str">
        <f t="shared" si="536"/>
        <v/>
      </c>
      <c r="BU924" s="37" t="str">
        <f t="shared" si="537"/>
        <v/>
      </c>
      <c r="BV924" s="38" t="str">
        <f t="shared" si="538"/>
        <v/>
      </c>
      <c r="BW924" s="38" t="str">
        <f t="shared" si="539"/>
        <v/>
      </c>
      <c r="BX924" s="38" t="b">
        <f t="shared" si="540"/>
        <v>1</v>
      </c>
      <c r="BY924" s="37" t="str">
        <f t="array" ref="BY924:CI924">IF(BX924,"",IVSolution($M924,$N924,$O924,BT924,BU924,BV924,BW924,$E924,$F924,$G924,$H924,$I924))</f>
        <v/>
      </c>
      <c r="BZ924" s="37" t="str">
        <v/>
      </c>
      <c r="CA924" s="37" t="str">
        <v/>
      </c>
      <c r="CB924" s="39" t="str">
        <v/>
      </c>
      <c r="CC924" s="39" t="str">
        <v/>
      </c>
      <c r="CD924" s="37" t="str">
        <v/>
      </c>
      <c r="CE924" s="37" t="str">
        <v/>
      </c>
      <c r="CF924" s="37" t="str">
        <v/>
      </c>
      <c r="CG924" s="37" t="str">
        <v/>
      </c>
      <c r="CH924" s="37" t="str">
        <v/>
      </c>
      <c r="CI924" s="37" t="str">
        <v/>
      </c>
      <c r="CJ924" s="41" t="str">
        <f t="shared" si="541"/>
        <v/>
      </c>
      <c r="CK924" s="41" t="str">
        <f t="shared" si="542"/>
        <v/>
      </c>
      <c r="CL924" s="61" t="str">
        <f t="shared" si="543"/>
        <v/>
      </c>
      <c r="CM924" s="39" t="str">
        <f t="shared" si="544"/>
        <v/>
      </c>
      <c r="CN924" s="39" t="str">
        <f t="shared" si="545"/>
        <v/>
      </c>
      <c r="CO924" s="42" t="str">
        <f t="shared" si="546"/>
        <v/>
      </c>
      <c r="CP924" s="42" t="str">
        <f t="shared" si="547"/>
        <v/>
      </c>
      <c r="CQ924" s="42" t="str">
        <f t="shared" si="548"/>
        <v/>
      </c>
      <c r="CR924" s="42" t="str">
        <f t="shared" si="549"/>
        <v/>
      </c>
      <c r="CS924" s="42" t="str">
        <f t="shared" si="550"/>
        <v/>
      </c>
      <c r="CT924" s="42" t="str">
        <f t="shared" si="551"/>
        <v/>
      </c>
      <c r="CU924" s="43" t="str">
        <f t="shared" si="552"/>
        <v/>
      </c>
      <c r="CV924" s="43" t="str">
        <f t="shared" si="553"/>
        <v/>
      </c>
      <c r="CW924" s="43" t="str">
        <f t="shared" si="554"/>
        <v/>
      </c>
      <c r="CX924" s="13"/>
    </row>
    <row r="925" spans="1:102" x14ac:dyDescent="0.25">
      <c r="A925" s="31"/>
      <c r="B925" s="13"/>
      <c r="C925" s="13"/>
      <c r="D925" s="13"/>
      <c r="E925" s="32"/>
      <c r="F925" s="32"/>
      <c r="G925" s="32"/>
      <c r="H925" s="32"/>
      <c r="I925" s="32"/>
      <c r="J925" s="13"/>
      <c r="K925" s="33"/>
      <c r="L925" s="34" t="str">
        <f>IFERROR(INDEX('Pokemon Data'!A:A,MATCH($A925,'Pokemon Data'!$B:$B,0)),"")</f>
        <v/>
      </c>
      <c r="M925" s="34" t="str">
        <f>IFERROR(INDEX('Pokemon Data'!I:I,MATCH($A925,'Pokemon Data'!$B:$B,0)),"")</f>
        <v/>
      </c>
      <c r="N925" s="34" t="str">
        <f>IFERROR(INDEX('Pokemon Data'!J:J,MATCH($A925,'Pokemon Data'!$B:$B,0)),"")</f>
        <v/>
      </c>
      <c r="O925" s="34" t="str">
        <f>IFERROR(INDEX('Pokemon Data'!K:K,MATCH($A925,'Pokemon Data'!$B:$B,0)),"")</f>
        <v/>
      </c>
      <c r="P925" s="35" t="str">
        <f>IFERROR(INDEX('Level Multipliers'!$A:$A,MATCH($D925,'Level Multipliers'!$B:$B,0)),"")</f>
        <v/>
      </c>
      <c r="Q925" s="36" t="str">
        <f>IFERROR(INDEX('Level Multipliers'!$D:$D,MATCH(P925,'Level Multipliers'!$A:$A,0)),"")</f>
        <v/>
      </c>
      <c r="R925" s="37" t="str">
        <f t="shared" si="518"/>
        <v/>
      </c>
      <c r="S925" s="37" t="str">
        <f t="shared" si="519"/>
        <v/>
      </c>
      <c r="T925" s="38" t="str">
        <f t="shared" si="520"/>
        <v/>
      </c>
      <c r="U925" s="38" t="str">
        <f t="shared" si="521"/>
        <v/>
      </c>
      <c r="V925" s="38" t="b">
        <f t="shared" si="522"/>
        <v>1</v>
      </c>
      <c r="W925" s="37" t="str">
        <f t="array" ref="W925:AG925">IF(V925,"",IVSolution($M925,$N925,$O925,R925,S925,T925,U925,$E925,$F925,$G925,$H925,$I925))</f>
        <v/>
      </c>
      <c r="X925" s="37" t="str">
        <v/>
      </c>
      <c r="Y925" s="37" t="str">
        <v/>
      </c>
      <c r="Z925" s="39" t="str">
        <v/>
      </c>
      <c r="AA925" s="39" t="str">
        <v/>
      </c>
      <c r="AB925" s="37" t="str">
        <v/>
      </c>
      <c r="AC925" s="37" t="str">
        <v/>
      </c>
      <c r="AD925" s="37" t="str">
        <v/>
      </c>
      <c r="AE925" s="37" t="str">
        <v/>
      </c>
      <c r="AF925" s="37" t="str">
        <v/>
      </c>
      <c r="AG925" s="37" t="str">
        <v/>
      </c>
      <c r="AH925" s="40" t="str">
        <f t="shared" si="523"/>
        <v/>
      </c>
      <c r="AI925" s="36" t="str">
        <f>IFERROR(INDEX('Level Multipliers'!$D:$D,MATCH(AH925,'Level Multipliers'!$A:$A,0)),"")</f>
        <v/>
      </c>
      <c r="AJ925" s="37" t="str">
        <f t="shared" si="524"/>
        <v/>
      </c>
      <c r="AK925" s="37" t="str">
        <f t="shared" si="525"/>
        <v/>
      </c>
      <c r="AL925" s="38" t="str">
        <f t="shared" si="526"/>
        <v/>
      </c>
      <c r="AM925" s="38" t="str">
        <f t="shared" si="527"/>
        <v/>
      </c>
      <c r="AN925" s="38" t="b">
        <f t="shared" si="528"/>
        <v>1</v>
      </c>
      <c r="AO925" s="37" t="str">
        <f t="array" ref="AO925:AY925">IF(AN925,"",IVSolution($M925,$N925,$O925,AJ925,AK925,AL925,AM925,$E925,$F925,$G925,$H925,$I925))</f>
        <v/>
      </c>
      <c r="AP925" s="37" t="str">
        <v/>
      </c>
      <c r="AQ925" s="37" t="str">
        <v/>
      </c>
      <c r="AR925" s="39" t="str">
        <v/>
      </c>
      <c r="AS925" s="39" t="str">
        <v/>
      </c>
      <c r="AT925" s="37" t="str">
        <v/>
      </c>
      <c r="AU925" s="37" t="str">
        <v/>
      </c>
      <c r="AV925" s="37" t="str">
        <v/>
      </c>
      <c r="AW925" s="37" t="str">
        <v/>
      </c>
      <c r="AX925" s="37" t="str">
        <v/>
      </c>
      <c r="AY925" s="37" t="str">
        <v/>
      </c>
      <c r="AZ925" s="40" t="str">
        <f t="shared" si="529"/>
        <v/>
      </c>
      <c r="BA925" s="36" t="str">
        <f>IFERROR(INDEX('Level Multipliers'!$D:$D,MATCH(AZ925,'Level Multipliers'!$A:$A,0)),"")</f>
        <v/>
      </c>
      <c r="BB925" s="37" t="str">
        <f t="shared" si="530"/>
        <v/>
      </c>
      <c r="BC925" s="37" t="str">
        <f t="shared" si="531"/>
        <v/>
      </c>
      <c r="BD925" s="38" t="str">
        <f t="shared" si="532"/>
        <v/>
      </c>
      <c r="BE925" s="38" t="str">
        <f t="shared" si="533"/>
        <v/>
      </c>
      <c r="BF925" s="38" t="b">
        <f t="shared" si="534"/>
        <v>1</v>
      </c>
      <c r="BG925" s="37" t="str">
        <f t="array" ref="BG925:BQ925">IF(BF925,"",IVSolution($M925,$N925,$O925,BB925,BC925,BD925,BE925,$E925,$F925,$G925,$H925,$I925))</f>
        <v/>
      </c>
      <c r="BH925" s="37" t="str">
        <v/>
      </c>
      <c r="BI925" s="37" t="str">
        <v/>
      </c>
      <c r="BJ925" s="39" t="str">
        <v/>
      </c>
      <c r="BK925" s="39" t="str">
        <v/>
      </c>
      <c r="BL925" s="37" t="str">
        <v/>
      </c>
      <c r="BM925" s="37" t="str">
        <v/>
      </c>
      <c r="BN925" s="37" t="str">
        <v/>
      </c>
      <c r="BO925" s="37" t="str">
        <v/>
      </c>
      <c r="BP925" s="37" t="str">
        <v/>
      </c>
      <c r="BQ925" s="37" t="str">
        <v/>
      </c>
      <c r="BR925" s="40" t="str">
        <f t="shared" si="535"/>
        <v/>
      </c>
      <c r="BS925" s="36" t="str">
        <f>IFERROR(INDEX('Level Multipliers'!$D:$D,MATCH(BR925,'Level Multipliers'!$A:$A,0)),"")</f>
        <v/>
      </c>
      <c r="BT925" s="37" t="str">
        <f t="shared" si="536"/>
        <v/>
      </c>
      <c r="BU925" s="37" t="str">
        <f t="shared" si="537"/>
        <v/>
      </c>
      <c r="BV925" s="38" t="str">
        <f t="shared" si="538"/>
        <v/>
      </c>
      <c r="BW925" s="38" t="str">
        <f t="shared" si="539"/>
        <v/>
      </c>
      <c r="BX925" s="38" t="b">
        <f t="shared" si="540"/>
        <v>1</v>
      </c>
      <c r="BY925" s="37" t="str">
        <f t="array" ref="BY925:CI925">IF(BX925,"",IVSolution($M925,$N925,$O925,BT925,BU925,BV925,BW925,$E925,$F925,$G925,$H925,$I925))</f>
        <v/>
      </c>
      <c r="BZ925" s="37" t="str">
        <v/>
      </c>
      <c r="CA925" s="37" t="str">
        <v/>
      </c>
      <c r="CB925" s="39" t="str">
        <v/>
      </c>
      <c r="CC925" s="39" t="str">
        <v/>
      </c>
      <c r="CD925" s="37" t="str">
        <v/>
      </c>
      <c r="CE925" s="37" t="str">
        <v/>
      </c>
      <c r="CF925" s="37" t="str">
        <v/>
      </c>
      <c r="CG925" s="37" t="str">
        <v/>
      </c>
      <c r="CH925" s="37" t="str">
        <v/>
      </c>
      <c r="CI925" s="37" t="str">
        <v/>
      </c>
      <c r="CJ925" s="41" t="str">
        <f t="shared" si="541"/>
        <v/>
      </c>
      <c r="CK925" s="41" t="str">
        <f t="shared" si="542"/>
        <v/>
      </c>
      <c r="CL925" s="61" t="str">
        <f t="shared" si="543"/>
        <v/>
      </c>
      <c r="CM925" s="39" t="str">
        <f t="shared" si="544"/>
        <v/>
      </c>
      <c r="CN925" s="39" t="str">
        <f t="shared" si="545"/>
        <v/>
      </c>
      <c r="CO925" s="42" t="str">
        <f t="shared" si="546"/>
        <v/>
      </c>
      <c r="CP925" s="42" t="str">
        <f t="shared" si="547"/>
        <v/>
      </c>
      <c r="CQ925" s="42" t="str">
        <f t="shared" si="548"/>
        <v/>
      </c>
      <c r="CR925" s="42" t="str">
        <f t="shared" si="549"/>
        <v/>
      </c>
      <c r="CS925" s="42" t="str">
        <f t="shared" si="550"/>
        <v/>
      </c>
      <c r="CT925" s="42" t="str">
        <f t="shared" si="551"/>
        <v/>
      </c>
      <c r="CU925" s="43" t="str">
        <f t="shared" si="552"/>
        <v/>
      </c>
      <c r="CV925" s="43" t="str">
        <f t="shared" si="553"/>
        <v/>
      </c>
      <c r="CW925" s="43" t="str">
        <f t="shared" si="554"/>
        <v/>
      </c>
      <c r="CX925" s="13"/>
    </row>
    <row r="926" spans="1:102" x14ac:dyDescent="0.25">
      <c r="A926" s="31"/>
      <c r="B926" s="13"/>
      <c r="C926" s="13"/>
      <c r="D926" s="13"/>
      <c r="E926" s="32"/>
      <c r="F926" s="32"/>
      <c r="G926" s="32"/>
      <c r="H926" s="32"/>
      <c r="I926" s="32"/>
      <c r="J926" s="13"/>
      <c r="K926" s="33"/>
      <c r="L926" s="34" t="str">
        <f>IFERROR(INDEX('Pokemon Data'!A:A,MATCH($A926,'Pokemon Data'!$B:$B,0)),"")</f>
        <v/>
      </c>
      <c r="M926" s="34" t="str">
        <f>IFERROR(INDEX('Pokemon Data'!I:I,MATCH($A926,'Pokemon Data'!$B:$B,0)),"")</f>
        <v/>
      </c>
      <c r="N926" s="34" t="str">
        <f>IFERROR(INDEX('Pokemon Data'!J:J,MATCH($A926,'Pokemon Data'!$B:$B,0)),"")</f>
        <v/>
      </c>
      <c r="O926" s="34" t="str">
        <f>IFERROR(INDEX('Pokemon Data'!K:K,MATCH($A926,'Pokemon Data'!$B:$B,0)),"")</f>
        <v/>
      </c>
      <c r="P926" s="35" t="str">
        <f>IFERROR(INDEX('Level Multipliers'!$A:$A,MATCH($D926,'Level Multipliers'!$B:$B,0)),"")</f>
        <v/>
      </c>
      <c r="Q926" s="36" t="str">
        <f>IFERROR(INDEX('Level Multipliers'!$D:$D,MATCH(P926,'Level Multipliers'!$A:$A,0)),"")</f>
        <v/>
      </c>
      <c r="R926" s="37" t="str">
        <f t="shared" si="518"/>
        <v/>
      </c>
      <c r="S926" s="37" t="str">
        <f t="shared" si="519"/>
        <v/>
      </c>
      <c r="T926" s="38" t="str">
        <f t="shared" si="520"/>
        <v/>
      </c>
      <c r="U926" s="38" t="str">
        <f t="shared" si="521"/>
        <v/>
      </c>
      <c r="V926" s="38" t="b">
        <f t="shared" si="522"/>
        <v>1</v>
      </c>
      <c r="W926" s="37" t="str">
        <f t="array" ref="W926:AG926">IF(V926,"",IVSolution($M926,$N926,$O926,R926,S926,T926,U926,$E926,$F926,$G926,$H926,$I926))</f>
        <v/>
      </c>
      <c r="X926" s="37" t="str">
        <v/>
      </c>
      <c r="Y926" s="37" t="str">
        <v/>
      </c>
      <c r="Z926" s="39" t="str">
        <v/>
      </c>
      <c r="AA926" s="39" t="str">
        <v/>
      </c>
      <c r="AB926" s="37" t="str">
        <v/>
      </c>
      <c r="AC926" s="37" t="str">
        <v/>
      </c>
      <c r="AD926" s="37" t="str">
        <v/>
      </c>
      <c r="AE926" s="37" t="str">
        <v/>
      </c>
      <c r="AF926" s="37" t="str">
        <v/>
      </c>
      <c r="AG926" s="37" t="str">
        <v/>
      </c>
      <c r="AH926" s="40" t="str">
        <f t="shared" si="523"/>
        <v/>
      </c>
      <c r="AI926" s="36" t="str">
        <f>IFERROR(INDEX('Level Multipliers'!$D:$D,MATCH(AH926,'Level Multipliers'!$A:$A,0)),"")</f>
        <v/>
      </c>
      <c r="AJ926" s="37" t="str">
        <f t="shared" si="524"/>
        <v/>
      </c>
      <c r="AK926" s="37" t="str">
        <f t="shared" si="525"/>
        <v/>
      </c>
      <c r="AL926" s="38" t="str">
        <f t="shared" si="526"/>
        <v/>
      </c>
      <c r="AM926" s="38" t="str">
        <f t="shared" si="527"/>
        <v/>
      </c>
      <c r="AN926" s="38" t="b">
        <f t="shared" si="528"/>
        <v>1</v>
      </c>
      <c r="AO926" s="37" t="str">
        <f t="array" ref="AO926:AY926">IF(AN926,"",IVSolution($M926,$N926,$O926,AJ926,AK926,AL926,AM926,$E926,$F926,$G926,$H926,$I926))</f>
        <v/>
      </c>
      <c r="AP926" s="37" t="str">
        <v/>
      </c>
      <c r="AQ926" s="37" t="str">
        <v/>
      </c>
      <c r="AR926" s="39" t="str">
        <v/>
      </c>
      <c r="AS926" s="39" t="str">
        <v/>
      </c>
      <c r="AT926" s="37" t="str">
        <v/>
      </c>
      <c r="AU926" s="37" t="str">
        <v/>
      </c>
      <c r="AV926" s="37" t="str">
        <v/>
      </c>
      <c r="AW926" s="37" t="str">
        <v/>
      </c>
      <c r="AX926" s="37" t="str">
        <v/>
      </c>
      <c r="AY926" s="37" t="str">
        <v/>
      </c>
      <c r="AZ926" s="40" t="str">
        <f t="shared" si="529"/>
        <v/>
      </c>
      <c r="BA926" s="36" t="str">
        <f>IFERROR(INDEX('Level Multipliers'!$D:$D,MATCH(AZ926,'Level Multipliers'!$A:$A,0)),"")</f>
        <v/>
      </c>
      <c r="BB926" s="37" t="str">
        <f t="shared" si="530"/>
        <v/>
      </c>
      <c r="BC926" s="37" t="str">
        <f t="shared" si="531"/>
        <v/>
      </c>
      <c r="BD926" s="38" t="str">
        <f t="shared" si="532"/>
        <v/>
      </c>
      <c r="BE926" s="38" t="str">
        <f t="shared" si="533"/>
        <v/>
      </c>
      <c r="BF926" s="38" t="b">
        <f t="shared" si="534"/>
        <v>1</v>
      </c>
      <c r="BG926" s="37" t="str">
        <f t="array" ref="BG926:BQ926">IF(BF926,"",IVSolution($M926,$N926,$O926,BB926,BC926,BD926,BE926,$E926,$F926,$G926,$H926,$I926))</f>
        <v/>
      </c>
      <c r="BH926" s="37" t="str">
        <v/>
      </c>
      <c r="BI926" s="37" t="str">
        <v/>
      </c>
      <c r="BJ926" s="39" t="str">
        <v/>
      </c>
      <c r="BK926" s="39" t="str">
        <v/>
      </c>
      <c r="BL926" s="37" t="str">
        <v/>
      </c>
      <c r="BM926" s="37" t="str">
        <v/>
      </c>
      <c r="BN926" s="37" t="str">
        <v/>
      </c>
      <c r="BO926" s="37" t="str">
        <v/>
      </c>
      <c r="BP926" s="37" t="str">
        <v/>
      </c>
      <c r="BQ926" s="37" t="str">
        <v/>
      </c>
      <c r="BR926" s="40" t="str">
        <f t="shared" si="535"/>
        <v/>
      </c>
      <c r="BS926" s="36" t="str">
        <f>IFERROR(INDEX('Level Multipliers'!$D:$D,MATCH(BR926,'Level Multipliers'!$A:$A,0)),"")</f>
        <v/>
      </c>
      <c r="BT926" s="37" t="str">
        <f t="shared" si="536"/>
        <v/>
      </c>
      <c r="BU926" s="37" t="str">
        <f t="shared" si="537"/>
        <v/>
      </c>
      <c r="BV926" s="38" t="str">
        <f t="shared" si="538"/>
        <v/>
      </c>
      <c r="BW926" s="38" t="str">
        <f t="shared" si="539"/>
        <v/>
      </c>
      <c r="BX926" s="38" t="b">
        <f t="shared" si="540"/>
        <v>1</v>
      </c>
      <c r="BY926" s="37" t="str">
        <f t="array" ref="BY926:CI926">IF(BX926,"",IVSolution($M926,$N926,$O926,BT926,BU926,BV926,BW926,$E926,$F926,$G926,$H926,$I926))</f>
        <v/>
      </c>
      <c r="BZ926" s="37" t="str">
        <v/>
      </c>
      <c r="CA926" s="37" t="str">
        <v/>
      </c>
      <c r="CB926" s="39" t="str">
        <v/>
      </c>
      <c r="CC926" s="39" t="str">
        <v/>
      </c>
      <c r="CD926" s="37" t="str">
        <v/>
      </c>
      <c r="CE926" s="37" t="str">
        <v/>
      </c>
      <c r="CF926" s="37" t="str">
        <v/>
      </c>
      <c r="CG926" s="37" t="str">
        <v/>
      </c>
      <c r="CH926" s="37" t="str">
        <v/>
      </c>
      <c r="CI926" s="37" t="str">
        <v/>
      </c>
      <c r="CJ926" s="41" t="str">
        <f t="shared" si="541"/>
        <v/>
      </c>
      <c r="CK926" s="41" t="str">
        <f t="shared" si="542"/>
        <v/>
      </c>
      <c r="CL926" s="61" t="str">
        <f t="shared" si="543"/>
        <v/>
      </c>
      <c r="CM926" s="39" t="str">
        <f t="shared" si="544"/>
        <v/>
      </c>
      <c r="CN926" s="39" t="str">
        <f t="shared" si="545"/>
        <v/>
      </c>
      <c r="CO926" s="42" t="str">
        <f t="shared" si="546"/>
        <v/>
      </c>
      <c r="CP926" s="42" t="str">
        <f t="shared" si="547"/>
        <v/>
      </c>
      <c r="CQ926" s="42" t="str">
        <f t="shared" si="548"/>
        <v/>
      </c>
      <c r="CR926" s="42" t="str">
        <f t="shared" si="549"/>
        <v/>
      </c>
      <c r="CS926" s="42" t="str">
        <f t="shared" si="550"/>
        <v/>
      </c>
      <c r="CT926" s="42" t="str">
        <f t="shared" si="551"/>
        <v/>
      </c>
      <c r="CU926" s="43" t="str">
        <f t="shared" si="552"/>
        <v/>
      </c>
      <c r="CV926" s="43" t="str">
        <f t="shared" si="553"/>
        <v/>
      </c>
      <c r="CW926" s="43" t="str">
        <f t="shared" si="554"/>
        <v/>
      </c>
      <c r="CX926" s="13"/>
    </row>
    <row r="927" spans="1:102" x14ac:dyDescent="0.25">
      <c r="A927" s="31"/>
      <c r="B927" s="13"/>
      <c r="C927" s="13"/>
      <c r="D927" s="13"/>
      <c r="E927" s="32"/>
      <c r="F927" s="32"/>
      <c r="G927" s="32"/>
      <c r="H927" s="32"/>
      <c r="I927" s="32"/>
      <c r="J927" s="13"/>
      <c r="K927" s="33"/>
      <c r="L927" s="34" t="str">
        <f>IFERROR(INDEX('Pokemon Data'!A:A,MATCH($A927,'Pokemon Data'!$B:$B,0)),"")</f>
        <v/>
      </c>
      <c r="M927" s="34" t="str">
        <f>IFERROR(INDEX('Pokemon Data'!I:I,MATCH($A927,'Pokemon Data'!$B:$B,0)),"")</f>
        <v/>
      </c>
      <c r="N927" s="34" t="str">
        <f>IFERROR(INDEX('Pokemon Data'!J:J,MATCH($A927,'Pokemon Data'!$B:$B,0)),"")</f>
        <v/>
      </c>
      <c r="O927" s="34" t="str">
        <f>IFERROR(INDEX('Pokemon Data'!K:K,MATCH($A927,'Pokemon Data'!$B:$B,0)),"")</f>
        <v/>
      </c>
      <c r="P927" s="35" t="str">
        <f>IFERROR(INDEX('Level Multipliers'!$A:$A,MATCH($D927,'Level Multipliers'!$B:$B,0)),"")</f>
        <v/>
      </c>
      <c r="Q927" s="36" t="str">
        <f>IFERROR(INDEX('Level Multipliers'!$D:$D,MATCH(P927,'Level Multipliers'!$A:$A,0)),"")</f>
        <v/>
      </c>
      <c r="R927" s="37" t="str">
        <f t="shared" si="518"/>
        <v/>
      </c>
      <c r="S927" s="37" t="str">
        <f t="shared" si="519"/>
        <v/>
      </c>
      <c r="T927" s="38" t="str">
        <f t="shared" si="520"/>
        <v/>
      </c>
      <c r="U927" s="38" t="str">
        <f t="shared" si="521"/>
        <v/>
      </c>
      <c r="V927" s="38" t="b">
        <f t="shared" si="522"/>
        <v>1</v>
      </c>
      <c r="W927" s="37" t="str">
        <f t="array" ref="W927:AG927">IF(V927,"",IVSolution($M927,$N927,$O927,R927,S927,T927,U927,$E927,$F927,$G927,$H927,$I927))</f>
        <v/>
      </c>
      <c r="X927" s="37" t="str">
        <v/>
      </c>
      <c r="Y927" s="37" t="str">
        <v/>
      </c>
      <c r="Z927" s="39" t="str">
        <v/>
      </c>
      <c r="AA927" s="39" t="str">
        <v/>
      </c>
      <c r="AB927" s="37" t="str">
        <v/>
      </c>
      <c r="AC927" s="37" t="str">
        <v/>
      </c>
      <c r="AD927" s="37" t="str">
        <v/>
      </c>
      <c r="AE927" s="37" t="str">
        <v/>
      </c>
      <c r="AF927" s="37" t="str">
        <v/>
      </c>
      <c r="AG927" s="37" t="str">
        <v/>
      </c>
      <c r="AH927" s="40" t="str">
        <f t="shared" si="523"/>
        <v/>
      </c>
      <c r="AI927" s="36" t="str">
        <f>IFERROR(INDEX('Level Multipliers'!$D:$D,MATCH(AH927,'Level Multipliers'!$A:$A,0)),"")</f>
        <v/>
      </c>
      <c r="AJ927" s="37" t="str">
        <f t="shared" si="524"/>
        <v/>
      </c>
      <c r="AK927" s="37" t="str">
        <f t="shared" si="525"/>
        <v/>
      </c>
      <c r="AL927" s="38" t="str">
        <f t="shared" si="526"/>
        <v/>
      </c>
      <c r="AM927" s="38" t="str">
        <f t="shared" si="527"/>
        <v/>
      </c>
      <c r="AN927" s="38" t="b">
        <f t="shared" si="528"/>
        <v>1</v>
      </c>
      <c r="AO927" s="37" t="str">
        <f t="array" ref="AO927:AY927">IF(AN927,"",IVSolution($M927,$N927,$O927,AJ927,AK927,AL927,AM927,$E927,$F927,$G927,$H927,$I927))</f>
        <v/>
      </c>
      <c r="AP927" s="37" t="str">
        <v/>
      </c>
      <c r="AQ927" s="37" t="str">
        <v/>
      </c>
      <c r="AR927" s="39" t="str">
        <v/>
      </c>
      <c r="AS927" s="39" t="str">
        <v/>
      </c>
      <c r="AT927" s="37" t="str">
        <v/>
      </c>
      <c r="AU927" s="37" t="str">
        <v/>
      </c>
      <c r="AV927" s="37" t="str">
        <v/>
      </c>
      <c r="AW927" s="37" t="str">
        <v/>
      </c>
      <c r="AX927" s="37" t="str">
        <v/>
      </c>
      <c r="AY927" s="37" t="str">
        <v/>
      </c>
      <c r="AZ927" s="40" t="str">
        <f t="shared" si="529"/>
        <v/>
      </c>
      <c r="BA927" s="36" t="str">
        <f>IFERROR(INDEX('Level Multipliers'!$D:$D,MATCH(AZ927,'Level Multipliers'!$A:$A,0)),"")</f>
        <v/>
      </c>
      <c r="BB927" s="37" t="str">
        <f t="shared" si="530"/>
        <v/>
      </c>
      <c r="BC927" s="37" t="str">
        <f t="shared" si="531"/>
        <v/>
      </c>
      <c r="BD927" s="38" t="str">
        <f t="shared" si="532"/>
        <v/>
      </c>
      <c r="BE927" s="38" t="str">
        <f t="shared" si="533"/>
        <v/>
      </c>
      <c r="BF927" s="38" t="b">
        <f t="shared" si="534"/>
        <v>1</v>
      </c>
      <c r="BG927" s="37" t="str">
        <f t="array" ref="BG927:BQ927">IF(BF927,"",IVSolution($M927,$N927,$O927,BB927,BC927,BD927,BE927,$E927,$F927,$G927,$H927,$I927))</f>
        <v/>
      </c>
      <c r="BH927" s="37" t="str">
        <v/>
      </c>
      <c r="BI927" s="37" t="str">
        <v/>
      </c>
      <c r="BJ927" s="39" t="str">
        <v/>
      </c>
      <c r="BK927" s="39" t="str">
        <v/>
      </c>
      <c r="BL927" s="37" t="str">
        <v/>
      </c>
      <c r="BM927" s="37" t="str">
        <v/>
      </c>
      <c r="BN927" s="37" t="str">
        <v/>
      </c>
      <c r="BO927" s="37" t="str">
        <v/>
      </c>
      <c r="BP927" s="37" t="str">
        <v/>
      </c>
      <c r="BQ927" s="37" t="str">
        <v/>
      </c>
      <c r="BR927" s="40" t="str">
        <f t="shared" si="535"/>
        <v/>
      </c>
      <c r="BS927" s="36" t="str">
        <f>IFERROR(INDEX('Level Multipliers'!$D:$D,MATCH(BR927,'Level Multipliers'!$A:$A,0)),"")</f>
        <v/>
      </c>
      <c r="BT927" s="37" t="str">
        <f t="shared" si="536"/>
        <v/>
      </c>
      <c r="BU927" s="37" t="str">
        <f t="shared" si="537"/>
        <v/>
      </c>
      <c r="BV927" s="38" t="str">
        <f t="shared" si="538"/>
        <v/>
      </c>
      <c r="BW927" s="38" t="str">
        <f t="shared" si="539"/>
        <v/>
      </c>
      <c r="BX927" s="38" t="b">
        <f t="shared" si="540"/>
        <v>1</v>
      </c>
      <c r="BY927" s="37" t="str">
        <f t="array" ref="BY927:CI927">IF(BX927,"",IVSolution($M927,$N927,$O927,BT927,BU927,BV927,BW927,$E927,$F927,$G927,$H927,$I927))</f>
        <v/>
      </c>
      <c r="BZ927" s="37" t="str">
        <v/>
      </c>
      <c r="CA927" s="37" t="str">
        <v/>
      </c>
      <c r="CB927" s="39" t="str">
        <v/>
      </c>
      <c r="CC927" s="39" t="str">
        <v/>
      </c>
      <c r="CD927" s="37" t="str">
        <v/>
      </c>
      <c r="CE927" s="37" t="str">
        <v/>
      </c>
      <c r="CF927" s="37" t="str">
        <v/>
      </c>
      <c r="CG927" s="37" t="str">
        <v/>
      </c>
      <c r="CH927" s="37" t="str">
        <v/>
      </c>
      <c r="CI927" s="37" t="str">
        <v/>
      </c>
      <c r="CJ927" s="41" t="str">
        <f t="shared" si="541"/>
        <v/>
      </c>
      <c r="CK927" s="41" t="str">
        <f t="shared" si="542"/>
        <v/>
      </c>
      <c r="CL927" s="61" t="str">
        <f t="shared" si="543"/>
        <v/>
      </c>
      <c r="CM927" s="39" t="str">
        <f t="shared" si="544"/>
        <v/>
      </c>
      <c r="CN927" s="39" t="str">
        <f t="shared" si="545"/>
        <v/>
      </c>
      <c r="CO927" s="42" t="str">
        <f t="shared" si="546"/>
        <v/>
      </c>
      <c r="CP927" s="42" t="str">
        <f t="shared" si="547"/>
        <v/>
      </c>
      <c r="CQ927" s="42" t="str">
        <f t="shared" si="548"/>
        <v/>
      </c>
      <c r="CR927" s="42" t="str">
        <f t="shared" si="549"/>
        <v/>
      </c>
      <c r="CS927" s="42" t="str">
        <f t="shared" si="550"/>
        <v/>
      </c>
      <c r="CT927" s="42" t="str">
        <f t="shared" si="551"/>
        <v/>
      </c>
      <c r="CU927" s="43" t="str">
        <f t="shared" si="552"/>
        <v/>
      </c>
      <c r="CV927" s="43" t="str">
        <f t="shared" si="553"/>
        <v/>
      </c>
      <c r="CW927" s="43" t="str">
        <f t="shared" si="554"/>
        <v/>
      </c>
      <c r="CX927" s="13"/>
    </row>
    <row r="928" spans="1:102" x14ac:dyDescent="0.25">
      <c r="A928" s="31"/>
      <c r="B928" s="13"/>
      <c r="C928" s="13"/>
      <c r="D928" s="13"/>
      <c r="E928" s="32"/>
      <c r="F928" s="32"/>
      <c r="G928" s="32"/>
      <c r="H928" s="32"/>
      <c r="I928" s="32"/>
      <c r="J928" s="13"/>
      <c r="K928" s="33"/>
      <c r="L928" s="34" t="str">
        <f>IFERROR(INDEX('Pokemon Data'!A:A,MATCH($A928,'Pokemon Data'!$B:$B,0)),"")</f>
        <v/>
      </c>
      <c r="M928" s="34" t="str">
        <f>IFERROR(INDEX('Pokemon Data'!I:I,MATCH($A928,'Pokemon Data'!$B:$B,0)),"")</f>
        <v/>
      </c>
      <c r="N928" s="34" t="str">
        <f>IFERROR(INDEX('Pokemon Data'!J:J,MATCH($A928,'Pokemon Data'!$B:$B,0)),"")</f>
        <v/>
      </c>
      <c r="O928" s="34" t="str">
        <f>IFERROR(INDEX('Pokemon Data'!K:K,MATCH($A928,'Pokemon Data'!$B:$B,0)),"")</f>
        <v/>
      </c>
      <c r="P928" s="35" t="str">
        <f>IFERROR(INDEX('Level Multipliers'!$A:$A,MATCH($D928,'Level Multipliers'!$B:$B,0)),"")</f>
        <v/>
      </c>
      <c r="Q928" s="36" t="str">
        <f>IFERROR(INDEX('Level Multipliers'!$D:$D,MATCH(P928,'Level Multipliers'!$A:$A,0)),"")</f>
        <v/>
      </c>
      <c r="R928" s="37" t="str">
        <f t="shared" si="518"/>
        <v/>
      </c>
      <c r="S928" s="37" t="str">
        <f t="shared" si="519"/>
        <v/>
      </c>
      <c r="T928" s="38" t="str">
        <f t="shared" si="520"/>
        <v/>
      </c>
      <c r="U928" s="38" t="str">
        <f t="shared" si="521"/>
        <v/>
      </c>
      <c r="V928" s="38" t="b">
        <f t="shared" si="522"/>
        <v>1</v>
      </c>
      <c r="W928" s="37" t="str">
        <f t="array" ref="W928:AG928">IF(V928,"",IVSolution($M928,$N928,$O928,R928,S928,T928,U928,$E928,$F928,$G928,$H928,$I928))</f>
        <v/>
      </c>
      <c r="X928" s="37" t="str">
        <v/>
      </c>
      <c r="Y928" s="37" t="str">
        <v/>
      </c>
      <c r="Z928" s="39" t="str">
        <v/>
      </c>
      <c r="AA928" s="39" t="str">
        <v/>
      </c>
      <c r="AB928" s="37" t="str">
        <v/>
      </c>
      <c r="AC928" s="37" t="str">
        <v/>
      </c>
      <c r="AD928" s="37" t="str">
        <v/>
      </c>
      <c r="AE928" s="37" t="str">
        <v/>
      </c>
      <c r="AF928" s="37" t="str">
        <v/>
      </c>
      <c r="AG928" s="37" t="str">
        <v/>
      </c>
      <c r="AH928" s="40" t="str">
        <f t="shared" si="523"/>
        <v/>
      </c>
      <c r="AI928" s="36" t="str">
        <f>IFERROR(INDEX('Level Multipliers'!$D:$D,MATCH(AH928,'Level Multipliers'!$A:$A,0)),"")</f>
        <v/>
      </c>
      <c r="AJ928" s="37" t="str">
        <f t="shared" si="524"/>
        <v/>
      </c>
      <c r="AK928" s="37" t="str">
        <f t="shared" si="525"/>
        <v/>
      </c>
      <c r="AL928" s="38" t="str">
        <f t="shared" si="526"/>
        <v/>
      </c>
      <c r="AM928" s="38" t="str">
        <f t="shared" si="527"/>
        <v/>
      </c>
      <c r="AN928" s="38" t="b">
        <f t="shared" si="528"/>
        <v>1</v>
      </c>
      <c r="AO928" s="37" t="str">
        <f t="array" ref="AO928:AY928">IF(AN928,"",IVSolution($M928,$N928,$O928,AJ928,AK928,AL928,AM928,$E928,$F928,$G928,$H928,$I928))</f>
        <v/>
      </c>
      <c r="AP928" s="37" t="str">
        <v/>
      </c>
      <c r="AQ928" s="37" t="str">
        <v/>
      </c>
      <c r="AR928" s="39" t="str">
        <v/>
      </c>
      <c r="AS928" s="39" t="str">
        <v/>
      </c>
      <c r="AT928" s="37" t="str">
        <v/>
      </c>
      <c r="AU928" s="37" t="str">
        <v/>
      </c>
      <c r="AV928" s="37" t="str">
        <v/>
      </c>
      <c r="AW928" s="37" t="str">
        <v/>
      </c>
      <c r="AX928" s="37" t="str">
        <v/>
      </c>
      <c r="AY928" s="37" t="str">
        <v/>
      </c>
      <c r="AZ928" s="40" t="str">
        <f t="shared" si="529"/>
        <v/>
      </c>
      <c r="BA928" s="36" t="str">
        <f>IFERROR(INDEX('Level Multipliers'!$D:$D,MATCH(AZ928,'Level Multipliers'!$A:$A,0)),"")</f>
        <v/>
      </c>
      <c r="BB928" s="37" t="str">
        <f t="shared" si="530"/>
        <v/>
      </c>
      <c r="BC928" s="37" t="str">
        <f t="shared" si="531"/>
        <v/>
      </c>
      <c r="BD928" s="38" t="str">
        <f t="shared" si="532"/>
        <v/>
      </c>
      <c r="BE928" s="38" t="str">
        <f t="shared" si="533"/>
        <v/>
      </c>
      <c r="BF928" s="38" t="b">
        <f t="shared" si="534"/>
        <v>1</v>
      </c>
      <c r="BG928" s="37" t="str">
        <f t="array" ref="BG928:BQ928">IF(BF928,"",IVSolution($M928,$N928,$O928,BB928,BC928,BD928,BE928,$E928,$F928,$G928,$H928,$I928))</f>
        <v/>
      </c>
      <c r="BH928" s="37" t="str">
        <v/>
      </c>
      <c r="BI928" s="37" t="str">
        <v/>
      </c>
      <c r="BJ928" s="39" t="str">
        <v/>
      </c>
      <c r="BK928" s="39" t="str">
        <v/>
      </c>
      <c r="BL928" s="37" t="str">
        <v/>
      </c>
      <c r="BM928" s="37" t="str">
        <v/>
      </c>
      <c r="BN928" s="37" t="str">
        <v/>
      </c>
      <c r="BO928" s="37" t="str">
        <v/>
      </c>
      <c r="BP928" s="37" t="str">
        <v/>
      </c>
      <c r="BQ928" s="37" t="str">
        <v/>
      </c>
      <c r="BR928" s="40" t="str">
        <f t="shared" si="535"/>
        <v/>
      </c>
      <c r="BS928" s="36" t="str">
        <f>IFERROR(INDEX('Level Multipliers'!$D:$D,MATCH(BR928,'Level Multipliers'!$A:$A,0)),"")</f>
        <v/>
      </c>
      <c r="BT928" s="37" t="str">
        <f t="shared" si="536"/>
        <v/>
      </c>
      <c r="BU928" s="37" t="str">
        <f t="shared" si="537"/>
        <v/>
      </c>
      <c r="BV928" s="38" t="str">
        <f t="shared" si="538"/>
        <v/>
      </c>
      <c r="BW928" s="38" t="str">
        <f t="shared" si="539"/>
        <v/>
      </c>
      <c r="BX928" s="38" t="b">
        <f t="shared" si="540"/>
        <v>1</v>
      </c>
      <c r="BY928" s="37" t="str">
        <f t="array" ref="BY928:CI928">IF(BX928,"",IVSolution($M928,$N928,$O928,BT928,BU928,BV928,BW928,$E928,$F928,$G928,$H928,$I928))</f>
        <v/>
      </c>
      <c r="BZ928" s="37" t="str">
        <v/>
      </c>
      <c r="CA928" s="37" t="str">
        <v/>
      </c>
      <c r="CB928" s="39" t="str">
        <v/>
      </c>
      <c r="CC928" s="39" t="str">
        <v/>
      </c>
      <c r="CD928" s="37" t="str">
        <v/>
      </c>
      <c r="CE928" s="37" t="str">
        <v/>
      </c>
      <c r="CF928" s="37" t="str">
        <v/>
      </c>
      <c r="CG928" s="37" t="str">
        <v/>
      </c>
      <c r="CH928" s="37" t="str">
        <v/>
      </c>
      <c r="CI928" s="37" t="str">
        <v/>
      </c>
      <c r="CJ928" s="41" t="str">
        <f t="shared" si="541"/>
        <v/>
      </c>
      <c r="CK928" s="41" t="str">
        <f t="shared" si="542"/>
        <v/>
      </c>
      <c r="CL928" s="61" t="str">
        <f t="shared" si="543"/>
        <v/>
      </c>
      <c r="CM928" s="39" t="str">
        <f t="shared" si="544"/>
        <v/>
      </c>
      <c r="CN928" s="39" t="str">
        <f t="shared" si="545"/>
        <v/>
      </c>
      <c r="CO928" s="42" t="str">
        <f t="shared" si="546"/>
        <v/>
      </c>
      <c r="CP928" s="42" t="str">
        <f t="shared" si="547"/>
        <v/>
      </c>
      <c r="CQ928" s="42" t="str">
        <f t="shared" si="548"/>
        <v/>
      </c>
      <c r="CR928" s="42" t="str">
        <f t="shared" si="549"/>
        <v/>
      </c>
      <c r="CS928" s="42" t="str">
        <f t="shared" si="550"/>
        <v/>
      </c>
      <c r="CT928" s="42" t="str">
        <f t="shared" si="551"/>
        <v/>
      </c>
      <c r="CU928" s="43" t="str">
        <f t="shared" si="552"/>
        <v/>
      </c>
      <c r="CV928" s="43" t="str">
        <f t="shared" si="553"/>
        <v/>
      </c>
      <c r="CW928" s="43" t="str">
        <f t="shared" si="554"/>
        <v/>
      </c>
      <c r="CX928" s="13"/>
    </row>
    <row r="929" spans="1:102" x14ac:dyDescent="0.25">
      <c r="A929" s="31"/>
      <c r="B929" s="13"/>
      <c r="C929" s="13"/>
      <c r="D929" s="13"/>
      <c r="E929" s="32"/>
      <c r="F929" s="32"/>
      <c r="G929" s="32"/>
      <c r="H929" s="32"/>
      <c r="I929" s="32"/>
      <c r="J929" s="13"/>
      <c r="K929" s="33"/>
      <c r="L929" s="34" t="str">
        <f>IFERROR(INDEX('Pokemon Data'!A:A,MATCH($A929,'Pokemon Data'!$B:$B,0)),"")</f>
        <v/>
      </c>
      <c r="M929" s="34" t="str">
        <f>IFERROR(INDEX('Pokemon Data'!I:I,MATCH($A929,'Pokemon Data'!$B:$B,0)),"")</f>
        <v/>
      </c>
      <c r="N929" s="34" t="str">
        <f>IFERROR(INDEX('Pokemon Data'!J:J,MATCH($A929,'Pokemon Data'!$B:$B,0)),"")</f>
        <v/>
      </c>
      <c r="O929" s="34" t="str">
        <f>IFERROR(INDEX('Pokemon Data'!K:K,MATCH($A929,'Pokemon Data'!$B:$B,0)),"")</f>
        <v/>
      </c>
      <c r="P929" s="35" t="str">
        <f>IFERROR(INDEX('Level Multipliers'!$A:$A,MATCH($D929,'Level Multipliers'!$B:$B,0)),"")</f>
        <v/>
      </c>
      <c r="Q929" s="36" t="str">
        <f>IFERROR(INDEX('Level Multipliers'!$D:$D,MATCH(P929,'Level Multipliers'!$A:$A,0)),"")</f>
        <v/>
      </c>
      <c r="R929" s="37" t="str">
        <f t="shared" si="518"/>
        <v/>
      </c>
      <c r="S929" s="37" t="str">
        <f t="shared" si="519"/>
        <v/>
      </c>
      <c r="T929" s="38" t="str">
        <f t="shared" si="520"/>
        <v/>
      </c>
      <c r="U929" s="38" t="str">
        <f t="shared" si="521"/>
        <v/>
      </c>
      <c r="V929" s="38" t="b">
        <f t="shared" si="522"/>
        <v>1</v>
      </c>
      <c r="W929" s="37" t="str">
        <f t="array" ref="W929:AG929">IF(V929,"",IVSolution($M929,$N929,$O929,R929,S929,T929,U929,$E929,$F929,$G929,$H929,$I929))</f>
        <v/>
      </c>
      <c r="X929" s="37" t="str">
        <v/>
      </c>
      <c r="Y929" s="37" t="str">
        <v/>
      </c>
      <c r="Z929" s="39" t="str">
        <v/>
      </c>
      <c r="AA929" s="39" t="str">
        <v/>
      </c>
      <c r="AB929" s="37" t="str">
        <v/>
      </c>
      <c r="AC929" s="37" t="str">
        <v/>
      </c>
      <c r="AD929" s="37" t="str">
        <v/>
      </c>
      <c r="AE929" s="37" t="str">
        <v/>
      </c>
      <c r="AF929" s="37" t="str">
        <v/>
      </c>
      <c r="AG929" s="37" t="str">
        <v/>
      </c>
      <c r="AH929" s="40" t="str">
        <f t="shared" si="523"/>
        <v/>
      </c>
      <c r="AI929" s="36" t="str">
        <f>IFERROR(INDEX('Level Multipliers'!$D:$D,MATCH(AH929,'Level Multipliers'!$A:$A,0)),"")</f>
        <v/>
      </c>
      <c r="AJ929" s="37" t="str">
        <f t="shared" si="524"/>
        <v/>
      </c>
      <c r="AK929" s="37" t="str">
        <f t="shared" si="525"/>
        <v/>
      </c>
      <c r="AL929" s="38" t="str">
        <f t="shared" si="526"/>
        <v/>
      </c>
      <c r="AM929" s="38" t="str">
        <f t="shared" si="527"/>
        <v/>
      </c>
      <c r="AN929" s="38" t="b">
        <f t="shared" si="528"/>
        <v>1</v>
      </c>
      <c r="AO929" s="37" t="str">
        <f t="array" ref="AO929:AY929">IF(AN929,"",IVSolution($M929,$N929,$O929,AJ929,AK929,AL929,AM929,$E929,$F929,$G929,$H929,$I929))</f>
        <v/>
      </c>
      <c r="AP929" s="37" t="str">
        <v/>
      </c>
      <c r="AQ929" s="37" t="str">
        <v/>
      </c>
      <c r="AR929" s="39" t="str">
        <v/>
      </c>
      <c r="AS929" s="39" t="str">
        <v/>
      </c>
      <c r="AT929" s="37" t="str">
        <v/>
      </c>
      <c r="AU929" s="37" t="str">
        <v/>
      </c>
      <c r="AV929" s="37" t="str">
        <v/>
      </c>
      <c r="AW929" s="37" t="str">
        <v/>
      </c>
      <c r="AX929" s="37" t="str">
        <v/>
      </c>
      <c r="AY929" s="37" t="str">
        <v/>
      </c>
      <c r="AZ929" s="40" t="str">
        <f t="shared" si="529"/>
        <v/>
      </c>
      <c r="BA929" s="36" t="str">
        <f>IFERROR(INDEX('Level Multipliers'!$D:$D,MATCH(AZ929,'Level Multipliers'!$A:$A,0)),"")</f>
        <v/>
      </c>
      <c r="BB929" s="37" t="str">
        <f t="shared" si="530"/>
        <v/>
      </c>
      <c r="BC929" s="37" t="str">
        <f t="shared" si="531"/>
        <v/>
      </c>
      <c r="BD929" s="38" t="str">
        <f t="shared" si="532"/>
        <v/>
      </c>
      <c r="BE929" s="38" t="str">
        <f t="shared" si="533"/>
        <v/>
      </c>
      <c r="BF929" s="38" t="b">
        <f t="shared" si="534"/>
        <v>1</v>
      </c>
      <c r="BG929" s="37" t="str">
        <f t="array" ref="BG929:BQ929">IF(BF929,"",IVSolution($M929,$N929,$O929,BB929,BC929,BD929,BE929,$E929,$F929,$G929,$H929,$I929))</f>
        <v/>
      </c>
      <c r="BH929" s="37" t="str">
        <v/>
      </c>
      <c r="BI929" s="37" t="str">
        <v/>
      </c>
      <c r="BJ929" s="39" t="str">
        <v/>
      </c>
      <c r="BK929" s="39" t="str">
        <v/>
      </c>
      <c r="BL929" s="37" t="str">
        <v/>
      </c>
      <c r="BM929" s="37" t="str">
        <v/>
      </c>
      <c r="BN929" s="37" t="str">
        <v/>
      </c>
      <c r="BO929" s="37" t="str">
        <v/>
      </c>
      <c r="BP929" s="37" t="str">
        <v/>
      </c>
      <c r="BQ929" s="37" t="str">
        <v/>
      </c>
      <c r="BR929" s="40" t="str">
        <f t="shared" si="535"/>
        <v/>
      </c>
      <c r="BS929" s="36" t="str">
        <f>IFERROR(INDEX('Level Multipliers'!$D:$D,MATCH(BR929,'Level Multipliers'!$A:$A,0)),"")</f>
        <v/>
      </c>
      <c r="BT929" s="37" t="str">
        <f t="shared" si="536"/>
        <v/>
      </c>
      <c r="BU929" s="37" t="str">
        <f t="shared" si="537"/>
        <v/>
      </c>
      <c r="BV929" s="38" t="str">
        <f t="shared" si="538"/>
        <v/>
      </c>
      <c r="BW929" s="38" t="str">
        <f t="shared" si="539"/>
        <v/>
      </c>
      <c r="BX929" s="38" t="b">
        <f t="shared" si="540"/>
        <v>1</v>
      </c>
      <c r="BY929" s="37" t="str">
        <f t="array" ref="BY929:CI929">IF(BX929,"",IVSolution($M929,$N929,$O929,BT929,BU929,BV929,BW929,$E929,$F929,$G929,$H929,$I929))</f>
        <v/>
      </c>
      <c r="BZ929" s="37" t="str">
        <v/>
      </c>
      <c r="CA929" s="37" t="str">
        <v/>
      </c>
      <c r="CB929" s="39" t="str">
        <v/>
      </c>
      <c r="CC929" s="39" t="str">
        <v/>
      </c>
      <c r="CD929" s="37" t="str">
        <v/>
      </c>
      <c r="CE929" s="37" t="str">
        <v/>
      </c>
      <c r="CF929" s="37" t="str">
        <v/>
      </c>
      <c r="CG929" s="37" t="str">
        <v/>
      </c>
      <c r="CH929" s="37" t="str">
        <v/>
      </c>
      <c r="CI929" s="37" t="str">
        <v/>
      </c>
      <c r="CJ929" s="41" t="str">
        <f t="shared" si="541"/>
        <v/>
      </c>
      <c r="CK929" s="41" t="str">
        <f t="shared" si="542"/>
        <v/>
      </c>
      <c r="CL929" s="61" t="str">
        <f t="shared" si="543"/>
        <v/>
      </c>
      <c r="CM929" s="39" t="str">
        <f t="shared" si="544"/>
        <v/>
      </c>
      <c r="CN929" s="39" t="str">
        <f t="shared" si="545"/>
        <v/>
      </c>
      <c r="CO929" s="42" t="str">
        <f t="shared" si="546"/>
        <v/>
      </c>
      <c r="CP929" s="42" t="str">
        <f t="shared" si="547"/>
        <v/>
      </c>
      <c r="CQ929" s="42" t="str">
        <f t="shared" si="548"/>
        <v/>
      </c>
      <c r="CR929" s="42" t="str">
        <f t="shared" si="549"/>
        <v/>
      </c>
      <c r="CS929" s="42" t="str">
        <f t="shared" si="550"/>
        <v/>
      </c>
      <c r="CT929" s="42" t="str">
        <f t="shared" si="551"/>
        <v/>
      </c>
      <c r="CU929" s="43" t="str">
        <f t="shared" si="552"/>
        <v/>
      </c>
      <c r="CV929" s="43" t="str">
        <f t="shared" si="553"/>
        <v/>
      </c>
      <c r="CW929" s="43" t="str">
        <f t="shared" si="554"/>
        <v/>
      </c>
      <c r="CX929" s="13"/>
    </row>
    <row r="930" spans="1:102" x14ac:dyDescent="0.25">
      <c r="A930" s="31"/>
      <c r="B930" s="13"/>
      <c r="C930" s="13"/>
      <c r="D930" s="13"/>
      <c r="E930" s="32"/>
      <c r="F930" s="32"/>
      <c r="G930" s="32"/>
      <c r="H930" s="32"/>
      <c r="I930" s="32"/>
      <c r="J930" s="13"/>
      <c r="K930" s="33"/>
      <c r="L930" s="34" t="str">
        <f>IFERROR(INDEX('Pokemon Data'!A:A,MATCH($A930,'Pokemon Data'!$B:$B,0)),"")</f>
        <v/>
      </c>
      <c r="M930" s="34" t="str">
        <f>IFERROR(INDEX('Pokemon Data'!I:I,MATCH($A930,'Pokemon Data'!$B:$B,0)),"")</f>
        <v/>
      </c>
      <c r="N930" s="34" t="str">
        <f>IFERROR(INDEX('Pokemon Data'!J:J,MATCH($A930,'Pokemon Data'!$B:$B,0)),"")</f>
        <v/>
      </c>
      <c r="O930" s="34" t="str">
        <f>IFERROR(INDEX('Pokemon Data'!K:K,MATCH($A930,'Pokemon Data'!$B:$B,0)),"")</f>
        <v/>
      </c>
      <c r="P930" s="35" t="str">
        <f>IFERROR(INDEX('Level Multipliers'!$A:$A,MATCH($D930,'Level Multipliers'!$B:$B,0)),"")</f>
        <v/>
      </c>
      <c r="Q930" s="36" t="str">
        <f>IFERROR(INDEX('Level Multipliers'!$D:$D,MATCH(P930,'Level Multipliers'!$A:$A,0)),"")</f>
        <v/>
      </c>
      <c r="R930" s="37" t="str">
        <f t="shared" si="518"/>
        <v/>
      </c>
      <c r="S930" s="37" t="str">
        <f t="shared" si="519"/>
        <v/>
      </c>
      <c r="T930" s="38" t="str">
        <f t="shared" si="520"/>
        <v/>
      </c>
      <c r="U930" s="38" t="str">
        <f t="shared" si="521"/>
        <v/>
      </c>
      <c r="V930" s="38" t="b">
        <f t="shared" si="522"/>
        <v>1</v>
      </c>
      <c r="W930" s="37" t="str">
        <f t="array" ref="W930:AG930">IF(V930,"",IVSolution($M930,$N930,$O930,R930,S930,T930,U930,$E930,$F930,$G930,$H930,$I930))</f>
        <v/>
      </c>
      <c r="X930" s="37" t="str">
        <v/>
      </c>
      <c r="Y930" s="37" t="str">
        <v/>
      </c>
      <c r="Z930" s="39" t="str">
        <v/>
      </c>
      <c r="AA930" s="39" t="str">
        <v/>
      </c>
      <c r="AB930" s="37" t="str">
        <v/>
      </c>
      <c r="AC930" s="37" t="str">
        <v/>
      </c>
      <c r="AD930" s="37" t="str">
        <v/>
      </c>
      <c r="AE930" s="37" t="str">
        <v/>
      </c>
      <c r="AF930" s="37" t="str">
        <v/>
      </c>
      <c r="AG930" s="37" t="str">
        <v/>
      </c>
      <c r="AH930" s="40" t="str">
        <f t="shared" si="523"/>
        <v/>
      </c>
      <c r="AI930" s="36" t="str">
        <f>IFERROR(INDEX('Level Multipliers'!$D:$D,MATCH(AH930,'Level Multipliers'!$A:$A,0)),"")</f>
        <v/>
      </c>
      <c r="AJ930" s="37" t="str">
        <f t="shared" si="524"/>
        <v/>
      </c>
      <c r="AK930" s="37" t="str">
        <f t="shared" si="525"/>
        <v/>
      </c>
      <c r="AL930" s="38" t="str">
        <f t="shared" si="526"/>
        <v/>
      </c>
      <c r="AM930" s="38" t="str">
        <f t="shared" si="527"/>
        <v/>
      </c>
      <c r="AN930" s="38" t="b">
        <f t="shared" si="528"/>
        <v>1</v>
      </c>
      <c r="AO930" s="37" t="str">
        <f t="array" ref="AO930:AY930">IF(AN930,"",IVSolution($M930,$N930,$O930,AJ930,AK930,AL930,AM930,$E930,$F930,$G930,$H930,$I930))</f>
        <v/>
      </c>
      <c r="AP930" s="37" t="str">
        <v/>
      </c>
      <c r="AQ930" s="37" t="str">
        <v/>
      </c>
      <c r="AR930" s="39" t="str">
        <v/>
      </c>
      <c r="AS930" s="39" t="str">
        <v/>
      </c>
      <c r="AT930" s="37" t="str">
        <v/>
      </c>
      <c r="AU930" s="37" t="str">
        <v/>
      </c>
      <c r="AV930" s="37" t="str">
        <v/>
      </c>
      <c r="AW930" s="37" t="str">
        <v/>
      </c>
      <c r="AX930" s="37" t="str">
        <v/>
      </c>
      <c r="AY930" s="37" t="str">
        <v/>
      </c>
      <c r="AZ930" s="40" t="str">
        <f t="shared" si="529"/>
        <v/>
      </c>
      <c r="BA930" s="36" t="str">
        <f>IFERROR(INDEX('Level Multipliers'!$D:$D,MATCH(AZ930,'Level Multipliers'!$A:$A,0)),"")</f>
        <v/>
      </c>
      <c r="BB930" s="37" t="str">
        <f t="shared" si="530"/>
        <v/>
      </c>
      <c r="BC930" s="37" t="str">
        <f t="shared" si="531"/>
        <v/>
      </c>
      <c r="BD930" s="38" t="str">
        <f t="shared" si="532"/>
        <v/>
      </c>
      <c r="BE930" s="38" t="str">
        <f t="shared" si="533"/>
        <v/>
      </c>
      <c r="BF930" s="38" t="b">
        <f t="shared" si="534"/>
        <v>1</v>
      </c>
      <c r="BG930" s="37" t="str">
        <f t="array" ref="BG930:BQ930">IF(BF930,"",IVSolution($M930,$N930,$O930,BB930,BC930,BD930,BE930,$E930,$F930,$G930,$H930,$I930))</f>
        <v/>
      </c>
      <c r="BH930" s="37" t="str">
        <v/>
      </c>
      <c r="BI930" s="37" t="str">
        <v/>
      </c>
      <c r="BJ930" s="39" t="str">
        <v/>
      </c>
      <c r="BK930" s="39" t="str">
        <v/>
      </c>
      <c r="BL930" s="37" t="str">
        <v/>
      </c>
      <c r="BM930" s="37" t="str">
        <v/>
      </c>
      <c r="BN930" s="37" t="str">
        <v/>
      </c>
      <c r="BO930" s="37" t="str">
        <v/>
      </c>
      <c r="BP930" s="37" t="str">
        <v/>
      </c>
      <c r="BQ930" s="37" t="str">
        <v/>
      </c>
      <c r="BR930" s="40" t="str">
        <f t="shared" si="535"/>
        <v/>
      </c>
      <c r="BS930" s="36" t="str">
        <f>IFERROR(INDEX('Level Multipliers'!$D:$D,MATCH(BR930,'Level Multipliers'!$A:$A,0)),"")</f>
        <v/>
      </c>
      <c r="BT930" s="37" t="str">
        <f t="shared" si="536"/>
        <v/>
      </c>
      <c r="BU930" s="37" t="str">
        <f t="shared" si="537"/>
        <v/>
      </c>
      <c r="BV930" s="38" t="str">
        <f t="shared" si="538"/>
        <v/>
      </c>
      <c r="BW930" s="38" t="str">
        <f t="shared" si="539"/>
        <v/>
      </c>
      <c r="BX930" s="38" t="b">
        <f t="shared" si="540"/>
        <v>1</v>
      </c>
      <c r="BY930" s="37" t="str">
        <f t="array" ref="BY930:CI930">IF(BX930,"",IVSolution($M930,$N930,$O930,BT930,BU930,BV930,BW930,$E930,$F930,$G930,$H930,$I930))</f>
        <v/>
      </c>
      <c r="BZ930" s="37" t="str">
        <v/>
      </c>
      <c r="CA930" s="37" t="str">
        <v/>
      </c>
      <c r="CB930" s="39" t="str">
        <v/>
      </c>
      <c r="CC930" s="39" t="str">
        <v/>
      </c>
      <c r="CD930" s="37" t="str">
        <v/>
      </c>
      <c r="CE930" s="37" t="str">
        <v/>
      </c>
      <c r="CF930" s="37" t="str">
        <v/>
      </c>
      <c r="CG930" s="37" t="str">
        <v/>
      </c>
      <c r="CH930" s="37" t="str">
        <v/>
      </c>
      <c r="CI930" s="37" t="str">
        <v/>
      </c>
      <c r="CJ930" s="41" t="str">
        <f t="shared" si="541"/>
        <v/>
      </c>
      <c r="CK930" s="41" t="str">
        <f t="shared" si="542"/>
        <v/>
      </c>
      <c r="CL930" s="61" t="str">
        <f t="shared" si="543"/>
        <v/>
      </c>
      <c r="CM930" s="39" t="str">
        <f t="shared" si="544"/>
        <v/>
      </c>
      <c r="CN930" s="39" t="str">
        <f t="shared" si="545"/>
        <v/>
      </c>
      <c r="CO930" s="42" t="str">
        <f t="shared" si="546"/>
        <v/>
      </c>
      <c r="CP930" s="42" t="str">
        <f t="shared" si="547"/>
        <v/>
      </c>
      <c r="CQ930" s="42" t="str">
        <f t="shared" si="548"/>
        <v/>
      </c>
      <c r="CR930" s="42" t="str">
        <f t="shared" si="549"/>
        <v/>
      </c>
      <c r="CS930" s="42" t="str">
        <f t="shared" si="550"/>
        <v/>
      </c>
      <c r="CT930" s="42" t="str">
        <f t="shared" si="551"/>
        <v/>
      </c>
      <c r="CU930" s="43" t="str">
        <f t="shared" si="552"/>
        <v/>
      </c>
      <c r="CV930" s="43" t="str">
        <f t="shared" si="553"/>
        <v/>
      </c>
      <c r="CW930" s="43" t="str">
        <f t="shared" si="554"/>
        <v/>
      </c>
      <c r="CX930" s="13"/>
    </row>
    <row r="931" spans="1:102" x14ac:dyDescent="0.25">
      <c r="A931" s="31"/>
      <c r="B931" s="13"/>
      <c r="C931" s="13"/>
      <c r="D931" s="13"/>
      <c r="E931" s="32"/>
      <c r="F931" s="32"/>
      <c r="G931" s="32"/>
      <c r="H931" s="32"/>
      <c r="I931" s="32"/>
      <c r="J931" s="13"/>
      <c r="K931" s="33"/>
      <c r="L931" s="34" t="str">
        <f>IFERROR(INDEX('Pokemon Data'!A:A,MATCH($A931,'Pokemon Data'!$B:$B,0)),"")</f>
        <v/>
      </c>
      <c r="M931" s="34" t="str">
        <f>IFERROR(INDEX('Pokemon Data'!I:I,MATCH($A931,'Pokemon Data'!$B:$B,0)),"")</f>
        <v/>
      </c>
      <c r="N931" s="34" t="str">
        <f>IFERROR(INDEX('Pokemon Data'!J:J,MATCH($A931,'Pokemon Data'!$B:$B,0)),"")</f>
        <v/>
      </c>
      <c r="O931" s="34" t="str">
        <f>IFERROR(INDEX('Pokemon Data'!K:K,MATCH($A931,'Pokemon Data'!$B:$B,0)),"")</f>
        <v/>
      </c>
      <c r="P931" s="35" t="str">
        <f>IFERROR(INDEX('Level Multipliers'!$A:$A,MATCH($D931,'Level Multipliers'!$B:$B,0)),"")</f>
        <v/>
      </c>
      <c r="Q931" s="36" t="str">
        <f>IFERROR(INDEX('Level Multipliers'!$D:$D,MATCH(P931,'Level Multipliers'!$A:$A,0)),"")</f>
        <v/>
      </c>
      <c r="R931" s="37" t="str">
        <f t="shared" si="518"/>
        <v/>
      </c>
      <c r="S931" s="37" t="str">
        <f t="shared" si="519"/>
        <v/>
      </c>
      <c r="T931" s="38" t="str">
        <f t="shared" si="520"/>
        <v/>
      </c>
      <c r="U931" s="38" t="str">
        <f t="shared" si="521"/>
        <v/>
      </c>
      <c r="V931" s="38" t="b">
        <f t="shared" si="522"/>
        <v>1</v>
      </c>
      <c r="W931" s="37" t="str">
        <f t="array" ref="W931:AG931">IF(V931,"",IVSolution($M931,$N931,$O931,R931,S931,T931,U931,$E931,$F931,$G931,$H931,$I931))</f>
        <v/>
      </c>
      <c r="X931" s="37" t="str">
        <v/>
      </c>
      <c r="Y931" s="37" t="str">
        <v/>
      </c>
      <c r="Z931" s="39" t="str">
        <v/>
      </c>
      <c r="AA931" s="39" t="str">
        <v/>
      </c>
      <c r="AB931" s="37" t="str">
        <v/>
      </c>
      <c r="AC931" s="37" t="str">
        <v/>
      </c>
      <c r="AD931" s="37" t="str">
        <v/>
      </c>
      <c r="AE931" s="37" t="str">
        <v/>
      </c>
      <c r="AF931" s="37" t="str">
        <v/>
      </c>
      <c r="AG931" s="37" t="str">
        <v/>
      </c>
      <c r="AH931" s="40" t="str">
        <f t="shared" si="523"/>
        <v/>
      </c>
      <c r="AI931" s="36" t="str">
        <f>IFERROR(INDEX('Level Multipliers'!$D:$D,MATCH(AH931,'Level Multipliers'!$A:$A,0)),"")</f>
        <v/>
      </c>
      <c r="AJ931" s="37" t="str">
        <f t="shared" si="524"/>
        <v/>
      </c>
      <c r="AK931" s="37" t="str">
        <f t="shared" si="525"/>
        <v/>
      </c>
      <c r="AL931" s="38" t="str">
        <f t="shared" si="526"/>
        <v/>
      </c>
      <c r="AM931" s="38" t="str">
        <f t="shared" si="527"/>
        <v/>
      </c>
      <c r="AN931" s="38" t="b">
        <f t="shared" si="528"/>
        <v>1</v>
      </c>
      <c r="AO931" s="37" t="str">
        <f t="array" ref="AO931:AY931">IF(AN931,"",IVSolution($M931,$N931,$O931,AJ931,AK931,AL931,AM931,$E931,$F931,$G931,$H931,$I931))</f>
        <v/>
      </c>
      <c r="AP931" s="37" t="str">
        <v/>
      </c>
      <c r="AQ931" s="37" t="str">
        <v/>
      </c>
      <c r="AR931" s="39" t="str">
        <v/>
      </c>
      <c r="AS931" s="39" t="str">
        <v/>
      </c>
      <c r="AT931" s="37" t="str">
        <v/>
      </c>
      <c r="AU931" s="37" t="str">
        <v/>
      </c>
      <c r="AV931" s="37" t="str">
        <v/>
      </c>
      <c r="AW931" s="37" t="str">
        <v/>
      </c>
      <c r="AX931" s="37" t="str">
        <v/>
      </c>
      <c r="AY931" s="37" t="str">
        <v/>
      </c>
      <c r="AZ931" s="40" t="str">
        <f t="shared" si="529"/>
        <v/>
      </c>
      <c r="BA931" s="36" t="str">
        <f>IFERROR(INDEX('Level Multipliers'!$D:$D,MATCH(AZ931,'Level Multipliers'!$A:$A,0)),"")</f>
        <v/>
      </c>
      <c r="BB931" s="37" t="str">
        <f t="shared" si="530"/>
        <v/>
      </c>
      <c r="BC931" s="37" t="str">
        <f t="shared" si="531"/>
        <v/>
      </c>
      <c r="BD931" s="38" t="str">
        <f t="shared" si="532"/>
        <v/>
      </c>
      <c r="BE931" s="38" t="str">
        <f t="shared" si="533"/>
        <v/>
      </c>
      <c r="BF931" s="38" t="b">
        <f t="shared" si="534"/>
        <v>1</v>
      </c>
      <c r="BG931" s="37" t="str">
        <f t="array" ref="BG931:BQ931">IF(BF931,"",IVSolution($M931,$N931,$O931,BB931,BC931,BD931,BE931,$E931,$F931,$G931,$H931,$I931))</f>
        <v/>
      </c>
      <c r="BH931" s="37" t="str">
        <v/>
      </c>
      <c r="BI931" s="37" t="str">
        <v/>
      </c>
      <c r="BJ931" s="39" t="str">
        <v/>
      </c>
      <c r="BK931" s="39" t="str">
        <v/>
      </c>
      <c r="BL931" s="37" t="str">
        <v/>
      </c>
      <c r="BM931" s="37" t="str">
        <v/>
      </c>
      <c r="BN931" s="37" t="str">
        <v/>
      </c>
      <c r="BO931" s="37" t="str">
        <v/>
      </c>
      <c r="BP931" s="37" t="str">
        <v/>
      </c>
      <c r="BQ931" s="37" t="str">
        <v/>
      </c>
      <c r="BR931" s="40" t="str">
        <f t="shared" si="535"/>
        <v/>
      </c>
      <c r="BS931" s="36" t="str">
        <f>IFERROR(INDEX('Level Multipliers'!$D:$D,MATCH(BR931,'Level Multipliers'!$A:$A,0)),"")</f>
        <v/>
      </c>
      <c r="BT931" s="37" t="str">
        <f t="shared" si="536"/>
        <v/>
      </c>
      <c r="BU931" s="37" t="str">
        <f t="shared" si="537"/>
        <v/>
      </c>
      <c r="BV931" s="38" t="str">
        <f t="shared" si="538"/>
        <v/>
      </c>
      <c r="BW931" s="38" t="str">
        <f t="shared" si="539"/>
        <v/>
      </c>
      <c r="BX931" s="38" t="b">
        <f t="shared" si="540"/>
        <v>1</v>
      </c>
      <c r="BY931" s="37" t="str">
        <f t="array" ref="BY931:CI931">IF(BX931,"",IVSolution($M931,$N931,$O931,BT931,BU931,BV931,BW931,$E931,$F931,$G931,$H931,$I931))</f>
        <v/>
      </c>
      <c r="BZ931" s="37" t="str">
        <v/>
      </c>
      <c r="CA931" s="37" t="str">
        <v/>
      </c>
      <c r="CB931" s="39" t="str">
        <v/>
      </c>
      <c r="CC931" s="39" t="str">
        <v/>
      </c>
      <c r="CD931" s="37" t="str">
        <v/>
      </c>
      <c r="CE931" s="37" t="str">
        <v/>
      </c>
      <c r="CF931" s="37" t="str">
        <v/>
      </c>
      <c r="CG931" s="37" t="str">
        <v/>
      </c>
      <c r="CH931" s="37" t="str">
        <v/>
      </c>
      <c r="CI931" s="37" t="str">
        <v/>
      </c>
      <c r="CJ931" s="41" t="str">
        <f t="shared" si="541"/>
        <v/>
      </c>
      <c r="CK931" s="41" t="str">
        <f t="shared" si="542"/>
        <v/>
      </c>
      <c r="CL931" s="61" t="str">
        <f t="shared" si="543"/>
        <v/>
      </c>
      <c r="CM931" s="39" t="str">
        <f t="shared" si="544"/>
        <v/>
      </c>
      <c r="CN931" s="39" t="str">
        <f t="shared" si="545"/>
        <v/>
      </c>
      <c r="CO931" s="42" t="str">
        <f t="shared" si="546"/>
        <v/>
      </c>
      <c r="CP931" s="42" t="str">
        <f t="shared" si="547"/>
        <v/>
      </c>
      <c r="CQ931" s="42" t="str">
        <f t="shared" si="548"/>
        <v/>
      </c>
      <c r="CR931" s="42" t="str">
        <f t="shared" si="549"/>
        <v/>
      </c>
      <c r="CS931" s="42" t="str">
        <f t="shared" si="550"/>
        <v/>
      </c>
      <c r="CT931" s="42" t="str">
        <f t="shared" si="551"/>
        <v/>
      </c>
      <c r="CU931" s="43" t="str">
        <f t="shared" si="552"/>
        <v/>
      </c>
      <c r="CV931" s="43" t="str">
        <f t="shared" si="553"/>
        <v/>
      </c>
      <c r="CW931" s="43" t="str">
        <f t="shared" si="554"/>
        <v/>
      </c>
      <c r="CX931" s="13"/>
    </row>
    <row r="932" spans="1:102" x14ac:dyDescent="0.25">
      <c r="A932" s="31"/>
      <c r="B932" s="13"/>
      <c r="C932" s="13"/>
      <c r="D932" s="13"/>
      <c r="E932" s="32"/>
      <c r="F932" s="32"/>
      <c r="G932" s="32"/>
      <c r="H932" s="32"/>
      <c r="I932" s="32"/>
      <c r="J932" s="13"/>
      <c r="K932" s="33"/>
      <c r="L932" s="34" t="str">
        <f>IFERROR(INDEX('Pokemon Data'!A:A,MATCH($A932,'Pokemon Data'!$B:$B,0)),"")</f>
        <v/>
      </c>
      <c r="M932" s="34" t="str">
        <f>IFERROR(INDEX('Pokemon Data'!I:I,MATCH($A932,'Pokemon Data'!$B:$B,0)),"")</f>
        <v/>
      </c>
      <c r="N932" s="34" t="str">
        <f>IFERROR(INDEX('Pokemon Data'!J:J,MATCH($A932,'Pokemon Data'!$B:$B,0)),"")</f>
        <v/>
      </c>
      <c r="O932" s="34" t="str">
        <f>IFERROR(INDEX('Pokemon Data'!K:K,MATCH($A932,'Pokemon Data'!$B:$B,0)),"")</f>
        <v/>
      </c>
      <c r="P932" s="35" t="str">
        <f>IFERROR(INDEX('Level Multipliers'!$A:$A,MATCH($D932,'Level Multipliers'!$B:$B,0)),"")</f>
        <v/>
      </c>
      <c r="Q932" s="36" t="str">
        <f>IFERROR(INDEX('Level Multipliers'!$D:$D,MATCH(P932,'Level Multipliers'!$A:$A,0)),"")</f>
        <v/>
      </c>
      <c r="R932" s="37" t="str">
        <f t="shared" si="518"/>
        <v/>
      </c>
      <c r="S932" s="37" t="str">
        <f t="shared" si="519"/>
        <v/>
      </c>
      <c r="T932" s="38" t="str">
        <f t="shared" si="520"/>
        <v/>
      </c>
      <c r="U932" s="38" t="str">
        <f t="shared" si="521"/>
        <v/>
      </c>
      <c r="V932" s="38" t="b">
        <f t="shared" si="522"/>
        <v>1</v>
      </c>
      <c r="W932" s="37" t="str">
        <f t="array" ref="W932:AG932">IF(V932,"",IVSolution($M932,$N932,$O932,R932,S932,T932,U932,$E932,$F932,$G932,$H932,$I932))</f>
        <v/>
      </c>
      <c r="X932" s="37" t="str">
        <v/>
      </c>
      <c r="Y932" s="37" t="str">
        <v/>
      </c>
      <c r="Z932" s="39" t="str">
        <v/>
      </c>
      <c r="AA932" s="39" t="str">
        <v/>
      </c>
      <c r="AB932" s="37" t="str">
        <v/>
      </c>
      <c r="AC932" s="37" t="str">
        <v/>
      </c>
      <c r="AD932" s="37" t="str">
        <v/>
      </c>
      <c r="AE932" s="37" t="str">
        <v/>
      </c>
      <c r="AF932" s="37" t="str">
        <v/>
      </c>
      <c r="AG932" s="37" t="str">
        <v/>
      </c>
      <c r="AH932" s="40" t="str">
        <f t="shared" si="523"/>
        <v/>
      </c>
      <c r="AI932" s="36" t="str">
        <f>IFERROR(INDEX('Level Multipliers'!$D:$D,MATCH(AH932,'Level Multipliers'!$A:$A,0)),"")</f>
        <v/>
      </c>
      <c r="AJ932" s="37" t="str">
        <f t="shared" si="524"/>
        <v/>
      </c>
      <c r="AK932" s="37" t="str">
        <f t="shared" si="525"/>
        <v/>
      </c>
      <c r="AL932" s="38" t="str">
        <f t="shared" si="526"/>
        <v/>
      </c>
      <c r="AM932" s="38" t="str">
        <f t="shared" si="527"/>
        <v/>
      </c>
      <c r="AN932" s="38" t="b">
        <f t="shared" si="528"/>
        <v>1</v>
      </c>
      <c r="AO932" s="37" t="str">
        <f t="array" ref="AO932:AY932">IF(AN932,"",IVSolution($M932,$N932,$O932,AJ932,AK932,AL932,AM932,$E932,$F932,$G932,$H932,$I932))</f>
        <v/>
      </c>
      <c r="AP932" s="37" t="str">
        <v/>
      </c>
      <c r="AQ932" s="37" t="str">
        <v/>
      </c>
      <c r="AR932" s="39" t="str">
        <v/>
      </c>
      <c r="AS932" s="39" t="str">
        <v/>
      </c>
      <c r="AT932" s="37" t="str">
        <v/>
      </c>
      <c r="AU932" s="37" t="str">
        <v/>
      </c>
      <c r="AV932" s="37" t="str">
        <v/>
      </c>
      <c r="AW932" s="37" t="str">
        <v/>
      </c>
      <c r="AX932" s="37" t="str">
        <v/>
      </c>
      <c r="AY932" s="37" t="str">
        <v/>
      </c>
      <c r="AZ932" s="40" t="str">
        <f t="shared" si="529"/>
        <v/>
      </c>
      <c r="BA932" s="36" t="str">
        <f>IFERROR(INDEX('Level Multipliers'!$D:$D,MATCH(AZ932,'Level Multipliers'!$A:$A,0)),"")</f>
        <v/>
      </c>
      <c r="BB932" s="37" t="str">
        <f t="shared" si="530"/>
        <v/>
      </c>
      <c r="BC932" s="37" t="str">
        <f t="shared" si="531"/>
        <v/>
      </c>
      <c r="BD932" s="38" t="str">
        <f t="shared" si="532"/>
        <v/>
      </c>
      <c r="BE932" s="38" t="str">
        <f t="shared" si="533"/>
        <v/>
      </c>
      <c r="BF932" s="38" t="b">
        <f t="shared" si="534"/>
        <v>1</v>
      </c>
      <c r="BG932" s="37" t="str">
        <f t="array" ref="BG932:BQ932">IF(BF932,"",IVSolution($M932,$N932,$O932,BB932,BC932,BD932,BE932,$E932,$F932,$G932,$H932,$I932))</f>
        <v/>
      </c>
      <c r="BH932" s="37" t="str">
        <v/>
      </c>
      <c r="BI932" s="37" t="str">
        <v/>
      </c>
      <c r="BJ932" s="39" t="str">
        <v/>
      </c>
      <c r="BK932" s="39" t="str">
        <v/>
      </c>
      <c r="BL932" s="37" t="str">
        <v/>
      </c>
      <c r="BM932" s="37" t="str">
        <v/>
      </c>
      <c r="BN932" s="37" t="str">
        <v/>
      </c>
      <c r="BO932" s="37" t="str">
        <v/>
      </c>
      <c r="BP932" s="37" t="str">
        <v/>
      </c>
      <c r="BQ932" s="37" t="str">
        <v/>
      </c>
      <c r="BR932" s="40" t="str">
        <f t="shared" si="535"/>
        <v/>
      </c>
      <c r="BS932" s="36" t="str">
        <f>IFERROR(INDEX('Level Multipliers'!$D:$D,MATCH(BR932,'Level Multipliers'!$A:$A,0)),"")</f>
        <v/>
      </c>
      <c r="BT932" s="37" t="str">
        <f t="shared" si="536"/>
        <v/>
      </c>
      <c r="BU932" s="37" t="str">
        <f t="shared" si="537"/>
        <v/>
      </c>
      <c r="BV932" s="38" t="str">
        <f t="shared" si="538"/>
        <v/>
      </c>
      <c r="BW932" s="38" t="str">
        <f t="shared" si="539"/>
        <v/>
      </c>
      <c r="BX932" s="38" t="b">
        <f t="shared" si="540"/>
        <v>1</v>
      </c>
      <c r="BY932" s="37" t="str">
        <f t="array" ref="BY932:CI932">IF(BX932,"",IVSolution($M932,$N932,$O932,BT932,BU932,BV932,BW932,$E932,$F932,$G932,$H932,$I932))</f>
        <v/>
      </c>
      <c r="BZ932" s="37" t="str">
        <v/>
      </c>
      <c r="CA932" s="37" t="str">
        <v/>
      </c>
      <c r="CB932" s="39" t="str">
        <v/>
      </c>
      <c r="CC932" s="39" t="str">
        <v/>
      </c>
      <c r="CD932" s="37" t="str">
        <v/>
      </c>
      <c r="CE932" s="37" t="str">
        <v/>
      </c>
      <c r="CF932" s="37" t="str">
        <v/>
      </c>
      <c r="CG932" s="37" t="str">
        <v/>
      </c>
      <c r="CH932" s="37" t="str">
        <v/>
      </c>
      <c r="CI932" s="37" t="str">
        <v/>
      </c>
      <c r="CJ932" s="41" t="str">
        <f t="shared" si="541"/>
        <v/>
      </c>
      <c r="CK932" s="41" t="str">
        <f t="shared" si="542"/>
        <v/>
      </c>
      <c r="CL932" s="61" t="str">
        <f t="shared" si="543"/>
        <v/>
      </c>
      <c r="CM932" s="39" t="str">
        <f t="shared" si="544"/>
        <v/>
      </c>
      <c r="CN932" s="39" t="str">
        <f t="shared" si="545"/>
        <v/>
      </c>
      <c r="CO932" s="42" t="str">
        <f t="shared" si="546"/>
        <v/>
      </c>
      <c r="CP932" s="42" t="str">
        <f t="shared" si="547"/>
        <v/>
      </c>
      <c r="CQ932" s="42" t="str">
        <f t="shared" si="548"/>
        <v/>
      </c>
      <c r="CR932" s="42" t="str">
        <f t="shared" si="549"/>
        <v/>
      </c>
      <c r="CS932" s="42" t="str">
        <f t="shared" si="550"/>
        <v/>
      </c>
      <c r="CT932" s="42" t="str">
        <f t="shared" si="551"/>
        <v/>
      </c>
      <c r="CU932" s="43" t="str">
        <f t="shared" si="552"/>
        <v/>
      </c>
      <c r="CV932" s="43" t="str">
        <f t="shared" si="553"/>
        <v/>
      </c>
      <c r="CW932" s="43" t="str">
        <f t="shared" si="554"/>
        <v/>
      </c>
      <c r="CX932" s="13"/>
    </row>
    <row r="933" spans="1:102" x14ac:dyDescent="0.25">
      <c r="A933" s="31"/>
      <c r="B933" s="13"/>
      <c r="C933" s="13"/>
      <c r="D933" s="13"/>
      <c r="E933" s="32"/>
      <c r="F933" s="32"/>
      <c r="G933" s="32"/>
      <c r="H933" s="32"/>
      <c r="I933" s="32"/>
      <c r="J933" s="13"/>
      <c r="K933" s="33"/>
      <c r="L933" s="34" t="str">
        <f>IFERROR(INDEX('Pokemon Data'!A:A,MATCH($A933,'Pokemon Data'!$B:$B,0)),"")</f>
        <v/>
      </c>
      <c r="M933" s="34" t="str">
        <f>IFERROR(INDEX('Pokemon Data'!I:I,MATCH($A933,'Pokemon Data'!$B:$B,0)),"")</f>
        <v/>
      </c>
      <c r="N933" s="34" t="str">
        <f>IFERROR(INDEX('Pokemon Data'!J:J,MATCH($A933,'Pokemon Data'!$B:$B,0)),"")</f>
        <v/>
      </c>
      <c r="O933" s="34" t="str">
        <f>IFERROR(INDEX('Pokemon Data'!K:K,MATCH($A933,'Pokemon Data'!$B:$B,0)),"")</f>
        <v/>
      </c>
      <c r="P933" s="35" t="str">
        <f>IFERROR(INDEX('Level Multipliers'!$A:$A,MATCH($D933,'Level Multipliers'!$B:$B,0)),"")</f>
        <v/>
      </c>
      <c r="Q933" s="36" t="str">
        <f>IFERROR(INDEX('Level Multipliers'!$D:$D,MATCH(P933,'Level Multipliers'!$A:$A,0)),"")</f>
        <v/>
      </c>
      <c r="R933" s="37" t="str">
        <f t="shared" si="518"/>
        <v/>
      </c>
      <c r="S933" s="37" t="str">
        <f t="shared" si="519"/>
        <v/>
      </c>
      <c r="T933" s="38" t="str">
        <f t="shared" si="520"/>
        <v/>
      </c>
      <c r="U933" s="38" t="str">
        <f t="shared" si="521"/>
        <v/>
      </c>
      <c r="V933" s="38" t="b">
        <f t="shared" si="522"/>
        <v>1</v>
      </c>
      <c r="W933" s="37" t="str">
        <f t="array" ref="W933:AG933">IF(V933,"",IVSolution($M933,$N933,$O933,R933,S933,T933,U933,$E933,$F933,$G933,$H933,$I933))</f>
        <v/>
      </c>
      <c r="X933" s="37" t="str">
        <v/>
      </c>
      <c r="Y933" s="37" t="str">
        <v/>
      </c>
      <c r="Z933" s="39" t="str">
        <v/>
      </c>
      <c r="AA933" s="39" t="str">
        <v/>
      </c>
      <c r="AB933" s="37" t="str">
        <v/>
      </c>
      <c r="AC933" s="37" t="str">
        <v/>
      </c>
      <c r="AD933" s="37" t="str">
        <v/>
      </c>
      <c r="AE933" s="37" t="str">
        <v/>
      </c>
      <c r="AF933" s="37" t="str">
        <v/>
      </c>
      <c r="AG933" s="37" t="str">
        <v/>
      </c>
      <c r="AH933" s="40" t="str">
        <f t="shared" si="523"/>
        <v/>
      </c>
      <c r="AI933" s="36" t="str">
        <f>IFERROR(INDEX('Level Multipliers'!$D:$D,MATCH(AH933,'Level Multipliers'!$A:$A,0)),"")</f>
        <v/>
      </c>
      <c r="AJ933" s="37" t="str">
        <f t="shared" si="524"/>
        <v/>
      </c>
      <c r="AK933" s="37" t="str">
        <f t="shared" si="525"/>
        <v/>
      </c>
      <c r="AL933" s="38" t="str">
        <f t="shared" si="526"/>
        <v/>
      </c>
      <c r="AM933" s="38" t="str">
        <f t="shared" si="527"/>
        <v/>
      </c>
      <c r="AN933" s="38" t="b">
        <f t="shared" si="528"/>
        <v>1</v>
      </c>
      <c r="AO933" s="37" t="str">
        <f t="array" ref="AO933:AY933">IF(AN933,"",IVSolution($M933,$N933,$O933,AJ933,AK933,AL933,AM933,$E933,$F933,$G933,$H933,$I933))</f>
        <v/>
      </c>
      <c r="AP933" s="37" t="str">
        <v/>
      </c>
      <c r="AQ933" s="37" t="str">
        <v/>
      </c>
      <c r="AR933" s="39" t="str">
        <v/>
      </c>
      <c r="AS933" s="39" t="str">
        <v/>
      </c>
      <c r="AT933" s="37" t="str">
        <v/>
      </c>
      <c r="AU933" s="37" t="str">
        <v/>
      </c>
      <c r="AV933" s="37" t="str">
        <v/>
      </c>
      <c r="AW933" s="37" t="str">
        <v/>
      </c>
      <c r="AX933" s="37" t="str">
        <v/>
      </c>
      <c r="AY933" s="37" t="str">
        <v/>
      </c>
      <c r="AZ933" s="40" t="str">
        <f t="shared" si="529"/>
        <v/>
      </c>
      <c r="BA933" s="36" t="str">
        <f>IFERROR(INDEX('Level Multipliers'!$D:$D,MATCH(AZ933,'Level Multipliers'!$A:$A,0)),"")</f>
        <v/>
      </c>
      <c r="BB933" s="37" t="str">
        <f t="shared" si="530"/>
        <v/>
      </c>
      <c r="BC933" s="37" t="str">
        <f t="shared" si="531"/>
        <v/>
      </c>
      <c r="BD933" s="38" t="str">
        <f t="shared" si="532"/>
        <v/>
      </c>
      <c r="BE933" s="38" t="str">
        <f t="shared" si="533"/>
        <v/>
      </c>
      <c r="BF933" s="38" t="b">
        <f t="shared" si="534"/>
        <v>1</v>
      </c>
      <c r="BG933" s="37" t="str">
        <f t="array" ref="BG933:BQ933">IF(BF933,"",IVSolution($M933,$N933,$O933,BB933,BC933,BD933,BE933,$E933,$F933,$G933,$H933,$I933))</f>
        <v/>
      </c>
      <c r="BH933" s="37" t="str">
        <v/>
      </c>
      <c r="BI933" s="37" t="str">
        <v/>
      </c>
      <c r="BJ933" s="39" t="str">
        <v/>
      </c>
      <c r="BK933" s="39" t="str">
        <v/>
      </c>
      <c r="BL933" s="37" t="str">
        <v/>
      </c>
      <c r="BM933" s="37" t="str">
        <v/>
      </c>
      <c r="BN933" s="37" t="str">
        <v/>
      </c>
      <c r="BO933" s="37" t="str">
        <v/>
      </c>
      <c r="BP933" s="37" t="str">
        <v/>
      </c>
      <c r="BQ933" s="37" t="str">
        <v/>
      </c>
      <c r="BR933" s="40" t="str">
        <f t="shared" si="535"/>
        <v/>
      </c>
      <c r="BS933" s="36" t="str">
        <f>IFERROR(INDEX('Level Multipliers'!$D:$D,MATCH(BR933,'Level Multipliers'!$A:$A,0)),"")</f>
        <v/>
      </c>
      <c r="BT933" s="37" t="str">
        <f t="shared" si="536"/>
        <v/>
      </c>
      <c r="BU933" s="37" t="str">
        <f t="shared" si="537"/>
        <v/>
      </c>
      <c r="BV933" s="38" t="str">
        <f t="shared" si="538"/>
        <v/>
      </c>
      <c r="BW933" s="38" t="str">
        <f t="shared" si="539"/>
        <v/>
      </c>
      <c r="BX933" s="38" t="b">
        <f t="shared" si="540"/>
        <v>1</v>
      </c>
      <c r="BY933" s="37" t="str">
        <f t="array" ref="BY933:CI933">IF(BX933,"",IVSolution($M933,$N933,$O933,BT933,BU933,BV933,BW933,$E933,$F933,$G933,$H933,$I933))</f>
        <v/>
      </c>
      <c r="BZ933" s="37" t="str">
        <v/>
      </c>
      <c r="CA933" s="37" t="str">
        <v/>
      </c>
      <c r="CB933" s="39" t="str">
        <v/>
      </c>
      <c r="CC933" s="39" t="str">
        <v/>
      </c>
      <c r="CD933" s="37" t="str">
        <v/>
      </c>
      <c r="CE933" s="37" t="str">
        <v/>
      </c>
      <c r="CF933" s="37" t="str">
        <v/>
      </c>
      <c r="CG933" s="37" t="str">
        <v/>
      </c>
      <c r="CH933" s="37" t="str">
        <v/>
      </c>
      <c r="CI933" s="37" t="str">
        <v/>
      </c>
      <c r="CJ933" s="41" t="str">
        <f t="shared" si="541"/>
        <v/>
      </c>
      <c r="CK933" s="41" t="str">
        <f t="shared" si="542"/>
        <v/>
      </c>
      <c r="CL933" s="61" t="str">
        <f t="shared" si="543"/>
        <v/>
      </c>
      <c r="CM933" s="39" t="str">
        <f t="shared" si="544"/>
        <v/>
      </c>
      <c r="CN933" s="39" t="str">
        <f t="shared" si="545"/>
        <v/>
      </c>
      <c r="CO933" s="42" t="str">
        <f t="shared" si="546"/>
        <v/>
      </c>
      <c r="CP933" s="42" t="str">
        <f t="shared" si="547"/>
        <v/>
      </c>
      <c r="CQ933" s="42" t="str">
        <f t="shared" si="548"/>
        <v/>
      </c>
      <c r="CR933" s="42" t="str">
        <f t="shared" si="549"/>
        <v/>
      </c>
      <c r="CS933" s="42" t="str">
        <f t="shared" si="550"/>
        <v/>
      </c>
      <c r="CT933" s="42" t="str">
        <f t="shared" si="551"/>
        <v/>
      </c>
      <c r="CU933" s="43" t="str">
        <f t="shared" si="552"/>
        <v/>
      </c>
      <c r="CV933" s="43" t="str">
        <f t="shared" si="553"/>
        <v/>
      </c>
      <c r="CW933" s="43" t="str">
        <f t="shared" si="554"/>
        <v/>
      </c>
      <c r="CX933" s="13"/>
    </row>
    <row r="934" spans="1:102" x14ac:dyDescent="0.25">
      <c r="A934" s="31"/>
      <c r="B934" s="13"/>
      <c r="C934" s="13"/>
      <c r="D934" s="13"/>
      <c r="E934" s="32"/>
      <c r="F934" s="32"/>
      <c r="G934" s="32"/>
      <c r="H934" s="32"/>
      <c r="I934" s="32"/>
      <c r="J934" s="13"/>
      <c r="K934" s="33"/>
      <c r="L934" s="34" t="str">
        <f>IFERROR(INDEX('Pokemon Data'!A:A,MATCH($A934,'Pokemon Data'!$B:$B,0)),"")</f>
        <v/>
      </c>
      <c r="M934" s="34" t="str">
        <f>IFERROR(INDEX('Pokemon Data'!I:I,MATCH($A934,'Pokemon Data'!$B:$B,0)),"")</f>
        <v/>
      </c>
      <c r="N934" s="34" t="str">
        <f>IFERROR(INDEX('Pokemon Data'!J:J,MATCH($A934,'Pokemon Data'!$B:$B,0)),"")</f>
        <v/>
      </c>
      <c r="O934" s="34" t="str">
        <f>IFERROR(INDEX('Pokemon Data'!K:K,MATCH($A934,'Pokemon Data'!$B:$B,0)),"")</f>
        <v/>
      </c>
      <c r="P934" s="35" t="str">
        <f>IFERROR(INDEX('Level Multipliers'!$A:$A,MATCH($D934,'Level Multipliers'!$B:$B,0)),"")</f>
        <v/>
      </c>
      <c r="Q934" s="36" t="str">
        <f>IFERROR(INDEX('Level Multipliers'!$D:$D,MATCH(P934,'Level Multipliers'!$A:$A,0)),"")</f>
        <v/>
      </c>
      <c r="R934" s="37" t="str">
        <f t="shared" si="518"/>
        <v/>
      </c>
      <c r="S934" s="37" t="str">
        <f t="shared" si="519"/>
        <v/>
      </c>
      <c r="T934" s="38" t="str">
        <f t="shared" si="520"/>
        <v/>
      </c>
      <c r="U934" s="38" t="str">
        <f t="shared" si="521"/>
        <v/>
      </c>
      <c r="V934" s="38" t="b">
        <f t="shared" si="522"/>
        <v>1</v>
      </c>
      <c r="W934" s="37" t="str">
        <f t="array" ref="W934:AG934">IF(V934,"",IVSolution($M934,$N934,$O934,R934,S934,T934,U934,$E934,$F934,$G934,$H934,$I934))</f>
        <v/>
      </c>
      <c r="X934" s="37" t="str">
        <v/>
      </c>
      <c r="Y934" s="37" t="str">
        <v/>
      </c>
      <c r="Z934" s="39" t="str">
        <v/>
      </c>
      <c r="AA934" s="39" t="str">
        <v/>
      </c>
      <c r="AB934" s="37" t="str">
        <v/>
      </c>
      <c r="AC934" s="37" t="str">
        <v/>
      </c>
      <c r="AD934" s="37" t="str">
        <v/>
      </c>
      <c r="AE934" s="37" t="str">
        <v/>
      </c>
      <c r="AF934" s="37" t="str">
        <v/>
      </c>
      <c r="AG934" s="37" t="str">
        <v/>
      </c>
      <c r="AH934" s="40" t="str">
        <f t="shared" si="523"/>
        <v/>
      </c>
      <c r="AI934" s="36" t="str">
        <f>IFERROR(INDEX('Level Multipliers'!$D:$D,MATCH(AH934,'Level Multipliers'!$A:$A,0)),"")</f>
        <v/>
      </c>
      <c r="AJ934" s="37" t="str">
        <f t="shared" si="524"/>
        <v/>
      </c>
      <c r="AK934" s="37" t="str">
        <f t="shared" si="525"/>
        <v/>
      </c>
      <c r="AL934" s="38" t="str">
        <f t="shared" si="526"/>
        <v/>
      </c>
      <c r="AM934" s="38" t="str">
        <f t="shared" si="527"/>
        <v/>
      </c>
      <c r="AN934" s="38" t="b">
        <f t="shared" si="528"/>
        <v>1</v>
      </c>
      <c r="AO934" s="37" t="str">
        <f t="array" ref="AO934:AY934">IF(AN934,"",IVSolution($M934,$N934,$O934,AJ934,AK934,AL934,AM934,$E934,$F934,$G934,$H934,$I934))</f>
        <v/>
      </c>
      <c r="AP934" s="37" t="str">
        <v/>
      </c>
      <c r="AQ934" s="37" t="str">
        <v/>
      </c>
      <c r="AR934" s="39" t="str">
        <v/>
      </c>
      <c r="AS934" s="39" t="str">
        <v/>
      </c>
      <c r="AT934" s="37" t="str">
        <v/>
      </c>
      <c r="AU934" s="37" t="str">
        <v/>
      </c>
      <c r="AV934" s="37" t="str">
        <v/>
      </c>
      <c r="AW934" s="37" t="str">
        <v/>
      </c>
      <c r="AX934" s="37" t="str">
        <v/>
      </c>
      <c r="AY934" s="37" t="str">
        <v/>
      </c>
      <c r="AZ934" s="40" t="str">
        <f t="shared" si="529"/>
        <v/>
      </c>
      <c r="BA934" s="36" t="str">
        <f>IFERROR(INDEX('Level Multipliers'!$D:$D,MATCH(AZ934,'Level Multipliers'!$A:$A,0)),"")</f>
        <v/>
      </c>
      <c r="BB934" s="37" t="str">
        <f t="shared" si="530"/>
        <v/>
      </c>
      <c r="BC934" s="37" t="str">
        <f t="shared" si="531"/>
        <v/>
      </c>
      <c r="BD934" s="38" t="str">
        <f t="shared" si="532"/>
        <v/>
      </c>
      <c r="BE934" s="38" t="str">
        <f t="shared" si="533"/>
        <v/>
      </c>
      <c r="BF934" s="38" t="b">
        <f t="shared" si="534"/>
        <v>1</v>
      </c>
      <c r="BG934" s="37" t="str">
        <f t="array" ref="BG934:BQ934">IF(BF934,"",IVSolution($M934,$N934,$O934,BB934,BC934,BD934,BE934,$E934,$F934,$G934,$H934,$I934))</f>
        <v/>
      </c>
      <c r="BH934" s="37" t="str">
        <v/>
      </c>
      <c r="BI934" s="37" t="str">
        <v/>
      </c>
      <c r="BJ934" s="39" t="str">
        <v/>
      </c>
      <c r="BK934" s="39" t="str">
        <v/>
      </c>
      <c r="BL934" s="37" t="str">
        <v/>
      </c>
      <c r="BM934" s="37" t="str">
        <v/>
      </c>
      <c r="BN934" s="37" t="str">
        <v/>
      </c>
      <c r="BO934" s="37" t="str">
        <v/>
      </c>
      <c r="BP934" s="37" t="str">
        <v/>
      </c>
      <c r="BQ934" s="37" t="str">
        <v/>
      </c>
      <c r="BR934" s="40" t="str">
        <f t="shared" si="535"/>
        <v/>
      </c>
      <c r="BS934" s="36" t="str">
        <f>IFERROR(INDEX('Level Multipliers'!$D:$D,MATCH(BR934,'Level Multipliers'!$A:$A,0)),"")</f>
        <v/>
      </c>
      <c r="BT934" s="37" t="str">
        <f t="shared" si="536"/>
        <v/>
      </c>
      <c r="BU934" s="37" t="str">
        <f t="shared" si="537"/>
        <v/>
      </c>
      <c r="BV934" s="38" t="str">
        <f t="shared" si="538"/>
        <v/>
      </c>
      <c r="BW934" s="38" t="str">
        <f t="shared" si="539"/>
        <v/>
      </c>
      <c r="BX934" s="38" t="b">
        <f t="shared" si="540"/>
        <v>1</v>
      </c>
      <c r="BY934" s="37" t="str">
        <f t="array" ref="BY934:CI934">IF(BX934,"",IVSolution($M934,$N934,$O934,BT934,BU934,BV934,BW934,$E934,$F934,$G934,$H934,$I934))</f>
        <v/>
      </c>
      <c r="BZ934" s="37" t="str">
        <v/>
      </c>
      <c r="CA934" s="37" t="str">
        <v/>
      </c>
      <c r="CB934" s="39" t="str">
        <v/>
      </c>
      <c r="CC934" s="39" t="str">
        <v/>
      </c>
      <c r="CD934" s="37" t="str">
        <v/>
      </c>
      <c r="CE934" s="37" t="str">
        <v/>
      </c>
      <c r="CF934" s="37" t="str">
        <v/>
      </c>
      <c r="CG934" s="37" t="str">
        <v/>
      </c>
      <c r="CH934" s="37" t="str">
        <v/>
      </c>
      <c r="CI934" s="37" t="str">
        <v/>
      </c>
      <c r="CJ934" s="41" t="str">
        <f t="shared" si="541"/>
        <v/>
      </c>
      <c r="CK934" s="41" t="str">
        <f t="shared" si="542"/>
        <v/>
      </c>
      <c r="CL934" s="61" t="str">
        <f t="shared" si="543"/>
        <v/>
      </c>
      <c r="CM934" s="39" t="str">
        <f t="shared" si="544"/>
        <v/>
      </c>
      <c r="CN934" s="39" t="str">
        <f t="shared" si="545"/>
        <v/>
      </c>
      <c r="CO934" s="42" t="str">
        <f t="shared" si="546"/>
        <v/>
      </c>
      <c r="CP934" s="42" t="str">
        <f t="shared" si="547"/>
        <v/>
      </c>
      <c r="CQ934" s="42" t="str">
        <f t="shared" si="548"/>
        <v/>
      </c>
      <c r="CR934" s="42" t="str">
        <f t="shared" si="549"/>
        <v/>
      </c>
      <c r="CS934" s="42" t="str">
        <f t="shared" si="550"/>
        <v/>
      </c>
      <c r="CT934" s="42" t="str">
        <f t="shared" si="551"/>
        <v/>
      </c>
      <c r="CU934" s="43" t="str">
        <f t="shared" si="552"/>
        <v/>
      </c>
      <c r="CV934" s="43" t="str">
        <f t="shared" si="553"/>
        <v/>
      </c>
      <c r="CW934" s="43" t="str">
        <f t="shared" si="554"/>
        <v/>
      </c>
      <c r="CX934" s="13"/>
    </row>
    <row r="935" spans="1:102" x14ac:dyDescent="0.25">
      <c r="A935" s="31"/>
      <c r="B935" s="13"/>
      <c r="C935" s="13"/>
      <c r="D935" s="13"/>
      <c r="E935" s="32"/>
      <c r="F935" s="32"/>
      <c r="G935" s="32"/>
      <c r="H935" s="32"/>
      <c r="I935" s="32"/>
      <c r="J935" s="13"/>
      <c r="K935" s="33"/>
      <c r="L935" s="34" t="str">
        <f>IFERROR(INDEX('Pokemon Data'!A:A,MATCH($A935,'Pokemon Data'!$B:$B,0)),"")</f>
        <v/>
      </c>
      <c r="M935" s="34" t="str">
        <f>IFERROR(INDEX('Pokemon Data'!I:I,MATCH($A935,'Pokemon Data'!$B:$B,0)),"")</f>
        <v/>
      </c>
      <c r="N935" s="34" t="str">
        <f>IFERROR(INDEX('Pokemon Data'!J:J,MATCH($A935,'Pokemon Data'!$B:$B,0)),"")</f>
        <v/>
      </c>
      <c r="O935" s="34" t="str">
        <f>IFERROR(INDEX('Pokemon Data'!K:K,MATCH($A935,'Pokemon Data'!$B:$B,0)),"")</f>
        <v/>
      </c>
      <c r="P935" s="35" t="str">
        <f>IFERROR(INDEX('Level Multipliers'!$A:$A,MATCH($D935,'Level Multipliers'!$B:$B,0)),"")</f>
        <v/>
      </c>
      <c r="Q935" s="36" t="str">
        <f>IFERROR(INDEX('Level Multipliers'!$D:$D,MATCH(P935,'Level Multipliers'!$A:$A,0)),"")</f>
        <v/>
      </c>
      <c r="R935" s="37" t="str">
        <f t="shared" si="518"/>
        <v/>
      </c>
      <c r="S935" s="37" t="str">
        <f t="shared" si="519"/>
        <v/>
      </c>
      <c r="T935" s="38" t="str">
        <f t="shared" si="520"/>
        <v/>
      </c>
      <c r="U935" s="38" t="str">
        <f t="shared" si="521"/>
        <v/>
      </c>
      <c r="V935" s="38" t="b">
        <f t="shared" si="522"/>
        <v>1</v>
      </c>
      <c r="W935" s="37" t="str">
        <f t="array" ref="W935:AG935">IF(V935,"",IVSolution($M935,$N935,$O935,R935,S935,T935,U935,$E935,$F935,$G935,$H935,$I935))</f>
        <v/>
      </c>
      <c r="X935" s="37" t="str">
        <v/>
      </c>
      <c r="Y935" s="37" t="str">
        <v/>
      </c>
      <c r="Z935" s="39" t="str">
        <v/>
      </c>
      <c r="AA935" s="39" t="str">
        <v/>
      </c>
      <c r="AB935" s="37" t="str">
        <v/>
      </c>
      <c r="AC935" s="37" t="str">
        <v/>
      </c>
      <c r="AD935" s="37" t="str">
        <v/>
      </c>
      <c r="AE935" s="37" t="str">
        <v/>
      </c>
      <c r="AF935" s="37" t="str">
        <v/>
      </c>
      <c r="AG935" s="37" t="str">
        <v/>
      </c>
      <c r="AH935" s="40" t="str">
        <f t="shared" si="523"/>
        <v/>
      </c>
      <c r="AI935" s="36" t="str">
        <f>IFERROR(INDEX('Level Multipliers'!$D:$D,MATCH(AH935,'Level Multipliers'!$A:$A,0)),"")</f>
        <v/>
      </c>
      <c r="AJ935" s="37" t="str">
        <f t="shared" si="524"/>
        <v/>
      </c>
      <c r="AK935" s="37" t="str">
        <f t="shared" si="525"/>
        <v/>
      </c>
      <c r="AL935" s="38" t="str">
        <f t="shared" si="526"/>
        <v/>
      </c>
      <c r="AM935" s="38" t="str">
        <f t="shared" si="527"/>
        <v/>
      </c>
      <c r="AN935" s="38" t="b">
        <f t="shared" si="528"/>
        <v>1</v>
      </c>
      <c r="AO935" s="37" t="str">
        <f t="array" ref="AO935:AY935">IF(AN935,"",IVSolution($M935,$N935,$O935,AJ935,AK935,AL935,AM935,$E935,$F935,$G935,$H935,$I935))</f>
        <v/>
      </c>
      <c r="AP935" s="37" t="str">
        <v/>
      </c>
      <c r="AQ935" s="37" t="str">
        <v/>
      </c>
      <c r="AR935" s="39" t="str">
        <v/>
      </c>
      <c r="AS935" s="39" t="str">
        <v/>
      </c>
      <c r="AT935" s="37" t="str">
        <v/>
      </c>
      <c r="AU935" s="37" t="str">
        <v/>
      </c>
      <c r="AV935" s="37" t="str">
        <v/>
      </c>
      <c r="AW935" s="37" t="str">
        <v/>
      </c>
      <c r="AX935" s="37" t="str">
        <v/>
      </c>
      <c r="AY935" s="37" t="str">
        <v/>
      </c>
      <c r="AZ935" s="40" t="str">
        <f t="shared" si="529"/>
        <v/>
      </c>
      <c r="BA935" s="36" t="str">
        <f>IFERROR(INDEX('Level Multipliers'!$D:$D,MATCH(AZ935,'Level Multipliers'!$A:$A,0)),"")</f>
        <v/>
      </c>
      <c r="BB935" s="37" t="str">
        <f t="shared" si="530"/>
        <v/>
      </c>
      <c r="BC935" s="37" t="str">
        <f t="shared" si="531"/>
        <v/>
      </c>
      <c r="BD935" s="38" t="str">
        <f t="shared" si="532"/>
        <v/>
      </c>
      <c r="BE935" s="38" t="str">
        <f t="shared" si="533"/>
        <v/>
      </c>
      <c r="BF935" s="38" t="b">
        <f t="shared" si="534"/>
        <v>1</v>
      </c>
      <c r="BG935" s="37" t="str">
        <f t="array" ref="BG935:BQ935">IF(BF935,"",IVSolution($M935,$N935,$O935,BB935,BC935,BD935,BE935,$E935,$F935,$G935,$H935,$I935))</f>
        <v/>
      </c>
      <c r="BH935" s="37" t="str">
        <v/>
      </c>
      <c r="BI935" s="37" t="str">
        <v/>
      </c>
      <c r="BJ935" s="39" t="str">
        <v/>
      </c>
      <c r="BK935" s="39" t="str">
        <v/>
      </c>
      <c r="BL935" s="37" t="str">
        <v/>
      </c>
      <c r="BM935" s="37" t="str">
        <v/>
      </c>
      <c r="BN935" s="37" t="str">
        <v/>
      </c>
      <c r="BO935" s="37" t="str">
        <v/>
      </c>
      <c r="BP935" s="37" t="str">
        <v/>
      </c>
      <c r="BQ935" s="37" t="str">
        <v/>
      </c>
      <c r="BR935" s="40" t="str">
        <f t="shared" si="535"/>
        <v/>
      </c>
      <c r="BS935" s="36" t="str">
        <f>IFERROR(INDEX('Level Multipliers'!$D:$D,MATCH(BR935,'Level Multipliers'!$A:$A,0)),"")</f>
        <v/>
      </c>
      <c r="BT935" s="37" t="str">
        <f t="shared" si="536"/>
        <v/>
      </c>
      <c r="BU935" s="37" t="str">
        <f t="shared" si="537"/>
        <v/>
      </c>
      <c r="BV935" s="38" t="str">
        <f t="shared" si="538"/>
        <v/>
      </c>
      <c r="BW935" s="38" t="str">
        <f t="shared" si="539"/>
        <v/>
      </c>
      <c r="BX935" s="38" t="b">
        <f t="shared" si="540"/>
        <v>1</v>
      </c>
      <c r="BY935" s="37" t="str">
        <f t="array" ref="BY935:CI935">IF(BX935,"",IVSolution($M935,$N935,$O935,BT935,BU935,BV935,BW935,$E935,$F935,$G935,$H935,$I935))</f>
        <v/>
      </c>
      <c r="BZ935" s="37" t="str">
        <v/>
      </c>
      <c r="CA935" s="37" t="str">
        <v/>
      </c>
      <c r="CB935" s="39" t="str">
        <v/>
      </c>
      <c r="CC935" s="39" t="str">
        <v/>
      </c>
      <c r="CD935" s="37" t="str">
        <v/>
      </c>
      <c r="CE935" s="37" t="str">
        <v/>
      </c>
      <c r="CF935" s="37" t="str">
        <v/>
      </c>
      <c r="CG935" s="37" t="str">
        <v/>
      </c>
      <c r="CH935" s="37" t="str">
        <v/>
      </c>
      <c r="CI935" s="37" t="str">
        <v/>
      </c>
      <c r="CJ935" s="41" t="str">
        <f t="shared" si="541"/>
        <v/>
      </c>
      <c r="CK935" s="41" t="str">
        <f t="shared" si="542"/>
        <v/>
      </c>
      <c r="CL935" s="61" t="str">
        <f t="shared" si="543"/>
        <v/>
      </c>
      <c r="CM935" s="39" t="str">
        <f t="shared" si="544"/>
        <v/>
      </c>
      <c r="CN935" s="39" t="str">
        <f t="shared" si="545"/>
        <v/>
      </c>
      <c r="CO935" s="42" t="str">
        <f t="shared" si="546"/>
        <v/>
      </c>
      <c r="CP935" s="42" t="str">
        <f t="shared" si="547"/>
        <v/>
      </c>
      <c r="CQ935" s="42" t="str">
        <f t="shared" si="548"/>
        <v/>
      </c>
      <c r="CR935" s="42" t="str">
        <f t="shared" si="549"/>
        <v/>
      </c>
      <c r="CS935" s="42" t="str">
        <f t="shared" si="550"/>
        <v/>
      </c>
      <c r="CT935" s="42" t="str">
        <f t="shared" si="551"/>
        <v/>
      </c>
      <c r="CU935" s="43" t="str">
        <f t="shared" si="552"/>
        <v/>
      </c>
      <c r="CV935" s="43" t="str">
        <f t="shared" si="553"/>
        <v/>
      </c>
      <c r="CW935" s="43" t="str">
        <f t="shared" si="554"/>
        <v/>
      </c>
      <c r="CX935" s="13"/>
    </row>
    <row r="936" spans="1:102" x14ac:dyDescent="0.25">
      <c r="A936" s="31"/>
      <c r="B936" s="13"/>
      <c r="C936" s="13"/>
      <c r="D936" s="13"/>
      <c r="E936" s="32"/>
      <c r="F936" s="32"/>
      <c r="G936" s="32"/>
      <c r="H936" s="32"/>
      <c r="I936" s="32"/>
      <c r="J936" s="13"/>
      <c r="K936" s="33"/>
      <c r="L936" s="34" t="str">
        <f>IFERROR(INDEX('Pokemon Data'!A:A,MATCH($A936,'Pokemon Data'!$B:$B,0)),"")</f>
        <v/>
      </c>
      <c r="M936" s="34" t="str">
        <f>IFERROR(INDEX('Pokemon Data'!I:I,MATCH($A936,'Pokemon Data'!$B:$B,0)),"")</f>
        <v/>
      </c>
      <c r="N936" s="34" t="str">
        <f>IFERROR(INDEX('Pokemon Data'!J:J,MATCH($A936,'Pokemon Data'!$B:$B,0)),"")</f>
        <v/>
      </c>
      <c r="O936" s="34" t="str">
        <f>IFERROR(INDEX('Pokemon Data'!K:K,MATCH($A936,'Pokemon Data'!$B:$B,0)),"")</f>
        <v/>
      </c>
      <c r="P936" s="35" t="str">
        <f>IFERROR(INDEX('Level Multipliers'!$A:$A,MATCH($D936,'Level Multipliers'!$B:$B,0)),"")</f>
        <v/>
      </c>
      <c r="Q936" s="36" t="str">
        <f>IFERROR(INDEX('Level Multipliers'!$D:$D,MATCH(P936,'Level Multipliers'!$A:$A,0)),"")</f>
        <v/>
      </c>
      <c r="R936" s="37" t="str">
        <f t="shared" si="518"/>
        <v/>
      </c>
      <c r="S936" s="37" t="str">
        <f t="shared" si="519"/>
        <v/>
      </c>
      <c r="T936" s="38" t="str">
        <f t="shared" si="520"/>
        <v/>
      </c>
      <c r="U936" s="38" t="str">
        <f t="shared" si="521"/>
        <v/>
      </c>
      <c r="V936" s="38" t="b">
        <f t="shared" si="522"/>
        <v>1</v>
      </c>
      <c r="W936" s="37" t="str">
        <f t="array" ref="W936:AG936">IF(V936,"",IVSolution($M936,$N936,$O936,R936,S936,T936,U936,$E936,$F936,$G936,$H936,$I936))</f>
        <v/>
      </c>
      <c r="X936" s="37" t="str">
        <v/>
      </c>
      <c r="Y936" s="37" t="str">
        <v/>
      </c>
      <c r="Z936" s="39" t="str">
        <v/>
      </c>
      <c r="AA936" s="39" t="str">
        <v/>
      </c>
      <c r="AB936" s="37" t="str">
        <v/>
      </c>
      <c r="AC936" s="37" t="str">
        <v/>
      </c>
      <c r="AD936" s="37" t="str">
        <v/>
      </c>
      <c r="AE936" s="37" t="str">
        <v/>
      </c>
      <c r="AF936" s="37" t="str">
        <v/>
      </c>
      <c r="AG936" s="37" t="str">
        <v/>
      </c>
      <c r="AH936" s="40" t="str">
        <f t="shared" si="523"/>
        <v/>
      </c>
      <c r="AI936" s="36" t="str">
        <f>IFERROR(INDEX('Level Multipliers'!$D:$D,MATCH(AH936,'Level Multipliers'!$A:$A,0)),"")</f>
        <v/>
      </c>
      <c r="AJ936" s="37" t="str">
        <f t="shared" si="524"/>
        <v/>
      </c>
      <c r="AK936" s="37" t="str">
        <f t="shared" si="525"/>
        <v/>
      </c>
      <c r="AL936" s="38" t="str">
        <f t="shared" si="526"/>
        <v/>
      </c>
      <c r="AM936" s="38" t="str">
        <f t="shared" si="527"/>
        <v/>
      </c>
      <c r="AN936" s="38" t="b">
        <f t="shared" si="528"/>
        <v>1</v>
      </c>
      <c r="AO936" s="37" t="str">
        <f t="array" ref="AO936:AY936">IF(AN936,"",IVSolution($M936,$N936,$O936,AJ936,AK936,AL936,AM936,$E936,$F936,$G936,$H936,$I936))</f>
        <v/>
      </c>
      <c r="AP936" s="37" t="str">
        <v/>
      </c>
      <c r="AQ936" s="37" t="str">
        <v/>
      </c>
      <c r="AR936" s="39" t="str">
        <v/>
      </c>
      <c r="AS936" s="39" t="str">
        <v/>
      </c>
      <c r="AT936" s="37" t="str">
        <v/>
      </c>
      <c r="AU936" s="37" t="str">
        <v/>
      </c>
      <c r="AV936" s="37" t="str">
        <v/>
      </c>
      <c r="AW936" s="37" t="str">
        <v/>
      </c>
      <c r="AX936" s="37" t="str">
        <v/>
      </c>
      <c r="AY936" s="37" t="str">
        <v/>
      </c>
      <c r="AZ936" s="40" t="str">
        <f t="shared" si="529"/>
        <v/>
      </c>
      <c r="BA936" s="36" t="str">
        <f>IFERROR(INDEX('Level Multipliers'!$D:$D,MATCH(AZ936,'Level Multipliers'!$A:$A,0)),"")</f>
        <v/>
      </c>
      <c r="BB936" s="37" t="str">
        <f t="shared" si="530"/>
        <v/>
      </c>
      <c r="BC936" s="37" t="str">
        <f t="shared" si="531"/>
        <v/>
      </c>
      <c r="BD936" s="38" t="str">
        <f t="shared" si="532"/>
        <v/>
      </c>
      <c r="BE936" s="38" t="str">
        <f t="shared" si="533"/>
        <v/>
      </c>
      <c r="BF936" s="38" t="b">
        <f t="shared" si="534"/>
        <v>1</v>
      </c>
      <c r="BG936" s="37" t="str">
        <f t="array" ref="BG936:BQ936">IF(BF936,"",IVSolution($M936,$N936,$O936,BB936,BC936,BD936,BE936,$E936,$F936,$G936,$H936,$I936))</f>
        <v/>
      </c>
      <c r="BH936" s="37" t="str">
        <v/>
      </c>
      <c r="BI936" s="37" t="str">
        <v/>
      </c>
      <c r="BJ936" s="39" t="str">
        <v/>
      </c>
      <c r="BK936" s="39" t="str">
        <v/>
      </c>
      <c r="BL936" s="37" t="str">
        <v/>
      </c>
      <c r="BM936" s="37" t="str">
        <v/>
      </c>
      <c r="BN936" s="37" t="str">
        <v/>
      </c>
      <c r="BO936" s="37" t="str">
        <v/>
      </c>
      <c r="BP936" s="37" t="str">
        <v/>
      </c>
      <c r="BQ936" s="37" t="str">
        <v/>
      </c>
      <c r="BR936" s="40" t="str">
        <f t="shared" si="535"/>
        <v/>
      </c>
      <c r="BS936" s="36" t="str">
        <f>IFERROR(INDEX('Level Multipliers'!$D:$D,MATCH(BR936,'Level Multipliers'!$A:$A,0)),"")</f>
        <v/>
      </c>
      <c r="BT936" s="37" t="str">
        <f t="shared" si="536"/>
        <v/>
      </c>
      <c r="BU936" s="37" t="str">
        <f t="shared" si="537"/>
        <v/>
      </c>
      <c r="BV936" s="38" t="str">
        <f t="shared" si="538"/>
        <v/>
      </c>
      <c r="BW936" s="38" t="str">
        <f t="shared" si="539"/>
        <v/>
      </c>
      <c r="BX936" s="38" t="b">
        <f t="shared" si="540"/>
        <v>1</v>
      </c>
      <c r="BY936" s="37" t="str">
        <f t="array" ref="BY936:CI936">IF(BX936,"",IVSolution($M936,$N936,$O936,BT936,BU936,BV936,BW936,$E936,$F936,$G936,$H936,$I936))</f>
        <v/>
      </c>
      <c r="BZ936" s="37" t="str">
        <v/>
      </c>
      <c r="CA936" s="37" t="str">
        <v/>
      </c>
      <c r="CB936" s="39" t="str">
        <v/>
      </c>
      <c r="CC936" s="39" t="str">
        <v/>
      </c>
      <c r="CD936" s="37" t="str">
        <v/>
      </c>
      <c r="CE936" s="37" t="str">
        <v/>
      </c>
      <c r="CF936" s="37" t="str">
        <v/>
      </c>
      <c r="CG936" s="37" t="str">
        <v/>
      </c>
      <c r="CH936" s="37" t="str">
        <v/>
      </c>
      <c r="CI936" s="37" t="str">
        <v/>
      </c>
      <c r="CJ936" s="41" t="str">
        <f t="shared" si="541"/>
        <v/>
      </c>
      <c r="CK936" s="41" t="str">
        <f t="shared" si="542"/>
        <v/>
      </c>
      <c r="CL936" s="61" t="str">
        <f t="shared" si="543"/>
        <v/>
      </c>
      <c r="CM936" s="39" t="str">
        <f t="shared" si="544"/>
        <v/>
      </c>
      <c r="CN936" s="39" t="str">
        <f t="shared" si="545"/>
        <v/>
      </c>
      <c r="CO936" s="42" t="str">
        <f t="shared" si="546"/>
        <v/>
      </c>
      <c r="CP936" s="42" t="str">
        <f t="shared" si="547"/>
        <v/>
      </c>
      <c r="CQ936" s="42" t="str">
        <f t="shared" si="548"/>
        <v/>
      </c>
      <c r="CR936" s="42" t="str">
        <f t="shared" si="549"/>
        <v/>
      </c>
      <c r="CS936" s="42" t="str">
        <f t="shared" si="550"/>
        <v/>
      </c>
      <c r="CT936" s="42" t="str">
        <f t="shared" si="551"/>
        <v/>
      </c>
      <c r="CU936" s="43" t="str">
        <f t="shared" si="552"/>
        <v/>
      </c>
      <c r="CV936" s="43" t="str">
        <f t="shared" si="553"/>
        <v/>
      </c>
      <c r="CW936" s="43" t="str">
        <f t="shared" si="554"/>
        <v/>
      </c>
      <c r="CX936" s="13"/>
    </row>
    <row r="937" spans="1:102" x14ac:dyDescent="0.25">
      <c r="A937" s="31"/>
      <c r="B937" s="13"/>
      <c r="C937" s="13"/>
      <c r="D937" s="13"/>
      <c r="E937" s="32"/>
      <c r="F937" s="32"/>
      <c r="G937" s="32"/>
      <c r="H937" s="32"/>
      <c r="I937" s="32"/>
      <c r="J937" s="13"/>
      <c r="K937" s="33"/>
      <c r="L937" s="34" t="str">
        <f>IFERROR(INDEX('Pokemon Data'!A:A,MATCH($A937,'Pokemon Data'!$B:$B,0)),"")</f>
        <v/>
      </c>
      <c r="M937" s="34" t="str">
        <f>IFERROR(INDEX('Pokemon Data'!I:I,MATCH($A937,'Pokemon Data'!$B:$B,0)),"")</f>
        <v/>
      </c>
      <c r="N937" s="34" t="str">
        <f>IFERROR(INDEX('Pokemon Data'!J:J,MATCH($A937,'Pokemon Data'!$B:$B,0)),"")</f>
        <v/>
      </c>
      <c r="O937" s="34" t="str">
        <f>IFERROR(INDEX('Pokemon Data'!K:K,MATCH($A937,'Pokemon Data'!$B:$B,0)),"")</f>
        <v/>
      </c>
      <c r="P937" s="35" t="str">
        <f>IFERROR(INDEX('Level Multipliers'!$A:$A,MATCH($D937,'Level Multipliers'!$B:$B,0)),"")</f>
        <v/>
      </c>
      <c r="Q937" s="36" t="str">
        <f>IFERROR(INDEX('Level Multipliers'!$D:$D,MATCH(P937,'Level Multipliers'!$A:$A,0)),"")</f>
        <v/>
      </c>
      <c r="R937" s="37" t="str">
        <f t="shared" si="518"/>
        <v/>
      </c>
      <c r="S937" s="37" t="str">
        <f t="shared" si="519"/>
        <v/>
      </c>
      <c r="T937" s="38" t="str">
        <f t="shared" si="520"/>
        <v/>
      </c>
      <c r="U937" s="38" t="str">
        <f t="shared" si="521"/>
        <v/>
      </c>
      <c r="V937" s="38" t="b">
        <f t="shared" si="522"/>
        <v>1</v>
      </c>
      <c r="W937" s="37" t="str">
        <f t="array" ref="W937:AG937">IF(V937,"",IVSolution($M937,$N937,$O937,R937,S937,T937,U937,$E937,$F937,$G937,$H937,$I937))</f>
        <v/>
      </c>
      <c r="X937" s="37" t="str">
        <v/>
      </c>
      <c r="Y937" s="37" t="str">
        <v/>
      </c>
      <c r="Z937" s="39" t="str">
        <v/>
      </c>
      <c r="AA937" s="39" t="str">
        <v/>
      </c>
      <c r="AB937" s="37" t="str">
        <v/>
      </c>
      <c r="AC937" s="37" t="str">
        <v/>
      </c>
      <c r="AD937" s="37" t="str">
        <v/>
      </c>
      <c r="AE937" s="37" t="str">
        <v/>
      </c>
      <c r="AF937" s="37" t="str">
        <v/>
      </c>
      <c r="AG937" s="37" t="str">
        <v/>
      </c>
      <c r="AH937" s="40" t="str">
        <f t="shared" si="523"/>
        <v/>
      </c>
      <c r="AI937" s="36" t="str">
        <f>IFERROR(INDEX('Level Multipliers'!$D:$D,MATCH(AH937,'Level Multipliers'!$A:$A,0)),"")</f>
        <v/>
      </c>
      <c r="AJ937" s="37" t="str">
        <f t="shared" si="524"/>
        <v/>
      </c>
      <c r="AK937" s="37" t="str">
        <f t="shared" si="525"/>
        <v/>
      </c>
      <c r="AL937" s="38" t="str">
        <f t="shared" si="526"/>
        <v/>
      </c>
      <c r="AM937" s="38" t="str">
        <f t="shared" si="527"/>
        <v/>
      </c>
      <c r="AN937" s="38" t="b">
        <f t="shared" si="528"/>
        <v>1</v>
      </c>
      <c r="AO937" s="37" t="str">
        <f t="array" ref="AO937:AY937">IF(AN937,"",IVSolution($M937,$N937,$O937,AJ937,AK937,AL937,AM937,$E937,$F937,$G937,$H937,$I937))</f>
        <v/>
      </c>
      <c r="AP937" s="37" t="str">
        <v/>
      </c>
      <c r="AQ937" s="37" t="str">
        <v/>
      </c>
      <c r="AR937" s="39" t="str">
        <v/>
      </c>
      <c r="AS937" s="39" t="str">
        <v/>
      </c>
      <c r="AT937" s="37" t="str">
        <v/>
      </c>
      <c r="AU937" s="37" t="str">
        <v/>
      </c>
      <c r="AV937" s="37" t="str">
        <v/>
      </c>
      <c r="AW937" s="37" t="str">
        <v/>
      </c>
      <c r="AX937" s="37" t="str">
        <v/>
      </c>
      <c r="AY937" s="37" t="str">
        <v/>
      </c>
      <c r="AZ937" s="40" t="str">
        <f t="shared" si="529"/>
        <v/>
      </c>
      <c r="BA937" s="36" t="str">
        <f>IFERROR(INDEX('Level Multipliers'!$D:$D,MATCH(AZ937,'Level Multipliers'!$A:$A,0)),"")</f>
        <v/>
      </c>
      <c r="BB937" s="37" t="str">
        <f t="shared" si="530"/>
        <v/>
      </c>
      <c r="BC937" s="37" t="str">
        <f t="shared" si="531"/>
        <v/>
      </c>
      <c r="BD937" s="38" t="str">
        <f t="shared" si="532"/>
        <v/>
      </c>
      <c r="BE937" s="38" t="str">
        <f t="shared" si="533"/>
        <v/>
      </c>
      <c r="BF937" s="38" t="b">
        <f t="shared" si="534"/>
        <v>1</v>
      </c>
      <c r="BG937" s="37" t="str">
        <f t="array" ref="BG937:BQ937">IF(BF937,"",IVSolution($M937,$N937,$O937,BB937,BC937,BD937,BE937,$E937,$F937,$G937,$H937,$I937))</f>
        <v/>
      </c>
      <c r="BH937" s="37" t="str">
        <v/>
      </c>
      <c r="BI937" s="37" t="str">
        <v/>
      </c>
      <c r="BJ937" s="39" t="str">
        <v/>
      </c>
      <c r="BK937" s="39" t="str">
        <v/>
      </c>
      <c r="BL937" s="37" t="str">
        <v/>
      </c>
      <c r="BM937" s="37" t="str">
        <v/>
      </c>
      <c r="BN937" s="37" t="str">
        <v/>
      </c>
      <c r="BO937" s="37" t="str">
        <v/>
      </c>
      <c r="BP937" s="37" t="str">
        <v/>
      </c>
      <c r="BQ937" s="37" t="str">
        <v/>
      </c>
      <c r="BR937" s="40" t="str">
        <f t="shared" si="535"/>
        <v/>
      </c>
      <c r="BS937" s="36" t="str">
        <f>IFERROR(INDEX('Level Multipliers'!$D:$D,MATCH(BR937,'Level Multipliers'!$A:$A,0)),"")</f>
        <v/>
      </c>
      <c r="BT937" s="37" t="str">
        <f t="shared" si="536"/>
        <v/>
      </c>
      <c r="BU937" s="37" t="str">
        <f t="shared" si="537"/>
        <v/>
      </c>
      <c r="BV937" s="38" t="str">
        <f t="shared" si="538"/>
        <v/>
      </c>
      <c r="BW937" s="38" t="str">
        <f t="shared" si="539"/>
        <v/>
      </c>
      <c r="BX937" s="38" t="b">
        <f t="shared" si="540"/>
        <v>1</v>
      </c>
      <c r="BY937" s="37" t="str">
        <f t="array" ref="BY937:CI937">IF(BX937,"",IVSolution($M937,$N937,$O937,BT937,BU937,BV937,BW937,$E937,$F937,$G937,$H937,$I937))</f>
        <v/>
      </c>
      <c r="BZ937" s="37" t="str">
        <v/>
      </c>
      <c r="CA937" s="37" t="str">
        <v/>
      </c>
      <c r="CB937" s="39" t="str">
        <v/>
      </c>
      <c r="CC937" s="39" t="str">
        <v/>
      </c>
      <c r="CD937" s="37" t="str">
        <v/>
      </c>
      <c r="CE937" s="37" t="str">
        <v/>
      </c>
      <c r="CF937" s="37" t="str">
        <v/>
      </c>
      <c r="CG937" s="37" t="str">
        <v/>
      </c>
      <c r="CH937" s="37" t="str">
        <v/>
      </c>
      <c r="CI937" s="37" t="str">
        <v/>
      </c>
      <c r="CJ937" s="41" t="str">
        <f t="shared" si="541"/>
        <v/>
      </c>
      <c r="CK937" s="41" t="str">
        <f t="shared" si="542"/>
        <v/>
      </c>
      <c r="CL937" s="61" t="str">
        <f t="shared" si="543"/>
        <v/>
      </c>
      <c r="CM937" s="39" t="str">
        <f t="shared" si="544"/>
        <v/>
      </c>
      <c r="CN937" s="39" t="str">
        <f t="shared" si="545"/>
        <v/>
      </c>
      <c r="CO937" s="42" t="str">
        <f t="shared" si="546"/>
        <v/>
      </c>
      <c r="CP937" s="42" t="str">
        <f t="shared" si="547"/>
        <v/>
      </c>
      <c r="CQ937" s="42" t="str">
        <f t="shared" si="548"/>
        <v/>
      </c>
      <c r="CR937" s="42" t="str">
        <f t="shared" si="549"/>
        <v/>
      </c>
      <c r="CS937" s="42" t="str">
        <f t="shared" si="550"/>
        <v/>
      </c>
      <c r="CT937" s="42" t="str">
        <f t="shared" si="551"/>
        <v/>
      </c>
      <c r="CU937" s="43" t="str">
        <f t="shared" si="552"/>
        <v/>
      </c>
      <c r="CV937" s="43" t="str">
        <f t="shared" si="553"/>
        <v/>
      </c>
      <c r="CW937" s="43" t="str">
        <f t="shared" si="554"/>
        <v/>
      </c>
      <c r="CX937" s="13"/>
    </row>
    <row r="938" spans="1:102" x14ac:dyDescent="0.25">
      <c r="A938" s="31"/>
      <c r="B938" s="13"/>
      <c r="C938" s="13"/>
      <c r="D938" s="13"/>
      <c r="E938" s="32"/>
      <c r="F938" s="32"/>
      <c r="G938" s="32"/>
      <c r="H938" s="32"/>
      <c r="I938" s="32"/>
      <c r="J938" s="13"/>
      <c r="K938" s="33"/>
      <c r="L938" s="34" t="str">
        <f>IFERROR(INDEX('Pokemon Data'!A:A,MATCH($A938,'Pokemon Data'!$B:$B,0)),"")</f>
        <v/>
      </c>
      <c r="M938" s="34" t="str">
        <f>IFERROR(INDEX('Pokemon Data'!I:I,MATCH($A938,'Pokemon Data'!$B:$B,0)),"")</f>
        <v/>
      </c>
      <c r="N938" s="34" t="str">
        <f>IFERROR(INDEX('Pokemon Data'!J:J,MATCH($A938,'Pokemon Data'!$B:$B,0)),"")</f>
        <v/>
      </c>
      <c r="O938" s="34" t="str">
        <f>IFERROR(INDEX('Pokemon Data'!K:K,MATCH($A938,'Pokemon Data'!$B:$B,0)),"")</f>
        <v/>
      </c>
      <c r="P938" s="35" t="str">
        <f>IFERROR(INDEX('Level Multipliers'!$A:$A,MATCH($D938,'Level Multipliers'!$B:$B,0)),"")</f>
        <v/>
      </c>
      <c r="Q938" s="36" t="str">
        <f>IFERROR(INDEX('Level Multipliers'!$D:$D,MATCH(P938,'Level Multipliers'!$A:$A,0)),"")</f>
        <v/>
      </c>
      <c r="R938" s="37" t="str">
        <f t="shared" si="518"/>
        <v/>
      </c>
      <c r="S938" s="37" t="str">
        <f t="shared" si="519"/>
        <v/>
      </c>
      <c r="T938" s="38" t="str">
        <f t="shared" si="520"/>
        <v/>
      </c>
      <c r="U938" s="38" t="str">
        <f t="shared" si="521"/>
        <v/>
      </c>
      <c r="V938" s="38" t="b">
        <f t="shared" si="522"/>
        <v>1</v>
      </c>
      <c r="W938" s="37" t="str">
        <f t="array" ref="W938:AG938">IF(V938,"",IVSolution($M938,$N938,$O938,R938,S938,T938,U938,$E938,$F938,$G938,$H938,$I938))</f>
        <v/>
      </c>
      <c r="X938" s="37" t="str">
        <v/>
      </c>
      <c r="Y938" s="37" t="str">
        <v/>
      </c>
      <c r="Z938" s="39" t="str">
        <v/>
      </c>
      <c r="AA938" s="39" t="str">
        <v/>
      </c>
      <c r="AB938" s="37" t="str">
        <v/>
      </c>
      <c r="AC938" s="37" t="str">
        <v/>
      </c>
      <c r="AD938" s="37" t="str">
        <v/>
      </c>
      <c r="AE938" s="37" t="str">
        <v/>
      </c>
      <c r="AF938" s="37" t="str">
        <v/>
      </c>
      <c r="AG938" s="37" t="str">
        <v/>
      </c>
      <c r="AH938" s="40" t="str">
        <f t="shared" si="523"/>
        <v/>
      </c>
      <c r="AI938" s="36" t="str">
        <f>IFERROR(INDEX('Level Multipliers'!$D:$D,MATCH(AH938,'Level Multipliers'!$A:$A,0)),"")</f>
        <v/>
      </c>
      <c r="AJ938" s="37" t="str">
        <f t="shared" si="524"/>
        <v/>
      </c>
      <c r="AK938" s="37" t="str">
        <f t="shared" si="525"/>
        <v/>
      </c>
      <c r="AL938" s="38" t="str">
        <f t="shared" si="526"/>
        <v/>
      </c>
      <c r="AM938" s="38" t="str">
        <f t="shared" si="527"/>
        <v/>
      </c>
      <c r="AN938" s="38" t="b">
        <f t="shared" si="528"/>
        <v>1</v>
      </c>
      <c r="AO938" s="37" t="str">
        <f t="array" ref="AO938:AY938">IF(AN938,"",IVSolution($M938,$N938,$O938,AJ938,AK938,AL938,AM938,$E938,$F938,$G938,$H938,$I938))</f>
        <v/>
      </c>
      <c r="AP938" s="37" t="str">
        <v/>
      </c>
      <c r="AQ938" s="37" t="str">
        <v/>
      </c>
      <c r="AR938" s="39" t="str">
        <v/>
      </c>
      <c r="AS938" s="39" t="str">
        <v/>
      </c>
      <c r="AT938" s="37" t="str">
        <v/>
      </c>
      <c r="AU938" s="37" t="str">
        <v/>
      </c>
      <c r="AV938" s="37" t="str">
        <v/>
      </c>
      <c r="AW938" s="37" t="str">
        <v/>
      </c>
      <c r="AX938" s="37" t="str">
        <v/>
      </c>
      <c r="AY938" s="37" t="str">
        <v/>
      </c>
      <c r="AZ938" s="40" t="str">
        <f t="shared" si="529"/>
        <v/>
      </c>
      <c r="BA938" s="36" t="str">
        <f>IFERROR(INDEX('Level Multipliers'!$D:$D,MATCH(AZ938,'Level Multipliers'!$A:$A,0)),"")</f>
        <v/>
      </c>
      <c r="BB938" s="37" t="str">
        <f t="shared" si="530"/>
        <v/>
      </c>
      <c r="BC938" s="37" t="str">
        <f t="shared" si="531"/>
        <v/>
      </c>
      <c r="BD938" s="38" t="str">
        <f t="shared" si="532"/>
        <v/>
      </c>
      <c r="BE938" s="38" t="str">
        <f t="shared" si="533"/>
        <v/>
      </c>
      <c r="BF938" s="38" t="b">
        <f t="shared" si="534"/>
        <v>1</v>
      </c>
      <c r="BG938" s="37" t="str">
        <f t="array" ref="BG938:BQ938">IF(BF938,"",IVSolution($M938,$N938,$O938,BB938,BC938,BD938,BE938,$E938,$F938,$G938,$H938,$I938))</f>
        <v/>
      </c>
      <c r="BH938" s="37" t="str">
        <v/>
      </c>
      <c r="BI938" s="37" t="str">
        <v/>
      </c>
      <c r="BJ938" s="39" t="str">
        <v/>
      </c>
      <c r="BK938" s="39" t="str">
        <v/>
      </c>
      <c r="BL938" s="37" t="str">
        <v/>
      </c>
      <c r="BM938" s="37" t="str">
        <v/>
      </c>
      <c r="BN938" s="37" t="str">
        <v/>
      </c>
      <c r="BO938" s="37" t="str">
        <v/>
      </c>
      <c r="BP938" s="37" t="str">
        <v/>
      </c>
      <c r="BQ938" s="37" t="str">
        <v/>
      </c>
      <c r="BR938" s="40" t="str">
        <f t="shared" si="535"/>
        <v/>
      </c>
      <c r="BS938" s="36" t="str">
        <f>IFERROR(INDEX('Level Multipliers'!$D:$D,MATCH(BR938,'Level Multipliers'!$A:$A,0)),"")</f>
        <v/>
      </c>
      <c r="BT938" s="37" t="str">
        <f t="shared" si="536"/>
        <v/>
      </c>
      <c r="BU938" s="37" t="str">
        <f t="shared" si="537"/>
        <v/>
      </c>
      <c r="BV938" s="38" t="str">
        <f t="shared" si="538"/>
        <v/>
      </c>
      <c r="BW938" s="38" t="str">
        <f t="shared" si="539"/>
        <v/>
      </c>
      <c r="BX938" s="38" t="b">
        <f t="shared" si="540"/>
        <v>1</v>
      </c>
      <c r="BY938" s="37" t="str">
        <f t="array" ref="BY938:CI938">IF(BX938,"",IVSolution($M938,$N938,$O938,BT938,BU938,BV938,BW938,$E938,$F938,$G938,$H938,$I938))</f>
        <v/>
      </c>
      <c r="BZ938" s="37" t="str">
        <v/>
      </c>
      <c r="CA938" s="37" t="str">
        <v/>
      </c>
      <c r="CB938" s="39" t="str">
        <v/>
      </c>
      <c r="CC938" s="39" t="str">
        <v/>
      </c>
      <c r="CD938" s="37" t="str">
        <v/>
      </c>
      <c r="CE938" s="37" t="str">
        <v/>
      </c>
      <c r="CF938" s="37" t="str">
        <v/>
      </c>
      <c r="CG938" s="37" t="str">
        <v/>
      </c>
      <c r="CH938" s="37" t="str">
        <v/>
      </c>
      <c r="CI938" s="37" t="str">
        <v/>
      </c>
      <c r="CJ938" s="41" t="str">
        <f t="shared" si="541"/>
        <v/>
      </c>
      <c r="CK938" s="41" t="str">
        <f t="shared" si="542"/>
        <v/>
      </c>
      <c r="CL938" s="61" t="str">
        <f t="shared" si="543"/>
        <v/>
      </c>
      <c r="CM938" s="39" t="str">
        <f t="shared" si="544"/>
        <v/>
      </c>
      <c r="CN938" s="39" t="str">
        <f t="shared" si="545"/>
        <v/>
      </c>
      <c r="CO938" s="42" t="str">
        <f t="shared" si="546"/>
        <v/>
      </c>
      <c r="CP938" s="42" t="str">
        <f t="shared" si="547"/>
        <v/>
      </c>
      <c r="CQ938" s="42" t="str">
        <f t="shared" si="548"/>
        <v/>
      </c>
      <c r="CR938" s="42" t="str">
        <f t="shared" si="549"/>
        <v/>
      </c>
      <c r="CS938" s="42" t="str">
        <f t="shared" si="550"/>
        <v/>
      </c>
      <c r="CT938" s="42" t="str">
        <f t="shared" si="551"/>
        <v/>
      </c>
      <c r="CU938" s="43" t="str">
        <f t="shared" si="552"/>
        <v/>
      </c>
      <c r="CV938" s="43" t="str">
        <f t="shared" si="553"/>
        <v/>
      </c>
      <c r="CW938" s="43" t="str">
        <f t="shared" si="554"/>
        <v/>
      </c>
      <c r="CX938" s="13"/>
    </row>
    <row r="939" spans="1:102" x14ac:dyDescent="0.25">
      <c r="A939" s="31"/>
      <c r="B939" s="13"/>
      <c r="C939" s="13"/>
      <c r="D939" s="13"/>
      <c r="E939" s="32"/>
      <c r="F939" s="32"/>
      <c r="G939" s="32"/>
      <c r="H939" s="32"/>
      <c r="I939" s="32"/>
      <c r="J939" s="13"/>
      <c r="K939" s="33"/>
      <c r="L939" s="34" t="str">
        <f>IFERROR(INDEX('Pokemon Data'!A:A,MATCH($A939,'Pokemon Data'!$B:$B,0)),"")</f>
        <v/>
      </c>
      <c r="M939" s="34" t="str">
        <f>IFERROR(INDEX('Pokemon Data'!I:I,MATCH($A939,'Pokemon Data'!$B:$B,0)),"")</f>
        <v/>
      </c>
      <c r="N939" s="34" t="str">
        <f>IFERROR(INDEX('Pokemon Data'!J:J,MATCH($A939,'Pokemon Data'!$B:$B,0)),"")</f>
        <v/>
      </c>
      <c r="O939" s="34" t="str">
        <f>IFERROR(INDEX('Pokemon Data'!K:K,MATCH($A939,'Pokemon Data'!$B:$B,0)),"")</f>
        <v/>
      </c>
      <c r="P939" s="35" t="str">
        <f>IFERROR(INDEX('Level Multipliers'!$A:$A,MATCH($D939,'Level Multipliers'!$B:$B,0)),"")</f>
        <v/>
      </c>
      <c r="Q939" s="36" t="str">
        <f>IFERROR(INDEX('Level Multipliers'!$D:$D,MATCH(P939,'Level Multipliers'!$A:$A,0)),"")</f>
        <v/>
      </c>
      <c r="R939" s="37" t="str">
        <f t="shared" si="518"/>
        <v/>
      </c>
      <c r="S939" s="37" t="str">
        <f t="shared" si="519"/>
        <v/>
      </c>
      <c r="T939" s="38" t="str">
        <f t="shared" si="520"/>
        <v/>
      </c>
      <c r="U939" s="38" t="str">
        <f t="shared" si="521"/>
        <v/>
      </c>
      <c r="V939" s="38" t="b">
        <f t="shared" si="522"/>
        <v>1</v>
      </c>
      <c r="W939" s="37" t="str">
        <f t="array" ref="W939:AG939">IF(V939,"",IVSolution($M939,$N939,$O939,R939,S939,T939,U939,$E939,$F939,$G939,$H939,$I939))</f>
        <v/>
      </c>
      <c r="X939" s="37" t="str">
        <v/>
      </c>
      <c r="Y939" s="37" t="str">
        <v/>
      </c>
      <c r="Z939" s="39" t="str">
        <v/>
      </c>
      <c r="AA939" s="39" t="str">
        <v/>
      </c>
      <c r="AB939" s="37" t="str">
        <v/>
      </c>
      <c r="AC939" s="37" t="str">
        <v/>
      </c>
      <c r="AD939" s="37" t="str">
        <v/>
      </c>
      <c r="AE939" s="37" t="str">
        <v/>
      </c>
      <c r="AF939" s="37" t="str">
        <v/>
      </c>
      <c r="AG939" s="37" t="str">
        <v/>
      </c>
      <c r="AH939" s="40" t="str">
        <f t="shared" si="523"/>
        <v/>
      </c>
      <c r="AI939" s="36" t="str">
        <f>IFERROR(INDEX('Level Multipliers'!$D:$D,MATCH(AH939,'Level Multipliers'!$A:$A,0)),"")</f>
        <v/>
      </c>
      <c r="AJ939" s="37" t="str">
        <f t="shared" si="524"/>
        <v/>
      </c>
      <c r="AK939" s="37" t="str">
        <f t="shared" si="525"/>
        <v/>
      </c>
      <c r="AL939" s="38" t="str">
        <f t="shared" si="526"/>
        <v/>
      </c>
      <c r="AM939" s="38" t="str">
        <f t="shared" si="527"/>
        <v/>
      </c>
      <c r="AN939" s="38" t="b">
        <f t="shared" si="528"/>
        <v>1</v>
      </c>
      <c r="AO939" s="37" t="str">
        <f t="array" ref="AO939:AY939">IF(AN939,"",IVSolution($M939,$N939,$O939,AJ939,AK939,AL939,AM939,$E939,$F939,$G939,$H939,$I939))</f>
        <v/>
      </c>
      <c r="AP939" s="37" t="str">
        <v/>
      </c>
      <c r="AQ939" s="37" t="str">
        <v/>
      </c>
      <c r="AR939" s="39" t="str">
        <v/>
      </c>
      <c r="AS939" s="39" t="str">
        <v/>
      </c>
      <c r="AT939" s="37" t="str">
        <v/>
      </c>
      <c r="AU939" s="37" t="str">
        <v/>
      </c>
      <c r="AV939" s="37" t="str">
        <v/>
      </c>
      <c r="AW939" s="37" t="str">
        <v/>
      </c>
      <c r="AX939" s="37" t="str">
        <v/>
      </c>
      <c r="AY939" s="37" t="str">
        <v/>
      </c>
      <c r="AZ939" s="40" t="str">
        <f t="shared" si="529"/>
        <v/>
      </c>
      <c r="BA939" s="36" t="str">
        <f>IFERROR(INDEX('Level Multipliers'!$D:$D,MATCH(AZ939,'Level Multipliers'!$A:$A,0)),"")</f>
        <v/>
      </c>
      <c r="BB939" s="37" t="str">
        <f t="shared" si="530"/>
        <v/>
      </c>
      <c r="BC939" s="37" t="str">
        <f t="shared" si="531"/>
        <v/>
      </c>
      <c r="BD939" s="38" t="str">
        <f t="shared" si="532"/>
        <v/>
      </c>
      <c r="BE939" s="38" t="str">
        <f t="shared" si="533"/>
        <v/>
      </c>
      <c r="BF939" s="38" t="b">
        <f t="shared" si="534"/>
        <v>1</v>
      </c>
      <c r="BG939" s="37" t="str">
        <f t="array" ref="BG939:BQ939">IF(BF939,"",IVSolution($M939,$N939,$O939,BB939,BC939,BD939,BE939,$E939,$F939,$G939,$H939,$I939))</f>
        <v/>
      </c>
      <c r="BH939" s="37" t="str">
        <v/>
      </c>
      <c r="BI939" s="37" t="str">
        <v/>
      </c>
      <c r="BJ939" s="39" t="str">
        <v/>
      </c>
      <c r="BK939" s="39" t="str">
        <v/>
      </c>
      <c r="BL939" s="37" t="str">
        <v/>
      </c>
      <c r="BM939" s="37" t="str">
        <v/>
      </c>
      <c r="BN939" s="37" t="str">
        <v/>
      </c>
      <c r="BO939" s="37" t="str">
        <v/>
      </c>
      <c r="BP939" s="37" t="str">
        <v/>
      </c>
      <c r="BQ939" s="37" t="str">
        <v/>
      </c>
      <c r="BR939" s="40" t="str">
        <f t="shared" si="535"/>
        <v/>
      </c>
      <c r="BS939" s="36" t="str">
        <f>IFERROR(INDEX('Level Multipliers'!$D:$D,MATCH(BR939,'Level Multipliers'!$A:$A,0)),"")</f>
        <v/>
      </c>
      <c r="BT939" s="37" t="str">
        <f t="shared" si="536"/>
        <v/>
      </c>
      <c r="BU939" s="37" t="str">
        <f t="shared" si="537"/>
        <v/>
      </c>
      <c r="BV939" s="38" t="str">
        <f t="shared" si="538"/>
        <v/>
      </c>
      <c r="BW939" s="38" t="str">
        <f t="shared" si="539"/>
        <v/>
      </c>
      <c r="BX939" s="38" t="b">
        <f t="shared" si="540"/>
        <v>1</v>
      </c>
      <c r="BY939" s="37" t="str">
        <f t="array" ref="BY939:CI939">IF(BX939,"",IVSolution($M939,$N939,$O939,BT939,BU939,BV939,BW939,$E939,$F939,$G939,$H939,$I939))</f>
        <v/>
      </c>
      <c r="BZ939" s="37" t="str">
        <v/>
      </c>
      <c r="CA939" s="37" t="str">
        <v/>
      </c>
      <c r="CB939" s="39" t="str">
        <v/>
      </c>
      <c r="CC939" s="39" t="str">
        <v/>
      </c>
      <c r="CD939" s="37" t="str">
        <v/>
      </c>
      <c r="CE939" s="37" t="str">
        <v/>
      </c>
      <c r="CF939" s="37" t="str">
        <v/>
      </c>
      <c r="CG939" s="37" t="str">
        <v/>
      </c>
      <c r="CH939" s="37" t="str">
        <v/>
      </c>
      <c r="CI939" s="37" t="str">
        <v/>
      </c>
      <c r="CJ939" s="41" t="str">
        <f t="shared" si="541"/>
        <v/>
      </c>
      <c r="CK939" s="41" t="str">
        <f t="shared" si="542"/>
        <v/>
      </c>
      <c r="CL939" s="61" t="str">
        <f t="shared" si="543"/>
        <v/>
      </c>
      <c r="CM939" s="39" t="str">
        <f t="shared" si="544"/>
        <v/>
      </c>
      <c r="CN939" s="39" t="str">
        <f t="shared" si="545"/>
        <v/>
      </c>
      <c r="CO939" s="42" t="str">
        <f t="shared" si="546"/>
        <v/>
      </c>
      <c r="CP939" s="42" t="str">
        <f t="shared" si="547"/>
        <v/>
      </c>
      <c r="CQ939" s="42" t="str">
        <f t="shared" si="548"/>
        <v/>
      </c>
      <c r="CR939" s="42" t="str">
        <f t="shared" si="549"/>
        <v/>
      </c>
      <c r="CS939" s="42" t="str">
        <f t="shared" si="550"/>
        <v/>
      </c>
      <c r="CT939" s="42" t="str">
        <f t="shared" si="551"/>
        <v/>
      </c>
      <c r="CU939" s="43" t="str">
        <f t="shared" si="552"/>
        <v/>
      </c>
      <c r="CV939" s="43" t="str">
        <f t="shared" si="553"/>
        <v/>
      </c>
      <c r="CW939" s="43" t="str">
        <f t="shared" si="554"/>
        <v/>
      </c>
      <c r="CX939" s="13"/>
    </row>
    <row r="940" spans="1:102" x14ac:dyDescent="0.25">
      <c r="A940" s="31"/>
      <c r="B940" s="13"/>
      <c r="C940" s="13"/>
      <c r="D940" s="13"/>
      <c r="E940" s="32"/>
      <c r="F940" s="32"/>
      <c r="G940" s="32"/>
      <c r="H940" s="32"/>
      <c r="I940" s="32"/>
      <c r="J940" s="13"/>
      <c r="K940" s="33"/>
      <c r="L940" s="34" t="str">
        <f>IFERROR(INDEX('Pokemon Data'!A:A,MATCH($A940,'Pokemon Data'!$B:$B,0)),"")</f>
        <v/>
      </c>
      <c r="M940" s="34" t="str">
        <f>IFERROR(INDEX('Pokemon Data'!I:I,MATCH($A940,'Pokemon Data'!$B:$B,0)),"")</f>
        <v/>
      </c>
      <c r="N940" s="34" t="str">
        <f>IFERROR(INDEX('Pokemon Data'!J:J,MATCH($A940,'Pokemon Data'!$B:$B,0)),"")</f>
        <v/>
      </c>
      <c r="O940" s="34" t="str">
        <f>IFERROR(INDEX('Pokemon Data'!K:K,MATCH($A940,'Pokemon Data'!$B:$B,0)),"")</f>
        <v/>
      </c>
      <c r="P940" s="35" t="str">
        <f>IFERROR(INDEX('Level Multipliers'!$A:$A,MATCH($D940,'Level Multipliers'!$B:$B,0)),"")</f>
        <v/>
      </c>
      <c r="Q940" s="36" t="str">
        <f>IFERROR(INDEX('Level Multipliers'!$D:$D,MATCH(P940,'Level Multipliers'!$A:$A,0)),"")</f>
        <v/>
      </c>
      <c r="R940" s="37" t="str">
        <f t="shared" si="518"/>
        <v/>
      </c>
      <c r="S940" s="37" t="str">
        <f t="shared" si="519"/>
        <v/>
      </c>
      <c r="T940" s="38" t="str">
        <f t="shared" si="520"/>
        <v/>
      </c>
      <c r="U940" s="38" t="str">
        <f t="shared" si="521"/>
        <v/>
      </c>
      <c r="V940" s="38" t="b">
        <f t="shared" si="522"/>
        <v>1</v>
      </c>
      <c r="W940" s="37" t="str">
        <f t="array" ref="W940:AG940">IF(V940,"",IVSolution($M940,$N940,$O940,R940,S940,T940,U940,$E940,$F940,$G940,$H940,$I940))</f>
        <v/>
      </c>
      <c r="X940" s="37" t="str">
        <v/>
      </c>
      <c r="Y940" s="37" t="str">
        <v/>
      </c>
      <c r="Z940" s="39" t="str">
        <v/>
      </c>
      <c r="AA940" s="39" t="str">
        <v/>
      </c>
      <c r="AB940" s="37" t="str">
        <v/>
      </c>
      <c r="AC940" s="37" t="str">
        <v/>
      </c>
      <c r="AD940" s="37" t="str">
        <v/>
      </c>
      <c r="AE940" s="37" t="str">
        <v/>
      </c>
      <c r="AF940" s="37" t="str">
        <v/>
      </c>
      <c r="AG940" s="37" t="str">
        <v/>
      </c>
      <c r="AH940" s="40" t="str">
        <f t="shared" si="523"/>
        <v/>
      </c>
      <c r="AI940" s="36" t="str">
        <f>IFERROR(INDEX('Level Multipliers'!$D:$D,MATCH(AH940,'Level Multipliers'!$A:$A,0)),"")</f>
        <v/>
      </c>
      <c r="AJ940" s="37" t="str">
        <f t="shared" si="524"/>
        <v/>
      </c>
      <c r="AK940" s="37" t="str">
        <f t="shared" si="525"/>
        <v/>
      </c>
      <c r="AL940" s="38" t="str">
        <f t="shared" si="526"/>
        <v/>
      </c>
      <c r="AM940" s="38" t="str">
        <f t="shared" si="527"/>
        <v/>
      </c>
      <c r="AN940" s="38" t="b">
        <f t="shared" si="528"/>
        <v>1</v>
      </c>
      <c r="AO940" s="37" t="str">
        <f t="array" ref="AO940:AY940">IF(AN940,"",IVSolution($M940,$N940,$O940,AJ940,AK940,AL940,AM940,$E940,$F940,$G940,$H940,$I940))</f>
        <v/>
      </c>
      <c r="AP940" s="37" t="str">
        <v/>
      </c>
      <c r="AQ940" s="37" t="str">
        <v/>
      </c>
      <c r="AR940" s="39" t="str">
        <v/>
      </c>
      <c r="AS940" s="39" t="str">
        <v/>
      </c>
      <c r="AT940" s="37" t="str">
        <v/>
      </c>
      <c r="AU940" s="37" t="str">
        <v/>
      </c>
      <c r="AV940" s="37" t="str">
        <v/>
      </c>
      <c r="AW940" s="37" t="str">
        <v/>
      </c>
      <c r="AX940" s="37" t="str">
        <v/>
      </c>
      <c r="AY940" s="37" t="str">
        <v/>
      </c>
      <c r="AZ940" s="40" t="str">
        <f t="shared" si="529"/>
        <v/>
      </c>
      <c r="BA940" s="36" t="str">
        <f>IFERROR(INDEX('Level Multipliers'!$D:$D,MATCH(AZ940,'Level Multipliers'!$A:$A,0)),"")</f>
        <v/>
      </c>
      <c r="BB940" s="37" t="str">
        <f t="shared" si="530"/>
        <v/>
      </c>
      <c r="BC940" s="37" t="str">
        <f t="shared" si="531"/>
        <v/>
      </c>
      <c r="BD940" s="38" t="str">
        <f t="shared" si="532"/>
        <v/>
      </c>
      <c r="BE940" s="38" t="str">
        <f t="shared" si="533"/>
        <v/>
      </c>
      <c r="BF940" s="38" t="b">
        <f t="shared" si="534"/>
        <v>1</v>
      </c>
      <c r="BG940" s="37" t="str">
        <f t="array" ref="BG940:BQ940">IF(BF940,"",IVSolution($M940,$N940,$O940,BB940,BC940,BD940,BE940,$E940,$F940,$G940,$H940,$I940))</f>
        <v/>
      </c>
      <c r="BH940" s="37" t="str">
        <v/>
      </c>
      <c r="BI940" s="37" t="str">
        <v/>
      </c>
      <c r="BJ940" s="39" t="str">
        <v/>
      </c>
      <c r="BK940" s="39" t="str">
        <v/>
      </c>
      <c r="BL940" s="37" t="str">
        <v/>
      </c>
      <c r="BM940" s="37" t="str">
        <v/>
      </c>
      <c r="BN940" s="37" t="str">
        <v/>
      </c>
      <c r="BO940" s="37" t="str">
        <v/>
      </c>
      <c r="BP940" s="37" t="str">
        <v/>
      </c>
      <c r="BQ940" s="37" t="str">
        <v/>
      </c>
      <c r="BR940" s="40" t="str">
        <f t="shared" si="535"/>
        <v/>
      </c>
      <c r="BS940" s="36" t="str">
        <f>IFERROR(INDEX('Level Multipliers'!$D:$D,MATCH(BR940,'Level Multipliers'!$A:$A,0)),"")</f>
        <v/>
      </c>
      <c r="BT940" s="37" t="str">
        <f t="shared" si="536"/>
        <v/>
      </c>
      <c r="BU940" s="37" t="str">
        <f t="shared" si="537"/>
        <v/>
      </c>
      <c r="BV940" s="38" t="str">
        <f t="shared" si="538"/>
        <v/>
      </c>
      <c r="BW940" s="38" t="str">
        <f t="shared" si="539"/>
        <v/>
      </c>
      <c r="BX940" s="38" t="b">
        <f t="shared" si="540"/>
        <v>1</v>
      </c>
      <c r="BY940" s="37" t="str">
        <f t="array" ref="BY940:CI940">IF(BX940,"",IVSolution($M940,$N940,$O940,BT940,BU940,BV940,BW940,$E940,$F940,$G940,$H940,$I940))</f>
        <v/>
      </c>
      <c r="BZ940" s="37" t="str">
        <v/>
      </c>
      <c r="CA940" s="37" t="str">
        <v/>
      </c>
      <c r="CB940" s="39" t="str">
        <v/>
      </c>
      <c r="CC940" s="39" t="str">
        <v/>
      </c>
      <c r="CD940" s="37" t="str">
        <v/>
      </c>
      <c r="CE940" s="37" t="str">
        <v/>
      </c>
      <c r="CF940" s="37" t="str">
        <v/>
      </c>
      <c r="CG940" s="37" t="str">
        <v/>
      </c>
      <c r="CH940" s="37" t="str">
        <v/>
      </c>
      <c r="CI940" s="37" t="str">
        <v/>
      </c>
      <c r="CJ940" s="41" t="str">
        <f t="shared" si="541"/>
        <v/>
      </c>
      <c r="CK940" s="41" t="str">
        <f t="shared" si="542"/>
        <v/>
      </c>
      <c r="CL940" s="61" t="str">
        <f t="shared" si="543"/>
        <v/>
      </c>
      <c r="CM940" s="39" t="str">
        <f t="shared" si="544"/>
        <v/>
      </c>
      <c r="CN940" s="39" t="str">
        <f t="shared" si="545"/>
        <v/>
      </c>
      <c r="CO940" s="42" t="str">
        <f t="shared" si="546"/>
        <v/>
      </c>
      <c r="CP940" s="42" t="str">
        <f t="shared" si="547"/>
        <v/>
      </c>
      <c r="CQ940" s="42" t="str">
        <f t="shared" si="548"/>
        <v/>
      </c>
      <c r="CR940" s="42" t="str">
        <f t="shared" si="549"/>
        <v/>
      </c>
      <c r="CS940" s="42" t="str">
        <f t="shared" si="550"/>
        <v/>
      </c>
      <c r="CT940" s="42" t="str">
        <f t="shared" si="551"/>
        <v/>
      </c>
      <c r="CU940" s="43" t="str">
        <f t="shared" si="552"/>
        <v/>
      </c>
      <c r="CV940" s="43" t="str">
        <f t="shared" si="553"/>
        <v/>
      </c>
      <c r="CW940" s="43" t="str">
        <f t="shared" si="554"/>
        <v/>
      </c>
      <c r="CX940" s="13"/>
    </row>
    <row r="941" spans="1:102" x14ac:dyDescent="0.25">
      <c r="A941" s="31"/>
      <c r="B941" s="13"/>
      <c r="C941" s="13"/>
      <c r="D941" s="13"/>
      <c r="E941" s="32"/>
      <c r="F941" s="32"/>
      <c r="G941" s="32"/>
      <c r="H941" s="32"/>
      <c r="I941" s="32"/>
      <c r="J941" s="13"/>
      <c r="K941" s="33"/>
      <c r="L941" s="34" t="str">
        <f>IFERROR(INDEX('Pokemon Data'!A:A,MATCH($A941,'Pokemon Data'!$B:$B,0)),"")</f>
        <v/>
      </c>
      <c r="M941" s="34" t="str">
        <f>IFERROR(INDEX('Pokemon Data'!I:I,MATCH($A941,'Pokemon Data'!$B:$B,0)),"")</f>
        <v/>
      </c>
      <c r="N941" s="34" t="str">
        <f>IFERROR(INDEX('Pokemon Data'!J:J,MATCH($A941,'Pokemon Data'!$B:$B,0)),"")</f>
        <v/>
      </c>
      <c r="O941" s="34" t="str">
        <f>IFERROR(INDEX('Pokemon Data'!K:K,MATCH($A941,'Pokemon Data'!$B:$B,0)),"")</f>
        <v/>
      </c>
      <c r="P941" s="35" t="str">
        <f>IFERROR(INDEX('Level Multipliers'!$A:$A,MATCH($D941,'Level Multipliers'!$B:$B,0)),"")</f>
        <v/>
      </c>
      <c r="Q941" s="36" t="str">
        <f>IFERROR(INDEX('Level Multipliers'!$D:$D,MATCH(P941,'Level Multipliers'!$A:$A,0)),"")</f>
        <v/>
      </c>
      <c r="R941" s="37" t="str">
        <f t="shared" si="518"/>
        <v/>
      </c>
      <c r="S941" s="37" t="str">
        <f t="shared" si="519"/>
        <v/>
      </c>
      <c r="T941" s="38" t="str">
        <f t="shared" si="520"/>
        <v/>
      </c>
      <c r="U941" s="38" t="str">
        <f t="shared" si="521"/>
        <v/>
      </c>
      <c r="V941" s="38" t="b">
        <f t="shared" si="522"/>
        <v>1</v>
      </c>
      <c r="W941" s="37" t="str">
        <f t="array" ref="W941:AG941">IF(V941,"",IVSolution($M941,$N941,$O941,R941,S941,T941,U941,$E941,$F941,$G941,$H941,$I941))</f>
        <v/>
      </c>
      <c r="X941" s="37" t="str">
        <v/>
      </c>
      <c r="Y941" s="37" t="str">
        <v/>
      </c>
      <c r="Z941" s="39" t="str">
        <v/>
      </c>
      <c r="AA941" s="39" t="str">
        <v/>
      </c>
      <c r="AB941" s="37" t="str">
        <v/>
      </c>
      <c r="AC941" s="37" t="str">
        <v/>
      </c>
      <c r="AD941" s="37" t="str">
        <v/>
      </c>
      <c r="AE941" s="37" t="str">
        <v/>
      </c>
      <c r="AF941" s="37" t="str">
        <v/>
      </c>
      <c r="AG941" s="37" t="str">
        <v/>
      </c>
      <c r="AH941" s="40" t="str">
        <f t="shared" si="523"/>
        <v/>
      </c>
      <c r="AI941" s="36" t="str">
        <f>IFERROR(INDEX('Level Multipliers'!$D:$D,MATCH(AH941,'Level Multipliers'!$A:$A,0)),"")</f>
        <v/>
      </c>
      <c r="AJ941" s="37" t="str">
        <f t="shared" si="524"/>
        <v/>
      </c>
      <c r="AK941" s="37" t="str">
        <f t="shared" si="525"/>
        <v/>
      </c>
      <c r="AL941" s="38" t="str">
        <f t="shared" si="526"/>
        <v/>
      </c>
      <c r="AM941" s="38" t="str">
        <f t="shared" si="527"/>
        <v/>
      </c>
      <c r="AN941" s="38" t="b">
        <f t="shared" si="528"/>
        <v>1</v>
      </c>
      <c r="AO941" s="37" t="str">
        <f t="array" ref="AO941:AY941">IF(AN941,"",IVSolution($M941,$N941,$O941,AJ941,AK941,AL941,AM941,$E941,$F941,$G941,$H941,$I941))</f>
        <v/>
      </c>
      <c r="AP941" s="37" t="str">
        <v/>
      </c>
      <c r="AQ941" s="37" t="str">
        <v/>
      </c>
      <c r="AR941" s="39" t="str">
        <v/>
      </c>
      <c r="AS941" s="39" t="str">
        <v/>
      </c>
      <c r="AT941" s="37" t="str">
        <v/>
      </c>
      <c r="AU941" s="37" t="str">
        <v/>
      </c>
      <c r="AV941" s="37" t="str">
        <v/>
      </c>
      <c r="AW941" s="37" t="str">
        <v/>
      </c>
      <c r="AX941" s="37" t="str">
        <v/>
      </c>
      <c r="AY941" s="37" t="str">
        <v/>
      </c>
      <c r="AZ941" s="40" t="str">
        <f t="shared" si="529"/>
        <v/>
      </c>
      <c r="BA941" s="36" t="str">
        <f>IFERROR(INDEX('Level Multipliers'!$D:$D,MATCH(AZ941,'Level Multipliers'!$A:$A,0)),"")</f>
        <v/>
      </c>
      <c r="BB941" s="37" t="str">
        <f t="shared" si="530"/>
        <v/>
      </c>
      <c r="BC941" s="37" t="str">
        <f t="shared" si="531"/>
        <v/>
      </c>
      <c r="BD941" s="38" t="str">
        <f t="shared" si="532"/>
        <v/>
      </c>
      <c r="BE941" s="38" t="str">
        <f t="shared" si="533"/>
        <v/>
      </c>
      <c r="BF941" s="38" t="b">
        <f t="shared" si="534"/>
        <v>1</v>
      </c>
      <c r="BG941" s="37" t="str">
        <f t="array" ref="BG941:BQ941">IF(BF941,"",IVSolution($M941,$N941,$O941,BB941,BC941,BD941,BE941,$E941,$F941,$G941,$H941,$I941))</f>
        <v/>
      </c>
      <c r="BH941" s="37" t="str">
        <v/>
      </c>
      <c r="BI941" s="37" t="str">
        <v/>
      </c>
      <c r="BJ941" s="39" t="str">
        <v/>
      </c>
      <c r="BK941" s="39" t="str">
        <v/>
      </c>
      <c r="BL941" s="37" t="str">
        <v/>
      </c>
      <c r="BM941" s="37" t="str">
        <v/>
      </c>
      <c r="BN941" s="37" t="str">
        <v/>
      </c>
      <c r="BO941" s="37" t="str">
        <v/>
      </c>
      <c r="BP941" s="37" t="str">
        <v/>
      </c>
      <c r="BQ941" s="37" t="str">
        <v/>
      </c>
      <c r="BR941" s="40" t="str">
        <f t="shared" si="535"/>
        <v/>
      </c>
      <c r="BS941" s="36" t="str">
        <f>IFERROR(INDEX('Level Multipliers'!$D:$D,MATCH(BR941,'Level Multipliers'!$A:$A,0)),"")</f>
        <v/>
      </c>
      <c r="BT941" s="37" t="str">
        <f t="shared" si="536"/>
        <v/>
      </c>
      <c r="BU941" s="37" t="str">
        <f t="shared" si="537"/>
        <v/>
      </c>
      <c r="BV941" s="38" t="str">
        <f t="shared" si="538"/>
        <v/>
      </c>
      <c r="BW941" s="38" t="str">
        <f t="shared" si="539"/>
        <v/>
      </c>
      <c r="BX941" s="38" t="b">
        <f t="shared" si="540"/>
        <v>1</v>
      </c>
      <c r="BY941" s="37" t="str">
        <f t="array" ref="BY941:CI941">IF(BX941,"",IVSolution($M941,$N941,$O941,BT941,BU941,BV941,BW941,$E941,$F941,$G941,$H941,$I941))</f>
        <v/>
      </c>
      <c r="BZ941" s="37" t="str">
        <v/>
      </c>
      <c r="CA941" s="37" t="str">
        <v/>
      </c>
      <c r="CB941" s="39" t="str">
        <v/>
      </c>
      <c r="CC941" s="39" t="str">
        <v/>
      </c>
      <c r="CD941" s="37" t="str">
        <v/>
      </c>
      <c r="CE941" s="37" t="str">
        <v/>
      </c>
      <c r="CF941" s="37" t="str">
        <v/>
      </c>
      <c r="CG941" s="37" t="str">
        <v/>
      </c>
      <c r="CH941" s="37" t="str">
        <v/>
      </c>
      <c r="CI941" s="37" t="str">
        <v/>
      </c>
      <c r="CJ941" s="41" t="str">
        <f t="shared" si="541"/>
        <v/>
      </c>
      <c r="CK941" s="41" t="str">
        <f t="shared" si="542"/>
        <v/>
      </c>
      <c r="CL941" s="61" t="str">
        <f t="shared" si="543"/>
        <v/>
      </c>
      <c r="CM941" s="39" t="str">
        <f t="shared" si="544"/>
        <v/>
      </c>
      <c r="CN941" s="39" t="str">
        <f t="shared" si="545"/>
        <v/>
      </c>
      <c r="CO941" s="42" t="str">
        <f t="shared" si="546"/>
        <v/>
      </c>
      <c r="CP941" s="42" t="str">
        <f t="shared" si="547"/>
        <v/>
      </c>
      <c r="CQ941" s="42" t="str">
        <f t="shared" si="548"/>
        <v/>
      </c>
      <c r="CR941" s="42" t="str">
        <f t="shared" si="549"/>
        <v/>
      </c>
      <c r="CS941" s="42" t="str">
        <f t="shared" si="550"/>
        <v/>
      </c>
      <c r="CT941" s="42" t="str">
        <f t="shared" si="551"/>
        <v/>
      </c>
      <c r="CU941" s="43" t="str">
        <f t="shared" si="552"/>
        <v/>
      </c>
      <c r="CV941" s="43" t="str">
        <f t="shared" si="553"/>
        <v/>
      </c>
      <c r="CW941" s="43" t="str">
        <f t="shared" si="554"/>
        <v/>
      </c>
      <c r="CX941" s="13"/>
    </row>
    <row r="942" spans="1:102" x14ac:dyDescent="0.25">
      <c r="A942" s="31"/>
      <c r="B942" s="13"/>
      <c r="C942" s="13"/>
      <c r="D942" s="13"/>
      <c r="E942" s="32"/>
      <c r="F942" s="32"/>
      <c r="G942" s="32"/>
      <c r="H942" s="32"/>
      <c r="I942" s="32"/>
      <c r="J942" s="13"/>
      <c r="K942" s="33"/>
      <c r="L942" s="34" t="str">
        <f>IFERROR(INDEX('Pokemon Data'!A:A,MATCH($A942,'Pokemon Data'!$B:$B,0)),"")</f>
        <v/>
      </c>
      <c r="M942" s="34" t="str">
        <f>IFERROR(INDEX('Pokemon Data'!I:I,MATCH($A942,'Pokemon Data'!$B:$B,0)),"")</f>
        <v/>
      </c>
      <c r="N942" s="34" t="str">
        <f>IFERROR(INDEX('Pokemon Data'!J:J,MATCH($A942,'Pokemon Data'!$B:$B,0)),"")</f>
        <v/>
      </c>
      <c r="O942" s="34" t="str">
        <f>IFERROR(INDEX('Pokemon Data'!K:K,MATCH($A942,'Pokemon Data'!$B:$B,0)),"")</f>
        <v/>
      </c>
      <c r="P942" s="35" t="str">
        <f>IFERROR(INDEX('Level Multipliers'!$A:$A,MATCH($D942,'Level Multipliers'!$B:$B,0)),"")</f>
        <v/>
      </c>
      <c r="Q942" s="36" t="str">
        <f>IFERROR(INDEX('Level Multipliers'!$D:$D,MATCH(P942,'Level Multipliers'!$A:$A,0)),"")</f>
        <v/>
      </c>
      <c r="R942" s="37" t="str">
        <f t="shared" si="518"/>
        <v/>
      </c>
      <c r="S942" s="37" t="str">
        <f t="shared" si="519"/>
        <v/>
      </c>
      <c r="T942" s="38" t="str">
        <f t="shared" si="520"/>
        <v/>
      </c>
      <c r="U942" s="38" t="str">
        <f t="shared" si="521"/>
        <v/>
      </c>
      <c r="V942" s="38" t="b">
        <f t="shared" si="522"/>
        <v>1</v>
      </c>
      <c r="W942" s="37" t="str">
        <f t="array" ref="W942:AG942">IF(V942,"",IVSolution($M942,$N942,$O942,R942,S942,T942,U942,$E942,$F942,$G942,$H942,$I942))</f>
        <v/>
      </c>
      <c r="X942" s="37" t="str">
        <v/>
      </c>
      <c r="Y942" s="37" t="str">
        <v/>
      </c>
      <c r="Z942" s="39" t="str">
        <v/>
      </c>
      <c r="AA942" s="39" t="str">
        <v/>
      </c>
      <c r="AB942" s="37" t="str">
        <v/>
      </c>
      <c r="AC942" s="37" t="str">
        <v/>
      </c>
      <c r="AD942" s="37" t="str">
        <v/>
      </c>
      <c r="AE942" s="37" t="str">
        <v/>
      </c>
      <c r="AF942" s="37" t="str">
        <v/>
      </c>
      <c r="AG942" s="37" t="str">
        <v/>
      </c>
      <c r="AH942" s="40" t="str">
        <f t="shared" si="523"/>
        <v/>
      </c>
      <c r="AI942" s="36" t="str">
        <f>IFERROR(INDEX('Level Multipliers'!$D:$D,MATCH(AH942,'Level Multipliers'!$A:$A,0)),"")</f>
        <v/>
      </c>
      <c r="AJ942" s="37" t="str">
        <f t="shared" si="524"/>
        <v/>
      </c>
      <c r="AK942" s="37" t="str">
        <f t="shared" si="525"/>
        <v/>
      </c>
      <c r="AL942" s="38" t="str">
        <f t="shared" si="526"/>
        <v/>
      </c>
      <c r="AM942" s="38" t="str">
        <f t="shared" si="527"/>
        <v/>
      </c>
      <c r="AN942" s="38" t="b">
        <f t="shared" si="528"/>
        <v>1</v>
      </c>
      <c r="AO942" s="37" t="str">
        <f t="array" ref="AO942:AY942">IF(AN942,"",IVSolution($M942,$N942,$O942,AJ942,AK942,AL942,AM942,$E942,$F942,$G942,$H942,$I942))</f>
        <v/>
      </c>
      <c r="AP942" s="37" t="str">
        <v/>
      </c>
      <c r="AQ942" s="37" t="str">
        <v/>
      </c>
      <c r="AR942" s="39" t="str">
        <v/>
      </c>
      <c r="AS942" s="39" t="str">
        <v/>
      </c>
      <c r="AT942" s="37" t="str">
        <v/>
      </c>
      <c r="AU942" s="37" t="str">
        <v/>
      </c>
      <c r="AV942" s="37" t="str">
        <v/>
      </c>
      <c r="AW942" s="37" t="str">
        <v/>
      </c>
      <c r="AX942" s="37" t="str">
        <v/>
      </c>
      <c r="AY942" s="37" t="str">
        <v/>
      </c>
      <c r="AZ942" s="40" t="str">
        <f t="shared" si="529"/>
        <v/>
      </c>
      <c r="BA942" s="36" t="str">
        <f>IFERROR(INDEX('Level Multipliers'!$D:$D,MATCH(AZ942,'Level Multipliers'!$A:$A,0)),"")</f>
        <v/>
      </c>
      <c r="BB942" s="37" t="str">
        <f t="shared" si="530"/>
        <v/>
      </c>
      <c r="BC942" s="37" t="str">
        <f t="shared" si="531"/>
        <v/>
      </c>
      <c r="BD942" s="38" t="str">
        <f t="shared" si="532"/>
        <v/>
      </c>
      <c r="BE942" s="38" t="str">
        <f t="shared" si="533"/>
        <v/>
      </c>
      <c r="BF942" s="38" t="b">
        <f t="shared" si="534"/>
        <v>1</v>
      </c>
      <c r="BG942" s="37" t="str">
        <f t="array" ref="BG942:BQ942">IF(BF942,"",IVSolution($M942,$N942,$O942,BB942,BC942,BD942,BE942,$E942,$F942,$G942,$H942,$I942))</f>
        <v/>
      </c>
      <c r="BH942" s="37" t="str">
        <v/>
      </c>
      <c r="BI942" s="37" t="str">
        <v/>
      </c>
      <c r="BJ942" s="39" t="str">
        <v/>
      </c>
      <c r="BK942" s="39" t="str">
        <v/>
      </c>
      <c r="BL942" s="37" t="str">
        <v/>
      </c>
      <c r="BM942" s="37" t="str">
        <v/>
      </c>
      <c r="BN942" s="37" t="str">
        <v/>
      </c>
      <c r="BO942" s="37" t="str">
        <v/>
      </c>
      <c r="BP942" s="37" t="str">
        <v/>
      </c>
      <c r="BQ942" s="37" t="str">
        <v/>
      </c>
      <c r="BR942" s="40" t="str">
        <f t="shared" si="535"/>
        <v/>
      </c>
      <c r="BS942" s="36" t="str">
        <f>IFERROR(INDEX('Level Multipliers'!$D:$D,MATCH(BR942,'Level Multipliers'!$A:$A,0)),"")</f>
        <v/>
      </c>
      <c r="BT942" s="37" t="str">
        <f t="shared" si="536"/>
        <v/>
      </c>
      <c r="BU942" s="37" t="str">
        <f t="shared" si="537"/>
        <v/>
      </c>
      <c r="BV942" s="38" t="str">
        <f t="shared" si="538"/>
        <v/>
      </c>
      <c r="BW942" s="38" t="str">
        <f t="shared" si="539"/>
        <v/>
      </c>
      <c r="BX942" s="38" t="b">
        <f t="shared" si="540"/>
        <v>1</v>
      </c>
      <c r="BY942" s="37" t="str">
        <f t="array" ref="BY942:CI942">IF(BX942,"",IVSolution($M942,$N942,$O942,BT942,BU942,BV942,BW942,$E942,$F942,$G942,$H942,$I942))</f>
        <v/>
      </c>
      <c r="BZ942" s="37" t="str">
        <v/>
      </c>
      <c r="CA942" s="37" t="str">
        <v/>
      </c>
      <c r="CB942" s="39" t="str">
        <v/>
      </c>
      <c r="CC942" s="39" t="str">
        <v/>
      </c>
      <c r="CD942" s="37" t="str">
        <v/>
      </c>
      <c r="CE942" s="37" t="str">
        <v/>
      </c>
      <c r="CF942" s="37" t="str">
        <v/>
      </c>
      <c r="CG942" s="37" t="str">
        <v/>
      </c>
      <c r="CH942" s="37" t="str">
        <v/>
      </c>
      <c r="CI942" s="37" t="str">
        <v/>
      </c>
      <c r="CJ942" s="41" t="str">
        <f t="shared" si="541"/>
        <v/>
      </c>
      <c r="CK942" s="41" t="str">
        <f t="shared" si="542"/>
        <v/>
      </c>
      <c r="CL942" s="61" t="str">
        <f t="shared" si="543"/>
        <v/>
      </c>
      <c r="CM942" s="39" t="str">
        <f t="shared" si="544"/>
        <v/>
      </c>
      <c r="CN942" s="39" t="str">
        <f t="shared" si="545"/>
        <v/>
      </c>
      <c r="CO942" s="42" t="str">
        <f t="shared" si="546"/>
        <v/>
      </c>
      <c r="CP942" s="42" t="str">
        <f t="shared" si="547"/>
        <v/>
      </c>
      <c r="CQ942" s="42" t="str">
        <f t="shared" si="548"/>
        <v/>
      </c>
      <c r="CR942" s="42" t="str">
        <f t="shared" si="549"/>
        <v/>
      </c>
      <c r="CS942" s="42" t="str">
        <f t="shared" si="550"/>
        <v/>
      </c>
      <c r="CT942" s="42" t="str">
        <f t="shared" si="551"/>
        <v/>
      </c>
      <c r="CU942" s="43" t="str">
        <f t="shared" si="552"/>
        <v/>
      </c>
      <c r="CV942" s="43" t="str">
        <f t="shared" si="553"/>
        <v/>
      </c>
      <c r="CW942" s="43" t="str">
        <f t="shared" si="554"/>
        <v/>
      </c>
      <c r="CX942" s="13"/>
    </row>
    <row r="943" spans="1:102" x14ac:dyDescent="0.25">
      <c r="A943" s="31"/>
      <c r="B943" s="13"/>
      <c r="C943" s="13"/>
      <c r="D943" s="13"/>
      <c r="E943" s="32"/>
      <c r="F943" s="32"/>
      <c r="G943" s="32"/>
      <c r="H943" s="32"/>
      <c r="I943" s="32"/>
      <c r="J943" s="13"/>
      <c r="K943" s="33"/>
      <c r="L943" s="34" t="str">
        <f>IFERROR(INDEX('Pokemon Data'!A:A,MATCH($A943,'Pokemon Data'!$B:$B,0)),"")</f>
        <v/>
      </c>
      <c r="M943" s="34" t="str">
        <f>IFERROR(INDEX('Pokemon Data'!I:I,MATCH($A943,'Pokemon Data'!$B:$B,0)),"")</f>
        <v/>
      </c>
      <c r="N943" s="34" t="str">
        <f>IFERROR(INDEX('Pokemon Data'!J:J,MATCH($A943,'Pokemon Data'!$B:$B,0)),"")</f>
        <v/>
      </c>
      <c r="O943" s="34" t="str">
        <f>IFERROR(INDEX('Pokemon Data'!K:K,MATCH($A943,'Pokemon Data'!$B:$B,0)),"")</f>
        <v/>
      </c>
      <c r="P943" s="35" t="str">
        <f>IFERROR(INDEX('Level Multipliers'!$A:$A,MATCH($D943,'Level Multipliers'!$B:$B,0)),"")</f>
        <v/>
      </c>
      <c r="Q943" s="36" t="str">
        <f>IFERROR(INDEX('Level Multipliers'!$D:$D,MATCH(P943,'Level Multipliers'!$A:$A,0)),"")</f>
        <v/>
      </c>
      <c r="R943" s="37" t="str">
        <f t="shared" si="518"/>
        <v/>
      </c>
      <c r="S943" s="37" t="str">
        <f t="shared" si="519"/>
        <v/>
      </c>
      <c r="T943" s="38" t="str">
        <f t="shared" si="520"/>
        <v/>
      </c>
      <c r="U943" s="38" t="str">
        <f t="shared" si="521"/>
        <v/>
      </c>
      <c r="V943" s="38" t="b">
        <f t="shared" si="522"/>
        <v>1</v>
      </c>
      <c r="W943" s="37" t="str">
        <f t="array" ref="W943:AG943">IF(V943,"",IVSolution($M943,$N943,$O943,R943,S943,T943,U943,$E943,$F943,$G943,$H943,$I943))</f>
        <v/>
      </c>
      <c r="X943" s="37" t="str">
        <v/>
      </c>
      <c r="Y943" s="37" t="str">
        <v/>
      </c>
      <c r="Z943" s="39" t="str">
        <v/>
      </c>
      <c r="AA943" s="39" t="str">
        <v/>
      </c>
      <c r="AB943" s="37" t="str">
        <v/>
      </c>
      <c r="AC943" s="37" t="str">
        <v/>
      </c>
      <c r="AD943" s="37" t="str">
        <v/>
      </c>
      <c r="AE943" s="37" t="str">
        <v/>
      </c>
      <c r="AF943" s="37" t="str">
        <v/>
      </c>
      <c r="AG943" s="37" t="str">
        <v/>
      </c>
      <c r="AH943" s="40" t="str">
        <f t="shared" si="523"/>
        <v/>
      </c>
      <c r="AI943" s="36" t="str">
        <f>IFERROR(INDEX('Level Multipliers'!$D:$D,MATCH(AH943,'Level Multipliers'!$A:$A,0)),"")</f>
        <v/>
      </c>
      <c r="AJ943" s="37" t="str">
        <f t="shared" si="524"/>
        <v/>
      </c>
      <c r="AK943" s="37" t="str">
        <f t="shared" si="525"/>
        <v/>
      </c>
      <c r="AL943" s="38" t="str">
        <f t="shared" si="526"/>
        <v/>
      </c>
      <c r="AM943" s="38" t="str">
        <f t="shared" si="527"/>
        <v/>
      </c>
      <c r="AN943" s="38" t="b">
        <f t="shared" si="528"/>
        <v>1</v>
      </c>
      <c r="AO943" s="37" t="str">
        <f t="array" ref="AO943:AY943">IF(AN943,"",IVSolution($M943,$N943,$O943,AJ943,AK943,AL943,AM943,$E943,$F943,$G943,$H943,$I943))</f>
        <v/>
      </c>
      <c r="AP943" s="37" t="str">
        <v/>
      </c>
      <c r="AQ943" s="37" t="str">
        <v/>
      </c>
      <c r="AR943" s="39" t="str">
        <v/>
      </c>
      <c r="AS943" s="39" t="str">
        <v/>
      </c>
      <c r="AT943" s="37" t="str">
        <v/>
      </c>
      <c r="AU943" s="37" t="str">
        <v/>
      </c>
      <c r="AV943" s="37" t="str">
        <v/>
      </c>
      <c r="AW943" s="37" t="str">
        <v/>
      </c>
      <c r="AX943" s="37" t="str">
        <v/>
      </c>
      <c r="AY943" s="37" t="str">
        <v/>
      </c>
      <c r="AZ943" s="40" t="str">
        <f t="shared" si="529"/>
        <v/>
      </c>
      <c r="BA943" s="36" t="str">
        <f>IFERROR(INDEX('Level Multipliers'!$D:$D,MATCH(AZ943,'Level Multipliers'!$A:$A,0)),"")</f>
        <v/>
      </c>
      <c r="BB943" s="37" t="str">
        <f t="shared" si="530"/>
        <v/>
      </c>
      <c r="BC943" s="37" t="str">
        <f t="shared" si="531"/>
        <v/>
      </c>
      <c r="BD943" s="38" t="str">
        <f t="shared" si="532"/>
        <v/>
      </c>
      <c r="BE943" s="38" t="str">
        <f t="shared" si="533"/>
        <v/>
      </c>
      <c r="BF943" s="38" t="b">
        <f t="shared" si="534"/>
        <v>1</v>
      </c>
      <c r="BG943" s="37" t="str">
        <f t="array" ref="BG943:BQ943">IF(BF943,"",IVSolution($M943,$N943,$O943,BB943,BC943,BD943,BE943,$E943,$F943,$G943,$H943,$I943))</f>
        <v/>
      </c>
      <c r="BH943" s="37" t="str">
        <v/>
      </c>
      <c r="BI943" s="37" t="str">
        <v/>
      </c>
      <c r="BJ943" s="39" t="str">
        <v/>
      </c>
      <c r="BK943" s="39" t="str">
        <v/>
      </c>
      <c r="BL943" s="37" t="str">
        <v/>
      </c>
      <c r="BM943" s="37" t="str">
        <v/>
      </c>
      <c r="BN943" s="37" t="str">
        <v/>
      </c>
      <c r="BO943" s="37" t="str">
        <v/>
      </c>
      <c r="BP943" s="37" t="str">
        <v/>
      </c>
      <c r="BQ943" s="37" t="str">
        <v/>
      </c>
      <c r="BR943" s="40" t="str">
        <f t="shared" si="535"/>
        <v/>
      </c>
      <c r="BS943" s="36" t="str">
        <f>IFERROR(INDEX('Level Multipliers'!$D:$D,MATCH(BR943,'Level Multipliers'!$A:$A,0)),"")</f>
        <v/>
      </c>
      <c r="BT943" s="37" t="str">
        <f t="shared" si="536"/>
        <v/>
      </c>
      <c r="BU943" s="37" t="str">
        <f t="shared" si="537"/>
        <v/>
      </c>
      <c r="BV943" s="38" t="str">
        <f t="shared" si="538"/>
        <v/>
      </c>
      <c r="BW943" s="38" t="str">
        <f t="shared" si="539"/>
        <v/>
      </c>
      <c r="BX943" s="38" t="b">
        <f t="shared" si="540"/>
        <v>1</v>
      </c>
      <c r="BY943" s="37" t="str">
        <f t="array" ref="BY943:CI943">IF(BX943,"",IVSolution($M943,$N943,$O943,BT943,BU943,BV943,BW943,$E943,$F943,$G943,$H943,$I943))</f>
        <v/>
      </c>
      <c r="BZ943" s="37" t="str">
        <v/>
      </c>
      <c r="CA943" s="37" t="str">
        <v/>
      </c>
      <c r="CB943" s="39" t="str">
        <v/>
      </c>
      <c r="CC943" s="39" t="str">
        <v/>
      </c>
      <c r="CD943" s="37" t="str">
        <v/>
      </c>
      <c r="CE943" s="37" t="str">
        <v/>
      </c>
      <c r="CF943" s="37" t="str">
        <v/>
      </c>
      <c r="CG943" s="37" t="str">
        <v/>
      </c>
      <c r="CH943" s="37" t="str">
        <v/>
      </c>
      <c r="CI943" s="37" t="str">
        <v/>
      </c>
      <c r="CJ943" s="41" t="str">
        <f t="shared" si="541"/>
        <v/>
      </c>
      <c r="CK943" s="41" t="str">
        <f t="shared" si="542"/>
        <v/>
      </c>
      <c r="CL943" s="61" t="str">
        <f t="shared" si="543"/>
        <v/>
      </c>
      <c r="CM943" s="39" t="str">
        <f t="shared" si="544"/>
        <v/>
      </c>
      <c r="CN943" s="39" t="str">
        <f t="shared" si="545"/>
        <v/>
      </c>
      <c r="CO943" s="42" t="str">
        <f t="shared" si="546"/>
        <v/>
      </c>
      <c r="CP943" s="42" t="str">
        <f t="shared" si="547"/>
        <v/>
      </c>
      <c r="CQ943" s="42" t="str">
        <f t="shared" si="548"/>
        <v/>
      </c>
      <c r="CR943" s="42" t="str">
        <f t="shared" si="549"/>
        <v/>
      </c>
      <c r="CS943" s="42" t="str">
        <f t="shared" si="550"/>
        <v/>
      </c>
      <c r="CT943" s="42" t="str">
        <f t="shared" si="551"/>
        <v/>
      </c>
      <c r="CU943" s="43" t="str">
        <f t="shared" si="552"/>
        <v/>
      </c>
      <c r="CV943" s="43" t="str">
        <f t="shared" si="553"/>
        <v/>
      </c>
      <c r="CW943" s="43" t="str">
        <f t="shared" si="554"/>
        <v/>
      </c>
      <c r="CX943" s="13"/>
    </row>
    <row r="944" spans="1:102" x14ac:dyDescent="0.25">
      <c r="A944" s="31"/>
      <c r="B944" s="13"/>
      <c r="C944" s="13"/>
      <c r="D944" s="13"/>
      <c r="E944" s="32"/>
      <c r="F944" s="32"/>
      <c r="G944" s="32"/>
      <c r="H944" s="32"/>
      <c r="I944" s="32"/>
      <c r="J944" s="13"/>
      <c r="K944" s="33"/>
      <c r="L944" s="34" t="str">
        <f>IFERROR(INDEX('Pokemon Data'!A:A,MATCH($A944,'Pokemon Data'!$B:$B,0)),"")</f>
        <v/>
      </c>
      <c r="M944" s="34" t="str">
        <f>IFERROR(INDEX('Pokemon Data'!I:I,MATCH($A944,'Pokemon Data'!$B:$B,0)),"")</f>
        <v/>
      </c>
      <c r="N944" s="34" t="str">
        <f>IFERROR(INDEX('Pokemon Data'!J:J,MATCH($A944,'Pokemon Data'!$B:$B,0)),"")</f>
        <v/>
      </c>
      <c r="O944" s="34" t="str">
        <f>IFERROR(INDEX('Pokemon Data'!K:K,MATCH($A944,'Pokemon Data'!$B:$B,0)),"")</f>
        <v/>
      </c>
      <c r="P944" s="35" t="str">
        <f>IFERROR(INDEX('Level Multipliers'!$A:$A,MATCH($D944,'Level Multipliers'!$B:$B,0)),"")</f>
        <v/>
      </c>
      <c r="Q944" s="36" t="str">
        <f>IFERROR(INDEX('Level Multipliers'!$D:$D,MATCH(P944,'Level Multipliers'!$A:$A,0)),"")</f>
        <v/>
      </c>
      <c r="R944" s="37" t="str">
        <f t="shared" si="518"/>
        <v/>
      </c>
      <c r="S944" s="37" t="str">
        <f t="shared" si="519"/>
        <v/>
      </c>
      <c r="T944" s="38" t="str">
        <f t="shared" si="520"/>
        <v/>
      </c>
      <c r="U944" s="38" t="str">
        <f t="shared" si="521"/>
        <v/>
      </c>
      <c r="V944" s="38" t="b">
        <f t="shared" si="522"/>
        <v>1</v>
      </c>
      <c r="W944" s="37" t="str">
        <f t="array" ref="W944:AG944">IF(V944,"",IVSolution($M944,$N944,$O944,R944,S944,T944,U944,$E944,$F944,$G944,$H944,$I944))</f>
        <v/>
      </c>
      <c r="X944" s="37" t="str">
        <v/>
      </c>
      <c r="Y944" s="37" t="str">
        <v/>
      </c>
      <c r="Z944" s="39" t="str">
        <v/>
      </c>
      <c r="AA944" s="39" t="str">
        <v/>
      </c>
      <c r="AB944" s="37" t="str">
        <v/>
      </c>
      <c r="AC944" s="37" t="str">
        <v/>
      </c>
      <c r="AD944" s="37" t="str">
        <v/>
      </c>
      <c r="AE944" s="37" t="str">
        <v/>
      </c>
      <c r="AF944" s="37" t="str">
        <v/>
      </c>
      <c r="AG944" s="37" t="str">
        <v/>
      </c>
      <c r="AH944" s="40" t="str">
        <f t="shared" si="523"/>
        <v/>
      </c>
      <c r="AI944" s="36" t="str">
        <f>IFERROR(INDEX('Level Multipliers'!$D:$D,MATCH(AH944,'Level Multipliers'!$A:$A,0)),"")</f>
        <v/>
      </c>
      <c r="AJ944" s="37" t="str">
        <f t="shared" si="524"/>
        <v/>
      </c>
      <c r="AK944" s="37" t="str">
        <f t="shared" si="525"/>
        <v/>
      </c>
      <c r="AL944" s="38" t="str">
        <f t="shared" si="526"/>
        <v/>
      </c>
      <c r="AM944" s="38" t="str">
        <f t="shared" si="527"/>
        <v/>
      </c>
      <c r="AN944" s="38" t="b">
        <f t="shared" si="528"/>
        <v>1</v>
      </c>
      <c r="AO944" s="37" t="str">
        <f t="array" ref="AO944:AY944">IF(AN944,"",IVSolution($M944,$N944,$O944,AJ944,AK944,AL944,AM944,$E944,$F944,$G944,$H944,$I944))</f>
        <v/>
      </c>
      <c r="AP944" s="37" t="str">
        <v/>
      </c>
      <c r="AQ944" s="37" t="str">
        <v/>
      </c>
      <c r="AR944" s="39" t="str">
        <v/>
      </c>
      <c r="AS944" s="39" t="str">
        <v/>
      </c>
      <c r="AT944" s="37" t="str">
        <v/>
      </c>
      <c r="AU944" s="37" t="str">
        <v/>
      </c>
      <c r="AV944" s="37" t="str">
        <v/>
      </c>
      <c r="AW944" s="37" t="str">
        <v/>
      </c>
      <c r="AX944" s="37" t="str">
        <v/>
      </c>
      <c r="AY944" s="37" t="str">
        <v/>
      </c>
      <c r="AZ944" s="40" t="str">
        <f t="shared" si="529"/>
        <v/>
      </c>
      <c r="BA944" s="36" t="str">
        <f>IFERROR(INDEX('Level Multipliers'!$D:$D,MATCH(AZ944,'Level Multipliers'!$A:$A,0)),"")</f>
        <v/>
      </c>
      <c r="BB944" s="37" t="str">
        <f t="shared" si="530"/>
        <v/>
      </c>
      <c r="BC944" s="37" t="str">
        <f t="shared" si="531"/>
        <v/>
      </c>
      <c r="BD944" s="38" t="str">
        <f t="shared" si="532"/>
        <v/>
      </c>
      <c r="BE944" s="38" t="str">
        <f t="shared" si="533"/>
        <v/>
      </c>
      <c r="BF944" s="38" t="b">
        <f t="shared" si="534"/>
        <v>1</v>
      </c>
      <c r="BG944" s="37" t="str">
        <f t="array" ref="BG944:BQ944">IF(BF944,"",IVSolution($M944,$N944,$O944,BB944,BC944,BD944,BE944,$E944,$F944,$G944,$H944,$I944))</f>
        <v/>
      </c>
      <c r="BH944" s="37" t="str">
        <v/>
      </c>
      <c r="BI944" s="37" t="str">
        <v/>
      </c>
      <c r="BJ944" s="39" t="str">
        <v/>
      </c>
      <c r="BK944" s="39" t="str">
        <v/>
      </c>
      <c r="BL944" s="37" t="str">
        <v/>
      </c>
      <c r="BM944" s="37" t="str">
        <v/>
      </c>
      <c r="BN944" s="37" t="str">
        <v/>
      </c>
      <c r="BO944" s="37" t="str">
        <v/>
      </c>
      <c r="BP944" s="37" t="str">
        <v/>
      </c>
      <c r="BQ944" s="37" t="str">
        <v/>
      </c>
      <c r="BR944" s="40" t="str">
        <f t="shared" si="535"/>
        <v/>
      </c>
      <c r="BS944" s="36" t="str">
        <f>IFERROR(INDEX('Level Multipliers'!$D:$D,MATCH(BR944,'Level Multipliers'!$A:$A,0)),"")</f>
        <v/>
      </c>
      <c r="BT944" s="37" t="str">
        <f t="shared" si="536"/>
        <v/>
      </c>
      <c r="BU944" s="37" t="str">
        <f t="shared" si="537"/>
        <v/>
      </c>
      <c r="BV944" s="38" t="str">
        <f t="shared" si="538"/>
        <v/>
      </c>
      <c r="BW944" s="38" t="str">
        <f t="shared" si="539"/>
        <v/>
      </c>
      <c r="BX944" s="38" t="b">
        <f t="shared" si="540"/>
        <v>1</v>
      </c>
      <c r="BY944" s="37" t="str">
        <f t="array" ref="BY944:CI944">IF(BX944,"",IVSolution($M944,$N944,$O944,BT944,BU944,BV944,BW944,$E944,$F944,$G944,$H944,$I944))</f>
        <v/>
      </c>
      <c r="BZ944" s="37" t="str">
        <v/>
      </c>
      <c r="CA944" s="37" t="str">
        <v/>
      </c>
      <c r="CB944" s="39" t="str">
        <v/>
      </c>
      <c r="CC944" s="39" t="str">
        <v/>
      </c>
      <c r="CD944" s="37" t="str">
        <v/>
      </c>
      <c r="CE944" s="37" t="str">
        <v/>
      </c>
      <c r="CF944" s="37" t="str">
        <v/>
      </c>
      <c r="CG944" s="37" t="str">
        <v/>
      </c>
      <c r="CH944" s="37" t="str">
        <v/>
      </c>
      <c r="CI944" s="37" t="str">
        <v/>
      </c>
      <c r="CJ944" s="41" t="str">
        <f t="shared" si="541"/>
        <v/>
      </c>
      <c r="CK944" s="41" t="str">
        <f t="shared" si="542"/>
        <v/>
      </c>
      <c r="CL944" s="61" t="str">
        <f t="shared" si="543"/>
        <v/>
      </c>
      <c r="CM944" s="39" t="str">
        <f t="shared" si="544"/>
        <v/>
      </c>
      <c r="CN944" s="39" t="str">
        <f t="shared" si="545"/>
        <v/>
      </c>
      <c r="CO944" s="42" t="str">
        <f t="shared" si="546"/>
        <v/>
      </c>
      <c r="CP944" s="42" t="str">
        <f t="shared" si="547"/>
        <v/>
      </c>
      <c r="CQ944" s="42" t="str">
        <f t="shared" si="548"/>
        <v/>
      </c>
      <c r="CR944" s="42" t="str">
        <f t="shared" si="549"/>
        <v/>
      </c>
      <c r="CS944" s="42" t="str">
        <f t="shared" si="550"/>
        <v/>
      </c>
      <c r="CT944" s="42" t="str">
        <f t="shared" si="551"/>
        <v/>
      </c>
      <c r="CU944" s="43" t="str">
        <f t="shared" si="552"/>
        <v/>
      </c>
      <c r="CV944" s="43" t="str">
        <f t="shared" si="553"/>
        <v/>
      </c>
      <c r="CW944" s="43" t="str">
        <f t="shared" si="554"/>
        <v/>
      </c>
      <c r="CX944" s="13"/>
    </row>
    <row r="945" spans="1:102" x14ac:dyDescent="0.25">
      <c r="A945" s="31"/>
      <c r="B945" s="13"/>
      <c r="C945" s="13"/>
      <c r="D945" s="13"/>
      <c r="E945" s="32"/>
      <c r="F945" s="32"/>
      <c r="G945" s="32"/>
      <c r="H945" s="32"/>
      <c r="I945" s="32"/>
      <c r="J945" s="13"/>
      <c r="K945" s="33"/>
      <c r="L945" s="34" t="str">
        <f>IFERROR(INDEX('Pokemon Data'!A:A,MATCH($A945,'Pokemon Data'!$B:$B,0)),"")</f>
        <v/>
      </c>
      <c r="M945" s="34" t="str">
        <f>IFERROR(INDEX('Pokemon Data'!I:I,MATCH($A945,'Pokemon Data'!$B:$B,0)),"")</f>
        <v/>
      </c>
      <c r="N945" s="34" t="str">
        <f>IFERROR(INDEX('Pokemon Data'!J:J,MATCH($A945,'Pokemon Data'!$B:$B,0)),"")</f>
        <v/>
      </c>
      <c r="O945" s="34" t="str">
        <f>IFERROR(INDEX('Pokemon Data'!K:K,MATCH($A945,'Pokemon Data'!$B:$B,0)),"")</f>
        <v/>
      </c>
      <c r="P945" s="35" t="str">
        <f>IFERROR(INDEX('Level Multipliers'!$A:$A,MATCH($D945,'Level Multipliers'!$B:$B,0)),"")</f>
        <v/>
      </c>
      <c r="Q945" s="36" t="str">
        <f>IFERROR(INDEX('Level Multipliers'!$D:$D,MATCH(P945,'Level Multipliers'!$A:$A,0)),"")</f>
        <v/>
      </c>
      <c r="R945" s="37" t="str">
        <f t="shared" si="518"/>
        <v/>
      </c>
      <c r="S945" s="37" t="str">
        <f t="shared" si="519"/>
        <v/>
      </c>
      <c r="T945" s="38" t="str">
        <f t="shared" si="520"/>
        <v/>
      </c>
      <c r="U945" s="38" t="str">
        <f t="shared" si="521"/>
        <v/>
      </c>
      <c r="V945" s="38" t="b">
        <f t="shared" si="522"/>
        <v>1</v>
      </c>
      <c r="W945" s="37" t="str">
        <f t="array" ref="W945:AG945">IF(V945,"",IVSolution($M945,$N945,$O945,R945,S945,T945,U945,$E945,$F945,$G945,$H945,$I945))</f>
        <v/>
      </c>
      <c r="X945" s="37" t="str">
        <v/>
      </c>
      <c r="Y945" s="37" t="str">
        <v/>
      </c>
      <c r="Z945" s="39" t="str">
        <v/>
      </c>
      <c r="AA945" s="39" t="str">
        <v/>
      </c>
      <c r="AB945" s="37" t="str">
        <v/>
      </c>
      <c r="AC945" s="37" t="str">
        <v/>
      </c>
      <c r="AD945" s="37" t="str">
        <v/>
      </c>
      <c r="AE945" s="37" t="str">
        <v/>
      </c>
      <c r="AF945" s="37" t="str">
        <v/>
      </c>
      <c r="AG945" s="37" t="str">
        <v/>
      </c>
      <c r="AH945" s="40" t="str">
        <f t="shared" si="523"/>
        <v/>
      </c>
      <c r="AI945" s="36" t="str">
        <f>IFERROR(INDEX('Level Multipliers'!$D:$D,MATCH(AH945,'Level Multipliers'!$A:$A,0)),"")</f>
        <v/>
      </c>
      <c r="AJ945" s="37" t="str">
        <f t="shared" si="524"/>
        <v/>
      </c>
      <c r="AK945" s="37" t="str">
        <f t="shared" si="525"/>
        <v/>
      </c>
      <c r="AL945" s="38" t="str">
        <f t="shared" si="526"/>
        <v/>
      </c>
      <c r="AM945" s="38" t="str">
        <f t="shared" si="527"/>
        <v/>
      </c>
      <c r="AN945" s="38" t="b">
        <f t="shared" si="528"/>
        <v>1</v>
      </c>
      <c r="AO945" s="37" t="str">
        <f t="array" ref="AO945:AY945">IF(AN945,"",IVSolution($M945,$N945,$O945,AJ945,AK945,AL945,AM945,$E945,$F945,$G945,$H945,$I945))</f>
        <v/>
      </c>
      <c r="AP945" s="37" t="str">
        <v/>
      </c>
      <c r="AQ945" s="37" t="str">
        <v/>
      </c>
      <c r="AR945" s="39" t="str">
        <v/>
      </c>
      <c r="AS945" s="39" t="str">
        <v/>
      </c>
      <c r="AT945" s="37" t="str">
        <v/>
      </c>
      <c r="AU945" s="37" t="str">
        <v/>
      </c>
      <c r="AV945" s="37" t="str">
        <v/>
      </c>
      <c r="AW945" s="37" t="str">
        <v/>
      </c>
      <c r="AX945" s="37" t="str">
        <v/>
      </c>
      <c r="AY945" s="37" t="str">
        <v/>
      </c>
      <c r="AZ945" s="40" t="str">
        <f t="shared" si="529"/>
        <v/>
      </c>
      <c r="BA945" s="36" t="str">
        <f>IFERROR(INDEX('Level Multipliers'!$D:$D,MATCH(AZ945,'Level Multipliers'!$A:$A,0)),"")</f>
        <v/>
      </c>
      <c r="BB945" s="37" t="str">
        <f t="shared" si="530"/>
        <v/>
      </c>
      <c r="BC945" s="37" t="str">
        <f t="shared" si="531"/>
        <v/>
      </c>
      <c r="BD945" s="38" t="str">
        <f t="shared" si="532"/>
        <v/>
      </c>
      <c r="BE945" s="38" t="str">
        <f t="shared" si="533"/>
        <v/>
      </c>
      <c r="BF945" s="38" t="b">
        <f t="shared" si="534"/>
        <v>1</v>
      </c>
      <c r="BG945" s="37" t="str">
        <f t="array" ref="BG945:BQ945">IF(BF945,"",IVSolution($M945,$N945,$O945,BB945,BC945,BD945,BE945,$E945,$F945,$G945,$H945,$I945))</f>
        <v/>
      </c>
      <c r="BH945" s="37" t="str">
        <v/>
      </c>
      <c r="BI945" s="37" t="str">
        <v/>
      </c>
      <c r="BJ945" s="39" t="str">
        <v/>
      </c>
      <c r="BK945" s="39" t="str">
        <v/>
      </c>
      <c r="BL945" s="37" t="str">
        <v/>
      </c>
      <c r="BM945" s="37" t="str">
        <v/>
      </c>
      <c r="BN945" s="37" t="str">
        <v/>
      </c>
      <c r="BO945" s="37" t="str">
        <v/>
      </c>
      <c r="BP945" s="37" t="str">
        <v/>
      </c>
      <c r="BQ945" s="37" t="str">
        <v/>
      </c>
      <c r="BR945" s="40" t="str">
        <f t="shared" si="535"/>
        <v/>
      </c>
      <c r="BS945" s="36" t="str">
        <f>IFERROR(INDEX('Level Multipliers'!$D:$D,MATCH(BR945,'Level Multipliers'!$A:$A,0)),"")</f>
        <v/>
      </c>
      <c r="BT945" s="37" t="str">
        <f t="shared" si="536"/>
        <v/>
      </c>
      <c r="BU945" s="37" t="str">
        <f t="shared" si="537"/>
        <v/>
      </c>
      <c r="BV945" s="38" t="str">
        <f t="shared" si="538"/>
        <v/>
      </c>
      <c r="BW945" s="38" t="str">
        <f t="shared" si="539"/>
        <v/>
      </c>
      <c r="BX945" s="38" t="b">
        <f t="shared" si="540"/>
        <v>1</v>
      </c>
      <c r="BY945" s="37" t="str">
        <f t="array" ref="BY945:CI945">IF(BX945,"",IVSolution($M945,$N945,$O945,BT945,BU945,BV945,BW945,$E945,$F945,$G945,$H945,$I945))</f>
        <v/>
      </c>
      <c r="BZ945" s="37" t="str">
        <v/>
      </c>
      <c r="CA945" s="37" t="str">
        <v/>
      </c>
      <c r="CB945" s="39" t="str">
        <v/>
      </c>
      <c r="CC945" s="39" t="str">
        <v/>
      </c>
      <c r="CD945" s="37" t="str">
        <v/>
      </c>
      <c r="CE945" s="37" t="str">
        <v/>
      </c>
      <c r="CF945" s="37" t="str">
        <v/>
      </c>
      <c r="CG945" s="37" t="str">
        <v/>
      </c>
      <c r="CH945" s="37" t="str">
        <v/>
      </c>
      <c r="CI945" s="37" t="str">
        <v/>
      </c>
      <c r="CJ945" s="41" t="str">
        <f t="shared" si="541"/>
        <v/>
      </c>
      <c r="CK945" s="41" t="str">
        <f t="shared" si="542"/>
        <v/>
      </c>
      <c r="CL945" s="61" t="str">
        <f t="shared" si="543"/>
        <v/>
      </c>
      <c r="CM945" s="39" t="str">
        <f t="shared" si="544"/>
        <v/>
      </c>
      <c r="CN945" s="39" t="str">
        <f t="shared" si="545"/>
        <v/>
      </c>
      <c r="CO945" s="42" t="str">
        <f t="shared" si="546"/>
        <v/>
      </c>
      <c r="CP945" s="42" t="str">
        <f t="shared" si="547"/>
        <v/>
      </c>
      <c r="CQ945" s="42" t="str">
        <f t="shared" si="548"/>
        <v/>
      </c>
      <c r="CR945" s="42" t="str">
        <f t="shared" si="549"/>
        <v/>
      </c>
      <c r="CS945" s="42" t="str">
        <f t="shared" si="550"/>
        <v/>
      </c>
      <c r="CT945" s="42" t="str">
        <f t="shared" si="551"/>
        <v/>
      </c>
      <c r="CU945" s="43" t="str">
        <f t="shared" si="552"/>
        <v/>
      </c>
      <c r="CV945" s="43" t="str">
        <f t="shared" si="553"/>
        <v/>
      </c>
      <c r="CW945" s="43" t="str">
        <f t="shared" si="554"/>
        <v/>
      </c>
      <c r="CX945" s="13"/>
    </row>
    <row r="946" spans="1:102" x14ac:dyDescent="0.25">
      <c r="A946" s="31"/>
      <c r="B946" s="13"/>
      <c r="C946" s="13"/>
      <c r="D946" s="13"/>
      <c r="E946" s="32"/>
      <c r="F946" s="32"/>
      <c r="G946" s="32"/>
      <c r="H946" s="32"/>
      <c r="I946" s="32"/>
      <c r="J946" s="13"/>
      <c r="K946" s="33"/>
      <c r="L946" s="34" t="str">
        <f>IFERROR(INDEX('Pokemon Data'!A:A,MATCH($A946,'Pokemon Data'!$B:$B,0)),"")</f>
        <v/>
      </c>
      <c r="M946" s="34" t="str">
        <f>IFERROR(INDEX('Pokemon Data'!I:I,MATCH($A946,'Pokemon Data'!$B:$B,0)),"")</f>
        <v/>
      </c>
      <c r="N946" s="34" t="str">
        <f>IFERROR(INDEX('Pokemon Data'!J:J,MATCH($A946,'Pokemon Data'!$B:$B,0)),"")</f>
        <v/>
      </c>
      <c r="O946" s="34" t="str">
        <f>IFERROR(INDEX('Pokemon Data'!K:K,MATCH($A946,'Pokemon Data'!$B:$B,0)),"")</f>
        <v/>
      </c>
      <c r="P946" s="35" t="str">
        <f>IFERROR(INDEX('Level Multipliers'!$A:$A,MATCH($D946,'Level Multipliers'!$B:$B,0)),"")</f>
        <v/>
      </c>
      <c r="Q946" s="36" t="str">
        <f>IFERROR(INDEX('Level Multipliers'!$D:$D,MATCH(P946,'Level Multipliers'!$A:$A,0)),"")</f>
        <v/>
      </c>
      <c r="R946" s="37" t="str">
        <f t="shared" si="518"/>
        <v/>
      </c>
      <c r="S946" s="37" t="str">
        <f t="shared" si="519"/>
        <v/>
      </c>
      <c r="T946" s="38" t="str">
        <f t="shared" si="520"/>
        <v/>
      </c>
      <c r="U946" s="38" t="str">
        <f t="shared" si="521"/>
        <v/>
      </c>
      <c r="V946" s="38" t="b">
        <f t="shared" si="522"/>
        <v>1</v>
      </c>
      <c r="W946" s="37" t="str">
        <f t="array" ref="W946:AG946">IF(V946,"",IVSolution($M946,$N946,$O946,R946,S946,T946,U946,$E946,$F946,$G946,$H946,$I946))</f>
        <v/>
      </c>
      <c r="X946" s="37" t="str">
        <v/>
      </c>
      <c r="Y946" s="37" t="str">
        <v/>
      </c>
      <c r="Z946" s="39" t="str">
        <v/>
      </c>
      <c r="AA946" s="39" t="str">
        <v/>
      </c>
      <c r="AB946" s="37" t="str">
        <v/>
      </c>
      <c r="AC946" s="37" t="str">
        <v/>
      </c>
      <c r="AD946" s="37" t="str">
        <v/>
      </c>
      <c r="AE946" s="37" t="str">
        <v/>
      </c>
      <c r="AF946" s="37" t="str">
        <v/>
      </c>
      <c r="AG946" s="37" t="str">
        <v/>
      </c>
      <c r="AH946" s="40" t="str">
        <f t="shared" si="523"/>
        <v/>
      </c>
      <c r="AI946" s="36" t="str">
        <f>IFERROR(INDEX('Level Multipliers'!$D:$D,MATCH(AH946,'Level Multipliers'!$A:$A,0)),"")</f>
        <v/>
      </c>
      <c r="AJ946" s="37" t="str">
        <f t="shared" si="524"/>
        <v/>
      </c>
      <c r="AK946" s="37" t="str">
        <f t="shared" si="525"/>
        <v/>
      </c>
      <c r="AL946" s="38" t="str">
        <f t="shared" si="526"/>
        <v/>
      </c>
      <c r="AM946" s="38" t="str">
        <f t="shared" si="527"/>
        <v/>
      </c>
      <c r="AN946" s="38" t="b">
        <f t="shared" si="528"/>
        <v>1</v>
      </c>
      <c r="AO946" s="37" t="str">
        <f t="array" ref="AO946:AY946">IF(AN946,"",IVSolution($M946,$N946,$O946,AJ946,AK946,AL946,AM946,$E946,$F946,$G946,$H946,$I946))</f>
        <v/>
      </c>
      <c r="AP946" s="37" t="str">
        <v/>
      </c>
      <c r="AQ946" s="37" t="str">
        <v/>
      </c>
      <c r="AR946" s="39" t="str">
        <v/>
      </c>
      <c r="AS946" s="39" t="str">
        <v/>
      </c>
      <c r="AT946" s="37" t="str">
        <v/>
      </c>
      <c r="AU946" s="37" t="str">
        <v/>
      </c>
      <c r="AV946" s="37" t="str">
        <v/>
      </c>
      <c r="AW946" s="37" t="str">
        <v/>
      </c>
      <c r="AX946" s="37" t="str">
        <v/>
      </c>
      <c r="AY946" s="37" t="str">
        <v/>
      </c>
      <c r="AZ946" s="40" t="str">
        <f t="shared" si="529"/>
        <v/>
      </c>
      <c r="BA946" s="36" t="str">
        <f>IFERROR(INDEX('Level Multipliers'!$D:$D,MATCH(AZ946,'Level Multipliers'!$A:$A,0)),"")</f>
        <v/>
      </c>
      <c r="BB946" s="37" t="str">
        <f t="shared" si="530"/>
        <v/>
      </c>
      <c r="BC946" s="37" t="str">
        <f t="shared" si="531"/>
        <v/>
      </c>
      <c r="BD946" s="38" t="str">
        <f t="shared" si="532"/>
        <v/>
      </c>
      <c r="BE946" s="38" t="str">
        <f t="shared" si="533"/>
        <v/>
      </c>
      <c r="BF946" s="38" t="b">
        <f t="shared" si="534"/>
        <v>1</v>
      </c>
      <c r="BG946" s="37" t="str">
        <f t="array" ref="BG946:BQ946">IF(BF946,"",IVSolution($M946,$N946,$O946,BB946,BC946,BD946,BE946,$E946,$F946,$G946,$H946,$I946))</f>
        <v/>
      </c>
      <c r="BH946" s="37" t="str">
        <v/>
      </c>
      <c r="BI946" s="37" t="str">
        <v/>
      </c>
      <c r="BJ946" s="39" t="str">
        <v/>
      </c>
      <c r="BK946" s="39" t="str">
        <v/>
      </c>
      <c r="BL946" s="37" t="str">
        <v/>
      </c>
      <c r="BM946" s="37" t="str">
        <v/>
      </c>
      <c r="BN946" s="37" t="str">
        <v/>
      </c>
      <c r="BO946" s="37" t="str">
        <v/>
      </c>
      <c r="BP946" s="37" t="str">
        <v/>
      </c>
      <c r="BQ946" s="37" t="str">
        <v/>
      </c>
      <c r="BR946" s="40" t="str">
        <f t="shared" si="535"/>
        <v/>
      </c>
      <c r="BS946" s="36" t="str">
        <f>IFERROR(INDEX('Level Multipliers'!$D:$D,MATCH(BR946,'Level Multipliers'!$A:$A,0)),"")</f>
        <v/>
      </c>
      <c r="BT946" s="37" t="str">
        <f t="shared" si="536"/>
        <v/>
      </c>
      <c r="BU946" s="37" t="str">
        <f t="shared" si="537"/>
        <v/>
      </c>
      <c r="BV946" s="38" t="str">
        <f t="shared" si="538"/>
        <v/>
      </c>
      <c r="BW946" s="38" t="str">
        <f t="shared" si="539"/>
        <v/>
      </c>
      <c r="BX946" s="38" t="b">
        <f t="shared" si="540"/>
        <v>1</v>
      </c>
      <c r="BY946" s="37" t="str">
        <f t="array" ref="BY946:CI946">IF(BX946,"",IVSolution($M946,$N946,$O946,BT946,BU946,BV946,BW946,$E946,$F946,$G946,$H946,$I946))</f>
        <v/>
      </c>
      <c r="BZ946" s="37" t="str">
        <v/>
      </c>
      <c r="CA946" s="37" t="str">
        <v/>
      </c>
      <c r="CB946" s="39" t="str">
        <v/>
      </c>
      <c r="CC946" s="39" t="str">
        <v/>
      </c>
      <c r="CD946" s="37" t="str">
        <v/>
      </c>
      <c r="CE946" s="37" t="str">
        <v/>
      </c>
      <c r="CF946" s="37" t="str">
        <v/>
      </c>
      <c r="CG946" s="37" t="str">
        <v/>
      </c>
      <c r="CH946" s="37" t="str">
        <v/>
      </c>
      <c r="CI946" s="37" t="str">
        <v/>
      </c>
      <c r="CJ946" s="41" t="str">
        <f t="shared" si="541"/>
        <v/>
      </c>
      <c r="CK946" s="41" t="str">
        <f t="shared" si="542"/>
        <v/>
      </c>
      <c r="CL946" s="61" t="str">
        <f t="shared" si="543"/>
        <v/>
      </c>
      <c r="CM946" s="39" t="str">
        <f t="shared" si="544"/>
        <v/>
      </c>
      <c r="CN946" s="39" t="str">
        <f t="shared" si="545"/>
        <v/>
      </c>
      <c r="CO946" s="42" t="str">
        <f t="shared" si="546"/>
        <v/>
      </c>
      <c r="CP946" s="42" t="str">
        <f t="shared" si="547"/>
        <v/>
      </c>
      <c r="CQ946" s="42" t="str">
        <f t="shared" si="548"/>
        <v/>
      </c>
      <c r="CR946" s="42" t="str">
        <f t="shared" si="549"/>
        <v/>
      </c>
      <c r="CS946" s="42" t="str">
        <f t="shared" si="550"/>
        <v/>
      </c>
      <c r="CT946" s="42" t="str">
        <f t="shared" si="551"/>
        <v/>
      </c>
      <c r="CU946" s="43" t="str">
        <f t="shared" si="552"/>
        <v/>
      </c>
      <c r="CV946" s="43" t="str">
        <f t="shared" si="553"/>
        <v/>
      </c>
      <c r="CW946" s="43" t="str">
        <f t="shared" si="554"/>
        <v/>
      </c>
      <c r="CX946" s="13"/>
    </row>
    <row r="947" spans="1:102" x14ac:dyDescent="0.25">
      <c r="A947" s="31"/>
      <c r="B947" s="13"/>
      <c r="C947" s="13"/>
      <c r="D947" s="13"/>
      <c r="E947" s="32"/>
      <c r="F947" s="32"/>
      <c r="G947" s="32"/>
      <c r="H947" s="32"/>
      <c r="I947" s="32"/>
      <c r="J947" s="13"/>
      <c r="K947" s="33"/>
      <c r="L947" s="34" t="str">
        <f>IFERROR(INDEX('Pokemon Data'!A:A,MATCH($A947,'Pokemon Data'!$B:$B,0)),"")</f>
        <v/>
      </c>
      <c r="M947" s="34" t="str">
        <f>IFERROR(INDEX('Pokemon Data'!I:I,MATCH($A947,'Pokemon Data'!$B:$B,0)),"")</f>
        <v/>
      </c>
      <c r="N947" s="34" t="str">
        <f>IFERROR(INDEX('Pokemon Data'!J:J,MATCH($A947,'Pokemon Data'!$B:$B,0)),"")</f>
        <v/>
      </c>
      <c r="O947" s="34" t="str">
        <f>IFERROR(INDEX('Pokemon Data'!K:K,MATCH($A947,'Pokemon Data'!$B:$B,0)),"")</f>
        <v/>
      </c>
      <c r="P947" s="35" t="str">
        <f>IFERROR(INDEX('Level Multipliers'!$A:$A,MATCH($D947,'Level Multipliers'!$B:$B,0)),"")</f>
        <v/>
      </c>
      <c r="Q947" s="36" t="str">
        <f>IFERROR(INDEX('Level Multipliers'!$D:$D,MATCH(P947,'Level Multipliers'!$A:$A,0)),"")</f>
        <v/>
      </c>
      <c r="R947" s="37" t="str">
        <f t="shared" si="518"/>
        <v/>
      </c>
      <c r="S947" s="37" t="str">
        <f t="shared" si="519"/>
        <v/>
      </c>
      <c r="T947" s="38" t="str">
        <f t="shared" si="520"/>
        <v/>
      </c>
      <c r="U947" s="38" t="str">
        <f t="shared" si="521"/>
        <v/>
      </c>
      <c r="V947" s="38" t="b">
        <f t="shared" si="522"/>
        <v>1</v>
      </c>
      <c r="W947" s="37" t="str">
        <f t="array" ref="W947:AG947">IF(V947,"",IVSolution($M947,$N947,$O947,R947,S947,T947,U947,$E947,$F947,$G947,$H947,$I947))</f>
        <v/>
      </c>
      <c r="X947" s="37" t="str">
        <v/>
      </c>
      <c r="Y947" s="37" t="str">
        <v/>
      </c>
      <c r="Z947" s="39" t="str">
        <v/>
      </c>
      <c r="AA947" s="39" t="str">
        <v/>
      </c>
      <c r="AB947" s="37" t="str">
        <v/>
      </c>
      <c r="AC947" s="37" t="str">
        <v/>
      </c>
      <c r="AD947" s="37" t="str">
        <v/>
      </c>
      <c r="AE947" s="37" t="str">
        <v/>
      </c>
      <c r="AF947" s="37" t="str">
        <v/>
      </c>
      <c r="AG947" s="37" t="str">
        <v/>
      </c>
      <c r="AH947" s="40" t="str">
        <f t="shared" si="523"/>
        <v/>
      </c>
      <c r="AI947" s="36" t="str">
        <f>IFERROR(INDEX('Level Multipliers'!$D:$D,MATCH(AH947,'Level Multipliers'!$A:$A,0)),"")</f>
        <v/>
      </c>
      <c r="AJ947" s="37" t="str">
        <f t="shared" si="524"/>
        <v/>
      </c>
      <c r="AK947" s="37" t="str">
        <f t="shared" si="525"/>
        <v/>
      </c>
      <c r="AL947" s="38" t="str">
        <f t="shared" si="526"/>
        <v/>
      </c>
      <c r="AM947" s="38" t="str">
        <f t="shared" si="527"/>
        <v/>
      </c>
      <c r="AN947" s="38" t="b">
        <f t="shared" si="528"/>
        <v>1</v>
      </c>
      <c r="AO947" s="37" t="str">
        <f t="array" ref="AO947:AY947">IF(AN947,"",IVSolution($M947,$N947,$O947,AJ947,AK947,AL947,AM947,$E947,$F947,$G947,$H947,$I947))</f>
        <v/>
      </c>
      <c r="AP947" s="37" t="str">
        <v/>
      </c>
      <c r="AQ947" s="37" t="str">
        <v/>
      </c>
      <c r="AR947" s="39" t="str">
        <v/>
      </c>
      <c r="AS947" s="39" t="str">
        <v/>
      </c>
      <c r="AT947" s="37" t="str">
        <v/>
      </c>
      <c r="AU947" s="37" t="str">
        <v/>
      </c>
      <c r="AV947" s="37" t="str">
        <v/>
      </c>
      <c r="AW947" s="37" t="str">
        <v/>
      </c>
      <c r="AX947" s="37" t="str">
        <v/>
      </c>
      <c r="AY947" s="37" t="str">
        <v/>
      </c>
      <c r="AZ947" s="40" t="str">
        <f t="shared" si="529"/>
        <v/>
      </c>
      <c r="BA947" s="36" t="str">
        <f>IFERROR(INDEX('Level Multipliers'!$D:$D,MATCH(AZ947,'Level Multipliers'!$A:$A,0)),"")</f>
        <v/>
      </c>
      <c r="BB947" s="37" t="str">
        <f t="shared" si="530"/>
        <v/>
      </c>
      <c r="BC947" s="37" t="str">
        <f t="shared" si="531"/>
        <v/>
      </c>
      <c r="BD947" s="38" t="str">
        <f t="shared" si="532"/>
        <v/>
      </c>
      <c r="BE947" s="38" t="str">
        <f t="shared" si="533"/>
        <v/>
      </c>
      <c r="BF947" s="38" t="b">
        <f t="shared" si="534"/>
        <v>1</v>
      </c>
      <c r="BG947" s="37" t="str">
        <f t="array" ref="BG947:BQ947">IF(BF947,"",IVSolution($M947,$N947,$O947,BB947,BC947,BD947,BE947,$E947,$F947,$G947,$H947,$I947))</f>
        <v/>
      </c>
      <c r="BH947" s="37" t="str">
        <v/>
      </c>
      <c r="BI947" s="37" t="str">
        <v/>
      </c>
      <c r="BJ947" s="39" t="str">
        <v/>
      </c>
      <c r="BK947" s="39" t="str">
        <v/>
      </c>
      <c r="BL947" s="37" t="str">
        <v/>
      </c>
      <c r="BM947" s="37" t="str">
        <v/>
      </c>
      <c r="BN947" s="37" t="str">
        <v/>
      </c>
      <c r="BO947" s="37" t="str">
        <v/>
      </c>
      <c r="BP947" s="37" t="str">
        <v/>
      </c>
      <c r="BQ947" s="37" t="str">
        <v/>
      </c>
      <c r="BR947" s="40" t="str">
        <f t="shared" si="535"/>
        <v/>
      </c>
      <c r="BS947" s="36" t="str">
        <f>IFERROR(INDEX('Level Multipliers'!$D:$D,MATCH(BR947,'Level Multipliers'!$A:$A,0)),"")</f>
        <v/>
      </c>
      <c r="BT947" s="37" t="str">
        <f t="shared" si="536"/>
        <v/>
      </c>
      <c r="BU947" s="37" t="str">
        <f t="shared" si="537"/>
        <v/>
      </c>
      <c r="BV947" s="38" t="str">
        <f t="shared" si="538"/>
        <v/>
      </c>
      <c r="BW947" s="38" t="str">
        <f t="shared" si="539"/>
        <v/>
      </c>
      <c r="BX947" s="38" t="b">
        <f t="shared" si="540"/>
        <v>1</v>
      </c>
      <c r="BY947" s="37" t="str">
        <f t="array" ref="BY947:CI947">IF(BX947,"",IVSolution($M947,$N947,$O947,BT947,BU947,BV947,BW947,$E947,$F947,$G947,$H947,$I947))</f>
        <v/>
      </c>
      <c r="BZ947" s="37" t="str">
        <v/>
      </c>
      <c r="CA947" s="37" t="str">
        <v/>
      </c>
      <c r="CB947" s="39" t="str">
        <v/>
      </c>
      <c r="CC947" s="39" t="str">
        <v/>
      </c>
      <c r="CD947" s="37" t="str">
        <v/>
      </c>
      <c r="CE947" s="37" t="str">
        <v/>
      </c>
      <c r="CF947" s="37" t="str">
        <v/>
      </c>
      <c r="CG947" s="37" t="str">
        <v/>
      </c>
      <c r="CH947" s="37" t="str">
        <v/>
      </c>
      <c r="CI947" s="37" t="str">
        <v/>
      </c>
      <c r="CJ947" s="41" t="str">
        <f t="shared" si="541"/>
        <v/>
      </c>
      <c r="CK947" s="41" t="str">
        <f t="shared" si="542"/>
        <v/>
      </c>
      <c r="CL947" s="61" t="str">
        <f t="shared" si="543"/>
        <v/>
      </c>
      <c r="CM947" s="39" t="str">
        <f t="shared" si="544"/>
        <v/>
      </c>
      <c r="CN947" s="39" t="str">
        <f t="shared" si="545"/>
        <v/>
      </c>
      <c r="CO947" s="42" t="str">
        <f t="shared" si="546"/>
        <v/>
      </c>
      <c r="CP947" s="42" t="str">
        <f t="shared" si="547"/>
        <v/>
      </c>
      <c r="CQ947" s="42" t="str">
        <f t="shared" si="548"/>
        <v/>
      </c>
      <c r="CR947" s="42" t="str">
        <f t="shared" si="549"/>
        <v/>
      </c>
      <c r="CS947" s="42" t="str">
        <f t="shared" si="550"/>
        <v/>
      </c>
      <c r="CT947" s="42" t="str">
        <f t="shared" si="551"/>
        <v/>
      </c>
      <c r="CU947" s="43" t="str">
        <f t="shared" si="552"/>
        <v/>
      </c>
      <c r="CV947" s="43" t="str">
        <f t="shared" si="553"/>
        <v/>
      </c>
      <c r="CW947" s="43" t="str">
        <f t="shared" si="554"/>
        <v/>
      </c>
      <c r="CX947" s="13"/>
    </row>
    <row r="948" spans="1:102" x14ac:dyDescent="0.25">
      <c r="A948" s="31"/>
      <c r="B948" s="13"/>
      <c r="C948" s="13"/>
      <c r="D948" s="13"/>
      <c r="E948" s="32"/>
      <c r="F948" s="32"/>
      <c r="G948" s="32"/>
      <c r="H948" s="32"/>
      <c r="I948" s="32"/>
      <c r="J948" s="13"/>
      <c r="K948" s="33"/>
      <c r="L948" s="34" t="str">
        <f>IFERROR(INDEX('Pokemon Data'!A:A,MATCH($A948,'Pokemon Data'!$B:$B,0)),"")</f>
        <v/>
      </c>
      <c r="M948" s="34" t="str">
        <f>IFERROR(INDEX('Pokemon Data'!I:I,MATCH($A948,'Pokemon Data'!$B:$B,0)),"")</f>
        <v/>
      </c>
      <c r="N948" s="34" t="str">
        <f>IFERROR(INDEX('Pokemon Data'!J:J,MATCH($A948,'Pokemon Data'!$B:$B,0)),"")</f>
        <v/>
      </c>
      <c r="O948" s="34" t="str">
        <f>IFERROR(INDEX('Pokemon Data'!K:K,MATCH($A948,'Pokemon Data'!$B:$B,0)),"")</f>
        <v/>
      </c>
      <c r="P948" s="35" t="str">
        <f>IFERROR(INDEX('Level Multipliers'!$A:$A,MATCH($D948,'Level Multipliers'!$B:$B,0)),"")</f>
        <v/>
      </c>
      <c r="Q948" s="36" t="str">
        <f>IFERROR(INDEX('Level Multipliers'!$D:$D,MATCH(P948,'Level Multipliers'!$A:$A,0)),"")</f>
        <v/>
      </c>
      <c r="R948" s="37" t="str">
        <f t="shared" si="518"/>
        <v/>
      </c>
      <c r="S948" s="37" t="str">
        <f t="shared" si="519"/>
        <v/>
      </c>
      <c r="T948" s="38" t="str">
        <f t="shared" si="520"/>
        <v/>
      </c>
      <c r="U948" s="38" t="str">
        <f t="shared" si="521"/>
        <v/>
      </c>
      <c r="V948" s="38" t="b">
        <f t="shared" si="522"/>
        <v>1</v>
      </c>
      <c r="W948" s="37" t="str">
        <f t="array" ref="W948:AG948">IF(V948,"",IVSolution($M948,$N948,$O948,R948,S948,T948,U948,$E948,$F948,$G948,$H948,$I948))</f>
        <v/>
      </c>
      <c r="X948" s="37" t="str">
        <v/>
      </c>
      <c r="Y948" s="37" t="str">
        <v/>
      </c>
      <c r="Z948" s="39" t="str">
        <v/>
      </c>
      <c r="AA948" s="39" t="str">
        <v/>
      </c>
      <c r="AB948" s="37" t="str">
        <v/>
      </c>
      <c r="AC948" s="37" t="str">
        <v/>
      </c>
      <c r="AD948" s="37" t="str">
        <v/>
      </c>
      <c r="AE948" s="37" t="str">
        <v/>
      </c>
      <c r="AF948" s="37" t="str">
        <v/>
      </c>
      <c r="AG948" s="37" t="str">
        <v/>
      </c>
      <c r="AH948" s="40" t="str">
        <f t="shared" si="523"/>
        <v/>
      </c>
      <c r="AI948" s="36" t="str">
        <f>IFERROR(INDEX('Level Multipliers'!$D:$D,MATCH(AH948,'Level Multipliers'!$A:$A,0)),"")</f>
        <v/>
      </c>
      <c r="AJ948" s="37" t="str">
        <f t="shared" si="524"/>
        <v/>
      </c>
      <c r="AK948" s="37" t="str">
        <f t="shared" si="525"/>
        <v/>
      </c>
      <c r="AL948" s="38" t="str">
        <f t="shared" si="526"/>
        <v/>
      </c>
      <c r="AM948" s="38" t="str">
        <f t="shared" si="527"/>
        <v/>
      </c>
      <c r="AN948" s="38" t="b">
        <f t="shared" si="528"/>
        <v>1</v>
      </c>
      <c r="AO948" s="37" t="str">
        <f t="array" ref="AO948:AY948">IF(AN948,"",IVSolution($M948,$N948,$O948,AJ948,AK948,AL948,AM948,$E948,$F948,$G948,$H948,$I948))</f>
        <v/>
      </c>
      <c r="AP948" s="37" t="str">
        <v/>
      </c>
      <c r="AQ948" s="37" t="str">
        <v/>
      </c>
      <c r="AR948" s="39" t="str">
        <v/>
      </c>
      <c r="AS948" s="39" t="str">
        <v/>
      </c>
      <c r="AT948" s="37" t="str">
        <v/>
      </c>
      <c r="AU948" s="37" t="str">
        <v/>
      </c>
      <c r="AV948" s="37" t="str">
        <v/>
      </c>
      <c r="AW948" s="37" t="str">
        <v/>
      </c>
      <c r="AX948" s="37" t="str">
        <v/>
      </c>
      <c r="AY948" s="37" t="str">
        <v/>
      </c>
      <c r="AZ948" s="40" t="str">
        <f t="shared" si="529"/>
        <v/>
      </c>
      <c r="BA948" s="36" t="str">
        <f>IFERROR(INDEX('Level Multipliers'!$D:$D,MATCH(AZ948,'Level Multipliers'!$A:$A,0)),"")</f>
        <v/>
      </c>
      <c r="BB948" s="37" t="str">
        <f t="shared" si="530"/>
        <v/>
      </c>
      <c r="BC948" s="37" t="str">
        <f t="shared" si="531"/>
        <v/>
      </c>
      <c r="BD948" s="38" t="str">
        <f t="shared" si="532"/>
        <v/>
      </c>
      <c r="BE948" s="38" t="str">
        <f t="shared" si="533"/>
        <v/>
      </c>
      <c r="BF948" s="38" t="b">
        <f t="shared" si="534"/>
        <v>1</v>
      </c>
      <c r="BG948" s="37" t="str">
        <f t="array" ref="BG948:BQ948">IF(BF948,"",IVSolution($M948,$N948,$O948,BB948,BC948,BD948,BE948,$E948,$F948,$G948,$H948,$I948))</f>
        <v/>
      </c>
      <c r="BH948" s="37" t="str">
        <v/>
      </c>
      <c r="BI948" s="37" t="str">
        <v/>
      </c>
      <c r="BJ948" s="39" t="str">
        <v/>
      </c>
      <c r="BK948" s="39" t="str">
        <v/>
      </c>
      <c r="BL948" s="37" t="str">
        <v/>
      </c>
      <c r="BM948" s="37" t="str">
        <v/>
      </c>
      <c r="BN948" s="37" t="str">
        <v/>
      </c>
      <c r="BO948" s="37" t="str">
        <v/>
      </c>
      <c r="BP948" s="37" t="str">
        <v/>
      </c>
      <c r="BQ948" s="37" t="str">
        <v/>
      </c>
      <c r="BR948" s="40" t="str">
        <f t="shared" si="535"/>
        <v/>
      </c>
      <c r="BS948" s="36" t="str">
        <f>IFERROR(INDEX('Level Multipliers'!$D:$D,MATCH(BR948,'Level Multipliers'!$A:$A,0)),"")</f>
        <v/>
      </c>
      <c r="BT948" s="37" t="str">
        <f t="shared" si="536"/>
        <v/>
      </c>
      <c r="BU948" s="37" t="str">
        <f t="shared" si="537"/>
        <v/>
      </c>
      <c r="BV948" s="38" t="str">
        <f t="shared" si="538"/>
        <v/>
      </c>
      <c r="BW948" s="38" t="str">
        <f t="shared" si="539"/>
        <v/>
      </c>
      <c r="BX948" s="38" t="b">
        <f t="shared" si="540"/>
        <v>1</v>
      </c>
      <c r="BY948" s="37" t="str">
        <f t="array" ref="BY948:CI948">IF(BX948,"",IVSolution($M948,$N948,$O948,BT948,BU948,BV948,BW948,$E948,$F948,$G948,$H948,$I948))</f>
        <v/>
      </c>
      <c r="BZ948" s="37" t="str">
        <v/>
      </c>
      <c r="CA948" s="37" t="str">
        <v/>
      </c>
      <c r="CB948" s="39" t="str">
        <v/>
      </c>
      <c r="CC948" s="39" t="str">
        <v/>
      </c>
      <c r="CD948" s="37" t="str">
        <v/>
      </c>
      <c r="CE948" s="37" t="str">
        <v/>
      </c>
      <c r="CF948" s="37" t="str">
        <v/>
      </c>
      <c r="CG948" s="37" t="str">
        <v/>
      </c>
      <c r="CH948" s="37" t="str">
        <v/>
      </c>
      <c r="CI948" s="37" t="str">
        <v/>
      </c>
      <c r="CJ948" s="41" t="str">
        <f t="shared" si="541"/>
        <v/>
      </c>
      <c r="CK948" s="41" t="str">
        <f t="shared" si="542"/>
        <v/>
      </c>
      <c r="CL948" s="61" t="str">
        <f t="shared" si="543"/>
        <v/>
      </c>
      <c r="CM948" s="39" t="str">
        <f t="shared" si="544"/>
        <v/>
      </c>
      <c r="CN948" s="39" t="str">
        <f t="shared" si="545"/>
        <v/>
      </c>
      <c r="CO948" s="42" t="str">
        <f t="shared" si="546"/>
        <v/>
      </c>
      <c r="CP948" s="42" t="str">
        <f t="shared" si="547"/>
        <v/>
      </c>
      <c r="CQ948" s="42" t="str">
        <f t="shared" si="548"/>
        <v/>
      </c>
      <c r="CR948" s="42" t="str">
        <f t="shared" si="549"/>
        <v/>
      </c>
      <c r="CS948" s="42" t="str">
        <f t="shared" si="550"/>
        <v/>
      </c>
      <c r="CT948" s="42" t="str">
        <f t="shared" si="551"/>
        <v/>
      </c>
      <c r="CU948" s="43" t="str">
        <f t="shared" si="552"/>
        <v/>
      </c>
      <c r="CV948" s="43" t="str">
        <f t="shared" si="553"/>
        <v/>
      </c>
      <c r="CW948" s="43" t="str">
        <f t="shared" si="554"/>
        <v/>
      </c>
      <c r="CX948" s="13"/>
    </row>
    <row r="949" spans="1:102" x14ac:dyDescent="0.25">
      <c r="A949" s="31"/>
      <c r="B949" s="13"/>
      <c r="C949" s="13"/>
      <c r="D949" s="13"/>
      <c r="E949" s="32"/>
      <c r="F949" s="32"/>
      <c r="G949" s="32"/>
      <c r="H949" s="32"/>
      <c r="I949" s="32"/>
      <c r="J949" s="13"/>
      <c r="K949" s="33"/>
      <c r="L949" s="34" t="str">
        <f>IFERROR(INDEX('Pokemon Data'!A:A,MATCH($A949,'Pokemon Data'!$B:$B,0)),"")</f>
        <v/>
      </c>
      <c r="M949" s="34" t="str">
        <f>IFERROR(INDEX('Pokemon Data'!I:I,MATCH($A949,'Pokemon Data'!$B:$B,0)),"")</f>
        <v/>
      </c>
      <c r="N949" s="34" t="str">
        <f>IFERROR(INDEX('Pokemon Data'!J:J,MATCH($A949,'Pokemon Data'!$B:$B,0)),"")</f>
        <v/>
      </c>
      <c r="O949" s="34" t="str">
        <f>IFERROR(INDEX('Pokemon Data'!K:K,MATCH($A949,'Pokemon Data'!$B:$B,0)),"")</f>
        <v/>
      </c>
      <c r="P949" s="35" t="str">
        <f>IFERROR(INDEX('Level Multipliers'!$A:$A,MATCH($D949,'Level Multipliers'!$B:$B,0)),"")</f>
        <v/>
      </c>
      <c r="Q949" s="36" t="str">
        <f>IFERROR(INDEX('Level Multipliers'!$D:$D,MATCH(P949,'Level Multipliers'!$A:$A,0)),"")</f>
        <v/>
      </c>
      <c r="R949" s="37" t="str">
        <f t="shared" si="518"/>
        <v/>
      </c>
      <c r="S949" s="37" t="str">
        <f t="shared" si="519"/>
        <v/>
      </c>
      <c r="T949" s="38" t="str">
        <f t="shared" si="520"/>
        <v/>
      </c>
      <c r="U949" s="38" t="str">
        <f t="shared" si="521"/>
        <v/>
      </c>
      <c r="V949" s="38" t="b">
        <f t="shared" si="522"/>
        <v>1</v>
      </c>
      <c r="W949" s="37" t="str">
        <f t="array" ref="W949:AG949">IF(V949,"",IVSolution($M949,$N949,$O949,R949,S949,T949,U949,$E949,$F949,$G949,$H949,$I949))</f>
        <v/>
      </c>
      <c r="X949" s="37" t="str">
        <v/>
      </c>
      <c r="Y949" s="37" t="str">
        <v/>
      </c>
      <c r="Z949" s="39" t="str">
        <v/>
      </c>
      <c r="AA949" s="39" t="str">
        <v/>
      </c>
      <c r="AB949" s="37" t="str">
        <v/>
      </c>
      <c r="AC949" s="37" t="str">
        <v/>
      </c>
      <c r="AD949" s="37" t="str">
        <v/>
      </c>
      <c r="AE949" s="37" t="str">
        <v/>
      </c>
      <c r="AF949" s="37" t="str">
        <v/>
      </c>
      <c r="AG949" s="37" t="str">
        <v/>
      </c>
      <c r="AH949" s="40" t="str">
        <f t="shared" si="523"/>
        <v/>
      </c>
      <c r="AI949" s="36" t="str">
        <f>IFERROR(INDEX('Level Multipliers'!$D:$D,MATCH(AH949,'Level Multipliers'!$A:$A,0)),"")</f>
        <v/>
      </c>
      <c r="AJ949" s="37" t="str">
        <f t="shared" si="524"/>
        <v/>
      </c>
      <c r="AK949" s="37" t="str">
        <f t="shared" si="525"/>
        <v/>
      </c>
      <c r="AL949" s="38" t="str">
        <f t="shared" si="526"/>
        <v/>
      </c>
      <c r="AM949" s="38" t="str">
        <f t="shared" si="527"/>
        <v/>
      </c>
      <c r="AN949" s="38" t="b">
        <f t="shared" si="528"/>
        <v>1</v>
      </c>
      <c r="AO949" s="37" t="str">
        <f t="array" ref="AO949:AY949">IF(AN949,"",IVSolution($M949,$N949,$O949,AJ949,AK949,AL949,AM949,$E949,$F949,$G949,$H949,$I949))</f>
        <v/>
      </c>
      <c r="AP949" s="37" t="str">
        <v/>
      </c>
      <c r="AQ949" s="37" t="str">
        <v/>
      </c>
      <c r="AR949" s="39" t="str">
        <v/>
      </c>
      <c r="AS949" s="39" t="str">
        <v/>
      </c>
      <c r="AT949" s="37" t="str">
        <v/>
      </c>
      <c r="AU949" s="37" t="str">
        <v/>
      </c>
      <c r="AV949" s="37" t="str">
        <v/>
      </c>
      <c r="AW949" s="37" t="str">
        <v/>
      </c>
      <c r="AX949" s="37" t="str">
        <v/>
      </c>
      <c r="AY949" s="37" t="str">
        <v/>
      </c>
      <c r="AZ949" s="40" t="str">
        <f t="shared" si="529"/>
        <v/>
      </c>
      <c r="BA949" s="36" t="str">
        <f>IFERROR(INDEX('Level Multipliers'!$D:$D,MATCH(AZ949,'Level Multipliers'!$A:$A,0)),"")</f>
        <v/>
      </c>
      <c r="BB949" s="37" t="str">
        <f t="shared" si="530"/>
        <v/>
      </c>
      <c r="BC949" s="37" t="str">
        <f t="shared" si="531"/>
        <v/>
      </c>
      <c r="BD949" s="38" t="str">
        <f t="shared" si="532"/>
        <v/>
      </c>
      <c r="BE949" s="38" t="str">
        <f t="shared" si="533"/>
        <v/>
      </c>
      <c r="BF949" s="38" t="b">
        <f t="shared" si="534"/>
        <v>1</v>
      </c>
      <c r="BG949" s="37" t="str">
        <f t="array" ref="BG949:BQ949">IF(BF949,"",IVSolution($M949,$N949,$O949,BB949,BC949,BD949,BE949,$E949,$F949,$G949,$H949,$I949))</f>
        <v/>
      </c>
      <c r="BH949" s="37" t="str">
        <v/>
      </c>
      <c r="BI949" s="37" t="str">
        <v/>
      </c>
      <c r="BJ949" s="39" t="str">
        <v/>
      </c>
      <c r="BK949" s="39" t="str">
        <v/>
      </c>
      <c r="BL949" s="37" t="str">
        <v/>
      </c>
      <c r="BM949" s="37" t="str">
        <v/>
      </c>
      <c r="BN949" s="37" t="str">
        <v/>
      </c>
      <c r="BO949" s="37" t="str">
        <v/>
      </c>
      <c r="BP949" s="37" t="str">
        <v/>
      </c>
      <c r="BQ949" s="37" t="str">
        <v/>
      </c>
      <c r="BR949" s="40" t="str">
        <f t="shared" si="535"/>
        <v/>
      </c>
      <c r="BS949" s="36" t="str">
        <f>IFERROR(INDEX('Level Multipliers'!$D:$D,MATCH(BR949,'Level Multipliers'!$A:$A,0)),"")</f>
        <v/>
      </c>
      <c r="BT949" s="37" t="str">
        <f t="shared" si="536"/>
        <v/>
      </c>
      <c r="BU949" s="37" t="str">
        <f t="shared" si="537"/>
        <v/>
      </c>
      <c r="BV949" s="38" t="str">
        <f t="shared" si="538"/>
        <v/>
      </c>
      <c r="BW949" s="38" t="str">
        <f t="shared" si="539"/>
        <v/>
      </c>
      <c r="BX949" s="38" t="b">
        <f t="shared" si="540"/>
        <v>1</v>
      </c>
      <c r="BY949" s="37" t="str">
        <f t="array" ref="BY949:CI949">IF(BX949,"",IVSolution($M949,$N949,$O949,BT949,BU949,BV949,BW949,$E949,$F949,$G949,$H949,$I949))</f>
        <v/>
      </c>
      <c r="BZ949" s="37" t="str">
        <v/>
      </c>
      <c r="CA949" s="37" t="str">
        <v/>
      </c>
      <c r="CB949" s="39" t="str">
        <v/>
      </c>
      <c r="CC949" s="39" t="str">
        <v/>
      </c>
      <c r="CD949" s="37" t="str">
        <v/>
      </c>
      <c r="CE949" s="37" t="str">
        <v/>
      </c>
      <c r="CF949" s="37" t="str">
        <v/>
      </c>
      <c r="CG949" s="37" t="str">
        <v/>
      </c>
      <c r="CH949" s="37" t="str">
        <v/>
      </c>
      <c r="CI949" s="37" t="str">
        <v/>
      </c>
      <c r="CJ949" s="41" t="str">
        <f t="shared" si="541"/>
        <v/>
      </c>
      <c r="CK949" s="41" t="str">
        <f t="shared" si="542"/>
        <v/>
      </c>
      <c r="CL949" s="61" t="str">
        <f t="shared" si="543"/>
        <v/>
      </c>
      <c r="CM949" s="39" t="str">
        <f t="shared" si="544"/>
        <v/>
      </c>
      <c r="CN949" s="39" t="str">
        <f t="shared" si="545"/>
        <v/>
      </c>
      <c r="CO949" s="42" t="str">
        <f t="shared" si="546"/>
        <v/>
      </c>
      <c r="CP949" s="42" t="str">
        <f t="shared" si="547"/>
        <v/>
      </c>
      <c r="CQ949" s="42" t="str">
        <f t="shared" si="548"/>
        <v/>
      </c>
      <c r="CR949" s="42" t="str">
        <f t="shared" si="549"/>
        <v/>
      </c>
      <c r="CS949" s="42" t="str">
        <f t="shared" si="550"/>
        <v/>
      </c>
      <c r="CT949" s="42" t="str">
        <f t="shared" si="551"/>
        <v/>
      </c>
      <c r="CU949" s="43" t="str">
        <f t="shared" si="552"/>
        <v/>
      </c>
      <c r="CV949" s="43" t="str">
        <f t="shared" si="553"/>
        <v/>
      </c>
      <c r="CW949" s="43" t="str">
        <f t="shared" si="554"/>
        <v/>
      </c>
      <c r="CX949" s="13"/>
    </row>
    <row r="950" spans="1:102" x14ac:dyDescent="0.25">
      <c r="A950" s="31"/>
      <c r="B950" s="13"/>
      <c r="C950" s="13"/>
      <c r="D950" s="13"/>
      <c r="E950" s="32"/>
      <c r="F950" s="32"/>
      <c r="G950" s="32"/>
      <c r="H950" s="32"/>
      <c r="I950" s="32"/>
      <c r="J950" s="13"/>
      <c r="K950" s="33"/>
      <c r="L950" s="34" t="str">
        <f>IFERROR(INDEX('Pokemon Data'!A:A,MATCH($A950,'Pokemon Data'!$B:$B,0)),"")</f>
        <v/>
      </c>
      <c r="M950" s="34" t="str">
        <f>IFERROR(INDEX('Pokemon Data'!I:I,MATCH($A950,'Pokemon Data'!$B:$B,0)),"")</f>
        <v/>
      </c>
      <c r="N950" s="34" t="str">
        <f>IFERROR(INDEX('Pokemon Data'!J:J,MATCH($A950,'Pokemon Data'!$B:$B,0)),"")</f>
        <v/>
      </c>
      <c r="O950" s="34" t="str">
        <f>IFERROR(INDEX('Pokemon Data'!K:K,MATCH($A950,'Pokemon Data'!$B:$B,0)),"")</f>
        <v/>
      </c>
      <c r="P950" s="35" t="str">
        <f>IFERROR(INDEX('Level Multipliers'!$A:$A,MATCH($D950,'Level Multipliers'!$B:$B,0)),"")</f>
        <v/>
      </c>
      <c r="Q950" s="36" t="str">
        <f>IFERROR(INDEX('Level Multipliers'!$D:$D,MATCH(P950,'Level Multipliers'!$A:$A,0)),"")</f>
        <v/>
      </c>
      <c r="R950" s="37" t="str">
        <f t="shared" si="518"/>
        <v/>
      </c>
      <c r="S950" s="37" t="str">
        <f t="shared" si="519"/>
        <v/>
      </c>
      <c r="T950" s="38" t="str">
        <f t="shared" si="520"/>
        <v/>
      </c>
      <c r="U950" s="38" t="str">
        <f t="shared" si="521"/>
        <v/>
      </c>
      <c r="V950" s="38" t="b">
        <f t="shared" si="522"/>
        <v>1</v>
      </c>
      <c r="W950" s="37" t="str">
        <f t="array" ref="W950:AG950">IF(V950,"",IVSolution($M950,$N950,$O950,R950,S950,T950,U950,$E950,$F950,$G950,$H950,$I950))</f>
        <v/>
      </c>
      <c r="X950" s="37" t="str">
        <v/>
      </c>
      <c r="Y950" s="37" t="str">
        <v/>
      </c>
      <c r="Z950" s="39" t="str">
        <v/>
      </c>
      <c r="AA950" s="39" t="str">
        <v/>
      </c>
      <c r="AB950" s="37" t="str">
        <v/>
      </c>
      <c r="AC950" s="37" t="str">
        <v/>
      </c>
      <c r="AD950" s="37" t="str">
        <v/>
      </c>
      <c r="AE950" s="37" t="str">
        <v/>
      </c>
      <c r="AF950" s="37" t="str">
        <v/>
      </c>
      <c r="AG950" s="37" t="str">
        <v/>
      </c>
      <c r="AH950" s="40" t="str">
        <f t="shared" si="523"/>
        <v/>
      </c>
      <c r="AI950" s="36" t="str">
        <f>IFERROR(INDEX('Level Multipliers'!$D:$D,MATCH(AH950,'Level Multipliers'!$A:$A,0)),"")</f>
        <v/>
      </c>
      <c r="AJ950" s="37" t="str">
        <f t="shared" si="524"/>
        <v/>
      </c>
      <c r="AK950" s="37" t="str">
        <f t="shared" si="525"/>
        <v/>
      </c>
      <c r="AL950" s="38" t="str">
        <f t="shared" si="526"/>
        <v/>
      </c>
      <c r="AM950" s="38" t="str">
        <f t="shared" si="527"/>
        <v/>
      </c>
      <c r="AN950" s="38" t="b">
        <f t="shared" si="528"/>
        <v>1</v>
      </c>
      <c r="AO950" s="37" t="str">
        <f t="array" ref="AO950:AY950">IF(AN950,"",IVSolution($M950,$N950,$O950,AJ950,AK950,AL950,AM950,$E950,$F950,$G950,$H950,$I950))</f>
        <v/>
      </c>
      <c r="AP950" s="37" t="str">
        <v/>
      </c>
      <c r="AQ950" s="37" t="str">
        <v/>
      </c>
      <c r="AR950" s="39" t="str">
        <v/>
      </c>
      <c r="AS950" s="39" t="str">
        <v/>
      </c>
      <c r="AT950" s="37" t="str">
        <v/>
      </c>
      <c r="AU950" s="37" t="str">
        <v/>
      </c>
      <c r="AV950" s="37" t="str">
        <v/>
      </c>
      <c r="AW950" s="37" t="str">
        <v/>
      </c>
      <c r="AX950" s="37" t="str">
        <v/>
      </c>
      <c r="AY950" s="37" t="str">
        <v/>
      </c>
      <c r="AZ950" s="40" t="str">
        <f t="shared" si="529"/>
        <v/>
      </c>
      <c r="BA950" s="36" t="str">
        <f>IFERROR(INDEX('Level Multipliers'!$D:$D,MATCH(AZ950,'Level Multipliers'!$A:$A,0)),"")</f>
        <v/>
      </c>
      <c r="BB950" s="37" t="str">
        <f t="shared" si="530"/>
        <v/>
      </c>
      <c r="BC950" s="37" t="str">
        <f t="shared" si="531"/>
        <v/>
      </c>
      <c r="BD950" s="38" t="str">
        <f t="shared" si="532"/>
        <v/>
      </c>
      <c r="BE950" s="38" t="str">
        <f t="shared" si="533"/>
        <v/>
      </c>
      <c r="BF950" s="38" t="b">
        <f t="shared" si="534"/>
        <v>1</v>
      </c>
      <c r="BG950" s="37" t="str">
        <f t="array" ref="BG950:BQ950">IF(BF950,"",IVSolution($M950,$N950,$O950,BB950,BC950,BD950,BE950,$E950,$F950,$G950,$H950,$I950))</f>
        <v/>
      </c>
      <c r="BH950" s="37" t="str">
        <v/>
      </c>
      <c r="BI950" s="37" t="str">
        <v/>
      </c>
      <c r="BJ950" s="39" t="str">
        <v/>
      </c>
      <c r="BK950" s="39" t="str">
        <v/>
      </c>
      <c r="BL950" s="37" t="str">
        <v/>
      </c>
      <c r="BM950" s="37" t="str">
        <v/>
      </c>
      <c r="BN950" s="37" t="str">
        <v/>
      </c>
      <c r="BO950" s="37" t="str">
        <v/>
      </c>
      <c r="BP950" s="37" t="str">
        <v/>
      </c>
      <c r="BQ950" s="37" t="str">
        <v/>
      </c>
      <c r="BR950" s="40" t="str">
        <f t="shared" si="535"/>
        <v/>
      </c>
      <c r="BS950" s="36" t="str">
        <f>IFERROR(INDEX('Level Multipliers'!$D:$D,MATCH(BR950,'Level Multipliers'!$A:$A,0)),"")</f>
        <v/>
      </c>
      <c r="BT950" s="37" t="str">
        <f t="shared" si="536"/>
        <v/>
      </c>
      <c r="BU950" s="37" t="str">
        <f t="shared" si="537"/>
        <v/>
      </c>
      <c r="BV950" s="38" t="str">
        <f t="shared" si="538"/>
        <v/>
      </c>
      <c r="BW950" s="38" t="str">
        <f t="shared" si="539"/>
        <v/>
      </c>
      <c r="BX950" s="38" t="b">
        <f t="shared" si="540"/>
        <v>1</v>
      </c>
      <c r="BY950" s="37" t="str">
        <f t="array" ref="BY950:CI950">IF(BX950,"",IVSolution($M950,$N950,$O950,BT950,BU950,BV950,BW950,$E950,$F950,$G950,$H950,$I950))</f>
        <v/>
      </c>
      <c r="BZ950" s="37" t="str">
        <v/>
      </c>
      <c r="CA950" s="37" t="str">
        <v/>
      </c>
      <c r="CB950" s="39" t="str">
        <v/>
      </c>
      <c r="CC950" s="39" t="str">
        <v/>
      </c>
      <c r="CD950" s="37" t="str">
        <v/>
      </c>
      <c r="CE950" s="37" t="str">
        <v/>
      </c>
      <c r="CF950" s="37" t="str">
        <v/>
      </c>
      <c r="CG950" s="37" t="str">
        <v/>
      </c>
      <c r="CH950" s="37" t="str">
        <v/>
      </c>
      <c r="CI950" s="37" t="str">
        <v/>
      </c>
      <c r="CJ950" s="41" t="str">
        <f t="shared" si="541"/>
        <v/>
      </c>
      <c r="CK950" s="41" t="str">
        <f t="shared" si="542"/>
        <v/>
      </c>
      <c r="CL950" s="61" t="str">
        <f t="shared" si="543"/>
        <v/>
      </c>
      <c r="CM950" s="39" t="str">
        <f t="shared" si="544"/>
        <v/>
      </c>
      <c r="CN950" s="39" t="str">
        <f t="shared" si="545"/>
        <v/>
      </c>
      <c r="CO950" s="42" t="str">
        <f t="shared" si="546"/>
        <v/>
      </c>
      <c r="CP950" s="42" t="str">
        <f t="shared" si="547"/>
        <v/>
      </c>
      <c r="CQ950" s="42" t="str">
        <f t="shared" si="548"/>
        <v/>
      </c>
      <c r="CR950" s="42" t="str">
        <f t="shared" si="549"/>
        <v/>
      </c>
      <c r="CS950" s="42" t="str">
        <f t="shared" si="550"/>
        <v/>
      </c>
      <c r="CT950" s="42" t="str">
        <f t="shared" si="551"/>
        <v/>
      </c>
      <c r="CU950" s="43" t="str">
        <f t="shared" si="552"/>
        <v/>
      </c>
      <c r="CV950" s="43" t="str">
        <f t="shared" si="553"/>
        <v/>
      </c>
      <c r="CW950" s="43" t="str">
        <f t="shared" si="554"/>
        <v/>
      </c>
      <c r="CX950" s="13"/>
    </row>
    <row r="951" spans="1:102" x14ac:dyDescent="0.25">
      <c r="A951" s="31"/>
      <c r="B951" s="13"/>
      <c r="C951" s="13"/>
      <c r="D951" s="13"/>
      <c r="E951" s="32"/>
      <c r="F951" s="32"/>
      <c r="G951" s="32"/>
      <c r="H951" s="32"/>
      <c r="I951" s="32"/>
      <c r="J951" s="13"/>
      <c r="K951" s="33"/>
      <c r="L951" s="34" t="str">
        <f>IFERROR(INDEX('Pokemon Data'!A:A,MATCH($A951,'Pokemon Data'!$B:$B,0)),"")</f>
        <v/>
      </c>
      <c r="M951" s="34" t="str">
        <f>IFERROR(INDEX('Pokemon Data'!I:I,MATCH($A951,'Pokemon Data'!$B:$B,0)),"")</f>
        <v/>
      </c>
      <c r="N951" s="34" t="str">
        <f>IFERROR(INDEX('Pokemon Data'!J:J,MATCH($A951,'Pokemon Data'!$B:$B,0)),"")</f>
        <v/>
      </c>
      <c r="O951" s="34" t="str">
        <f>IFERROR(INDEX('Pokemon Data'!K:K,MATCH($A951,'Pokemon Data'!$B:$B,0)),"")</f>
        <v/>
      </c>
      <c r="P951" s="35" t="str">
        <f>IFERROR(INDEX('Level Multipliers'!$A:$A,MATCH($D951,'Level Multipliers'!$B:$B,0)),"")</f>
        <v/>
      </c>
      <c r="Q951" s="36" t="str">
        <f>IFERROR(INDEX('Level Multipliers'!$D:$D,MATCH(P951,'Level Multipliers'!$A:$A,0)),"")</f>
        <v/>
      </c>
      <c r="R951" s="37" t="str">
        <f t="shared" si="518"/>
        <v/>
      </c>
      <c r="S951" s="37" t="str">
        <f t="shared" si="519"/>
        <v/>
      </c>
      <c r="T951" s="38" t="str">
        <f t="shared" si="520"/>
        <v/>
      </c>
      <c r="U951" s="38" t="str">
        <f t="shared" si="521"/>
        <v/>
      </c>
      <c r="V951" s="38" t="b">
        <f t="shared" si="522"/>
        <v>1</v>
      </c>
      <c r="W951" s="37" t="str">
        <f t="array" ref="W951:AG951">IF(V951,"",IVSolution($M951,$N951,$O951,R951,S951,T951,U951,$E951,$F951,$G951,$H951,$I951))</f>
        <v/>
      </c>
      <c r="X951" s="37" t="str">
        <v/>
      </c>
      <c r="Y951" s="37" t="str">
        <v/>
      </c>
      <c r="Z951" s="39" t="str">
        <v/>
      </c>
      <c r="AA951" s="39" t="str">
        <v/>
      </c>
      <c r="AB951" s="37" t="str">
        <v/>
      </c>
      <c r="AC951" s="37" t="str">
        <v/>
      </c>
      <c r="AD951" s="37" t="str">
        <v/>
      </c>
      <c r="AE951" s="37" t="str">
        <v/>
      </c>
      <c r="AF951" s="37" t="str">
        <v/>
      </c>
      <c r="AG951" s="37" t="str">
        <v/>
      </c>
      <c r="AH951" s="40" t="str">
        <f t="shared" si="523"/>
        <v/>
      </c>
      <c r="AI951" s="36" t="str">
        <f>IFERROR(INDEX('Level Multipliers'!$D:$D,MATCH(AH951,'Level Multipliers'!$A:$A,0)),"")</f>
        <v/>
      </c>
      <c r="AJ951" s="37" t="str">
        <f t="shared" si="524"/>
        <v/>
      </c>
      <c r="AK951" s="37" t="str">
        <f t="shared" si="525"/>
        <v/>
      </c>
      <c r="AL951" s="38" t="str">
        <f t="shared" si="526"/>
        <v/>
      </c>
      <c r="AM951" s="38" t="str">
        <f t="shared" si="527"/>
        <v/>
      </c>
      <c r="AN951" s="38" t="b">
        <f t="shared" si="528"/>
        <v>1</v>
      </c>
      <c r="AO951" s="37" t="str">
        <f t="array" ref="AO951:AY951">IF(AN951,"",IVSolution($M951,$N951,$O951,AJ951,AK951,AL951,AM951,$E951,$F951,$G951,$H951,$I951))</f>
        <v/>
      </c>
      <c r="AP951" s="37" t="str">
        <v/>
      </c>
      <c r="AQ951" s="37" t="str">
        <v/>
      </c>
      <c r="AR951" s="39" t="str">
        <v/>
      </c>
      <c r="AS951" s="39" t="str">
        <v/>
      </c>
      <c r="AT951" s="37" t="str">
        <v/>
      </c>
      <c r="AU951" s="37" t="str">
        <v/>
      </c>
      <c r="AV951" s="37" t="str">
        <v/>
      </c>
      <c r="AW951" s="37" t="str">
        <v/>
      </c>
      <c r="AX951" s="37" t="str">
        <v/>
      </c>
      <c r="AY951" s="37" t="str">
        <v/>
      </c>
      <c r="AZ951" s="40" t="str">
        <f t="shared" si="529"/>
        <v/>
      </c>
      <c r="BA951" s="36" t="str">
        <f>IFERROR(INDEX('Level Multipliers'!$D:$D,MATCH(AZ951,'Level Multipliers'!$A:$A,0)),"")</f>
        <v/>
      </c>
      <c r="BB951" s="37" t="str">
        <f t="shared" si="530"/>
        <v/>
      </c>
      <c r="BC951" s="37" t="str">
        <f t="shared" si="531"/>
        <v/>
      </c>
      <c r="BD951" s="38" t="str">
        <f t="shared" si="532"/>
        <v/>
      </c>
      <c r="BE951" s="38" t="str">
        <f t="shared" si="533"/>
        <v/>
      </c>
      <c r="BF951" s="38" t="b">
        <f t="shared" si="534"/>
        <v>1</v>
      </c>
      <c r="BG951" s="37" t="str">
        <f t="array" ref="BG951:BQ951">IF(BF951,"",IVSolution($M951,$N951,$O951,BB951,BC951,BD951,BE951,$E951,$F951,$G951,$H951,$I951))</f>
        <v/>
      </c>
      <c r="BH951" s="37" t="str">
        <v/>
      </c>
      <c r="BI951" s="37" t="str">
        <v/>
      </c>
      <c r="BJ951" s="39" t="str">
        <v/>
      </c>
      <c r="BK951" s="39" t="str">
        <v/>
      </c>
      <c r="BL951" s="37" t="str">
        <v/>
      </c>
      <c r="BM951" s="37" t="str">
        <v/>
      </c>
      <c r="BN951" s="37" t="str">
        <v/>
      </c>
      <c r="BO951" s="37" t="str">
        <v/>
      </c>
      <c r="BP951" s="37" t="str">
        <v/>
      </c>
      <c r="BQ951" s="37" t="str">
        <v/>
      </c>
      <c r="BR951" s="40" t="str">
        <f t="shared" si="535"/>
        <v/>
      </c>
      <c r="BS951" s="36" t="str">
        <f>IFERROR(INDEX('Level Multipliers'!$D:$D,MATCH(BR951,'Level Multipliers'!$A:$A,0)),"")</f>
        <v/>
      </c>
      <c r="BT951" s="37" t="str">
        <f t="shared" si="536"/>
        <v/>
      </c>
      <c r="BU951" s="37" t="str">
        <f t="shared" si="537"/>
        <v/>
      </c>
      <c r="BV951" s="38" t="str">
        <f t="shared" si="538"/>
        <v/>
      </c>
      <c r="BW951" s="38" t="str">
        <f t="shared" si="539"/>
        <v/>
      </c>
      <c r="BX951" s="38" t="b">
        <f t="shared" si="540"/>
        <v>1</v>
      </c>
      <c r="BY951" s="37" t="str">
        <f t="array" ref="BY951:CI951">IF(BX951,"",IVSolution($M951,$N951,$O951,BT951,BU951,BV951,BW951,$E951,$F951,$G951,$H951,$I951))</f>
        <v/>
      </c>
      <c r="BZ951" s="37" t="str">
        <v/>
      </c>
      <c r="CA951" s="37" t="str">
        <v/>
      </c>
      <c r="CB951" s="39" t="str">
        <v/>
      </c>
      <c r="CC951" s="39" t="str">
        <v/>
      </c>
      <c r="CD951" s="37" t="str">
        <v/>
      </c>
      <c r="CE951" s="37" t="str">
        <v/>
      </c>
      <c r="CF951" s="37" t="str">
        <v/>
      </c>
      <c r="CG951" s="37" t="str">
        <v/>
      </c>
      <c r="CH951" s="37" t="str">
        <v/>
      </c>
      <c r="CI951" s="37" t="str">
        <v/>
      </c>
      <c r="CJ951" s="41" t="str">
        <f t="shared" si="541"/>
        <v/>
      </c>
      <c r="CK951" s="41" t="str">
        <f t="shared" si="542"/>
        <v/>
      </c>
      <c r="CL951" s="61" t="str">
        <f t="shared" si="543"/>
        <v/>
      </c>
      <c r="CM951" s="39" t="str">
        <f t="shared" si="544"/>
        <v/>
      </c>
      <c r="CN951" s="39" t="str">
        <f t="shared" si="545"/>
        <v/>
      </c>
      <c r="CO951" s="42" t="str">
        <f t="shared" si="546"/>
        <v/>
      </c>
      <c r="CP951" s="42" t="str">
        <f t="shared" si="547"/>
        <v/>
      </c>
      <c r="CQ951" s="42" t="str">
        <f t="shared" si="548"/>
        <v/>
      </c>
      <c r="CR951" s="42" t="str">
        <f t="shared" si="549"/>
        <v/>
      </c>
      <c r="CS951" s="42" t="str">
        <f t="shared" si="550"/>
        <v/>
      </c>
      <c r="CT951" s="42" t="str">
        <f t="shared" si="551"/>
        <v/>
      </c>
      <c r="CU951" s="43" t="str">
        <f t="shared" si="552"/>
        <v/>
      </c>
      <c r="CV951" s="43" t="str">
        <f t="shared" si="553"/>
        <v/>
      </c>
      <c r="CW951" s="43" t="str">
        <f t="shared" si="554"/>
        <v/>
      </c>
      <c r="CX951" s="13"/>
    </row>
    <row r="952" spans="1:102" x14ac:dyDescent="0.25">
      <c r="A952" s="31"/>
      <c r="B952" s="13"/>
      <c r="C952" s="13"/>
      <c r="D952" s="13"/>
      <c r="E952" s="32"/>
      <c r="F952" s="32"/>
      <c r="G952" s="32"/>
      <c r="H952" s="32"/>
      <c r="I952" s="32"/>
      <c r="J952" s="13"/>
      <c r="K952" s="33"/>
      <c r="L952" s="34" t="str">
        <f>IFERROR(INDEX('Pokemon Data'!A:A,MATCH($A952,'Pokemon Data'!$B:$B,0)),"")</f>
        <v/>
      </c>
      <c r="M952" s="34" t="str">
        <f>IFERROR(INDEX('Pokemon Data'!I:I,MATCH($A952,'Pokemon Data'!$B:$B,0)),"")</f>
        <v/>
      </c>
      <c r="N952" s="34" t="str">
        <f>IFERROR(INDEX('Pokemon Data'!J:J,MATCH($A952,'Pokemon Data'!$B:$B,0)),"")</f>
        <v/>
      </c>
      <c r="O952" s="34" t="str">
        <f>IFERROR(INDEX('Pokemon Data'!K:K,MATCH($A952,'Pokemon Data'!$B:$B,0)),"")</f>
        <v/>
      </c>
      <c r="P952" s="35" t="str">
        <f>IFERROR(INDEX('Level Multipliers'!$A:$A,MATCH($D952,'Level Multipliers'!$B:$B,0)),"")</f>
        <v/>
      </c>
      <c r="Q952" s="36" t="str">
        <f>IFERROR(INDEX('Level Multipliers'!$D:$D,MATCH(P952,'Level Multipliers'!$A:$A,0)),"")</f>
        <v/>
      </c>
      <c r="R952" s="37" t="str">
        <f t="shared" si="518"/>
        <v/>
      </c>
      <c r="S952" s="37" t="str">
        <f t="shared" si="519"/>
        <v/>
      </c>
      <c r="T952" s="38" t="str">
        <f t="shared" si="520"/>
        <v/>
      </c>
      <c r="U952" s="38" t="str">
        <f t="shared" si="521"/>
        <v/>
      </c>
      <c r="V952" s="38" t="b">
        <f t="shared" si="522"/>
        <v>1</v>
      </c>
      <c r="W952" s="37" t="str">
        <f t="array" ref="W952:AG952">IF(V952,"",IVSolution($M952,$N952,$O952,R952,S952,T952,U952,$E952,$F952,$G952,$H952,$I952))</f>
        <v/>
      </c>
      <c r="X952" s="37" t="str">
        <v/>
      </c>
      <c r="Y952" s="37" t="str">
        <v/>
      </c>
      <c r="Z952" s="39" t="str">
        <v/>
      </c>
      <c r="AA952" s="39" t="str">
        <v/>
      </c>
      <c r="AB952" s="37" t="str">
        <v/>
      </c>
      <c r="AC952" s="37" t="str">
        <v/>
      </c>
      <c r="AD952" s="37" t="str">
        <v/>
      </c>
      <c r="AE952" s="37" t="str">
        <v/>
      </c>
      <c r="AF952" s="37" t="str">
        <v/>
      </c>
      <c r="AG952" s="37" t="str">
        <v/>
      </c>
      <c r="AH952" s="40" t="str">
        <f t="shared" si="523"/>
        <v/>
      </c>
      <c r="AI952" s="36" t="str">
        <f>IFERROR(INDEX('Level Multipliers'!$D:$D,MATCH(AH952,'Level Multipliers'!$A:$A,0)),"")</f>
        <v/>
      </c>
      <c r="AJ952" s="37" t="str">
        <f t="shared" si="524"/>
        <v/>
      </c>
      <c r="AK952" s="37" t="str">
        <f t="shared" si="525"/>
        <v/>
      </c>
      <c r="AL952" s="38" t="str">
        <f t="shared" si="526"/>
        <v/>
      </c>
      <c r="AM952" s="38" t="str">
        <f t="shared" si="527"/>
        <v/>
      </c>
      <c r="AN952" s="38" t="b">
        <f t="shared" si="528"/>
        <v>1</v>
      </c>
      <c r="AO952" s="37" t="str">
        <f t="array" ref="AO952:AY952">IF(AN952,"",IVSolution($M952,$N952,$O952,AJ952,AK952,AL952,AM952,$E952,$F952,$G952,$H952,$I952))</f>
        <v/>
      </c>
      <c r="AP952" s="37" t="str">
        <v/>
      </c>
      <c r="AQ952" s="37" t="str">
        <v/>
      </c>
      <c r="AR952" s="39" t="str">
        <v/>
      </c>
      <c r="AS952" s="39" t="str">
        <v/>
      </c>
      <c r="AT952" s="37" t="str">
        <v/>
      </c>
      <c r="AU952" s="37" t="str">
        <v/>
      </c>
      <c r="AV952" s="37" t="str">
        <v/>
      </c>
      <c r="AW952" s="37" t="str">
        <v/>
      </c>
      <c r="AX952" s="37" t="str">
        <v/>
      </c>
      <c r="AY952" s="37" t="str">
        <v/>
      </c>
      <c r="AZ952" s="40" t="str">
        <f t="shared" si="529"/>
        <v/>
      </c>
      <c r="BA952" s="36" t="str">
        <f>IFERROR(INDEX('Level Multipliers'!$D:$D,MATCH(AZ952,'Level Multipliers'!$A:$A,0)),"")</f>
        <v/>
      </c>
      <c r="BB952" s="37" t="str">
        <f t="shared" si="530"/>
        <v/>
      </c>
      <c r="BC952" s="37" t="str">
        <f t="shared" si="531"/>
        <v/>
      </c>
      <c r="BD952" s="38" t="str">
        <f t="shared" si="532"/>
        <v/>
      </c>
      <c r="BE952" s="38" t="str">
        <f t="shared" si="533"/>
        <v/>
      </c>
      <c r="BF952" s="38" t="b">
        <f t="shared" si="534"/>
        <v>1</v>
      </c>
      <c r="BG952" s="37" t="str">
        <f t="array" ref="BG952:BQ952">IF(BF952,"",IVSolution($M952,$N952,$O952,BB952,BC952,BD952,BE952,$E952,$F952,$G952,$H952,$I952))</f>
        <v/>
      </c>
      <c r="BH952" s="37" t="str">
        <v/>
      </c>
      <c r="BI952" s="37" t="str">
        <v/>
      </c>
      <c r="BJ952" s="39" t="str">
        <v/>
      </c>
      <c r="BK952" s="39" t="str">
        <v/>
      </c>
      <c r="BL952" s="37" t="str">
        <v/>
      </c>
      <c r="BM952" s="37" t="str">
        <v/>
      </c>
      <c r="BN952" s="37" t="str">
        <v/>
      </c>
      <c r="BO952" s="37" t="str">
        <v/>
      </c>
      <c r="BP952" s="37" t="str">
        <v/>
      </c>
      <c r="BQ952" s="37" t="str">
        <v/>
      </c>
      <c r="BR952" s="40" t="str">
        <f t="shared" si="535"/>
        <v/>
      </c>
      <c r="BS952" s="36" t="str">
        <f>IFERROR(INDEX('Level Multipliers'!$D:$D,MATCH(BR952,'Level Multipliers'!$A:$A,0)),"")</f>
        <v/>
      </c>
      <c r="BT952" s="37" t="str">
        <f t="shared" si="536"/>
        <v/>
      </c>
      <c r="BU952" s="37" t="str">
        <f t="shared" si="537"/>
        <v/>
      </c>
      <c r="BV952" s="38" t="str">
        <f t="shared" si="538"/>
        <v/>
      </c>
      <c r="BW952" s="38" t="str">
        <f t="shared" si="539"/>
        <v/>
      </c>
      <c r="BX952" s="38" t="b">
        <f t="shared" si="540"/>
        <v>1</v>
      </c>
      <c r="BY952" s="37" t="str">
        <f t="array" ref="BY952:CI952">IF(BX952,"",IVSolution($M952,$N952,$O952,BT952,BU952,BV952,BW952,$E952,$F952,$G952,$H952,$I952))</f>
        <v/>
      </c>
      <c r="BZ952" s="37" t="str">
        <v/>
      </c>
      <c r="CA952" s="37" t="str">
        <v/>
      </c>
      <c r="CB952" s="39" t="str">
        <v/>
      </c>
      <c r="CC952" s="39" t="str">
        <v/>
      </c>
      <c r="CD952" s="37" t="str">
        <v/>
      </c>
      <c r="CE952" s="37" t="str">
        <v/>
      </c>
      <c r="CF952" s="37" t="str">
        <v/>
      </c>
      <c r="CG952" s="37" t="str">
        <v/>
      </c>
      <c r="CH952" s="37" t="str">
        <v/>
      </c>
      <c r="CI952" s="37" t="str">
        <v/>
      </c>
      <c r="CJ952" s="41" t="str">
        <f t="shared" si="541"/>
        <v/>
      </c>
      <c r="CK952" s="41" t="str">
        <f t="shared" si="542"/>
        <v/>
      </c>
      <c r="CL952" s="61" t="str">
        <f t="shared" si="543"/>
        <v/>
      </c>
      <c r="CM952" s="39" t="str">
        <f t="shared" si="544"/>
        <v/>
      </c>
      <c r="CN952" s="39" t="str">
        <f t="shared" si="545"/>
        <v/>
      </c>
      <c r="CO952" s="42" t="str">
        <f t="shared" si="546"/>
        <v/>
      </c>
      <c r="CP952" s="42" t="str">
        <f t="shared" si="547"/>
        <v/>
      </c>
      <c r="CQ952" s="42" t="str">
        <f t="shared" si="548"/>
        <v/>
      </c>
      <c r="CR952" s="42" t="str">
        <f t="shared" si="549"/>
        <v/>
      </c>
      <c r="CS952" s="42" t="str">
        <f t="shared" si="550"/>
        <v/>
      </c>
      <c r="CT952" s="42" t="str">
        <f t="shared" si="551"/>
        <v/>
      </c>
      <c r="CU952" s="43" t="str">
        <f t="shared" si="552"/>
        <v/>
      </c>
      <c r="CV952" s="43" t="str">
        <f t="shared" si="553"/>
        <v/>
      </c>
      <c r="CW952" s="43" t="str">
        <f t="shared" si="554"/>
        <v/>
      </c>
      <c r="CX952" s="13"/>
    </row>
    <row r="953" spans="1:102" x14ac:dyDescent="0.25">
      <c r="A953" s="31"/>
      <c r="B953" s="13"/>
      <c r="C953" s="13"/>
      <c r="D953" s="13"/>
      <c r="E953" s="32"/>
      <c r="F953" s="32"/>
      <c r="G953" s="32"/>
      <c r="H953" s="32"/>
      <c r="I953" s="32"/>
      <c r="J953" s="13"/>
      <c r="K953" s="33"/>
      <c r="L953" s="34" t="str">
        <f>IFERROR(INDEX('Pokemon Data'!A:A,MATCH($A953,'Pokemon Data'!$B:$B,0)),"")</f>
        <v/>
      </c>
      <c r="M953" s="34" t="str">
        <f>IFERROR(INDEX('Pokemon Data'!I:I,MATCH($A953,'Pokemon Data'!$B:$B,0)),"")</f>
        <v/>
      </c>
      <c r="N953" s="34" t="str">
        <f>IFERROR(INDEX('Pokemon Data'!J:J,MATCH($A953,'Pokemon Data'!$B:$B,0)),"")</f>
        <v/>
      </c>
      <c r="O953" s="34" t="str">
        <f>IFERROR(INDEX('Pokemon Data'!K:K,MATCH($A953,'Pokemon Data'!$B:$B,0)),"")</f>
        <v/>
      </c>
      <c r="P953" s="35" t="str">
        <f>IFERROR(INDEX('Level Multipliers'!$A:$A,MATCH($D953,'Level Multipliers'!$B:$B,0)),"")</f>
        <v/>
      </c>
      <c r="Q953" s="36" t="str">
        <f>IFERROR(INDEX('Level Multipliers'!$D:$D,MATCH(P953,'Level Multipliers'!$A:$A,0)),"")</f>
        <v/>
      </c>
      <c r="R953" s="37" t="str">
        <f t="shared" si="518"/>
        <v/>
      </c>
      <c r="S953" s="37" t="str">
        <f t="shared" si="519"/>
        <v/>
      </c>
      <c r="T953" s="38" t="str">
        <f t="shared" si="520"/>
        <v/>
      </c>
      <c r="U953" s="38" t="str">
        <f t="shared" si="521"/>
        <v/>
      </c>
      <c r="V953" s="38" t="b">
        <f t="shared" si="522"/>
        <v>1</v>
      </c>
      <c r="W953" s="37" t="str">
        <f t="array" ref="W953:AG953">IF(V953,"",IVSolution($M953,$N953,$O953,R953,S953,T953,U953,$E953,$F953,$G953,$H953,$I953))</f>
        <v/>
      </c>
      <c r="X953" s="37" t="str">
        <v/>
      </c>
      <c r="Y953" s="37" t="str">
        <v/>
      </c>
      <c r="Z953" s="39" t="str">
        <v/>
      </c>
      <c r="AA953" s="39" t="str">
        <v/>
      </c>
      <c r="AB953" s="37" t="str">
        <v/>
      </c>
      <c r="AC953" s="37" t="str">
        <v/>
      </c>
      <c r="AD953" s="37" t="str">
        <v/>
      </c>
      <c r="AE953" s="37" t="str">
        <v/>
      </c>
      <c r="AF953" s="37" t="str">
        <v/>
      </c>
      <c r="AG953" s="37" t="str">
        <v/>
      </c>
      <c r="AH953" s="40" t="str">
        <f t="shared" si="523"/>
        <v/>
      </c>
      <c r="AI953" s="36" t="str">
        <f>IFERROR(INDEX('Level Multipliers'!$D:$D,MATCH(AH953,'Level Multipliers'!$A:$A,0)),"")</f>
        <v/>
      </c>
      <c r="AJ953" s="37" t="str">
        <f t="shared" si="524"/>
        <v/>
      </c>
      <c r="AK953" s="37" t="str">
        <f t="shared" si="525"/>
        <v/>
      </c>
      <c r="AL953" s="38" t="str">
        <f t="shared" si="526"/>
        <v/>
      </c>
      <c r="AM953" s="38" t="str">
        <f t="shared" si="527"/>
        <v/>
      </c>
      <c r="AN953" s="38" t="b">
        <f t="shared" si="528"/>
        <v>1</v>
      </c>
      <c r="AO953" s="37" t="str">
        <f t="array" ref="AO953:AY953">IF(AN953,"",IVSolution($M953,$N953,$O953,AJ953,AK953,AL953,AM953,$E953,$F953,$G953,$H953,$I953))</f>
        <v/>
      </c>
      <c r="AP953" s="37" t="str">
        <v/>
      </c>
      <c r="AQ953" s="37" t="str">
        <v/>
      </c>
      <c r="AR953" s="39" t="str">
        <v/>
      </c>
      <c r="AS953" s="39" t="str">
        <v/>
      </c>
      <c r="AT953" s="37" t="str">
        <v/>
      </c>
      <c r="AU953" s="37" t="str">
        <v/>
      </c>
      <c r="AV953" s="37" t="str">
        <v/>
      </c>
      <c r="AW953" s="37" t="str">
        <v/>
      </c>
      <c r="AX953" s="37" t="str">
        <v/>
      </c>
      <c r="AY953" s="37" t="str">
        <v/>
      </c>
      <c r="AZ953" s="40" t="str">
        <f t="shared" si="529"/>
        <v/>
      </c>
      <c r="BA953" s="36" t="str">
        <f>IFERROR(INDEX('Level Multipliers'!$D:$D,MATCH(AZ953,'Level Multipliers'!$A:$A,0)),"")</f>
        <v/>
      </c>
      <c r="BB953" s="37" t="str">
        <f t="shared" si="530"/>
        <v/>
      </c>
      <c r="BC953" s="37" t="str">
        <f t="shared" si="531"/>
        <v/>
      </c>
      <c r="BD953" s="38" t="str">
        <f t="shared" si="532"/>
        <v/>
      </c>
      <c r="BE953" s="38" t="str">
        <f t="shared" si="533"/>
        <v/>
      </c>
      <c r="BF953" s="38" t="b">
        <f t="shared" si="534"/>
        <v>1</v>
      </c>
      <c r="BG953" s="37" t="str">
        <f t="array" ref="BG953:BQ953">IF(BF953,"",IVSolution($M953,$N953,$O953,BB953,BC953,BD953,BE953,$E953,$F953,$G953,$H953,$I953))</f>
        <v/>
      </c>
      <c r="BH953" s="37" t="str">
        <v/>
      </c>
      <c r="BI953" s="37" t="str">
        <v/>
      </c>
      <c r="BJ953" s="39" t="str">
        <v/>
      </c>
      <c r="BK953" s="39" t="str">
        <v/>
      </c>
      <c r="BL953" s="37" t="str">
        <v/>
      </c>
      <c r="BM953" s="37" t="str">
        <v/>
      </c>
      <c r="BN953" s="37" t="str">
        <v/>
      </c>
      <c r="BO953" s="37" t="str">
        <v/>
      </c>
      <c r="BP953" s="37" t="str">
        <v/>
      </c>
      <c r="BQ953" s="37" t="str">
        <v/>
      </c>
      <c r="BR953" s="40" t="str">
        <f t="shared" si="535"/>
        <v/>
      </c>
      <c r="BS953" s="36" t="str">
        <f>IFERROR(INDEX('Level Multipliers'!$D:$D,MATCH(BR953,'Level Multipliers'!$A:$A,0)),"")</f>
        <v/>
      </c>
      <c r="BT953" s="37" t="str">
        <f t="shared" si="536"/>
        <v/>
      </c>
      <c r="BU953" s="37" t="str">
        <f t="shared" si="537"/>
        <v/>
      </c>
      <c r="BV953" s="38" t="str">
        <f t="shared" si="538"/>
        <v/>
      </c>
      <c r="BW953" s="38" t="str">
        <f t="shared" si="539"/>
        <v/>
      </c>
      <c r="BX953" s="38" t="b">
        <f t="shared" si="540"/>
        <v>1</v>
      </c>
      <c r="BY953" s="37" t="str">
        <f t="array" ref="BY953:CI953">IF(BX953,"",IVSolution($M953,$N953,$O953,BT953,BU953,BV953,BW953,$E953,$F953,$G953,$H953,$I953))</f>
        <v/>
      </c>
      <c r="BZ953" s="37" t="str">
        <v/>
      </c>
      <c r="CA953" s="37" t="str">
        <v/>
      </c>
      <c r="CB953" s="39" t="str">
        <v/>
      </c>
      <c r="CC953" s="39" t="str">
        <v/>
      </c>
      <c r="CD953" s="37" t="str">
        <v/>
      </c>
      <c r="CE953" s="37" t="str">
        <v/>
      </c>
      <c r="CF953" s="37" t="str">
        <v/>
      </c>
      <c r="CG953" s="37" t="str">
        <v/>
      </c>
      <c r="CH953" s="37" t="str">
        <v/>
      </c>
      <c r="CI953" s="37" t="str">
        <v/>
      </c>
      <c r="CJ953" s="41" t="str">
        <f t="shared" si="541"/>
        <v/>
      </c>
      <c r="CK953" s="41" t="str">
        <f t="shared" si="542"/>
        <v/>
      </c>
      <c r="CL953" s="61" t="str">
        <f t="shared" si="543"/>
        <v/>
      </c>
      <c r="CM953" s="39" t="str">
        <f t="shared" si="544"/>
        <v/>
      </c>
      <c r="CN953" s="39" t="str">
        <f t="shared" si="545"/>
        <v/>
      </c>
      <c r="CO953" s="42" t="str">
        <f t="shared" si="546"/>
        <v/>
      </c>
      <c r="CP953" s="42" t="str">
        <f t="shared" si="547"/>
        <v/>
      </c>
      <c r="CQ953" s="42" t="str">
        <f t="shared" si="548"/>
        <v/>
      </c>
      <c r="CR953" s="42" t="str">
        <f t="shared" si="549"/>
        <v/>
      </c>
      <c r="CS953" s="42" t="str">
        <f t="shared" si="550"/>
        <v/>
      </c>
      <c r="CT953" s="42" t="str">
        <f t="shared" si="551"/>
        <v/>
      </c>
      <c r="CU953" s="43" t="str">
        <f t="shared" si="552"/>
        <v/>
      </c>
      <c r="CV953" s="43" t="str">
        <f t="shared" si="553"/>
        <v/>
      </c>
      <c r="CW953" s="43" t="str">
        <f t="shared" si="554"/>
        <v/>
      </c>
      <c r="CX953" s="13"/>
    </row>
    <row r="954" spans="1:102" x14ac:dyDescent="0.25">
      <c r="A954" s="31"/>
      <c r="B954" s="13"/>
      <c r="C954" s="13"/>
      <c r="D954" s="13"/>
      <c r="E954" s="32"/>
      <c r="F954" s="32"/>
      <c r="G954" s="32"/>
      <c r="H954" s="32"/>
      <c r="I954" s="32"/>
      <c r="J954" s="13"/>
      <c r="K954" s="33"/>
      <c r="L954" s="34" t="str">
        <f>IFERROR(INDEX('Pokemon Data'!A:A,MATCH($A954,'Pokemon Data'!$B:$B,0)),"")</f>
        <v/>
      </c>
      <c r="M954" s="34" t="str">
        <f>IFERROR(INDEX('Pokemon Data'!I:I,MATCH($A954,'Pokemon Data'!$B:$B,0)),"")</f>
        <v/>
      </c>
      <c r="N954" s="34" t="str">
        <f>IFERROR(INDEX('Pokemon Data'!J:J,MATCH($A954,'Pokemon Data'!$B:$B,0)),"")</f>
        <v/>
      </c>
      <c r="O954" s="34" t="str">
        <f>IFERROR(INDEX('Pokemon Data'!K:K,MATCH($A954,'Pokemon Data'!$B:$B,0)),"")</f>
        <v/>
      </c>
      <c r="P954" s="35" t="str">
        <f>IFERROR(INDEX('Level Multipliers'!$A:$A,MATCH($D954,'Level Multipliers'!$B:$B,0)),"")</f>
        <v/>
      </c>
      <c r="Q954" s="36" t="str">
        <f>IFERROR(INDEX('Level Multipliers'!$D:$D,MATCH(P954,'Level Multipliers'!$A:$A,0)),"")</f>
        <v/>
      </c>
      <c r="R954" s="37" t="str">
        <f t="shared" si="518"/>
        <v/>
      </c>
      <c r="S954" s="37" t="str">
        <f t="shared" si="519"/>
        <v/>
      </c>
      <c r="T954" s="38" t="str">
        <f t="shared" si="520"/>
        <v/>
      </c>
      <c r="U954" s="38" t="str">
        <f t="shared" si="521"/>
        <v/>
      </c>
      <c r="V954" s="38" t="b">
        <f t="shared" si="522"/>
        <v>1</v>
      </c>
      <c r="W954" s="37" t="str">
        <f t="array" ref="W954:AG954">IF(V954,"",IVSolution($M954,$N954,$O954,R954,S954,T954,U954,$E954,$F954,$G954,$H954,$I954))</f>
        <v/>
      </c>
      <c r="X954" s="37" t="str">
        <v/>
      </c>
      <c r="Y954" s="37" t="str">
        <v/>
      </c>
      <c r="Z954" s="39" t="str">
        <v/>
      </c>
      <c r="AA954" s="39" t="str">
        <v/>
      </c>
      <c r="AB954" s="37" t="str">
        <v/>
      </c>
      <c r="AC954" s="37" t="str">
        <v/>
      </c>
      <c r="AD954" s="37" t="str">
        <v/>
      </c>
      <c r="AE954" s="37" t="str">
        <v/>
      </c>
      <c r="AF954" s="37" t="str">
        <v/>
      </c>
      <c r="AG954" s="37" t="str">
        <v/>
      </c>
      <c r="AH954" s="40" t="str">
        <f t="shared" si="523"/>
        <v/>
      </c>
      <c r="AI954" s="36" t="str">
        <f>IFERROR(INDEX('Level Multipliers'!$D:$D,MATCH(AH954,'Level Multipliers'!$A:$A,0)),"")</f>
        <v/>
      </c>
      <c r="AJ954" s="37" t="str">
        <f t="shared" si="524"/>
        <v/>
      </c>
      <c r="AK954" s="37" t="str">
        <f t="shared" si="525"/>
        <v/>
      </c>
      <c r="AL954" s="38" t="str">
        <f t="shared" si="526"/>
        <v/>
      </c>
      <c r="AM954" s="38" t="str">
        <f t="shared" si="527"/>
        <v/>
      </c>
      <c r="AN954" s="38" t="b">
        <f t="shared" si="528"/>
        <v>1</v>
      </c>
      <c r="AO954" s="37" t="str">
        <f t="array" ref="AO954:AY954">IF(AN954,"",IVSolution($M954,$N954,$O954,AJ954,AK954,AL954,AM954,$E954,$F954,$G954,$H954,$I954))</f>
        <v/>
      </c>
      <c r="AP954" s="37" t="str">
        <v/>
      </c>
      <c r="AQ954" s="37" t="str">
        <v/>
      </c>
      <c r="AR954" s="39" t="str">
        <v/>
      </c>
      <c r="AS954" s="39" t="str">
        <v/>
      </c>
      <c r="AT954" s="37" t="str">
        <v/>
      </c>
      <c r="AU954" s="37" t="str">
        <v/>
      </c>
      <c r="AV954" s="37" t="str">
        <v/>
      </c>
      <c r="AW954" s="37" t="str">
        <v/>
      </c>
      <c r="AX954" s="37" t="str">
        <v/>
      </c>
      <c r="AY954" s="37" t="str">
        <v/>
      </c>
      <c r="AZ954" s="40" t="str">
        <f t="shared" si="529"/>
        <v/>
      </c>
      <c r="BA954" s="36" t="str">
        <f>IFERROR(INDEX('Level Multipliers'!$D:$D,MATCH(AZ954,'Level Multipliers'!$A:$A,0)),"")</f>
        <v/>
      </c>
      <c r="BB954" s="37" t="str">
        <f t="shared" si="530"/>
        <v/>
      </c>
      <c r="BC954" s="37" t="str">
        <f t="shared" si="531"/>
        <v/>
      </c>
      <c r="BD954" s="38" t="str">
        <f t="shared" si="532"/>
        <v/>
      </c>
      <c r="BE954" s="38" t="str">
        <f t="shared" si="533"/>
        <v/>
      </c>
      <c r="BF954" s="38" t="b">
        <f t="shared" si="534"/>
        <v>1</v>
      </c>
      <c r="BG954" s="37" t="str">
        <f t="array" ref="BG954:BQ954">IF(BF954,"",IVSolution($M954,$N954,$O954,BB954,BC954,BD954,BE954,$E954,$F954,$G954,$H954,$I954))</f>
        <v/>
      </c>
      <c r="BH954" s="37" t="str">
        <v/>
      </c>
      <c r="BI954" s="37" t="str">
        <v/>
      </c>
      <c r="BJ954" s="39" t="str">
        <v/>
      </c>
      <c r="BK954" s="39" t="str">
        <v/>
      </c>
      <c r="BL954" s="37" t="str">
        <v/>
      </c>
      <c r="BM954" s="37" t="str">
        <v/>
      </c>
      <c r="BN954" s="37" t="str">
        <v/>
      </c>
      <c r="BO954" s="37" t="str">
        <v/>
      </c>
      <c r="BP954" s="37" t="str">
        <v/>
      </c>
      <c r="BQ954" s="37" t="str">
        <v/>
      </c>
      <c r="BR954" s="40" t="str">
        <f t="shared" si="535"/>
        <v/>
      </c>
      <c r="BS954" s="36" t="str">
        <f>IFERROR(INDEX('Level Multipliers'!$D:$D,MATCH(BR954,'Level Multipliers'!$A:$A,0)),"")</f>
        <v/>
      </c>
      <c r="BT954" s="37" t="str">
        <f t="shared" si="536"/>
        <v/>
      </c>
      <c r="BU954" s="37" t="str">
        <f t="shared" si="537"/>
        <v/>
      </c>
      <c r="BV954" s="38" t="str">
        <f t="shared" si="538"/>
        <v/>
      </c>
      <c r="BW954" s="38" t="str">
        <f t="shared" si="539"/>
        <v/>
      </c>
      <c r="BX954" s="38" t="b">
        <f t="shared" si="540"/>
        <v>1</v>
      </c>
      <c r="BY954" s="37" t="str">
        <f t="array" ref="BY954:CI954">IF(BX954,"",IVSolution($M954,$N954,$O954,BT954,BU954,BV954,BW954,$E954,$F954,$G954,$H954,$I954))</f>
        <v/>
      </c>
      <c r="BZ954" s="37" t="str">
        <v/>
      </c>
      <c r="CA954" s="37" t="str">
        <v/>
      </c>
      <c r="CB954" s="39" t="str">
        <v/>
      </c>
      <c r="CC954" s="39" t="str">
        <v/>
      </c>
      <c r="CD954" s="37" t="str">
        <v/>
      </c>
      <c r="CE954" s="37" t="str">
        <v/>
      </c>
      <c r="CF954" s="37" t="str">
        <v/>
      </c>
      <c r="CG954" s="37" t="str">
        <v/>
      </c>
      <c r="CH954" s="37" t="str">
        <v/>
      </c>
      <c r="CI954" s="37" t="str">
        <v/>
      </c>
      <c r="CJ954" s="41" t="str">
        <f t="shared" si="541"/>
        <v/>
      </c>
      <c r="CK954" s="41" t="str">
        <f t="shared" si="542"/>
        <v/>
      </c>
      <c r="CL954" s="61" t="str">
        <f t="shared" si="543"/>
        <v/>
      </c>
      <c r="CM954" s="39" t="str">
        <f t="shared" si="544"/>
        <v/>
      </c>
      <c r="CN954" s="39" t="str">
        <f t="shared" si="545"/>
        <v/>
      </c>
      <c r="CO954" s="42" t="str">
        <f t="shared" si="546"/>
        <v/>
      </c>
      <c r="CP954" s="42" t="str">
        <f t="shared" si="547"/>
        <v/>
      </c>
      <c r="CQ954" s="42" t="str">
        <f t="shared" si="548"/>
        <v/>
      </c>
      <c r="CR954" s="42" t="str">
        <f t="shared" si="549"/>
        <v/>
      </c>
      <c r="CS954" s="42" t="str">
        <f t="shared" si="550"/>
        <v/>
      </c>
      <c r="CT954" s="42" t="str">
        <f t="shared" si="551"/>
        <v/>
      </c>
      <c r="CU954" s="43" t="str">
        <f t="shared" si="552"/>
        <v/>
      </c>
      <c r="CV954" s="43" t="str">
        <f t="shared" si="553"/>
        <v/>
      </c>
      <c r="CW954" s="43" t="str">
        <f t="shared" si="554"/>
        <v/>
      </c>
      <c r="CX954" s="13"/>
    </row>
    <row r="955" spans="1:102" x14ac:dyDescent="0.25">
      <c r="A955" s="31"/>
      <c r="B955" s="13"/>
      <c r="C955" s="13"/>
      <c r="D955" s="13"/>
      <c r="E955" s="32"/>
      <c r="F955" s="32"/>
      <c r="G955" s="32"/>
      <c r="H955" s="32"/>
      <c r="I955" s="32"/>
      <c r="J955" s="13"/>
      <c r="K955" s="33"/>
      <c r="L955" s="34" t="str">
        <f>IFERROR(INDEX('Pokemon Data'!A:A,MATCH($A955,'Pokemon Data'!$B:$B,0)),"")</f>
        <v/>
      </c>
      <c r="M955" s="34" t="str">
        <f>IFERROR(INDEX('Pokemon Data'!I:I,MATCH($A955,'Pokemon Data'!$B:$B,0)),"")</f>
        <v/>
      </c>
      <c r="N955" s="34" t="str">
        <f>IFERROR(INDEX('Pokemon Data'!J:J,MATCH($A955,'Pokemon Data'!$B:$B,0)),"")</f>
        <v/>
      </c>
      <c r="O955" s="34" t="str">
        <f>IFERROR(INDEX('Pokemon Data'!K:K,MATCH($A955,'Pokemon Data'!$B:$B,0)),"")</f>
        <v/>
      </c>
      <c r="P955" s="35" t="str">
        <f>IFERROR(INDEX('Level Multipliers'!$A:$A,MATCH($D955,'Level Multipliers'!$B:$B,0)),"")</f>
        <v/>
      </c>
      <c r="Q955" s="36" t="str">
        <f>IFERROR(INDEX('Level Multipliers'!$D:$D,MATCH(P955,'Level Multipliers'!$A:$A,0)),"")</f>
        <v/>
      </c>
      <c r="R955" s="37" t="str">
        <f t="shared" si="518"/>
        <v/>
      </c>
      <c r="S955" s="37" t="str">
        <f t="shared" si="519"/>
        <v/>
      </c>
      <c r="T955" s="38" t="str">
        <f t="shared" si="520"/>
        <v/>
      </c>
      <c r="U955" s="38" t="str">
        <f t="shared" si="521"/>
        <v/>
      </c>
      <c r="V955" s="38" t="b">
        <f t="shared" si="522"/>
        <v>1</v>
      </c>
      <c r="W955" s="37" t="str">
        <f t="array" ref="W955:AG955">IF(V955,"",IVSolution($M955,$N955,$O955,R955,S955,T955,U955,$E955,$F955,$G955,$H955,$I955))</f>
        <v/>
      </c>
      <c r="X955" s="37" t="str">
        <v/>
      </c>
      <c r="Y955" s="37" t="str">
        <v/>
      </c>
      <c r="Z955" s="39" t="str">
        <v/>
      </c>
      <c r="AA955" s="39" t="str">
        <v/>
      </c>
      <c r="AB955" s="37" t="str">
        <v/>
      </c>
      <c r="AC955" s="37" t="str">
        <v/>
      </c>
      <c r="AD955" s="37" t="str">
        <v/>
      </c>
      <c r="AE955" s="37" t="str">
        <v/>
      </c>
      <c r="AF955" s="37" t="str">
        <v/>
      </c>
      <c r="AG955" s="37" t="str">
        <v/>
      </c>
      <c r="AH955" s="40" t="str">
        <f t="shared" si="523"/>
        <v/>
      </c>
      <c r="AI955" s="36" t="str">
        <f>IFERROR(INDEX('Level Multipliers'!$D:$D,MATCH(AH955,'Level Multipliers'!$A:$A,0)),"")</f>
        <v/>
      </c>
      <c r="AJ955" s="37" t="str">
        <f t="shared" si="524"/>
        <v/>
      </c>
      <c r="AK955" s="37" t="str">
        <f t="shared" si="525"/>
        <v/>
      </c>
      <c r="AL955" s="38" t="str">
        <f t="shared" si="526"/>
        <v/>
      </c>
      <c r="AM955" s="38" t="str">
        <f t="shared" si="527"/>
        <v/>
      </c>
      <c r="AN955" s="38" t="b">
        <f t="shared" si="528"/>
        <v>1</v>
      </c>
      <c r="AO955" s="37" t="str">
        <f t="array" ref="AO955:AY955">IF(AN955,"",IVSolution($M955,$N955,$O955,AJ955,AK955,AL955,AM955,$E955,$F955,$G955,$H955,$I955))</f>
        <v/>
      </c>
      <c r="AP955" s="37" t="str">
        <v/>
      </c>
      <c r="AQ955" s="37" t="str">
        <v/>
      </c>
      <c r="AR955" s="39" t="str">
        <v/>
      </c>
      <c r="AS955" s="39" t="str">
        <v/>
      </c>
      <c r="AT955" s="37" t="str">
        <v/>
      </c>
      <c r="AU955" s="37" t="str">
        <v/>
      </c>
      <c r="AV955" s="37" t="str">
        <v/>
      </c>
      <c r="AW955" s="37" t="str">
        <v/>
      </c>
      <c r="AX955" s="37" t="str">
        <v/>
      </c>
      <c r="AY955" s="37" t="str">
        <v/>
      </c>
      <c r="AZ955" s="40" t="str">
        <f t="shared" si="529"/>
        <v/>
      </c>
      <c r="BA955" s="36" t="str">
        <f>IFERROR(INDEX('Level Multipliers'!$D:$D,MATCH(AZ955,'Level Multipliers'!$A:$A,0)),"")</f>
        <v/>
      </c>
      <c r="BB955" s="37" t="str">
        <f t="shared" si="530"/>
        <v/>
      </c>
      <c r="BC955" s="37" t="str">
        <f t="shared" si="531"/>
        <v/>
      </c>
      <c r="BD955" s="38" t="str">
        <f t="shared" si="532"/>
        <v/>
      </c>
      <c r="BE955" s="38" t="str">
        <f t="shared" si="533"/>
        <v/>
      </c>
      <c r="BF955" s="38" t="b">
        <f t="shared" si="534"/>
        <v>1</v>
      </c>
      <c r="BG955" s="37" t="str">
        <f t="array" ref="BG955:BQ955">IF(BF955,"",IVSolution($M955,$N955,$O955,BB955,BC955,BD955,BE955,$E955,$F955,$G955,$H955,$I955))</f>
        <v/>
      </c>
      <c r="BH955" s="37" t="str">
        <v/>
      </c>
      <c r="BI955" s="37" t="str">
        <v/>
      </c>
      <c r="BJ955" s="39" t="str">
        <v/>
      </c>
      <c r="BK955" s="39" t="str">
        <v/>
      </c>
      <c r="BL955" s="37" t="str">
        <v/>
      </c>
      <c r="BM955" s="37" t="str">
        <v/>
      </c>
      <c r="BN955" s="37" t="str">
        <v/>
      </c>
      <c r="BO955" s="37" t="str">
        <v/>
      </c>
      <c r="BP955" s="37" t="str">
        <v/>
      </c>
      <c r="BQ955" s="37" t="str">
        <v/>
      </c>
      <c r="BR955" s="40" t="str">
        <f t="shared" si="535"/>
        <v/>
      </c>
      <c r="BS955" s="36" t="str">
        <f>IFERROR(INDEX('Level Multipliers'!$D:$D,MATCH(BR955,'Level Multipliers'!$A:$A,0)),"")</f>
        <v/>
      </c>
      <c r="BT955" s="37" t="str">
        <f t="shared" si="536"/>
        <v/>
      </c>
      <c r="BU955" s="37" t="str">
        <f t="shared" si="537"/>
        <v/>
      </c>
      <c r="BV955" s="38" t="str">
        <f t="shared" si="538"/>
        <v/>
      </c>
      <c r="BW955" s="38" t="str">
        <f t="shared" si="539"/>
        <v/>
      </c>
      <c r="BX955" s="38" t="b">
        <f t="shared" si="540"/>
        <v>1</v>
      </c>
      <c r="BY955" s="37" t="str">
        <f t="array" ref="BY955:CI955">IF(BX955,"",IVSolution($M955,$N955,$O955,BT955,BU955,BV955,BW955,$E955,$F955,$G955,$H955,$I955))</f>
        <v/>
      </c>
      <c r="BZ955" s="37" t="str">
        <v/>
      </c>
      <c r="CA955" s="37" t="str">
        <v/>
      </c>
      <c r="CB955" s="39" t="str">
        <v/>
      </c>
      <c r="CC955" s="39" t="str">
        <v/>
      </c>
      <c r="CD955" s="37" t="str">
        <v/>
      </c>
      <c r="CE955" s="37" t="str">
        <v/>
      </c>
      <c r="CF955" s="37" t="str">
        <v/>
      </c>
      <c r="CG955" s="37" t="str">
        <v/>
      </c>
      <c r="CH955" s="37" t="str">
        <v/>
      </c>
      <c r="CI955" s="37" t="str">
        <v/>
      </c>
      <c r="CJ955" s="41" t="str">
        <f t="shared" si="541"/>
        <v/>
      </c>
      <c r="CK955" s="41" t="str">
        <f t="shared" si="542"/>
        <v/>
      </c>
      <c r="CL955" s="61" t="str">
        <f t="shared" si="543"/>
        <v/>
      </c>
      <c r="CM955" s="39" t="str">
        <f t="shared" si="544"/>
        <v/>
      </c>
      <c r="CN955" s="39" t="str">
        <f t="shared" si="545"/>
        <v/>
      </c>
      <c r="CO955" s="42" t="str">
        <f t="shared" si="546"/>
        <v/>
      </c>
      <c r="CP955" s="42" t="str">
        <f t="shared" si="547"/>
        <v/>
      </c>
      <c r="CQ955" s="42" t="str">
        <f t="shared" si="548"/>
        <v/>
      </c>
      <c r="CR955" s="42" t="str">
        <f t="shared" si="549"/>
        <v/>
      </c>
      <c r="CS955" s="42" t="str">
        <f t="shared" si="550"/>
        <v/>
      </c>
      <c r="CT955" s="42" t="str">
        <f t="shared" si="551"/>
        <v/>
      </c>
      <c r="CU955" s="43" t="str">
        <f t="shared" si="552"/>
        <v/>
      </c>
      <c r="CV955" s="43" t="str">
        <f t="shared" si="553"/>
        <v/>
      </c>
      <c r="CW955" s="43" t="str">
        <f t="shared" si="554"/>
        <v/>
      </c>
      <c r="CX955" s="13"/>
    </row>
    <row r="956" spans="1:102" x14ac:dyDescent="0.25">
      <c r="A956" s="31"/>
      <c r="B956" s="13"/>
      <c r="C956" s="13"/>
      <c r="D956" s="13"/>
      <c r="E956" s="32"/>
      <c r="F956" s="32"/>
      <c r="G956" s="32"/>
      <c r="H956" s="32"/>
      <c r="I956" s="32"/>
      <c r="J956" s="13"/>
      <c r="K956" s="33"/>
      <c r="L956" s="34" t="str">
        <f>IFERROR(INDEX('Pokemon Data'!A:A,MATCH($A956,'Pokemon Data'!$B:$B,0)),"")</f>
        <v/>
      </c>
      <c r="M956" s="34" t="str">
        <f>IFERROR(INDEX('Pokemon Data'!I:I,MATCH($A956,'Pokemon Data'!$B:$B,0)),"")</f>
        <v/>
      </c>
      <c r="N956" s="34" t="str">
        <f>IFERROR(INDEX('Pokemon Data'!J:J,MATCH($A956,'Pokemon Data'!$B:$B,0)),"")</f>
        <v/>
      </c>
      <c r="O956" s="34" t="str">
        <f>IFERROR(INDEX('Pokemon Data'!K:K,MATCH($A956,'Pokemon Data'!$B:$B,0)),"")</f>
        <v/>
      </c>
      <c r="P956" s="35" t="str">
        <f>IFERROR(INDEX('Level Multipliers'!$A:$A,MATCH($D956,'Level Multipliers'!$B:$B,0)),"")</f>
        <v/>
      </c>
      <c r="Q956" s="36" t="str">
        <f>IFERROR(INDEX('Level Multipliers'!$D:$D,MATCH(P956,'Level Multipliers'!$A:$A,0)),"")</f>
        <v/>
      </c>
      <c r="R956" s="37" t="str">
        <f t="shared" si="518"/>
        <v/>
      </c>
      <c r="S956" s="37" t="str">
        <f t="shared" si="519"/>
        <v/>
      </c>
      <c r="T956" s="38" t="str">
        <f t="shared" si="520"/>
        <v/>
      </c>
      <c r="U956" s="38" t="str">
        <f t="shared" si="521"/>
        <v/>
      </c>
      <c r="V956" s="38" t="b">
        <f t="shared" si="522"/>
        <v>1</v>
      </c>
      <c r="W956" s="37" t="str">
        <f t="array" ref="W956:AG956">IF(V956,"",IVSolution($M956,$N956,$O956,R956,S956,T956,U956,$E956,$F956,$G956,$H956,$I956))</f>
        <v/>
      </c>
      <c r="X956" s="37" t="str">
        <v/>
      </c>
      <c r="Y956" s="37" t="str">
        <v/>
      </c>
      <c r="Z956" s="39" t="str">
        <v/>
      </c>
      <c r="AA956" s="39" t="str">
        <v/>
      </c>
      <c r="AB956" s="37" t="str">
        <v/>
      </c>
      <c r="AC956" s="37" t="str">
        <v/>
      </c>
      <c r="AD956" s="37" t="str">
        <v/>
      </c>
      <c r="AE956" s="37" t="str">
        <v/>
      </c>
      <c r="AF956" s="37" t="str">
        <v/>
      </c>
      <c r="AG956" s="37" t="str">
        <v/>
      </c>
      <c r="AH956" s="40" t="str">
        <f t="shared" si="523"/>
        <v/>
      </c>
      <c r="AI956" s="36" t="str">
        <f>IFERROR(INDEX('Level Multipliers'!$D:$D,MATCH(AH956,'Level Multipliers'!$A:$A,0)),"")</f>
        <v/>
      </c>
      <c r="AJ956" s="37" t="str">
        <f t="shared" si="524"/>
        <v/>
      </c>
      <c r="AK956" s="37" t="str">
        <f t="shared" si="525"/>
        <v/>
      </c>
      <c r="AL956" s="38" t="str">
        <f t="shared" si="526"/>
        <v/>
      </c>
      <c r="AM956" s="38" t="str">
        <f t="shared" si="527"/>
        <v/>
      </c>
      <c r="AN956" s="38" t="b">
        <f t="shared" si="528"/>
        <v>1</v>
      </c>
      <c r="AO956" s="37" t="str">
        <f t="array" ref="AO956:AY956">IF(AN956,"",IVSolution($M956,$N956,$O956,AJ956,AK956,AL956,AM956,$E956,$F956,$G956,$H956,$I956))</f>
        <v/>
      </c>
      <c r="AP956" s="37" t="str">
        <v/>
      </c>
      <c r="AQ956" s="37" t="str">
        <v/>
      </c>
      <c r="AR956" s="39" t="str">
        <v/>
      </c>
      <c r="AS956" s="39" t="str">
        <v/>
      </c>
      <c r="AT956" s="37" t="str">
        <v/>
      </c>
      <c r="AU956" s="37" t="str">
        <v/>
      </c>
      <c r="AV956" s="37" t="str">
        <v/>
      </c>
      <c r="AW956" s="37" t="str">
        <v/>
      </c>
      <c r="AX956" s="37" t="str">
        <v/>
      </c>
      <c r="AY956" s="37" t="str">
        <v/>
      </c>
      <c r="AZ956" s="40" t="str">
        <f t="shared" si="529"/>
        <v/>
      </c>
      <c r="BA956" s="36" t="str">
        <f>IFERROR(INDEX('Level Multipliers'!$D:$D,MATCH(AZ956,'Level Multipliers'!$A:$A,0)),"")</f>
        <v/>
      </c>
      <c r="BB956" s="37" t="str">
        <f t="shared" si="530"/>
        <v/>
      </c>
      <c r="BC956" s="37" t="str">
        <f t="shared" si="531"/>
        <v/>
      </c>
      <c r="BD956" s="38" t="str">
        <f t="shared" si="532"/>
        <v/>
      </c>
      <c r="BE956" s="38" t="str">
        <f t="shared" si="533"/>
        <v/>
      </c>
      <c r="BF956" s="38" t="b">
        <f t="shared" si="534"/>
        <v>1</v>
      </c>
      <c r="BG956" s="37" t="str">
        <f t="array" ref="BG956:BQ956">IF(BF956,"",IVSolution($M956,$N956,$O956,BB956,BC956,BD956,BE956,$E956,$F956,$G956,$H956,$I956))</f>
        <v/>
      </c>
      <c r="BH956" s="37" t="str">
        <v/>
      </c>
      <c r="BI956" s="37" t="str">
        <v/>
      </c>
      <c r="BJ956" s="39" t="str">
        <v/>
      </c>
      <c r="BK956" s="39" t="str">
        <v/>
      </c>
      <c r="BL956" s="37" t="str">
        <v/>
      </c>
      <c r="BM956" s="37" t="str">
        <v/>
      </c>
      <c r="BN956" s="37" t="str">
        <v/>
      </c>
      <c r="BO956" s="37" t="str">
        <v/>
      </c>
      <c r="BP956" s="37" t="str">
        <v/>
      </c>
      <c r="BQ956" s="37" t="str">
        <v/>
      </c>
      <c r="BR956" s="40" t="str">
        <f t="shared" si="535"/>
        <v/>
      </c>
      <c r="BS956" s="36" t="str">
        <f>IFERROR(INDEX('Level Multipliers'!$D:$D,MATCH(BR956,'Level Multipliers'!$A:$A,0)),"")</f>
        <v/>
      </c>
      <c r="BT956" s="37" t="str">
        <f t="shared" si="536"/>
        <v/>
      </c>
      <c r="BU956" s="37" t="str">
        <f t="shared" si="537"/>
        <v/>
      </c>
      <c r="BV956" s="38" t="str">
        <f t="shared" si="538"/>
        <v/>
      </c>
      <c r="BW956" s="38" t="str">
        <f t="shared" si="539"/>
        <v/>
      </c>
      <c r="BX956" s="38" t="b">
        <f t="shared" si="540"/>
        <v>1</v>
      </c>
      <c r="BY956" s="37" t="str">
        <f t="array" ref="BY956:CI956">IF(BX956,"",IVSolution($M956,$N956,$O956,BT956,BU956,BV956,BW956,$E956,$F956,$G956,$H956,$I956))</f>
        <v/>
      </c>
      <c r="BZ956" s="37" t="str">
        <v/>
      </c>
      <c r="CA956" s="37" t="str">
        <v/>
      </c>
      <c r="CB956" s="39" t="str">
        <v/>
      </c>
      <c r="CC956" s="39" t="str">
        <v/>
      </c>
      <c r="CD956" s="37" t="str">
        <v/>
      </c>
      <c r="CE956" s="37" t="str">
        <v/>
      </c>
      <c r="CF956" s="37" t="str">
        <v/>
      </c>
      <c r="CG956" s="37" t="str">
        <v/>
      </c>
      <c r="CH956" s="37" t="str">
        <v/>
      </c>
      <c r="CI956" s="37" t="str">
        <v/>
      </c>
      <c r="CJ956" s="41" t="str">
        <f t="shared" si="541"/>
        <v/>
      </c>
      <c r="CK956" s="41" t="str">
        <f t="shared" si="542"/>
        <v/>
      </c>
      <c r="CL956" s="61" t="str">
        <f t="shared" si="543"/>
        <v/>
      </c>
      <c r="CM956" s="39" t="str">
        <f t="shared" si="544"/>
        <v/>
      </c>
      <c r="CN956" s="39" t="str">
        <f t="shared" si="545"/>
        <v/>
      </c>
      <c r="CO956" s="42" t="str">
        <f t="shared" si="546"/>
        <v/>
      </c>
      <c r="CP956" s="42" t="str">
        <f t="shared" si="547"/>
        <v/>
      </c>
      <c r="CQ956" s="42" t="str">
        <f t="shared" si="548"/>
        <v/>
      </c>
      <c r="CR956" s="42" t="str">
        <f t="shared" si="549"/>
        <v/>
      </c>
      <c r="CS956" s="42" t="str">
        <f t="shared" si="550"/>
        <v/>
      </c>
      <c r="CT956" s="42" t="str">
        <f t="shared" si="551"/>
        <v/>
      </c>
      <c r="CU956" s="43" t="str">
        <f t="shared" si="552"/>
        <v/>
      </c>
      <c r="CV956" s="43" t="str">
        <f t="shared" si="553"/>
        <v/>
      </c>
      <c r="CW956" s="43" t="str">
        <f t="shared" si="554"/>
        <v/>
      </c>
      <c r="CX956" s="13"/>
    </row>
    <row r="957" spans="1:102" x14ac:dyDescent="0.25">
      <c r="A957" s="31"/>
      <c r="B957" s="13"/>
      <c r="C957" s="13"/>
      <c r="D957" s="13"/>
      <c r="E957" s="32"/>
      <c r="F957" s="32"/>
      <c r="G957" s="32"/>
      <c r="H957" s="32"/>
      <c r="I957" s="32"/>
      <c r="J957" s="13"/>
      <c r="K957" s="33"/>
      <c r="L957" s="34" t="str">
        <f>IFERROR(INDEX('Pokemon Data'!A:A,MATCH($A957,'Pokemon Data'!$B:$B,0)),"")</f>
        <v/>
      </c>
      <c r="M957" s="34" t="str">
        <f>IFERROR(INDEX('Pokemon Data'!I:I,MATCH($A957,'Pokemon Data'!$B:$B,0)),"")</f>
        <v/>
      </c>
      <c r="N957" s="34" t="str">
        <f>IFERROR(INDEX('Pokemon Data'!J:J,MATCH($A957,'Pokemon Data'!$B:$B,0)),"")</f>
        <v/>
      </c>
      <c r="O957" s="34" t="str">
        <f>IFERROR(INDEX('Pokemon Data'!K:K,MATCH($A957,'Pokemon Data'!$B:$B,0)),"")</f>
        <v/>
      </c>
      <c r="P957" s="35" t="str">
        <f>IFERROR(INDEX('Level Multipliers'!$A:$A,MATCH($D957,'Level Multipliers'!$B:$B,0)),"")</f>
        <v/>
      </c>
      <c r="Q957" s="36" t="str">
        <f>IFERROR(INDEX('Level Multipliers'!$D:$D,MATCH(P957,'Level Multipliers'!$A:$A,0)),"")</f>
        <v/>
      </c>
      <c r="R957" s="37" t="str">
        <f t="shared" si="518"/>
        <v/>
      </c>
      <c r="S957" s="37" t="str">
        <f t="shared" si="519"/>
        <v/>
      </c>
      <c r="T957" s="38" t="str">
        <f t="shared" si="520"/>
        <v/>
      </c>
      <c r="U957" s="38" t="str">
        <f t="shared" si="521"/>
        <v/>
      </c>
      <c r="V957" s="38" t="b">
        <f t="shared" si="522"/>
        <v>1</v>
      </c>
      <c r="W957" s="37" t="str">
        <f t="array" ref="W957:AG957">IF(V957,"",IVSolution($M957,$N957,$O957,R957,S957,T957,U957,$E957,$F957,$G957,$H957,$I957))</f>
        <v/>
      </c>
      <c r="X957" s="37" t="str">
        <v/>
      </c>
      <c r="Y957" s="37" t="str">
        <v/>
      </c>
      <c r="Z957" s="39" t="str">
        <v/>
      </c>
      <c r="AA957" s="39" t="str">
        <v/>
      </c>
      <c r="AB957" s="37" t="str">
        <v/>
      </c>
      <c r="AC957" s="37" t="str">
        <v/>
      </c>
      <c r="AD957" s="37" t="str">
        <v/>
      </c>
      <c r="AE957" s="37" t="str">
        <v/>
      </c>
      <c r="AF957" s="37" t="str">
        <v/>
      </c>
      <c r="AG957" s="37" t="str">
        <v/>
      </c>
      <c r="AH957" s="40" t="str">
        <f t="shared" si="523"/>
        <v/>
      </c>
      <c r="AI957" s="36" t="str">
        <f>IFERROR(INDEX('Level Multipliers'!$D:$D,MATCH(AH957,'Level Multipliers'!$A:$A,0)),"")</f>
        <v/>
      </c>
      <c r="AJ957" s="37" t="str">
        <f t="shared" si="524"/>
        <v/>
      </c>
      <c r="AK957" s="37" t="str">
        <f t="shared" si="525"/>
        <v/>
      </c>
      <c r="AL957" s="38" t="str">
        <f t="shared" si="526"/>
        <v/>
      </c>
      <c r="AM957" s="38" t="str">
        <f t="shared" si="527"/>
        <v/>
      </c>
      <c r="AN957" s="38" t="b">
        <f t="shared" si="528"/>
        <v>1</v>
      </c>
      <c r="AO957" s="37" t="str">
        <f t="array" ref="AO957:AY957">IF(AN957,"",IVSolution($M957,$N957,$O957,AJ957,AK957,AL957,AM957,$E957,$F957,$G957,$H957,$I957))</f>
        <v/>
      </c>
      <c r="AP957" s="37" t="str">
        <v/>
      </c>
      <c r="AQ957" s="37" t="str">
        <v/>
      </c>
      <c r="AR957" s="39" t="str">
        <v/>
      </c>
      <c r="AS957" s="39" t="str">
        <v/>
      </c>
      <c r="AT957" s="37" t="str">
        <v/>
      </c>
      <c r="AU957" s="37" t="str">
        <v/>
      </c>
      <c r="AV957" s="37" t="str">
        <v/>
      </c>
      <c r="AW957" s="37" t="str">
        <v/>
      </c>
      <c r="AX957" s="37" t="str">
        <v/>
      </c>
      <c r="AY957" s="37" t="str">
        <v/>
      </c>
      <c r="AZ957" s="40" t="str">
        <f t="shared" si="529"/>
        <v/>
      </c>
      <c r="BA957" s="36" t="str">
        <f>IFERROR(INDEX('Level Multipliers'!$D:$D,MATCH(AZ957,'Level Multipliers'!$A:$A,0)),"")</f>
        <v/>
      </c>
      <c r="BB957" s="37" t="str">
        <f t="shared" si="530"/>
        <v/>
      </c>
      <c r="BC957" s="37" t="str">
        <f t="shared" si="531"/>
        <v/>
      </c>
      <c r="BD957" s="38" t="str">
        <f t="shared" si="532"/>
        <v/>
      </c>
      <c r="BE957" s="38" t="str">
        <f t="shared" si="533"/>
        <v/>
      </c>
      <c r="BF957" s="38" t="b">
        <f t="shared" si="534"/>
        <v>1</v>
      </c>
      <c r="BG957" s="37" t="str">
        <f t="array" ref="BG957:BQ957">IF(BF957,"",IVSolution($M957,$N957,$O957,BB957,BC957,BD957,BE957,$E957,$F957,$G957,$H957,$I957))</f>
        <v/>
      </c>
      <c r="BH957" s="37" t="str">
        <v/>
      </c>
      <c r="BI957" s="37" t="str">
        <v/>
      </c>
      <c r="BJ957" s="39" t="str">
        <v/>
      </c>
      <c r="BK957" s="39" t="str">
        <v/>
      </c>
      <c r="BL957" s="37" t="str">
        <v/>
      </c>
      <c r="BM957" s="37" t="str">
        <v/>
      </c>
      <c r="BN957" s="37" t="str">
        <v/>
      </c>
      <c r="BO957" s="37" t="str">
        <v/>
      </c>
      <c r="BP957" s="37" t="str">
        <v/>
      </c>
      <c r="BQ957" s="37" t="str">
        <v/>
      </c>
      <c r="BR957" s="40" t="str">
        <f t="shared" si="535"/>
        <v/>
      </c>
      <c r="BS957" s="36" t="str">
        <f>IFERROR(INDEX('Level Multipliers'!$D:$D,MATCH(BR957,'Level Multipliers'!$A:$A,0)),"")</f>
        <v/>
      </c>
      <c r="BT957" s="37" t="str">
        <f t="shared" si="536"/>
        <v/>
      </c>
      <c r="BU957" s="37" t="str">
        <f t="shared" si="537"/>
        <v/>
      </c>
      <c r="BV957" s="38" t="str">
        <f t="shared" si="538"/>
        <v/>
      </c>
      <c r="BW957" s="38" t="str">
        <f t="shared" si="539"/>
        <v/>
      </c>
      <c r="BX957" s="38" t="b">
        <f t="shared" si="540"/>
        <v>1</v>
      </c>
      <c r="BY957" s="37" t="str">
        <f t="array" ref="BY957:CI957">IF(BX957,"",IVSolution($M957,$N957,$O957,BT957,BU957,BV957,BW957,$E957,$F957,$G957,$H957,$I957))</f>
        <v/>
      </c>
      <c r="BZ957" s="37" t="str">
        <v/>
      </c>
      <c r="CA957" s="37" t="str">
        <v/>
      </c>
      <c r="CB957" s="39" t="str">
        <v/>
      </c>
      <c r="CC957" s="39" t="str">
        <v/>
      </c>
      <c r="CD957" s="37" t="str">
        <v/>
      </c>
      <c r="CE957" s="37" t="str">
        <v/>
      </c>
      <c r="CF957" s="37" t="str">
        <v/>
      </c>
      <c r="CG957" s="37" t="str">
        <v/>
      </c>
      <c r="CH957" s="37" t="str">
        <v/>
      </c>
      <c r="CI957" s="37" t="str">
        <v/>
      </c>
      <c r="CJ957" s="41" t="str">
        <f t="shared" si="541"/>
        <v/>
      </c>
      <c r="CK957" s="41" t="str">
        <f t="shared" si="542"/>
        <v/>
      </c>
      <c r="CL957" s="61" t="str">
        <f t="shared" si="543"/>
        <v/>
      </c>
      <c r="CM957" s="39" t="str">
        <f t="shared" si="544"/>
        <v/>
      </c>
      <c r="CN957" s="39" t="str">
        <f t="shared" si="545"/>
        <v/>
      </c>
      <c r="CO957" s="42" t="str">
        <f t="shared" si="546"/>
        <v/>
      </c>
      <c r="CP957" s="42" t="str">
        <f t="shared" si="547"/>
        <v/>
      </c>
      <c r="CQ957" s="42" t="str">
        <f t="shared" si="548"/>
        <v/>
      </c>
      <c r="CR957" s="42" t="str">
        <f t="shared" si="549"/>
        <v/>
      </c>
      <c r="CS957" s="42" t="str">
        <f t="shared" si="550"/>
        <v/>
      </c>
      <c r="CT957" s="42" t="str">
        <f t="shared" si="551"/>
        <v/>
      </c>
      <c r="CU957" s="43" t="str">
        <f t="shared" si="552"/>
        <v/>
      </c>
      <c r="CV957" s="43" t="str">
        <f t="shared" si="553"/>
        <v/>
      </c>
      <c r="CW957" s="43" t="str">
        <f t="shared" si="554"/>
        <v/>
      </c>
      <c r="CX957" s="13"/>
    </row>
    <row r="958" spans="1:102" x14ac:dyDescent="0.25">
      <c r="A958" s="31"/>
      <c r="B958" s="13"/>
      <c r="C958" s="13"/>
      <c r="D958" s="13"/>
      <c r="E958" s="32"/>
      <c r="F958" s="32"/>
      <c r="G958" s="32"/>
      <c r="H958" s="32"/>
      <c r="I958" s="32"/>
      <c r="J958" s="13"/>
      <c r="K958" s="33"/>
      <c r="L958" s="34" t="str">
        <f>IFERROR(INDEX('Pokemon Data'!A:A,MATCH($A958,'Pokemon Data'!$B:$B,0)),"")</f>
        <v/>
      </c>
      <c r="M958" s="34" t="str">
        <f>IFERROR(INDEX('Pokemon Data'!I:I,MATCH($A958,'Pokemon Data'!$B:$B,0)),"")</f>
        <v/>
      </c>
      <c r="N958" s="34" t="str">
        <f>IFERROR(INDEX('Pokemon Data'!J:J,MATCH($A958,'Pokemon Data'!$B:$B,0)),"")</f>
        <v/>
      </c>
      <c r="O958" s="34" t="str">
        <f>IFERROR(INDEX('Pokemon Data'!K:K,MATCH($A958,'Pokemon Data'!$B:$B,0)),"")</f>
        <v/>
      </c>
      <c r="P958" s="35" t="str">
        <f>IFERROR(INDEX('Level Multipliers'!$A:$A,MATCH($D958,'Level Multipliers'!$B:$B,0)),"")</f>
        <v/>
      </c>
      <c r="Q958" s="36" t="str">
        <f>IFERROR(INDEX('Level Multipliers'!$D:$D,MATCH(P958,'Level Multipliers'!$A:$A,0)),"")</f>
        <v/>
      </c>
      <c r="R958" s="37" t="str">
        <f t="shared" si="518"/>
        <v/>
      </c>
      <c r="S958" s="37" t="str">
        <f t="shared" si="519"/>
        <v/>
      </c>
      <c r="T958" s="38" t="str">
        <f t="shared" si="520"/>
        <v/>
      </c>
      <c r="U958" s="38" t="str">
        <f t="shared" si="521"/>
        <v/>
      </c>
      <c r="V958" s="38" t="b">
        <f t="shared" si="522"/>
        <v>1</v>
      </c>
      <c r="W958" s="37" t="str">
        <f t="array" ref="W958:AG958">IF(V958,"",IVSolution($M958,$N958,$O958,R958,S958,T958,U958,$E958,$F958,$G958,$H958,$I958))</f>
        <v/>
      </c>
      <c r="X958" s="37" t="str">
        <v/>
      </c>
      <c r="Y958" s="37" t="str">
        <v/>
      </c>
      <c r="Z958" s="39" t="str">
        <v/>
      </c>
      <c r="AA958" s="39" t="str">
        <v/>
      </c>
      <c r="AB958" s="37" t="str">
        <v/>
      </c>
      <c r="AC958" s="37" t="str">
        <v/>
      </c>
      <c r="AD958" s="37" t="str">
        <v/>
      </c>
      <c r="AE958" s="37" t="str">
        <v/>
      </c>
      <c r="AF958" s="37" t="str">
        <v/>
      </c>
      <c r="AG958" s="37" t="str">
        <v/>
      </c>
      <c r="AH958" s="40" t="str">
        <f t="shared" si="523"/>
        <v/>
      </c>
      <c r="AI958" s="36" t="str">
        <f>IFERROR(INDEX('Level Multipliers'!$D:$D,MATCH(AH958,'Level Multipliers'!$A:$A,0)),"")</f>
        <v/>
      </c>
      <c r="AJ958" s="37" t="str">
        <f t="shared" si="524"/>
        <v/>
      </c>
      <c r="AK958" s="37" t="str">
        <f t="shared" si="525"/>
        <v/>
      </c>
      <c r="AL958" s="38" t="str">
        <f t="shared" si="526"/>
        <v/>
      </c>
      <c r="AM958" s="38" t="str">
        <f t="shared" si="527"/>
        <v/>
      </c>
      <c r="AN958" s="38" t="b">
        <f t="shared" si="528"/>
        <v>1</v>
      </c>
      <c r="AO958" s="37" t="str">
        <f t="array" ref="AO958:AY958">IF(AN958,"",IVSolution($M958,$N958,$O958,AJ958,AK958,AL958,AM958,$E958,$F958,$G958,$H958,$I958))</f>
        <v/>
      </c>
      <c r="AP958" s="37" t="str">
        <v/>
      </c>
      <c r="AQ958" s="37" t="str">
        <v/>
      </c>
      <c r="AR958" s="39" t="str">
        <v/>
      </c>
      <c r="AS958" s="39" t="str">
        <v/>
      </c>
      <c r="AT958" s="37" t="str">
        <v/>
      </c>
      <c r="AU958" s="37" t="str">
        <v/>
      </c>
      <c r="AV958" s="37" t="str">
        <v/>
      </c>
      <c r="AW958" s="37" t="str">
        <v/>
      </c>
      <c r="AX958" s="37" t="str">
        <v/>
      </c>
      <c r="AY958" s="37" t="str">
        <v/>
      </c>
      <c r="AZ958" s="40" t="str">
        <f t="shared" si="529"/>
        <v/>
      </c>
      <c r="BA958" s="36" t="str">
        <f>IFERROR(INDEX('Level Multipliers'!$D:$D,MATCH(AZ958,'Level Multipliers'!$A:$A,0)),"")</f>
        <v/>
      </c>
      <c r="BB958" s="37" t="str">
        <f t="shared" si="530"/>
        <v/>
      </c>
      <c r="BC958" s="37" t="str">
        <f t="shared" si="531"/>
        <v/>
      </c>
      <c r="BD958" s="38" t="str">
        <f t="shared" si="532"/>
        <v/>
      </c>
      <c r="BE958" s="38" t="str">
        <f t="shared" si="533"/>
        <v/>
      </c>
      <c r="BF958" s="38" t="b">
        <f t="shared" si="534"/>
        <v>1</v>
      </c>
      <c r="BG958" s="37" t="str">
        <f t="array" ref="BG958:BQ958">IF(BF958,"",IVSolution($M958,$N958,$O958,BB958,BC958,BD958,BE958,$E958,$F958,$G958,$H958,$I958))</f>
        <v/>
      </c>
      <c r="BH958" s="37" t="str">
        <v/>
      </c>
      <c r="BI958" s="37" t="str">
        <v/>
      </c>
      <c r="BJ958" s="39" t="str">
        <v/>
      </c>
      <c r="BK958" s="39" t="str">
        <v/>
      </c>
      <c r="BL958" s="37" t="str">
        <v/>
      </c>
      <c r="BM958" s="37" t="str">
        <v/>
      </c>
      <c r="BN958" s="37" t="str">
        <v/>
      </c>
      <c r="BO958" s="37" t="str">
        <v/>
      </c>
      <c r="BP958" s="37" t="str">
        <v/>
      </c>
      <c r="BQ958" s="37" t="str">
        <v/>
      </c>
      <c r="BR958" s="40" t="str">
        <f t="shared" si="535"/>
        <v/>
      </c>
      <c r="BS958" s="36" t="str">
        <f>IFERROR(INDEX('Level Multipliers'!$D:$D,MATCH(BR958,'Level Multipliers'!$A:$A,0)),"")</f>
        <v/>
      </c>
      <c r="BT958" s="37" t="str">
        <f t="shared" si="536"/>
        <v/>
      </c>
      <c r="BU958" s="37" t="str">
        <f t="shared" si="537"/>
        <v/>
      </c>
      <c r="BV958" s="38" t="str">
        <f t="shared" si="538"/>
        <v/>
      </c>
      <c r="BW958" s="38" t="str">
        <f t="shared" si="539"/>
        <v/>
      </c>
      <c r="BX958" s="38" t="b">
        <f t="shared" si="540"/>
        <v>1</v>
      </c>
      <c r="BY958" s="37" t="str">
        <f t="array" ref="BY958:CI958">IF(BX958,"",IVSolution($M958,$N958,$O958,BT958,BU958,BV958,BW958,$E958,$F958,$G958,$H958,$I958))</f>
        <v/>
      </c>
      <c r="BZ958" s="37" t="str">
        <v/>
      </c>
      <c r="CA958" s="37" t="str">
        <v/>
      </c>
      <c r="CB958" s="39" t="str">
        <v/>
      </c>
      <c r="CC958" s="39" t="str">
        <v/>
      </c>
      <c r="CD958" s="37" t="str">
        <v/>
      </c>
      <c r="CE958" s="37" t="str">
        <v/>
      </c>
      <c r="CF958" s="37" t="str">
        <v/>
      </c>
      <c r="CG958" s="37" t="str">
        <v/>
      </c>
      <c r="CH958" s="37" t="str">
        <v/>
      </c>
      <c r="CI958" s="37" t="str">
        <v/>
      </c>
      <c r="CJ958" s="41" t="str">
        <f t="shared" si="541"/>
        <v/>
      </c>
      <c r="CK958" s="41" t="str">
        <f t="shared" si="542"/>
        <v/>
      </c>
      <c r="CL958" s="61" t="str">
        <f t="shared" si="543"/>
        <v/>
      </c>
      <c r="CM958" s="39" t="str">
        <f t="shared" si="544"/>
        <v/>
      </c>
      <c r="CN958" s="39" t="str">
        <f t="shared" si="545"/>
        <v/>
      </c>
      <c r="CO958" s="42" t="str">
        <f t="shared" si="546"/>
        <v/>
      </c>
      <c r="CP958" s="42" t="str">
        <f t="shared" si="547"/>
        <v/>
      </c>
      <c r="CQ958" s="42" t="str">
        <f t="shared" si="548"/>
        <v/>
      </c>
      <c r="CR958" s="42" t="str">
        <f t="shared" si="549"/>
        <v/>
      </c>
      <c r="CS958" s="42" t="str">
        <f t="shared" si="550"/>
        <v/>
      </c>
      <c r="CT958" s="42" t="str">
        <f t="shared" si="551"/>
        <v/>
      </c>
      <c r="CU958" s="43" t="str">
        <f t="shared" si="552"/>
        <v/>
      </c>
      <c r="CV958" s="43" t="str">
        <f t="shared" si="553"/>
        <v/>
      </c>
      <c r="CW958" s="43" t="str">
        <f t="shared" si="554"/>
        <v/>
      </c>
      <c r="CX958" s="13"/>
    </row>
    <row r="959" spans="1:102" x14ac:dyDescent="0.25">
      <c r="A959" s="31"/>
      <c r="B959" s="13"/>
      <c r="C959" s="13"/>
      <c r="D959" s="13"/>
      <c r="E959" s="32"/>
      <c r="F959" s="32"/>
      <c r="G959" s="32"/>
      <c r="H959" s="32"/>
      <c r="I959" s="32"/>
      <c r="J959" s="13"/>
      <c r="K959" s="33"/>
      <c r="L959" s="34" t="str">
        <f>IFERROR(INDEX('Pokemon Data'!A:A,MATCH($A959,'Pokemon Data'!$B:$B,0)),"")</f>
        <v/>
      </c>
      <c r="M959" s="34" t="str">
        <f>IFERROR(INDEX('Pokemon Data'!I:I,MATCH($A959,'Pokemon Data'!$B:$B,0)),"")</f>
        <v/>
      </c>
      <c r="N959" s="34" t="str">
        <f>IFERROR(INDEX('Pokemon Data'!J:J,MATCH($A959,'Pokemon Data'!$B:$B,0)),"")</f>
        <v/>
      </c>
      <c r="O959" s="34" t="str">
        <f>IFERROR(INDEX('Pokemon Data'!K:K,MATCH($A959,'Pokemon Data'!$B:$B,0)),"")</f>
        <v/>
      </c>
      <c r="P959" s="35" t="str">
        <f>IFERROR(INDEX('Level Multipliers'!$A:$A,MATCH($D959,'Level Multipliers'!$B:$B,0)),"")</f>
        <v/>
      </c>
      <c r="Q959" s="36" t="str">
        <f>IFERROR(INDEX('Level Multipliers'!$D:$D,MATCH(P959,'Level Multipliers'!$A:$A,0)),"")</f>
        <v/>
      </c>
      <c r="R959" s="37" t="str">
        <f t="shared" si="518"/>
        <v/>
      </c>
      <c r="S959" s="37" t="str">
        <f t="shared" si="519"/>
        <v/>
      </c>
      <c r="T959" s="38" t="str">
        <f t="shared" si="520"/>
        <v/>
      </c>
      <c r="U959" s="38" t="str">
        <f t="shared" si="521"/>
        <v/>
      </c>
      <c r="V959" s="38" t="b">
        <f t="shared" si="522"/>
        <v>1</v>
      </c>
      <c r="W959" s="37" t="str">
        <f t="array" ref="W959:AG959">IF(V959,"",IVSolution($M959,$N959,$O959,R959,S959,T959,U959,$E959,$F959,$G959,$H959,$I959))</f>
        <v/>
      </c>
      <c r="X959" s="37" t="str">
        <v/>
      </c>
      <c r="Y959" s="37" t="str">
        <v/>
      </c>
      <c r="Z959" s="39" t="str">
        <v/>
      </c>
      <c r="AA959" s="39" t="str">
        <v/>
      </c>
      <c r="AB959" s="37" t="str">
        <v/>
      </c>
      <c r="AC959" s="37" t="str">
        <v/>
      </c>
      <c r="AD959" s="37" t="str">
        <v/>
      </c>
      <c r="AE959" s="37" t="str">
        <v/>
      </c>
      <c r="AF959" s="37" t="str">
        <v/>
      </c>
      <c r="AG959" s="37" t="str">
        <v/>
      </c>
      <c r="AH959" s="40" t="str">
        <f t="shared" si="523"/>
        <v/>
      </c>
      <c r="AI959" s="36" t="str">
        <f>IFERROR(INDEX('Level Multipliers'!$D:$D,MATCH(AH959,'Level Multipliers'!$A:$A,0)),"")</f>
        <v/>
      </c>
      <c r="AJ959" s="37" t="str">
        <f t="shared" si="524"/>
        <v/>
      </c>
      <c r="AK959" s="37" t="str">
        <f t="shared" si="525"/>
        <v/>
      </c>
      <c r="AL959" s="38" t="str">
        <f t="shared" si="526"/>
        <v/>
      </c>
      <c r="AM959" s="38" t="str">
        <f t="shared" si="527"/>
        <v/>
      </c>
      <c r="AN959" s="38" t="b">
        <f t="shared" si="528"/>
        <v>1</v>
      </c>
      <c r="AO959" s="37" t="str">
        <f t="array" ref="AO959:AY959">IF(AN959,"",IVSolution($M959,$N959,$O959,AJ959,AK959,AL959,AM959,$E959,$F959,$G959,$H959,$I959))</f>
        <v/>
      </c>
      <c r="AP959" s="37" t="str">
        <v/>
      </c>
      <c r="AQ959" s="37" t="str">
        <v/>
      </c>
      <c r="AR959" s="39" t="str">
        <v/>
      </c>
      <c r="AS959" s="39" t="str">
        <v/>
      </c>
      <c r="AT959" s="37" t="str">
        <v/>
      </c>
      <c r="AU959" s="37" t="str">
        <v/>
      </c>
      <c r="AV959" s="37" t="str">
        <v/>
      </c>
      <c r="AW959" s="37" t="str">
        <v/>
      </c>
      <c r="AX959" s="37" t="str">
        <v/>
      </c>
      <c r="AY959" s="37" t="str">
        <v/>
      </c>
      <c r="AZ959" s="40" t="str">
        <f t="shared" si="529"/>
        <v/>
      </c>
      <c r="BA959" s="36" t="str">
        <f>IFERROR(INDEX('Level Multipliers'!$D:$D,MATCH(AZ959,'Level Multipliers'!$A:$A,0)),"")</f>
        <v/>
      </c>
      <c r="BB959" s="37" t="str">
        <f t="shared" si="530"/>
        <v/>
      </c>
      <c r="BC959" s="37" t="str">
        <f t="shared" si="531"/>
        <v/>
      </c>
      <c r="BD959" s="38" t="str">
        <f t="shared" si="532"/>
        <v/>
      </c>
      <c r="BE959" s="38" t="str">
        <f t="shared" si="533"/>
        <v/>
      </c>
      <c r="BF959" s="38" t="b">
        <f t="shared" si="534"/>
        <v>1</v>
      </c>
      <c r="BG959" s="37" t="str">
        <f t="array" ref="BG959:BQ959">IF(BF959,"",IVSolution($M959,$N959,$O959,BB959,BC959,BD959,BE959,$E959,$F959,$G959,$H959,$I959))</f>
        <v/>
      </c>
      <c r="BH959" s="37" t="str">
        <v/>
      </c>
      <c r="BI959" s="37" t="str">
        <v/>
      </c>
      <c r="BJ959" s="39" t="str">
        <v/>
      </c>
      <c r="BK959" s="39" t="str">
        <v/>
      </c>
      <c r="BL959" s="37" t="str">
        <v/>
      </c>
      <c r="BM959" s="37" t="str">
        <v/>
      </c>
      <c r="BN959" s="37" t="str">
        <v/>
      </c>
      <c r="BO959" s="37" t="str">
        <v/>
      </c>
      <c r="BP959" s="37" t="str">
        <v/>
      </c>
      <c r="BQ959" s="37" t="str">
        <v/>
      </c>
      <c r="BR959" s="40" t="str">
        <f t="shared" si="535"/>
        <v/>
      </c>
      <c r="BS959" s="36" t="str">
        <f>IFERROR(INDEX('Level Multipliers'!$D:$D,MATCH(BR959,'Level Multipliers'!$A:$A,0)),"")</f>
        <v/>
      </c>
      <c r="BT959" s="37" t="str">
        <f t="shared" si="536"/>
        <v/>
      </c>
      <c r="BU959" s="37" t="str">
        <f t="shared" si="537"/>
        <v/>
      </c>
      <c r="BV959" s="38" t="str">
        <f t="shared" si="538"/>
        <v/>
      </c>
      <c r="BW959" s="38" t="str">
        <f t="shared" si="539"/>
        <v/>
      </c>
      <c r="BX959" s="38" t="b">
        <f t="shared" si="540"/>
        <v>1</v>
      </c>
      <c r="BY959" s="37" t="str">
        <f t="array" ref="BY959:CI959">IF(BX959,"",IVSolution($M959,$N959,$O959,BT959,BU959,BV959,BW959,$E959,$F959,$G959,$H959,$I959))</f>
        <v/>
      </c>
      <c r="BZ959" s="37" t="str">
        <v/>
      </c>
      <c r="CA959" s="37" t="str">
        <v/>
      </c>
      <c r="CB959" s="39" t="str">
        <v/>
      </c>
      <c r="CC959" s="39" t="str">
        <v/>
      </c>
      <c r="CD959" s="37" t="str">
        <v/>
      </c>
      <c r="CE959" s="37" t="str">
        <v/>
      </c>
      <c r="CF959" s="37" t="str">
        <v/>
      </c>
      <c r="CG959" s="37" t="str">
        <v/>
      </c>
      <c r="CH959" s="37" t="str">
        <v/>
      </c>
      <c r="CI959" s="37" t="str">
        <v/>
      </c>
      <c r="CJ959" s="41" t="str">
        <f t="shared" si="541"/>
        <v/>
      </c>
      <c r="CK959" s="41" t="str">
        <f t="shared" si="542"/>
        <v/>
      </c>
      <c r="CL959" s="61" t="str">
        <f t="shared" si="543"/>
        <v/>
      </c>
      <c r="CM959" s="39" t="str">
        <f t="shared" si="544"/>
        <v/>
      </c>
      <c r="CN959" s="39" t="str">
        <f t="shared" si="545"/>
        <v/>
      </c>
      <c r="CO959" s="42" t="str">
        <f t="shared" si="546"/>
        <v/>
      </c>
      <c r="CP959" s="42" t="str">
        <f t="shared" si="547"/>
        <v/>
      </c>
      <c r="CQ959" s="42" t="str">
        <f t="shared" si="548"/>
        <v/>
      </c>
      <c r="CR959" s="42" t="str">
        <f t="shared" si="549"/>
        <v/>
      </c>
      <c r="CS959" s="42" t="str">
        <f t="shared" si="550"/>
        <v/>
      </c>
      <c r="CT959" s="42" t="str">
        <f t="shared" si="551"/>
        <v/>
      </c>
      <c r="CU959" s="43" t="str">
        <f t="shared" si="552"/>
        <v/>
      </c>
      <c r="CV959" s="43" t="str">
        <f t="shared" si="553"/>
        <v/>
      </c>
      <c r="CW959" s="43" t="str">
        <f t="shared" si="554"/>
        <v/>
      </c>
      <c r="CX959" s="13"/>
    </row>
    <row r="960" spans="1:102" x14ac:dyDescent="0.25">
      <c r="A960" s="31"/>
      <c r="B960" s="13"/>
      <c r="C960" s="13"/>
      <c r="D960" s="13"/>
      <c r="E960" s="32"/>
      <c r="F960" s="32"/>
      <c r="G960" s="32"/>
      <c r="H960" s="32"/>
      <c r="I960" s="32"/>
      <c r="J960" s="13"/>
      <c r="K960" s="33"/>
      <c r="L960" s="34" t="str">
        <f>IFERROR(INDEX('Pokemon Data'!A:A,MATCH($A960,'Pokemon Data'!$B:$B,0)),"")</f>
        <v/>
      </c>
      <c r="M960" s="34" t="str">
        <f>IFERROR(INDEX('Pokemon Data'!I:I,MATCH($A960,'Pokemon Data'!$B:$B,0)),"")</f>
        <v/>
      </c>
      <c r="N960" s="34" t="str">
        <f>IFERROR(INDEX('Pokemon Data'!J:J,MATCH($A960,'Pokemon Data'!$B:$B,0)),"")</f>
        <v/>
      </c>
      <c r="O960" s="34" t="str">
        <f>IFERROR(INDEX('Pokemon Data'!K:K,MATCH($A960,'Pokemon Data'!$B:$B,0)),"")</f>
        <v/>
      </c>
      <c r="P960" s="35" t="str">
        <f>IFERROR(INDEX('Level Multipliers'!$A:$A,MATCH($D960,'Level Multipliers'!$B:$B,0)),"")</f>
        <v/>
      </c>
      <c r="Q960" s="36" t="str">
        <f>IFERROR(INDEX('Level Multipliers'!$D:$D,MATCH(P960,'Level Multipliers'!$A:$A,0)),"")</f>
        <v/>
      </c>
      <c r="R960" s="37" t="str">
        <f t="shared" si="518"/>
        <v/>
      </c>
      <c r="S960" s="37" t="str">
        <f t="shared" si="519"/>
        <v/>
      </c>
      <c r="T960" s="38" t="str">
        <f t="shared" si="520"/>
        <v/>
      </c>
      <c r="U960" s="38" t="str">
        <f t="shared" si="521"/>
        <v/>
      </c>
      <c r="V960" s="38" t="b">
        <f t="shared" si="522"/>
        <v>1</v>
      </c>
      <c r="W960" s="37" t="str">
        <f t="array" ref="W960:AG960">IF(V960,"",IVSolution($M960,$N960,$O960,R960,S960,T960,U960,$E960,$F960,$G960,$H960,$I960))</f>
        <v/>
      </c>
      <c r="X960" s="37" t="str">
        <v/>
      </c>
      <c r="Y960" s="37" t="str">
        <v/>
      </c>
      <c r="Z960" s="39" t="str">
        <v/>
      </c>
      <c r="AA960" s="39" t="str">
        <v/>
      </c>
      <c r="AB960" s="37" t="str">
        <v/>
      </c>
      <c r="AC960" s="37" t="str">
        <v/>
      </c>
      <c r="AD960" s="37" t="str">
        <v/>
      </c>
      <c r="AE960" s="37" t="str">
        <v/>
      </c>
      <c r="AF960" s="37" t="str">
        <v/>
      </c>
      <c r="AG960" s="37" t="str">
        <v/>
      </c>
      <c r="AH960" s="40" t="str">
        <f t="shared" si="523"/>
        <v/>
      </c>
      <c r="AI960" s="36" t="str">
        <f>IFERROR(INDEX('Level Multipliers'!$D:$D,MATCH(AH960,'Level Multipliers'!$A:$A,0)),"")</f>
        <v/>
      </c>
      <c r="AJ960" s="37" t="str">
        <f t="shared" si="524"/>
        <v/>
      </c>
      <c r="AK960" s="37" t="str">
        <f t="shared" si="525"/>
        <v/>
      </c>
      <c r="AL960" s="38" t="str">
        <f t="shared" si="526"/>
        <v/>
      </c>
      <c r="AM960" s="38" t="str">
        <f t="shared" si="527"/>
        <v/>
      </c>
      <c r="AN960" s="38" t="b">
        <f t="shared" si="528"/>
        <v>1</v>
      </c>
      <c r="AO960" s="37" t="str">
        <f t="array" ref="AO960:AY960">IF(AN960,"",IVSolution($M960,$N960,$O960,AJ960,AK960,AL960,AM960,$E960,$F960,$G960,$H960,$I960))</f>
        <v/>
      </c>
      <c r="AP960" s="37" t="str">
        <v/>
      </c>
      <c r="AQ960" s="37" t="str">
        <v/>
      </c>
      <c r="AR960" s="39" t="str">
        <v/>
      </c>
      <c r="AS960" s="39" t="str">
        <v/>
      </c>
      <c r="AT960" s="37" t="str">
        <v/>
      </c>
      <c r="AU960" s="37" t="str">
        <v/>
      </c>
      <c r="AV960" s="37" t="str">
        <v/>
      </c>
      <c r="AW960" s="37" t="str">
        <v/>
      </c>
      <c r="AX960" s="37" t="str">
        <v/>
      </c>
      <c r="AY960" s="37" t="str">
        <v/>
      </c>
      <c r="AZ960" s="40" t="str">
        <f t="shared" si="529"/>
        <v/>
      </c>
      <c r="BA960" s="36" t="str">
        <f>IFERROR(INDEX('Level Multipliers'!$D:$D,MATCH(AZ960,'Level Multipliers'!$A:$A,0)),"")</f>
        <v/>
      </c>
      <c r="BB960" s="37" t="str">
        <f t="shared" si="530"/>
        <v/>
      </c>
      <c r="BC960" s="37" t="str">
        <f t="shared" si="531"/>
        <v/>
      </c>
      <c r="BD960" s="38" t="str">
        <f t="shared" si="532"/>
        <v/>
      </c>
      <c r="BE960" s="38" t="str">
        <f t="shared" si="533"/>
        <v/>
      </c>
      <c r="BF960" s="38" t="b">
        <f t="shared" si="534"/>
        <v>1</v>
      </c>
      <c r="BG960" s="37" t="str">
        <f t="array" ref="BG960:BQ960">IF(BF960,"",IVSolution($M960,$N960,$O960,BB960,BC960,BD960,BE960,$E960,$F960,$G960,$H960,$I960))</f>
        <v/>
      </c>
      <c r="BH960" s="37" t="str">
        <v/>
      </c>
      <c r="BI960" s="37" t="str">
        <v/>
      </c>
      <c r="BJ960" s="39" t="str">
        <v/>
      </c>
      <c r="BK960" s="39" t="str">
        <v/>
      </c>
      <c r="BL960" s="37" t="str">
        <v/>
      </c>
      <c r="BM960" s="37" t="str">
        <v/>
      </c>
      <c r="BN960" s="37" t="str">
        <v/>
      </c>
      <c r="BO960" s="37" t="str">
        <v/>
      </c>
      <c r="BP960" s="37" t="str">
        <v/>
      </c>
      <c r="BQ960" s="37" t="str">
        <v/>
      </c>
      <c r="BR960" s="40" t="str">
        <f t="shared" si="535"/>
        <v/>
      </c>
      <c r="BS960" s="36" t="str">
        <f>IFERROR(INDEX('Level Multipliers'!$D:$D,MATCH(BR960,'Level Multipliers'!$A:$A,0)),"")</f>
        <v/>
      </c>
      <c r="BT960" s="37" t="str">
        <f t="shared" si="536"/>
        <v/>
      </c>
      <c r="BU960" s="37" t="str">
        <f t="shared" si="537"/>
        <v/>
      </c>
      <c r="BV960" s="38" t="str">
        <f t="shared" si="538"/>
        <v/>
      </c>
      <c r="BW960" s="38" t="str">
        <f t="shared" si="539"/>
        <v/>
      </c>
      <c r="BX960" s="38" t="b">
        <f t="shared" si="540"/>
        <v>1</v>
      </c>
      <c r="BY960" s="37" t="str">
        <f t="array" ref="BY960:CI960">IF(BX960,"",IVSolution($M960,$N960,$O960,BT960,BU960,BV960,BW960,$E960,$F960,$G960,$H960,$I960))</f>
        <v/>
      </c>
      <c r="BZ960" s="37" t="str">
        <v/>
      </c>
      <c r="CA960" s="37" t="str">
        <v/>
      </c>
      <c r="CB960" s="39" t="str">
        <v/>
      </c>
      <c r="CC960" s="39" t="str">
        <v/>
      </c>
      <c r="CD960" s="37" t="str">
        <v/>
      </c>
      <c r="CE960" s="37" t="str">
        <v/>
      </c>
      <c r="CF960" s="37" t="str">
        <v/>
      </c>
      <c r="CG960" s="37" t="str">
        <v/>
      </c>
      <c r="CH960" s="37" t="str">
        <v/>
      </c>
      <c r="CI960" s="37" t="str">
        <v/>
      </c>
      <c r="CJ960" s="41" t="str">
        <f t="shared" si="541"/>
        <v/>
      </c>
      <c r="CK960" s="41" t="str">
        <f t="shared" si="542"/>
        <v/>
      </c>
      <c r="CL960" s="61" t="str">
        <f t="shared" si="543"/>
        <v/>
      </c>
      <c r="CM960" s="39" t="str">
        <f t="shared" si="544"/>
        <v/>
      </c>
      <c r="CN960" s="39" t="str">
        <f t="shared" si="545"/>
        <v/>
      </c>
      <c r="CO960" s="42" t="str">
        <f t="shared" si="546"/>
        <v/>
      </c>
      <c r="CP960" s="42" t="str">
        <f t="shared" si="547"/>
        <v/>
      </c>
      <c r="CQ960" s="42" t="str">
        <f t="shared" si="548"/>
        <v/>
      </c>
      <c r="CR960" s="42" t="str">
        <f t="shared" si="549"/>
        <v/>
      </c>
      <c r="CS960" s="42" t="str">
        <f t="shared" si="550"/>
        <v/>
      </c>
      <c r="CT960" s="42" t="str">
        <f t="shared" si="551"/>
        <v/>
      </c>
      <c r="CU960" s="43" t="str">
        <f t="shared" si="552"/>
        <v/>
      </c>
      <c r="CV960" s="43" t="str">
        <f t="shared" si="553"/>
        <v/>
      </c>
      <c r="CW960" s="43" t="str">
        <f t="shared" si="554"/>
        <v/>
      </c>
      <c r="CX960" s="13"/>
    </row>
    <row r="961" spans="1:102" x14ac:dyDescent="0.25">
      <c r="A961" s="31"/>
      <c r="B961" s="13"/>
      <c r="C961" s="13"/>
      <c r="D961" s="13"/>
      <c r="E961" s="32"/>
      <c r="F961" s="32"/>
      <c r="G961" s="32"/>
      <c r="H961" s="32"/>
      <c r="I961" s="32"/>
      <c r="J961" s="13"/>
      <c r="K961" s="33"/>
      <c r="L961" s="34" t="str">
        <f>IFERROR(INDEX('Pokemon Data'!A:A,MATCH($A961,'Pokemon Data'!$B:$B,0)),"")</f>
        <v/>
      </c>
      <c r="M961" s="34" t="str">
        <f>IFERROR(INDEX('Pokemon Data'!I:I,MATCH($A961,'Pokemon Data'!$B:$B,0)),"")</f>
        <v/>
      </c>
      <c r="N961" s="34" t="str">
        <f>IFERROR(INDEX('Pokemon Data'!J:J,MATCH($A961,'Pokemon Data'!$B:$B,0)),"")</f>
        <v/>
      </c>
      <c r="O961" s="34" t="str">
        <f>IFERROR(INDEX('Pokemon Data'!K:K,MATCH($A961,'Pokemon Data'!$B:$B,0)),"")</f>
        <v/>
      </c>
      <c r="P961" s="35" t="str">
        <f>IFERROR(INDEX('Level Multipliers'!$A:$A,MATCH($D961,'Level Multipliers'!$B:$B,0)),"")</f>
        <v/>
      </c>
      <c r="Q961" s="36" t="str">
        <f>IFERROR(INDEX('Level Multipliers'!$D:$D,MATCH(P961,'Level Multipliers'!$A:$A,0)),"")</f>
        <v/>
      </c>
      <c r="R961" s="37" t="str">
        <f t="shared" si="518"/>
        <v/>
      </c>
      <c r="S961" s="37" t="str">
        <f t="shared" si="519"/>
        <v/>
      </c>
      <c r="T961" s="38" t="str">
        <f t="shared" si="520"/>
        <v/>
      </c>
      <c r="U961" s="38" t="str">
        <f t="shared" si="521"/>
        <v/>
      </c>
      <c r="V961" s="38" t="b">
        <f t="shared" si="522"/>
        <v>1</v>
      </c>
      <c r="W961" s="37" t="str">
        <f t="array" ref="W961:AG961">IF(V961,"",IVSolution($M961,$N961,$O961,R961,S961,T961,U961,$E961,$F961,$G961,$H961,$I961))</f>
        <v/>
      </c>
      <c r="X961" s="37" t="str">
        <v/>
      </c>
      <c r="Y961" s="37" t="str">
        <v/>
      </c>
      <c r="Z961" s="39" t="str">
        <v/>
      </c>
      <c r="AA961" s="39" t="str">
        <v/>
      </c>
      <c r="AB961" s="37" t="str">
        <v/>
      </c>
      <c r="AC961" s="37" t="str">
        <v/>
      </c>
      <c r="AD961" s="37" t="str">
        <v/>
      </c>
      <c r="AE961" s="37" t="str">
        <v/>
      </c>
      <c r="AF961" s="37" t="str">
        <v/>
      </c>
      <c r="AG961" s="37" t="str">
        <v/>
      </c>
      <c r="AH961" s="40" t="str">
        <f t="shared" si="523"/>
        <v/>
      </c>
      <c r="AI961" s="36" t="str">
        <f>IFERROR(INDEX('Level Multipliers'!$D:$D,MATCH(AH961,'Level Multipliers'!$A:$A,0)),"")</f>
        <v/>
      </c>
      <c r="AJ961" s="37" t="str">
        <f t="shared" si="524"/>
        <v/>
      </c>
      <c r="AK961" s="37" t="str">
        <f t="shared" si="525"/>
        <v/>
      </c>
      <c r="AL961" s="38" t="str">
        <f t="shared" si="526"/>
        <v/>
      </c>
      <c r="AM961" s="38" t="str">
        <f t="shared" si="527"/>
        <v/>
      </c>
      <c r="AN961" s="38" t="b">
        <f t="shared" si="528"/>
        <v>1</v>
      </c>
      <c r="AO961" s="37" t="str">
        <f t="array" ref="AO961:AY961">IF(AN961,"",IVSolution($M961,$N961,$O961,AJ961,AK961,AL961,AM961,$E961,$F961,$G961,$H961,$I961))</f>
        <v/>
      </c>
      <c r="AP961" s="37" t="str">
        <v/>
      </c>
      <c r="AQ961" s="37" t="str">
        <v/>
      </c>
      <c r="AR961" s="39" t="str">
        <v/>
      </c>
      <c r="AS961" s="39" t="str">
        <v/>
      </c>
      <c r="AT961" s="37" t="str">
        <v/>
      </c>
      <c r="AU961" s="37" t="str">
        <v/>
      </c>
      <c r="AV961" s="37" t="str">
        <v/>
      </c>
      <c r="AW961" s="37" t="str">
        <v/>
      </c>
      <c r="AX961" s="37" t="str">
        <v/>
      </c>
      <c r="AY961" s="37" t="str">
        <v/>
      </c>
      <c r="AZ961" s="40" t="str">
        <f t="shared" si="529"/>
        <v/>
      </c>
      <c r="BA961" s="36" t="str">
        <f>IFERROR(INDEX('Level Multipliers'!$D:$D,MATCH(AZ961,'Level Multipliers'!$A:$A,0)),"")</f>
        <v/>
      </c>
      <c r="BB961" s="37" t="str">
        <f t="shared" si="530"/>
        <v/>
      </c>
      <c r="BC961" s="37" t="str">
        <f t="shared" si="531"/>
        <v/>
      </c>
      <c r="BD961" s="38" t="str">
        <f t="shared" si="532"/>
        <v/>
      </c>
      <c r="BE961" s="38" t="str">
        <f t="shared" si="533"/>
        <v/>
      </c>
      <c r="BF961" s="38" t="b">
        <f t="shared" si="534"/>
        <v>1</v>
      </c>
      <c r="BG961" s="37" t="str">
        <f t="array" ref="BG961:BQ961">IF(BF961,"",IVSolution($M961,$N961,$O961,BB961,BC961,BD961,BE961,$E961,$F961,$G961,$H961,$I961))</f>
        <v/>
      </c>
      <c r="BH961" s="37" t="str">
        <v/>
      </c>
      <c r="BI961" s="37" t="str">
        <v/>
      </c>
      <c r="BJ961" s="39" t="str">
        <v/>
      </c>
      <c r="BK961" s="39" t="str">
        <v/>
      </c>
      <c r="BL961" s="37" t="str">
        <v/>
      </c>
      <c r="BM961" s="37" t="str">
        <v/>
      </c>
      <c r="BN961" s="37" t="str">
        <v/>
      </c>
      <c r="BO961" s="37" t="str">
        <v/>
      </c>
      <c r="BP961" s="37" t="str">
        <v/>
      </c>
      <c r="BQ961" s="37" t="str">
        <v/>
      </c>
      <c r="BR961" s="40" t="str">
        <f t="shared" si="535"/>
        <v/>
      </c>
      <c r="BS961" s="36" t="str">
        <f>IFERROR(INDEX('Level Multipliers'!$D:$D,MATCH(BR961,'Level Multipliers'!$A:$A,0)),"")</f>
        <v/>
      </c>
      <c r="BT961" s="37" t="str">
        <f t="shared" si="536"/>
        <v/>
      </c>
      <c r="BU961" s="37" t="str">
        <f t="shared" si="537"/>
        <v/>
      </c>
      <c r="BV961" s="38" t="str">
        <f t="shared" si="538"/>
        <v/>
      </c>
      <c r="BW961" s="38" t="str">
        <f t="shared" si="539"/>
        <v/>
      </c>
      <c r="BX961" s="38" t="b">
        <f t="shared" si="540"/>
        <v>1</v>
      </c>
      <c r="BY961" s="37" t="str">
        <f t="array" ref="BY961:CI961">IF(BX961,"",IVSolution($M961,$N961,$O961,BT961,BU961,BV961,BW961,$E961,$F961,$G961,$H961,$I961))</f>
        <v/>
      </c>
      <c r="BZ961" s="37" t="str">
        <v/>
      </c>
      <c r="CA961" s="37" t="str">
        <v/>
      </c>
      <c r="CB961" s="39" t="str">
        <v/>
      </c>
      <c r="CC961" s="39" t="str">
        <v/>
      </c>
      <c r="CD961" s="37" t="str">
        <v/>
      </c>
      <c r="CE961" s="37" t="str">
        <v/>
      </c>
      <c r="CF961" s="37" t="str">
        <v/>
      </c>
      <c r="CG961" s="37" t="str">
        <v/>
      </c>
      <c r="CH961" s="37" t="str">
        <v/>
      </c>
      <c r="CI961" s="37" t="str">
        <v/>
      </c>
      <c r="CJ961" s="41" t="str">
        <f t="shared" si="541"/>
        <v/>
      </c>
      <c r="CK961" s="41" t="str">
        <f t="shared" si="542"/>
        <v/>
      </c>
      <c r="CL961" s="61" t="str">
        <f t="shared" si="543"/>
        <v/>
      </c>
      <c r="CM961" s="39" t="str">
        <f t="shared" si="544"/>
        <v/>
      </c>
      <c r="CN961" s="39" t="str">
        <f t="shared" si="545"/>
        <v/>
      </c>
      <c r="CO961" s="42" t="str">
        <f t="shared" si="546"/>
        <v/>
      </c>
      <c r="CP961" s="42" t="str">
        <f t="shared" si="547"/>
        <v/>
      </c>
      <c r="CQ961" s="42" t="str">
        <f t="shared" si="548"/>
        <v/>
      </c>
      <c r="CR961" s="42" t="str">
        <f t="shared" si="549"/>
        <v/>
      </c>
      <c r="CS961" s="42" t="str">
        <f t="shared" si="550"/>
        <v/>
      </c>
      <c r="CT961" s="42" t="str">
        <f t="shared" si="551"/>
        <v/>
      </c>
      <c r="CU961" s="43" t="str">
        <f t="shared" si="552"/>
        <v/>
      </c>
      <c r="CV961" s="43" t="str">
        <f t="shared" si="553"/>
        <v/>
      </c>
      <c r="CW961" s="43" t="str">
        <f t="shared" si="554"/>
        <v/>
      </c>
      <c r="CX961" s="13"/>
    </row>
    <row r="962" spans="1:102" x14ac:dyDescent="0.25">
      <c r="A962" s="31"/>
      <c r="B962" s="13"/>
      <c r="C962" s="13"/>
      <c r="D962" s="13"/>
      <c r="E962" s="32"/>
      <c r="F962" s="32"/>
      <c r="G962" s="32"/>
      <c r="H962" s="32"/>
      <c r="I962" s="32"/>
      <c r="J962" s="13"/>
      <c r="K962" s="33"/>
      <c r="L962" s="34" t="str">
        <f>IFERROR(INDEX('Pokemon Data'!A:A,MATCH($A962,'Pokemon Data'!$B:$B,0)),"")</f>
        <v/>
      </c>
      <c r="M962" s="34" t="str">
        <f>IFERROR(INDEX('Pokemon Data'!I:I,MATCH($A962,'Pokemon Data'!$B:$B,0)),"")</f>
        <v/>
      </c>
      <c r="N962" s="34" t="str">
        <f>IFERROR(INDEX('Pokemon Data'!J:J,MATCH($A962,'Pokemon Data'!$B:$B,0)),"")</f>
        <v/>
      </c>
      <c r="O962" s="34" t="str">
        <f>IFERROR(INDEX('Pokemon Data'!K:K,MATCH($A962,'Pokemon Data'!$B:$B,0)),"")</f>
        <v/>
      </c>
      <c r="P962" s="35" t="str">
        <f>IFERROR(INDEX('Level Multipliers'!$A:$A,MATCH($D962,'Level Multipliers'!$B:$B,0)),"")</f>
        <v/>
      </c>
      <c r="Q962" s="36" t="str">
        <f>IFERROR(INDEX('Level Multipliers'!$D:$D,MATCH(P962,'Level Multipliers'!$A:$A,0)),"")</f>
        <v/>
      </c>
      <c r="R962" s="37" t="str">
        <f t="shared" si="518"/>
        <v/>
      </c>
      <c r="S962" s="37" t="str">
        <f t="shared" si="519"/>
        <v/>
      </c>
      <c r="T962" s="38" t="str">
        <f t="shared" si="520"/>
        <v/>
      </c>
      <c r="U962" s="38" t="str">
        <f t="shared" si="521"/>
        <v/>
      </c>
      <c r="V962" s="38" t="b">
        <f t="shared" si="522"/>
        <v>1</v>
      </c>
      <c r="W962" s="37" t="str">
        <f t="array" ref="W962:AG962">IF(V962,"",IVSolution($M962,$N962,$O962,R962,S962,T962,U962,$E962,$F962,$G962,$H962,$I962))</f>
        <v/>
      </c>
      <c r="X962" s="37" t="str">
        <v/>
      </c>
      <c r="Y962" s="37" t="str">
        <v/>
      </c>
      <c r="Z962" s="39" t="str">
        <v/>
      </c>
      <c r="AA962" s="39" t="str">
        <v/>
      </c>
      <c r="AB962" s="37" t="str">
        <v/>
      </c>
      <c r="AC962" s="37" t="str">
        <v/>
      </c>
      <c r="AD962" s="37" t="str">
        <v/>
      </c>
      <c r="AE962" s="37" t="str">
        <v/>
      </c>
      <c r="AF962" s="37" t="str">
        <v/>
      </c>
      <c r="AG962" s="37" t="str">
        <v/>
      </c>
      <c r="AH962" s="40" t="str">
        <f t="shared" si="523"/>
        <v/>
      </c>
      <c r="AI962" s="36" t="str">
        <f>IFERROR(INDEX('Level Multipliers'!$D:$D,MATCH(AH962,'Level Multipliers'!$A:$A,0)),"")</f>
        <v/>
      </c>
      <c r="AJ962" s="37" t="str">
        <f t="shared" si="524"/>
        <v/>
      </c>
      <c r="AK962" s="37" t="str">
        <f t="shared" si="525"/>
        <v/>
      </c>
      <c r="AL962" s="38" t="str">
        <f t="shared" si="526"/>
        <v/>
      </c>
      <c r="AM962" s="38" t="str">
        <f t="shared" si="527"/>
        <v/>
      </c>
      <c r="AN962" s="38" t="b">
        <f t="shared" si="528"/>
        <v>1</v>
      </c>
      <c r="AO962" s="37" t="str">
        <f t="array" ref="AO962:AY962">IF(AN962,"",IVSolution($M962,$N962,$O962,AJ962,AK962,AL962,AM962,$E962,$F962,$G962,$H962,$I962))</f>
        <v/>
      </c>
      <c r="AP962" s="37" t="str">
        <v/>
      </c>
      <c r="AQ962" s="37" t="str">
        <v/>
      </c>
      <c r="AR962" s="39" t="str">
        <v/>
      </c>
      <c r="AS962" s="39" t="str">
        <v/>
      </c>
      <c r="AT962" s="37" t="str">
        <v/>
      </c>
      <c r="AU962" s="37" t="str">
        <v/>
      </c>
      <c r="AV962" s="37" t="str">
        <v/>
      </c>
      <c r="AW962" s="37" t="str">
        <v/>
      </c>
      <c r="AX962" s="37" t="str">
        <v/>
      </c>
      <c r="AY962" s="37" t="str">
        <v/>
      </c>
      <c r="AZ962" s="40" t="str">
        <f t="shared" si="529"/>
        <v/>
      </c>
      <c r="BA962" s="36" t="str">
        <f>IFERROR(INDEX('Level Multipliers'!$D:$D,MATCH(AZ962,'Level Multipliers'!$A:$A,0)),"")</f>
        <v/>
      </c>
      <c r="BB962" s="37" t="str">
        <f t="shared" si="530"/>
        <v/>
      </c>
      <c r="BC962" s="37" t="str">
        <f t="shared" si="531"/>
        <v/>
      </c>
      <c r="BD962" s="38" t="str">
        <f t="shared" si="532"/>
        <v/>
      </c>
      <c r="BE962" s="38" t="str">
        <f t="shared" si="533"/>
        <v/>
      </c>
      <c r="BF962" s="38" t="b">
        <f t="shared" si="534"/>
        <v>1</v>
      </c>
      <c r="BG962" s="37" t="str">
        <f t="array" ref="BG962:BQ962">IF(BF962,"",IVSolution($M962,$N962,$O962,BB962,BC962,BD962,BE962,$E962,$F962,$G962,$H962,$I962))</f>
        <v/>
      </c>
      <c r="BH962" s="37" t="str">
        <v/>
      </c>
      <c r="BI962" s="37" t="str">
        <v/>
      </c>
      <c r="BJ962" s="39" t="str">
        <v/>
      </c>
      <c r="BK962" s="39" t="str">
        <v/>
      </c>
      <c r="BL962" s="37" t="str">
        <v/>
      </c>
      <c r="BM962" s="37" t="str">
        <v/>
      </c>
      <c r="BN962" s="37" t="str">
        <v/>
      </c>
      <c r="BO962" s="37" t="str">
        <v/>
      </c>
      <c r="BP962" s="37" t="str">
        <v/>
      </c>
      <c r="BQ962" s="37" t="str">
        <v/>
      </c>
      <c r="BR962" s="40" t="str">
        <f t="shared" si="535"/>
        <v/>
      </c>
      <c r="BS962" s="36" t="str">
        <f>IFERROR(INDEX('Level Multipliers'!$D:$D,MATCH(BR962,'Level Multipliers'!$A:$A,0)),"")</f>
        <v/>
      </c>
      <c r="BT962" s="37" t="str">
        <f t="shared" si="536"/>
        <v/>
      </c>
      <c r="BU962" s="37" t="str">
        <f t="shared" si="537"/>
        <v/>
      </c>
      <c r="BV962" s="38" t="str">
        <f t="shared" si="538"/>
        <v/>
      </c>
      <c r="BW962" s="38" t="str">
        <f t="shared" si="539"/>
        <v/>
      </c>
      <c r="BX962" s="38" t="b">
        <f t="shared" si="540"/>
        <v>1</v>
      </c>
      <c r="BY962" s="37" t="str">
        <f t="array" ref="BY962:CI962">IF(BX962,"",IVSolution($M962,$N962,$O962,BT962,BU962,BV962,BW962,$E962,$F962,$G962,$H962,$I962))</f>
        <v/>
      </c>
      <c r="BZ962" s="37" t="str">
        <v/>
      </c>
      <c r="CA962" s="37" t="str">
        <v/>
      </c>
      <c r="CB962" s="39" t="str">
        <v/>
      </c>
      <c r="CC962" s="39" t="str">
        <v/>
      </c>
      <c r="CD962" s="37" t="str">
        <v/>
      </c>
      <c r="CE962" s="37" t="str">
        <v/>
      </c>
      <c r="CF962" s="37" t="str">
        <v/>
      </c>
      <c r="CG962" s="37" t="str">
        <v/>
      </c>
      <c r="CH962" s="37" t="str">
        <v/>
      </c>
      <c r="CI962" s="37" t="str">
        <v/>
      </c>
      <c r="CJ962" s="41" t="str">
        <f t="shared" si="541"/>
        <v/>
      </c>
      <c r="CK962" s="41" t="str">
        <f t="shared" si="542"/>
        <v/>
      </c>
      <c r="CL962" s="61" t="str">
        <f t="shared" si="543"/>
        <v/>
      </c>
      <c r="CM962" s="39" t="str">
        <f t="shared" si="544"/>
        <v/>
      </c>
      <c r="CN962" s="39" t="str">
        <f t="shared" si="545"/>
        <v/>
      </c>
      <c r="CO962" s="42" t="str">
        <f t="shared" si="546"/>
        <v/>
      </c>
      <c r="CP962" s="42" t="str">
        <f t="shared" si="547"/>
        <v/>
      </c>
      <c r="CQ962" s="42" t="str">
        <f t="shared" si="548"/>
        <v/>
      </c>
      <c r="CR962" s="42" t="str">
        <f t="shared" si="549"/>
        <v/>
      </c>
      <c r="CS962" s="42" t="str">
        <f t="shared" si="550"/>
        <v/>
      </c>
      <c r="CT962" s="42" t="str">
        <f t="shared" si="551"/>
        <v/>
      </c>
      <c r="CU962" s="43" t="str">
        <f t="shared" si="552"/>
        <v/>
      </c>
      <c r="CV962" s="43" t="str">
        <f t="shared" si="553"/>
        <v/>
      </c>
      <c r="CW962" s="43" t="str">
        <f t="shared" si="554"/>
        <v/>
      </c>
      <c r="CX962" s="13"/>
    </row>
    <row r="963" spans="1:102" x14ac:dyDescent="0.25">
      <c r="A963" s="31"/>
      <c r="B963" s="13"/>
      <c r="C963" s="13"/>
      <c r="D963" s="13"/>
      <c r="E963" s="32"/>
      <c r="F963" s="32"/>
      <c r="G963" s="32"/>
      <c r="H963" s="32"/>
      <c r="I963" s="32"/>
      <c r="J963" s="13"/>
      <c r="K963" s="33"/>
      <c r="L963" s="34" t="str">
        <f>IFERROR(INDEX('Pokemon Data'!A:A,MATCH($A963,'Pokemon Data'!$B:$B,0)),"")</f>
        <v/>
      </c>
      <c r="M963" s="34" t="str">
        <f>IFERROR(INDEX('Pokemon Data'!I:I,MATCH($A963,'Pokemon Data'!$B:$B,0)),"")</f>
        <v/>
      </c>
      <c r="N963" s="34" t="str">
        <f>IFERROR(INDEX('Pokemon Data'!J:J,MATCH($A963,'Pokemon Data'!$B:$B,0)),"")</f>
        <v/>
      </c>
      <c r="O963" s="34" t="str">
        <f>IFERROR(INDEX('Pokemon Data'!K:K,MATCH($A963,'Pokemon Data'!$B:$B,0)),"")</f>
        <v/>
      </c>
      <c r="P963" s="35" t="str">
        <f>IFERROR(INDEX('Level Multipliers'!$A:$A,MATCH($D963,'Level Multipliers'!$B:$B,0)),"")</f>
        <v/>
      </c>
      <c r="Q963" s="36" t="str">
        <f>IFERROR(INDEX('Level Multipliers'!$D:$D,MATCH(P963,'Level Multipliers'!$A:$A,0)),"")</f>
        <v/>
      </c>
      <c r="R963" s="37" t="str">
        <f t="shared" ref="R963:R998" si="555">IF(P963="","",IF($C963&gt;10,MAX(0,ROUNDUP(Q963*$C963-$M963+1000,0)-1000),0))</f>
        <v/>
      </c>
      <c r="S963" s="37" t="str">
        <f t="shared" ref="S963:S998" si="556">IF(P963="","",MIN(15,ROUNDDOWN(Q963*($C963+1)-$M963+1000,0)-1000))</f>
        <v/>
      </c>
      <c r="T963" s="38" t="str">
        <f t="shared" ref="T963:T998" si="557">IFERROR(IF($B963&gt;10,100*Q963^4*$B963^2,$N963^2*$O963*($M963+R963)),"")</f>
        <v/>
      </c>
      <c r="U963" s="38" t="str">
        <f t="shared" ref="U963:U998" si="558">IFERROR(100*Q963^4*($B963+1)^2,"")</f>
        <v/>
      </c>
      <c r="V963" s="38" t="b">
        <f t="shared" ref="V963:V998" si="559">IFERROR(OR(AND($J963=0,INT(P963)&lt;&gt;P963),AND($K963&lt;&gt;"",P963&lt;&gt;$K963),R963&gt;15,S963&lt;0,T963&gt;(($N963+15)^2*($O963+15)*($M963+S963)),U963&lt;($N963^2*$O963*($M963+R963))),TRUE())</f>
        <v>1</v>
      </c>
      <c r="W963" s="37" t="str">
        <f t="array" ref="W963:AG963">IF(V963,"",IVSolution($M963,$N963,$O963,R963,S963,T963,U963,$E963,$F963,$G963,$H963,$I963))</f>
        <v/>
      </c>
      <c r="X963" s="37" t="str">
        <v/>
      </c>
      <c r="Y963" s="37" t="str">
        <v/>
      </c>
      <c r="Z963" s="39" t="str">
        <v/>
      </c>
      <c r="AA963" s="39" t="str">
        <v/>
      </c>
      <c r="AB963" s="37" t="str">
        <v/>
      </c>
      <c r="AC963" s="37" t="str">
        <v/>
      </c>
      <c r="AD963" s="37" t="str">
        <v/>
      </c>
      <c r="AE963" s="37" t="str">
        <v/>
      </c>
      <c r="AF963" s="37" t="str">
        <v/>
      </c>
      <c r="AG963" s="37" t="str">
        <v/>
      </c>
      <c r="AH963" s="40" t="str">
        <f t="shared" ref="AH963:AH998" si="560">IFERROR(P963+0.5,"")</f>
        <v/>
      </c>
      <c r="AI963" s="36" t="str">
        <f>IFERROR(INDEX('Level Multipliers'!$D:$D,MATCH(AH963,'Level Multipliers'!$A:$A,0)),"")</f>
        <v/>
      </c>
      <c r="AJ963" s="37" t="str">
        <f t="shared" ref="AJ963:AJ998" si="561">IF(AH963="","",IF($C963&gt;10,MAX(0,ROUNDUP(AI963*$C963-$M963+1000,0)-1000),0))</f>
        <v/>
      </c>
      <c r="AK963" s="37" t="str">
        <f t="shared" ref="AK963:AK998" si="562">IF(AH963="","",MIN(15,ROUNDDOWN(AI963*($C963+1)-$M963+1000,0)-1000))</f>
        <v/>
      </c>
      <c r="AL963" s="38" t="str">
        <f t="shared" ref="AL963:AL998" si="563">IFERROR(IF($B963&gt;10,100*AI963^4*$B963^2,$N963^2*$O963*($M963+AJ963)),"")</f>
        <v/>
      </c>
      <c r="AM963" s="38" t="str">
        <f t="shared" ref="AM963:AM998" si="564">IFERROR(100*AI963^4*($B963+1)^2,"")</f>
        <v/>
      </c>
      <c r="AN963" s="38" t="b">
        <f t="shared" ref="AN963:AN998" si="565">IFERROR(OR(AND($J963=0,INT(AH963)&lt;&gt;AH963),AND($K963&lt;&gt;"",AH963&lt;&gt;$K963),AJ963&gt;15,AK963&lt;0,AL963&gt;(($N963+15)^2*($O963+15)*($M963+AK963)),AM963&lt;($N963^2*$O963*($M963+AJ963))),TRUE())</f>
        <v>1</v>
      </c>
      <c r="AO963" s="37" t="str">
        <f t="array" ref="AO963:AY963">IF(AN963,"",IVSolution($M963,$N963,$O963,AJ963,AK963,AL963,AM963,$E963,$F963,$G963,$H963,$I963))</f>
        <v/>
      </c>
      <c r="AP963" s="37" t="str">
        <v/>
      </c>
      <c r="AQ963" s="37" t="str">
        <v/>
      </c>
      <c r="AR963" s="39" t="str">
        <v/>
      </c>
      <c r="AS963" s="39" t="str">
        <v/>
      </c>
      <c r="AT963" s="37" t="str">
        <v/>
      </c>
      <c r="AU963" s="37" t="str">
        <v/>
      </c>
      <c r="AV963" s="37" t="str">
        <v/>
      </c>
      <c r="AW963" s="37" t="str">
        <v/>
      </c>
      <c r="AX963" s="37" t="str">
        <v/>
      </c>
      <c r="AY963" s="37" t="str">
        <v/>
      </c>
      <c r="AZ963" s="40" t="str">
        <f t="shared" ref="AZ963:AZ998" si="566">IFERROR(AH963+0.5,"")</f>
        <v/>
      </c>
      <c r="BA963" s="36" t="str">
        <f>IFERROR(INDEX('Level Multipliers'!$D:$D,MATCH(AZ963,'Level Multipliers'!$A:$A,0)),"")</f>
        <v/>
      </c>
      <c r="BB963" s="37" t="str">
        <f t="shared" ref="BB963:BB998" si="567">IF(AZ963="","",IF($C963&gt;10,MAX(0,ROUNDUP(BA963*$C963-$M963+1000,0)-1000),0))</f>
        <v/>
      </c>
      <c r="BC963" s="37" t="str">
        <f t="shared" ref="BC963:BC998" si="568">IF(AZ963="","",MIN(15,ROUNDDOWN(BA963*($C963+1)-$M963+1000,0)-1000))</f>
        <v/>
      </c>
      <c r="BD963" s="38" t="str">
        <f t="shared" ref="BD963:BD998" si="569">IFERROR(IF($B963&gt;10,100*BA963^4*$B963^2,$N963^2*$O963*($M963+BB963)),"")</f>
        <v/>
      </c>
      <c r="BE963" s="38" t="str">
        <f t="shared" ref="BE963:BE998" si="570">IFERROR(100*BA963^4*($B963+1)^2,"")</f>
        <v/>
      </c>
      <c r="BF963" s="38" t="b">
        <f t="shared" ref="BF963:BF998" si="571">IFERROR(OR(AND($J963=0,INT(AZ963)&lt;&gt;AZ963),AND($K963&lt;&gt;"",AZ963&lt;&gt;$K963),BB963&gt;15,BC963&lt;0,BD963&gt;(($N963+15)^2*($O963+15)*($M963+BC963)),BE963&lt;($N963^2*$O963*($M963+BB963))),TRUE())</f>
        <v>1</v>
      </c>
      <c r="BG963" s="37" t="str">
        <f t="array" ref="BG963:BQ963">IF(BF963,"",IVSolution($M963,$N963,$O963,BB963,BC963,BD963,BE963,$E963,$F963,$G963,$H963,$I963))</f>
        <v/>
      </c>
      <c r="BH963" s="37" t="str">
        <v/>
      </c>
      <c r="BI963" s="37" t="str">
        <v/>
      </c>
      <c r="BJ963" s="39" t="str">
        <v/>
      </c>
      <c r="BK963" s="39" t="str">
        <v/>
      </c>
      <c r="BL963" s="37" t="str">
        <v/>
      </c>
      <c r="BM963" s="37" t="str">
        <v/>
      </c>
      <c r="BN963" s="37" t="str">
        <v/>
      </c>
      <c r="BO963" s="37" t="str">
        <v/>
      </c>
      <c r="BP963" s="37" t="str">
        <v/>
      </c>
      <c r="BQ963" s="37" t="str">
        <v/>
      </c>
      <c r="BR963" s="40" t="str">
        <f t="shared" ref="BR963:BR998" si="572">IFERROR(AZ963+0.5,"")</f>
        <v/>
      </c>
      <c r="BS963" s="36" t="str">
        <f>IFERROR(INDEX('Level Multipliers'!$D:$D,MATCH(BR963,'Level Multipliers'!$A:$A,0)),"")</f>
        <v/>
      </c>
      <c r="BT963" s="37" t="str">
        <f t="shared" ref="BT963:BT998" si="573">IF(BR963="","",IF($C963&gt;10,MAX(0,ROUNDUP(BS963*$C963-$M963+1000,0)-1000),0))</f>
        <v/>
      </c>
      <c r="BU963" s="37" t="str">
        <f t="shared" ref="BU963:BU998" si="574">IF(BR963="","",MIN(15,ROUNDDOWN(BS963*($C963+1)-$M963+1000,0)-1000))</f>
        <v/>
      </c>
      <c r="BV963" s="38" t="str">
        <f t="shared" ref="BV963:BV998" si="575">IFERROR(IF($B963&gt;10,100*BS963^4*$B963^2,$N963^2*$O963*($M963+BT963)),"")</f>
        <v/>
      </c>
      <c r="BW963" s="38" t="str">
        <f t="shared" ref="BW963:BW998" si="576">IFERROR(100*BS963^4*($B963+1)^2,"")</f>
        <v/>
      </c>
      <c r="BX963" s="38" t="b">
        <f t="shared" ref="BX963:BX998" si="577">IFERROR(OR(AND($J963=0,INT(BR963)&lt;&gt;BR963),AND($K963&lt;&gt;"",BR963&lt;&gt;$K963),BT963&gt;15,BU963&lt;0,BV963&gt;(($N963+15)^2*($O963+15)*($M963+BU963)),BW963&lt;($N963^2*$O963*($M963+BT963))),TRUE())</f>
        <v>1</v>
      </c>
      <c r="BY963" s="37" t="str">
        <f t="array" ref="BY963:CI963">IF(BX963,"",IVSolution($M963,$N963,$O963,BT963,BU963,BV963,BW963,$E963,$F963,$G963,$H963,$I963))</f>
        <v/>
      </c>
      <c r="BZ963" s="37" t="str">
        <v/>
      </c>
      <c r="CA963" s="37" t="str">
        <v/>
      </c>
      <c r="CB963" s="39" t="str">
        <v/>
      </c>
      <c r="CC963" s="39" t="str">
        <v/>
      </c>
      <c r="CD963" s="37" t="str">
        <v/>
      </c>
      <c r="CE963" s="37" t="str">
        <v/>
      </c>
      <c r="CF963" s="37" t="str">
        <v/>
      </c>
      <c r="CG963" s="37" t="str">
        <v/>
      </c>
      <c r="CH963" s="37" t="str">
        <v/>
      </c>
      <c r="CI963" s="37" t="str">
        <v/>
      </c>
      <c r="CJ963" s="41" t="str">
        <f t="shared" ref="CJ963:CJ998" si="578">IF(IFERROR(W963*1,0)&gt;0,P963,IF(IFERROR(AO963*1,0)&gt;0,AH963,IF(IFERROR(BG963*1,0)&gt;0,AZ963,IF(IFERROR(BY963*1,0)&gt;0,BR963,""))))</f>
        <v/>
      </c>
      <c r="CK963" s="41" t="str">
        <f t="shared" ref="CK963:CK998" si="579">IF(IFERROR(BY963*1,0)&gt;0,BR963,IF(IFERROR(BG963*1,0)&gt;0,AZ963,IF(IFERROR(AO963*1,0)&gt;0,AH963,IF(IFERROR(W963*1,0)&gt;0,P963,""))))</f>
        <v/>
      </c>
      <c r="CL963" s="61" t="str">
        <f t="shared" ref="CL963:CL998" si="580">IF(OR(CJ963="",CK963=""),"",(CM963+CN963)/2)</f>
        <v/>
      </c>
      <c r="CM963" s="39" t="str">
        <f t="shared" ref="CM963:CM998" si="581">IF(OR(CJ963="",CK963=""),"",MIN(Z963,AR963,BJ963,CB963))</f>
        <v/>
      </c>
      <c r="CN963" s="39" t="str">
        <f t="shared" ref="CN963:CN998" si="582">IF(OR(CJ963="",CK963=""),"",MAX(AA963,AS963,BK963,CC963))</f>
        <v/>
      </c>
      <c r="CO963" s="42" t="str">
        <f t="shared" ref="CO963:CO998" si="583">IF(OR(CJ963="",CK963=""),"",MIN(AB963,AT963,BL963,CD963))</f>
        <v/>
      </c>
      <c r="CP963" s="42" t="str">
        <f t="shared" ref="CP963:CP998" si="584">IF(OR(CJ963="",CK963=""),"",MAX(AC963,AU963,BM963,CE963))</f>
        <v/>
      </c>
      <c r="CQ963" s="42" t="str">
        <f t="shared" ref="CQ963:CQ998" si="585">IF(OR(CJ963="",CK963=""),"",MIN(AD963,AV963,BN963,CF963))</f>
        <v/>
      </c>
      <c r="CR963" s="42" t="str">
        <f t="shared" ref="CR963:CR998" si="586">IF(OR(CJ963="",CK963=""),"",MAX(AE963,AW963,BO963,CG963))</f>
        <v/>
      </c>
      <c r="CS963" s="42" t="str">
        <f t="shared" ref="CS963:CS998" si="587">IF(OR(CJ963="",CK963=""),"",MIN(AF963,AX963,BP963,CH963))</f>
        <v/>
      </c>
      <c r="CT963" s="42" t="str">
        <f t="shared" ref="CT963:CT998" si="588">IF(OR(CJ963="",CK963=""),"",MAX(AG963,AY963,BQ963,CI963))</f>
        <v/>
      </c>
      <c r="CU963" s="43" t="str">
        <f t="shared" ref="CU963:CU998" si="589">IF(CO963=CP963,CP963,CO963&amp;"-"&amp;CP963)</f>
        <v/>
      </c>
      <c r="CV963" s="43" t="str">
        <f t="shared" ref="CV963:CV998" si="590">IF(CQ963=CR963,CR963,CQ963&amp;"-"&amp;CR963)</f>
        <v/>
      </c>
      <c r="CW963" s="43" t="str">
        <f t="shared" ref="CW963:CW998" si="591">IF(CS963=CT963,CT963,CS963&amp;"-"&amp;CT963)</f>
        <v/>
      </c>
      <c r="CX963" s="13"/>
    </row>
    <row r="964" spans="1:102" x14ac:dyDescent="0.25">
      <c r="A964" s="31"/>
      <c r="B964" s="13"/>
      <c r="C964" s="13"/>
      <c r="D964" s="13"/>
      <c r="E964" s="32"/>
      <c r="F964" s="32"/>
      <c r="G964" s="32"/>
      <c r="H964" s="32"/>
      <c r="I964" s="32"/>
      <c r="J964" s="13"/>
      <c r="K964" s="33"/>
      <c r="L964" s="34" t="str">
        <f>IFERROR(INDEX('Pokemon Data'!A:A,MATCH($A964,'Pokemon Data'!$B:$B,0)),"")</f>
        <v/>
      </c>
      <c r="M964" s="34" t="str">
        <f>IFERROR(INDEX('Pokemon Data'!I:I,MATCH($A964,'Pokemon Data'!$B:$B,0)),"")</f>
        <v/>
      </c>
      <c r="N964" s="34" t="str">
        <f>IFERROR(INDEX('Pokemon Data'!J:J,MATCH($A964,'Pokemon Data'!$B:$B,0)),"")</f>
        <v/>
      </c>
      <c r="O964" s="34" t="str">
        <f>IFERROR(INDEX('Pokemon Data'!K:K,MATCH($A964,'Pokemon Data'!$B:$B,0)),"")</f>
        <v/>
      </c>
      <c r="P964" s="35" t="str">
        <f>IFERROR(INDEX('Level Multipliers'!$A:$A,MATCH($D964,'Level Multipliers'!$B:$B,0)),"")</f>
        <v/>
      </c>
      <c r="Q964" s="36" t="str">
        <f>IFERROR(INDEX('Level Multipliers'!$D:$D,MATCH(P964,'Level Multipliers'!$A:$A,0)),"")</f>
        <v/>
      </c>
      <c r="R964" s="37" t="str">
        <f t="shared" si="555"/>
        <v/>
      </c>
      <c r="S964" s="37" t="str">
        <f t="shared" si="556"/>
        <v/>
      </c>
      <c r="T964" s="38" t="str">
        <f t="shared" si="557"/>
        <v/>
      </c>
      <c r="U964" s="38" t="str">
        <f t="shared" si="558"/>
        <v/>
      </c>
      <c r="V964" s="38" t="b">
        <f t="shared" si="559"/>
        <v>1</v>
      </c>
      <c r="W964" s="37" t="str">
        <f t="array" ref="W964:AG964">IF(V964,"",IVSolution($M964,$N964,$O964,R964,S964,T964,U964,$E964,$F964,$G964,$H964,$I964))</f>
        <v/>
      </c>
      <c r="X964" s="37" t="str">
        <v/>
      </c>
      <c r="Y964" s="37" t="str">
        <v/>
      </c>
      <c r="Z964" s="39" t="str">
        <v/>
      </c>
      <c r="AA964" s="39" t="str">
        <v/>
      </c>
      <c r="AB964" s="37" t="str">
        <v/>
      </c>
      <c r="AC964" s="37" t="str">
        <v/>
      </c>
      <c r="AD964" s="37" t="str">
        <v/>
      </c>
      <c r="AE964" s="37" t="str">
        <v/>
      </c>
      <c r="AF964" s="37" t="str">
        <v/>
      </c>
      <c r="AG964" s="37" t="str">
        <v/>
      </c>
      <c r="AH964" s="40" t="str">
        <f t="shared" si="560"/>
        <v/>
      </c>
      <c r="AI964" s="36" t="str">
        <f>IFERROR(INDEX('Level Multipliers'!$D:$D,MATCH(AH964,'Level Multipliers'!$A:$A,0)),"")</f>
        <v/>
      </c>
      <c r="AJ964" s="37" t="str">
        <f t="shared" si="561"/>
        <v/>
      </c>
      <c r="AK964" s="37" t="str">
        <f t="shared" si="562"/>
        <v/>
      </c>
      <c r="AL964" s="38" t="str">
        <f t="shared" si="563"/>
        <v/>
      </c>
      <c r="AM964" s="38" t="str">
        <f t="shared" si="564"/>
        <v/>
      </c>
      <c r="AN964" s="38" t="b">
        <f t="shared" si="565"/>
        <v>1</v>
      </c>
      <c r="AO964" s="37" t="str">
        <f t="array" ref="AO964:AY964">IF(AN964,"",IVSolution($M964,$N964,$O964,AJ964,AK964,AL964,AM964,$E964,$F964,$G964,$H964,$I964))</f>
        <v/>
      </c>
      <c r="AP964" s="37" t="str">
        <v/>
      </c>
      <c r="AQ964" s="37" t="str">
        <v/>
      </c>
      <c r="AR964" s="39" t="str">
        <v/>
      </c>
      <c r="AS964" s="39" t="str">
        <v/>
      </c>
      <c r="AT964" s="37" t="str">
        <v/>
      </c>
      <c r="AU964" s="37" t="str">
        <v/>
      </c>
      <c r="AV964" s="37" t="str">
        <v/>
      </c>
      <c r="AW964" s="37" t="str">
        <v/>
      </c>
      <c r="AX964" s="37" t="str">
        <v/>
      </c>
      <c r="AY964" s="37" t="str">
        <v/>
      </c>
      <c r="AZ964" s="40" t="str">
        <f t="shared" si="566"/>
        <v/>
      </c>
      <c r="BA964" s="36" t="str">
        <f>IFERROR(INDEX('Level Multipliers'!$D:$D,MATCH(AZ964,'Level Multipliers'!$A:$A,0)),"")</f>
        <v/>
      </c>
      <c r="BB964" s="37" t="str">
        <f t="shared" si="567"/>
        <v/>
      </c>
      <c r="BC964" s="37" t="str">
        <f t="shared" si="568"/>
        <v/>
      </c>
      <c r="BD964" s="38" t="str">
        <f t="shared" si="569"/>
        <v/>
      </c>
      <c r="BE964" s="38" t="str">
        <f t="shared" si="570"/>
        <v/>
      </c>
      <c r="BF964" s="38" t="b">
        <f t="shared" si="571"/>
        <v>1</v>
      </c>
      <c r="BG964" s="37" t="str">
        <f t="array" ref="BG964:BQ964">IF(BF964,"",IVSolution($M964,$N964,$O964,BB964,BC964,BD964,BE964,$E964,$F964,$G964,$H964,$I964))</f>
        <v/>
      </c>
      <c r="BH964" s="37" t="str">
        <v/>
      </c>
      <c r="BI964" s="37" t="str">
        <v/>
      </c>
      <c r="BJ964" s="39" t="str">
        <v/>
      </c>
      <c r="BK964" s="39" t="str">
        <v/>
      </c>
      <c r="BL964" s="37" t="str">
        <v/>
      </c>
      <c r="BM964" s="37" t="str">
        <v/>
      </c>
      <c r="BN964" s="37" t="str">
        <v/>
      </c>
      <c r="BO964" s="37" t="str">
        <v/>
      </c>
      <c r="BP964" s="37" t="str">
        <v/>
      </c>
      <c r="BQ964" s="37" t="str">
        <v/>
      </c>
      <c r="BR964" s="40" t="str">
        <f t="shared" si="572"/>
        <v/>
      </c>
      <c r="BS964" s="36" t="str">
        <f>IFERROR(INDEX('Level Multipliers'!$D:$D,MATCH(BR964,'Level Multipliers'!$A:$A,0)),"")</f>
        <v/>
      </c>
      <c r="BT964" s="37" t="str">
        <f t="shared" si="573"/>
        <v/>
      </c>
      <c r="BU964" s="37" t="str">
        <f t="shared" si="574"/>
        <v/>
      </c>
      <c r="BV964" s="38" t="str">
        <f t="shared" si="575"/>
        <v/>
      </c>
      <c r="BW964" s="38" t="str">
        <f t="shared" si="576"/>
        <v/>
      </c>
      <c r="BX964" s="38" t="b">
        <f t="shared" si="577"/>
        <v>1</v>
      </c>
      <c r="BY964" s="37" t="str">
        <f t="array" ref="BY964:CI964">IF(BX964,"",IVSolution($M964,$N964,$O964,BT964,BU964,BV964,BW964,$E964,$F964,$G964,$H964,$I964))</f>
        <v/>
      </c>
      <c r="BZ964" s="37" t="str">
        <v/>
      </c>
      <c r="CA964" s="37" t="str">
        <v/>
      </c>
      <c r="CB964" s="39" t="str">
        <v/>
      </c>
      <c r="CC964" s="39" t="str">
        <v/>
      </c>
      <c r="CD964" s="37" t="str">
        <v/>
      </c>
      <c r="CE964" s="37" t="str">
        <v/>
      </c>
      <c r="CF964" s="37" t="str">
        <v/>
      </c>
      <c r="CG964" s="37" t="str">
        <v/>
      </c>
      <c r="CH964" s="37" t="str">
        <v/>
      </c>
      <c r="CI964" s="37" t="str">
        <v/>
      </c>
      <c r="CJ964" s="41" t="str">
        <f t="shared" si="578"/>
        <v/>
      </c>
      <c r="CK964" s="41" t="str">
        <f t="shared" si="579"/>
        <v/>
      </c>
      <c r="CL964" s="61" t="str">
        <f t="shared" si="580"/>
        <v/>
      </c>
      <c r="CM964" s="39" t="str">
        <f t="shared" si="581"/>
        <v/>
      </c>
      <c r="CN964" s="39" t="str">
        <f t="shared" si="582"/>
        <v/>
      </c>
      <c r="CO964" s="42" t="str">
        <f t="shared" si="583"/>
        <v/>
      </c>
      <c r="CP964" s="42" t="str">
        <f t="shared" si="584"/>
        <v/>
      </c>
      <c r="CQ964" s="42" t="str">
        <f t="shared" si="585"/>
        <v/>
      </c>
      <c r="CR964" s="42" t="str">
        <f t="shared" si="586"/>
        <v/>
      </c>
      <c r="CS964" s="42" t="str">
        <f t="shared" si="587"/>
        <v/>
      </c>
      <c r="CT964" s="42" t="str">
        <f t="shared" si="588"/>
        <v/>
      </c>
      <c r="CU964" s="43" t="str">
        <f t="shared" si="589"/>
        <v/>
      </c>
      <c r="CV964" s="43" t="str">
        <f t="shared" si="590"/>
        <v/>
      </c>
      <c r="CW964" s="43" t="str">
        <f t="shared" si="591"/>
        <v/>
      </c>
      <c r="CX964" s="13"/>
    </row>
    <row r="965" spans="1:102" x14ac:dyDescent="0.25">
      <c r="A965" s="31"/>
      <c r="B965" s="13"/>
      <c r="C965" s="13"/>
      <c r="D965" s="13"/>
      <c r="E965" s="32"/>
      <c r="F965" s="32"/>
      <c r="G965" s="32"/>
      <c r="H965" s="32"/>
      <c r="I965" s="32"/>
      <c r="J965" s="13"/>
      <c r="K965" s="33"/>
      <c r="L965" s="34" t="str">
        <f>IFERROR(INDEX('Pokemon Data'!A:A,MATCH($A965,'Pokemon Data'!$B:$B,0)),"")</f>
        <v/>
      </c>
      <c r="M965" s="34" t="str">
        <f>IFERROR(INDEX('Pokemon Data'!I:I,MATCH($A965,'Pokemon Data'!$B:$B,0)),"")</f>
        <v/>
      </c>
      <c r="N965" s="34" t="str">
        <f>IFERROR(INDEX('Pokemon Data'!J:J,MATCH($A965,'Pokemon Data'!$B:$B,0)),"")</f>
        <v/>
      </c>
      <c r="O965" s="34" t="str">
        <f>IFERROR(INDEX('Pokemon Data'!K:K,MATCH($A965,'Pokemon Data'!$B:$B,0)),"")</f>
        <v/>
      </c>
      <c r="P965" s="35" t="str">
        <f>IFERROR(INDEX('Level Multipliers'!$A:$A,MATCH($D965,'Level Multipliers'!$B:$B,0)),"")</f>
        <v/>
      </c>
      <c r="Q965" s="36" t="str">
        <f>IFERROR(INDEX('Level Multipliers'!$D:$D,MATCH(P965,'Level Multipliers'!$A:$A,0)),"")</f>
        <v/>
      </c>
      <c r="R965" s="37" t="str">
        <f t="shared" si="555"/>
        <v/>
      </c>
      <c r="S965" s="37" t="str">
        <f t="shared" si="556"/>
        <v/>
      </c>
      <c r="T965" s="38" t="str">
        <f t="shared" si="557"/>
        <v/>
      </c>
      <c r="U965" s="38" t="str">
        <f t="shared" si="558"/>
        <v/>
      </c>
      <c r="V965" s="38" t="b">
        <f t="shared" si="559"/>
        <v>1</v>
      </c>
      <c r="W965" s="37" t="str">
        <f t="array" ref="W965:AG965">IF(V965,"",IVSolution($M965,$N965,$O965,R965,S965,T965,U965,$E965,$F965,$G965,$H965,$I965))</f>
        <v/>
      </c>
      <c r="X965" s="37" t="str">
        <v/>
      </c>
      <c r="Y965" s="37" t="str">
        <v/>
      </c>
      <c r="Z965" s="39" t="str">
        <v/>
      </c>
      <c r="AA965" s="39" t="str">
        <v/>
      </c>
      <c r="AB965" s="37" t="str">
        <v/>
      </c>
      <c r="AC965" s="37" t="str">
        <v/>
      </c>
      <c r="AD965" s="37" t="str">
        <v/>
      </c>
      <c r="AE965" s="37" t="str">
        <v/>
      </c>
      <c r="AF965" s="37" t="str">
        <v/>
      </c>
      <c r="AG965" s="37" t="str">
        <v/>
      </c>
      <c r="AH965" s="40" t="str">
        <f t="shared" si="560"/>
        <v/>
      </c>
      <c r="AI965" s="36" t="str">
        <f>IFERROR(INDEX('Level Multipliers'!$D:$D,MATCH(AH965,'Level Multipliers'!$A:$A,0)),"")</f>
        <v/>
      </c>
      <c r="AJ965" s="37" t="str">
        <f t="shared" si="561"/>
        <v/>
      </c>
      <c r="AK965" s="37" t="str">
        <f t="shared" si="562"/>
        <v/>
      </c>
      <c r="AL965" s="38" t="str">
        <f t="shared" si="563"/>
        <v/>
      </c>
      <c r="AM965" s="38" t="str">
        <f t="shared" si="564"/>
        <v/>
      </c>
      <c r="AN965" s="38" t="b">
        <f t="shared" si="565"/>
        <v>1</v>
      </c>
      <c r="AO965" s="37" t="str">
        <f t="array" ref="AO965:AY965">IF(AN965,"",IVSolution($M965,$N965,$O965,AJ965,AK965,AL965,AM965,$E965,$F965,$G965,$H965,$I965))</f>
        <v/>
      </c>
      <c r="AP965" s="37" t="str">
        <v/>
      </c>
      <c r="AQ965" s="37" t="str">
        <v/>
      </c>
      <c r="AR965" s="39" t="str">
        <v/>
      </c>
      <c r="AS965" s="39" t="str">
        <v/>
      </c>
      <c r="AT965" s="37" t="str">
        <v/>
      </c>
      <c r="AU965" s="37" t="str">
        <v/>
      </c>
      <c r="AV965" s="37" t="str">
        <v/>
      </c>
      <c r="AW965" s="37" t="str">
        <v/>
      </c>
      <c r="AX965" s="37" t="str">
        <v/>
      </c>
      <c r="AY965" s="37" t="str">
        <v/>
      </c>
      <c r="AZ965" s="40" t="str">
        <f t="shared" si="566"/>
        <v/>
      </c>
      <c r="BA965" s="36" t="str">
        <f>IFERROR(INDEX('Level Multipliers'!$D:$D,MATCH(AZ965,'Level Multipliers'!$A:$A,0)),"")</f>
        <v/>
      </c>
      <c r="BB965" s="37" t="str">
        <f t="shared" si="567"/>
        <v/>
      </c>
      <c r="BC965" s="37" t="str">
        <f t="shared" si="568"/>
        <v/>
      </c>
      <c r="BD965" s="38" t="str">
        <f t="shared" si="569"/>
        <v/>
      </c>
      <c r="BE965" s="38" t="str">
        <f t="shared" si="570"/>
        <v/>
      </c>
      <c r="BF965" s="38" t="b">
        <f t="shared" si="571"/>
        <v>1</v>
      </c>
      <c r="BG965" s="37" t="str">
        <f t="array" ref="BG965:BQ965">IF(BF965,"",IVSolution($M965,$N965,$O965,BB965,BC965,BD965,BE965,$E965,$F965,$G965,$H965,$I965))</f>
        <v/>
      </c>
      <c r="BH965" s="37" t="str">
        <v/>
      </c>
      <c r="BI965" s="37" t="str">
        <v/>
      </c>
      <c r="BJ965" s="39" t="str">
        <v/>
      </c>
      <c r="BK965" s="39" t="str">
        <v/>
      </c>
      <c r="BL965" s="37" t="str">
        <v/>
      </c>
      <c r="BM965" s="37" t="str">
        <v/>
      </c>
      <c r="BN965" s="37" t="str">
        <v/>
      </c>
      <c r="BO965" s="37" t="str">
        <v/>
      </c>
      <c r="BP965" s="37" t="str">
        <v/>
      </c>
      <c r="BQ965" s="37" t="str">
        <v/>
      </c>
      <c r="BR965" s="40" t="str">
        <f t="shared" si="572"/>
        <v/>
      </c>
      <c r="BS965" s="36" t="str">
        <f>IFERROR(INDEX('Level Multipliers'!$D:$D,MATCH(BR965,'Level Multipliers'!$A:$A,0)),"")</f>
        <v/>
      </c>
      <c r="BT965" s="37" t="str">
        <f t="shared" si="573"/>
        <v/>
      </c>
      <c r="BU965" s="37" t="str">
        <f t="shared" si="574"/>
        <v/>
      </c>
      <c r="BV965" s="38" t="str">
        <f t="shared" si="575"/>
        <v/>
      </c>
      <c r="BW965" s="38" t="str">
        <f t="shared" si="576"/>
        <v/>
      </c>
      <c r="BX965" s="38" t="b">
        <f t="shared" si="577"/>
        <v>1</v>
      </c>
      <c r="BY965" s="37" t="str">
        <f t="array" ref="BY965:CI965">IF(BX965,"",IVSolution($M965,$N965,$O965,BT965,BU965,BV965,BW965,$E965,$F965,$G965,$H965,$I965))</f>
        <v/>
      </c>
      <c r="BZ965" s="37" t="str">
        <v/>
      </c>
      <c r="CA965" s="37" t="str">
        <v/>
      </c>
      <c r="CB965" s="39" t="str">
        <v/>
      </c>
      <c r="CC965" s="39" t="str">
        <v/>
      </c>
      <c r="CD965" s="37" t="str">
        <v/>
      </c>
      <c r="CE965" s="37" t="str">
        <v/>
      </c>
      <c r="CF965" s="37" t="str">
        <v/>
      </c>
      <c r="CG965" s="37" t="str">
        <v/>
      </c>
      <c r="CH965" s="37" t="str">
        <v/>
      </c>
      <c r="CI965" s="37" t="str">
        <v/>
      </c>
      <c r="CJ965" s="41" t="str">
        <f t="shared" si="578"/>
        <v/>
      </c>
      <c r="CK965" s="41" t="str">
        <f t="shared" si="579"/>
        <v/>
      </c>
      <c r="CL965" s="61" t="str">
        <f t="shared" si="580"/>
        <v/>
      </c>
      <c r="CM965" s="39" t="str">
        <f t="shared" si="581"/>
        <v/>
      </c>
      <c r="CN965" s="39" t="str">
        <f t="shared" si="582"/>
        <v/>
      </c>
      <c r="CO965" s="42" t="str">
        <f t="shared" si="583"/>
        <v/>
      </c>
      <c r="CP965" s="42" t="str">
        <f t="shared" si="584"/>
        <v/>
      </c>
      <c r="CQ965" s="42" t="str">
        <f t="shared" si="585"/>
        <v/>
      </c>
      <c r="CR965" s="42" t="str">
        <f t="shared" si="586"/>
        <v/>
      </c>
      <c r="CS965" s="42" t="str">
        <f t="shared" si="587"/>
        <v/>
      </c>
      <c r="CT965" s="42" t="str">
        <f t="shared" si="588"/>
        <v/>
      </c>
      <c r="CU965" s="43" t="str">
        <f t="shared" si="589"/>
        <v/>
      </c>
      <c r="CV965" s="43" t="str">
        <f t="shared" si="590"/>
        <v/>
      </c>
      <c r="CW965" s="43" t="str">
        <f t="shared" si="591"/>
        <v/>
      </c>
      <c r="CX965" s="13"/>
    </row>
    <row r="966" spans="1:102" x14ac:dyDescent="0.25">
      <c r="A966" s="31"/>
      <c r="B966" s="13"/>
      <c r="C966" s="13"/>
      <c r="D966" s="13"/>
      <c r="E966" s="32"/>
      <c r="F966" s="32"/>
      <c r="G966" s="32"/>
      <c r="H966" s="32"/>
      <c r="I966" s="32"/>
      <c r="J966" s="13"/>
      <c r="K966" s="33"/>
      <c r="L966" s="34" t="str">
        <f>IFERROR(INDEX('Pokemon Data'!A:A,MATCH($A966,'Pokemon Data'!$B:$B,0)),"")</f>
        <v/>
      </c>
      <c r="M966" s="34" t="str">
        <f>IFERROR(INDEX('Pokemon Data'!I:I,MATCH($A966,'Pokemon Data'!$B:$B,0)),"")</f>
        <v/>
      </c>
      <c r="N966" s="34" t="str">
        <f>IFERROR(INDEX('Pokemon Data'!J:J,MATCH($A966,'Pokemon Data'!$B:$B,0)),"")</f>
        <v/>
      </c>
      <c r="O966" s="34" t="str">
        <f>IFERROR(INDEX('Pokemon Data'!K:K,MATCH($A966,'Pokemon Data'!$B:$B,0)),"")</f>
        <v/>
      </c>
      <c r="P966" s="35" t="str">
        <f>IFERROR(INDEX('Level Multipliers'!$A:$A,MATCH($D966,'Level Multipliers'!$B:$B,0)),"")</f>
        <v/>
      </c>
      <c r="Q966" s="36" t="str">
        <f>IFERROR(INDEX('Level Multipliers'!$D:$D,MATCH(P966,'Level Multipliers'!$A:$A,0)),"")</f>
        <v/>
      </c>
      <c r="R966" s="37" t="str">
        <f t="shared" si="555"/>
        <v/>
      </c>
      <c r="S966" s="37" t="str">
        <f t="shared" si="556"/>
        <v/>
      </c>
      <c r="T966" s="38" t="str">
        <f t="shared" si="557"/>
        <v/>
      </c>
      <c r="U966" s="38" t="str">
        <f t="shared" si="558"/>
        <v/>
      </c>
      <c r="V966" s="38" t="b">
        <f t="shared" si="559"/>
        <v>1</v>
      </c>
      <c r="W966" s="37" t="str">
        <f t="array" ref="W966:AG966">IF(V966,"",IVSolution($M966,$N966,$O966,R966,S966,T966,U966,$E966,$F966,$G966,$H966,$I966))</f>
        <v/>
      </c>
      <c r="X966" s="37" t="str">
        <v/>
      </c>
      <c r="Y966" s="37" t="str">
        <v/>
      </c>
      <c r="Z966" s="39" t="str">
        <v/>
      </c>
      <c r="AA966" s="39" t="str">
        <v/>
      </c>
      <c r="AB966" s="37" t="str">
        <v/>
      </c>
      <c r="AC966" s="37" t="str">
        <v/>
      </c>
      <c r="AD966" s="37" t="str">
        <v/>
      </c>
      <c r="AE966" s="37" t="str">
        <v/>
      </c>
      <c r="AF966" s="37" t="str">
        <v/>
      </c>
      <c r="AG966" s="37" t="str">
        <v/>
      </c>
      <c r="AH966" s="40" t="str">
        <f t="shared" si="560"/>
        <v/>
      </c>
      <c r="AI966" s="36" t="str">
        <f>IFERROR(INDEX('Level Multipliers'!$D:$D,MATCH(AH966,'Level Multipliers'!$A:$A,0)),"")</f>
        <v/>
      </c>
      <c r="AJ966" s="37" t="str">
        <f t="shared" si="561"/>
        <v/>
      </c>
      <c r="AK966" s="37" t="str">
        <f t="shared" si="562"/>
        <v/>
      </c>
      <c r="AL966" s="38" t="str">
        <f t="shared" si="563"/>
        <v/>
      </c>
      <c r="AM966" s="38" t="str">
        <f t="shared" si="564"/>
        <v/>
      </c>
      <c r="AN966" s="38" t="b">
        <f t="shared" si="565"/>
        <v>1</v>
      </c>
      <c r="AO966" s="37" t="str">
        <f t="array" ref="AO966:AY966">IF(AN966,"",IVSolution($M966,$N966,$O966,AJ966,AK966,AL966,AM966,$E966,$F966,$G966,$H966,$I966))</f>
        <v/>
      </c>
      <c r="AP966" s="37" t="str">
        <v/>
      </c>
      <c r="AQ966" s="37" t="str">
        <v/>
      </c>
      <c r="AR966" s="39" t="str">
        <v/>
      </c>
      <c r="AS966" s="39" t="str">
        <v/>
      </c>
      <c r="AT966" s="37" t="str">
        <v/>
      </c>
      <c r="AU966" s="37" t="str">
        <v/>
      </c>
      <c r="AV966" s="37" t="str">
        <v/>
      </c>
      <c r="AW966" s="37" t="str">
        <v/>
      </c>
      <c r="AX966" s="37" t="str">
        <v/>
      </c>
      <c r="AY966" s="37" t="str">
        <v/>
      </c>
      <c r="AZ966" s="40" t="str">
        <f t="shared" si="566"/>
        <v/>
      </c>
      <c r="BA966" s="36" t="str">
        <f>IFERROR(INDEX('Level Multipliers'!$D:$D,MATCH(AZ966,'Level Multipliers'!$A:$A,0)),"")</f>
        <v/>
      </c>
      <c r="BB966" s="37" t="str">
        <f t="shared" si="567"/>
        <v/>
      </c>
      <c r="BC966" s="37" t="str">
        <f t="shared" si="568"/>
        <v/>
      </c>
      <c r="BD966" s="38" t="str">
        <f t="shared" si="569"/>
        <v/>
      </c>
      <c r="BE966" s="38" t="str">
        <f t="shared" si="570"/>
        <v/>
      </c>
      <c r="BF966" s="38" t="b">
        <f t="shared" si="571"/>
        <v>1</v>
      </c>
      <c r="BG966" s="37" t="str">
        <f t="array" ref="BG966:BQ966">IF(BF966,"",IVSolution($M966,$N966,$O966,BB966,BC966,BD966,BE966,$E966,$F966,$G966,$H966,$I966))</f>
        <v/>
      </c>
      <c r="BH966" s="37" t="str">
        <v/>
      </c>
      <c r="BI966" s="37" t="str">
        <v/>
      </c>
      <c r="BJ966" s="39" t="str">
        <v/>
      </c>
      <c r="BK966" s="39" t="str">
        <v/>
      </c>
      <c r="BL966" s="37" t="str">
        <v/>
      </c>
      <c r="BM966" s="37" t="str">
        <v/>
      </c>
      <c r="BN966" s="37" t="str">
        <v/>
      </c>
      <c r="BO966" s="37" t="str">
        <v/>
      </c>
      <c r="BP966" s="37" t="str">
        <v/>
      </c>
      <c r="BQ966" s="37" t="str">
        <v/>
      </c>
      <c r="BR966" s="40" t="str">
        <f t="shared" si="572"/>
        <v/>
      </c>
      <c r="BS966" s="36" t="str">
        <f>IFERROR(INDEX('Level Multipliers'!$D:$D,MATCH(BR966,'Level Multipliers'!$A:$A,0)),"")</f>
        <v/>
      </c>
      <c r="BT966" s="37" t="str">
        <f t="shared" si="573"/>
        <v/>
      </c>
      <c r="BU966" s="37" t="str">
        <f t="shared" si="574"/>
        <v/>
      </c>
      <c r="BV966" s="38" t="str">
        <f t="shared" si="575"/>
        <v/>
      </c>
      <c r="BW966" s="38" t="str">
        <f t="shared" si="576"/>
        <v/>
      </c>
      <c r="BX966" s="38" t="b">
        <f t="shared" si="577"/>
        <v>1</v>
      </c>
      <c r="BY966" s="37" t="str">
        <f t="array" ref="BY966:CI966">IF(BX966,"",IVSolution($M966,$N966,$O966,BT966,BU966,BV966,BW966,$E966,$F966,$G966,$H966,$I966))</f>
        <v/>
      </c>
      <c r="BZ966" s="37" t="str">
        <v/>
      </c>
      <c r="CA966" s="37" t="str">
        <v/>
      </c>
      <c r="CB966" s="39" t="str">
        <v/>
      </c>
      <c r="CC966" s="39" t="str">
        <v/>
      </c>
      <c r="CD966" s="37" t="str">
        <v/>
      </c>
      <c r="CE966" s="37" t="str">
        <v/>
      </c>
      <c r="CF966" s="37" t="str">
        <v/>
      </c>
      <c r="CG966" s="37" t="str">
        <v/>
      </c>
      <c r="CH966" s="37" t="str">
        <v/>
      </c>
      <c r="CI966" s="37" t="str">
        <v/>
      </c>
      <c r="CJ966" s="41" t="str">
        <f t="shared" si="578"/>
        <v/>
      </c>
      <c r="CK966" s="41" t="str">
        <f t="shared" si="579"/>
        <v/>
      </c>
      <c r="CL966" s="61" t="str">
        <f t="shared" si="580"/>
        <v/>
      </c>
      <c r="CM966" s="39" t="str">
        <f t="shared" si="581"/>
        <v/>
      </c>
      <c r="CN966" s="39" t="str">
        <f t="shared" si="582"/>
        <v/>
      </c>
      <c r="CO966" s="42" t="str">
        <f t="shared" si="583"/>
        <v/>
      </c>
      <c r="CP966" s="42" t="str">
        <f t="shared" si="584"/>
        <v/>
      </c>
      <c r="CQ966" s="42" t="str">
        <f t="shared" si="585"/>
        <v/>
      </c>
      <c r="CR966" s="42" t="str">
        <f t="shared" si="586"/>
        <v/>
      </c>
      <c r="CS966" s="42" t="str">
        <f t="shared" si="587"/>
        <v/>
      </c>
      <c r="CT966" s="42" t="str">
        <f t="shared" si="588"/>
        <v/>
      </c>
      <c r="CU966" s="43" t="str">
        <f t="shared" si="589"/>
        <v/>
      </c>
      <c r="CV966" s="43" t="str">
        <f t="shared" si="590"/>
        <v/>
      </c>
      <c r="CW966" s="43" t="str">
        <f t="shared" si="591"/>
        <v/>
      </c>
      <c r="CX966" s="13"/>
    </row>
    <row r="967" spans="1:102" x14ac:dyDescent="0.25">
      <c r="A967" s="31"/>
      <c r="B967" s="13"/>
      <c r="C967" s="13"/>
      <c r="D967" s="13"/>
      <c r="E967" s="32"/>
      <c r="F967" s="32"/>
      <c r="G967" s="32"/>
      <c r="H967" s="32"/>
      <c r="I967" s="32"/>
      <c r="J967" s="13"/>
      <c r="K967" s="33"/>
      <c r="L967" s="34" t="str">
        <f>IFERROR(INDEX('Pokemon Data'!A:A,MATCH($A967,'Pokemon Data'!$B:$B,0)),"")</f>
        <v/>
      </c>
      <c r="M967" s="34" t="str">
        <f>IFERROR(INDEX('Pokemon Data'!I:I,MATCH($A967,'Pokemon Data'!$B:$B,0)),"")</f>
        <v/>
      </c>
      <c r="N967" s="34" t="str">
        <f>IFERROR(INDEX('Pokemon Data'!J:J,MATCH($A967,'Pokemon Data'!$B:$B,0)),"")</f>
        <v/>
      </c>
      <c r="O967" s="34" t="str">
        <f>IFERROR(INDEX('Pokemon Data'!K:K,MATCH($A967,'Pokemon Data'!$B:$B,0)),"")</f>
        <v/>
      </c>
      <c r="P967" s="35" t="str">
        <f>IFERROR(INDEX('Level Multipliers'!$A:$A,MATCH($D967,'Level Multipliers'!$B:$B,0)),"")</f>
        <v/>
      </c>
      <c r="Q967" s="36" t="str">
        <f>IFERROR(INDEX('Level Multipliers'!$D:$D,MATCH(P967,'Level Multipliers'!$A:$A,0)),"")</f>
        <v/>
      </c>
      <c r="R967" s="37" t="str">
        <f t="shared" si="555"/>
        <v/>
      </c>
      <c r="S967" s="37" t="str">
        <f t="shared" si="556"/>
        <v/>
      </c>
      <c r="T967" s="38" t="str">
        <f t="shared" si="557"/>
        <v/>
      </c>
      <c r="U967" s="38" t="str">
        <f t="shared" si="558"/>
        <v/>
      </c>
      <c r="V967" s="38" t="b">
        <f t="shared" si="559"/>
        <v>1</v>
      </c>
      <c r="W967" s="37" t="str">
        <f t="array" ref="W967:AG967">IF(V967,"",IVSolution($M967,$N967,$O967,R967,S967,T967,U967,$E967,$F967,$G967,$H967,$I967))</f>
        <v/>
      </c>
      <c r="X967" s="37" t="str">
        <v/>
      </c>
      <c r="Y967" s="37" t="str">
        <v/>
      </c>
      <c r="Z967" s="39" t="str">
        <v/>
      </c>
      <c r="AA967" s="39" t="str">
        <v/>
      </c>
      <c r="AB967" s="37" t="str">
        <v/>
      </c>
      <c r="AC967" s="37" t="str">
        <v/>
      </c>
      <c r="AD967" s="37" t="str">
        <v/>
      </c>
      <c r="AE967" s="37" t="str">
        <v/>
      </c>
      <c r="AF967" s="37" t="str">
        <v/>
      </c>
      <c r="AG967" s="37" t="str">
        <v/>
      </c>
      <c r="AH967" s="40" t="str">
        <f t="shared" si="560"/>
        <v/>
      </c>
      <c r="AI967" s="36" t="str">
        <f>IFERROR(INDEX('Level Multipliers'!$D:$D,MATCH(AH967,'Level Multipliers'!$A:$A,0)),"")</f>
        <v/>
      </c>
      <c r="AJ967" s="37" t="str">
        <f t="shared" si="561"/>
        <v/>
      </c>
      <c r="AK967" s="37" t="str">
        <f t="shared" si="562"/>
        <v/>
      </c>
      <c r="AL967" s="38" t="str">
        <f t="shared" si="563"/>
        <v/>
      </c>
      <c r="AM967" s="38" t="str">
        <f t="shared" si="564"/>
        <v/>
      </c>
      <c r="AN967" s="38" t="b">
        <f t="shared" si="565"/>
        <v>1</v>
      </c>
      <c r="AO967" s="37" t="str">
        <f t="array" ref="AO967:AY967">IF(AN967,"",IVSolution($M967,$N967,$O967,AJ967,AK967,AL967,AM967,$E967,$F967,$G967,$H967,$I967))</f>
        <v/>
      </c>
      <c r="AP967" s="37" t="str">
        <v/>
      </c>
      <c r="AQ967" s="37" t="str">
        <v/>
      </c>
      <c r="AR967" s="39" t="str">
        <v/>
      </c>
      <c r="AS967" s="39" t="str">
        <v/>
      </c>
      <c r="AT967" s="37" t="str">
        <v/>
      </c>
      <c r="AU967" s="37" t="str">
        <v/>
      </c>
      <c r="AV967" s="37" t="str">
        <v/>
      </c>
      <c r="AW967" s="37" t="str">
        <v/>
      </c>
      <c r="AX967" s="37" t="str">
        <v/>
      </c>
      <c r="AY967" s="37" t="str">
        <v/>
      </c>
      <c r="AZ967" s="40" t="str">
        <f t="shared" si="566"/>
        <v/>
      </c>
      <c r="BA967" s="36" t="str">
        <f>IFERROR(INDEX('Level Multipliers'!$D:$D,MATCH(AZ967,'Level Multipliers'!$A:$A,0)),"")</f>
        <v/>
      </c>
      <c r="BB967" s="37" t="str">
        <f t="shared" si="567"/>
        <v/>
      </c>
      <c r="BC967" s="37" t="str">
        <f t="shared" si="568"/>
        <v/>
      </c>
      <c r="BD967" s="38" t="str">
        <f t="shared" si="569"/>
        <v/>
      </c>
      <c r="BE967" s="38" t="str">
        <f t="shared" si="570"/>
        <v/>
      </c>
      <c r="BF967" s="38" t="b">
        <f t="shared" si="571"/>
        <v>1</v>
      </c>
      <c r="BG967" s="37" t="str">
        <f t="array" ref="BG967:BQ967">IF(BF967,"",IVSolution($M967,$N967,$O967,BB967,BC967,BD967,BE967,$E967,$F967,$G967,$H967,$I967))</f>
        <v/>
      </c>
      <c r="BH967" s="37" t="str">
        <v/>
      </c>
      <c r="BI967" s="37" t="str">
        <v/>
      </c>
      <c r="BJ967" s="39" t="str">
        <v/>
      </c>
      <c r="BK967" s="39" t="str">
        <v/>
      </c>
      <c r="BL967" s="37" t="str">
        <v/>
      </c>
      <c r="BM967" s="37" t="str">
        <v/>
      </c>
      <c r="BN967" s="37" t="str">
        <v/>
      </c>
      <c r="BO967" s="37" t="str">
        <v/>
      </c>
      <c r="BP967" s="37" t="str">
        <v/>
      </c>
      <c r="BQ967" s="37" t="str">
        <v/>
      </c>
      <c r="BR967" s="40" t="str">
        <f t="shared" si="572"/>
        <v/>
      </c>
      <c r="BS967" s="36" t="str">
        <f>IFERROR(INDEX('Level Multipliers'!$D:$D,MATCH(BR967,'Level Multipliers'!$A:$A,0)),"")</f>
        <v/>
      </c>
      <c r="BT967" s="37" t="str">
        <f t="shared" si="573"/>
        <v/>
      </c>
      <c r="BU967" s="37" t="str">
        <f t="shared" si="574"/>
        <v/>
      </c>
      <c r="BV967" s="38" t="str">
        <f t="shared" si="575"/>
        <v/>
      </c>
      <c r="BW967" s="38" t="str">
        <f t="shared" si="576"/>
        <v/>
      </c>
      <c r="BX967" s="38" t="b">
        <f t="shared" si="577"/>
        <v>1</v>
      </c>
      <c r="BY967" s="37" t="str">
        <f t="array" ref="BY967:CI967">IF(BX967,"",IVSolution($M967,$N967,$O967,BT967,BU967,BV967,BW967,$E967,$F967,$G967,$H967,$I967))</f>
        <v/>
      </c>
      <c r="BZ967" s="37" t="str">
        <v/>
      </c>
      <c r="CA967" s="37" t="str">
        <v/>
      </c>
      <c r="CB967" s="39" t="str">
        <v/>
      </c>
      <c r="CC967" s="39" t="str">
        <v/>
      </c>
      <c r="CD967" s="37" t="str">
        <v/>
      </c>
      <c r="CE967" s="37" t="str">
        <v/>
      </c>
      <c r="CF967" s="37" t="str">
        <v/>
      </c>
      <c r="CG967" s="37" t="str">
        <v/>
      </c>
      <c r="CH967" s="37" t="str">
        <v/>
      </c>
      <c r="CI967" s="37" t="str">
        <v/>
      </c>
      <c r="CJ967" s="41" t="str">
        <f t="shared" si="578"/>
        <v/>
      </c>
      <c r="CK967" s="41" t="str">
        <f t="shared" si="579"/>
        <v/>
      </c>
      <c r="CL967" s="61" t="str">
        <f t="shared" si="580"/>
        <v/>
      </c>
      <c r="CM967" s="39" t="str">
        <f t="shared" si="581"/>
        <v/>
      </c>
      <c r="CN967" s="39" t="str">
        <f t="shared" si="582"/>
        <v/>
      </c>
      <c r="CO967" s="42" t="str">
        <f t="shared" si="583"/>
        <v/>
      </c>
      <c r="CP967" s="42" t="str">
        <f t="shared" si="584"/>
        <v/>
      </c>
      <c r="CQ967" s="42" t="str">
        <f t="shared" si="585"/>
        <v/>
      </c>
      <c r="CR967" s="42" t="str">
        <f t="shared" si="586"/>
        <v/>
      </c>
      <c r="CS967" s="42" t="str">
        <f t="shared" si="587"/>
        <v/>
      </c>
      <c r="CT967" s="42" t="str">
        <f t="shared" si="588"/>
        <v/>
      </c>
      <c r="CU967" s="43" t="str">
        <f t="shared" si="589"/>
        <v/>
      </c>
      <c r="CV967" s="43" t="str">
        <f t="shared" si="590"/>
        <v/>
      </c>
      <c r="CW967" s="43" t="str">
        <f t="shared" si="591"/>
        <v/>
      </c>
      <c r="CX967" s="13"/>
    </row>
    <row r="968" spans="1:102" x14ac:dyDescent="0.25">
      <c r="A968" s="31"/>
      <c r="B968" s="13"/>
      <c r="C968" s="13"/>
      <c r="D968" s="13"/>
      <c r="E968" s="32"/>
      <c r="F968" s="32"/>
      <c r="G968" s="32"/>
      <c r="H968" s="32"/>
      <c r="I968" s="32"/>
      <c r="J968" s="13"/>
      <c r="K968" s="33"/>
      <c r="L968" s="34" t="str">
        <f>IFERROR(INDEX('Pokemon Data'!A:A,MATCH($A968,'Pokemon Data'!$B:$B,0)),"")</f>
        <v/>
      </c>
      <c r="M968" s="34" t="str">
        <f>IFERROR(INDEX('Pokemon Data'!I:I,MATCH($A968,'Pokemon Data'!$B:$B,0)),"")</f>
        <v/>
      </c>
      <c r="N968" s="34" t="str">
        <f>IFERROR(INDEX('Pokemon Data'!J:J,MATCH($A968,'Pokemon Data'!$B:$B,0)),"")</f>
        <v/>
      </c>
      <c r="O968" s="34" t="str">
        <f>IFERROR(INDEX('Pokemon Data'!K:K,MATCH($A968,'Pokemon Data'!$B:$B,0)),"")</f>
        <v/>
      </c>
      <c r="P968" s="35" t="str">
        <f>IFERROR(INDEX('Level Multipliers'!$A:$A,MATCH($D968,'Level Multipliers'!$B:$B,0)),"")</f>
        <v/>
      </c>
      <c r="Q968" s="36" t="str">
        <f>IFERROR(INDEX('Level Multipliers'!$D:$D,MATCH(P968,'Level Multipliers'!$A:$A,0)),"")</f>
        <v/>
      </c>
      <c r="R968" s="37" t="str">
        <f t="shared" si="555"/>
        <v/>
      </c>
      <c r="S968" s="37" t="str">
        <f t="shared" si="556"/>
        <v/>
      </c>
      <c r="T968" s="38" t="str">
        <f t="shared" si="557"/>
        <v/>
      </c>
      <c r="U968" s="38" t="str">
        <f t="shared" si="558"/>
        <v/>
      </c>
      <c r="V968" s="38" t="b">
        <f t="shared" si="559"/>
        <v>1</v>
      </c>
      <c r="W968" s="37" t="str">
        <f t="array" ref="W968:AG968">IF(V968,"",IVSolution($M968,$N968,$O968,R968,S968,T968,U968,$E968,$F968,$G968,$H968,$I968))</f>
        <v/>
      </c>
      <c r="X968" s="37" t="str">
        <v/>
      </c>
      <c r="Y968" s="37" t="str">
        <v/>
      </c>
      <c r="Z968" s="39" t="str">
        <v/>
      </c>
      <c r="AA968" s="39" t="str">
        <v/>
      </c>
      <c r="AB968" s="37" t="str">
        <v/>
      </c>
      <c r="AC968" s="37" t="str">
        <v/>
      </c>
      <c r="AD968" s="37" t="str">
        <v/>
      </c>
      <c r="AE968" s="37" t="str">
        <v/>
      </c>
      <c r="AF968" s="37" t="str">
        <v/>
      </c>
      <c r="AG968" s="37" t="str">
        <v/>
      </c>
      <c r="AH968" s="40" t="str">
        <f t="shared" si="560"/>
        <v/>
      </c>
      <c r="AI968" s="36" t="str">
        <f>IFERROR(INDEX('Level Multipliers'!$D:$D,MATCH(AH968,'Level Multipliers'!$A:$A,0)),"")</f>
        <v/>
      </c>
      <c r="AJ968" s="37" t="str">
        <f t="shared" si="561"/>
        <v/>
      </c>
      <c r="AK968" s="37" t="str">
        <f t="shared" si="562"/>
        <v/>
      </c>
      <c r="AL968" s="38" t="str">
        <f t="shared" si="563"/>
        <v/>
      </c>
      <c r="AM968" s="38" t="str">
        <f t="shared" si="564"/>
        <v/>
      </c>
      <c r="AN968" s="38" t="b">
        <f t="shared" si="565"/>
        <v>1</v>
      </c>
      <c r="AO968" s="37" t="str">
        <f t="array" ref="AO968:AY968">IF(AN968,"",IVSolution($M968,$N968,$O968,AJ968,AK968,AL968,AM968,$E968,$F968,$G968,$H968,$I968))</f>
        <v/>
      </c>
      <c r="AP968" s="37" t="str">
        <v/>
      </c>
      <c r="AQ968" s="37" t="str">
        <v/>
      </c>
      <c r="AR968" s="39" t="str">
        <v/>
      </c>
      <c r="AS968" s="39" t="str">
        <v/>
      </c>
      <c r="AT968" s="37" t="str">
        <v/>
      </c>
      <c r="AU968" s="37" t="str">
        <v/>
      </c>
      <c r="AV968" s="37" t="str">
        <v/>
      </c>
      <c r="AW968" s="37" t="str">
        <v/>
      </c>
      <c r="AX968" s="37" t="str">
        <v/>
      </c>
      <c r="AY968" s="37" t="str">
        <v/>
      </c>
      <c r="AZ968" s="40" t="str">
        <f t="shared" si="566"/>
        <v/>
      </c>
      <c r="BA968" s="36" t="str">
        <f>IFERROR(INDEX('Level Multipliers'!$D:$D,MATCH(AZ968,'Level Multipliers'!$A:$A,0)),"")</f>
        <v/>
      </c>
      <c r="BB968" s="37" t="str">
        <f t="shared" si="567"/>
        <v/>
      </c>
      <c r="BC968" s="37" t="str">
        <f t="shared" si="568"/>
        <v/>
      </c>
      <c r="BD968" s="38" t="str">
        <f t="shared" si="569"/>
        <v/>
      </c>
      <c r="BE968" s="38" t="str">
        <f t="shared" si="570"/>
        <v/>
      </c>
      <c r="BF968" s="38" t="b">
        <f t="shared" si="571"/>
        <v>1</v>
      </c>
      <c r="BG968" s="37" t="str">
        <f t="array" ref="BG968:BQ968">IF(BF968,"",IVSolution($M968,$N968,$O968,BB968,BC968,BD968,BE968,$E968,$F968,$G968,$H968,$I968))</f>
        <v/>
      </c>
      <c r="BH968" s="37" t="str">
        <v/>
      </c>
      <c r="BI968" s="37" t="str">
        <v/>
      </c>
      <c r="BJ968" s="39" t="str">
        <v/>
      </c>
      <c r="BK968" s="39" t="str">
        <v/>
      </c>
      <c r="BL968" s="37" t="str">
        <v/>
      </c>
      <c r="BM968" s="37" t="str">
        <v/>
      </c>
      <c r="BN968" s="37" t="str">
        <v/>
      </c>
      <c r="BO968" s="37" t="str">
        <v/>
      </c>
      <c r="BP968" s="37" t="str">
        <v/>
      </c>
      <c r="BQ968" s="37" t="str">
        <v/>
      </c>
      <c r="BR968" s="40" t="str">
        <f t="shared" si="572"/>
        <v/>
      </c>
      <c r="BS968" s="36" t="str">
        <f>IFERROR(INDEX('Level Multipliers'!$D:$D,MATCH(BR968,'Level Multipliers'!$A:$A,0)),"")</f>
        <v/>
      </c>
      <c r="BT968" s="37" t="str">
        <f t="shared" si="573"/>
        <v/>
      </c>
      <c r="BU968" s="37" t="str">
        <f t="shared" si="574"/>
        <v/>
      </c>
      <c r="BV968" s="38" t="str">
        <f t="shared" si="575"/>
        <v/>
      </c>
      <c r="BW968" s="38" t="str">
        <f t="shared" si="576"/>
        <v/>
      </c>
      <c r="BX968" s="38" t="b">
        <f t="shared" si="577"/>
        <v>1</v>
      </c>
      <c r="BY968" s="37" t="str">
        <f t="array" ref="BY968:CI968">IF(BX968,"",IVSolution($M968,$N968,$O968,BT968,BU968,BV968,BW968,$E968,$F968,$G968,$H968,$I968))</f>
        <v/>
      </c>
      <c r="BZ968" s="37" t="str">
        <v/>
      </c>
      <c r="CA968" s="37" t="str">
        <v/>
      </c>
      <c r="CB968" s="39" t="str">
        <v/>
      </c>
      <c r="CC968" s="39" t="str">
        <v/>
      </c>
      <c r="CD968" s="37" t="str">
        <v/>
      </c>
      <c r="CE968" s="37" t="str">
        <v/>
      </c>
      <c r="CF968" s="37" t="str">
        <v/>
      </c>
      <c r="CG968" s="37" t="str">
        <v/>
      </c>
      <c r="CH968" s="37" t="str">
        <v/>
      </c>
      <c r="CI968" s="37" t="str">
        <v/>
      </c>
      <c r="CJ968" s="41" t="str">
        <f t="shared" si="578"/>
        <v/>
      </c>
      <c r="CK968" s="41" t="str">
        <f t="shared" si="579"/>
        <v/>
      </c>
      <c r="CL968" s="61" t="str">
        <f t="shared" si="580"/>
        <v/>
      </c>
      <c r="CM968" s="39" t="str">
        <f t="shared" si="581"/>
        <v/>
      </c>
      <c r="CN968" s="39" t="str">
        <f t="shared" si="582"/>
        <v/>
      </c>
      <c r="CO968" s="42" t="str">
        <f t="shared" si="583"/>
        <v/>
      </c>
      <c r="CP968" s="42" t="str">
        <f t="shared" si="584"/>
        <v/>
      </c>
      <c r="CQ968" s="42" t="str">
        <f t="shared" si="585"/>
        <v/>
      </c>
      <c r="CR968" s="42" t="str">
        <f t="shared" si="586"/>
        <v/>
      </c>
      <c r="CS968" s="42" t="str">
        <f t="shared" si="587"/>
        <v/>
      </c>
      <c r="CT968" s="42" t="str">
        <f t="shared" si="588"/>
        <v/>
      </c>
      <c r="CU968" s="43" t="str">
        <f t="shared" si="589"/>
        <v/>
      </c>
      <c r="CV968" s="43" t="str">
        <f t="shared" si="590"/>
        <v/>
      </c>
      <c r="CW968" s="43" t="str">
        <f t="shared" si="591"/>
        <v/>
      </c>
      <c r="CX968" s="13"/>
    </row>
    <row r="969" spans="1:102" x14ac:dyDescent="0.25">
      <c r="A969" s="31"/>
      <c r="B969" s="13"/>
      <c r="C969" s="13"/>
      <c r="D969" s="13"/>
      <c r="E969" s="32"/>
      <c r="F969" s="32"/>
      <c r="G969" s="32"/>
      <c r="H969" s="32"/>
      <c r="I969" s="32"/>
      <c r="J969" s="13"/>
      <c r="K969" s="33"/>
      <c r="L969" s="34" t="str">
        <f>IFERROR(INDEX('Pokemon Data'!A:A,MATCH($A969,'Pokemon Data'!$B:$B,0)),"")</f>
        <v/>
      </c>
      <c r="M969" s="34" t="str">
        <f>IFERROR(INDEX('Pokemon Data'!I:I,MATCH($A969,'Pokemon Data'!$B:$B,0)),"")</f>
        <v/>
      </c>
      <c r="N969" s="34" t="str">
        <f>IFERROR(INDEX('Pokemon Data'!J:J,MATCH($A969,'Pokemon Data'!$B:$B,0)),"")</f>
        <v/>
      </c>
      <c r="O969" s="34" t="str">
        <f>IFERROR(INDEX('Pokemon Data'!K:K,MATCH($A969,'Pokemon Data'!$B:$B,0)),"")</f>
        <v/>
      </c>
      <c r="P969" s="35" t="str">
        <f>IFERROR(INDEX('Level Multipliers'!$A:$A,MATCH($D969,'Level Multipliers'!$B:$B,0)),"")</f>
        <v/>
      </c>
      <c r="Q969" s="36" t="str">
        <f>IFERROR(INDEX('Level Multipliers'!$D:$D,MATCH(P969,'Level Multipliers'!$A:$A,0)),"")</f>
        <v/>
      </c>
      <c r="R969" s="37" t="str">
        <f t="shared" si="555"/>
        <v/>
      </c>
      <c r="S969" s="37" t="str">
        <f t="shared" si="556"/>
        <v/>
      </c>
      <c r="T969" s="38" t="str">
        <f t="shared" si="557"/>
        <v/>
      </c>
      <c r="U969" s="38" t="str">
        <f t="shared" si="558"/>
        <v/>
      </c>
      <c r="V969" s="38" t="b">
        <f t="shared" si="559"/>
        <v>1</v>
      </c>
      <c r="W969" s="37" t="str">
        <f t="array" ref="W969:AG969">IF(V969,"",IVSolution($M969,$N969,$O969,R969,S969,T969,U969,$E969,$F969,$G969,$H969,$I969))</f>
        <v/>
      </c>
      <c r="X969" s="37" t="str">
        <v/>
      </c>
      <c r="Y969" s="37" t="str">
        <v/>
      </c>
      <c r="Z969" s="39" t="str">
        <v/>
      </c>
      <c r="AA969" s="39" t="str">
        <v/>
      </c>
      <c r="AB969" s="37" t="str">
        <v/>
      </c>
      <c r="AC969" s="37" t="str">
        <v/>
      </c>
      <c r="AD969" s="37" t="str">
        <v/>
      </c>
      <c r="AE969" s="37" t="str">
        <v/>
      </c>
      <c r="AF969" s="37" t="str">
        <v/>
      </c>
      <c r="AG969" s="37" t="str">
        <v/>
      </c>
      <c r="AH969" s="40" t="str">
        <f t="shared" si="560"/>
        <v/>
      </c>
      <c r="AI969" s="36" t="str">
        <f>IFERROR(INDEX('Level Multipliers'!$D:$D,MATCH(AH969,'Level Multipliers'!$A:$A,0)),"")</f>
        <v/>
      </c>
      <c r="AJ969" s="37" t="str">
        <f t="shared" si="561"/>
        <v/>
      </c>
      <c r="AK969" s="37" t="str">
        <f t="shared" si="562"/>
        <v/>
      </c>
      <c r="AL969" s="38" t="str">
        <f t="shared" si="563"/>
        <v/>
      </c>
      <c r="AM969" s="38" t="str">
        <f t="shared" si="564"/>
        <v/>
      </c>
      <c r="AN969" s="38" t="b">
        <f t="shared" si="565"/>
        <v>1</v>
      </c>
      <c r="AO969" s="37" t="str">
        <f t="array" ref="AO969:AY969">IF(AN969,"",IVSolution($M969,$N969,$O969,AJ969,AK969,AL969,AM969,$E969,$F969,$G969,$H969,$I969))</f>
        <v/>
      </c>
      <c r="AP969" s="37" t="str">
        <v/>
      </c>
      <c r="AQ969" s="37" t="str">
        <v/>
      </c>
      <c r="AR969" s="39" t="str">
        <v/>
      </c>
      <c r="AS969" s="39" t="str">
        <v/>
      </c>
      <c r="AT969" s="37" t="str">
        <v/>
      </c>
      <c r="AU969" s="37" t="str">
        <v/>
      </c>
      <c r="AV969" s="37" t="str">
        <v/>
      </c>
      <c r="AW969" s="37" t="str">
        <v/>
      </c>
      <c r="AX969" s="37" t="str">
        <v/>
      </c>
      <c r="AY969" s="37" t="str">
        <v/>
      </c>
      <c r="AZ969" s="40" t="str">
        <f t="shared" si="566"/>
        <v/>
      </c>
      <c r="BA969" s="36" t="str">
        <f>IFERROR(INDEX('Level Multipliers'!$D:$D,MATCH(AZ969,'Level Multipliers'!$A:$A,0)),"")</f>
        <v/>
      </c>
      <c r="BB969" s="37" t="str">
        <f t="shared" si="567"/>
        <v/>
      </c>
      <c r="BC969" s="37" t="str">
        <f t="shared" si="568"/>
        <v/>
      </c>
      <c r="BD969" s="38" t="str">
        <f t="shared" si="569"/>
        <v/>
      </c>
      <c r="BE969" s="38" t="str">
        <f t="shared" si="570"/>
        <v/>
      </c>
      <c r="BF969" s="38" t="b">
        <f t="shared" si="571"/>
        <v>1</v>
      </c>
      <c r="BG969" s="37" t="str">
        <f t="array" ref="BG969:BQ969">IF(BF969,"",IVSolution($M969,$N969,$O969,BB969,BC969,BD969,BE969,$E969,$F969,$G969,$H969,$I969))</f>
        <v/>
      </c>
      <c r="BH969" s="37" t="str">
        <v/>
      </c>
      <c r="BI969" s="37" t="str">
        <v/>
      </c>
      <c r="BJ969" s="39" t="str">
        <v/>
      </c>
      <c r="BK969" s="39" t="str">
        <v/>
      </c>
      <c r="BL969" s="37" t="str">
        <v/>
      </c>
      <c r="BM969" s="37" t="str">
        <v/>
      </c>
      <c r="BN969" s="37" t="str">
        <v/>
      </c>
      <c r="BO969" s="37" t="str">
        <v/>
      </c>
      <c r="BP969" s="37" t="str">
        <v/>
      </c>
      <c r="BQ969" s="37" t="str">
        <v/>
      </c>
      <c r="BR969" s="40" t="str">
        <f t="shared" si="572"/>
        <v/>
      </c>
      <c r="BS969" s="36" t="str">
        <f>IFERROR(INDEX('Level Multipliers'!$D:$D,MATCH(BR969,'Level Multipliers'!$A:$A,0)),"")</f>
        <v/>
      </c>
      <c r="BT969" s="37" t="str">
        <f t="shared" si="573"/>
        <v/>
      </c>
      <c r="BU969" s="37" t="str">
        <f t="shared" si="574"/>
        <v/>
      </c>
      <c r="BV969" s="38" t="str">
        <f t="shared" si="575"/>
        <v/>
      </c>
      <c r="BW969" s="38" t="str">
        <f t="shared" si="576"/>
        <v/>
      </c>
      <c r="BX969" s="38" t="b">
        <f t="shared" si="577"/>
        <v>1</v>
      </c>
      <c r="BY969" s="37" t="str">
        <f t="array" ref="BY969:CI969">IF(BX969,"",IVSolution($M969,$N969,$O969,BT969,BU969,BV969,BW969,$E969,$F969,$G969,$H969,$I969))</f>
        <v/>
      </c>
      <c r="BZ969" s="37" t="str">
        <v/>
      </c>
      <c r="CA969" s="37" t="str">
        <v/>
      </c>
      <c r="CB969" s="39" t="str">
        <v/>
      </c>
      <c r="CC969" s="39" t="str">
        <v/>
      </c>
      <c r="CD969" s="37" t="str">
        <v/>
      </c>
      <c r="CE969" s="37" t="str">
        <v/>
      </c>
      <c r="CF969" s="37" t="str">
        <v/>
      </c>
      <c r="CG969" s="37" t="str">
        <v/>
      </c>
      <c r="CH969" s="37" t="str">
        <v/>
      </c>
      <c r="CI969" s="37" t="str">
        <v/>
      </c>
      <c r="CJ969" s="41" t="str">
        <f t="shared" si="578"/>
        <v/>
      </c>
      <c r="CK969" s="41" t="str">
        <f t="shared" si="579"/>
        <v/>
      </c>
      <c r="CL969" s="61" t="str">
        <f t="shared" si="580"/>
        <v/>
      </c>
      <c r="CM969" s="39" t="str">
        <f t="shared" si="581"/>
        <v/>
      </c>
      <c r="CN969" s="39" t="str">
        <f t="shared" si="582"/>
        <v/>
      </c>
      <c r="CO969" s="42" t="str">
        <f t="shared" si="583"/>
        <v/>
      </c>
      <c r="CP969" s="42" t="str">
        <f t="shared" si="584"/>
        <v/>
      </c>
      <c r="CQ969" s="42" t="str">
        <f t="shared" si="585"/>
        <v/>
      </c>
      <c r="CR969" s="42" t="str">
        <f t="shared" si="586"/>
        <v/>
      </c>
      <c r="CS969" s="42" t="str">
        <f t="shared" si="587"/>
        <v/>
      </c>
      <c r="CT969" s="42" t="str">
        <f t="shared" si="588"/>
        <v/>
      </c>
      <c r="CU969" s="43" t="str">
        <f t="shared" si="589"/>
        <v/>
      </c>
      <c r="CV969" s="43" t="str">
        <f t="shared" si="590"/>
        <v/>
      </c>
      <c r="CW969" s="43" t="str">
        <f t="shared" si="591"/>
        <v/>
      </c>
      <c r="CX969" s="13"/>
    </row>
    <row r="970" spans="1:102" x14ac:dyDescent="0.25">
      <c r="A970" s="31"/>
      <c r="B970" s="13"/>
      <c r="C970" s="13"/>
      <c r="D970" s="13"/>
      <c r="E970" s="32"/>
      <c r="F970" s="32"/>
      <c r="G970" s="32"/>
      <c r="H970" s="32"/>
      <c r="I970" s="32"/>
      <c r="J970" s="13"/>
      <c r="K970" s="33"/>
      <c r="L970" s="34" t="str">
        <f>IFERROR(INDEX('Pokemon Data'!A:A,MATCH($A970,'Pokemon Data'!$B:$B,0)),"")</f>
        <v/>
      </c>
      <c r="M970" s="34" t="str">
        <f>IFERROR(INDEX('Pokemon Data'!I:I,MATCH($A970,'Pokemon Data'!$B:$B,0)),"")</f>
        <v/>
      </c>
      <c r="N970" s="34" t="str">
        <f>IFERROR(INDEX('Pokemon Data'!J:J,MATCH($A970,'Pokemon Data'!$B:$B,0)),"")</f>
        <v/>
      </c>
      <c r="O970" s="34" t="str">
        <f>IFERROR(INDEX('Pokemon Data'!K:K,MATCH($A970,'Pokemon Data'!$B:$B,0)),"")</f>
        <v/>
      </c>
      <c r="P970" s="35" t="str">
        <f>IFERROR(INDEX('Level Multipliers'!$A:$A,MATCH($D970,'Level Multipliers'!$B:$B,0)),"")</f>
        <v/>
      </c>
      <c r="Q970" s="36" t="str">
        <f>IFERROR(INDEX('Level Multipliers'!$D:$D,MATCH(P970,'Level Multipliers'!$A:$A,0)),"")</f>
        <v/>
      </c>
      <c r="R970" s="37" t="str">
        <f t="shared" si="555"/>
        <v/>
      </c>
      <c r="S970" s="37" t="str">
        <f t="shared" si="556"/>
        <v/>
      </c>
      <c r="T970" s="38" t="str">
        <f t="shared" si="557"/>
        <v/>
      </c>
      <c r="U970" s="38" t="str">
        <f t="shared" si="558"/>
        <v/>
      </c>
      <c r="V970" s="38" t="b">
        <f t="shared" si="559"/>
        <v>1</v>
      </c>
      <c r="W970" s="37" t="str">
        <f t="array" ref="W970:AG970">IF(V970,"",IVSolution($M970,$N970,$O970,R970,S970,T970,U970,$E970,$F970,$G970,$H970,$I970))</f>
        <v/>
      </c>
      <c r="X970" s="37" t="str">
        <v/>
      </c>
      <c r="Y970" s="37" t="str">
        <v/>
      </c>
      <c r="Z970" s="39" t="str">
        <v/>
      </c>
      <c r="AA970" s="39" t="str">
        <v/>
      </c>
      <c r="AB970" s="37" t="str">
        <v/>
      </c>
      <c r="AC970" s="37" t="str">
        <v/>
      </c>
      <c r="AD970" s="37" t="str">
        <v/>
      </c>
      <c r="AE970" s="37" t="str">
        <v/>
      </c>
      <c r="AF970" s="37" t="str">
        <v/>
      </c>
      <c r="AG970" s="37" t="str">
        <v/>
      </c>
      <c r="AH970" s="40" t="str">
        <f t="shared" si="560"/>
        <v/>
      </c>
      <c r="AI970" s="36" t="str">
        <f>IFERROR(INDEX('Level Multipliers'!$D:$D,MATCH(AH970,'Level Multipliers'!$A:$A,0)),"")</f>
        <v/>
      </c>
      <c r="AJ970" s="37" t="str">
        <f t="shared" si="561"/>
        <v/>
      </c>
      <c r="AK970" s="37" t="str">
        <f t="shared" si="562"/>
        <v/>
      </c>
      <c r="AL970" s="38" t="str">
        <f t="shared" si="563"/>
        <v/>
      </c>
      <c r="AM970" s="38" t="str">
        <f t="shared" si="564"/>
        <v/>
      </c>
      <c r="AN970" s="38" t="b">
        <f t="shared" si="565"/>
        <v>1</v>
      </c>
      <c r="AO970" s="37" t="str">
        <f t="array" ref="AO970:AY970">IF(AN970,"",IVSolution($M970,$N970,$O970,AJ970,AK970,AL970,AM970,$E970,$F970,$G970,$H970,$I970))</f>
        <v/>
      </c>
      <c r="AP970" s="37" t="str">
        <v/>
      </c>
      <c r="AQ970" s="37" t="str">
        <v/>
      </c>
      <c r="AR970" s="39" t="str">
        <v/>
      </c>
      <c r="AS970" s="39" t="str">
        <v/>
      </c>
      <c r="AT970" s="37" t="str">
        <v/>
      </c>
      <c r="AU970" s="37" t="str">
        <v/>
      </c>
      <c r="AV970" s="37" t="str">
        <v/>
      </c>
      <c r="AW970" s="37" t="str">
        <v/>
      </c>
      <c r="AX970" s="37" t="str">
        <v/>
      </c>
      <c r="AY970" s="37" t="str">
        <v/>
      </c>
      <c r="AZ970" s="40" t="str">
        <f t="shared" si="566"/>
        <v/>
      </c>
      <c r="BA970" s="36" t="str">
        <f>IFERROR(INDEX('Level Multipliers'!$D:$D,MATCH(AZ970,'Level Multipliers'!$A:$A,0)),"")</f>
        <v/>
      </c>
      <c r="BB970" s="37" t="str">
        <f t="shared" si="567"/>
        <v/>
      </c>
      <c r="BC970" s="37" t="str">
        <f t="shared" si="568"/>
        <v/>
      </c>
      <c r="BD970" s="38" t="str">
        <f t="shared" si="569"/>
        <v/>
      </c>
      <c r="BE970" s="38" t="str">
        <f t="shared" si="570"/>
        <v/>
      </c>
      <c r="BF970" s="38" t="b">
        <f t="shared" si="571"/>
        <v>1</v>
      </c>
      <c r="BG970" s="37" t="str">
        <f t="array" ref="BG970:BQ970">IF(BF970,"",IVSolution($M970,$N970,$O970,BB970,BC970,BD970,BE970,$E970,$F970,$G970,$H970,$I970))</f>
        <v/>
      </c>
      <c r="BH970" s="37" t="str">
        <v/>
      </c>
      <c r="BI970" s="37" t="str">
        <v/>
      </c>
      <c r="BJ970" s="39" t="str">
        <v/>
      </c>
      <c r="BK970" s="39" t="str">
        <v/>
      </c>
      <c r="BL970" s="37" t="str">
        <v/>
      </c>
      <c r="BM970" s="37" t="str">
        <v/>
      </c>
      <c r="BN970" s="37" t="str">
        <v/>
      </c>
      <c r="BO970" s="37" t="str">
        <v/>
      </c>
      <c r="BP970" s="37" t="str">
        <v/>
      </c>
      <c r="BQ970" s="37" t="str">
        <v/>
      </c>
      <c r="BR970" s="40" t="str">
        <f t="shared" si="572"/>
        <v/>
      </c>
      <c r="BS970" s="36" t="str">
        <f>IFERROR(INDEX('Level Multipliers'!$D:$D,MATCH(BR970,'Level Multipliers'!$A:$A,0)),"")</f>
        <v/>
      </c>
      <c r="BT970" s="37" t="str">
        <f t="shared" si="573"/>
        <v/>
      </c>
      <c r="BU970" s="37" t="str">
        <f t="shared" si="574"/>
        <v/>
      </c>
      <c r="BV970" s="38" t="str">
        <f t="shared" si="575"/>
        <v/>
      </c>
      <c r="BW970" s="38" t="str">
        <f t="shared" si="576"/>
        <v/>
      </c>
      <c r="BX970" s="38" t="b">
        <f t="shared" si="577"/>
        <v>1</v>
      </c>
      <c r="BY970" s="37" t="str">
        <f t="array" ref="BY970:CI970">IF(BX970,"",IVSolution($M970,$N970,$O970,BT970,BU970,BV970,BW970,$E970,$F970,$G970,$H970,$I970))</f>
        <v/>
      </c>
      <c r="BZ970" s="37" t="str">
        <v/>
      </c>
      <c r="CA970" s="37" t="str">
        <v/>
      </c>
      <c r="CB970" s="39" t="str">
        <v/>
      </c>
      <c r="CC970" s="39" t="str">
        <v/>
      </c>
      <c r="CD970" s="37" t="str">
        <v/>
      </c>
      <c r="CE970" s="37" t="str">
        <v/>
      </c>
      <c r="CF970" s="37" t="str">
        <v/>
      </c>
      <c r="CG970" s="37" t="str">
        <v/>
      </c>
      <c r="CH970" s="37" t="str">
        <v/>
      </c>
      <c r="CI970" s="37" t="str">
        <v/>
      </c>
      <c r="CJ970" s="41" t="str">
        <f t="shared" si="578"/>
        <v/>
      </c>
      <c r="CK970" s="41" t="str">
        <f t="shared" si="579"/>
        <v/>
      </c>
      <c r="CL970" s="61" t="str">
        <f t="shared" si="580"/>
        <v/>
      </c>
      <c r="CM970" s="39" t="str">
        <f t="shared" si="581"/>
        <v/>
      </c>
      <c r="CN970" s="39" t="str">
        <f t="shared" si="582"/>
        <v/>
      </c>
      <c r="CO970" s="42" t="str">
        <f t="shared" si="583"/>
        <v/>
      </c>
      <c r="CP970" s="42" t="str">
        <f t="shared" si="584"/>
        <v/>
      </c>
      <c r="CQ970" s="42" t="str">
        <f t="shared" si="585"/>
        <v/>
      </c>
      <c r="CR970" s="42" t="str">
        <f t="shared" si="586"/>
        <v/>
      </c>
      <c r="CS970" s="42" t="str">
        <f t="shared" si="587"/>
        <v/>
      </c>
      <c r="CT970" s="42" t="str">
        <f t="shared" si="588"/>
        <v/>
      </c>
      <c r="CU970" s="43" t="str">
        <f t="shared" si="589"/>
        <v/>
      </c>
      <c r="CV970" s="43" t="str">
        <f t="shared" si="590"/>
        <v/>
      </c>
      <c r="CW970" s="43" t="str">
        <f t="shared" si="591"/>
        <v/>
      </c>
      <c r="CX970" s="13"/>
    </row>
    <row r="971" spans="1:102" x14ac:dyDescent="0.25">
      <c r="A971" s="31"/>
      <c r="B971" s="13"/>
      <c r="C971" s="13"/>
      <c r="D971" s="13"/>
      <c r="E971" s="32"/>
      <c r="F971" s="32"/>
      <c r="G971" s="32"/>
      <c r="H971" s="32"/>
      <c r="I971" s="32"/>
      <c r="J971" s="13"/>
      <c r="K971" s="33"/>
      <c r="L971" s="34" t="str">
        <f>IFERROR(INDEX('Pokemon Data'!A:A,MATCH($A971,'Pokemon Data'!$B:$B,0)),"")</f>
        <v/>
      </c>
      <c r="M971" s="34" t="str">
        <f>IFERROR(INDEX('Pokemon Data'!I:I,MATCH($A971,'Pokemon Data'!$B:$B,0)),"")</f>
        <v/>
      </c>
      <c r="N971" s="34" t="str">
        <f>IFERROR(INDEX('Pokemon Data'!J:J,MATCH($A971,'Pokemon Data'!$B:$B,0)),"")</f>
        <v/>
      </c>
      <c r="O971" s="34" t="str">
        <f>IFERROR(INDEX('Pokemon Data'!K:K,MATCH($A971,'Pokemon Data'!$B:$B,0)),"")</f>
        <v/>
      </c>
      <c r="P971" s="35" t="str">
        <f>IFERROR(INDEX('Level Multipliers'!$A:$A,MATCH($D971,'Level Multipliers'!$B:$B,0)),"")</f>
        <v/>
      </c>
      <c r="Q971" s="36" t="str">
        <f>IFERROR(INDEX('Level Multipliers'!$D:$D,MATCH(P971,'Level Multipliers'!$A:$A,0)),"")</f>
        <v/>
      </c>
      <c r="R971" s="37" t="str">
        <f t="shared" si="555"/>
        <v/>
      </c>
      <c r="S971" s="37" t="str">
        <f t="shared" si="556"/>
        <v/>
      </c>
      <c r="T971" s="38" t="str">
        <f t="shared" si="557"/>
        <v/>
      </c>
      <c r="U971" s="38" t="str">
        <f t="shared" si="558"/>
        <v/>
      </c>
      <c r="V971" s="38" t="b">
        <f t="shared" si="559"/>
        <v>1</v>
      </c>
      <c r="W971" s="37" t="str">
        <f t="array" ref="W971:AG971">IF(V971,"",IVSolution($M971,$N971,$O971,R971,S971,T971,U971,$E971,$F971,$G971,$H971,$I971))</f>
        <v/>
      </c>
      <c r="X971" s="37" t="str">
        <v/>
      </c>
      <c r="Y971" s="37" t="str">
        <v/>
      </c>
      <c r="Z971" s="39" t="str">
        <v/>
      </c>
      <c r="AA971" s="39" t="str">
        <v/>
      </c>
      <c r="AB971" s="37" t="str">
        <v/>
      </c>
      <c r="AC971" s="37" t="str">
        <v/>
      </c>
      <c r="AD971" s="37" t="str">
        <v/>
      </c>
      <c r="AE971" s="37" t="str">
        <v/>
      </c>
      <c r="AF971" s="37" t="str">
        <v/>
      </c>
      <c r="AG971" s="37" t="str">
        <v/>
      </c>
      <c r="AH971" s="40" t="str">
        <f t="shared" si="560"/>
        <v/>
      </c>
      <c r="AI971" s="36" t="str">
        <f>IFERROR(INDEX('Level Multipliers'!$D:$D,MATCH(AH971,'Level Multipliers'!$A:$A,0)),"")</f>
        <v/>
      </c>
      <c r="AJ971" s="37" t="str">
        <f t="shared" si="561"/>
        <v/>
      </c>
      <c r="AK971" s="37" t="str">
        <f t="shared" si="562"/>
        <v/>
      </c>
      <c r="AL971" s="38" t="str">
        <f t="shared" si="563"/>
        <v/>
      </c>
      <c r="AM971" s="38" t="str">
        <f t="shared" si="564"/>
        <v/>
      </c>
      <c r="AN971" s="38" t="b">
        <f t="shared" si="565"/>
        <v>1</v>
      </c>
      <c r="AO971" s="37" t="str">
        <f t="array" ref="AO971:AY971">IF(AN971,"",IVSolution($M971,$N971,$O971,AJ971,AK971,AL971,AM971,$E971,$F971,$G971,$H971,$I971))</f>
        <v/>
      </c>
      <c r="AP971" s="37" t="str">
        <v/>
      </c>
      <c r="AQ971" s="37" t="str">
        <v/>
      </c>
      <c r="AR971" s="39" t="str">
        <v/>
      </c>
      <c r="AS971" s="39" t="str">
        <v/>
      </c>
      <c r="AT971" s="37" t="str">
        <v/>
      </c>
      <c r="AU971" s="37" t="str">
        <v/>
      </c>
      <c r="AV971" s="37" t="str">
        <v/>
      </c>
      <c r="AW971" s="37" t="str">
        <v/>
      </c>
      <c r="AX971" s="37" t="str">
        <v/>
      </c>
      <c r="AY971" s="37" t="str">
        <v/>
      </c>
      <c r="AZ971" s="40" t="str">
        <f t="shared" si="566"/>
        <v/>
      </c>
      <c r="BA971" s="36" t="str">
        <f>IFERROR(INDEX('Level Multipliers'!$D:$D,MATCH(AZ971,'Level Multipliers'!$A:$A,0)),"")</f>
        <v/>
      </c>
      <c r="BB971" s="37" t="str">
        <f t="shared" si="567"/>
        <v/>
      </c>
      <c r="BC971" s="37" t="str">
        <f t="shared" si="568"/>
        <v/>
      </c>
      <c r="BD971" s="38" t="str">
        <f t="shared" si="569"/>
        <v/>
      </c>
      <c r="BE971" s="38" t="str">
        <f t="shared" si="570"/>
        <v/>
      </c>
      <c r="BF971" s="38" t="b">
        <f t="shared" si="571"/>
        <v>1</v>
      </c>
      <c r="BG971" s="37" t="str">
        <f t="array" ref="BG971:BQ971">IF(BF971,"",IVSolution($M971,$N971,$O971,BB971,BC971,BD971,BE971,$E971,$F971,$G971,$H971,$I971))</f>
        <v/>
      </c>
      <c r="BH971" s="37" t="str">
        <v/>
      </c>
      <c r="BI971" s="37" t="str">
        <v/>
      </c>
      <c r="BJ971" s="39" t="str">
        <v/>
      </c>
      <c r="BK971" s="39" t="str">
        <v/>
      </c>
      <c r="BL971" s="37" t="str">
        <v/>
      </c>
      <c r="BM971" s="37" t="str">
        <v/>
      </c>
      <c r="BN971" s="37" t="str">
        <v/>
      </c>
      <c r="BO971" s="37" t="str">
        <v/>
      </c>
      <c r="BP971" s="37" t="str">
        <v/>
      </c>
      <c r="BQ971" s="37" t="str">
        <v/>
      </c>
      <c r="BR971" s="40" t="str">
        <f t="shared" si="572"/>
        <v/>
      </c>
      <c r="BS971" s="36" t="str">
        <f>IFERROR(INDEX('Level Multipliers'!$D:$D,MATCH(BR971,'Level Multipliers'!$A:$A,0)),"")</f>
        <v/>
      </c>
      <c r="BT971" s="37" t="str">
        <f t="shared" si="573"/>
        <v/>
      </c>
      <c r="BU971" s="37" t="str">
        <f t="shared" si="574"/>
        <v/>
      </c>
      <c r="BV971" s="38" t="str">
        <f t="shared" si="575"/>
        <v/>
      </c>
      <c r="BW971" s="38" t="str">
        <f t="shared" si="576"/>
        <v/>
      </c>
      <c r="BX971" s="38" t="b">
        <f t="shared" si="577"/>
        <v>1</v>
      </c>
      <c r="BY971" s="37" t="str">
        <f t="array" ref="BY971:CI971">IF(BX971,"",IVSolution($M971,$N971,$O971,BT971,BU971,BV971,BW971,$E971,$F971,$G971,$H971,$I971))</f>
        <v/>
      </c>
      <c r="BZ971" s="37" t="str">
        <v/>
      </c>
      <c r="CA971" s="37" t="str">
        <v/>
      </c>
      <c r="CB971" s="39" t="str">
        <v/>
      </c>
      <c r="CC971" s="39" t="str">
        <v/>
      </c>
      <c r="CD971" s="37" t="str">
        <v/>
      </c>
      <c r="CE971" s="37" t="str">
        <v/>
      </c>
      <c r="CF971" s="37" t="str">
        <v/>
      </c>
      <c r="CG971" s="37" t="str">
        <v/>
      </c>
      <c r="CH971" s="37" t="str">
        <v/>
      </c>
      <c r="CI971" s="37" t="str">
        <v/>
      </c>
      <c r="CJ971" s="41" t="str">
        <f t="shared" si="578"/>
        <v/>
      </c>
      <c r="CK971" s="41" t="str">
        <f t="shared" si="579"/>
        <v/>
      </c>
      <c r="CL971" s="61" t="str">
        <f t="shared" si="580"/>
        <v/>
      </c>
      <c r="CM971" s="39" t="str">
        <f t="shared" si="581"/>
        <v/>
      </c>
      <c r="CN971" s="39" t="str">
        <f t="shared" si="582"/>
        <v/>
      </c>
      <c r="CO971" s="42" t="str">
        <f t="shared" si="583"/>
        <v/>
      </c>
      <c r="CP971" s="42" t="str">
        <f t="shared" si="584"/>
        <v/>
      </c>
      <c r="CQ971" s="42" t="str">
        <f t="shared" si="585"/>
        <v/>
      </c>
      <c r="CR971" s="42" t="str">
        <f t="shared" si="586"/>
        <v/>
      </c>
      <c r="CS971" s="42" t="str">
        <f t="shared" si="587"/>
        <v/>
      </c>
      <c r="CT971" s="42" t="str">
        <f t="shared" si="588"/>
        <v/>
      </c>
      <c r="CU971" s="43" t="str">
        <f t="shared" si="589"/>
        <v/>
      </c>
      <c r="CV971" s="43" t="str">
        <f t="shared" si="590"/>
        <v/>
      </c>
      <c r="CW971" s="43" t="str">
        <f t="shared" si="591"/>
        <v/>
      </c>
      <c r="CX971" s="13"/>
    </row>
    <row r="972" spans="1:102" x14ac:dyDescent="0.25">
      <c r="A972" s="31"/>
      <c r="B972" s="13"/>
      <c r="C972" s="13"/>
      <c r="D972" s="13"/>
      <c r="E972" s="32"/>
      <c r="F972" s="32"/>
      <c r="G972" s="32"/>
      <c r="H972" s="32"/>
      <c r="I972" s="32"/>
      <c r="J972" s="13"/>
      <c r="K972" s="33"/>
      <c r="L972" s="34" t="str">
        <f>IFERROR(INDEX('Pokemon Data'!A:A,MATCH($A972,'Pokemon Data'!$B:$B,0)),"")</f>
        <v/>
      </c>
      <c r="M972" s="34" t="str">
        <f>IFERROR(INDEX('Pokemon Data'!I:I,MATCH($A972,'Pokemon Data'!$B:$B,0)),"")</f>
        <v/>
      </c>
      <c r="N972" s="34" t="str">
        <f>IFERROR(INDEX('Pokemon Data'!J:J,MATCH($A972,'Pokemon Data'!$B:$B,0)),"")</f>
        <v/>
      </c>
      <c r="O972" s="34" t="str">
        <f>IFERROR(INDEX('Pokemon Data'!K:K,MATCH($A972,'Pokemon Data'!$B:$B,0)),"")</f>
        <v/>
      </c>
      <c r="P972" s="35" t="str">
        <f>IFERROR(INDEX('Level Multipliers'!$A:$A,MATCH($D972,'Level Multipliers'!$B:$B,0)),"")</f>
        <v/>
      </c>
      <c r="Q972" s="36" t="str">
        <f>IFERROR(INDEX('Level Multipliers'!$D:$D,MATCH(P972,'Level Multipliers'!$A:$A,0)),"")</f>
        <v/>
      </c>
      <c r="R972" s="37" t="str">
        <f t="shared" si="555"/>
        <v/>
      </c>
      <c r="S972" s="37" t="str">
        <f t="shared" si="556"/>
        <v/>
      </c>
      <c r="T972" s="38" t="str">
        <f t="shared" si="557"/>
        <v/>
      </c>
      <c r="U972" s="38" t="str">
        <f t="shared" si="558"/>
        <v/>
      </c>
      <c r="V972" s="38" t="b">
        <f t="shared" si="559"/>
        <v>1</v>
      </c>
      <c r="W972" s="37" t="str">
        <f t="array" ref="W972:AG972">IF(V972,"",IVSolution($M972,$N972,$O972,R972,S972,T972,U972,$E972,$F972,$G972,$H972,$I972))</f>
        <v/>
      </c>
      <c r="X972" s="37" t="str">
        <v/>
      </c>
      <c r="Y972" s="37" t="str">
        <v/>
      </c>
      <c r="Z972" s="39" t="str">
        <v/>
      </c>
      <c r="AA972" s="39" t="str">
        <v/>
      </c>
      <c r="AB972" s="37" t="str">
        <v/>
      </c>
      <c r="AC972" s="37" t="str">
        <v/>
      </c>
      <c r="AD972" s="37" t="str">
        <v/>
      </c>
      <c r="AE972" s="37" t="str">
        <v/>
      </c>
      <c r="AF972" s="37" t="str">
        <v/>
      </c>
      <c r="AG972" s="37" t="str">
        <v/>
      </c>
      <c r="AH972" s="40" t="str">
        <f t="shared" si="560"/>
        <v/>
      </c>
      <c r="AI972" s="36" t="str">
        <f>IFERROR(INDEX('Level Multipliers'!$D:$D,MATCH(AH972,'Level Multipliers'!$A:$A,0)),"")</f>
        <v/>
      </c>
      <c r="AJ972" s="37" t="str">
        <f t="shared" si="561"/>
        <v/>
      </c>
      <c r="AK972" s="37" t="str">
        <f t="shared" si="562"/>
        <v/>
      </c>
      <c r="AL972" s="38" t="str">
        <f t="shared" si="563"/>
        <v/>
      </c>
      <c r="AM972" s="38" t="str">
        <f t="shared" si="564"/>
        <v/>
      </c>
      <c r="AN972" s="38" t="b">
        <f t="shared" si="565"/>
        <v>1</v>
      </c>
      <c r="AO972" s="37" t="str">
        <f t="array" ref="AO972:AY972">IF(AN972,"",IVSolution($M972,$N972,$O972,AJ972,AK972,AL972,AM972,$E972,$F972,$G972,$H972,$I972))</f>
        <v/>
      </c>
      <c r="AP972" s="37" t="str">
        <v/>
      </c>
      <c r="AQ972" s="37" t="str">
        <v/>
      </c>
      <c r="AR972" s="39" t="str">
        <v/>
      </c>
      <c r="AS972" s="39" t="str">
        <v/>
      </c>
      <c r="AT972" s="37" t="str">
        <v/>
      </c>
      <c r="AU972" s="37" t="str">
        <v/>
      </c>
      <c r="AV972" s="37" t="str">
        <v/>
      </c>
      <c r="AW972" s="37" t="str">
        <v/>
      </c>
      <c r="AX972" s="37" t="str">
        <v/>
      </c>
      <c r="AY972" s="37" t="str">
        <v/>
      </c>
      <c r="AZ972" s="40" t="str">
        <f t="shared" si="566"/>
        <v/>
      </c>
      <c r="BA972" s="36" t="str">
        <f>IFERROR(INDEX('Level Multipliers'!$D:$D,MATCH(AZ972,'Level Multipliers'!$A:$A,0)),"")</f>
        <v/>
      </c>
      <c r="BB972" s="37" t="str">
        <f t="shared" si="567"/>
        <v/>
      </c>
      <c r="BC972" s="37" t="str">
        <f t="shared" si="568"/>
        <v/>
      </c>
      <c r="BD972" s="38" t="str">
        <f t="shared" si="569"/>
        <v/>
      </c>
      <c r="BE972" s="38" t="str">
        <f t="shared" si="570"/>
        <v/>
      </c>
      <c r="BF972" s="38" t="b">
        <f t="shared" si="571"/>
        <v>1</v>
      </c>
      <c r="BG972" s="37" t="str">
        <f t="array" ref="BG972:BQ972">IF(BF972,"",IVSolution($M972,$N972,$O972,BB972,BC972,BD972,BE972,$E972,$F972,$G972,$H972,$I972))</f>
        <v/>
      </c>
      <c r="BH972" s="37" t="str">
        <v/>
      </c>
      <c r="BI972" s="37" t="str">
        <v/>
      </c>
      <c r="BJ972" s="39" t="str">
        <v/>
      </c>
      <c r="BK972" s="39" t="str">
        <v/>
      </c>
      <c r="BL972" s="37" t="str">
        <v/>
      </c>
      <c r="BM972" s="37" t="str">
        <v/>
      </c>
      <c r="BN972" s="37" t="str">
        <v/>
      </c>
      <c r="BO972" s="37" t="str">
        <v/>
      </c>
      <c r="BP972" s="37" t="str">
        <v/>
      </c>
      <c r="BQ972" s="37" t="str">
        <v/>
      </c>
      <c r="BR972" s="40" t="str">
        <f t="shared" si="572"/>
        <v/>
      </c>
      <c r="BS972" s="36" t="str">
        <f>IFERROR(INDEX('Level Multipliers'!$D:$D,MATCH(BR972,'Level Multipliers'!$A:$A,0)),"")</f>
        <v/>
      </c>
      <c r="BT972" s="37" t="str">
        <f t="shared" si="573"/>
        <v/>
      </c>
      <c r="BU972" s="37" t="str">
        <f t="shared" si="574"/>
        <v/>
      </c>
      <c r="BV972" s="38" t="str">
        <f t="shared" si="575"/>
        <v/>
      </c>
      <c r="BW972" s="38" t="str">
        <f t="shared" si="576"/>
        <v/>
      </c>
      <c r="BX972" s="38" t="b">
        <f t="shared" si="577"/>
        <v>1</v>
      </c>
      <c r="BY972" s="37" t="str">
        <f t="array" ref="BY972:CI972">IF(BX972,"",IVSolution($M972,$N972,$O972,BT972,BU972,BV972,BW972,$E972,$F972,$G972,$H972,$I972))</f>
        <v/>
      </c>
      <c r="BZ972" s="37" t="str">
        <v/>
      </c>
      <c r="CA972" s="37" t="str">
        <v/>
      </c>
      <c r="CB972" s="39" t="str">
        <v/>
      </c>
      <c r="CC972" s="39" t="str">
        <v/>
      </c>
      <c r="CD972" s="37" t="str">
        <v/>
      </c>
      <c r="CE972" s="37" t="str">
        <v/>
      </c>
      <c r="CF972" s="37" t="str">
        <v/>
      </c>
      <c r="CG972" s="37" t="str">
        <v/>
      </c>
      <c r="CH972" s="37" t="str">
        <v/>
      </c>
      <c r="CI972" s="37" t="str">
        <v/>
      </c>
      <c r="CJ972" s="41" t="str">
        <f t="shared" si="578"/>
        <v/>
      </c>
      <c r="CK972" s="41" t="str">
        <f t="shared" si="579"/>
        <v/>
      </c>
      <c r="CL972" s="61" t="str">
        <f t="shared" si="580"/>
        <v/>
      </c>
      <c r="CM972" s="39" t="str">
        <f t="shared" si="581"/>
        <v/>
      </c>
      <c r="CN972" s="39" t="str">
        <f t="shared" si="582"/>
        <v/>
      </c>
      <c r="CO972" s="42" t="str">
        <f t="shared" si="583"/>
        <v/>
      </c>
      <c r="CP972" s="42" t="str">
        <f t="shared" si="584"/>
        <v/>
      </c>
      <c r="CQ972" s="42" t="str">
        <f t="shared" si="585"/>
        <v/>
      </c>
      <c r="CR972" s="42" t="str">
        <f t="shared" si="586"/>
        <v/>
      </c>
      <c r="CS972" s="42" t="str">
        <f t="shared" si="587"/>
        <v/>
      </c>
      <c r="CT972" s="42" t="str">
        <f t="shared" si="588"/>
        <v/>
      </c>
      <c r="CU972" s="43" t="str">
        <f t="shared" si="589"/>
        <v/>
      </c>
      <c r="CV972" s="43" t="str">
        <f t="shared" si="590"/>
        <v/>
      </c>
      <c r="CW972" s="43" t="str">
        <f t="shared" si="591"/>
        <v/>
      </c>
      <c r="CX972" s="13"/>
    </row>
    <row r="973" spans="1:102" x14ac:dyDescent="0.25">
      <c r="A973" s="31"/>
      <c r="B973" s="13"/>
      <c r="C973" s="13"/>
      <c r="D973" s="13"/>
      <c r="E973" s="32"/>
      <c r="F973" s="32"/>
      <c r="G973" s="32"/>
      <c r="H973" s="32"/>
      <c r="I973" s="32"/>
      <c r="J973" s="13"/>
      <c r="K973" s="33"/>
      <c r="L973" s="34" t="str">
        <f>IFERROR(INDEX('Pokemon Data'!A:A,MATCH($A973,'Pokemon Data'!$B:$B,0)),"")</f>
        <v/>
      </c>
      <c r="M973" s="34" t="str">
        <f>IFERROR(INDEX('Pokemon Data'!I:I,MATCH($A973,'Pokemon Data'!$B:$B,0)),"")</f>
        <v/>
      </c>
      <c r="N973" s="34" t="str">
        <f>IFERROR(INDEX('Pokemon Data'!J:J,MATCH($A973,'Pokemon Data'!$B:$B,0)),"")</f>
        <v/>
      </c>
      <c r="O973" s="34" t="str">
        <f>IFERROR(INDEX('Pokemon Data'!K:K,MATCH($A973,'Pokemon Data'!$B:$B,0)),"")</f>
        <v/>
      </c>
      <c r="P973" s="35" t="str">
        <f>IFERROR(INDEX('Level Multipliers'!$A:$A,MATCH($D973,'Level Multipliers'!$B:$B,0)),"")</f>
        <v/>
      </c>
      <c r="Q973" s="36" t="str">
        <f>IFERROR(INDEX('Level Multipliers'!$D:$D,MATCH(P973,'Level Multipliers'!$A:$A,0)),"")</f>
        <v/>
      </c>
      <c r="R973" s="37" t="str">
        <f t="shared" si="555"/>
        <v/>
      </c>
      <c r="S973" s="37" t="str">
        <f t="shared" si="556"/>
        <v/>
      </c>
      <c r="T973" s="38" t="str">
        <f t="shared" si="557"/>
        <v/>
      </c>
      <c r="U973" s="38" t="str">
        <f t="shared" si="558"/>
        <v/>
      </c>
      <c r="V973" s="38" t="b">
        <f t="shared" si="559"/>
        <v>1</v>
      </c>
      <c r="W973" s="37" t="str">
        <f t="array" ref="W973:AG973">IF(V973,"",IVSolution($M973,$N973,$O973,R973,S973,T973,U973,$E973,$F973,$G973,$H973,$I973))</f>
        <v/>
      </c>
      <c r="X973" s="37" t="str">
        <v/>
      </c>
      <c r="Y973" s="37" t="str">
        <v/>
      </c>
      <c r="Z973" s="39" t="str">
        <v/>
      </c>
      <c r="AA973" s="39" t="str">
        <v/>
      </c>
      <c r="AB973" s="37" t="str">
        <v/>
      </c>
      <c r="AC973" s="37" t="str">
        <v/>
      </c>
      <c r="AD973" s="37" t="str">
        <v/>
      </c>
      <c r="AE973" s="37" t="str">
        <v/>
      </c>
      <c r="AF973" s="37" t="str">
        <v/>
      </c>
      <c r="AG973" s="37" t="str">
        <v/>
      </c>
      <c r="AH973" s="40" t="str">
        <f t="shared" si="560"/>
        <v/>
      </c>
      <c r="AI973" s="36" t="str">
        <f>IFERROR(INDEX('Level Multipliers'!$D:$D,MATCH(AH973,'Level Multipliers'!$A:$A,0)),"")</f>
        <v/>
      </c>
      <c r="AJ973" s="37" t="str">
        <f t="shared" si="561"/>
        <v/>
      </c>
      <c r="AK973" s="37" t="str">
        <f t="shared" si="562"/>
        <v/>
      </c>
      <c r="AL973" s="38" t="str">
        <f t="shared" si="563"/>
        <v/>
      </c>
      <c r="AM973" s="38" t="str">
        <f t="shared" si="564"/>
        <v/>
      </c>
      <c r="AN973" s="38" t="b">
        <f t="shared" si="565"/>
        <v>1</v>
      </c>
      <c r="AO973" s="37" t="str">
        <f t="array" ref="AO973:AY973">IF(AN973,"",IVSolution($M973,$N973,$O973,AJ973,AK973,AL973,AM973,$E973,$F973,$G973,$H973,$I973))</f>
        <v/>
      </c>
      <c r="AP973" s="37" t="str">
        <v/>
      </c>
      <c r="AQ973" s="37" t="str">
        <v/>
      </c>
      <c r="AR973" s="39" t="str">
        <v/>
      </c>
      <c r="AS973" s="39" t="str">
        <v/>
      </c>
      <c r="AT973" s="37" t="str">
        <v/>
      </c>
      <c r="AU973" s="37" t="str">
        <v/>
      </c>
      <c r="AV973" s="37" t="str">
        <v/>
      </c>
      <c r="AW973" s="37" t="str">
        <v/>
      </c>
      <c r="AX973" s="37" t="str">
        <v/>
      </c>
      <c r="AY973" s="37" t="str">
        <v/>
      </c>
      <c r="AZ973" s="40" t="str">
        <f t="shared" si="566"/>
        <v/>
      </c>
      <c r="BA973" s="36" t="str">
        <f>IFERROR(INDEX('Level Multipliers'!$D:$D,MATCH(AZ973,'Level Multipliers'!$A:$A,0)),"")</f>
        <v/>
      </c>
      <c r="BB973" s="37" t="str">
        <f t="shared" si="567"/>
        <v/>
      </c>
      <c r="BC973" s="37" t="str">
        <f t="shared" si="568"/>
        <v/>
      </c>
      <c r="BD973" s="38" t="str">
        <f t="shared" si="569"/>
        <v/>
      </c>
      <c r="BE973" s="38" t="str">
        <f t="shared" si="570"/>
        <v/>
      </c>
      <c r="BF973" s="38" t="b">
        <f t="shared" si="571"/>
        <v>1</v>
      </c>
      <c r="BG973" s="37" t="str">
        <f t="array" ref="BG973:BQ973">IF(BF973,"",IVSolution($M973,$N973,$O973,BB973,BC973,BD973,BE973,$E973,$F973,$G973,$H973,$I973))</f>
        <v/>
      </c>
      <c r="BH973" s="37" t="str">
        <v/>
      </c>
      <c r="BI973" s="37" t="str">
        <v/>
      </c>
      <c r="BJ973" s="39" t="str">
        <v/>
      </c>
      <c r="BK973" s="39" t="str">
        <v/>
      </c>
      <c r="BL973" s="37" t="str">
        <v/>
      </c>
      <c r="BM973" s="37" t="str">
        <v/>
      </c>
      <c r="BN973" s="37" t="str">
        <v/>
      </c>
      <c r="BO973" s="37" t="str">
        <v/>
      </c>
      <c r="BP973" s="37" t="str">
        <v/>
      </c>
      <c r="BQ973" s="37" t="str">
        <v/>
      </c>
      <c r="BR973" s="40" t="str">
        <f t="shared" si="572"/>
        <v/>
      </c>
      <c r="BS973" s="36" t="str">
        <f>IFERROR(INDEX('Level Multipliers'!$D:$D,MATCH(BR973,'Level Multipliers'!$A:$A,0)),"")</f>
        <v/>
      </c>
      <c r="BT973" s="37" t="str">
        <f t="shared" si="573"/>
        <v/>
      </c>
      <c r="BU973" s="37" t="str">
        <f t="shared" si="574"/>
        <v/>
      </c>
      <c r="BV973" s="38" t="str">
        <f t="shared" si="575"/>
        <v/>
      </c>
      <c r="BW973" s="38" t="str">
        <f t="shared" si="576"/>
        <v/>
      </c>
      <c r="BX973" s="38" t="b">
        <f t="shared" si="577"/>
        <v>1</v>
      </c>
      <c r="BY973" s="37" t="str">
        <f t="array" ref="BY973:CI973">IF(BX973,"",IVSolution($M973,$N973,$O973,BT973,BU973,BV973,BW973,$E973,$F973,$G973,$H973,$I973))</f>
        <v/>
      </c>
      <c r="BZ973" s="37" t="str">
        <v/>
      </c>
      <c r="CA973" s="37" t="str">
        <v/>
      </c>
      <c r="CB973" s="39" t="str">
        <v/>
      </c>
      <c r="CC973" s="39" t="str">
        <v/>
      </c>
      <c r="CD973" s="37" t="str">
        <v/>
      </c>
      <c r="CE973" s="37" t="str">
        <v/>
      </c>
      <c r="CF973" s="37" t="str">
        <v/>
      </c>
      <c r="CG973" s="37" t="str">
        <v/>
      </c>
      <c r="CH973" s="37" t="str">
        <v/>
      </c>
      <c r="CI973" s="37" t="str">
        <v/>
      </c>
      <c r="CJ973" s="41" t="str">
        <f t="shared" si="578"/>
        <v/>
      </c>
      <c r="CK973" s="41" t="str">
        <f t="shared" si="579"/>
        <v/>
      </c>
      <c r="CL973" s="61" t="str">
        <f t="shared" si="580"/>
        <v/>
      </c>
      <c r="CM973" s="39" t="str">
        <f t="shared" si="581"/>
        <v/>
      </c>
      <c r="CN973" s="39" t="str">
        <f t="shared" si="582"/>
        <v/>
      </c>
      <c r="CO973" s="42" t="str">
        <f t="shared" si="583"/>
        <v/>
      </c>
      <c r="CP973" s="42" t="str">
        <f t="shared" si="584"/>
        <v/>
      </c>
      <c r="CQ973" s="42" t="str">
        <f t="shared" si="585"/>
        <v/>
      </c>
      <c r="CR973" s="42" t="str">
        <f t="shared" si="586"/>
        <v/>
      </c>
      <c r="CS973" s="42" t="str">
        <f t="shared" si="587"/>
        <v/>
      </c>
      <c r="CT973" s="42" t="str">
        <f t="shared" si="588"/>
        <v/>
      </c>
      <c r="CU973" s="43" t="str">
        <f t="shared" si="589"/>
        <v/>
      </c>
      <c r="CV973" s="43" t="str">
        <f t="shared" si="590"/>
        <v/>
      </c>
      <c r="CW973" s="43" t="str">
        <f t="shared" si="591"/>
        <v/>
      </c>
      <c r="CX973" s="13"/>
    </row>
    <row r="974" spans="1:102" x14ac:dyDescent="0.25">
      <c r="A974" s="31"/>
      <c r="B974" s="13"/>
      <c r="C974" s="13"/>
      <c r="D974" s="13"/>
      <c r="E974" s="32"/>
      <c r="F974" s="32"/>
      <c r="G974" s="32"/>
      <c r="H974" s="32"/>
      <c r="I974" s="32"/>
      <c r="J974" s="13"/>
      <c r="K974" s="33"/>
      <c r="L974" s="34" t="str">
        <f>IFERROR(INDEX('Pokemon Data'!A:A,MATCH($A974,'Pokemon Data'!$B:$B,0)),"")</f>
        <v/>
      </c>
      <c r="M974" s="34" t="str">
        <f>IFERROR(INDEX('Pokemon Data'!I:I,MATCH($A974,'Pokemon Data'!$B:$B,0)),"")</f>
        <v/>
      </c>
      <c r="N974" s="34" t="str">
        <f>IFERROR(INDEX('Pokemon Data'!J:J,MATCH($A974,'Pokemon Data'!$B:$B,0)),"")</f>
        <v/>
      </c>
      <c r="O974" s="34" t="str">
        <f>IFERROR(INDEX('Pokemon Data'!K:K,MATCH($A974,'Pokemon Data'!$B:$B,0)),"")</f>
        <v/>
      </c>
      <c r="P974" s="35" t="str">
        <f>IFERROR(INDEX('Level Multipliers'!$A:$A,MATCH($D974,'Level Multipliers'!$B:$B,0)),"")</f>
        <v/>
      </c>
      <c r="Q974" s="36" t="str">
        <f>IFERROR(INDEX('Level Multipliers'!$D:$D,MATCH(P974,'Level Multipliers'!$A:$A,0)),"")</f>
        <v/>
      </c>
      <c r="R974" s="37" t="str">
        <f t="shared" si="555"/>
        <v/>
      </c>
      <c r="S974" s="37" t="str">
        <f t="shared" si="556"/>
        <v/>
      </c>
      <c r="T974" s="38" t="str">
        <f t="shared" si="557"/>
        <v/>
      </c>
      <c r="U974" s="38" t="str">
        <f t="shared" si="558"/>
        <v/>
      </c>
      <c r="V974" s="38" t="b">
        <f t="shared" si="559"/>
        <v>1</v>
      </c>
      <c r="W974" s="37" t="str">
        <f t="array" ref="W974:AG974">IF(V974,"",IVSolution($M974,$N974,$O974,R974,S974,T974,U974,$E974,$F974,$G974,$H974,$I974))</f>
        <v/>
      </c>
      <c r="X974" s="37" t="str">
        <v/>
      </c>
      <c r="Y974" s="37" t="str">
        <v/>
      </c>
      <c r="Z974" s="39" t="str">
        <v/>
      </c>
      <c r="AA974" s="39" t="str">
        <v/>
      </c>
      <c r="AB974" s="37" t="str">
        <v/>
      </c>
      <c r="AC974" s="37" t="str">
        <v/>
      </c>
      <c r="AD974" s="37" t="str">
        <v/>
      </c>
      <c r="AE974" s="37" t="str">
        <v/>
      </c>
      <c r="AF974" s="37" t="str">
        <v/>
      </c>
      <c r="AG974" s="37" t="str">
        <v/>
      </c>
      <c r="AH974" s="40" t="str">
        <f t="shared" si="560"/>
        <v/>
      </c>
      <c r="AI974" s="36" t="str">
        <f>IFERROR(INDEX('Level Multipliers'!$D:$D,MATCH(AH974,'Level Multipliers'!$A:$A,0)),"")</f>
        <v/>
      </c>
      <c r="AJ974" s="37" t="str">
        <f t="shared" si="561"/>
        <v/>
      </c>
      <c r="AK974" s="37" t="str">
        <f t="shared" si="562"/>
        <v/>
      </c>
      <c r="AL974" s="38" t="str">
        <f t="shared" si="563"/>
        <v/>
      </c>
      <c r="AM974" s="38" t="str">
        <f t="shared" si="564"/>
        <v/>
      </c>
      <c r="AN974" s="38" t="b">
        <f t="shared" si="565"/>
        <v>1</v>
      </c>
      <c r="AO974" s="37" t="str">
        <f t="array" ref="AO974:AY974">IF(AN974,"",IVSolution($M974,$N974,$O974,AJ974,AK974,AL974,AM974,$E974,$F974,$G974,$H974,$I974))</f>
        <v/>
      </c>
      <c r="AP974" s="37" t="str">
        <v/>
      </c>
      <c r="AQ974" s="37" t="str">
        <v/>
      </c>
      <c r="AR974" s="39" t="str">
        <v/>
      </c>
      <c r="AS974" s="39" t="str">
        <v/>
      </c>
      <c r="AT974" s="37" t="str">
        <v/>
      </c>
      <c r="AU974" s="37" t="str">
        <v/>
      </c>
      <c r="AV974" s="37" t="str">
        <v/>
      </c>
      <c r="AW974" s="37" t="str">
        <v/>
      </c>
      <c r="AX974" s="37" t="str">
        <v/>
      </c>
      <c r="AY974" s="37" t="str">
        <v/>
      </c>
      <c r="AZ974" s="40" t="str">
        <f t="shared" si="566"/>
        <v/>
      </c>
      <c r="BA974" s="36" t="str">
        <f>IFERROR(INDEX('Level Multipliers'!$D:$D,MATCH(AZ974,'Level Multipliers'!$A:$A,0)),"")</f>
        <v/>
      </c>
      <c r="BB974" s="37" t="str">
        <f t="shared" si="567"/>
        <v/>
      </c>
      <c r="BC974" s="37" t="str">
        <f t="shared" si="568"/>
        <v/>
      </c>
      <c r="BD974" s="38" t="str">
        <f t="shared" si="569"/>
        <v/>
      </c>
      <c r="BE974" s="38" t="str">
        <f t="shared" si="570"/>
        <v/>
      </c>
      <c r="BF974" s="38" t="b">
        <f t="shared" si="571"/>
        <v>1</v>
      </c>
      <c r="BG974" s="37" t="str">
        <f t="array" ref="BG974:BQ974">IF(BF974,"",IVSolution($M974,$N974,$O974,BB974,BC974,BD974,BE974,$E974,$F974,$G974,$H974,$I974))</f>
        <v/>
      </c>
      <c r="BH974" s="37" t="str">
        <v/>
      </c>
      <c r="BI974" s="37" t="str">
        <v/>
      </c>
      <c r="BJ974" s="39" t="str">
        <v/>
      </c>
      <c r="BK974" s="39" t="str">
        <v/>
      </c>
      <c r="BL974" s="37" t="str">
        <v/>
      </c>
      <c r="BM974" s="37" t="str">
        <v/>
      </c>
      <c r="BN974" s="37" t="str">
        <v/>
      </c>
      <c r="BO974" s="37" t="str">
        <v/>
      </c>
      <c r="BP974" s="37" t="str">
        <v/>
      </c>
      <c r="BQ974" s="37" t="str">
        <v/>
      </c>
      <c r="BR974" s="40" t="str">
        <f t="shared" si="572"/>
        <v/>
      </c>
      <c r="BS974" s="36" t="str">
        <f>IFERROR(INDEX('Level Multipliers'!$D:$D,MATCH(BR974,'Level Multipliers'!$A:$A,0)),"")</f>
        <v/>
      </c>
      <c r="BT974" s="37" t="str">
        <f t="shared" si="573"/>
        <v/>
      </c>
      <c r="BU974" s="37" t="str">
        <f t="shared" si="574"/>
        <v/>
      </c>
      <c r="BV974" s="38" t="str">
        <f t="shared" si="575"/>
        <v/>
      </c>
      <c r="BW974" s="38" t="str">
        <f t="shared" si="576"/>
        <v/>
      </c>
      <c r="BX974" s="38" t="b">
        <f t="shared" si="577"/>
        <v>1</v>
      </c>
      <c r="BY974" s="37" t="str">
        <f t="array" ref="BY974:CI974">IF(BX974,"",IVSolution($M974,$N974,$O974,BT974,BU974,BV974,BW974,$E974,$F974,$G974,$H974,$I974))</f>
        <v/>
      </c>
      <c r="BZ974" s="37" t="str">
        <v/>
      </c>
      <c r="CA974" s="37" t="str">
        <v/>
      </c>
      <c r="CB974" s="39" t="str">
        <v/>
      </c>
      <c r="CC974" s="39" t="str">
        <v/>
      </c>
      <c r="CD974" s="37" t="str">
        <v/>
      </c>
      <c r="CE974" s="37" t="str">
        <v/>
      </c>
      <c r="CF974" s="37" t="str">
        <v/>
      </c>
      <c r="CG974" s="37" t="str">
        <v/>
      </c>
      <c r="CH974" s="37" t="str">
        <v/>
      </c>
      <c r="CI974" s="37" t="str">
        <v/>
      </c>
      <c r="CJ974" s="41" t="str">
        <f t="shared" si="578"/>
        <v/>
      </c>
      <c r="CK974" s="41" t="str">
        <f t="shared" si="579"/>
        <v/>
      </c>
      <c r="CL974" s="61" t="str">
        <f t="shared" si="580"/>
        <v/>
      </c>
      <c r="CM974" s="39" t="str">
        <f t="shared" si="581"/>
        <v/>
      </c>
      <c r="CN974" s="39" t="str">
        <f t="shared" si="582"/>
        <v/>
      </c>
      <c r="CO974" s="42" t="str">
        <f t="shared" si="583"/>
        <v/>
      </c>
      <c r="CP974" s="42" t="str">
        <f t="shared" si="584"/>
        <v/>
      </c>
      <c r="CQ974" s="42" t="str">
        <f t="shared" si="585"/>
        <v/>
      </c>
      <c r="CR974" s="42" t="str">
        <f t="shared" si="586"/>
        <v/>
      </c>
      <c r="CS974" s="42" t="str">
        <f t="shared" si="587"/>
        <v/>
      </c>
      <c r="CT974" s="42" t="str">
        <f t="shared" si="588"/>
        <v/>
      </c>
      <c r="CU974" s="43" t="str">
        <f t="shared" si="589"/>
        <v/>
      </c>
      <c r="CV974" s="43" t="str">
        <f t="shared" si="590"/>
        <v/>
      </c>
      <c r="CW974" s="43" t="str">
        <f t="shared" si="591"/>
        <v/>
      </c>
      <c r="CX974" s="13"/>
    </row>
    <row r="975" spans="1:102" x14ac:dyDescent="0.25">
      <c r="A975" s="31"/>
      <c r="B975" s="13"/>
      <c r="C975" s="13"/>
      <c r="D975" s="13"/>
      <c r="E975" s="32"/>
      <c r="F975" s="32"/>
      <c r="G975" s="32"/>
      <c r="H975" s="32"/>
      <c r="I975" s="32"/>
      <c r="J975" s="13"/>
      <c r="K975" s="33"/>
      <c r="L975" s="34" t="str">
        <f>IFERROR(INDEX('Pokemon Data'!A:A,MATCH($A975,'Pokemon Data'!$B:$B,0)),"")</f>
        <v/>
      </c>
      <c r="M975" s="34" t="str">
        <f>IFERROR(INDEX('Pokemon Data'!I:I,MATCH($A975,'Pokemon Data'!$B:$B,0)),"")</f>
        <v/>
      </c>
      <c r="N975" s="34" t="str">
        <f>IFERROR(INDEX('Pokemon Data'!J:J,MATCH($A975,'Pokemon Data'!$B:$B,0)),"")</f>
        <v/>
      </c>
      <c r="O975" s="34" t="str">
        <f>IFERROR(INDEX('Pokemon Data'!K:K,MATCH($A975,'Pokemon Data'!$B:$B,0)),"")</f>
        <v/>
      </c>
      <c r="P975" s="35" t="str">
        <f>IFERROR(INDEX('Level Multipliers'!$A:$A,MATCH($D975,'Level Multipliers'!$B:$B,0)),"")</f>
        <v/>
      </c>
      <c r="Q975" s="36" t="str">
        <f>IFERROR(INDEX('Level Multipliers'!$D:$D,MATCH(P975,'Level Multipliers'!$A:$A,0)),"")</f>
        <v/>
      </c>
      <c r="R975" s="37" t="str">
        <f t="shared" si="555"/>
        <v/>
      </c>
      <c r="S975" s="37" t="str">
        <f t="shared" si="556"/>
        <v/>
      </c>
      <c r="T975" s="38" t="str">
        <f t="shared" si="557"/>
        <v/>
      </c>
      <c r="U975" s="38" t="str">
        <f t="shared" si="558"/>
        <v/>
      </c>
      <c r="V975" s="38" t="b">
        <f t="shared" si="559"/>
        <v>1</v>
      </c>
      <c r="W975" s="37" t="str">
        <f t="array" ref="W975:AG975">IF(V975,"",IVSolution($M975,$N975,$O975,R975,S975,T975,U975,$E975,$F975,$G975,$H975,$I975))</f>
        <v/>
      </c>
      <c r="X975" s="37" t="str">
        <v/>
      </c>
      <c r="Y975" s="37" t="str">
        <v/>
      </c>
      <c r="Z975" s="39" t="str">
        <v/>
      </c>
      <c r="AA975" s="39" t="str">
        <v/>
      </c>
      <c r="AB975" s="37" t="str">
        <v/>
      </c>
      <c r="AC975" s="37" t="str">
        <v/>
      </c>
      <c r="AD975" s="37" t="str">
        <v/>
      </c>
      <c r="AE975" s="37" t="str">
        <v/>
      </c>
      <c r="AF975" s="37" t="str">
        <v/>
      </c>
      <c r="AG975" s="37" t="str">
        <v/>
      </c>
      <c r="AH975" s="40" t="str">
        <f t="shared" si="560"/>
        <v/>
      </c>
      <c r="AI975" s="36" t="str">
        <f>IFERROR(INDEX('Level Multipliers'!$D:$D,MATCH(AH975,'Level Multipliers'!$A:$A,0)),"")</f>
        <v/>
      </c>
      <c r="AJ975" s="37" t="str">
        <f t="shared" si="561"/>
        <v/>
      </c>
      <c r="AK975" s="37" t="str">
        <f t="shared" si="562"/>
        <v/>
      </c>
      <c r="AL975" s="38" t="str">
        <f t="shared" si="563"/>
        <v/>
      </c>
      <c r="AM975" s="38" t="str">
        <f t="shared" si="564"/>
        <v/>
      </c>
      <c r="AN975" s="38" t="b">
        <f t="shared" si="565"/>
        <v>1</v>
      </c>
      <c r="AO975" s="37" t="str">
        <f t="array" ref="AO975:AY975">IF(AN975,"",IVSolution($M975,$N975,$O975,AJ975,AK975,AL975,AM975,$E975,$F975,$G975,$H975,$I975))</f>
        <v/>
      </c>
      <c r="AP975" s="37" t="str">
        <v/>
      </c>
      <c r="AQ975" s="37" t="str">
        <v/>
      </c>
      <c r="AR975" s="39" t="str">
        <v/>
      </c>
      <c r="AS975" s="39" t="str">
        <v/>
      </c>
      <c r="AT975" s="37" t="str">
        <v/>
      </c>
      <c r="AU975" s="37" t="str">
        <v/>
      </c>
      <c r="AV975" s="37" t="str">
        <v/>
      </c>
      <c r="AW975" s="37" t="str">
        <v/>
      </c>
      <c r="AX975" s="37" t="str">
        <v/>
      </c>
      <c r="AY975" s="37" t="str">
        <v/>
      </c>
      <c r="AZ975" s="40" t="str">
        <f t="shared" si="566"/>
        <v/>
      </c>
      <c r="BA975" s="36" t="str">
        <f>IFERROR(INDEX('Level Multipliers'!$D:$D,MATCH(AZ975,'Level Multipliers'!$A:$A,0)),"")</f>
        <v/>
      </c>
      <c r="BB975" s="37" t="str">
        <f t="shared" si="567"/>
        <v/>
      </c>
      <c r="BC975" s="37" t="str">
        <f t="shared" si="568"/>
        <v/>
      </c>
      <c r="BD975" s="38" t="str">
        <f t="shared" si="569"/>
        <v/>
      </c>
      <c r="BE975" s="38" t="str">
        <f t="shared" si="570"/>
        <v/>
      </c>
      <c r="BF975" s="38" t="b">
        <f t="shared" si="571"/>
        <v>1</v>
      </c>
      <c r="BG975" s="37" t="str">
        <f t="array" ref="BG975:BQ975">IF(BF975,"",IVSolution($M975,$N975,$O975,BB975,BC975,BD975,BE975,$E975,$F975,$G975,$H975,$I975))</f>
        <v/>
      </c>
      <c r="BH975" s="37" t="str">
        <v/>
      </c>
      <c r="BI975" s="37" t="str">
        <v/>
      </c>
      <c r="BJ975" s="39" t="str">
        <v/>
      </c>
      <c r="BK975" s="39" t="str">
        <v/>
      </c>
      <c r="BL975" s="37" t="str">
        <v/>
      </c>
      <c r="BM975" s="37" t="str">
        <v/>
      </c>
      <c r="BN975" s="37" t="str">
        <v/>
      </c>
      <c r="BO975" s="37" t="str">
        <v/>
      </c>
      <c r="BP975" s="37" t="str">
        <v/>
      </c>
      <c r="BQ975" s="37" t="str">
        <v/>
      </c>
      <c r="BR975" s="40" t="str">
        <f t="shared" si="572"/>
        <v/>
      </c>
      <c r="BS975" s="36" t="str">
        <f>IFERROR(INDEX('Level Multipliers'!$D:$D,MATCH(BR975,'Level Multipliers'!$A:$A,0)),"")</f>
        <v/>
      </c>
      <c r="BT975" s="37" t="str">
        <f t="shared" si="573"/>
        <v/>
      </c>
      <c r="BU975" s="37" t="str">
        <f t="shared" si="574"/>
        <v/>
      </c>
      <c r="BV975" s="38" t="str">
        <f t="shared" si="575"/>
        <v/>
      </c>
      <c r="BW975" s="38" t="str">
        <f t="shared" si="576"/>
        <v/>
      </c>
      <c r="BX975" s="38" t="b">
        <f t="shared" si="577"/>
        <v>1</v>
      </c>
      <c r="BY975" s="37" t="str">
        <f t="array" ref="BY975:CI975">IF(BX975,"",IVSolution($M975,$N975,$O975,BT975,BU975,BV975,BW975,$E975,$F975,$G975,$H975,$I975))</f>
        <v/>
      </c>
      <c r="BZ975" s="37" t="str">
        <v/>
      </c>
      <c r="CA975" s="37" t="str">
        <v/>
      </c>
      <c r="CB975" s="39" t="str">
        <v/>
      </c>
      <c r="CC975" s="39" t="str">
        <v/>
      </c>
      <c r="CD975" s="37" t="str">
        <v/>
      </c>
      <c r="CE975" s="37" t="str">
        <v/>
      </c>
      <c r="CF975" s="37" t="str">
        <v/>
      </c>
      <c r="CG975" s="37" t="str">
        <v/>
      </c>
      <c r="CH975" s="37" t="str">
        <v/>
      </c>
      <c r="CI975" s="37" t="str">
        <v/>
      </c>
      <c r="CJ975" s="41" t="str">
        <f t="shared" si="578"/>
        <v/>
      </c>
      <c r="CK975" s="41" t="str">
        <f t="shared" si="579"/>
        <v/>
      </c>
      <c r="CL975" s="61" t="str">
        <f t="shared" si="580"/>
        <v/>
      </c>
      <c r="CM975" s="39" t="str">
        <f t="shared" si="581"/>
        <v/>
      </c>
      <c r="CN975" s="39" t="str">
        <f t="shared" si="582"/>
        <v/>
      </c>
      <c r="CO975" s="42" t="str">
        <f t="shared" si="583"/>
        <v/>
      </c>
      <c r="CP975" s="42" t="str">
        <f t="shared" si="584"/>
        <v/>
      </c>
      <c r="CQ975" s="42" t="str">
        <f t="shared" si="585"/>
        <v/>
      </c>
      <c r="CR975" s="42" t="str">
        <f t="shared" si="586"/>
        <v/>
      </c>
      <c r="CS975" s="42" t="str">
        <f t="shared" si="587"/>
        <v/>
      </c>
      <c r="CT975" s="42" t="str">
        <f t="shared" si="588"/>
        <v/>
      </c>
      <c r="CU975" s="43" t="str">
        <f t="shared" si="589"/>
        <v/>
      </c>
      <c r="CV975" s="43" t="str">
        <f t="shared" si="590"/>
        <v/>
      </c>
      <c r="CW975" s="43" t="str">
        <f t="shared" si="591"/>
        <v/>
      </c>
      <c r="CX975" s="13"/>
    </row>
    <row r="976" spans="1:102" x14ac:dyDescent="0.25">
      <c r="A976" s="31"/>
      <c r="B976" s="13"/>
      <c r="C976" s="13"/>
      <c r="D976" s="13"/>
      <c r="E976" s="32"/>
      <c r="F976" s="32"/>
      <c r="G976" s="32"/>
      <c r="H976" s="32"/>
      <c r="I976" s="32"/>
      <c r="J976" s="13"/>
      <c r="K976" s="33"/>
      <c r="L976" s="34" t="str">
        <f>IFERROR(INDEX('Pokemon Data'!A:A,MATCH($A976,'Pokemon Data'!$B:$B,0)),"")</f>
        <v/>
      </c>
      <c r="M976" s="34" t="str">
        <f>IFERROR(INDEX('Pokemon Data'!I:I,MATCH($A976,'Pokemon Data'!$B:$B,0)),"")</f>
        <v/>
      </c>
      <c r="N976" s="34" t="str">
        <f>IFERROR(INDEX('Pokemon Data'!J:J,MATCH($A976,'Pokemon Data'!$B:$B,0)),"")</f>
        <v/>
      </c>
      <c r="O976" s="34" t="str">
        <f>IFERROR(INDEX('Pokemon Data'!K:K,MATCH($A976,'Pokemon Data'!$B:$B,0)),"")</f>
        <v/>
      </c>
      <c r="P976" s="35" t="str">
        <f>IFERROR(INDEX('Level Multipliers'!$A:$A,MATCH($D976,'Level Multipliers'!$B:$B,0)),"")</f>
        <v/>
      </c>
      <c r="Q976" s="36" t="str">
        <f>IFERROR(INDEX('Level Multipliers'!$D:$D,MATCH(P976,'Level Multipliers'!$A:$A,0)),"")</f>
        <v/>
      </c>
      <c r="R976" s="37" t="str">
        <f t="shared" si="555"/>
        <v/>
      </c>
      <c r="S976" s="37" t="str">
        <f t="shared" si="556"/>
        <v/>
      </c>
      <c r="T976" s="38" t="str">
        <f t="shared" si="557"/>
        <v/>
      </c>
      <c r="U976" s="38" t="str">
        <f t="shared" si="558"/>
        <v/>
      </c>
      <c r="V976" s="38" t="b">
        <f t="shared" si="559"/>
        <v>1</v>
      </c>
      <c r="W976" s="37" t="str">
        <f t="array" ref="W976:AG976">IF(V976,"",IVSolution($M976,$N976,$O976,R976,S976,T976,U976,$E976,$F976,$G976,$H976,$I976))</f>
        <v/>
      </c>
      <c r="X976" s="37" t="str">
        <v/>
      </c>
      <c r="Y976" s="37" t="str">
        <v/>
      </c>
      <c r="Z976" s="39" t="str">
        <v/>
      </c>
      <c r="AA976" s="39" t="str">
        <v/>
      </c>
      <c r="AB976" s="37" t="str">
        <v/>
      </c>
      <c r="AC976" s="37" t="str">
        <v/>
      </c>
      <c r="AD976" s="37" t="str">
        <v/>
      </c>
      <c r="AE976" s="37" t="str">
        <v/>
      </c>
      <c r="AF976" s="37" t="str">
        <v/>
      </c>
      <c r="AG976" s="37" t="str">
        <v/>
      </c>
      <c r="AH976" s="40" t="str">
        <f t="shared" si="560"/>
        <v/>
      </c>
      <c r="AI976" s="36" t="str">
        <f>IFERROR(INDEX('Level Multipliers'!$D:$D,MATCH(AH976,'Level Multipliers'!$A:$A,0)),"")</f>
        <v/>
      </c>
      <c r="AJ976" s="37" t="str">
        <f t="shared" si="561"/>
        <v/>
      </c>
      <c r="AK976" s="37" t="str">
        <f t="shared" si="562"/>
        <v/>
      </c>
      <c r="AL976" s="38" t="str">
        <f t="shared" si="563"/>
        <v/>
      </c>
      <c r="AM976" s="38" t="str">
        <f t="shared" si="564"/>
        <v/>
      </c>
      <c r="AN976" s="38" t="b">
        <f t="shared" si="565"/>
        <v>1</v>
      </c>
      <c r="AO976" s="37" t="str">
        <f t="array" ref="AO976:AY976">IF(AN976,"",IVSolution($M976,$N976,$O976,AJ976,AK976,AL976,AM976,$E976,$F976,$G976,$H976,$I976))</f>
        <v/>
      </c>
      <c r="AP976" s="37" t="str">
        <v/>
      </c>
      <c r="AQ976" s="37" t="str">
        <v/>
      </c>
      <c r="AR976" s="39" t="str">
        <v/>
      </c>
      <c r="AS976" s="39" t="str">
        <v/>
      </c>
      <c r="AT976" s="37" t="str">
        <v/>
      </c>
      <c r="AU976" s="37" t="str">
        <v/>
      </c>
      <c r="AV976" s="37" t="str">
        <v/>
      </c>
      <c r="AW976" s="37" t="str">
        <v/>
      </c>
      <c r="AX976" s="37" t="str">
        <v/>
      </c>
      <c r="AY976" s="37" t="str">
        <v/>
      </c>
      <c r="AZ976" s="40" t="str">
        <f t="shared" si="566"/>
        <v/>
      </c>
      <c r="BA976" s="36" t="str">
        <f>IFERROR(INDEX('Level Multipliers'!$D:$D,MATCH(AZ976,'Level Multipliers'!$A:$A,0)),"")</f>
        <v/>
      </c>
      <c r="BB976" s="37" t="str">
        <f t="shared" si="567"/>
        <v/>
      </c>
      <c r="BC976" s="37" t="str">
        <f t="shared" si="568"/>
        <v/>
      </c>
      <c r="BD976" s="38" t="str">
        <f t="shared" si="569"/>
        <v/>
      </c>
      <c r="BE976" s="38" t="str">
        <f t="shared" si="570"/>
        <v/>
      </c>
      <c r="BF976" s="38" t="b">
        <f t="shared" si="571"/>
        <v>1</v>
      </c>
      <c r="BG976" s="37" t="str">
        <f t="array" ref="BG976:BQ976">IF(BF976,"",IVSolution($M976,$N976,$O976,BB976,BC976,BD976,BE976,$E976,$F976,$G976,$H976,$I976))</f>
        <v/>
      </c>
      <c r="BH976" s="37" t="str">
        <v/>
      </c>
      <c r="BI976" s="37" t="str">
        <v/>
      </c>
      <c r="BJ976" s="39" t="str">
        <v/>
      </c>
      <c r="BK976" s="39" t="str">
        <v/>
      </c>
      <c r="BL976" s="37" t="str">
        <v/>
      </c>
      <c r="BM976" s="37" t="str">
        <v/>
      </c>
      <c r="BN976" s="37" t="str">
        <v/>
      </c>
      <c r="BO976" s="37" t="str">
        <v/>
      </c>
      <c r="BP976" s="37" t="str">
        <v/>
      </c>
      <c r="BQ976" s="37" t="str">
        <v/>
      </c>
      <c r="BR976" s="40" t="str">
        <f t="shared" si="572"/>
        <v/>
      </c>
      <c r="BS976" s="36" t="str">
        <f>IFERROR(INDEX('Level Multipliers'!$D:$D,MATCH(BR976,'Level Multipliers'!$A:$A,0)),"")</f>
        <v/>
      </c>
      <c r="BT976" s="37" t="str">
        <f t="shared" si="573"/>
        <v/>
      </c>
      <c r="BU976" s="37" t="str">
        <f t="shared" si="574"/>
        <v/>
      </c>
      <c r="BV976" s="38" t="str">
        <f t="shared" si="575"/>
        <v/>
      </c>
      <c r="BW976" s="38" t="str">
        <f t="shared" si="576"/>
        <v/>
      </c>
      <c r="BX976" s="38" t="b">
        <f t="shared" si="577"/>
        <v>1</v>
      </c>
      <c r="BY976" s="37" t="str">
        <f t="array" ref="BY976:CI976">IF(BX976,"",IVSolution($M976,$N976,$O976,BT976,BU976,BV976,BW976,$E976,$F976,$G976,$H976,$I976))</f>
        <v/>
      </c>
      <c r="BZ976" s="37" t="str">
        <v/>
      </c>
      <c r="CA976" s="37" t="str">
        <v/>
      </c>
      <c r="CB976" s="39" t="str">
        <v/>
      </c>
      <c r="CC976" s="39" t="str">
        <v/>
      </c>
      <c r="CD976" s="37" t="str">
        <v/>
      </c>
      <c r="CE976" s="37" t="str">
        <v/>
      </c>
      <c r="CF976" s="37" t="str">
        <v/>
      </c>
      <c r="CG976" s="37" t="str">
        <v/>
      </c>
      <c r="CH976" s="37" t="str">
        <v/>
      </c>
      <c r="CI976" s="37" t="str">
        <v/>
      </c>
      <c r="CJ976" s="41" t="str">
        <f t="shared" si="578"/>
        <v/>
      </c>
      <c r="CK976" s="41" t="str">
        <f t="shared" si="579"/>
        <v/>
      </c>
      <c r="CL976" s="61" t="str">
        <f t="shared" si="580"/>
        <v/>
      </c>
      <c r="CM976" s="39" t="str">
        <f t="shared" si="581"/>
        <v/>
      </c>
      <c r="CN976" s="39" t="str">
        <f t="shared" si="582"/>
        <v/>
      </c>
      <c r="CO976" s="42" t="str">
        <f t="shared" si="583"/>
        <v/>
      </c>
      <c r="CP976" s="42" t="str">
        <f t="shared" si="584"/>
        <v/>
      </c>
      <c r="CQ976" s="42" t="str">
        <f t="shared" si="585"/>
        <v/>
      </c>
      <c r="CR976" s="42" t="str">
        <f t="shared" si="586"/>
        <v/>
      </c>
      <c r="CS976" s="42" t="str">
        <f t="shared" si="587"/>
        <v/>
      </c>
      <c r="CT976" s="42" t="str">
        <f t="shared" si="588"/>
        <v/>
      </c>
      <c r="CU976" s="43" t="str">
        <f t="shared" si="589"/>
        <v/>
      </c>
      <c r="CV976" s="43" t="str">
        <f t="shared" si="590"/>
        <v/>
      </c>
      <c r="CW976" s="43" t="str">
        <f t="shared" si="591"/>
        <v/>
      </c>
      <c r="CX976" s="13"/>
    </row>
    <row r="977" spans="1:102" x14ac:dyDescent="0.25">
      <c r="A977" s="31"/>
      <c r="B977" s="13"/>
      <c r="C977" s="13"/>
      <c r="D977" s="13"/>
      <c r="E977" s="32"/>
      <c r="F977" s="32"/>
      <c r="G977" s="32"/>
      <c r="H977" s="32"/>
      <c r="I977" s="32"/>
      <c r="J977" s="13"/>
      <c r="K977" s="33"/>
      <c r="L977" s="34" t="str">
        <f>IFERROR(INDEX('Pokemon Data'!A:A,MATCH($A977,'Pokemon Data'!$B:$B,0)),"")</f>
        <v/>
      </c>
      <c r="M977" s="34" t="str">
        <f>IFERROR(INDEX('Pokemon Data'!I:I,MATCH($A977,'Pokemon Data'!$B:$B,0)),"")</f>
        <v/>
      </c>
      <c r="N977" s="34" t="str">
        <f>IFERROR(INDEX('Pokemon Data'!J:J,MATCH($A977,'Pokemon Data'!$B:$B,0)),"")</f>
        <v/>
      </c>
      <c r="O977" s="34" t="str">
        <f>IFERROR(INDEX('Pokemon Data'!K:K,MATCH($A977,'Pokemon Data'!$B:$B,0)),"")</f>
        <v/>
      </c>
      <c r="P977" s="35" t="str">
        <f>IFERROR(INDEX('Level Multipliers'!$A:$A,MATCH($D977,'Level Multipliers'!$B:$B,0)),"")</f>
        <v/>
      </c>
      <c r="Q977" s="36" t="str">
        <f>IFERROR(INDEX('Level Multipliers'!$D:$D,MATCH(P977,'Level Multipliers'!$A:$A,0)),"")</f>
        <v/>
      </c>
      <c r="R977" s="37" t="str">
        <f t="shared" si="555"/>
        <v/>
      </c>
      <c r="S977" s="37" t="str">
        <f t="shared" si="556"/>
        <v/>
      </c>
      <c r="T977" s="38" t="str">
        <f t="shared" si="557"/>
        <v/>
      </c>
      <c r="U977" s="38" t="str">
        <f t="shared" si="558"/>
        <v/>
      </c>
      <c r="V977" s="38" t="b">
        <f t="shared" si="559"/>
        <v>1</v>
      </c>
      <c r="W977" s="37" t="str">
        <f t="array" ref="W977:AG977">IF(V977,"",IVSolution($M977,$N977,$O977,R977,S977,T977,U977,$E977,$F977,$G977,$H977,$I977))</f>
        <v/>
      </c>
      <c r="X977" s="37" t="str">
        <v/>
      </c>
      <c r="Y977" s="37" t="str">
        <v/>
      </c>
      <c r="Z977" s="39" t="str">
        <v/>
      </c>
      <c r="AA977" s="39" t="str">
        <v/>
      </c>
      <c r="AB977" s="37" t="str">
        <v/>
      </c>
      <c r="AC977" s="37" t="str">
        <v/>
      </c>
      <c r="AD977" s="37" t="str">
        <v/>
      </c>
      <c r="AE977" s="37" t="str">
        <v/>
      </c>
      <c r="AF977" s="37" t="str">
        <v/>
      </c>
      <c r="AG977" s="37" t="str">
        <v/>
      </c>
      <c r="AH977" s="40" t="str">
        <f t="shared" si="560"/>
        <v/>
      </c>
      <c r="AI977" s="36" t="str">
        <f>IFERROR(INDEX('Level Multipliers'!$D:$D,MATCH(AH977,'Level Multipliers'!$A:$A,0)),"")</f>
        <v/>
      </c>
      <c r="AJ977" s="37" t="str">
        <f t="shared" si="561"/>
        <v/>
      </c>
      <c r="AK977" s="37" t="str">
        <f t="shared" si="562"/>
        <v/>
      </c>
      <c r="AL977" s="38" t="str">
        <f t="shared" si="563"/>
        <v/>
      </c>
      <c r="AM977" s="38" t="str">
        <f t="shared" si="564"/>
        <v/>
      </c>
      <c r="AN977" s="38" t="b">
        <f t="shared" si="565"/>
        <v>1</v>
      </c>
      <c r="AO977" s="37" t="str">
        <f t="array" ref="AO977:AY977">IF(AN977,"",IVSolution($M977,$N977,$O977,AJ977,AK977,AL977,AM977,$E977,$F977,$G977,$H977,$I977))</f>
        <v/>
      </c>
      <c r="AP977" s="37" t="str">
        <v/>
      </c>
      <c r="AQ977" s="37" t="str">
        <v/>
      </c>
      <c r="AR977" s="39" t="str">
        <v/>
      </c>
      <c r="AS977" s="39" t="str">
        <v/>
      </c>
      <c r="AT977" s="37" t="str">
        <v/>
      </c>
      <c r="AU977" s="37" t="str">
        <v/>
      </c>
      <c r="AV977" s="37" t="str">
        <v/>
      </c>
      <c r="AW977" s="37" t="str">
        <v/>
      </c>
      <c r="AX977" s="37" t="str">
        <v/>
      </c>
      <c r="AY977" s="37" t="str">
        <v/>
      </c>
      <c r="AZ977" s="40" t="str">
        <f t="shared" si="566"/>
        <v/>
      </c>
      <c r="BA977" s="36" t="str">
        <f>IFERROR(INDEX('Level Multipliers'!$D:$D,MATCH(AZ977,'Level Multipliers'!$A:$A,0)),"")</f>
        <v/>
      </c>
      <c r="BB977" s="37" t="str">
        <f t="shared" si="567"/>
        <v/>
      </c>
      <c r="BC977" s="37" t="str">
        <f t="shared" si="568"/>
        <v/>
      </c>
      <c r="BD977" s="38" t="str">
        <f t="shared" si="569"/>
        <v/>
      </c>
      <c r="BE977" s="38" t="str">
        <f t="shared" si="570"/>
        <v/>
      </c>
      <c r="BF977" s="38" t="b">
        <f t="shared" si="571"/>
        <v>1</v>
      </c>
      <c r="BG977" s="37" t="str">
        <f t="array" ref="BG977:BQ977">IF(BF977,"",IVSolution($M977,$N977,$O977,BB977,BC977,BD977,BE977,$E977,$F977,$G977,$H977,$I977))</f>
        <v/>
      </c>
      <c r="BH977" s="37" t="str">
        <v/>
      </c>
      <c r="BI977" s="37" t="str">
        <v/>
      </c>
      <c r="BJ977" s="39" t="str">
        <v/>
      </c>
      <c r="BK977" s="39" t="str">
        <v/>
      </c>
      <c r="BL977" s="37" t="str">
        <v/>
      </c>
      <c r="BM977" s="37" t="str">
        <v/>
      </c>
      <c r="BN977" s="37" t="str">
        <v/>
      </c>
      <c r="BO977" s="37" t="str">
        <v/>
      </c>
      <c r="BP977" s="37" t="str">
        <v/>
      </c>
      <c r="BQ977" s="37" t="str">
        <v/>
      </c>
      <c r="BR977" s="40" t="str">
        <f t="shared" si="572"/>
        <v/>
      </c>
      <c r="BS977" s="36" t="str">
        <f>IFERROR(INDEX('Level Multipliers'!$D:$D,MATCH(BR977,'Level Multipliers'!$A:$A,0)),"")</f>
        <v/>
      </c>
      <c r="BT977" s="37" t="str">
        <f t="shared" si="573"/>
        <v/>
      </c>
      <c r="BU977" s="37" t="str">
        <f t="shared" si="574"/>
        <v/>
      </c>
      <c r="BV977" s="38" t="str">
        <f t="shared" si="575"/>
        <v/>
      </c>
      <c r="BW977" s="38" t="str">
        <f t="shared" si="576"/>
        <v/>
      </c>
      <c r="BX977" s="38" t="b">
        <f t="shared" si="577"/>
        <v>1</v>
      </c>
      <c r="BY977" s="37" t="str">
        <f t="array" ref="BY977:CI977">IF(BX977,"",IVSolution($M977,$N977,$O977,BT977,BU977,BV977,BW977,$E977,$F977,$G977,$H977,$I977))</f>
        <v/>
      </c>
      <c r="BZ977" s="37" t="str">
        <v/>
      </c>
      <c r="CA977" s="37" t="str">
        <v/>
      </c>
      <c r="CB977" s="39" t="str">
        <v/>
      </c>
      <c r="CC977" s="39" t="str">
        <v/>
      </c>
      <c r="CD977" s="37" t="str">
        <v/>
      </c>
      <c r="CE977" s="37" t="str">
        <v/>
      </c>
      <c r="CF977" s="37" t="str">
        <v/>
      </c>
      <c r="CG977" s="37" t="str">
        <v/>
      </c>
      <c r="CH977" s="37" t="str">
        <v/>
      </c>
      <c r="CI977" s="37" t="str">
        <v/>
      </c>
      <c r="CJ977" s="41" t="str">
        <f t="shared" si="578"/>
        <v/>
      </c>
      <c r="CK977" s="41" t="str">
        <f t="shared" si="579"/>
        <v/>
      </c>
      <c r="CL977" s="61" t="str">
        <f t="shared" si="580"/>
        <v/>
      </c>
      <c r="CM977" s="39" t="str">
        <f t="shared" si="581"/>
        <v/>
      </c>
      <c r="CN977" s="39" t="str">
        <f t="shared" si="582"/>
        <v/>
      </c>
      <c r="CO977" s="42" t="str">
        <f t="shared" si="583"/>
        <v/>
      </c>
      <c r="CP977" s="42" t="str">
        <f t="shared" si="584"/>
        <v/>
      </c>
      <c r="CQ977" s="42" t="str">
        <f t="shared" si="585"/>
        <v/>
      </c>
      <c r="CR977" s="42" t="str">
        <f t="shared" si="586"/>
        <v/>
      </c>
      <c r="CS977" s="42" t="str">
        <f t="shared" si="587"/>
        <v/>
      </c>
      <c r="CT977" s="42" t="str">
        <f t="shared" si="588"/>
        <v/>
      </c>
      <c r="CU977" s="43" t="str">
        <f t="shared" si="589"/>
        <v/>
      </c>
      <c r="CV977" s="43" t="str">
        <f t="shared" si="590"/>
        <v/>
      </c>
      <c r="CW977" s="43" t="str">
        <f t="shared" si="591"/>
        <v/>
      </c>
      <c r="CX977" s="13"/>
    </row>
    <row r="978" spans="1:102" x14ac:dyDescent="0.25">
      <c r="A978" s="31"/>
      <c r="B978" s="13"/>
      <c r="C978" s="13"/>
      <c r="D978" s="13"/>
      <c r="E978" s="32"/>
      <c r="F978" s="32"/>
      <c r="G978" s="32"/>
      <c r="H978" s="32"/>
      <c r="I978" s="32"/>
      <c r="J978" s="13"/>
      <c r="K978" s="33"/>
      <c r="L978" s="34" t="str">
        <f>IFERROR(INDEX('Pokemon Data'!A:A,MATCH($A978,'Pokemon Data'!$B:$B,0)),"")</f>
        <v/>
      </c>
      <c r="M978" s="34" t="str">
        <f>IFERROR(INDEX('Pokemon Data'!I:I,MATCH($A978,'Pokemon Data'!$B:$B,0)),"")</f>
        <v/>
      </c>
      <c r="N978" s="34" t="str">
        <f>IFERROR(INDEX('Pokemon Data'!J:J,MATCH($A978,'Pokemon Data'!$B:$B,0)),"")</f>
        <v/>
      </c>
      <c r="O978" s="34" t="str">
        <f>IFERROR(INDEX('Pokemon Data'!K:K,MATCH($A978,'Pokemon Data'!$B:$B,0)),"")</f>
        <v/>
      </c>
      <c r="P978" s="35" t="str">
        <f>IFERROR(INDEX('Level Multipliers'!$A:$A,MATCH($D978,'Level Multipliers'!$B:$B,0)),"")</f>
        <v/>
      </c>
      <c r="Q978" s="36" t="str">
        <f>IFERROR(INDEX('Level Multipliers'!$D:$D,MATCH(P978,'Level Multipliers'!$A:$A,0)),"")</f>
        <v/>
      </c>
      <c r="R978" s="37" t="str">
        <f t="shared" si="555"/>
        <v/>
      </c>
      <c r="S978" s="37" t="str">
        <f t="shared" si="556"/>
        <v/>
      </c>
      <c r="T978" s="38" t="str">
        <f t="shared" si="557"/>
        <v/>
      </c>
      <c r="U978" s="38" t="str">
        <f t="shared" si="558"/>
        <v/>
      </c>
      <c r="V978" s="38" t="b">
        <f t="shared" si="559"/>
        <v>1</v>
      </c>
      <c r="W978" s="37" t="str">
        <f t="array" ref="W978:AG978">IF(V978,"",IVSolution($M978,$N978,$O978,R978,S978,T978,U978,$E978,$F978,$G978,$H978,$I978))</f>
        <v/>
      </c>
      <c r="X978" s="37" t="str">
        <v/>
      </c>
      <c r="Y978" s="37" t="str">
        <v/>
      </c>
      <c r="Z978" s="39" t="str">
        <v/>
      </c>
      <c r="AA978" s="39" t="str">
        <v/>
      </c>
      <c r="AB978" s="37" t="str">
        <v/>
      </c>
      <c r="AC978" s="37" t="str">
        <v/>
      </c>
      <c r="AD978" s="37" t="str">
        <v/>
      </c>
      <c r="AE978" s="37" t="str">
        <v/>
      </c>
      <c r="AF978" s="37" t="str">
        <v/>
      </c>
      <c r="AG978" s="37" t="str">
        <v/>
      </c>
      <c r="AH978" s="40" t="str">
        <f t="shared" si="560"/>
        <v/>
      </c>
      <c r="AI978" s="36" t="str">
        <f>IFERROR(INDEX('Level Multipliers'!$D:$D,MATCH(AH978,'Level Multipliers'!$A:$A,0)),"")</f>
        <v/>
      </c>
      <c r="AJ978" s="37" t="str">
        <f t="shared" si="561"/>
        <v/>
      </c>
      <c r="AK978" s="37" t="str">
        <f t="shared" si="562"/>
        <v/>
      </c>
      <c r="AL978" s="38" t="str">
        <f t="shared" si="563"/>
        <v/>
      </c>
      <c r="AM978" s="38" t="str">
        <f t="shared" si="564"/>
        <v/>
      </c>
      <c r="AN978" s="38" t="b">
        <f t="shared" si="565"/>
        <v>1</v>
      </c>
      <c r="AO978" s="37" t="str">
        <f t="array" ref="AO978:AY978">IF(AN978,"",IVSolution($M978,$N978,$O978,AJ978,AK978,AL978,AM978,$E978,$F978,$G978,$H978,$I978))</f>
        <v/>
      </c>
      <c r="AP978" s="37" t="str">
        <v/>
      </c>
      <c r="AQ978" s="37" t="str">
        <v/>
      </c>
      <c r="AR978" s="39" t="str">
        <v/>
      </c>
      <c r="AS978" s="39" t="str">
        <v/>
      </c>
      <c r="AT978" s="37" t="str">
        <v/>
      </c>
      <c r="AU978" s="37" t="str">
        <v/>
      </c>
      <c r="AV978" s="37" t="str">
        <v/>
      </c>
      <c r="AW978" s="37" t="str">
        <v/>
      </c>
      <c r="AX978" s="37" t="str">
        <v/>
      </c>
      <c r="AY978" s="37" t="str">
        <v/>
      </c>
      <c r="AZ978" s="40" t="str">
        <f t="shared" si="566"/>
        <v/>
      </c>
      <c r="BA978" s="36" t="str">
        <f>IFERROR(INDEX('Level Multipliers'!$D:$D,MATCH(AZ978,'Level Multipliers'!$A:$A,0)),"")</f>
        <v/>
      </c>
      <c r="BB978" s="37" t="str">
        <f t="shared" si="567"/>
        <v/>
      </c>
      <c r="BC978" s="37" t="str">
        <f t="shared" si="568"/>
        <v/>
      </c>
      <c r="BD978" s="38" t="str">
        <f t="shared" si="569"/>
        <v/>
      </c>
      <c r="BE978" s="38" t="str">
        <f t="shared" si="570"/>
        <v/>
      </c>
      <c r="BF978" s="38" t="b">
        <f t="shared" si="571"/>
        <v>1</v>
      </c>
      <c r="BG978" s="37" t="str">
        <f t="array" ref="BG978:BQ978">IF(BF978,"",IVSolution($M978,$N978,$O978,BB978,BC978,BD978,BE978,$E978,$F978,$G978,$H978,$I978))</f>
        <v/>
      </c>
      <c r="BH978" s="37" t="str">
        <v/>
      </c>
      <c r="BI978" s="37" t="str">
        <v/>
      </c>
      <c r="BJ978" s="39" t="str">
        <v/>
      </c>
      <c r="BK978" s="39" t="str">
        <v/>
      </c>
      <c r="BL978" s="37" t="str">
        <v/>
      </c>
      <c r="BM978" s="37" t="str">
        <v/>
      </c>
      <c r="BN978" s="37" t="str">
        <v/>
      </c>
      <c r="BO978" s="37" t="str">
        <v/>
      </c>
      <c r="BP978" s="37" t="str">
        <v/>
      </c>
      <c r="BQ978" s="37" t="str">
        <v/>
      </c>
      <c r="BR978" s="40" t="str">
        <f t="shared" si="572"/>
        <v/>
      </c>
      <c r="BS978" s="36" t="str">
        <f>IFERROR(INDEX('Level Multipliers'!$D:$D,MATCH(BR978,'Level Multipliers'!$A:$A,0)),"")</f>
        <v/>
      </c>
      <c r="BT978" s="37" t="str">
        <f t="shared" si="573"/>
        <v/>
      </c>
      <c r="BU978" s="37" t="str">
        <f t="shared" si="574"/>
        <v/>
      </c>
      <c r="BV978" s="38" t="str">
        <f t="shared" si="575"/>
        <v/>
      </c>
      <c r="BW978" s="38" t="str">
        <f t="shared" si="576"/>
        <v/>
      </c>
      <c r="BX978" s="38" t="b">
        <f t="shared" si="577"/>
        <v>1</v>
      </c>
      <c r="BY978" s="37" t="str">
        <f t="array" ref="BY978:CI978">IF(BX978,"",IVSolution($M978,$N978,$O978,BT978,BU978,BV978,BW978,$E978,$F978,$G978,$H978,$I978))</f>
        <v/>
      </c>
      <c r="BZ978" s="37" t="str">
        <v/>
      </c>
      <c r="CA978" s="37" t="str">
        <v/>
      </c>
      <c r="CB978" s="39" t="str">
        <v/>
      </c>
      <c r="CC978" s="39" t="str">
        <v/>
      </c>
      <c r="CD978" s="37" t="str">
        <v/>
      </c>
      <c r="CE978" s="37" t="str">
        <v/>
      </c>
      <c r="CF978" s="37" t="str">
        <v/>
      </c>
      <c r="CG978" s="37" t="str">
        <v/>
      </c>
      <c r="CH978" s="37" t="str">
        <v/>
      </c>
      <c r="CI978" s="37" t="str">
        <v/>
      </c>
      <c r="CJ978" s="41" t="str">
        <f t="shared" si="578"/>
        <v/>
      </c>
      <c r="CK978" s="41" t="str">
        <f t="shared" si="579"/>
        <v/>
      </c>
      <c r="CL978" s="61" t="str">
        <f t="shared" si="580"/>
        <v/>
      </c>
      <c r="CM978" s="39" t="str">
        <f t="shared" si="581"/>
        <v/>
      </c>
      <c r="CN978" s="39" t="str">
        <f t="shared" si="582"/>
        <v/>
      </c>
      <c r="CO978" s="42" t="str">
        <f t="shared" si="583"/>
        <v/>
      </c>
      <c r="CP978" s="42" t="str">
        <f t="shared" si="584"/>
        <v/>
      </c>
      <c r="CQ978" s="42" t="str">
        <f t="shared" si="585"/>
        <v/>
      </c>
      <c r="CR978" s="42" t="str">
        <f t="shared" si="586"/>
        <v/>
      </c>
      <c r="CS978" s="42" t="str">
        <f t="shared" si="587"/>
        <v/>
      </c>
      <c r="CT978" s="42" t="str">
        <f t="shared" si="588"/>
        <v/>
      </c>
      <c r="CU978" s="43" t="str">
        <f t="shared" si="589"/>
        <v/>
      </c>
      <c r="CV978" s="43" t="str">
        <f t="shared" si="590"/>
        <v/>
      </c>
      <c r="CW978" s="43" t="str">
        <f t="shared" si="591"/>
        <v/>
      </c>
      <c r="CX978" s="13"/>
    </row>
    <row r="979" spans="1:102" x14ac:dyDescent="0.25">
      <c r="A979" s="31"/>
      <c r="B979" s="13"/>
      <c r="C979" s="13"/>
      <c r="D979" s="13"/>
      <c r="E979" s="32"/>
      <c r="F979" s="32"/>
      <c r="G979" s="32"/>
      <c r="H979" s="32"/>
      <c r="I979" s="32"/>
      <c r="J979" s="13"/>
      <c r="K979" s="33"/>
      <c r="L979" s="34" t="str">
        <f>IFERROR(INDEX('Pokemon Data'!A:A,MATCH($A979,'Pokemon Data'!$B:$B,0)),"")</f>
        <v/>
      </c>
      <c r="M979" s="34" t="str">
        <f>IFERROR(INDEX('Pokemon Data'!I:I,MATCH($A979,'Pokemon Data'!$B:$B,0)),"")</f>
        <v/>
      </c>
      <c r="N979" s="34" t="str">
        <f>IFERROR(INDEX('Pokemon Data'!J:J,MATCH($A979,'Pokemon Data'!$B:$B,0)),"")</f>
        <v/>
      </c>
      <c r="O979" s="34" t="str">
        <f>IFERROR(INDEX('Pokemon Data'!K:K,MATCH($A979,'Pokemon Data'!$B:$B,0)),"")</f>
        <v/>
      </c>
      <c r="P979" s="35" t="str">
        <f>IFERROR(INDEX('Level Multipliers'!$A:$A,MATCH($D979,'Level Multipliers'!$B:$B,0)),"")</f>
        <v/>
      </c>
      <c r="Q979" s="36" t="str">
        <f>IFERROR(INDEX('Level Multipliers'!$D:$D,MATCH(P979,'Level Multipliers'!$A:$A,0)),"")</f>
        <v/>
      </c>
      <c r="R979" s="37" t="str">
        <f t="shared" si="555"/>
        <v/>
      </c>
      <c r="S979" s="37" t="str">
        <f t="shared" si="556"/>
        <v/>
      </c>
      <c r="T979" s="38" t="str">
        <f t="shared" si="557"/>
        <v/>
      </c>
      <c r="U979" s="38" t="str">
        <f t="shared" si="558"/>
        <v/>
      </c>
      <c r="V979" s="38" t="b">
        <f t="shared" si="559"/>
        <v>1</v>
      </c>
      <c r="W979" s="37" t="str">
        <f t="array" ref="W979:AG979">IF(V979,"",IVSolution($M979,$N979,$O979,R979,S979,T979,U979,$E979,$F979,$G979,$H979,$I979))</f>
        <v/>
      </c>
      <c r="X979" s="37" t="str">
        <v/>
      </c>
      <c r="Y979" s="37" t="str">
        <v/>
      </c>
      <c r="Z979" s="39" t="str">
        <v/>
      </c>
      <c r="AA979" s="39" t="str">
        <v/>
      </c>
      <c r="AB979" s="37" t="str">
        <v/>
      </c>
      <c r="AC979" s="37" t="str">
        <v/>
      </c>
      <c r="AD979" s="37" t="str">
        <v/>
      </c>
      <c r="AE979" s="37" t="str">
        <v/>
      </c>
      <c r="AF979" s="37" t="str">
        <v/>
      </c>
      <c r="AG979" s="37" t="str">
        <v/>
      </c>
      <c r="AH979" s="40" t="str">
        <f t="shared" si="560"/>
        <v/>
      </c>
      <c r="AI979" s="36" t="str">
        <f>IFERROR(INDEX('Level Multipliers'!$D:$D,MATCH(AH979,'Level Multipliers'!$A:$A,0)),"")</f>
        <v/>
      </c>
      <c r="AJ979" s="37" t="str">
        <f t="shared" si="561"/>
        <v/>
      </c>
      <c r="AK979" s="37" t="str">
        <f t="shared" si="562"/>
        <v/>
      </c>
      <c r="AL979" s="38" t="str">
        <f t="shared" si="563"/>
        <v/>
      </c>
      <c r="AM979" s="38" t="str">
        <f t="shared" si="564"/>
        <v/>
      </c>
      <c r="AN979" s="38" t="b">
        <f t="shared" si="565"/>
        <v>1</v>
      </c>
      <c r="AO979" s="37" t="str">
        <f t="array" ref="AO979:AY979">IF(AN979,"",IVSolution($M979,$N979,$O979,AJ979,AK979,AL979,AM979,$E979,$F979,$G979,$H979,$I979))</f>
        <v/>
      </c>
      <c r="AP979" s="37" t="str">
        <v/>
      </c>
      <c r="AQ979" s="37" t="str">
        <v/>
      </c>
      <c r="AR979" s="39" t="str">
        <v/>
      </c>
      <c r="AS979" s="39" t="str">
        <v/>
      </c>
      <c r="AT979" s="37" t="str">
        <v/>
      </c>
      <c r="AU979" s="37" t="str">
        <v/>
      </c>
      <c r="AV979" s="37" t="str">
        <v/>
      </c>
      <c r="AW979" s="37" t="str">
        <v/>
      </c>
      <c r="AX979" s="37" t="str">
        <v/>
      </c>
      <c r="AY979" s="37" t="str">
        <v/>
      </c>
      <c r="AZ979" s="40" t="str">
        <f t="shared" si="566"/>
        <v/>
      </c>
      <c r="BA979" s="36" t="str">
        <f>IFERROR(INDEX('Level Multipliers'!$D:$D,MATCH(AZ979,'Level Multipliers'!$A:$A,0)),"")</f>
        <v/>
      </c>
      <c r="BB979" s="37" t="str">
        <f t="shared" si="567"/>
        <v/>
      </c>
      <c r="BC979" s="37" t="str">
        <f t="shared" si="568"/>
        <v/>
      </c>
      <c r="BD979" s="38" t="str">
        <f t="shared" si="569"/>
        <v/>
      </c>
      <c r="BE979" s="38" t="str">
        <f t="shared" si="570"/>
        <v/>
      </c>
      <c r="BF979" s="38" t="b">
        <f t="shared" si="571"/>
        <v>1</v>
      </c>
      <c r="BG979" s="37" t="str">
        <f t="array" ref="BG979:BQ979">IF(BF979,"",IVSolution($M979,$N979,$O979,BB979,BC979,BD979,BE979,$E979,$F979,$G979,$H979,$I979))</f>
        <v/>
      </c>
      <c r="BH979" s="37" t="str">
        <v/>
      </c>
      <c r="BI979" s="37" t="str">
        <v/>
      </c>
      <c r="BJ979" s="39" t="str">
        <v/>
      </c>
      <c r="BK979" s="39" t="str">
        <v/>
      </c>
      <c r="BL979" s="37" t="str">
        <v/>
      </c>
      <c r="BM979" s="37" t="str">
        <v/>
      </c>
      <c r="BN979" s="37" t="str">
        <v/>
      </c>
      <c r="BO979" s="37" t="str">
        <v/>
      </c>
      <c r="BP979" s="37" t="str">
        <v/>
      </c>
      <c r="BQ979" s="37" t="str">
        <v/>
      </c>
      <c r="BR979" s="40" t="str">
        <f t="shared" si="572"/>
        <v/>
      </c>
      <c r="BS979" s="36" t="str">
        <f>IFERROR(INDEX('Level Multipliers'!$D:$D,MATCH(BR979,'Level Multipliers'!$A:$A,0)),"")</f>
        <v/>
      </c>
      <c r="BT979" s="37" t="str">
        <f t="shared" si="573"/>
        <v/>
      </c>
      <c r="BU979" s="37" t="str">
        <f t="shared" si="574"/>
        <v/>
      </c>
      <c r="BV979" s="38" t="str">
        <f t="shared" si="575"/>
        <v/>
      </c>
      <c r="BW979" s="38" t="str">
        <f t="shared" si="576"/>
        <v/>
      </c>
      <c r="BX979" s="38" t="b">
        <f t="shared" si="577"/>
        <v>1</v>
      </c>
      <c r="BY979" s="37" t="str">
        <f t="array" ref="BY979:CI979">IF(BX979,"",IVSolution($M979,$N979,$O979,BT979,BU979,BV979,BW979,$E979,$F979,$G979,$H979,$I979))</f>
        <v/>
      </c>
      <c r="BZ979" s="37" t="str">
        <v/>
      </c>
      <c r="CA979" s="37" t="str">
        <v/>
      </c>
      <c r="CB979" s="39" t="str">
        <v/>
      </c>
      <c r="CC979" s="39" t="str">
        <v/>
      </c>
      <c r="CD979" s="37" t="str">
        <v/>
      </c>
      <c r="CE979" s="37" t="str">
        <v/>
      </c>
      <c r="CF979" s="37" t="str">
        <v/>
      </c>
      <c r="CG979" s="37" t="str">
        <v/>
      </c>
      <c r="CH979" s="37" t="str">
        <v/>
      </c>
      <c r="CI979" s="37" t="str">
        <v/>
      </c>
      <c r="CJ979" s="41" t="str">
        <f t="shared" si="578"/>
        <v/>
      </c>
      <c r="CK979" s="41" t="str">
        <f t="shared" si="579"/>
        <v/>
      </c>
      <c r="CL979" s="61" t="str">
        <f t="shared" si="580"/>
        <v/>
      </c>
      <c r="CM979" s="39" t="str">
        <f t="shared" si="581"/>
        <v/>
      </c>
      <c r="CN979" s="39" t="str">
        <f t="shared" si="582"/>
        <v/>
      </c>
      <c r="CO979" s="42" t="str">
        <f t="shared" si="583"/>
        <v/>
      </c>
      <c r="CP979" s="42" t="str">
        <f t="shared" si="584"/>
        <v/>
      </c>
      <c r="CQ979" s="42" t="str">
        <f t="shared" si="585"/>
        <v/>
      </c>
      <c r="CR979" s="42" t="str">
        <f t="shared" si="586"/>
        <v/>
      </c>
      <c r="CS979" s="42" t="str">
        <f t="shared" si="587"/>
        <v/>
      </c>
      <c r="CT979" s="42" t="str">
        <f t="shared" si="588"/>
        <v/>
      </c>
      <c r="CU979" s="43" t="str">
        <f t="shared" si="589"/>
        <v/>
      </c>
      <c r="CV979" s="43" t="str">
        <f t="shared" si="590"/>
        <v/>
      </c>
      <c r="CW979" s="43" t="str">
        <f t="shared" si="591"/>
        <v/>
      </c>
      <c r="CX979" s="13"/>
    </row>
    <row r="980" spans="1:102" x14ac:dyDescent="0.25">
      <c r="A980" s="31"/>
      <c r="B980" s="13"/>
      <c r="C980" s="13"/>
      <c r="D980" s="13"/>
      <c r="E980" s="32"/>
      <c r="F980" s="32"/>
      <c r="G980" s="32"/>
      <c r="H980" s="32"/>
      <c r="I980" s="32"/>
      <c r="J980" s="13"/>
      <c r="K980" s="33"/>
      <c r="L980" s="34" t="str">
        <f>IFERROR(INDEX('Pokemon Data'!A:A,MATCH($A980,'Pokemon Data'!$B:$B,0)),"")</f>
        <v/>
      </c>
      <c r="M980" s="34" t="str">
        <f>IFERROR(INDEX('Pokemon Data'!I:I,MATCH($A980,'Pokemon Data'!$B:$B,0)),"")</f>
        <v/>
      </c>
      <c r="N980" s="34" t="str">
        <f>IFERROR(INDEX('Pokemon Data'!J:J,MATCH($A980,'Pokemon Data'!$B:$B,0)),"")</f>
        <v/>
      </c>
      <c r="O980" s="34" t="str">
        <f>IFERROR(INDEX('Pokemon Data'!K:K,MATCH($A980,'Pokemon Data'!$B:$B,0)),"")</f>
        <v/>
      </c>
      <c r="P980" s="35" t="str">
        <f>IFERROR(INDEX('Level Multipliers'!$A:$A,MATCH($D980,'Level Multipliers'!$B:$B,0)),"")</f>
        <v/>
      </c>
      <c r="Q980" s="36" t="str">
        <f>IFERROR(INDEX('Level Multipliers'!$D:$D,MATCH(P980,'Level Multipliers'!$A:$A,0)),"")</f>
        <v/>
      </c>
      <c r="R980" s="37" t="str">
        <f t="shared" si="555"/>
        <v/>
      </c>
      <c r="S980" s="37" t="str">
        <f t="shared" si="556"/>
        <v/>
      </c>
      <c r="T980" s="38" t="str">
        <f t="shared" si="557"/>
        <v/>
      </c>
      <c r="U980" s="38" t="str">
        <f t="shared" si="558"/>
        <v/>
      </c>
      <c r="V980" s="38" t="b">
        <f t="shared" si="559"/>
        <v>1</v>
      </c>
      <c r="W980" s="37" t="str">
        <f t="array" ref="W980:AG980">IF(V980,"",IVSolution($M980,$N980,$O980,R980,S980,T980,U980,$E980,$F980,$G980,$H980,$I980))</f>
        <v/>
      </c>
      <c r="X980" s="37" t="str">
        <v/>
      </c>
      <c r="Y980" s="37" t="str">
        <v/>
      </c>
      <c r="Z980" s="39" t="str">
        <v/>
      </c>
      <c r="AA980" s="39" t="str">
        <v/>
      </c>
      <c r="AB980" s="37" t="str">
        <v/>
      </c>
      <c r="AC980" s="37" t="str">
        <v/>
      </c>
      <c r="AD980" s="37" t="str">
        <v/>
      </c>
      <c r="AE980" s="37" t="str">
        <v/>
      </c>
      <c r="AF980" s="37" t="str">
        <v/>
      </c>
      <c r="AG980" s="37" t="str">
        <v/>
      </c>
      <c r="AH980" s="40" t="str">
        <f t="shared" si="560"/>
        <v/>
      </c>
      <c r="AI980" s="36" t="str">
        <f>IFERROR(INDEX('Level Multipliers'!$D:$D,MATCH(AH980,'Level Multipliers'!$A:$A,0)),"")</f>
        <v/>
      </c>
      <c r="AJ980" s="37" t="str">
        <f t="shared" si="561"/>
        <v/>
      </c>
      <c r="AK980" s="37" t="str">
        <f t="shared" si="562"/>
        <v/>
      </c>
      <c r="AL980" s="38" t="str">
        <f t="shared" si="563"/>
        <v/>
      </c>
      <c r="AM980" s="38" t="str">
        <f t="shared" si="564"/>
        <v/>
      </c>
      <c r="AN980" s="38" t="b">
        <f t="shared" si="565"/>
        <v>1</v>
      </c>
      <c r="AO980" s="37" t="str">
        <f t="array" ref="AO980:AY980">IF(AN980,"",IVSolution($M980,$N980,$O980,AJ980,AK980,AL980,AM980,$E980,$F980,$G980,$H980,$I980))</f>
        <v/>
      </c>
      <c r="AP980" s="37" t="str">
        <v/>
      </c>
      <c r="AQ980" s="37" t="str">
        <v/>
      </c>
      <c r="AR980" s="39" t="str">
        <v/>
      </c>
      <c r="AS980" s="39" t="str">
        <v/>
      </c>
      <c r="AT980" s="37" t="str">
        <v/>
      </c>
      <c r="AU980" s="37" t="str">
        <v/>
      </c>
      <c r="AV980" s="37" t="str">
        <v/>
      </c>
      <c r="AW980" s="37" t="str">
        <v/>
      </c>
      <c r="AX980" s="37" t="str">
        <v/>
      </c>
      <c r="AY980" s="37" t="str">
        <v/>
      </c>
      <c r="AZ980" s="40" t="str">
        <f t="shared" si="566"/>
        <v/>
      </c>
      <c r="BA980" s="36" t="str">
        <f>IFERROR(INDEX('Level Multipliers'!$D:$D,MATCH(AZ980,'Level Multipliers'!$A:$A,0)),"")</f>
        <v/>
      </c>
      <c r="BB980" s="37" t="str">
        <f t="shared" si="567"/>
        <v/>
      </c>
      <c r="BC980" s="37" t="str">
        <f t="shared" si="568"/>
        <v/>
      </c>
      <c r="BD980" s="38" t="str">
        <f t="shared" si="569"/>
        <v/>
      </c>
      <c r="BE980" s="38" t="str">
        <f t="shared" si="570"/>
        <v/>
      </c>
      <c r="BF980" s="38" t="b">
        <f t="shared" si="571"/>
        <v>1</v>
      </c>
      <c r="BG980" s="37" t="str">
        <f t="array" ref="BG980:BQ980">IF(BF980,"",IVSolution($M980,$N980,$O980,BB980,BC980,BD980,BE980,$E980,$F980,$G980,$H980,$I980))</f>
        <v/>
      </c>
      <c r="BH980" s="37" t="str">
        <v/>
      </c>
      <c r="BI980" s="37" t="str">
        <v/>
      </c>
      <c r="BJ980" s="39" t="str">
        <v/>
      </c>
      <c r="BK980" s="39" t="str">
        <v/>
      </c>
      <c r="BL980" s="37" t="str">
        <v/>
      </c>
      <c r="BM980" s="37" t="str">
        <v/>
      </c>
      <c r="BN980" s="37" t="str">
        <v/>
      </c>
      <c r="BO980" s="37" t="str">
        <v/>
      </c>
      <c r="BP980" s="37" t="str">
        <v/>
      </c>
      <c r="BQ980" s="37" t="str">
        <v/>
      </c>
      <c r="BR980" s="40" t="str">
        <f t="shared" si="572"/>
        <v/>
      </c>
      <c r="BS980" s="36" t="str">
        <f>IFERROR(INDEX('Level Multipliers'!$D:$D,MATCH(BR980,'Level Multipliers'!$A:$A,0)),"")</f>
        <v/>
      </c>
      <c r="BT980" s="37" t="str">
        <f t="shared" si="573"/>
        <v/>
      </c>
      <c r="BU980" s="37" t="str">
        <f t="shared" si="574"/>
        <v/>
      </c>
      <c r="BV980" s="38" t="str">
        <f t="shared" si="575"/>
        <v/>
      </c>
      <c r="BW980" s="38" t="str">
        <f t="shared" si="576"/>
        <v/>
      </c>
      <c r="BX980" s="38" t="b">
        <f t="shared" si="577"/>
        <v>1</v>
      </c>
      <c r="BY980" s="37" t="str">
        <f t="array" ref="BY980:CI980">IF(BX980,"",IVSolution($M980,$N980,$O980,BT980,BU980,BV980,BW980,$E980,$F980,$G980,$H980,$I980))</f>
        <v/>
      </c>
      <c r="BZ980" s="37" t="str">
        <v/>
      </c>
      <c r="CA980" s="37" t="str">
        <v/>
      </c>
      <c r="CB980" s="39" t="str">
        <v/>
      </c>
      <c r="CC980" s="39" t="str">
        <v/>
      </c>
      <c r="CD980" s="37" t="str">
        <v/>
      </c>
      <c r="CE980" s="37" t="str">
        <v/>
      </c>
      <c r="CF980" s="37" t="str">
        <v/>
      </c>
      <c r="CG980" s="37" t="str">
        <v/>
      </c>
      <c r="CH980" s="37" t="str">
        <v/>
      </c>
      <c r="CI980" s="37" t="str">
        <v/>
      </c>
      <c r="CJ980" s="41" t="str">
        <f t="shared" si="578"/>
        <v/>
      </c>
      <c r="CK980" s="41" t="str">
        <f t="shared" si="579"/>
        <v/>
      </c>
      <c r="CL980" s="61" t="str">
        <f t="shared" si="580"/>
        <v/>
      </c>
      <c r="CM980" s="39" t="str">
        <f t="shared" si="581"/>
        <v/>
      </c>
      <c r="CN980" s="39" t="str">
        <f t="shared" si="582"/>
        <v/>
      </c>
      <c r="CO980" s="42" t="str">
        <f t="shared" si="583"/>
        <v/>
      </c>
      <c r="CP980" s="42" t="str">
        <f t="shared" si="584"/>
        <v/>
      </c>
      <c r="CQ980" s="42" t="str">
        <f t="shared" si="585"/>
        <v/>
      </c>
      <c r="CR980" s="42" t="str">
        <f t="shared" si="586"/>
        <v/>
      </c>
      <c r="CS980" s="42" t="str">
        <f t="shared" si="587"/>
        <v/>
      </c>
      <c r="CT980" s="42" t="str">
        <f t="shared" si="588"/>
        <v/>
      </c>
      <c r="CU980" s="43" t="str">
        <f t="shared" si="589"/>
        <v/>
      </c>
      <c r="CV980" s="43" t="str">
        <f t="shared" si="590"/>
        <v/>
      </c>
      <c r="CW980" s="43" t="str">
        <f t="shared" si="591"/>
        <v/>
      </c>
      <c r="CX980" s="13"/>
    </row>
    <row r="981" spans="1:102" x14ac:dyDescent="0.25">
      <c r="A981" s="31"/>
      <c r="B981" s="13"/>
      <c r="C981" s="13"/>
      <c r="D981" s="13"/>
      <c r="E981" s="32"/>
      <c r="F981" s="32"/>
      <c r="G981" s="32"/>
      <c r="H981" s="32"/>
      <c r="I981" s="32"/>
      <c r="J981" s="13"/>
      <c r="K981" s="33"/>
      <c r="L981" s="34" t="str">
        <f>IFERROR(INDEX('Pokemon Data'!A:A,MATCH($A981,'Pokemon Data'!$B:$B,0)),"")</f>
        <v/>
      </c>
      <c r="M981" s="34" t="str">
        <f>IFERROR(INDEX('Pokemon Data'!I:I,MATCH($A981,'Pokemon Data'!$B:$B,0)),"")</f>
        <v/>
      </c>
      <c r="N981" s="34" t="str">
        <f>IFERROR(INDEX('Pokemon Data'!J:J,MATCH($A981,'Pokemon Data'!$B:$B,0)),"")</f>
        <v/>
      </c>
      <c r="O981" s="34" t="str">
        <f>IFERROR(INDEX('Pokemon Data'!K:K,MATCH($A981,'Pokemon Data'!$B:$B,0)),"")</f>
        <v/>
      </c>
      <c r="P981" s="35" t="str">
        <f>IFERROR(INDEX('Level Multipliers'!$A:$A,MATCH($D981,'Level Multipliers'!$B:$B,0)),"")</f>
        <v/>
      </c>
      <c r="Q981" s="36" t="str">
        <f>IFERROR(INDEX('Level Multipliers'!$D:$D,MATCH(P981,'Level Multipliers'!$A:$A,0)),"")</f>
        <v/>
      </c>
      <c r="R981" s="37" t="str">
        <f t="shared" si="555"/>
        <v/>
      </c>
      <c r="S981" s="37" t="str">
        <f t="shared" si="556"/>
        <v/>
      </c>
      <c r="T981" s="38" t="str">
        <f t="shared" si="557"/>
        <v/>
      </c>
      <c r="U981" s="38" t="str">
        <f t="shared" si="558"/>
        <v/>
      </c>
      <c r="V981" s="38" t="b">
        <f t="shared" si="559"/>
        <v>1</v>
      </c>
      <c r="W981" s="37" t="str">
        <f t="array" ref="W981:AG981">IF(V981,"",IVSolution($M981,$N981,$O981,R981,S981,T981,U981,$E981,$F981,$G981,$H981,$I981))</f>
        <v/>
      </c>
      <c r="X981" s="37" t="str">
        <v/>
      </c>
      <c r="Y981" s="37" t="str">
        <v/>
      </c>
      <c r="Z981" s="39" t="str">
        <v/>
      </c>
      <c r="AA981" s="39" t="str">
        <v/>
      </c>
      <c r="AB981" s="37" t="str">
        <v/>
      </c>
      <c r="AC981" s="37" t="str">
        <v/>
      </c>
      <c r="AD981" s="37" t="str">
        <v/>
      </c>
      <c r="AE981" s="37" t="str">
        <v/>
      </c>
      <c r="AF981" s="37" t="str">
        <v/>
      </c>
      <c r="AG981" s="37" t="str">
        <v/>
      </c>
      <c r="AH981" s="40" t="str">
        <f t="shared" si="560"/>
        <v/>
      </c>
      <c r="AI981" s="36" t="str">
        <f>IFERROR(INDEX('Level Multipliers'!$D:$D,MATCH(AH981,'Level Multipliers'!$A:$A,0)),"")</f>
        <v/>
      </c>
      <c r="AJ981" s="37" t="str">
        <f t="shared" si="561"/>
        <v/>
      </c>
      <c r="AK981" s="37" t="str">
        <f t="shared" si="562"/>
        <v/>
      </c>
      <c r="AL981" s="38" t="str">
        <f t="shared" si="563"/>
        <v/>
      </c>
      <c r="AM981" s="38" t="str">
        <f t="shared" si="564"/>
        <v/>
      </c>
      <c r="AN981" s="38" t="b">
        <f t="shared" si="565"/>
        <v>1</v>
      </c>
      <c r="AO981" s="37" t="str">
        <f t="array" ref="AO981:AY981">IF(AN981,"",IVSolution($M981,$N981,$O981,AJ981,AK981,AL981,AM981,$E981,$F981,$G981,$H981,$I981))</f>
        <v/>
      </c>
      <c r="AP981" s="37" t="str">
        <v/>
      </c>
      <c r="AQ981" s="37" t="str">
        <v/>
      </c>
      <c r="AR981" s="39" t="str">
        <v/>
      </c>
      <c r="AS981" s="39" t="str">
        <v/>
      </c>
      <c r="AT981" s="37" t="str">
        <v/>
      </c>
      <c r="AU981" s="37" t="str">
        <v/>
      </c>
      <c r="AV981" s="37" t="str">
        <v/>
      </c>
      <c r="AW981" s="37" t="str">
        <v/>
      </c>
      <c r="AX981" s="37" t="str">
        <v/>
      </c>
      <c r="AY981" s="37" t="str">
        <v/>
      </c>
      <c r="AZ981" s="40" t="str">
        <f t="shared" si="566"/>
        <v/>
      </c>
      <c r="BA981" s="36" t="str">
        <f>IFERROR(INDEX('Level Multipliers'!$D:$D,MATCH(AZ981,'Level Multipliers'!$A:$A,0)),"")</f>
        <v/>
      </c>
      <c r="BB981" s="37" t="str">
        <f t="shared" si="567"/>
        <v/>
      </c>
      <c r="BC981" s="37" t="str">
        <f t="shared" si="568"/>
        <v/>
      </c>
      <c r="BD981" s="38" t="str">
        <f t="shared" si="569"/>
        <v/>
      </c>
      <c r="BE981" s="38" t="str">
        <f t="shared" si="570"/>
        <v/>
      </c>
      <c r="BF981" s="38" t="b">
        <f t="shared" si="571"/>
        <v>1</v>
      </c>
      <c r="BG981" s="37" t="str">
        <f t="array" ref="BG981:BQ981">IF(BF981,"",IVSolution($M981,$N981,$O981,BB981,BC981,BD981,BE981,$E981,$F981,$G981,$H981,$I981))</f>
        <v/>
      </c>
      <c r="BH981" s="37" t="str">
        <v/>
      </c>
      <c r="BI981" s="37" t="str">
        <v/>
      </c>
      <c r="BJ981" s="39" t="str">
        <v/>
      </c>
      <c r="BK981" s="39" t="str">
        <v/>
      </c>
      <c r="BL981" s="37" t="str">
        <v/>
      </c>
      <c r="BM981" s="37" t="str">
        <v/>
      </c>
      <c r="BN981" s="37" t="str">
        <v/>
      </c>
      <c r="BO981" s="37" t="str">
        <v/>
      </c>
      <c r="BP981" s="37" t="str">
        <v/>
      </c>
      <c r="BQ981" s="37" t="str">
        <v/>
      </c>
      <c r="BR981" s="40" t="str">
        <f t="shared" si="572"/>
        <v/>
      </c>
      <c r="BS981" s="36" t="str">
        <f>IFERROR(INDEX('Level Multipliers'!$D:$D,MATCH(BR981,'Level Multipliers'!$A:$A,0)),"")</f>
        <v/>
      </c>
      <c r="BT981" s="37" t="str">
        <f t="shared" si="573"/>
        <v/>
      </c>
      <c r="BU981" s="37" t="str">
        <f t="shared" si="574"/>
        <v/>
      </c>
      <c r="BV981" s="38" t="str">
        <f t="shared" si="575"/>
        <v/>
      </c>
      <c r="BW981" s="38" t="str">
        <f t="shared" si="576"/>
        <v/>
      </c>
      <c r="BX981" s="38" t="b">
        <f t="shared" si="577"/>
        <v>1</v>
      </c>
      <c r="BY981" s="37" t="str">
        <f t="array" ref="BY981:CI981">IF(BX981,"",IVSolution($M981,$N981,$O981,BT981,BU981,BV981,BW981,$E981,$F981,$G981,$H981,$I981))</f>
        <v/>
      </c>
      <c r="BZ981" s="37" t="str">
        <v/>
      </c>
      <c r="CA981" s="37" t="str">
        <v/>
      </c>
      <c r="CB981" s="39" t="str">
        <v/>
      </c>
      <c r="CC981" s="39" t="str">
        <v/>
      </c>
      <c r="CD981" s="37" t="str">
        <v/>
      </c>
      <c r="CE981" s="37" t="str">
        <v/>
      </c>
      <c r="CF981" s="37" t="str">
        <v/>
      </c>
      <c r="CG981" s="37" t="str">
        <v/>
      </c>
      <c r="CH981" s="37" t="str">
        <v/>
      </c>
      <c r="CI981" s="37" t="str">
        <v/>
      </c>
      <c r="CJ981" s="41" t="str">
        <f t="shared" si="578"/>
        <v/>
      </c>
      <c r="CK981" s="41" t="str">
        <f t="shared" si="579"/>
        <v/>
      </c>
      <c r="CL981" s="61" t="str">
        <f t="shared" si="580"/>
        <v/>
      </c>
      <c r="CM981" s="39" t="str">
        <f t="shared" si="581"/>
        <v/>
      </c>
      <c r="CN981" s="39" t="str">
        <f t="shared" si="582"/>
        <v/>
      </c>
      <c r="CO981" s="42" t="str">
        <f t="shared" si="583"/>
        <v/>
      </c>
      <c r="CP981" s="42" t="str">
        <f t="shared" si="584"/>
        <v/>
      </c>
      <c r="CQ981" s="42" t="str">
        <f t="shared" si="585"/>
        <v/>
      </c>
      <c r="CR981" s="42" t="str">
        <f t="shared" si="586"/>
        <v/>
      </c>
      <c r="CS981" s="42" t="str">
        <f t="shared" si="587"/>
        <v/>
      </c>
      <c r="CT981" s="42" t="str">
        <f t="shared" si="588"/>
        <v/>
      </c>
      <c r="CU981" s="43" t="str">
        <f t="shared" si="589"/>
        <v/>
      </c>
      <c r="CV981" s="43" t="str">
        <f t="shared" si="590"/>
        <v/>
      </c>
      <c r="CW981" s="43" t="str">
        <f t="shared" si="591"/>
        <v/>
      </c>
      <c r="CX981" s="13"/>
    </row>
    <row r="982" spans="1:102" x14ac:dyDescent="0.25">
      <c r="A982" s="31"/>
      <c r="B982" s="13"/>
      <c r="C982" s="13"/>
      <c r="D982" s="13"/>
      <c r="E982" s="32"/>
      <c r="F982" s="32"/>
      <c r="G982" s="32"/>
      <c r="H982" s="32"/>
      <c r="I982" s="32"/>
      <c r="J982" s="13"/>
      <c r="K982" s="33"/>
      <c r="L982" s="34" t="str">
        <f>IFERROR(INDEX('Pokemon Data'!A:A,MATCH($A982,'Pokemon Data'!$B:$B,0)),"")</f>
        <v/>
      </c>
      <c r="M982" s="34" t="str">
        <f>IFERROR(INDEX('Pokemon Data'!I:I,MATCH($A982,'Pokemon Data'!$B:$B,0)),"")</f>
        <v/>
      </c>
      <c r="N982" s="34" t="str">
        <f>IFERROR(INDEX('Pokemon Data'!J:J,MATCH($A982,'Pokemon Data'!$B:$B,0)),"")</f>
        <v/>
      </c>
      <c r="O982" s="34" t="str">
        <f>IFERROR(INDEX('Pokemon Data'!K:K,MATCH($A982,'Pokemon Data'!$B:$B,0)),"")</f>
        <v/>
      </c>
      <c r="P982" s="35" t="str">
        <f>IFERROR(INDEX('Level Multipliers'!$A:$A,MATCH($D982,'Level Multipliers'!$B:$B,0)),"")</f>
        <v/>
      </c>
      <c r="Q982" s="36" t="str">
        <f>IFERROR(INDEX('Level Multipliers'!$D:$D,MATCH(P982,'Level Multipliers'!$A:$A,0)),"")</f>
        <v/>
      </c>
      <c r="R982" s="37" t="str">
        <f t="shared" si="555"/>
        <v/>
      </c>
      <c r="S982" s="37" t="str">
        <f t="shared" si="556"/>
        <v/>
      </c>
      <c r="T982" s="38" t="str">
        <f t="shared" si="557"/>
        <v/>
      </c>
      <c r="U982" s="38" t="str">
        <f t="shared" si="558"/>
        <v/>
      </c>
      <c r="V982" s="38" t="b">
        <f t="shared" si="559"/>
        <v>1</v>
      </c>
      <c r="W982" s="37" t="str">
        <f t="array" ref="W982:AG982">IF(V982,"",IVSolution($M982,$N982,$O982,R982,S982,T982,U982,$E982,$F982,$G982,$H982,$I982))</f>
        <v/>
      </c>
      <c r="X982" s="37" t="str">
        <v/>
      </c>
      <c r="Y982" s="37" t="str">
        <v/>
      </c>
      <c r="Z982" s="39" t="str">
        <v/>
      </c>
      <c r="AA982" s="39" t="str">
        <v/>
      </c>
      <c r="AB982" s="37" t="str">
        <v/>
      </c>
      <c r="AC982" s="37" t="str">
        <v/>
      </c>
      <c r="AD982" s="37" t="str">
        <v/>
      </c>
      <c r="AE982" s="37" t="str">
        <v/>
      </c>
      <c r="AF982" s="37" t="str">
        <v/>
      </c>
      <c r="AG982" s="37" t="str">
        <v/>
      </c>
      <c r="AH982" s="40" t="str">
        <f t="shared" si="560"/>
        <v/>
      </c>
      <c r="AI982" s="36" t="str">
        <f>IFERROR(INDEX('Level Multipliers'!$D:$D,MATCH(AH982,'Level Multipliers'!$A:$A,0)),"")</f>
        <v/>
      </c>
      <c r="AJ982" s="37" t="str">
        <f t="shared" si="561"/>
        <v/>
      </c>
      <c r="AK982" s="37" t="str">
        <f t="shared" si="562"/>
        <v/>
      </c>
      <c r="AL982" s="38" t="str">
        <f t="shared" si="563"/>
        <v/>
      </c>
      <c r="AM982" s="38" t="str">
        <f t="shared" si="564"/>
        <v/>
      </c>
      <c r="AN982" s="38" t="b">
        <f t="shared" si="565"/>
        <v>1</v>
      </c>
      <c r="AO982" s="37" t="str">
        <f t="array" ref="AO982:AY982">IF(AN982,"",IVSolution($M982,$N982,$O982,AJ982,AK982,AL982,AM982,$E982,$F982,$G982,$H982,$I982))</f>
        <v/>
      </c>
      <c r="AP982" s="37" t="str">
        <v/>
      </c>
      <c r="AQ982" s="37" t="str">
        <v/>
      </c>
      <c r="AR982" s="39" t="str">
        <v/>
      </c>
      <c r="AS982" s="39" t="str">
        <v/>
      </c>
      <c r="AT982" s="37" t="str">
        <v/>
      </c>
      <c r="AU982" s="37" t="str">
        <v/>
      </c>
      <c r="AV982" s="37" t="str">
        <v/>
      </c>
      <c r="AW982" s="37" t="str">
        <v/>
      </c>
      <c r="AX982" s="37" t="str">
        <v/>
      </c>
      <c r="AY982" s="37" t="str">
        <v/>
      </c>
      <c r="AZ982" s="40" t="str">
        <f t="shared" si="566"/>
        <v/>
      </c>
      <c r="BA982" s="36" t="str">
        <f>IFERROR(INDEX('Level Multipliers'!$D:$D,MATCH(AZ982,'Level Multipliers'!$A:$A,0)),"")</f>
        <v/>
      </c>
      <c r="BB982" s="37" t="str">
        <f t="shared" si="567"/>
        <v/>
      </c>
      <c r="BC982" s="37" t="str">
        <f t="shared" si="568"/>
        <v/>
      </c>
      <c r="BD982" s="38" t="str">
        <f t="shared" si="569"/>
        <v/>
      </c>
      <c r="BE982" s="38" t="str">
        <f t="shared" si="570"/>
        <v/>
      </c>
      <c r="BF982" s="38" t="b">
        <f t="shared" si="571"/>
        <v>1</v>
      </c>
      <c r="BG982" s="37" t="str">
        <f t="array" ref="BG982:BQ982">IF(BF982,"",IVSolution($M982,$N982,$O982,BB982,BC982,BD982,BE982,$E982,$F982,$G982,$H982,$I982))</f>
        <v/>
      </c>
      <c r="BH982" s="37" t="str">
        <v/>
      </c>
      <c r="BI982" s="37" t="str">
        <v/>
      </c>
      <c r="BJ982" s="39" t="str">
        <v/>
      </c>
      <c r="BK982" s="39" t="str">
        <v/>
      </c>
      <c r="BL982" s="37" t="str">
        <v/>
      </c>
      <c r="BM982" s="37" t="str">
        <v/>
      </c>
      <c r="BN982" s="37" t="str">
        <v/>
      </c>
      <c r="BO982" s="37" t="str">
        <v/>
      </c>
      <c r="BP982" s="37" t="str">
        <v/>
      </c>
      <c r="BQ982" s="37" t="str">
        <v/>
      </c>
      <c r="BR982" s="40" t="str">
        <f t="shared" si="572"/>
        <v/>
      </c>
      <c r="BS982" s="36" t="str">
        <f>IFERROR(INDEX('Level Multipliers'!$D:$D,MATCH(BR982,'Level Multipliers'!$A:$A,0)),"")</f>
        <v/>
      </c>
      <c r="BT982" s="37" t="str">
        <f t="shared" si="573"/>
        <v/>
      </c>
      <c r="BU982" s="37" t="str">
        <f t="shared" si="574"/>
        <v/>
      </c>
      <c r="BV982" s="38" t="str">
        <f t="shared" si="575"/>
        <v/>
      </c>
      <c r="BW982" s="38" t="str">
        <f t="shared" si="576"/>
        <v/>
      </c>
      <c r="BX982" s="38" t="b">
        <f t="shared" si="577"/>
        <v>1</v>
      </c>
      <c r="BY982" s="37" t="str">
        <f t="array" ref="BY982:CI982">IF(BX982,"",IVSolution($M982,$N982,$O982,BT982,BU982,BV982,BW982,$E982,$F982,$G982,$H982,$I982))</f>
        <v/>
      </c>
      <c r="BZ982" s="37" t="str">
        <v/>
      </c>
      <c r="CA982" s="37" t="str">
        <v/>
      </c>
      <c r="CB982" s="39" t="str">
        <v/>
      </c>
      <c r="CC982" s="39" t="str">
        <v/>
      </c>
      <c r="CD982" s="37" t="str">
        <v/>
      </c>
      <c r="CE982" s="37" t="str">
        <v/>
      </c>
      <c r="CF982" s="37" t="str">
        <v/>
      </c>
      <c r="CG982" s="37" t="str">
        <v/>
      </c>
      <c r="CH982" s="37" t="str">
        <v/>
      </c>
      <c r="CI982" s="37" t="str">
        <v/>
      </c>
      <c r="CJ982" s="41" t="str">
        <f t="shared" si="578"/>
        <v/>
      </c>
      <c r="CK982" s="41" t="str">
        <f t="shared" si="579"/>
        <v/>
      </c>
      <c r="CL982" s="61" t="str">
        <f t="shared" si="580"/>
        <v/>
      </c>
      <c r="CM982" s="39" t="str">
        <f t="shared" si="581"/>
        <v/>
      </c>
      <c r="CN982" s="39" t="str">
        <f t="shared" si="582"/>
        <v/>
      </c>
      <c r="CO982" s="42" t="str">
        <f t="shared" si="583"/>
        <v/>
      </c>
      <c r="CP982" s="42" t="str">
        <f t="shared" si="584"/>
        <v/>
      </c>
      <c r="CQ982" s="42" t="str">
        <f t="shared" si="585"/>
        <v/>
      </c>
      <c r="CR982" s="42" t="str">
        <f t="shared" si="586"/>
        <v/>
      </c>
      <c r="CS982" s="42" t="str">
        <f t="shared" si="587"/>
        <v/>
      </c>
      <c r="CT982" s="42" t="str">
        <f t="shared" si="588"/>
        <v/>
      </c>
      <c r="CU982" s="43" t="str">
        <f t="shared" si="589"/>
        <v/>
      </c>
      <c r="CV982" s="43" t="str">
        <f t="shared" si="590"/>
        <v/>
      </c>
      <c r="CW982" s="43" t="str">
        <f t="shared" si="591"/>
        <v/>
      </c>
      <c r="CX982" s="13"/>
    </row>
    <row r="983" spans="1:102" x14ac:dyDescent="0.25">
      <c r="A983" s="31"/>
      <c r="B983" s="13"/>
      <c r="C983" s="13"/>
      <c r="D983" s="13"/>
      <c r="E983" s="32"/>
      <c r="F983" s="32"/>
      <c r="G983" s="32"/>
      <c r="H983" s="32"/>
      <c r="I983" s="32"/>
      <c r="J983" s="13"/>
      <c r="K983" s="33"/>
      <c r="L983" s="34" t="str">
        <f>IFERROR(INDEX('Pokemon Data'!A:A,MATCH($A983,'Pokemon Data'!$B:$B,0)),"")</f>
        <v/>
      </c>
      <c r="M983" s="34" t="str">
        <f>IFERROR(INDEX('Pokemon Data'!I:I,MATCH($A983,'Pokemon Data'!$B:$B,0)),"")</f>
        <v/>
      </c>
      <c r="N983" s="34" t="str">
        <f>IFERROR(INDEX('Pokemon Data'!J:J,MATCH($A983,'Pokemon Data'!$B:$B,0)),"")</f>
        <v/>
      </c>
      <c r="O983" s="34" t="str">
        <f>IFERROR(INDEX('Pokemon Data'!K:K,MATCH($A983,'Pokemon Data'!$B:$B,0)),"")</f>
        <v/>
      </c>
      <c r="P983" s="35" t="str">
        <f>IFERROR(INDEX('Level Multipliers'!$A:$A,MATCH($D983,'Level Multipliers'!$B:$B,0)),"")</f>
        <v/>
      </c>
      <c r="Q983" s="36" t="str">
        <f>IFERROR(INDEX('Level Multipliers'!$D:$D,MATCH(P983,'Level Multipliers'!$A:$A,0)),"")</f>
        <v/>
      </c>
      <c r="R983" s="37" t="str">
        <f t="shared" si="555"/>
        <v/>
      </c>
      <c r="S983" s="37" t="str">
        <f t="shared" si="556"/>
        <v/>
      </c>
      <c r="T983" s="38" t="str">
        <f t="shared" si="557"/>
        <v/>
      </c>
      <c r="U983" s="38" t="str">
        <f t="shared" si="558"/>
        <v/>
      </c>
      <c r="V983" s="38" t="b">
        <f t="shared" si="559"/>
        <v>1</v>
      </c>
      <c r="W983" s="37" t="str">
        <f t="array" ref="W983:AG983">IF(V983,"",IVSolution($M983,$N983,$O983,R983,S983,T983,U983,$E983,$F983,$G983,$H983,$I983))</f>
        <v/>
      </c>
      <c r="X983" s="37" t="str">
        <v/>
      </c>
      <c r="Y983" s="37" t="str">
        <v/>
      </c>
      <c r="Z983" s="39" t="str">
        <v/>
      </c>
      <c r="AA983" s="39" t="str">
        <v/>
      </c>
      <c r="AB983" s="37" t="str">
        <v/>
      </c>
      <c r="AC983" s="37" t="str">
        <v/>
      </c>
      <c r="AD983" s="37" t="str">
        <v/>
      </c>
      <c r="AE983" s="37" t="str">
        <v/>
      </c>
      <c r="AF983" s="37" t="str">
        <v/>
      </c>
      <c r="AG983" s="37" t="str">
        <v/>
      </c>
      <c r="AH983" s="40" t="str">
        <f t="shared" si="560"/>
        <v/>
      </c>
      <c r="AI983" s="36" t="str">
        <f>IFERROR(INDEX('Level Multipliers'!$D:$D,MATCH(AH983,'Level Multipliers'!$A:$A,0)),"")</f>
        <v/>
      </c>
      <c r="AJ983" s="37" t="str">
        <f t="shared" si="561"/>
        <v/>
      </c>
      <c r="AK983" s="37" t="str">
        <f t="shared" si="562"/>
        <v/>
      </c>
      <c r="AL983" s="38" t="str">
        <f t="shared" si="563"/>
        <v/>
      </c>
      <c r="AM983" s="38" t="str">
        <f t="shared" si="564"/>
        <v/>
      </c>
      <c r="AN983" s="38" t="b">
        <f t="shared" si="565"/>
        <v>1</v>
      </c>
      <c r="AO983" s="37" t="str">
        <f t="array" ref="AO983:AY983">IF(AN983,"",IVSolution($M983,$N983,$O983,AJ983,AK983,AL983,AM983,$E983,$F983,$G983,$H983,$I983))</f>
        <v/>
      </c>
      <c r="AP983" s="37" t="str">
        <v/>
      </c>
      <c r="AQ983" s="37" t="str">
        <v/>
      </c>
      <c r="AR983" s="39" t="str">
        <v/>
      </c>
      <c r="AS983" s="39" t="str">
        <v/>
      </c>
      <c r="AT983" s="37" t="str">
        <v/>
      </c>
      <c r="AU983" s="37" t="str">
        <v/>
      </c>
      <c r="AV983" s="37" t="str">
        <v/>
      </c>
      <c r="AW983" s="37" t="str">
        <v/>
      </c>
      <c r="AX983" s="37" t="str">
        <v/>
      </c>
      <c r="AY983" s="37" t="str">
        <v/>
      </c>
      <c r="AZ983" s="40" t="str">
        <f t="shared" si="566"/>
        <v/>
      </c>
      <c r="BA983" s="36" t="str">
        <f>IFERROR(INDEX('Level Multipliers'!$D:$D,MATCH(AZ983,'Level Multipliers'!$A:$A,0)),"")</f>
        <v/>
      </c>
      <c r="BB983" s="37" t="str">
        <f t="shared" si="567"/>
        <v/>
      </c>
      <c r="BC983" s="37" t="str">
        <f t="shared" si="568"/>
        <v/>
      </c>
      <c r="BD983" s="38" t="str">
        <f t="shared" si="569"/>
        <v/>
      </c>
      <c r="BE983" s="38" t="str">
        <f t="shared" si="570"/>
        <v/>
      </c>
      <c r="BF983" s="38" t="b">
        <f t="shared" si="571"/>
        <v>1</v>
      </c>
      <c r="BG983" s="37" t="str">
        <f t="array" ref="BG983:BQ983">IF(BF983,"",IVSolution($M983,$N983,$O983,BB983,BC983,BD983,BE983,$E983,$F983,$G983,$H983,$I983))</f>
        <v/>
      </c>
      <c r="BH983" s="37" t="str">
        <v/>
      </c>
      <c r="BI983" s="37" t="str">
        <v/>
      </c>
      <c r="BJ983" s="39" t="str">
        <v/>
      </c>
      <c r="BK983" s="39" t="str">
        <v/>
      </c>
      <c r="BL983" s="37" t="str">
        <v/>
      </c>
      <c r="BM983" s="37" t="str">
        <v/>
      </c>
      <c r="BN983" s="37" t="str">
        <v/>
      </c>
      <c r="BO983" s="37" t="str">
        <v/>
      </c>
      <c r="BP983" s="37" t="str">
        <v/>
      </c>
      <c r="BQ983" s="37" t="str">
        <v/>
      </c>
      <c r="BR983" s="40" t="str">
        <f t="shared" si="572"/>
        <v/>
      </c>
      <c r="BS983" s="36" t="str">
        <f>IFERROR(INDEX('Level Multipliers'!$D:$D,MATCH(BR983,'Level Multipliers'!$A:$A,0)),"")</f>
        <v/>
      </c>
      <c r="BT983" s="37" t="str">
        <f t="shared" si="573"/>
        <v/>
      </c>
      <c r="BU983" s="37" t="str">
        <f t="shared" si="574"/>
        <v/>
      </c>
      <c r="BV983" s="38" t="str">
        <f t="shared" si="575"/>
        <v/>
      </c>
      <c r="BW983" s="38" t="str">
        <f t="shared" si="576"/>
        <v/>
      </c>
      <c r="BX983" s="38" t="b">
        <f t="shared" si="577"/>
        <v>1</v>
      </c>
      <c r="BY983" s="37" t="str">
        <f t="array" ref="BY983:CI983">IF(BX983,"",IVSolution($M983,$N983,$O983,BT983,BU983,BV983,BW983,$E983,$F983,$G983,$H983,$I983))</f>
        <v/>
      </c>
      <c r="BZ983" s="37" t="str">
        <v/>
      </c>
      <c r="CA983" s="37" t="str">
        <v/>
      </c>
      <c r="CB983" s="39" t="str">
        <v/>
      </c>
      <c r="CC983" s="39" t="str">
        <v/>
      </c>
      <c r="CD983" s="37" t="str">
        <v/>
      </c>
      <c r="CE983" s="37" t="str">
        <v/>
      </c>
      <c r="CF983" s="37" t="str">
        <v/>
      </c>
      <c r="CG983" s="37" t="str">
        <v/>
      </c>
      <c r="CH983" s="37" t="str">
        <v/>
      </c>
      <c r="CI983" s="37" t="str">
        <v/>
      </c>
      <c r="CJ983" s="41" t="str">
        <f t="shared" si="578"/>
        <v/>
      </c>
      <c r="CK983" s="41" t="str">
        <f t="shared" si="579"/>
        <v/>
      </c>
      <c r="CL983" s="61" t="str">
        <f t="shared" si="580"/>
        <v/>
      </c>
      <c r="CM983" s="39" t="str">
        <f t="shared" si="581"/>
        <v/>
      </c>
      <c r="CN983" s="39" t="str">
        <f t="shared" si="582"/>
        <v/>
      </c>
      <c r="CO983" s="42" t="str">
        <f t="shared" si="583"/>
        <v/>
      </c>
      <c r="CP983" s="42" t="str">
        <f t="shared" si="584"/>
        <v/>
      </c>
      <c r="CQ983" s="42" t="str">
        <f t="shared" si="585"/>
        <v/>
      </c>
      <c r="CR983" s="42" t="str">
        <f t="shared" si="586"/>
        <v/>
      </c>
      <c r="CS983" s="42" t="str">
        <f t="shared" si="587"/>
        <v/>
      </c>
      <c r="CT983" s="42" t="str">
        <f t="shared" si="588"/>
        <v/>
      </c>
      <c r="CU983" s="43" t="str">
        <f t="shared" si="589"/>
        <v/>
      </c>
      <c r="CV983" s="43" t="str">
        <f t="shared" si="590"/>
        <v/>
      </c>
      <c r="CW983" s="43" t="str">
        <f t="shared" si="591"/>
        <v/>
      </c>
      <c r="CX983" s="13"/>
    </row>
    <row r="984" spans="1:102" x14ac:dyDescent="0.25">
      <c r="A984" s="31"/>
      <c r="B984" s="13"/>
      <c r="C984" s="13"/>
      <c r="D984" s="13"/>
      <c r="E984" s="32"/>
      <c r="F984" s="32"/>
      <c r="G984" s="32"/>
      <c r="H984" s="32"/>
      <c r="I984" s="32"/>
      <c r="J984" s="13"/>
      <c r="K984" s="33"/>
      <c r="L984" s="34" t="str">
        <f>IFERROR(INDEX('Pokemon Data'!A:A,MATCH($A984,'Pokemon Data'!$B:$B,0)),"")</f>
        <v/>
      </c>
      <c r="M984" s="34" t="str">
        <f>IFERROR(INDEX('Pokemon Data'!I:I,MATCH($A984,'Pokemon Data'!$B:$B,0)),"")</f>
        <v/>
      </c>
      <c r="N984" s="34" t="str">
        <f>IFERROR(INDEX('Pokemon Data'!J:J,MATCH($A984,'Pokemon Data'!$B:$B,0)),"")</f>
        <v/>
      </c>
      <c r="O984" s="34" t="str">
        <f>IFERROR(INDEX('Pokemon Data'!K:K,MATCH($A984,'Pokemon Data'!$B:$B,0)),"")</f>
        <v/>
      </c>
      <c r="P984" s="35" t="str">
        <f>IFERROR(INDEX('Level Multipliers'!$A:$A,MATCH($D984,'Level Multipliers'!$B:$B,0)),"")</f>
        <v/>
      </c>
      <c r="Q984" s="36" t="str">
        <f>IFERROR(INDEX('Level Multipliers'!$D:$D,MATCH(P984,'Level Multipliers'!$A:$A,0)),"")</f>
        <v/>
      </c>
      <c r="R984" s="37" t="str">
        <f t="shared" si="555"/>
        <v/>
      </c>
      <c r="S984" s="37" t="str">
        <f t="shared" si="556"/>
        <v/>
      </c>
      <c r="T984" s="38" t="str">
        <f t="shared" si="557"/>
        <v/>
      </c>
      <c r="U984" s="38" t="str">
        <f t="shared" si="558"/>
        <v/>
      </c>
      <c r="V984" s="38" t="b">
        <f t="shared" si="559"/>
        <v>1</v>
      </c>
      <c r="W984" s="37" t="str">
        <f t="array" ref="W984:AG984">IF(V984,"",IVSolution($M984,$N984,$O984,R984,S984,T984,U984,$E984,$F984,$G984,$H984,$I984))</f>
        <v/>
      </c>
      <c r="X984" s="37" t="str">
        <v/>
      </c>
      <c r="Y984" s="37" t="str">
        <v/>
      </c>
      <c r="Z984" s="39" t="str">
        <v/>
      </c>
      <c r="AA984" s="39" t="str">
        <v/>
      </c>
      <c r="AB984" s="37" t="str">
        <v/>
      </c>
      <c r="AC984" s="37" t="str">
        <v/>
      </c>
      <c r="AD984" s="37" t="str">
        <v/>
      </c>
      <c r="AE984" s="37" t="str">
        <v/>
      </c>
      <c r="AF984" s="37" t="str">
        <v/>
      </c>
      <c r="AG984" s="37" t="str">
        <v/>
      </c>
      <c r="AH984" s="40" t="str">
        <f t="shared" si="560"/>
        <v/>
      </c>
      <c r="AI984" s="36" t="str">
        <f>IFERROR(INDEX('Level Multipliers'!$D:$D,MATCH(AH984,'Level Multipliers'!$A:$A,0)),"")</f>
        <v/>
      </c>
      <c r="AJ984" s="37" t="str">
        <f t="shared" si="561"/>
        <v/>
      </c>
      <c r="AK984" s="37" t="str">
        <f t="shared" si="562"/>
        <v/>
      </c>
      <c r="AL984" s="38" t="str">
        <f t="shared" si="563"/>
        <v/>
      </c>
      <c r="AM984" s="38" t="str">
        <f t="shared" si="564"/>
        <v/>
      </c>
      <c r="AN984" s="38" t="b">
        <f t="shared" si="565"/>
        <v>1</v>
      </c>
      <c r="AO984" s="37" t="str">
        <f t="array" ref="AO984:AY984">IF(AN984,"",IVSolution($M984,$N984,$O984,AJ984,AK984,AL984,AM984,$E984,$F984,$G984,$H984,$I984))</f>
        <v/>
      </c>
      <c r="AP984" s="37" t="str">
        <v/>
      </c>
      <c r="AQ984" s="37" t="str">
        <v/>
      </c>
      <c r="AR984" s="39" t="str">
        <v/>
      </c>
      <c r="AS984" s="39" t="str">
        <v/>
      </c>
      <c r="AT984" s="37" t="str">
        <v/>
      </c>
      <c r="AU984" s="37" t="str">
        <v/>
      </c>
      <c r="AV984" s="37" t="str">
        <v/>
      </c>
      <c r="AW984" s="37" t="str">
        <v/>
      </c>
      <c r="AX984" s="37" t="str">
        <v/>
      </c>
      <c r="AY984" s="37" t="str">
        <v/>
      </c>
      <c r="AZ984" s="40" t="str">
        <f t="shared" si="566"/>
        <v/>
      </c>
      <c r="BA984" s="36" t="str">
        <f>IFERROR(INDEX('Level Multipliers'!$D:$D,MATCH(AZ984,'Level Multipliers'!$A:$A,0)),"")</f>
        <v/>
      </c>
      <c r="BB984" s="37" t="str">
        <f t="shared" si="567"/>
        <v/>
      </c>
      <c r="BC984" s="37" t="str">
        <f t="shared" si="568"/>
        <v/>
      </c>
      <c r="BD984" s="38" t="str">
        <f t="shared" si="569"/>
        <v/>
      </c>
      <c r="BE984" s="38" t="str">
        <f t="shared" si="570"/>
        <v/>
      </c>
      <c r="BF984" s="38" t="b">
        <f t="shared" si="571"/>
        <v>1</v>
      </c>
      <c r="BG984" s="37" t="str">
        <f t="array" ref="BG984:BQ984">IF(BF984,"",IVSolution($M984,$N984,$O984,BB984,BC984,BD984,BE984,$E984,$F984,$G984,$H984,$I984))</f>
        <v/>
      </c>
      <c r="BH984" s="37" t="str">
        <v/>
      </c>
      <c r="BI984" s="37" t="str">
        <v/>
      </c>
      <c r="BJ984" s="39" t="str">
        <v/>
      </c>
      <c r="BK984" s="39" t="str">
        <v/>
      </c>
      <c r="BL984" s="37" t="str">
        <v/>
      </c>
      <c r="BM984" s="37" t="str">
        <v/>
      </c>
      <c r="BN984" s="37" t="str">
        <v/>
      </c>
      <c r="BO984" s="37" t="str">
        <v/>
      </c>
      <c r="BP984" s="37" t="str">
        <v/>
      </c>
      <c r="BQ984" s="37" t="str">
        <v/>
      </c>
      <c r="BR984" s="40" t="str">
        <f t="shared" si="572"/>
        <v/>
      </c>
      <c r="BS984" s="36" t="str">
        <f>IFERROR(INDEX('Level Multipliers'!$D:$D,MATCH(BR984,'Level Multipliers'!$A:$A,0)),"")</f>
        <v/>
      </c>
      <c r="BT984" s="37" t="str">
        <f t="shared" si="573"/>
        <v/>
      </c>
      <c r="BU984" s="37" t="str">
        <f t="shared" si="574"/>
        <v/>
      </c>
      <c r="BV984" s="38" t="str">
        <f t="shared" si="575"/>
        <v/>
      </c>
      <c r="BW984" s="38" t="str">
        <f t="shared" si="576"/>
        <v/>
      </c>
      <c r="BX984" s="38" t="b">
        <f t="shared" si="577"/>
        <v>1</v>
      </c>
      <c r="BY984" s="37" t="str">
        <f t="array" ref="BY984:CI984">IF(BX984,"",IVSolution($M984,$N984,$O984,BT984,BU984,BV984,BW984,$E984,$F984,$G984,$H984,$I984))</f>
        <v/>
      </c>
      <c r="BZ984" s="37" t="str">
        <v/>
      </c>
      <c r="CA984" s="37" t="str">
        <v/>
      </c>
      <c r="CB984" s="39" t="str">
        <v/>
      </c>
      <c r="CC984" s="39" t="str">
        <v/>
      </c>
      <c r="CD984" s="37" t="str">
        <v/>
      </c>
      <c r="CE984" s="37" t="str">
        <v/>
      </c>
      <c r="CF984" s="37" t="str">
        <v/>
      </c>
      <c r="CG984" s="37" t="str">
        <v/>
      </c>
      <c r="CH984" s="37" t="str">
        <v/>
      </c>
      <c r="CI984" s="37" t="str">
        <v/>
      </c>
      <c r="CJ984" s="41" t="str">
        <f t="shared" si="578"/>
        <v/>
      </c>
      <c r="CK984" s="41" t="str">
        <f t="shared" si="579"/>
        <v/>
      </c>
      <c r="CL984" s="61" t="str">
        <f t="shared" si="580"/>
        <v/>
      </c>
      <c r="CM984" s="39" t="str">
        <f t="shared" si="581"/>
        <v/>
      </c>
      <c r="CN984" s="39" t="str">
        <f t="shared" si="582"/>
        <v/>
      </c>
      <c r="CO984" s="42" t="str">
        <f t="shared" si="583"/>
        <v/>
      </c>
      <c r="CP984" s="42" t="str">
        <f t="shared" si="584"/>
        <v/>
      </c>
      <c r="CQ984" s="42" t="str">
        <f t="shared" si="585"/>
        <v/>
      </c>
      <c r="CR984" s="42" t="str">
        <f t="shared" si="586"/>
        <v/>
      </c>
      <c r="CS984" s="42" t="str">
        <f t="shared" si="587"/>
        <v/>
      </c>
      <c r="CT984" s="42" t="str">
        <f t="shared" si="588"/>
        <v/>
      </c>
      <c r="CU984" s="43" t="str">
        <f t="shared" si="589"/>
        <v/>
      </c>
      <c r="CV984" s="43" t="str">
        <f t="shared" si="590"/>
        <v/>
      </c>
      <c r="CW984" s="43" t="str">
        <f t="shared" si="591"/>
        <v/>
      </c>
      <c r="CX984" s="13"/>
    </row>
    <row r="985" spans="1:102" x14ac:dyDescent="0.25">
      <c r="A985" s="31"/>
      <c r="B985" s="13"/>
      <c r="C985" s="13"/>
      <c r="D985" s="13"/>
      <c r="E985" s="32"/>
      <c r="F985" s="32"/>
      <c r="G985" s="32"/>
      <c r="H985" s="32"/>
      <c r="I985" s="32"/>
      <c r="J985" s="13"/>
      <c r="K985" s="33"/>
      <c r="L985" s="34" t="str">
        <f>IFERROR(INDEX('Pokemon Data'!A:A,MATCH($A985,'Pokemon Data'!$B:$B,0)),"")</f>
        <v/>
      </c>
      <c r="M985" s="34" t="str">
        <f>IFERROR(INDEX('Pokemon Data'!I:I,MATCH($A985,'Pokemon Data'!$B:$B,0)),"")</f>
        <v/>
      </c>
      <c r="N985" s="34" t="str">
        <f>IFERROR(INDEX('Pokemon Data'!J:J,MATCH($A985,'Pokemon Data'!$B:$B,0)),"")</f>
        <v/>
      </c>
      <c r="O985" s="34" t="str">
        <f>IFERROR(INDEX('Pokemon Data'!K:K,MATCH($A985,'Pokemon Data'!$B:$B,0)),"")</f>
        <v/>
      </c>
      <c r="P985" s="35" t="str">
        <f>IFERROR(INDEX('Level Multipliers'!$A:$A,MATCH($D985,'Level Multipliers'!$B:$B,0)),"")</f>
        <v/>
      </c>
      <c r="Q985" s="36" t="str">
        <f>IFERROR(INDEX('Level Multipliers'!$D:$D,MATCH(P985,'Level Multipliers'!$A:$A,0)),"")</f>
        <v/>
      </c>
      <c r="R985" s="37" t="str">
        <f t="shared" si="555"/>
        <v/>
      </c>
      <c r="S985" s="37" t="str">
        <f t="shared" si="556"/>
        <v/>
      </c>
      <c r="T985" s="38" t="str">
        <f t="shared" si="557"/>
        <v/>
      </c>
      <c r="U985" s="38" t="str">
        <f t="shared" si="558"/>
        <v/>
      </c>
      <c r="V985" s="38" t="b">
        <f t="shared" si="559"/>
        <v>1</v>
      </c>
      <c r="W985" s="37" t="str">
        <f t="array" ref="W985:AG985">IF(V985,"",IVSolution($M985,$N985,$O985,R985,S985,T985,U985,$E985,$F985,$G985,$H985,$I985))</f>
        <v/>
      </c>
      <c r="X985" s="37" t="str">
        <v/>
      </c>
      <c r="Y985" s="37" t="str">
        <v/>
      </c>
      <c r="Z985" s="39" t="str">
        <v/>
      </c>
      <c r="AA985" s="39" t="str">
        <v/>
      </c>
      <c r="AB985" s="37" t="str">
        <v/>
      </c>
      <c r="AC985" s="37" t="str">
        <v/>
      </c>
      <c r="AD985" s="37" t="str">
        <v/>
      </c>
      <c r="AE985" s="37" t="str">
        <v/>
      </c>
      <c r="AF985" s="37" t="str">
        <v/>
      </c>
      <c r="AG985" s="37" t="str">
        <v/>
      </c>
      <c r="AH985" s="40" t="str">
        <f t="shared" si="560"/>
        <v/>
      </c>
      <c r="AI985" s="36" t="str">
        <f>IFERROR(INDEX('Level Multipliers'!$D:$D,MATCH(AH985,'Level Multipliers'!$A:$A,0)),"")</f>
        <v/>
      </c>
      <c r="AJ985" s="37" t="str">
        <f t="shared" si="561"/>
        <v/>
      </c>
      <c r="AK985" s="37" t="str">
        <f t="shared" si="562"/>
        <v/>
      </c>
      <c r="AL985" s="38" t="str">
        <f t="shared" si="563"/>
        <v/>
      </c>
      <c r="AM985" s="38" t="str">
        <f t="shared" si="564"/>
        <v/>
      </c>
      <c r="AN985" s="38" t="b">
        <f t="shared" si="565"/>
        <v>1</v>
      </c>
      <c r="AO985" s="37" t="str">
        <f t="array" ref="AO985:AY985">IF(AN985,"",IVSolution($M985,$N985,$O985,AJ985,AK985,AL985,AM985,$E985,$F985,$G985,$H985,$I985))</f>
        <v/>
      </c>
      <c r="AP985" s="37" t="str">
        <v/>
      </c>
      <c r="AQ985" s="37" t="str">
        <v/>
      </c>
      <c r="AR985" s="39" t="str">
        <v/>
      </c>
      <c r="AS985" s="39" t="str">
        <v/>
      </c>
      <c r="AT985" s="37" t="str">
        <v/>
      </c>
      <c r="AU985" s="37" t="str">
        <v/>
      </c>
      <c r="AV985" s="37" t="str">
        <v/>
      </c>
      <c r="AW985" s="37" t="str">
        <v/>
      </c>
      <c r="AX985" s="37" t="str">
        <v/>
      </c>
      <c r="AY985" s="37" t="str">
        <v/>
      </c>
      <c r="AZ985" s="40" t="str">
        <f t="shared" si="566"/>
        <v/>
      </c>
      <c r="BA985" s="36" t="str">
        <f>IFERROR(INDEX('Level Multipliers'!$D:$D,MATCH(AZ985,'Level Multipliers'!$A:$A,0)),"")</f>
        <v/>
      </c>
      <c r="BB985" s="37" t="str">
        <f t="shared" si="567"/>
        <v/>
      </c>
      <c r="BC985" s="37" t="str">
        <f t="shared" si="568"/>
        <v/>
      </c>
      <c r="BD985" s="38" t="str">
        <f t="shared" si="569"/>
        <v/>
      </c>
      <c r="BE985" s="38" t="str">
        <f t="shared" si="570"/>
        <v/>
      </c>
      <c r="BF985" s="38" t="b">
        <f t="shared" si="571"/>
        <v>1</v>
      </c>
      <c r="BG985" s="37" t="str">
        <f t="array" ref="BG985:BQ985">IF(BF985,"",IVSolution($M985,$N985,$O985,BB985,BC985,BD985,BE985,$E985,$F985,$G985,$H985,$I985))</f>
        <v/>
      </c>
      <c r="BH985" s="37" t="str">
        <v/>
      </c>
      <c r="BI985" s="37" t="str">
        <v/>
      </c>
      <c r="BJ985" s="39" t="str">
        <v/>
      </c>
      <c r="BK985" s="39" t="str">
        <v/>
      </c>
      <c r="BL985" s="37" t="str">
        <v/>
      </c>
      <c r="BM985" s="37" t="str">
        <v/>
      </c>
      <c r="BN985" s="37" t="str">
        <v/>
      </c>
      <c r="BO985" s="37" t="str">
        <v/>
      </c>
      <c r="BP985" s="37" t="str">
        <v/>
      </c>
      <c r="BQ985" s="37" t="str">
        <v/>
      </c>
      <c r="BR985" s="40" t="str">
        <f t="shared" si="572"/>
        <v/>
      </c>
      <c r="BS985" s="36" t="str">
        <f>IFERROR(INDEX('Level Multipliers'!$D:$D,MATCH(BR985,'Level Multipliers'!$A:$A,0)),"")</f>
        <v/>
      </c>
      <c r="BT985" s="37" t="str">
        <f t="shared" si="573"/>
        <v/>
      </c>
      <c r="BU985" s="37" t="str">
        <f t="shared" si="574"/>
        <v/>
      </c>
      <c r="BV985" s="38" t="str">
        <f t="shared" si="575"/>
        <v/>
      </c>
      <c r="BW985" s="38" t="str">
        <f t="shared" si="576"/>
        <v/>
      </c>
      <c r="BX985" s="38" t="b">
        <f t="shared" si="577"/>
        <v>1</v>
      </c>
      <c r="BY985" s="37" t="str">
        <f t="array" ref="BY985:CI985">IF(BX985,"",IVSolution($M985,$N985,$O985,BT985,BU985,BV985,BW985,$E985,$F985,$G985,$H985,$I985))</f>
        <v/>
      </c>
      <c r="BZ985" s="37" t="str">
        <v/>
      </c>
      <c r="CA985" s="37" t="str">
        <v/>
      </c>
      <c r="CB985" s="39" t="str">
        <v/>
      </c>
      <c r="CC985" s="39" t="str">
        <v/>
      </c>
      <c r="CD985" s="37" t="str">
        <v/>
      </c>
      <c r="CE985" s="37" t="str">
        <v/>
      </c>
      <c r="CF985" s="37" t="str">
        <v/>
      </c>
      <c r="CG985" s="37" t="str">
        <v/>
      </c>
      <c r="CH985" s="37" t="str">
        <v/>
      </c>
      <c r="CI985" s="37" t="str">
        <v/>
      </c>
      <c r="CJ985" s="41" t="str">
        <f t="shared" si="578"/>
        <v/>
      </c>
      <c r="CK985" s="41" t="str">
        <f t="shared" si="579"/>
        <v/>
      </c>
      <c r="CL985" s="61" t="str">
        <f t="shared" si="580"/>
        <v/>
      </c>
      <c r="CM985" s="39" t="str">
        <f t="shared" si="581"/>
        <v/>
      </c>
      <c r="CN985" s="39" t="str">
        <f t="shared" si="582"/>
        <v/>
      </c>
      <c r="CO985" s="42" t="str">
        <f t="shared" si="583"/>
        <v/>
      </c>
      <c r="CP985" s="42" t="str">
        <f t="shared" si="584"/>
        <v/>
      </c>
      <c r="CQ985" s="42" t="str">
        <f t="shared" si="585"/>
        <v/>
      </c>
      <c r="CR985" s="42" t="str">
        <f t="shared" si="586"/>
        <v/>
      </c>
      <c r="CS985" s="42" t="str">
        <f t="shared" si="587"/>
        <v/>
      </c>
      <c r="CT985" s="42" t="str">
        <f t="shared" si="588"/>
        <v/>
      </c>
      <c r="CU985" s="43" t="str">
        <f t="shared" si="589"/>
        <v/>
      </c>
      <c r="CV985" s="43" t="str">
        <f t="shared" si="590"/>
        <v/>
      </c>
      <c r="CW985" s="43" t="str">
        <f t="shared" si="591"/>
        <v/>
      </c>
      <c r="CX985" s="13"/>
    </row>
    <row r="986" spans="1:102" x14ac:dyDescent="0.25">
      <c r="A986" s="31"/>
      <c r="B986" s="13"/>
      <c r="C986" s="13"/>
      <c r="D986" s="13"/>
      <c r="E986" s="32"/>
      <c r="F986" s="32"/>
      <c r="G986" s="32"/>
      <c r="H986" s="32"/>
      <c r="I986" s="32"/>
      <c r="J986" s="13"/>
      <c r="K986" s="33"/>
      <c r="L986" s="34" t="str">
        <f>IFERROR(INDEX('Pokemon Data'!A:A,MATCH($A986,'Pokemon Data'!$B:$B,0)),"")</f>
        <v/>
      </c>
      <c r="M986" s="34" t="str">
        <f>IFERROR(INDEX('Pokemon Data'!I:I,MATCH($A986,'Pokemon Data'!$B:$B,0)),"")</f>
        <v/>
      </c>
      <c r="N986" s="34" t="str">
        <f>IFERROR(INDEX('Pokemon Data'!J:J,MATCH($A986,'Pokemon Data'!$B:$B,0)),"")</f>
        <v/>
      </c>
      <c r="O986" s="34" t="str">
        <f>IFERROR(INDEX('Pokemon Data'!K:K,MATCH($A986,'Pokemon Data'!$B:$B,0)),"")</f>
        <v/>
      </c>
      <c r="P986" s="35" t="str">
        <f>IFERROR(INDEX('Level Multipliers'!$A:$A,MATCH($D986,'Level Multipliers'!$B:$B,0)),"")</f>
        <v/>
      </c>
      <c r="Q986" s="36" t="str">
        <f>IFERROR(INDEX('Level Multipliers'!$D:$D,MATCH(P986,'Level Multipliers'!$A:$A,0)),"")</f>
        <v/>
      </c>
      <c r="R986" s="37" t="str">
        <f t="shared" si="555"/>
        <v/>
      </c>
      <c r="S986" s="37" t="str">
        <f t="shared" si="556"/>
        <v/>
      </c>
      <c r="T986" s="38" t="str">
        <f t="shared" si="557"/>
        <v/>
      </c>
      <c r="U986" s="38" t="str">
        <f t="shared" si="558"/>
        <v/>
      </c>
      <c r="V986" s="38" t="b">
        <f t="shared" si="559"/>
        <v>1</v>
      </c>
      <c r="W986" s="37" t="str">
        <f t="array" ref="W986:AG986">IF(V986,"",IVSolution($M986,$N986,$O986,R986,S986,T986,U986,$E986,$F986,$G986,$H986,$I986))</f>
        <v/>
      </c>
      <c r="X986" s="37" t="str">
        <v/>
      </c>
      <c r="Y986" s="37" t="str">
        <v/>
      </c>
      <c r="Z986" s="39" t="str">
        <v/>
      </c>
      <c r="AA986" s="39" t="str">
        <v/>
      </c>
      <c r="AB986" s="37" t="str">
        <v/>
      </c>
      <c r="AC986" s="37" t="str">
        <v/>
      </c>
      <c r="AD986" s="37" t="str">
        <v/>
      </c>
      <c r="AE986" s="37" t="str">
        <v/>
      </c>
      <c r="AF986" s="37" t="str">
        <v/>
      </c>
      <c r="AG986" s="37" t="str">
        <v/>
      </c>
      <c r="AH986" s="40" t="str">
        <f t="shared" si="560"/>
        <v/>
      </c>
      <c r="AI986" s="36" t="str">
        <f>IFERROR(INDEX('Level Multipliers'!$D:$D,MATCH(AH986,'Level Multipliers'!$A:$A,0)),"")</f>
        <v/>
      </c>
      <c r="AJ986" s="37" t="str">
        <f t="shared" si="561"/>
        <v/>
      </c>
      <c r="AK986" s="37" t="str">
        <f t="shared" si="562"/>
        <v/>
      </c>
      <c r="AL986" s="38" t="str">
        <f t="shared" si="563"/>
        <v/>
      </c>
      <c r="AM986" s="38" t="str">
        <f t="shared" si="564"/>
        <v/>
      </c>
      <c r="AN986" s="38" t="b">
        <f t="shared" si="565"/>
        <v>1</v>
      </c>
      <c r="AO986" s="37" t="str">
        <f t="array" ref="AO986:AY986">IF(AN986,"",IVSolution($M986,$N986,$O986,AJ986,AK986,AL986,AM986,$E986,$F986,$G986,$H986,$I986))</f>
        <v/>
      </c>
      <c r="AP986" s="37" t="str">
        <v/>
      </c>
      <c r="AQ986" s="37" t="str">
        <v/>
      </c>
      <c r="AR986" s="39" t="str">
        <v/>
      </c>
      <c r="AS986" s="39" t="str">
        <v/>
      </c>
      <c r="AT986" s="37" t="str">
        <v/>
      </c>
      <c r="AU986" s="37" t="str">
        <v/>
      </c>
      <c r="AV986" s="37" t="str">
        <v/>
      </c>
      <c r="AW986" s="37" t="str">
        <v/>
      </c>
      <c r="AX986" s="37" t="str">
        <v/>
      </c>
      <c r="AY986" s="37" t="str">
        <v/>
      </c>
      <c r="AZ986" s="40" t="str">
        <f t="shared" si="566"/>
        <v/>
      </c>
      <c r="BA986" s="36" t="str">
        <f>IFERROR(INDEX('Level Multipliers'!$D:$D,MATCH(AZ986,'Level Multipliers'!$A:$A,0)),"")</f>
        <v/>
      </c>
      <c r="BB986" s="37" t="str">
        <f t="shared" si="567"/>
        <v/>
      </c>
      <c r="BC986" s="37" t="str">
        <f t="shared" si="568"/>
        <v/>
      </c>
      <c r="BD986" s="38" t="str">
        <f t="shared" si="569"/>
        <v/>
      </c>
      <c r="BE986" s="38" t="str">
        <f t="shared" si="570"/>
        <v/>
      </c>
      <c r="BF986" s="38" t="b">
        <f t="shared" si="571"/>
        <v>1</v>
      </c>
      <c r="BG986" s="37" t="str">
        <f t="array" ref="BG986:BQ986">IF(BF986,"",IVSolution($M986,$N986,$O986,BB986,BC986,BD986,BE986,$E986,$F986,$G986,$H986,$I986))</f>
        <v/>
      </c>
      <c r="BH986" s="37" t="str">
        <v/>
      </c>
      <c r="BI986" s="37" t="str">
        <v/>
      </c>
      <c r="BJ986" s="39" t="str">
        <v/>
      </c>
      <c r="BK986" s="39" t="str">
        <v/>
      </c>
      <c r="BL986" s="37" t="str">
        <v/>
      </c>
      <c r="BM986" s="37" t="str">
        <v/>
      </c>
      <c r="BN986" s="37" t="str">
        <v/>
      </c>
      <c r="BO986" s="37" t="str">
        <v/>
      </c>
      <c r="BP986" s="37" t="str">
        <v/>
      </c>
      <c r="BQ986" s="37" t="str">
        <v/>
      </c>
      <c r="BR986" s="40" t="str">
        <f t="shared" si="572"/>
        <v/>
      </c>
      <c r="BS986" s="36" t="str">
        <f>IFERROR(INDEX('Level Multipliers'!$D:$D,MATCH(BR986,'Level Multipliers'!$A:$A,0)),"")</f>
        <v/>
      </c>
      <c r="BT986" s="37" t="str">
        <f t="shared" si="573"/>
        <v/>
      </c>
      <c r="BU986" s="37" t="str">
        <f t="shared" si="574"/>
        <v/>
      </c>
      <c r="BV986" s="38" t="str">
        <f t="shared" si="575"/>
        <v/>
      </c>
      <c r="BW986" s="38" t="str">
        <f t="shared" si="576"/>
        <v/>
      </c>
      <c r="BX986" s="38" t="b">
        <f t="shared" si="577"/>
        <v>1</v>
      </c>
      <c r="BY986" s="37" t="str">
        <f t="array" ref="BY986:CI986">IF(BX986,"",IVSolution($M986,$N986,$O986,BT986,BU986,BV986,BW986,$E986,$F986,$G986,$H986,$I986))</f>
        <v/>
      </c>
      <c r="BZ986" s="37" t="str">
        <v/>
      </c>
      <c r="CA986" s="37" t="str">
        <v/>
      </c>
      <c r="CB986" s="39" t="str">
        <v/>
      </c>
      <c r="CC986" s="39" t="str">
        <v/>
      </c>
      <c r="CD986" s="37" t="str">
        <v/>
      </c>
      <c r="CE986" s="37" t="str">
        <v/>
      </c>
      <c r="CF986" s="37" t="str">
        <v/>
      </c>
      <c r="CG986" s="37" t="str">
        <v/>
      </c>
      <c r="CH986" s="37" t="str">
        <v/>
      </c>
      <c r="CI986" s="37" t="str">
        <v/>
      </c>
      <c r="CJ986" s="41" t="str">
        <f t="shared" si="578"/>
        <v/>
      </c>
      <c r="CK986" s="41" t="str">
        <f t="shared" si="579"/>
        <v/>
      </c>
      <c r="CL986" s="61" t="str">
        <f t="shared" si="580"/>
        <v/>
      </c>
      <c r="CM986" s="39" t="str">
        <f t="shared" si="581"/>
        <v/>
      </c>
      <c r="CN986" s="39" t="str">
        <f t="shared" si="582"/>
        <v/>
      </c>
      <c r="CO986" s="42" t="str">
        <f t="shared" si="583"/>
        <v/>
      </c>
      <c r="CP986" s="42" t="str">
        <f t="shared" si="584"/>
        <v/>
      </c>
      <c r="CQ986" s="42" t="str">
        <f t="shared" si="585"/>
        <v/>
      </c>
      <c r="CR986" s="42" t="str">
        <f t="shared" si="586"/>
        <v/>
      </c>
      <c r="CS986" s="42" t="str">
        <f t="shared" si="587"/>
        <v/>
      </c>
      <c r="CT986" s="42" t="str">
        <f t="shared" si="588"/>
        <v/>
      </c>
      <c r="CU986" s="43" t="str">
        <f t="shared" si="589"/>
        <v/>
      </c>
      <c r="CV986" s="43" t="str">
        <f t="shared" si="590"/>
        <v/>
      </c>
      <c r="CW986" s="43" t="str">
        <f t="shared" si="591"/>
        <v/>
      </c>
      <c r="CX986" s="13"/>
    </row>
    <row r="987" spans="1:102" x14ac:dyDescent="0.25">
      <c r="A987" s="31"/>
      <c r="B987" s="13"/>
      <c r="C987" s="13"/>
      <c r="D987" s="13"/>
      <c r="E987" s="32"/>
      <c r="F987" s="32"/>
      <c r="G987" s="32"/>
      <c r="H987" s="32"/>
      <c r="I987" s="32"/>
      <c r="J987" s="13"/>
      <c r="K987" s="33"/>
      <c r="L987" s="34" t="str">
        <f>IFERROR(INDEX('Pokemon Data'!A:A,MATCH($A987,'Pokemon Data'!$B:$B,0)),"")</f>
        <v/>
      </c>
      <c r="M987" s="34" t="str">
        <f>IFERROR(INDEX('Pokemon Data'!I:I,MATCH($A987,'Pokemon Data'!$B:$B,0)),"")</f>
        <v/>
      </c>
      <c r="N987" s="34" t="str">
        <f>IFERROR(INDEX('Pokemon Data'!J:J,MATCH($A987,'Pokemon Data'!$B:$B,0)),"")</f>
        <v/>
      </c>
      <c r="O987" s="34" t="str">
        <f>IFERROR(INDEX('Pokemon Data'!K:K,MATCH($A987,'Pokemon Data'!$B:$B,0)),"")</f>
        <v/>
      </c>
      <c r="P987" s="35" t="str">
        <f>IFERROR(INDEX('Level Multipliers'!$A:$A,MATCH($D987,'Level Multipliers'!$B:$B,0)),"")</f>
        <v/>
      </c>
      <c r="Q987" s="36" t="str">
        <f>IFERROR(INDEX('Level Multipliers'!$D:$D,MATCH(P987,'Level Multipliers'!$A:$A,0)),"")</f>
        <v/>
      </c>
      <c r="R987" s="37" t="str">
        <f t="shared" si="555"/>
        <v/>
      </c>
      <c r="S987" s="37" t="str">
        <f t="shared" si="556"/>
        <v/>
      </c>
      <c r="T987" s="38" t="str">
        <f t="shared" si="557"/>
        <v/>
      </c>
      <c r="U987" s="38" t="str">
        <f t="shared" si="558"/>
        <v/>
      </c>
      <c r="V987" s="38" t="b">
        <f t="shared" si="559"/>
        <v>1</v>
      </c>
      <c r="W987" s="37" t="str">
        <f t="array" ref="W987:AG987">IF(V987,"",IVSolution($M987,$N987,$O987,R987,S987,T987,U987,$E987,$F987,$G987,$H987,$I987))</f>
        <v/>
      </c>
      <c r="X987" s="37" t="str">
        <v/>
      </c>
      <c r="Y987" s="37" t="str">
        <v/>
      </c>
      <c r="Z987" s="39" t="str">
        <v/>
      </c>
      <c r="AA987" s="39" t="str">
        <v/>
      </c>
      <c r="AB987" s="37" t="str">
        <v/>
      </c>
      <c r="AC987" s="37" t="str">
        <v/>
      </c>
      <c r="AD987" s="37" t="str">
        <v/>
      </c>
      <c r="AE987" s="37" t="str">
        <v/>
      </c>
      <c r="AF987" s="37" t="str">
        <v/>
      </c>
      <c r="AG987" s="37" t="str">
        <v/>
      </c>
      <c r="AH987" s="40" t="str">
        <f t="shared" si="560"/>
        <v/>
      </c>
      <c r="AI987" s="36" t="str">
        <f>IFERROR(INDEX('Level Multipliers'!$D:$D,MATCH(AH987,'Level Multipliers'!$A:$A,0)),"")</f>
        <v/>
      </c>
      <c r="AJ987" s="37" t="str">
        <f t="shared" si="561"/>
        <v/>
      </c>
      <c r="AK987" s="37" t="str">
        <f t="shared" si="562"/>
        <v/>
      </c>
      <c r="AL987" s="38" t="str">
        <f t="shared" si="563"/>
        <v/>
      </c>
      <c r="AM987" s="38" t="str">
        <f t="shared" si="564"/>
        <v/>
      </c>
      <c r="AN987" s="38" t="b">
        <f t="shared" si="565"/>
        <v>1</v>
      </c>
      <c r="AO987" s="37" t="str">
        <f t="array" ref="AO987:AY987">IF(AN987,"",IVSolution($M987,$N987,$O987,AJ987,AK987,AL987,AM987,$E987,$F987,$G987,$H987,$I987))</f>
        <v/>
      </c>
      <c r="AP987" s="37" t="str">
        <v/>
      </c>
      <c r="AQ987" s="37" t="str">
        <v/>
      </c>
      <c r="AR987" s="39" t="str">
        <v/>
      </c>
      <c r="AS987" s="39" t="str">
        <v/>
      </c>
      <c r="AT987" s="37" t="str">
        <v/>
      </c>
      <c r="AU987" s="37" t="str">
        <v/>
      </c>
      <c r="AV987" s="37" t="str">
        <v/>
      </c>
      <c r="AW987" s="37" t="str">
        <v/>
      </c>
      <c r="AX987" s="37" t="str">
        <v/>
      </c>
      <c r="AY987" s="37" t="str">
        <v/>
      </c>
      <c r="AZ987" s="40" t="str">
        <f t="shared" si="566"/>
        <v/>
      </c>
      <c r="BA987" s="36" t="str">
        <f>IFERROR(INDEX('Level Multipliers'!$D:$D,MATCH(AZ987,'Level Multipliers'!$A:$A,0)),"")</f>
        <v/>
      </c>
      <c r="BB987" s="37" t="str">
        <f t="shared" si="567"/>
        <v/>
      </c>
      <c r="BC987" s="37" t="str">
        <f t="shared" si="568"/>
        <v/>
      </c>
      <c r="BD987" s="38" t="str">
        <f t="shared" si="569"/>
        <v/>
      </c>
      <c r="BE987" s="38" t="str">
        <f t="shared" si="570"/>
        <v/>
      </c>
      <c r="BF987" s="38" t="b">
        <f t="shared" si="571"/>
        <v>1</v>
      </c>
      <c r="BG987" s="37" t="str">
        <f t="array" ref="BG987:BQ987">IF(BF987,"",IVSolution($M987,$N987,$O987,BB987,BC987,BD987,BE987,$E987,$F987,$G987,$H987,$I987))</f>
        <v/>
      </c>
      <c r="BH987" s="37" t="str">
        <v/>
      </c>
      <c r="BI987" s="37" t="str">
        <v/>
      </c>
      <c r="BJ987" s="39" t="str">
        <v/>
      </c>
      <c r="BK987" s="39" t="str">
        <v/>
      </c>
      <c r="BL987" s="37" t="str">
        <v/>
      </c>
      <c r="BM987" s="37" t="str">
        <v/>
      </c>
      <c r="BN987" s="37" t="str">
        <v/>
      </c>
      <c r="BO987" s="37" t="str">
        <v/>
      </c>
      <c r="BP987" s="37" t="str">
        <v/>
      </c>
      <c r="BQ987" s="37" t="str">
        <v/>
      </c>
      <c r="BR987" s="40" t="str">
        <f t="shared" si="572"/>
        <v/>
      </c>
      <c r="BS987" s="36" t="str">
        <f>IFERROR(INDEX('Level Multipliers'!$D:$D,MATCH(BR987,'Level Multipliers'!$A:$A,0)),"")</f>
        <v/>
      </c>
      <c r="BT987" s="37" t="str">
        <f t="shared" si="573"/>
        <v/>
      </c>
      <c r="BU987" s="37" t="str">
        <f t="shared" si="574"/>
        <v/>
      </c>
      <c r="BV987" s="38" t="str">
        <f t="shared" si="575"/>
        <v/>
      </c>
      <c r="BW987" s="38" t="str">
        <f t="shared" si="576"/>
        <v/>
      </c>
      <c r="BX987" s="38" t="b">
        <f t="shared" si="577"/>
        <v>1</v>
      </c>
      <c r="BY987" s="37" t="str">
        <f t="array" ref="BY987:CI987">IF(BX987,"",IVSolution($M987,$N987,$O987,BT987,BU987,BV987,BW987,$E987,$F987,$G987,$H987,$I987))</f>
        <v/>
      </c>
      <c r="BZ987" s="37" t="str">
        <v/>
      </c>
      <c r="CA987" s="37" t="str">
        <v/>
      </c>
      <c r="CB987" s="39" t="str">
        <v/>
      </c>
      <c r="CC987" s="39" t="str">
        <v/>
      </c>
      <c r="CD987" s="37" t="str">
        <v/>
      </c>
      <c r="CE987" s="37" t="str">
        <v/>
      </c>
      <c r="CF987" s="37" t="str">
        <v/>
      </c>
      <c r="CG987" s="37" t="str">
        <v/>
      </c>
      <c r="CH987" s="37" t="str">
        <v/>
      </c>
      <c r="CI987" s="37" t="str">
        <v/>
      </c>
      <c r="CJ987" s="41" t="str">
        <f t="shared" si="578"/>
        <v/>
      </c>
      <c r="CK987" s="41" t="str">
        <f t="shared" si="579"/>
        <v/>
      </c>
      <c r="CL987" s="61" t="str">
        <f t="shared" si="580"/>
        <v/>
      </c>
      <c r="CM987" s="39" t="str">
        <f t="shared" si="581"/>
        <v/>
      </c>
      <c r="CN987" s="39" t="str">
        <f t="shared" si="582"/>
        <v/>
      </c>
      <c r="CO987" s="42" t="str">
        <f t="shared" si="583"/>
        <v/>
      </c>
      <c r="CP987" s="42" t="str">
        <f t="shared" si="584"/>
        <v/>
      </c>
      <c r="CQ987" s="42" t="str">
        <f t="shared" si="585"/>
        <v/>
      </c>
      <c r="CR987" s="42" t="str">
        <f t="shared" si="586"/>
        <v/>
      </c>
      <c r="CS987" s="42" t="str">
        <f t="shared" si="587"/>
        <v/>
      </c>
      <c r="CT987" s="42" t="str">
        <f t="shared" si="588"/>
        <v/>
      </c>
      <c r="CU987" s="43" t="str">
        <f t="shared" si="589"/>
        <v/>
      </c>
      <c r="CV987" s="43" t="str">
        <f t="shared" si="590"/>
        <v/>
      </c>
      <c r="CW987" s="43" t="str">
        <f t="shared" si="591"/>
        <v/>
      </c>
      <c r="CX987" s="13"/>
    </row>
    <row r="988" spans="1:102" x14ac:dyDescent="0.25">
      <c r="A988" s="31"/>
      <c r="B988" s="13"/>
      <c r="C988" s="13"/>
      <c r="D988" s="13"/>
      <c r="E988" s="32"/>
      <c r="F988" s="32"/>
      <c r="G988" s="32"/>
      <c r="H988" s="32"/>
      <c r="I988" s="32"/>
      <c r="J988" s="13"/>
      <c r="K988" s="33"/>
      <c r="L988" s="34" t="str">
        <f>IFERROR(INDEX('Pokemon Data'!A:A,MATCH($A988,'Pokemon Data'!$B:$B,0)),"")</f>
        <v/>
      </c>
      <c r="M988" s="34" t="str">
        <f>IFERROR(INDEX('Pokemon Data'!I:I,MATCH($A988,'Pokemon Data'!$B:$B,0)),"")</f>
        <v/>
      </c>
      <c r="N988" s="34" t="str">
        <f>IFERROR(INDEX('Pokemon Data'!J:J,MATCH($A988,'Pokemon Data'!$B:$B,0)),"")</f>
        <v/>
      </c>
      <c r="O988" s="34" t="str">
        <f>IFERROR(INDEX('Pokemon Data'!K:K,MATCH($A988,'Pokemon Data'!$B:$B,0)),"")</f>
        <v/>
      </c>
      <c r="P988" s="35" t="str">
        <f>IFERROR(INDEX('Level Multipliers'!$A:$A,MATCH($D988,'Level Multipliers'!$B:$B,0)),"")</f>
        <v/>
      </c>
      <c r="Q988" s="36" t="str">
        <f>IFERROR(INDEX('Level Multipliers'!$D:$D,MATCH(P988,'Level Multipliers'!$A:$A,0)),"")</f>
        <v/>
      </c>
      <c r="R988" s="37" t="str">
        <f t="shared" si="555"/>
        <v/>
      </c>
      <c r="S988" s="37" t="str">
        <f t="shared" si="556"/>
        <v/>
      </c>
      <c r="T988" s="38" t="str">
        <f t="shared" si="557"/>
        <v/>
      </c>
      <c r="U988" s="38" t="str">
        <f t="shared" si="558"/>
        <v/>
      </c>
      <c r="V988" s="38" t="b">
        <f t="shared" si="559"/>
        <v>1</v>
      </c>
      <c r="W988" s="37" t="str">
        <f t="array" ref="W988:AG988">IF(V988,"",IVSolution($M988,$N988,$O988,R988,S988,T988,U988,$E988,$F988,$G988,$H988,$I988))</f>
        <v/>
      </c>
      <c r="X988" s="37" t="str">
        <v/>
      </c>
      <c r="Y988" s="37" t="str">
        <v/>
      </c>
      <c r="Z988" s="39" t="str">
        <v/>
      </c>
      <c r="AA988" s="39" t="str">
        <v/>
      </c>
      <c r="AB988" s="37" t="str">
        <v/>
      </c>
      <c r="AC988" s="37" t="str">
        <v/>
      </c>
      <c r="AD988" s="37" t="str">
        <v/>
      </c>
      <c r="AE988" s="37" t="str">
        <v/>
      </c>
      <c r="AF988" s="37" t="str">
        <v/>
      </c>
      <c r="AG988" s="37" t="str">
        <v/>
      </c>
      <c r="AH988" s="40" t="str">
        <f t="shared" si="560"/>
        <v/>
      </c>
      <c r="AI988" s="36" t="str">
        <f>IFERROR(INDEX('Level Multipliers'!$D:$D,MATCH(AH988,'Level Multipliers'!$A:$A,0)),"")</f>
        <v/>
      </c>
      <c r="AJ988" s="37" t="str">
        <f t="shared" si="561"/>
        <v/>
      </c>
      <c r="AK988" s="37" t="str">
        <f t="shared" si="562"/>
        <v/>
      </c>
      <c r="AL988" s="38" t="str">
        <f t="shared" si="563"/>
        <v/>
      </c>
      <c r="AM988" s="38" t="str">
        <f t="shared" si="564"/>
        <v/>
      </c>
      <c r="AN988" s="38" t="b">
        <f t="shared" si="565"/>
        <v>1</v>
      </c>
      <c r="AO988" s="37" t="str">
        <f t="array" ref="AO988:AY988">IF(AN988,"",IVSolution($M988,$N988,$O988,AJ988,AK988,AL988,AM988,$E988,$F988,$G988,$H988,$I988))</f>
        <v/>
      </c>
      <c r="AP988" s="37" t="str">
        <v/>
      </c>
      <c r="AQ988" s="37" t="str">
        <v/>
      </c>
      <c r="AR988" s="39" t="str">
        <v/>
      </c>
      <c r="AS988" s="39" t="str">
        <v/>
      </c>
      <c r="AT988" s="37" t="str">
        <v/>
      </c>
      <c r="AU988" s="37" t="str">
        <v/>
      </c>
      <c r="AV988" s="37" t="str">
        <v/>
      </c>
      <c r="AW988" s="37" t="str">
        <v/>
      </c>
      <c r="AX988" s="37" t="str">
        <v/>
      </c>
      <c r="AY988" s="37" t="str">
        <v/>
      </c>
      <c r="AZ988" s="40" t="str">
        <f t="shared" si="566"/>
        <v/>
      </c>
      <c r="BA988" s="36" t="str">
        <f>IFERROR(INDEX('Level Multipliers'!$D:$D,MATCH(AZ988,'Level Multipliers'!$A:$A,0)),"")</f>
        <v/>
      </c>
      <c r="BB988" s="37" t="str">
        <f t="shared" si="567"/>
        <v/>
      </c>
      <c r="BC988" s="37" t="str">
        <f t="shared" si="568"/>
        <v/>
      </c>
      <c r="BD988" s="38" t="str">
        <f t="shared" si="569"/>
        <v/>
      </c>
      <c r="BE988" s="38" t="str">
        <f t="shared" si="570"/>
        <v/>
      </c>
      <c r="BF988" s="38" t="b">
        <f t="shared" si="571"/>
        <v>1</v>
      </c>
      <c r="BG988" s="37" t="str">
        <f t="array" ref="BG988:BQ988">IF(BF988,"",IVSolution($M988,$N988,$O988,BB988,BC988,BD988,BE988,$E988,$F988,$G988,$H988,$I988))</f>
        <v/>
      </c>
      <c r="BH988" s="37" t="str">
        <v/>
      </c>
      <c r="BI988" s="37" t="str">
        <v/>
      </c>
      <c r="BJ988" s="39" t="str">
        <v/>
      </c>
      <c r="BK988" s="39" t="str">
        <v/>
      </c>
      <c r="BL988" s="37" t="str">
        <v/>
      </c>
      <c r="BM988" s="37" t="str">
        <v/>
      </c>
      <c r="BN988" s="37" t="str">
        <v/>
      </c>
      <c r="BO988" s="37" t="str">
        <v/>
      </c>
      <c r="BP988" s="37" t="str">
        <v/>
      </c>
      <c r="BQ988" s="37" t="str">
        <v/>
      </c>
      <c r="BR988" s="40" t="str">
        <f t="shared" si="572"/>
        <v/>
      </c>
      <c r="BS988" s="36" t="str">
        <f>IFERROR(INDEX('Level Multipliers'!$D:$D,MATCH(BR988,'Level Multipliers'!$A:$A,0)),"")</f>
        <v/>
      </c>
      <c r="BT988" s="37" t="str">
        <f t="shared" si="573"/>
        <v/>
      </c>
      <c r="BU988" s="37" t="str">
        <f t="shared" si="574"/>
        <v/>
      </c>
      <c r="BV988" s="38" t="str">
        <f t="shared" si="575"/>
        <v/>
      </c>
      <c r="BW988" s="38" t="str">
        <f t="shared" si="576"/>
        <v/>
      </c>
      <c r="BX988" s="38" t="b">
        <f t="shared" si="577"/>
        <v>1</v>
      </c>
      <c r="BY988" s="37" t="str">
        <f t="array" ref="BY988:CI988">IF(BX988,"",IVSolution($M988,$N988,$O988,BT988,BU988,BV988,BW988,$E988,$F988,$G988,$H988,$I988))</f>
        <v/>
      </c>
      <c r="BZ988" s="37" t="str">
        <v/>
      </c>
      <c r="CA988" s="37" t="str">
        <v/>
      </c>
      <c r="CB988" s="39" t="str">
        <v/>
      </c>
      <c r="CC988" s="39" t="str">
        <v/>
      </c>
      <c r="CD988" s="37" t="str">
        <v/>
      </c>
      <c r="CE988" s="37" t="str">
        <v/>
      </c>
      <c r="CF988" s="37" t="str">
        <v/>
      </c>
      <c r="CG988" s="37" t="str">
        <v/>
      </c>
      <c r="CH988" s="37" t="str">
        <v/>
      </c>
      <c r="CI988" s="37" t="str">
        <v/>
      </c>
      <c r="CJ988" s="41" t="str">
        <f t="shared" si="578"/>
        <v/>
      </c>
      <c r="CK988" s="41" t="str">
        <f t="shared" si="579"/>
        <v/>
      </c>
      <c r="CL988" s="61" t="str">
        <f t="shared" si="580"/>
        <v/>
      </c>
      <c r="CM988" s="39" t="str">
        <f t="shared" si="581"/>
        <v/>
      </c>
      <c r="CN988" s="39" t="str">
        <f t="shared" si="582"/>
        <v/>
      </c>
      <c r="CO988" s="42" t="str">
        <f t="shared" si="583"/>
        <v/>
      </c>
      <c r="CP988" s="42" t="str">
        <f t="shared" si="584"/>
        <v/>
      </c>
      <c r="CQ988" s="42" t="str">
        <f t="shared" si="585"/>
        <v/>
      </c>
      <c r="CR988" s="42" t="str">
        <f t="shared" si="586"/>
        <v/>
      </c>
      <c r="CS988" s="42" t="str">
        <f t="shared" si="587"/>
        <v/>
      </c>
      <c r="CT988" s="42" t="str">
        <f t="shared" si="588"/>
        <v/>
      </c>
      <c r="CU988" s="43" t="str">
        <f t="shared" si="589"/>
        <v/>
      </c>
      <c r="CV988" s="43" t="str">
        <f t="shared" si="590"/>
        <v/>
      </c>
      <c r="CW988" s="43" t="str">
        <f t="shared" si="591"/>
        <v/>
      </c>
      <c r="CX988" s="13"/>
    </row>
    <row r="989" spans="1:102" x14ac:dyDescent="0.25">
      <c r="A989" s="31"/>
      <c r="B989" s="13"/>
      <c r="C989" s="13"/>
      <c r="D989" s="13"/>
      <c r="E989" s="32"/>
      <c r="F989" s="32"/>
      <c r="G989" s="32"/>
      <c r="H989" s="32"/>
      <c r="I989" s="32"/>
      <c r="J989" s="13"/>
      <c r="K989" s="33"/>
      <c r="L989" s="34" t="str">
        <f>IFERROR(INDEX('Pokemon Data'!A:A,MATCH($A989,'Pokemon Data'!$B:$B,0)),"")</f>
        <v/>
      </c>
      <c r="M989" s="34" t="str">
        <f>IFERROR(INDEX('Pokemon Data'!I:I,MATCH($A989,'Pokemon Data'!$B:$B,0)),"")</f>
        <v/>
      </c>
      <c r="N989" s="34" t="str">
        <f>IFERROR(INDEX('Pokemon Data'!J:J,MATCH($A989,'Pokemon Data'!$B:$B,0)),"")</f>
        <v/>
      </c>
      <c r="O989" s="34" t="str">
        <f>IFERROR(INDEX('Pokemon Data'!K:K,MATCH($A989,'Pokemon Data'!$B:$B,0)),"")</f>
        <v/>
      </c>
      <c r="P989" s="35" t="str">
        <f>IFERROR(INDEX('Level Multipliers'!$A:$A,MATCH($D989,'Level Multipliers'!$B:$B,0)),"")</f>
        <v/>
      </c>
      <c r="Q989" s="36" t="str">
        <f>IFERROR(INDEX('Level Multipliers'!$D:$D,MATCH(P989,'Level Multipliers'!$A:$A,0)),"")</f>
        <v/>
      </c>
      <c r="R989" s="37" t="str">
        <f t="shared" si="555"/>
        <v/>
      </c>
      <c r="S989" s="37" t="str">
        <f t="shared" si="556"/>
        <v/>
      </c>
      <c r="T989" s="38" t="str">
        <f t="shared" si="557"/>
        <v/>
      </c>
      <c r="U989" s="38" t="str">
        <f t="shared" si="558"/>
        <v/>
      </c>
      <c r="V989" s="38" t="b">
        <f t="shared" si="559"/>
        <v>1</v>
      </c>
      <c r="W989" s="37" t="str">
        <f t="array" ref="W989:AG989">IF(V989,"",IVSolution($M989,$N989,$O989,R989,S989,T989,U989,$E989,$F989,$G989,$H989,$I989))</f>
        <v/>
      </c>
      <c r="X989" s="37" t="str">
        <v/>
      </c>
      <c r="Y989" s="37" t="str">
        <v/>
      </c>
      <c r="Z989" s="39" t="str">
        <v/>
      </c>
      <c r="AA989" s="39" t="str">
        <v/>
      </c>
      <c r="AB989" s="37" t="str">
        <v/>
      </c>
      <c r="AC989" s="37" t="str">
        <v/>
      </c>
      <c r="AD989" s="37" t="str">
        <v/>
      </c>
      <c r="AE989" s="37" t="str">
        <v/>
      </c>
      <c r="AF989" s="37" t="str">
        <v/>
      </c>
      <c r="AG989" s="37" t="str">
        <v/>
      </c>
      <c r="AH989" s="40" t="str">
        <f t="shared" si="560"/>
        <v/>
      </c>
      <c r="AI989" s="36" t="str">
        <f>IFERROR(INDEX('Level Multipliers'!$D:$D,MATCH(AH989,'Level Multipliers'!$A:$A,0)),"")</f>
        <v/>
      </c>
      <c r="AJ989" s="37" t="str">
        <f t="shared" si="561"/>
        <v/>
      </c>
      <c r="AK989" s="37" t="str">
        <f t="shared" si="562"/>
        <v/>
      </c>
      <c r="AL989" s="38" t="str">
        <f t="shared" si="563"/>
        <v/>
      </c>
      <c r="AM989" s="38" t="str">
        <f t="shared" si="564"/>
        <v/>
      </c>
      <c r="AN989" s="38" t="b">
        <f t="shared" si="565"/>
        <v>1</v>
      </c>
      <c r="AO989" s="37" t="str">
        <f t="array" ref="AO989:AY989">IF(AN989,"",IVSolution($M989,$N989,$O989,AJ989,AK989,AL989,AM989,$E989,$F989,$G989,$H989,$I989))</f>
        <v/>
      </c>
      <c r="AP989" s="37" t="str">
        <v/>
      </c>
      <c r="AQ989" s="37" t="str">
        <v/>
      </c>
      <c r="AR989" s="39" t="str">
        <v/>
      </c>
      <c r="AS989" s="39" t="str">
        <v/>
      </c>
      <c r="AT989" s="37" t="str">
        <v/>
      </c>
      <c r="AU989" s="37" t="str">
        <v/>
      </c>
      <c r="AV989" s="37" t="str">
        <v/>
      </c>
      <c r="AW989" s="37" t="str">
        <v/>
      </c>
      <c r="AX989" s="37" t="str">
        <v/>
      </c>
      <c r="AY989" s="37" t="str">
        <v/>
      </c>
      <c r="AZ989" s="40" t="str">
        <f t="shared" si="566"/>
        <v/>
      </c>
      <c r="BA989" s="36" t="str">
        <f>IFERROR(INDEX('Level Multipliers'!$D:$D,MATCH(AZ989,'Level Multipliers'!$A:$A,0)),"")</f>
        <v/>
      </c>
      <c r="BB989" s="37" t="str">
        <f t="shared" si="567"/>
        <v/>
      </c>
      <c r="BC989" s="37" t="str">
        <f t="shared" si="568"/>
        <v/>
      </c>
      <c r="BD989" s="38" t="str">
        <f t="shared" si="569"/>
        <v/>
      </c>
      <c r="BE989" s="38" t="str">
        <f t="shared" si="570"/>
        <v/>
      </c>
      <c r="BF989" s="38" t="b">
        <f t="shared" si="571"/>
        <v>1</v>
      </c>
      <c r="BG989" s="37" t="str">
        <f t="array" ref="BG989:BQ989">IF(BF989,"",IVSolution($M989,$N989,$O989,BB989,BC989,BD989,BE989,$E989,$F989,$G989,$H989,$I989))</f>
        <v/>
      </c>
      <c r="BH989" s="37" t="str">
        <v/>
      </c>
      <c r="BI989" s="37" t="str">
        <v/>
      </c>
      <c r="BJ989" s="39" t="str">
        <v/>
      </c>
      <c r="BK989" s="39" t="str">
        <v/>
      </c>
      <c r="BL989" s="37" t="str">
        <v/>
      </c>
      <c r="BM989" s="37" t="str">
        <v/>
      </c>
      <c r="BN989" s="37" t="str">
        <v/>
      </c>
      <c r="BO989" s="37" t="str">
        <v/>
      </c>
      <c r="BP989" s="37" t="str">
        <v/>
      </c>
      <c r="BQ989" s="37" t="str">
        <v/>
      </c>
      <c r="BR989" s="40" t="str">
        <f t="shared" si="572"/>
        <v/>
      </c>
      <c r="BS989" s="36" t="str">
        <f>IFERROR(INDEX('Level Multipliers'!$D:$D,MATCH(BR989,'Level Multipliers'!$A:$A,0)),"")</f>
        <v/>
      </c>
      <c r="BT989" s="37" t="str">
        <f t="shared" si="573"/>
        <v/>
      </c>
      <c r="BU989" s="37" t="str">
        <f t="shared" si="574"/>
        <v/>
      </c>
      <c r="BV989" s="38" t="str">
        <f t="shared" si="575"/>
        <v/>
      </c>
      <c r="BW989" s="38" t="str">
        <f t="shared" si="576"/>
        <v/>
      </c>
      <c r="BX989" s="38" t="b">
        <f t="shared" si="577"/>
        <v>1</v>
      </c>
      <c r="BY989" s="37" t="str">
        <f t="array" ref="BY989:CI989">IF(BX989,"",IVSolution($M989,$N989,$O989,BT989,BU989,BV989,BW989,$E989,$F989,$G989,$H989,$I989))</f>
        <v/>
      </c>
      <c r="BZ989" s="37" t="str">
        <v/>
      </c>
      <c r="CA989" s="37" t="str">
        <v/>
      </c>
      <c r="CB989" s="39" t="str">
        <v/>
      </c>
      <c r="CC989" s="39" t="str">
        <v/>
      </c>
      <c r="CD989" s="37" t="str">
        <v/>
      </c>
      <c r="CE989" s="37" t="str">
        <v/>
      </c>
      <c r="CF989" s="37" t="str">
        <v/>
      </c>
      <c r="CG989" s="37" t="str">
        <v/>
      </c>
      <c r="CH989" s="37" t="str">
        <v/>
      </c>
      <c r="CI989" s="37" t="str">
        <v/>
      </c>
      <c r="CJ989" s="41" t="str">
        <f t="shared" si="578"/>
        <v/>
      </c>
      <c r="CK989" s="41" t="str">
        <f t="shared" si="579"/>
        <v/>
      </c>
      <c r="CL989" s="61" t="str">
        <f t="shared" si="580"/>
        <v/>
      </c>
      <c r="CM989" s="39" t="str">
        <f t="shared" si="581"/>
        <v/>
      </c>
      <c r="CN989" s="39" t="str">
        <f t="shared" si="582"/>
        <v/>
      </c>
      <c r="CO989" s="42" t="str">
        <f t="shared" si="583"/>
        <v/>
      </c>
      <c r="CP989" s="42" t="str">
        <f t="shared" si="584"/>
        <v/>
      </c>
      <c r="CQ989" s="42" t="str">
        <f t="shared" si="585"/>
        <v/>
      </c>
      <c r="CR989" s="42" t="str">
        <f t="shared" si="586"/>
        <v/>
      </c>
      <c r="CS989" s="42" t="str">
        <f t="shared" si="587"/>
        <v/>
      </c>
      <c r="CT989" s="42" t="str">
        <f t="shared" si="588"/>
        <v/>
      </c>
      <c r="CU989" s="43" t="str">
        <f t="shared" si="589"/>
        <v/>
      </c>
      <c r="CV989" s="43" t="str">
        <f t="shared" si="590"/>
        <v/>
      </c>
      <c r="CW989" s="43" t="str">
        <f t="shared" si="591"/>
        <v/>
      </c>
      <c r="CX989" s="13"/>
    </row>
    <row r="990" spans="1:102" x14ac:dyDescent="0.25">
      <c r="A990" s="31"/>
      <c r="B990" s="13"/>
      <c r="C990" s="13"/>
      <c r="D990" s="13"/>
      <c r="E990" s="32"/>
      <c r="F990" s="32"/>
      <c r="G990" s="32"/>
      <c r="H990" s="32"/>
      <c r="I990" s="32"/>
      <c r="J990" s="13"/>
      <c r="K990" s="33"/>
      <c r="L990" s="34" t="str">
        <f>IFERROR(INDEX('Pokemon Data'!A:A,MATCH($A990,'Pokemon Data'!$B:$B,0)),"")</f>
        <v/>
      </c>
      <c r="M990" s="34" t="str">
        <f>IFERROR(INDEX('Pokemon Data'!I:I,MATCH($A990,'Pokemon Data'!$B:$B,0)),"")</f>
        <v/>
      </c>
      <c r="N990" s="34" t="str">
        <f>IFERROR(INDEX('Pokemon Data'!J:J,MATCH($A990,'Pokemon Data'!$B:$B,0)),"")</f>
        <v/>
      </c>
      <c r="O990" s="34" t="str">
        <f>IFERROR(INDEX('Pokemon Data'!K:K,MATCH($A990,'Pokemon Data'!$B:$B,0)),"")</f>
        <v/>
      </c>
      <c r="P990" s="35" t="str">
        <f>IFERROR(INDEX('Level Multipliers'!$A:$A,MATCH($D990,'Level Multipliers'!$B:$B,0)),"")</f>
        <v/>
      </c>
      <c r="Q990" s="36" t="str">
        <f>IFERROR(INDEX('Level Multipliers'!$D:$D,MATCH(P990,'Level Multipliers'!$A:$A,0)),"")</f>
        <v/>
      </c>
      <c r="R990" s="37" t="str">
        <f t="shared" si="555"/>
        <v/>
      </c>
      <c r="S990" s="37" t="str">
        <f t="shared" si="556"/>
        <v/>
      </c>
      <c r="T990" s="38" t="str">
        <f t="shared" si="557"/>
        <v/>
      </c>
      <c r="U990" s="38" t="str">
        <f t="shared" si="558"/>
        <v/>
      </c>
      <c r="V990" s="38" t="b">
        <f t="shared" si="559"/>
        <v>1</v>
      </c>
      <c r="W990" s="37" t="str">
        <f t="array" ref="W990:AG990">IF(V990,"",IVSolution($M990,$N990,$O990,R990,S990,T990,U990,$E990,$F990,$G990,$H990,$I990))</f>
        <v/>
      </c>
      <c r="X990" s="37" t="str">
        <v/>
      </c>
      <c r="Y990" s="37" t="str">
        <v/>
      </c>
      <c r="Z990" s="39" t="str">
        <v/>
      </c>
      <c r="AA990" s="39" t="str">
        <v/>
      </c>
      <c r="AB990" s="37" t="str">
        <v/>
      </c>
      <c r="AC990" s="37" t="str">
        <v/>
      </c>
      <c r="AD990" s="37" t="str">
        <v/>
      </c>
      <c r="AE990" s="37" t="str">
        <v/>
      </c>
      <c r="AF990" s="37" t="str">
        <v/>
      </c>
      <c r="AG990" s="37" t="str">
        <v/>
      </c>
      <c r="AH990" s="40" t="str">
        <f t="shared" si="560"/>
        <v/>
      </c>
      <c r="AI990" s="36" t="str">
        <f>IFERROR(INDEX('Level Multipliers'!$D:$D,MATCH(AH990,'Level Multipliers'!$A:$A,0)),"")</f>
        <v/>
      </c>
      <c r="AJ990" s="37" t="str">
        <f t="shared" si="561"/>
        <v/>
      </c>
      <c r="AK990" s="37" t="str">
        <f t="shared" si="562"/>
        <v/>
      </c>
      <c r="AL990" s="38" t="str">
        <f t="shared" si="563"/>
        <v/>
      </c>
      <c r="AM990" s="38" t="str">
        <f t="shared" si="564"/>
        <v/>
      </c>
      <c r="AN990" s="38" t="b">
        <f t="shared" si="565"/>
        <v>1</v>
      </c>
      <c r="AO990" s="37" t="str">
        <f t="array" ref="AO990:AY990">IF(AN990,"",IVSolution($M990,$N990,$O990,AJ990,AK990,AL990,AM990,$E990,$F990,$G990,$H990,$I990))</f>
        <v/>
      </c>
      <c r="AP990" s="37" t="str">
        <v/>
      </c>
      <c r="AQ990" s="37" t="str">
        <v/>
      </c>
      <c r="AR990" s="39" t="str">
        <v/>
      </c>
      <c r="AS990" s="39" t="str">
        <v/>
      </c>
      <c r="AT990" s="37" t="str">
        <v/>
      </c>
      <c r="AU990" s="37" t="str">
        <v/>
      </c>
      <c r="AV990" s="37" t="str">
        <v/>
      </c>
      <c r="AW990" s="37" t="str">
        <v/>
      </c>
      <c r="AX990" s="37" t="str">
        <v/>
      </c>
      <c r="AY990" s="37" t="str">
        <v/>
      </c>
      <c r="AZ990" s="40" t="str">
        <f t="shared" si="566"/>
        <v/>
      </c>
      <c r="BA990" s="36" t="str">
        <f>IFERROR(INDEX('Level Multipliers'!$D:$D,MATCH(AZ990,'Level Multipliers'!$A:$A,0)),"")</f>
        <v/>
      </c>
      <c r="BB990" s="37" t="str">
        <f t="shared" si="567"/>
        <v/>
      </c>
      <c r="BC990" s="37" t="str">
        <f t="shared" si="568"/>
        <v/>
      </c>
      <c r="BD990" s="38" t="str">
        <f t="shared" si="569"/>
        <v/>
      </c>
      <c r="BE990" s="38" t="str">
        <f t="shared" si="570"/>
        <v/>
      </c>
      <c r="BF990" s="38" t="b">
        <f t="shared" si="571"/>
        <v>1</v>
      </c>
      <c r="BG990" s="37" t="str">
        <f t="array" ref="BG990:BQ990">IF(BF990,"",IVSolution($M990,$N990,$O990,BB990,BC990,BD990,BE990,$E990,$F990,$G990,$H990,$I990))</f>
        <v/>
      </c>
      <c r="BH990" s="37" t="str">
        <v/>
      </c>
      <c r="BI990" s="37" t="str">
        <v/>
      </c>
      <c r="BJ990" s="39" t="str">
        <v/>
      </c>
      <c r="BK990" s="39" t="str">
        <v/>
      </c>
      <c r="BL990" s="37" t="str">
        <v/>
      </c>
      <c r="BM990" s="37" t="str">
        <v/>
      </c>
      <c r="BN990" s="37" t="str">
        <v/>
      </c>
      <c r="BO990" s="37" t="str">
        <v/>
      </c>
      <c r="BP990" s="37" t="str">
        <v/>
      </c>
      <c r="BQ990" s="37" t="str">
        <v/>
      </c>
      <c r="BR990" s="40" t="str">
        <f t="shared" si="572"/>
        <v/>
      </c>
      <c r="BS990" s="36" t="str">
        <f>IFERROR(INDEX('Level Multipliers'!$D:$D,MATCH(BR990,'Level Multipliers'!$A:$A,0)),"")</f>
        <v/>
      </c>
      <c r="BT990" s="37" t="str">
        <f t="shared" si="573"/>
        <v/>
      </c>
      <c r="BU990" s="37" t="str">
        <f t="shared" si="574"/>
        <v/>
      </c>
      <c r="BV990" s="38" t="str">
        <f t="shared" si="575"/>
        <v/>
      </c>
      <c r="BW990" s="38" t="str">
        <f t="shared" si="576"/>
        <v/>
      </c>
      <c r="BX990" s="38" t="b">
        <f t="shared" si="577"/>
        <v>1</v>
      </c>
      <c r="BY990" s="37" t="str">
        <f t="array" ref="BY990:CI990">IF(BX990,"",IVSolution($M990,$N990,$O990,BT990,BU990,BV990,BW990,$E990,$F990,$G990,$H990,$I990))</f>
        <v/>
      </c>
      <c r="BZ990" s="37" t="str">
        <v/>
      </c>
      <c r="CA990" s="37" t="str">
        <v/>
      </c>
      <c r="CB990" s="39" t="str">
        <v/>
      </c>
      <c r="CC990" s="39" t="str">
        <v/>
      </c>
      <c r="CD990" s="37" t="str">
        <v/>
      </c>
      <c r="CE990" s="37" t="str">
        <v/>
      </c>
      <c r="CF990" s="37" t="str">
        <v/>
      </c>
      <c r="CG990" s="37" t="str">
        <v/>
      </c>
      <c r="CH990" s="37" t="str">
        <v/>
      </c>
      <c r="CI990" s="37" t="str">
        <v/>
      </c>
      <c r="CJ990" s="41" t="str">
        <f t="shared" si="578"/>
        <v/>
      </c>
      <c r="CK990" s="41" t="str">
        <f t="shared" si="579"/>
        <v/>
      </c>
      <c r="CL990" s="61" t="str">
        <f t="shared" si="580"/>
        <v/>
      </c>
      <c r="CM990" s="39" t="str">
        <f t="shared" si="581"/>
        <v/>
      </c>
      <c r="CN990" s="39" t="str">
        <f t="shared" si="582"/>
        <v/>
      </c>
      <c r="CO990" s="42" t="str">
        <f t="shared" si="583"/>
        <v/>
      </c>
      <c r="CP990" s="42" t="str">
        <f t="shared" si="584"/>
        <v/>
      </c>
      <c r="CQ990" s="42" t="str">
        <f t="shared" si="585"/>
        <v/>
      </c>
      <c r="CR990" s="42" t="str">
        <f t="shared" si="586"/>
        <v/>
      </c>
      <c r="CS990" s="42" t="str">
        <f t="shared" si="587"/>
        <v/>
      </c>
      <c r="CT990" s="42" t="str">
        <f t="shared" si="588"/>
        <v/>
      </c>
      <c r="CU990" s="43" t="str">
        <f t="shared" si="589"/>
        <v/>
      </c>
      <c r="CV990" s="43" t="str">
        <f t="shared" si="590"/>
        <v/>
      </c>
      <c r="CW990" s="43" t="str">
        <f t="shared" si="591"/>
        <v/>
      </c>
      <c r="CX990" s="13"/>
    </row>
    <row r="991" spans="1:102" x14ac:dyDescent="0.25">
      <c r="A991" s="31"/>
      <c r="B991" s="13"/>
      <c r="C991" s="13"/>
      <c r="D991" s="13"/>
      <c r="E991" s="32"/>
      <c r="F991" s="32"/>
      <c r="G991" s="32"/>
      <c r="H991" s="32"/>
      <c r="I991" s="32"/>
      <c r="J991" s="13"/>
      <c r="K991" s="33"/>
      <c r="L991" s="34" t="str">
        <f>IFERROR(INDEX('Pokemon Data'!A:A,MATCH($A991,'Pokemon Data'!$B:$B,0)),"")</f>
        <v/>
      </c>
      <c r="M991" s="34" t="str">
        <f>IFERROR(INDEX('Pokemon Data'!I:I,MATCH($A991,'Pokemon Data'!$B:$B,0)),"")</f>
        <v/>
      </c>
      <c r="N991" s="34" t="str">
        <f>IFERROR(INDEX('Pokemon Data'!J:J,MATCH($A991,'Pokemon Data'!$B:$B,0)),"")</f>
        <v/>
      </c>
      <c r="O991" s="34" t="str">
        <f>IFERROR(INDEX('Pokemon Data'!K:K,MATCH($A991,'Pokemon Data'!$B:$B,0)),"")</f>
        <v/>
      </c>
      <c r="P991" s="35" t="str">
        <f>IFERROR(INDEX('Level Multipliers'!$A:$A,MATCH($D991,'Level Multipliers'!$B:$B,0)),"")</f>
        <v/>
      </c>
      <c r="Q991" s="36" t="str">
        <f>IFERROR(INDEX('Level Multipliers'!$D:$D,MATCH(P991,'Level Multipliers'!$A:$A,0)),"")</f>
        <v/>
      </c>
      <c r="R991" s="37" t="str">
        <f t="shared" si="555"/>
        <v/>
      </c>
      <c r="S991" s="37" t="str">
        <f t="shared" si="556"/>
        <v/>
      </c>
      <c r="T991" s="38" t="str">
        <f t="shared" si="557"/>
        <v/>
      </c>
      <c r="U991" s="38" t="str">
        <f t="shared" si="558"/>
        <v/>
      </c>
      <c r="V991" s="38" t="b">
        <f t="shared" si="559"/>
        <v>1</v>
      </c>
      <c r="W991" s="37" t="str">
        <f t="array" ref="W991:AG991">IF(V991,"",IVSolution($M991,$N991,$O991,R991,S991,T991,U991,$E991,$F991,$G991,$H991,$I991))</f>
        <v/>
      </c>
      <c r="X991" s="37" t="str">
        <v/>
      </c>
      <c r="Y991" s="37" t="str">
        <v/>
      </c>
      <c r="Z991" s="39" t="str">
        <v/>
      </c>
      <c r="AA991" s="39" t="str">
        <v/>
      </c>
      <c r="AB991" s="37" t="str">
        <v/>
      </c>
      <c r="AC991" s="37" t="str">
        <v/>
      </c>
      <c r="AD991" s="37" t="str">
        <v/>
      </c>
      <c r="AE991" s="37" t="str">
        <v/>
      </c>
      <c r="AF991" s="37" t="str">
        <v/>
      </c>
      <c r="AG991" s="37" t="str">
        <v/>
      </c>
      <c r="AH991" s="40" t="str">
        <f t="shared" si="560"/>
        <v/>
      </c>
      <c r="AI991" s="36" t="str">
        <f>IFERROR(INDEX('Level Multipliers'!$D:$D,MATCH(AH991,'Level Multipliers'!$A:$A,0)),"")</f>
        <v/>
      </c>
      <c r="AJ991" s="37" t="str">
        <f t="shared" si="561"/>
        <v/>
      </c>
      <c r="AK991" s="37" t="str">
        <f t="shared" si="562"/>
        <v/>
      </c>
      <c r="AL991" s="38" t="str">
        <f t="shared" si="563"/>
        <v/>
      </c>
      <c r="AM991" s="38" t="str">
        <f t="shared" si="564"/>
        <v/>
      </c>
      <c r="AN991" s="38" t="b">
        <f t="shared" si="565"/>
        <v>1</v>
      </c>
      <c r="AO991" s="37" t="str">
        <f t="array" ref="AO991:AY991">IF(AN991,"",IVSolution($M991,$N991,$O991,AJ991,AK991,AL991,AM991,$E991,$F991,$G991,$H991,$I991))</f>
        <v/>
      </c>
      <c r="AP991" s="37" t="str">
        <v/>
      </c>
      <c r="AQ991" s="37" t="str">
        <v/>
      </c>
      <c r="AR991" s="39" t="str">
        <v/>
      </c>
      <c r="AS991" s="39" t="str">
        <v/>
      </c>
      <c r="AT991" s="37" t="str">
        <v/>
      </c>
      <c r="AU991" s="37" t="str">
        <v/>
      </c>
      <c r="AV991" s="37" t="str">
        <v/>
      </c>
      <c r="AW991" s="37" t="str">
        <v/>
      </c>
      <c r="AX991" s="37" t="str">
        <v/>
      </c>
      <c r="AY991" s="37" t="str">
        <v/>
      </c>
      <c r="AZ991" s="40" t="str">
        <f t="shared" si="566"/>
        <v/>
      </c>
      <c r="BA991" s="36" t="str">
        <f>IFERROR(INDEX('Level Multipliers'!$D:$D,MATCH(AZ991,'Level Multipliers'!$A:$A,0)),"")</f>
        <v/>
      </c>
      <c r="BB991" s="37" t="str">
        <f t="shared" si="567"/>
        <v/>
      </c>
      <c r="BC991" s="37" t="str">
        <f t="shared" si="568"/>
        <v/>
      </c>
      <c r="BD991" s="38" t="str">
        <f t="shared" si="569"/>
        <v/>
      </c>
      <c r="BE991" s="38" t="str">
        <f t="shared" si="570"/>
        <v/>
      </c>
      <c r="BF991" s="38" t="b">
        <f t="shared" si="571"/>
        <v>1</v>
      </c>
      <c r="BG991" s="37" t="str">
        <f t="array" ref="BG991:BQ991">IF(BF991,"",IVSolution($M991,$N991,$O991,BB991,BC991,BD991,BE991,$E991,$F991,$G991,$H991,$I991))</f>
        <v/>
      </c>
      <c r="BH991" s="37" t="str">
        <v/>
      </c>
      <c r="BI991" s="37" t="str">
        <v/>
      </c>
      <c r="BJ991" s="39" t="str">
        <v/>
      </c>
      <c r="BK991" s="39" t="str">
        <v/>
      </c>
      <c r="BL991" s="37" t="str">
        <v/>
      </c>
      <c r="BM991" s="37" t="str">
        <v/>
      </c>
      <c r="BN991" s="37" t="str">
        <v/>
      </c>
      <c r="BO991" s="37" t="str">
        <v/>
      </c>
      <c r="BP991" s="37" t="str">
        <v/>
      </c>
      <c r="BQ991" s="37" t="str">
        <v/>
      </c>
      <c r="BR991" s="40" t="str">
        <f t="shared" si="572"/>
        <v/>
      </c>
      <c r="BS991" s="36" t="str">
        <f>IFERROR(INDEX('Level Multipliers'!$D:$D,MATCH(BR991,'Level Multipliers'!$A:$A,0)),"")</f>
        <v/>
      </c>
      <c r="BT991" s="37" t="str">
        <f t="shared" si="573"/>
        <v/>
      </c>
      <c r="BU991" s="37" t="str">
        <f t="shared" si="574"/>
        <v/>
      </c>
      <c r="BV991" s="38" t="str">
        <f t="shared" si="575"/>
        <v/>
      </c>
      <c r="BW991" s="38" t="str">
        <f t="shared" si="576"/>
        <v/>
      </c>
      <c r="BX991" s="38" t="b">
        <f t="shared" si="577"/>
        <v>1</v>
      </c>
      <c r="BY991" s="37" t="str">
        <f t="array" ref="BY991:CI991">IF(BX991,"",IVSolution($M991,$N991,$O991,BT991,BU991,BV991,BW991,$E991,$F991,$G991,$H991,$I991))</f>
        <v/>
      </c>
      <c r="BZ991" s="37" t="str">
        <v/>
      </c>
      <c r="CA991" s="37" t="str">
        <v/>
      </c>
      <c r="CB991" s="39" t="str">
        <v/>
      </c>
      <c r="CC991" s="39" t="str">
        <v/>
      </c>
      <c r="CD991" s="37" t="str">
        <v/>
      </c>
      <c r="CE991" s="37" t="str">
        <v/>
      </c>
      <c r="CF991" s="37" t="str">
        <v/>
      </c>
      <c r="CG991" s="37" t="str">
        <v/>
      </c>
      <c r="CH991" s="37" t="str">
        <v/>
      </c>
      <c r="CI991" s="37" t="str">
        <v/>
      </c>
      <c r="CJ991" s="41" t="str">
        <f t="shared" si="578"/>
        <v/>
      </c>
      <c r="CK991" s="41" t="str">
        <f t="shared" si="579"/>
        <v/>
      </c>
      <c r="CL991" s="61" t="str">
        <f t="shared" si="580"/>
        <v/>
      </c>
      <c r="CM991" s="39" t="str">
        <f t="shared" si="581"/>
        <v/>
      </c>
      <c r="CN991" s="39" t="str">
        <f t="shared" si="582"/>
        <v/>
      </c>
      <c r="CO991" s="42" t="str">
        <f t="shared" si="583"/>
        <v/>
      </c>
      <c r="CP991" s="42" t="str">
        <f t="shared" si="584"/>
        <v/>
      </c>
      <c r="CQ991" s="42" t="str">
        <f t="shared" si="585"/>
        <v/>
      </c>
      <c r="CR991" s="42" t="str">
        <f t="shared" si="586"/>
        <v/>
      </c>
      <c r="CS991" s="42" t="str">
        <f t="shared" si="587"/>
        <v/>
      </c>
      <c r="CT991" s="42" t="str">
        <f t="shared" si="588"/>
        <v/>
      </c>
      <c r="CU991" s="43" t="str">
        <f t="shared" si="589"/>
        <v/>
      </c>
      <c r="CV991" s="43" t="str">
        <f t="shared" si="590"/>
        <v/>
      </c>
      <c r="CW991" s="43" t="str">
        <f t="shared" si="591"/>
        <v/>
      </c>
      <c r="CX991" s="13"/>
    </row>
    <row r="992" spans="1:102" x14ac:dyDescent="0.25">
      <c r="A992" s="31"/>
      <c r="B992" s="13"/>
      <c r="C992" s="13"/>
      <c r="D992" s="13"/>
      <c r="E992" s="32"/>
      <c r="F992" s="32"/>
      <c r="G992" s="32"/>
      <c r="H992" s="32"/>
      <c r="I992" s="32"/>
      <c r="J992" s="13"/>
      <c r="K992" s="33"/>
      <c r="L992" s="34" t="str">
        <f>IFERROR(INDEX('Pokemon Data'!A:A,MATCH($A992,'Pokemon Data'!$B:$B,0)),"")</f>
        <v/>
      </c>
      <c r="M992" s="34" t="str">
        <f>IFERROR(INDEX('Pokemon Data'!I:I,MATCH($A992,'Pokemon Data'!$B:$B,0)),"")</f>
        <v/>
      </c>
      <c r="N992" s="34" t="str">
        <f>IFERROR(INDEX('Pokemon Data'!J:J,MATCH($A992,'Pokemon Data'!$B:$B,0)),"")</f>
        <v/>
      </c>
      <c r="O992" s="34" t="str">
        <f>IFERROR(INDEX('Pokemon Data'!K:K,MATCH($A992,'Pokemon Data'!$B:$B,0)),"")</f>
        <v/>
      </c>
      <c r="P992" s="35" t="str">
        <f>IFERROR(INDEX('Level Multipliers'!$A:$A,MATCH($D992,'Level Multipliers'!$B:$B,0)),"")</f>
        <v/>
      </c>
      <c r="Q992" s="36" t="str">
        <f>IFERROR(INDEX('Level Multipliers'!$D:$D,MATCH(P992,'Level Multipliers'!$A:$A,0)),"")</f>
        <v/>
      </c>
      <c r="R992" s="37" t="str">
        <f t="shared" si="555"/>
        <v/>
      </c>
      <c r="S992" s="37" t="str">
        <f t="shared" si="556"/>
        <v/>
      </c>
      <c r="T992" s="38" t="str">
        <f t="shared" si="557"/>
        <v/>
      </c>
      <c r="U992" s="38" t="str">
        <f t="shared" si="558"/>
        <v/>
      </c>
      <c r="V992" s="38" t="b">
        <f t="shared" si="559"/>
        <v>1</v>
      </c>
      <c r="W992" s="37" t="str">
        <f t="array" ref="W992:AG992">IF(V992,"",IVSolution($M992,$N992,$O992,R992,S992,T992,U992,$E992,$F992,$G992,$H992,$I992))</f>
        <v/>
      </c>
      <c r="X992" s="37" t="str">
        <v/>
      </c>
      <c r="Y992" s="37" t="str">
        <v/>
      </c>
      <c r="Z992" s="39" t="str">
        <v/>
      </c>
      <c r="AA992" s="39" t="str">
        <v/>
      </c>
      <c r="AB992" s="37" t="str">
        <v/>
      </c>
      <c r="AC992" s="37" t="str">
        <v/>
      </c>
      <c r="AD992" s="37" t="str">
        <v/>
      </c>
      <c r="AE992" s="37" t="str">
        <v/>
      </c>
      <c r="AF992" s="37" t="str">
        <v/>
      </c>
      <c r="AG992" s="37" t="str">
        <v/>
      </c>
      <c r="AH992" s="40" t="str">
        <f t="shared" si="560"/>
        <v/>
      </c>
      <c r="AI992" s="36" t="str">
        <f>IFERROR(INDEX('Level Multipliers'!$D:$D,MATCH(AH992,'Level Multipliers'!$A:$A,0)),"")</f>
        <v/>
      </c>
      <c r="AJ992" s="37" t="str">
        <f t="shared" si="561"/>
        <v/>
      </c>
      <c r="AK992" s="37" t="str">
        <f t="shared" si="562"/>
        <v/>
      </c>
      <c r="AL992" s="38" t="str">
        <f t="shared" si="563"/>
        <v/>
      </c>
      <c r="AM992" s="38" t="str">
        <f t="shared" si="564"/>
        <v/>
      </c>
      <c r="AN992" s="38" t="b">
        <f t="shared" si="565"/>
        <v>1</v>
      </c>
      <c r="AO992" s="37" t="str">
        <f t="array" ref="AO992:AY992">IF(AN992,"",IVSolution($M992,$N992,$O992,AJ992,AK992,AL992,AM992,$E992,$F992,$G992,$H992,$I992))</f>
        <v/>
      </c>
      <c r="AP992" s="37" t="str">
        <v/>
      </c>
      <c r="AQ992" s="37" t="str">
        <v/>
      </c>
      <c r="AR992" s="39" t="str">
        <v/>
      </c>
      <c r="AS992" s="39" t="str">
        <v/>
      </c>
      <c r="AT992" s="37" t="str">
        <v/>
      </c>
      <c r="AU992" s="37" t="str">
        <v/>
      </c>
      <c r="AV992" s="37" t="str">
        <v/>
      </c>
      <c r="AW992" s="37" t="str">
        <v/>
      </c>
      <c r="AX992" s="37" t="str">
        <v/>
      </c>
      <c r="AY992" s="37" t="str">
        <v/>
      </c>
      <c r="AZ992" s="40" t="str">
        <f t="shared" si="566"/>
        <v/>
      </c>
      <c r="BA992" s="36" t="str">
        <f>IFERROR(INDEX('Level Multipliers'!$D:$D,MATCH(AZ992,'Level Multipliers'!$A:$A,0)),"")</f>
        <v/>
      </c>
      <c r="BB992" s="37" t="str">
        <f t="shared" si="567"/>
        <v/>
      </c>
      <c r="BC992" s="37" t="str">
        <f t="shared" si="568"/>
        <v/>
      </c>
      <c r="BD992" s="38" t="str">
        <f t="shared" si="569"/>
        <v/>
      </c>
      <c r="BE992" s="38" t="str">
        <f t="shared" si="570"/>
        <v/>
      </c>
      <c r="BF992" s="38" t="b">
        <f t="shared" si="571"/>
        <v>1</v>
      </c>
      <c r="BG992" s="37" t="str">
        <f t="array" ref="BG992:BQ992">IF(BF992,"",IVSolution($M992,$N992,$O992,BB992,BC992,BD992,BE992,$E992,$F992,$G992,$H992,$I992))</f>
        <v/>
      </c>
      <c r="BH992" s="37" t="str">
        <v/>
      </c>
      <c r="BI992" s="37" t="str">
        <v/>
      </c>
      <c r="BJ992" s="39" t="str">
        <v/>
      </c>
      <c r="BK992" s="39" t="str">
        <v/>
      </c>
      <c r="BL992" s="37" t="str">
        <v/>
      </c>
      <c r="BM992" s="37" t="str">
        <v/>
      </c>
      <c r="BN992" s="37" t="str">
        <v/>
      </c>
      <c r="BO992" s="37" t="str">
        <v/>
      </c>
      <c r="BP992" s="37" t="str">
        <v/>
      </c>
      <c r="BQ992" s="37" t="str">
        <v/>
      </c>
      <c r="BR992" s="40" t="str">
        <f t="shared" si="572"/>
        <v/>
      </c>
      <c r="BS992" s="36" t="str">
        <f>IFERROR(INDEX('Level Multipliers'!$D:$D,MATCH(BR992,'Level Multipliers'!$A:$A,0)),"")</f>
        <v/>
      </c>
      <c r="BT992" s="37" t="str">
        <f t="shared" si="573"/>
        <v/>
      </c>
      <c r="BU992" s="37" t="str">
        <f t="shared" si="574"/>
        <v/>
      </c>
      <c r="BV992" s="38" t="str">
        <f t="shared" si="575"/>
        <v/>
      </c>
      <c r="BW992" s="38" t="str">
        <f t="shared" si="576"/>
        <v/>
      </c>
      <c r="BX992" s="38" t="b">
        <f t="shared" si="577"/>
        <v>1</v>
      </c>
      <c r="BY992" s="37" t="str">
        <f t="array" ref="BY992:CI992">IF(BX992,"",IVSolution($M992,$N992,$O992,BT992,BU992,BV992,BW992,$E992,$F992,$G992,$H992,$I992))</f>
        <v/>
      </c>
      <c r="BZ992" s="37" t="str">
        <v/>
      </c>
      <c r="CA992" s="37" t="str">
        <v/>
      </c>
      <c r="CB992" s="39" t="str">
        <v/>
      </c>
      <c r="CC992" s="39" t="str">
        <v/>
      </c>
      <c r="CD992" s="37" t="str">
        <v/>
      </c>
      <c r="CE992" s="37" t="str">
        <v/>
      </c>
      <c r="CF992" s="37" t="str">
        <v/>
      </c>
      <c r="CG992" s="37" t="str">
        <v/>
      </c>
      <c r="CH992" s="37" t="str">
        <v/>
      </c>
      <c r="CI992" s="37" t="str">
        <v/>
      </c>
      <c r="CJ992" s="41" t="str">
        <f t="shared" si="578"/>
        <v/>
      </c>
      <c r="CK992" s="41" t="str">
        <f t="shared" si="579"/>
        <v/>
      </c>
      <c r="CL992" s="61" t="str">
        <f t="shared" si="580"/>
        <v/>
      </c>
      <c r="CM992" s="39" t="str">
        <f t="shared" si="581"/>
        <v/>
      </c>
      <c r="CN992" s="39" t="str">
        <f t="shared" si="582"/>
        <v/>
      </c>
      <c r="CO992" s="42" t="str">
        <f t="shared" si="583"/>
        <v/>
      </c>
      <c r="CP992" s="42" t="str">
        <f t="shared" si="584"/>
        <v/>
      </c>
      <c r="CQ992" s="42" t="str">
        <f t="shared" si="585"/>
        <v/>
      </c>
      <c r="CR992" s="42" t="str">
        <f t="shared" si="586"/>
        <v/>
      </c>
      <c r="CS992" s="42" t="str">
        <f t="shared" si="587"/>
        <v/>
      </c>
      <c r="CT992" s="42" t="str">
        <f t="shared" si="588"/>
        <v/>
      </c>
      <c r="CU992" s="43" t="str">
        <f t="shared" si="589"/>
        <v/>
      </c>
      <c r="CV992" s="43" t="str">
        <f t="shared" si="590"/>
        <v/>
      </c>
      <c r="CW992" s="43" t="str">
        <f t="shared" si="591"/>
        <v/>
      </c>
      <c r="CX992" s="13"/>
    </row>
    <row r="993" spans="1:102" x14ac:dyDescent="0.25">
      <c r="A993" s="31"/>
      <c r="B993" s="13"/>
      <c r="C993" s="13"/>
      <c r="D993" s="13"/>
      <c r="E993" s="32"/>
      <c r="F993" s="32"/>
      <c r="G993" s="32"/>
      <c r="H993" s="32"/>
      <c r="I993" s="32"/>
      <c r="J993" s="13"/>
      <c r="K993" s="33"/>
      <c r="L993" s="34" t="str">
        <f>IFERROR(INDEX('Pokemon Data'!A:A,MATCH($A993,'Pokemon Data'!$B:$B,0)),"")</f>
        <v/>
      </c>
      <c r="M993" s="34" t="str">
        <f>IFERROR(INDEX('Pokemon Data'!I:I,MATCH($A993,'Pokemon Data'!$B:$B,0)),"")</f>
        <v/>
      </c>
      <c r="N993" s="34" t="str">
        <f>IFERROR(INDEX('Pokemon Data'!J:J,MATCH($A993,'Pokemon Data'!$B:$B,0)),"")</f>
        <v/>
      </c>
      <c r="O993" s="34" t="str">
        <f>IFERROR(INDEX('Pokemon Data'!K:K,MATCH($A993,'Pokemon Data'!$B:$B,0)),"")</f>
        <v/>
      </c>
      <c r="P993" s="35" t="str">
        <f>IFERROR(INDEX('Level Multipliers'!$A:$A,MATCH($D993,'Level Multipliers'!$B:$B,0)),"")</f>
        <v/>
      </c>
      <c r="Q993" s="36" t="str">
        <f>IFERROR(INDEX('Level Multipliers'!$D:$D,MATCH(P993,'Level Multipliers'!$A:$A,0)),"")</f>
        <v/>
      </c>
      <c r="R993" s="37" t="str">
        <f t="shared" si="555"/>
        <v/>
      </c>
      <c r="S993" s="37" t="str">
        <f t="shared" si="556"/>
        <v/>
      </c>
      <c r="T993" s="38" t="str">
        <f t="shared" si="557"/>
        <v/>
      </c>
      <c r="U993" s="38" t="str">
        <f t="shared" si="558"/>
        <v/>
      </c>
      <c r="V993" s="38" t="b">
        <f t="shared" si="559"/>
        <v>1</v>
      </c>
      <c r="W993" s="37" t="str">
        <f t="array" ref="W993:AG993">IF(V993,"",IVSolution($M993,$N993,$O993,R993,S993,T993,U993,$E993,$F993,$G993,$H993,$I993))</f>
        <v/>
      </c>
      <c r="X993" s="37" t="str">
        <v/>
      </c>
      <c r="Y993" s="37" t="str">
        <v/>
      </c>
      <c r="Z993" s="39" t="str">
        <v/>
      </c>
      <c r="AA993" s="39" t="str">
        <v/>
      </c>
      <c r="AB993" s="37" t="str">
        <v/>
      </c>
      <c r="AC993" s="37" t="str">
        <v/>
      </c>
      <c r="AD993" s="37" t="str">
        <v/>
      </c>
      <c r="AE993" s="37" t="str">
        <v/>
      </c>
      <c r="AF993" s="37" t="str">
        <v/>
      </c>
      <c r="AG993" s="37" t="str">
        <v/>
      </c>
      <c r="AH993" s="40" t="str">
        <f t="shared" si="560"/>
        <v/>
      </c>
      <c r="AI993" s="36" t="str">
        <f>IFERROR(INDEX('Level Multipliers'!$D:$D,MATCH(AH993,'Level Multipliers'!$A:$A,0)),"")</f>
        <v/>
      </c>
      <c r="AJ993" s="37" t="str">
        <f t="shared" si="561"/>
        <v/>
      </c>
      <c r="AK993" s="37" t="str">
        <f t="shared" si="562"/>
        <v/>
      </c>
      <c r="AL993" s="38" t="str">
        <f t="shared" si="563"/>
        <v/>
      </c>
      <c r="AM993" s="38" t="str">
        <f t="shared" si="564"/>
        <v/>
      </c>
      <c r="AN993" s="38" t="b">
        <f t="shared" si="565"/>
        <v>1</v>
      </c>
      <c r="AO993" s="37" t="str">
        <f t="array" ref="AO993:AY993">IF(AN993,"",IVSolution($M993,$N993,$O993,AJ993,AK993,AL993,AM993,$E993,$F993,$G993,$H993,$I993))</f>
        <v/>
      </c>
      <c r="AP993" s="37" t="str">
        <v/>
      </c>
      <c r="AQ993" s="37" t="str">
        <v/>
      </c>
      <c r="AR993" s="39" t="str">
        <v/>
      </c>
      <c r="AS993" s="39" t="str">
        <v/>
      </c>
      <c r="AT993" s="37" t="str">
        <v/>
      </c>
      <c r="AU993" s="37" t="str">
        <v/>
      </c>
      <c r="AV993" s="37" t="str">
        <v/>
      </c>
      <c r="AW993" s="37" t="str">
        <v/>
      </c>
      <c r="AX993" s="37" t="str">
        <v/>
      </c>
      <c r="AY993" s="37" t="str">
        <v/>
      </c>
      <c r="AZ993" s="40" t="str">
        <f t="shared" si="566"/>
        <v/>
      </c>
      <c r="BA993" s="36" t="str">
        <f>IFERROR(INDEX('Level Multipliers'!$D:$D,MATCH(AZ993,'Level Multipliers'!$A:$A,0)),"")</f>
        <v/>
      </c>
      <c r="BB993" s="37" t="str">
        <f t="shared" si="567"/>
        <v/>
      </c>
      <c r="BC993" s="37" t="str">
        <f t="shared" si="568"/>
        <v/>
      </c>
      <c r="BD993" s="38" t="str">
        <f t="shared" si="569"/>
        <v/>
      </c>
      <c r="BE993" s="38" t="str">
        <f t="shared" si="570"/>
        <v/>
      </c>
      <c r="BF993" s="38" t="b">
        <f t="shared" si="571"/>
        <v>1</v>
      </c>
      <c r="BG993" s="37" t="str">
        <f t="array" ref="BG993:BQ993">IF(BF993,"",IVSolution($M993,$N993,$O993,BB993,BC993,BD993,BE993,$E993,$F993,$G993,$H993,$I993))</f>
        <v/>
      </c>
      <c r="BH993" s="37" t="str">
        <v/>
      </c>
      <c r="BI993" s="37" t="str">
        <v/>
      </c>
      <c r="BJ993" s="39" t="str">
        <v/>
      </c>
      <c r="BK993" s="39" t="str">
        <v/>
      </c>
      <c r="BL993" s="37" t="str">
        <v/>
      </c>
      <c r="BM993" s="37" t="str">
        <v/>
      </c>
      <c r="BN993" s="37" t="str">
        <v/>
      </c>
      <c r="BO993" s="37" t="str">
        <v/>
      </c>
      <c r="BP993" s="37" t="str">
        <v/>
      </c>
      <c r="BQ993" s="37" t="str">
        <v/>
      </c>
      <c r="BR993" s="40" t="str">
        <f t="shared" si="572"/>
        <v/>
      </c>
      <c r="BS993" s="36" t="str">
        <f>IFERROR(INDEX('Level Multipliers'!$D:$D,MATCH(BR993,'Level Multipliers'!$A:$A,0)),"")</f>
        <v/>
      </c>
      <c r="BT993" s="37" t="str">
        <f t="shared" si="573"/>
        <v/>
      </c>
      <c r="BU993" s="37" t="str">
        <f t="shared" si="574"/>
        <v/>
      </c>
      <c r="BV993" s="38" t="str">
        <f t="shared" si="575"/>
        <v/>
      </c>
      <c r="BW993" s="38" t="str">
        <f t="shared" si="576"/>
        <v/>
      </c>
      <c r="BX993" s="38" t="b">
        <f t="shared" si="577"/>
        <v>1</v>
      </c>
      <c r="BY993" s="37" t="str">
        <f t="array" ref="BY993:CI993">IF(BX993,"",IVSolution($M993,$N993,$O993,BT993,BU993,BV993,BW993,$E993,$F993,$G993,$H993,$I993))</f>
        <v/>
      </c>
      <c r="BZ993" s="37" t="str">
        <v/>
      </c>
      <c r="CA993" s="37" t="str">
        <v/>
      </c>
      <c r="CB993" s="39" t="str">
        <v/>
      </c>
      <c r="CC993" s="39" t="str">
        <v/>
      </c>
      <c r="CD993" s="37" t="str">
        <v/>
      </c>
      <c r="CE993" s="37" t="str">
        <v/>
      </c>
      <c r="CF993" s="37" t="str">
        <v/>
      </c>
      <c r="CG993" s="37" t="str">
        <v/>
      </c>
      <c r="CH993" s="37" t="str">
        <v/>
      </c>
      <c r="CI993" s="37" t="str">
        <v/>
      </c>
      <c r="CJ993" s="41" t="str">
        <f t="shared" si="578"/>
        <v/>
      </c>
      <c r="CK993" s="41" t="str">
        <f t="shared" si="579"/>
        <v/>
      </c>
      <c r="CL993" s="61" t="str">
        <f t="shared" si="580"/>
        <v/>
      </c>
      <c r="CM993" s="39" t="str">
        <f t="shared" si="581"/>
        <v/>
      </c>
      <c r="CN993" s="39" t="str">
        <f t="shared" si="582"/>
        <v/>
      </c>
      <c r="CO993" s="42" t="str">
        <f t="shared" si="583"/>
        <v/>
      </c>
      <c r="CP993" s="42" t="str">
        <f t="shared" si="584"/>
        <v/>
      </c>
      <c r="CQ993" s="42" t="str">
        <f t="shared" si="585"/>
        <v/>
      </c>
      <c r="CR993" s="42" t="str">
        <f t="shared" si="586"/>
        <v/>
      </c>
      <c r="CS993" s="42" t="str">
        <f t="shared" si="587"/>
        <v/>
      </c>
      <c r="CT993" s="42" t="str">
        <f t="shared" si="588"/>
        <v/>
      </c>
      <c r="CU993" s="43" t="str">
        <f t="shared" si="589"/>
        <v/>
      </c>
      <c r="CV993" s="43" t="str">
        <f t="shared" si="590"/>
        <v/>
      </c>
      <c r="CW993" s="43" t="str">
        <f t="shared" si="591"/>
        <v/>
      </c>
      <c r="CX993" s="13"/>
    </row>
    <row r="994" spans="1:102" x14ac:dyDescent="0.25">
      <c r="A994" s="31"/>
      <c r="B994" s="13"/>
      <c r="C994" s="13"/>
      <c r="D994" s="13"/>
      <c r="E994" s="32"/>
      <c r="F994" s="32"/>
      <c r="G994" s="32"/>
      <c r="H994" s="32"/>
      <c r="I994" s="32"/>
      <c r="J994" s="13"/>
      <c r="K994" s="33"/>
      <c r="L994" s="34" t="str">
        <f>IFERROR(INDEX('Pokemon Data'!A:A,MATCH($A994,'Pokemon Data'!$B:$B,0)),"")</f>
        <v/>
      </c>
      <c r="M994" s="34" t="str">
        <f>IFERROR(INDEX('Pokemon Data'!I:I,MATCH($A994,'Pokemon Data'!$B:$B,0)),"")</f>
        <v/>
      </c>
      <c r="N994" s="34" t="str">
        <f>IFERROR(INDEX('Pokemon Data'!J:J,MATCH($A994,'Pokemon Data'!$B:$B,0)),"")</f>
        <v/>
      </c>
      <c r="O994" s="34" t="str">
        <f>IFERROR(INDEX('Pokemon Data'!K:K,MATCH($A994,'Pokemon Data'!$B:$B,0)),"")</f>
        <v/>
      </c>
      <c r="P994" s="35" t="str">
        <f>IFERROR(INDEX('Level Multipliers'!$A:$A,MATCH($D994,'Level Multipliers'!$B:$B,0)),"")</f>
        <v/>
      </c>
      <c r="Q994" s="36" t="str">
        <f>IFERROR(INDEX('Level Multipliers'!$D:$D,MATCH(P994,'Level Multipliers'!$A:$A,0)),"")</f>
        <v/>
      </c>
      <c r="R994" s="37" t="str">
        <f t="shared" si="555"/>
        <v/>
      </c>
      <c r="S994" s="37" t="str">
        <f t="shared" si="556"/>
        <v/>
      </c>
      <c r="T994" s="38" t="str">
        <f t="shared" si="557"/>
        <v/>
      </c>
      <c r="U994" s="38" t="str">
        <f t="shared" si="558"/>
        <v/>
      </c>
      <c r="V994" s="38" t="b">
        <f t="shared" si="559"/>
        <v>1</v>
      </c>
      <c r="W994" s="37" t="str">
        <f t="array" ref="W994:AG994">IF(V994,"",IVSolution($M994,$N994,$O994,R994,S994,T994,U994,$E994,$F994,$G994,$H994,$I994))</f>
        <v/>
      </c>
      <c r="X994" s="37" t="str">
        <v/>
      </c>
      <c r="Y994" s="37" t="str">
        <v/>
      </c>
      <c r="Z994" s="39" t="str">
        <v/>
      </c>
      <c r="AA994" s="39" t="str">
        <v/>
      </c>
      <c r="AB994" s="37" t="str">
        <v/>
      </c>
      <c r="AC994" s="37" t="str">
        <v/>
      </c>
      <c r="AD994" s="37" t="str">
        <v/>
      </c>
      <c r="AE994" s="37" t="str">
        <v/>
      </c>
      <c r="AF994" s="37" t="str">
        <v/>
      </c>
      <c r="AG994" s="37" t="str">
        <v/>
      </c>
      <c r="AH994" s="40" t="str">
        <f t="shared" si="560"/>
        <v/>
      </c>
      <c r="AI994" s="36" t="str">
        <f>IFERROR(INDEX('Level Multipliers'!$D:$D,MATCH(AH994,'Level Multipliers'!$A:$A,0)),"")</f>
        <v/>
      </c>
      <c r="AJ994" s="37" t="str">
        <f t="shared" si="561"/>
        <v/>
      </c>
      <c r="AK994" s="37" t="str">
        <f t="shared" si="562"/>
        <v/>
      </c>
      <c r="AL994" s="38" t="str">
        <f t="shared" si="563"/>
        <v/>
      </c>
      <c r="AM994" s="38" t="str">
        <f t="shared" si="564"/>
        <v/>
      </c>
      <c r="AN994" s="38" t="b">
        <f t="shared" si="565"/>
        <v>1</v>
      </c>
      <c r="AO994" s="37" t="str">
        <f t="array" ref="AO994:AY994">IF(AN994,"",IVSolution($M994,$N994,$O994,AJ994,AK994,AL994,AM994,$E994,$F994,$G994,$H994,$I994))</f>
        <v/>
      </c>
      <c r="AP994" s="37" t="str">
        <v/>
      </c>
      <c r="AQ994" s="37" t="str">
        <v/>
      </c>
      <c r="AR994" s="39" t="str">
        <v/>
      </c>
      <c r="AS994" s="39" t="str">
        <v/>
      </c>
      <c r="AT994" s="37" t="str">
        <v/>
      </c>
      <c r="AU994" s="37" t="str">
        <v/>
      </c>
      <c r="AV994" s="37" t="str">
        <v/>
      </c>
      <c r="AW994" s="37" t="str">
        <v/>
      </c>
      <c r="AX994" s="37" t="str">
        <v/>
      </c>
      <c r="AY994" s="37" t="str">
        <v/>
      </c>
      <c r="AZ994" s="40" t="str">
        <f t="shared" si="566"/>
        <v/>
      </c>
      <c r="BA994" s="36" t="str">
        <f>IFERROR(INDEX('Level Multipliers'!$D:$D,MATCH(AZ994,'Level Multipliers'!$A:$A,0)),"")</f>
        <v/>
      </c>
      <c r="BB994" s="37" t="str">
        <f t="shared" si="567"/>
        <v/>
      </c>
      <c r="BC994" s="37" t="str">
        <f t="shared" si="568"/>
        <v/>
      </c>
      <c r="BD994" s="38" t="str">
        <f t="shared" si="569"/>
        <v/>
      </c>
      <c r="BE994" s="38" t="str">
        <f t="shared" si="570"/>
        <v/>
      </c>
      <c r="BF994" s="38" t="b">
        <f t="shared" si="571"/>
        <v>1</v>
      </c>
      <c r="BG994" s="37" t="str">
        <f t="array" ref="BG994:BQ994">IF(BF994,"",IVSolution($M994,$N994,$O994,BB994,BC994,BD994,BE994,$E994,$F994,$G994,$H994,$I994))</f>
        <v/>
      </c>
      <c r="BH994" s="37" t="str">
        <v/>
      </c>
      <c r="BI994" s="37" t="str">
        <v/>
      </c>
      <c r="BJ994" s="39" t="str">
        <v/>
      </c>
      <c r="BK994" s="39" t="str">
        <v/>
      </c>
      <c r="BL994" s="37" t="str">
        <v/>
      </c>
      <c r="BM994" s="37" t="str">
        <v/>
      </c>
      <c r="BN994" s="37" t="str">
        <v/>
      </c>
      <c r="BO994" s="37" t="str">
        <v/>
      </c>
      <c r="BP994" s="37" t="str">
        <v/>
      </c>
      <c r="BQ994" s="37" t="str">
        <v/>
      </c>
      <c r="BR994" s="40" t="str">
        <f t="shared" si="572"/>
        <v/>
      </c>
      <c r="BS994" s="36" t="str">
        <f>IFERROR(INDEX('Level Multipliers'!$D:$D,MATCH(BR994,'Level Multipliers'!$A:$A,0)),"")</f>
        <v/>
      </c>
      <c r="BT994" s="37" t="str">
        <f t="shared" si="573"/>
        <v/>
      </c>
      <c r="BU994" s="37" t="str">
        <f t="shared" si="574"/>
        <v/>
      </c>
      <c r="BV994" s="38" t="str">
        <f t="shared" si="575"/>
        <v/>
      </c>
      <c r="BW994" s="38" t="str">
        <f t="shared" si="576"/>
        <v/>
      </c>
      <c r="BX994" s="38" t="b">
        <f t="shared" si="577"/>
        <v>1</v>
      </c>
      <c r="BY994" s="37" t="str">
        <f t="array" ref="BY994:CI994">IF(BX994,"",IVSolution($M994,$N994,$O994,BT994,BU994,BV994,BW994,$E994,$F994,$G994,$H994,$I994))</f>
        <v/>
      </c>
      <c r="BZ994" s="37" t="str">
        <v/>
      </c>
      <c r="CA994" s="37" t="str">
        <v/>
      </c>
      <c r="CB994" s="39" t="str">
        <v/>
      </c>
      <c r="CC994" s="39" t="str">
        <v/>
      </c>
      <c r="CD994" s="37" t="str">
        <v/>
      </c>
      <c r="CE994" s="37" t="str">
        <v/>
      </c>
      <c r="CF994" s="37" t="str">
        <v/>
      </c>
      <c r="CG994" s="37" t="str">
        <v/>
      </c>
      <c r="CH994" s="37" t="str">
        <v/>
      </c>
      <c r="CI994" s="37" t="str">
        <v/>
      </c>
      <c r="CJ994" s="41" t="str">
        <f t="shared" si="578"/>
        <v/>
      </c>
      <c r="CK994" s="41" t="str">
        <f t="shared" si="579"/>
        <v/>
      </c>
      <c r="CL994" s="61" t="str">
        <f t="shared" si="580"/>
        <v/>
      </c>
      <c r="CM994" s="39" t="str">
        <f t="shared" si="581"/>
        <v/>
      </c>
      <c r="CN994" s="39" t="str">
        <f t="shared" si="582"/>
        <v/>
      </c>
      <c r="CO994" s="42" t="str">
        <f t="shared" si="583"/>
        <v/>
      </c>
      <c r="CP994" s="42" t="str">
        <f t="shared" si="584"/>
        <v/>
      </c>
      <c r="CQ994" s="42" t="str">
        <f t="shared" si="585"/>
        <v/>
      </c>
      <c r="CR994" s="42" t="str">
        <f t="shared" si="586"/>
        <v/>
      </c>
      <c r="CS994" s="42" t="str">
        <f t="shared" si="587"/>
        <v/>
      </c>
      <c r="CT994" s="42" t="str">
        <f t="shared" si="588"/>
        <v/>
      </c>
      <c r="CU994" s="43" t="str">
        <f t="shared" si="589"/>
        <v/>
      </c>
      <c r="CV994" s="43" t="str">
        <f t="shared" si="590"/>
        <v/>
      </c>
      <c r="CW994" s="43" t="str">
        <f t="shared" si="591"/>
        <v/>
      </c>
      <c r="CX994" s="13"/>
    </row>
    <row r="995" spans="1:102" x14ac:dyDescent="0.25">
      <c r="A995" s="31"/>
      <c r="B995" s="13"/>
      <c r="C995" s="13"/>
      <c r="D995" s="13"/>
      <c r="E995" s="32"/>
      <c r="F995" s="32"/>
      <c r="G995" s="32"/>
      <c r="H995" s="32"/>
      <c r="I995" s="32"/>
      <c r="J995" s="13"/>
      <c r="K995" s="33"/>
      <c r="L995" s="34" t="str">
        <f>IFERROR(INDEX('Pokemon Data'!A:A,MATCH($A995,'Pokemon Data'!$B:$B,0)),"")</f>
        <v/>
      </c>
      <c r="M995" s="34" t="str">
        <f>IFERROR(INDEX('Pokemon Data'!I:I,MATCH($A995,'Pokemon Data'!$B:$B,0)),"")</f>
        <v/>
      </c>
      <c r="N995" s="34" t="str">
        <f>IFERROR(INDEX('Pokemon Data'!J:J,MATCH($A995,'Pokemon Data'!$B:$B,0)),"")</f>
        <v/>
      </c>
      <c r="O995" s="34" t="str">
        <f>IFERROR(INDEX('Pokemon Data'!K:K,MATCH($A995,'Pokemon Data'!$B:$B,0)),"")</f>
        <v/>
      </c>
      <c r="P995" s="35" t="str">
        <f>IFERROR(INDEX('Level Multipliers'!$A:$A,MATCH($D995,'Level Multipliers'!$B:$B,0)),"")</f>
        <v/>
      </c>
      <c r="Q995" s="36" t="str">
        <f>IFERROR(INDEX('Level Multipliers'!$D:$D,MATCH(P995,'Level Multipliers'!$A:$A,0)),"")</f>
        <v/>
      </c>
      <c r="R995" s="37" t="str">
        <f t="shared" si="555"/>
        <v/>
      </c>
      <c r="S995" s="37" t="str">
        <f t="shared" si="556"/>
        <v/>
      </c>
      <c r="T995" s="38" t="str">
        <f t="shared" si="557"/>
        <v/>
      </c>
      <c r="U995" s="38" t="str">
        <f t="shared" si="558"/>
        <v/>
      </c>
      <c r="V995" s="38" t="b">
        <f t="shared" si="559"/>
        <v>1</v>
      </c>
      <c r="W995" s="37" t="str">
        <f t="array" ref="W995:AG995">IF(V995,"",IVSolution($M995,$N995,$O995,R995,S995,T995,U995,$E995,$F995,$G995,$H995,$I995))</f>
        <v/>
      </c>
      <c r="X995" s="37" t="str">
        <v/>
      </c>
      <c r="Y995" s="37" t="str">
        <v/>
      </c>
      <c r="Z995" s="39" t="str">
        <v/>
      </c>
      <c r="AA995" s="39" t="str">
        <v/>
      </c>
      <c r="AB995" s="37" t="str">
        <v/>
      </c>
      <c r="AC995" s="37" t="str">
        <v/>
      </c>
      <c r="AD995" s="37" t="str">
        <v/>
      </c>
      <c r="AE995" s="37" t="str">
        <v/>
      </c>
      <c r="AF995" s="37" t="str">
        <v/>
      </c>
      <c r="AG995" s="37" t="str">
        <v/>
      </c>
      <c r="AH995" s="40" t="str">
        <f t="shared" si="560"/>
        <v/>
      </c>
      <c r="AI995" s="36" t="str">
        <f>IFERROR(INDEX('Level Multipliers'!$D:$D,MATCH(AH995,'Level Multipliers'!$A:$A,0)),"")</f>
        <v/>
      </c>
      <c r="AJ995" s="37" t="str">
        <f t="shared" si="561"/>
        <v/>
      </c>
      <c r="AK995" s="37" t="str">
        <f t="shared" si="562"/>
        <v/>
      </c>
      <c r="AL995" s="38" t="str">
        <f t="shared" si="563"/>
        <v/>
      </c>
      <c r="AM995" s="38" t="str">
        <f t="shared" si="564"/>
        <v/>
      </c>
      <c r="AN995" s="38" t="b">
        <f t="shared" si="565"/>
        <v>1</v>
      </c>
      <c r="AO995" s="37" t="str">
        <f t="array" ref="AO995:AY995">IF(AN995,"",IVSolution($M995,$N995,$O995,AJ995,AK995,AL995,AM995,$E995,$F995,$G995,$H995,$I995))</f>
        <v/>
      </c>
      <c r="AP995" s="37" t="str">
        <v/>
      </c>
      <c r="AQ995" s="37" t="str">
        <v/>
      </c>
      <c r="AR995" s="39" t="str">
        <v/>
      </c>
      <c r="AS995" s="39" t="str">
        <v/>
      </c>
      <c r="AT995" s="37" t="str">
        <v/>
      </c>
      <c r="AU995" s="37" t="str">
        <v/>
      </c>
      <c r="AV995" s="37" t="str">
        <v/>
      </c>
      <c r="AW995" s="37" t="str">
        <v/>
      </c>
      <c r="AX995" s="37" t="str">
        <v/>
      </c>
      <c r="AY995" s="37" t="str">
        <v/>
      </c>
      <c r="AZ995" s="40" t="str">
        <f t="shared" si="566"/>
        <v/>
      </c>
      <c r="BA995" s="36" t="str">
        <f>IFERROR(INDEX('Level Multipliers'!$D:$D,MATCH(AZ995,'Level Multipliers'!$A:$A,0)),"")</f>
        <v/>
      </c>
      <c r="BB995" s="37" t="str">
        <f t="shared" si="567"/>
        <v/>
      </c>
      <c r="BC995" s="37" t="str">
        <f t="shared" si="568"/>
        <v/>
      </c>
      <c r="BD995" s="38" t="str">
        <f t="shared" si="569"/>
        <v/>
      </c>
      <c r="BE995" s="38" t="str">
        <f t="shared" si="570"/>
        <v/>
      </c>
      <c r="BF995" s="38" t="b">
        <f t="shared" si="571"/>
        <v>1</v>
      </c>
      <c r="BG995" s="37" t="str">
        <f t="array" ref="BG995:BQ995">IF(BF995,"",IVSolution($M995,$N995,$O995,BB995,BC995,BD995,BE995,$E995,$F995,$G995,$H995,$I995))</f>
        <v/>
      </c>
      <c r="BH995" s="37" t="str">
        <v/>
      </c>
      <c r="BI995" s="37" t="str">
        <v/>
      </c>
      <c r="BJ995" s="39" t="str">
        <v/>
      </c>
      <c r="BK995" s="39" t="str">
        <v/>
      </c>
      <c r="BL995" s="37" t="str">
        <v/>
      </c>
      <c r="BM995" s="37" t="str">
        <v/>
      </c>
      <c r="BN995" s="37" t="str">
        <v/>
      </c>
      <c r="BO995" s="37" t="str">
        <v/>
      </c>
      <c r="BP995" s="37" t="str">
        <v/>
      </c>
      <c r="BQ995" s="37" t="str">
        <v/>
      </c>
      <c r="BR995" s="40" t="str">
        <f t="shared" si="572"/>
        <v/>
      </c>
      <c r="BS995" s="36" t="str">
        <f>IFERROR(INDEX('Level Multipliers'!$D:$D,MATCH(BR995,'Level Multipliers'!$A:$A,0)),"")</f>
        <v/>
      </c>
      <c r="BT995" s="37" t="str">
        <f t="shared" si="573"/>
        <v/>
      </c>
      <c r="BU995" s="37" t="str">
        <f t="shared" si="574"/>
        <v/>
      </c>
      <c r="BV995" s="38" t="str">
        <f t="shared" si="575"/>
        <v/>
      </c>
      <c r="BW995" s="38" t="str">
        <f t="shared" si="576"/>
        <v/>
      </c>
      <c r="BX995" s="38" t="b">
        <f t="shared" si="577"/>
        <v>1</v>
      </c>
      <c r="BY995" s="37" t="str">
        <f t="array" ref="BY995:CI995">IF(BX995,"",IVSolution($M995,$N995,$O995,BT995,BU995,BV995,BW995,$E995,$F995,$G995,$H995,$I995))</f>
        <v/>
      </c>
      <c r="BZ995" s="37" t="str">
        <v/>
      </c>
      <c r="CA995" s="37" t="str">
        <v/>
      </c>
      <c r="CB995" s="39" t="str">
        <v/>
      </c>
      <c r="CC995" s="39" t="str">
        <v/>
      </c>
      <c r="CD995" s="37" t="str">
        <v/>
      </c>
      <c r="CE995" s="37" t="str">
        <v/>
      </c>
      <c r="CF995" s="37" t="str">
        <v/>
      </c>
      <c r="CG995" s="37" t="str">
        <v/>
      </c>
      <c r="CH995" s="37" t="str">
        <v/>
      </c>
      <c r="CI995" s="37" t="str">
        <v/>
      </c>
      <c r="CJ995" s="41" t="str">
        <f t="shared" si="578"/>
        <v/>
      </c>
      <c r="CK995" s="41" t="str">
        <f t="shared" si="579"/>
        <v/>
      </c>
      <c r="CL995" s="61" t="str">
        <f t="shared" si="580"/>
        <v/>
      </c>
      <c r="CM995" s="39" t="str">
        <f t="shared" si="581"/>
        <v/>
      </c>
      <c r="CN995" s="39" t="str">
        <f t="shared" si="582"/>
        <v/>
      </c>
      <c r="CO995" s="42" t="str">
        <f t="shared" si="583"/>
        <v/>
      </c>
      <c r="CP995" s="42" t="str">
        <f t="shared" si="584"/>
        <v/>
      </c>
      <c r="CQ995" s="42" t="str">
        <f t="shared" si="585"/>
        <v/>
      </c>
      <c r="CR995" s="42" t="str">
        <f t="shared" si="586"/>
        <v/>
      </c>
      <c r="CS995" s="42" t="str">
        <f t="shared" si="587"/>
        <v/>
      </c>
      <c r="CT995" s="42" t="str">
        <f t="shared" si="588"/>
        <v/>
      </c>
      <c r="CU995" s="43" t="str">
        <f t="shared" si="589"/>
        <v/>
      </c>
      <c r="CV995" s="43" t="str">
        <f t="shared" si="590"/>
        <v/>
      </c>
      <c r="CW995" s="43" t="str">
        <f t="shared" si="591"/>
        <v/>
      </c>
      <c r="CX995" s="13"/>
    </row>
    <row r="996" spans="1:102" x14ac:dyDescent="0.25">
      <c r="A996" s="31"/>
      <c r="B996" s="13"/>
      <c r="C996" s="13"/>
      <c r="D996" s="13"/>
      <c r="E996" s="32"/>
      <c r="F996" s="32"/>
      <c r="G996" s="32"/>
      <c r="H996" s="32"/>
      <c r="I996" s="32"/>
      <c r="J996" s="13"/>
      <c r="K996" s="33"/>
      <c r="L996" s="34" t="str">
        <f>IFERROR(INDEX('Pokemon Data'!A:A,MATCH($A996,'Pokemon Data'!$B:$B,0)),"")</f>
        <v/>
      </c>
      <c r="M996" s="34" t="str">
        <f>IFERROR(INDEX('Pokemon Data'!I:I,MATCH($A996,'Pokemon Data'!$B:$B,0)),"")</f>
        <v/>
      </c>
      <c r="N996" s="34" t="str">
        <f>IFERROR(INDEX('Pokemon Data'!J:J,MATCH($A996,'Pokemon Data'!$B:$B,0)),"")</f>
        <v/>
      </c>
      <c r="O996" s="34" t="str">
        <f>IFERROR(INDEX('Pokemon Data'!K:K,MATCH($A996,'Pokemon Data'!$B:$B,0)),"")</f>
        <v/>
      </c>
      <c r="P996" s="35" t="str">
        <f>IFERROR(INDEX('Level Multipliers'!$A:$A,MATCH($D996,'Level Multipliers'!$B:$B,0)),"")</f>
        <v/>
      </c>
      <c r="Q996" s="36" t="str">
        <f>IFERROR(INDEX('Level Multipliers'!$D:$D,MATCH(P996,'Level Multipliers'!$A:$A,0)),"")</f>
        <v/>
      </c>
      <c r="R996" s="37" t="str">
        <f t="shared" si="555"/>
        <v/>
      </c>
      <c r="S996" s="37" t="str">
        <f t="shared" si="556"/>
        <v/>
      </c>
      <c r="T996" s="38" t="str">
        <f t="shared" si="557"/>
        <v/>
      </c>
      <c r="U996" s="38" t="str">
        <f t="shared" si="558"/>
        <v/>
      </c>
      <c r="V996" s="38" t="b">
        <f t="shared" si="559"/>
        <v>1</v>
      </c>
      <c r="W996" s="37" t="str">
        <f t="array" ref="W996:AG996">IF(V996,"",IVSolution($M996,$N996,$O996,R996,S996,T996,U996,$E996,$F996,$G996,$H996,$I996))</f>
        <v/>
      </c>
      <c r="X996" s="37" t="str">
        <v/>
      </c>
      <c r="Y996" s="37" t="str">
        <v/>
      </c>
      <c r="Z996" s="39" t="str">
        <v/>
      </c>
      <c r="AA996" s="39" t="str">
        <v/>
      </c>
      <c r="AB996" s="37" t="str">
        <v/>
      </c>
      <c r="AC996" s="37" t="str">
        <v/>
      </c>
      <c r="AD996" s="37" t="str">
        <v/>
      </c>
      <c r="AE996" s="37" t="str">
        <v/>
      </c>
      <c r="AF996" s="37" t="str">
        <v/>
      </c>
      <c r="AG996" s="37" t="str">
        <v/>
      </c>
      <c r="AH996" s="40" t="str">
        <f t="shared" si="560"/>
        <v/>
      </c>
      <c r="AI996" s="36" t="str">
        <f>IFERROR(INDEX('Level Multipliers'!$D:$D,MATCH(AH996,'Level Multipliers'!$A:$A,0)),"")</f>
        <v/>
      </c>
      <c r="AJ996" s="37" t="str">
        <f t="shared" si="561"/>
        <v/>
      </c>
      <c r="AK996" s="37" t="str">
        <f t="shared" si="562"/>
        <v/>
      </c>
      <c r="AL996" s="38" t="str">
        <f t="shared" si="563"/>
        <v/>
      </c>
      <c r="AM996" s="38" t="str">
        <f t="shared" si="564"/>
        <v/>
      </c>
      <c r="AN996" s="38" t="b">
        <f t="shared" si="565"/>
        <v>1</v>
      </c>
      <c r="AO996" s="37" t="str">
        <f t="array" ref="AO996:AY996">IF(AN996,"",IVSolution($M996,$N996,$O996,AJ996,AK996,AL996,AM996,$E996,$F996,$G996,$H996,$I996))</f>
        <v/>
      </c>
      <c r="AP996" s="37" t="str">
        <v/>
      </c>
      <c r="AQ996" s="37" t="str">
        <v/>
      </c>
      <c r="AR996" s="39" t="str">
        <v/>
      </c>
      <c r="AS996" s="39" t="str">
        <v/>
      </c>
      <c r="AT996" s="37" t="str">
        <v/>
      </c>
      <c r="AU996" s="37" t="str">
        <v/>
      </c>
      <c r="AV996" s="37" t="str">
        <v/>
      </c>
      <c r="AW996" s="37" t="str">
        <v/>
      </c>
      <c r="AX996" s="37" t="str">
        <v/>
      </c>
      <c r="AY996" s="37" t="str">
        <v/>
      </c>
      <c r="AZ996" s="40" t="str">
        <f t="shared" si="566"/>
        <v/>
      </c>
      <c r="BA996" s="36" t="str">
        <f>IFERROR(INDEX('Level Multipliers'!$D:$D,MATCH(AZ996,'Level Multipliers'!$A:$A,0)),"")</f>
        <v/>
      </c>
      <c r="BB996" s="37" t="str">
        <f t="shared" si="567"/>
        <v/>
      </c>
      <c r="BC996" s="37" t="str">
        <f t="shared" si="568"/>
        <v/>
      </c>
      <c r="BD996" s="38" t="str">
        <f t="shared" si="569"/>
        <v/>
      </c>
      <c r="BE996" s="38" t="str">
        <f t="shared" si="570"/>
        <v/>
      </c>
      <c r="BF996" s="38" t="b">
        <f t="shared" si="571"/>
        <v>1</v>
      </c>
      <c r="BG996" s="37" t="str">
        <f t="array" ref="BG996:BQ996">IF(BF996,"",IVSolution($M996,$N996,$O996,BB996,BC996,BD996,BE996,$E996,$F996,$G996,$H996,$I996))</f>
        <v/>
      </c>
      <c r="BH996" s="37" t="str">
        <v/>
      </c>
      <c r="BI996" s="37" t="str">
        <v/>
      </c>
      <c r="BJ996" s="39" t="str">
        <v/>
      </c>
      <c r="BK996" s="39" t="str">
        <v/>
      </c>
      <c r="BL996" s="37" t="str">
        <v/>
      </c>
      <c r="BM996" s="37" t="str">
        <v/>
      </c>
      <c r="BN996" s="37" t="str">
        <v/>
      </c>
      <c r="BO996" s="37" t="str">
        <v/>
      </c>
      <c r="BP996" s="37" t="str">
        <v/>
      </c>
      <c r="BQ996" s="37" t="str">
        <v/>
      </c>
      <c r="BR996" s="40" t="str">
        <f t="shared" si="572"/>
        <v/>
      </c>
      <c r="BS996" s="36" t="str">
        <f>IFERROR(INDEX('Level Multipliers'!$D:$D,MATCH(BR996,'Level Multipliers'!$A:$A,0)),"")</f>
        <v/>
      </c>
      <c r="BT996" s="37" t="str">
        <f t="shared" si="573"/>
        <v/>
      </c>
      <c r="BU996" s="37" t="str">
        <f t="shared" si="574"/>
        <v/>
      </c>
      <c r="BV996" s="38" t="str">
        <f t="shared" si="575"/>
        <v/>
      </c>
      <c r="BW996" s="38" t="str">
        <f t="shared" si="576"/>
        <v/>
      </c>
      <c r="BX996" s="38" t="b">
        <f t="shared" si="577"/>
        <v>1</v>
      </c>
      <c r="BY996" s="37" t="str">
        <f t="array" ref="BY996:CI996">IF(BX996,"",IVSolution($M996,$N996,$O996,BT996,BU996,BV996,BW996,$E996,$F996,$G996,$H996,$I996))</f>
        <v/>
      </c>
      <c r="BZ996" s="37" t="str">
        <v/>
      </c>
      <c r="CA996" s="37" t="str">
        <v/>
      </c>
      <c r="CB996" s="39" t="str">
        <v/>
      </c>
      <c r="CC996" s="39" t="str">
        <v/>
      </c>
      <c r="CD996" s="37" t="str">
        <v/>
      </c>
      <c r="CE996" s="37" t="str">
        <v/>
      </c>
      <c r="CF996" s="37" t="str">
        <v/>
      </c>
      <c r="CG996" s="37" t="str">
        <v/>
      </c>
      <c r="CH996" s="37" t="str">
        <v/>
      </c>
      <c r="CI996" s="37" t="str">
        <v/>
      </c>
      <c r="CJ996" s="41" t="str">
        <f t="shared" si="578"/>
        <v/>
      </c>
      <c r="CK996" s="41" t="str">
        <f t="shared" si="579"/>
        <v/>
      </c>
      <c r="CL996" s="61" t="str">
        <f t="shared" si="580"/>
        <v/>
      </c>
      <c r="CM996" s="39" t="str">
        <f t="shared" si="581"/>
        <v/>
      </c>
      <c r="CN996" s="39" t="str">
        <f t="shared" si="582"/>
        <v/>
      </c>
      <c r="CO996" s="42" t="str">
        <f t="shared" si="583"/>
        <v/>
      </c>
      <c r="CP996" s="42" t="str">
        <f t="shared" si="584"/>
        <v/>
      </c>
      <c r="CQ996" s="42" t="str">
        <f t="shared" si="585"/>
        <v/>
      </c>
      <c r="CR996" s="42" t="str">
        <f t="shared" si="586"/>
        <v/>
      </c>
      <c r="CS996" s="42" t="str">
        <f t="shared" si="587"/>
        <v/>
      </c>
      <c r="CT996" s="42" t="str">
        <f t="shared" si="588"/>
        <v/>
      </c>
      <c r="CU996" s="43" t="str">
        <f t="shared" si="589"/>
        <v/>
      </c>
      <c r="CV996" s="43" t="str">
        <f t="shared" si="590"/>
        <v/>
      </c>
      <c r="CW996" s="43" t="str">
        <f t="shared" si="591"/>
        <v/>
      </c>
      <c r="CX996" s="13"/>
    </row>
    <row r="997" spans="1:102" x14ac:dyDescent="0.25">
      <c r="A997" s="31"/>
      <c r="B997" s="13"/>
      <c r="C997" s="13"/>
      <c r="D997" s="13"/>
      <c r="E997" s="32"/>
      <c r="F997" s="32"/>
      <c r="G997" s="32"/>
      <c r="H997" s="32"/>
      <c r="I997" s="32"/>
      <c r="J997" s="13"/>
      <c r="K997" s="33"/>
      <c r="L997" s="34" t="str">
        <f>IFERROR(INDEX('Pokemon Data'!A:A,MATCH($A997,'Pokemon Data'!$B:$B,0)),"")</f>
        <v/>
      </c>
      <c r="M997" s="34" t="str">
        <f>IFERROR(INDEX('Pokemon Data'!I:I,MATCH($A997,'Pokemon Data'!$B:$B,0)),"")</f>
        <v/>
      </c>
      <c r="N997" s="34" t="str">
        <f>IFERROR(INDEX('Pokemon Data'!J:J,MATCH($A997,'Pokemon Data'!$B:$B,0)),"")</f>
        <v/>
      </c>
      <c r="O997" s="34" t="str">
        <f>IFERROR(INDEX('Pokemon Data'!K:K,MATCH($A997,'Pokemon Data'!$B:$B,0)),"")</f>
        <v/>
      </c>
      <c r="P997" s="35" t="str">
        <f>IFERROR(INDEX('Level Multipliers'!$A:$A,MATCH($D997,'Level Multipliers'!$B:$B,0)),"")</f>
        <v/>
      </c>
      <c r="Q997" s="36" t="str">
        <f>IFERROR(INDEX('Level Multipliers'!$D:$D,MATCH(P997,'Level Multipliers'!$A:$A,0)),"")</f>
        <v/>
      </c>
      <c r="R997" s="37" t="str">
        <f t="shared" si="555"/>
        <v/>
      </c>
      <c r="S997" s="37" t="str">
        <f t="shared" si="556"/>
        <v/>
      </c>
      <c r="T997" s="38" t="str">
        <f t="shared" si="557"/>
        <v/>
      </c>
      <c r="U997" s="38" t="str">
        <f t="shared" si="558"/>
        <v/>
      </c>
      <c r="V997" s="38" t="b">
        <f t="shared" si="559"/>
        <v>1</v>
      </c>
      <c r="W997" s="37" t="str">
        <f t="array" ref="W997:AG997">IF(V997,"",IVSolution($M997,$N997,$O997,R997,S997,T997,U997,$E997,$F997,$G997,$H997,$I997))</f>
        <v/>
      </c>
      <c r="X997" s="37" t="str">
        <v/>
      </c>
      <c r="Y997" s="37" t="str">
        <v/>
      </c>
      <c r="Z997" s="39" t="str">
        <v/>
      </c>
      <c r="AA997" s="39" t="str">
        <v/>
      </c>
      <c r="AB997" s="37" t="str">
        <v/>
      </c>
      <c r="AC997" s="37" t="str">
        <v/>
      </c>
      <c r="AD997" s="37" t="str">
        <v/>
      </c>
      <c r="AE997" s="37" t="str">
        <v/>
      </c>
      <c r="AF997" s="37" t="str">
        <v/>
      </c>
      <c r="AG997" s="37" t="str">
        <v/>
      </c>
      <c r="AH997" s="40" t="str">
        <f t="shared" si="560"/>
        <v/>
      </c>
      <c r="AI997" s="36" t="str">
        <f>IFERROR(INDEX('Level Multipliers'!$D:$D,MATCH(AH997,'Level Multipliers'!$A:$A,0)),"")</f>
        <v/>
      </c>
      <c r="AJ997" s="37" t="str">
        <f t="shared" si="561"/>
        <v/>
      </c>
      <c r="AK997" s="37" t="str">
        <f t="shared" si="562"/>
        <v/>
      </c>
      <c r="AL997" s="38" t="str">
        <f t="shared" si="563"/>
        <v/>
      </c>
      <c r="AM997" s="38" t="str">
        <f t="shared" si="564"/>
        <v/>
      </c>
      <c r="AN997" s="38" t="b">
        <f t="shared" si="565"/>
        <v>1</v>
      </c>
      <c r="AO997" s="37" t="str">
        <f t="array" ref="AO997:AY997">IF(AN997,"",IVSolution($M997,$N997,$O997,AJ997,AK997,AL997,AM997,$E997,$F997,$G997,$H997,$I997))</f>
        <v/>
      </c>
      <c r="AP997" s="37" t="str">
        <v/>
      </c>
      <c r="AQ997" s="37" t="str">
        <v/>
      </c>
      <c r="AR997" s="39" t="str">
        <v/>
      </c>
      <c r="AS997" s="39" t="str">
        <v/>
      </c>
      <c r="AT997" s="37" t="str">
        <v/>
      </c>
      <c r="AU997" s="37" t="str">
        <v/>
      </c>
      <c r="AV997" s="37" t="str">
        <v/>
      </c>
      <c r="AW997" s="37" t="str">
        <v/>
      </c>
      <c r="AX997" s="37" t="str">
        <v/>
      </c>
      <c r="AY997" s="37" t="str">
        <v/>
      </c>
      <c r="AZ997" s="40" t="str">
        <f t="shared" si="566"/>
        <v/>
      </c>
      <c r="BA997" s="36" t="str">
        <f>IFERROR(INDEX('Level Multipliers'!$D:$D,MATCH(AZ997,'Level Multipliers'!$A:$A,0)),"")</f>
        <v/>
      </c>
      <c r="BB997" s="37" t="str">
        <f t="shared" si="567"/>
        <v/>
      </c>
      <c r="BC997" s="37" t="str">
        <f t="shared" si="568"/>
        <v/>
      </c>
      <c r="BD997" s="38" t="str">
        <f t="shared" si="569"/>
        <v/>
      </c>
      <c r="BE997" s="38" t="str">
        <f t="shared" si="570"/>
        <v/>
      </c>
      <c r="BF997" s="38" t="b">
        <f t="shared" si="571"/>
        <v>1</v>
      </c>
      <c r="BG997" s="37" t="str">
        <f t="array" ref="BG997:BQ997">IF(BF997,"",IVSolution($M997,$N997,$O997,BB997,BC997,BD997,BE997,$E997,$F997,$G997,$H997,$I997))</f>
        <v/>
      </c>
      <c r="BH997" s="37" t="str">
        <v/>
      </c>
      <c r="BI997" s="37" t="str">
        <v/>
      </c>
      <c r="BJ997" s="39" t="str">
        <v/>
      </c>
      <c r="BK997" s="39" t="str">
        <v/>
      </c>
      <c r="BL997" s="37" t="str">
        <v/>
      </c>
      <c r="BM997" s="37" t="str">
        <v/>
      </c>
      <c r="BN997" s="37" t="str">
        <v/>
      </c>
      <c r="BO997" s="37" t="str">
        <v/>
      </c>
      <c r="BP997" s="37" t="str">
        <v/>
      </c>
      <c r="BQ997" s="37" t="str">
        <v/>
      </c>
      <c r="BR997" s="40" t="str">
        <f t="shared" si="572"/>
        <v/>
      </c>
      <c r="BS997" s="36" t="str">
        <f>IFERROR(INDEX('Level Multipliers'!$D:$D,MATCH(BR997,'Level Multipliers'!$A:$A,0)),"")</f>
        <v/>
      </c>
      <c r="BT997" s="37" t="str">
        <f t="shared" si="573"/>
        <v/>
      </c>
      <c r="BU997" s="37" t="str">
        <f t="shared" si="574"/>
        <v/>
      </c>
      <c r="BV997" s="38" t="str">
        <f t="shared" si="575"/>
        <v/>
      </c>
      <c r="BW997" s="38" t="str">
        <f t="shared" si="576"/>
        <v/>
      </c>
      <c r="BX997" s="38" t="b">
        <f t="shared" si="577"/>
        <v>1</v>
      </c>
      <c r="BY997" s="37" t="str">
        <f t="array" ref="BY997:CI997">IF(BX997,"",IVSolution($M997,$N997,$O997,BT997,BU997,BV997,BW997,$E997,$F997,$G997,$H997,$I997))</f>
        <v/>
      </c>
      <c r="BZ997" s="37" t="str">
        <v/>
      </c>
      <c r="CA997" s="37" t="str">
        <v/>
      </c>
      <c r="CB997" s="39" t="str">
        <v/>
      </c>
      <c r="CC997" s="39" t="str">
        <v/>
      </c>
      <c r="CD997" s="37" t="str">
        <v/>
      </c>
      <c r="CE997" s="37" t="str">
        <v/>
      </c>
      <c r="CF997" s="37" t="str">
        <v/>
      </c>
      <c r="CG997" s="37" t="str">
        <v/>
      </c>
      <c r="CH997" s="37" t="str">
        <v/>
      </c>
      <c r="CI997" s="37" t="str">
        <v/>
      </c>
      <c r="CJ997" s="41" t="str">
        <f t="shared" si="578"/>
        <v/>
      </c>
      <c r="CK997" s="41" t="str">
        <f t="shared" si="579"/>
        <v/>
      </c>
      <c r="CL997" s="61" t="str">
        <f t="shared" si="580"/>
        <v/>
      </c>
      <c r="CM997" s="39" t="str">
        <f t="shared" si="581"/>
        <v/>
      </c>
      <c r="CN997" s="39" t="str">
        <f t="shared" si="582"/>
        <v/>
      </c>
      <c r="CO997" s="42" t="str">
        <f t="shared" si="583"/>
        <v/>
      </c>
      <c r="CP997" s="42" t="str">
        <f t="shared" si="584"/>
        <v/>
      </c>
      <c r="CQ997" s="42" t="str">
        <f t="shared" si="585"/>
        <v/>
      </c>
      <c r="CR997" s="42" t="str">
        <f t="shared" si="586"/>
        <v/>
      </c>
      <c r="CS997" s="42" t="str">
        <f t="shared" si="587"/>
        <v/>
      </c>
      <c r="CT997" s="42" t="str">
        <f t="shared" si="588"/>
        <v/>
      </c>
      <c r="CU997" s="43" t="str">
        <f t="shared" si="589"/>
        <v/>
      </c>
      <c r="CV997" s="43" t="str">
        <f t="shared" si="590"/>
        <v/>
      </c>
      <c r="CW997" s="43" t="str">
        <f t="shared" si="591"/>
        <v/>
      </c>
      <c r="CX997" s="13"/>
    </row>
    <row r="998" spans="1:102" x14ac:dyDescent="0.25">
      <c r="A998" s="31"/>
      <c r="B998" s="13"/>
      <c r="C998" s="13"/>
      <c r="D998" s="13"/>
      <c r="E998" s="32"/>
      <c r="F998" s="32"/>
      <c r="G998" s="32"/>
      <c r="H998" s="32"/>
      <c r="I998" s="32"/>
      <c r="J998" s="13"/>
      <c r="K998" s="33"/>
      <c r="L998" s="34" t="str">
        <f>IFERROR(INDEX('Pokemon Data'!A:A,MATCH($A998,'Pokemon Data'!$B:$B,0)),"")</f>
        <v/>
      </c>
      <c r="M998" s="34" t="str">
        <f>IFERROR(INDEX('Pokemon Data'!I:I,MATCH($A998,'Pokemon Data'!$B:$B,0)),"")</f>
        <v/>
      </c>
      <c r="N998" s="34" t="str">
        <f>IFERROR(INDEX('Pokemon Data'!J:J,MATCH($A998,'Pokemon Data'!$B:$B,0)),"")</f>
        <v/>
      </c>
      <c r="O998" s="34" t="str">
        <f>IFERROR(INDEX('Pokemon Data'!K:K,MATCH($A998,'Pokemon Data'!$B:$B,0)),"")</f>
        <v/>
      </c>
      <c r="P998" s="35" t="str">
        <f>IFERROR(INDEX('Level Multipliers'!$A:$A,MATCH($D998,'Level Multipliers'!$B:$B,0)),"")</f>
        <v/>
      </c>
      <c r="Q998" s="36" t="str">
        <f>IFERROR(INDEX('Level Multipliers'!$D:$D,MATCH(P998,'Level Multipliers'!$A:$A,0)),"")</f>
        <v/>
      </c>
      <c r="R998" s="37" t="str">
        <f t="shared" si="555"/>
        <v/>
      </c>
      <c r="S998" s="37" t="str">
        <f t="shared" si="556"/>
        <v/>
      </c>
      <c r="T998" s="38" t="str">
        <f t="shared" si="557"/>
        <v/>
      </c>
      <c r="U998" s="38" t="str">
        <f t="shared" si="558"/>
        <v/>
      </c>
      <c r="V998" s="38" t="b">
        <f t="shared" si="559"/>
        <v>1</v>
      </c>
      <c r="W998" s="37" t="str">
        <f t="array" ref="W998:AG998">IF(V998,"",IVSolution($M998,$N998,$O998,R998,S998,T998,U998,$E998,$F998,$G998,$H998,$I998))</f>
        <v/>
      </c>
      <c r="X998" s="37" t="str">
        <v/>
      </c>
      <c r="Y998" s="37" t="str">
        <v/>
      </c>
      <c r="Z998" s="39" t="str">
        <v/>
      </c>
      <c r="AA998" s="39" t="str">
        <v/>
      </c>
      <c r="AB998" s="37" t="str">
        <v/>
      </c>
      <c r="AC998" s="37" t="str">
        <v/>
      </c>
      <c r="AD998" s="37" t="str">
        <v/>
      </c>
      <c r="AE998" s="37" t="str">
        <v/>
      </c>
      <c r="AF998" s="37" t="str">
        <v/>
      </c>
      <c r="AG998" s="37" t="str">
        <v/>
      </c>
      <c r="AH998" s="40" t="str">
        <f t="shared" si="560"/>
        <v/>
      </c>
      <c r="AI998" s="36" t="str">
        <f>IFERROR(INDEX('Level Multipliers'!$D:$D,MATCH(AH998,'Level Multipliers'!$A:$A,0)),"")</f>
        <v/>
      </c>
      <c r="AJ998" s="37" t="str">
        <f t="shared" si="561"/>
        <v/>
      </c>
      <c r="AK998" s="37" t="str">
        <f t="shared" si="562"/>
        <v/>
      </c>
      <c r="AL998" s="38" t="str">
        <f t="shared" si="563"/>
        <v/>
      </c>
      <c r="AM998" s="38" t="str">
        <f t="shared" si="564"/>
        <v/>
      </c>
      <c r="AN998" s="38" t="b">
        <f t="shared" si="565"/>
        <v>1</v>
      </c>
      <c r="AO998" s="37" t="str">
        <f t="array" ref="AO998:AY998">IF(AN998,"",IVSolution($M998,$N998,$O998,AJ998,AK998,AL998,AM998,$E998,$F998,$G998,$H998,$I998))</f>
        <v/>
      </c>
      <c r="AP998" s="37" t="str">
        <v/>
      </c>
      <c r="AQ998" s="37" t="str">
        <v/>
      </c>
      <c r="AR998" s="39" t="str">
        <v/>
      </c>
      <c r="AS998" s="39" t="str">
        <v/>
      </c>
      <c r="AT998" s="37" t="str">
        <v/>
      </c>
      <c r="AU998" s="37" t="str">
        <v/>
      </c>
      <c r="AV998" s="37" t="str">
        <v/>
      </c>
      <c r="AW998" s="37" t="str">
        <v/>
      </c>
      <c r="AX998" s="37" t="str">
        <v/>
      </c>
      <c r="AY998" s="37" t="str">
        <v/>
      </c>
      <c r="AZ998" s="40" t="str">
        <f t="shared" si="566"/>
        <v/>
      </c>
      <c r="BA998" s="36" t="str">
        <f>IFERROR(INDEX('Level Multipliers'!$D:$D,MATCH(AZ998,'Level Multipliers'!$A:$A,0)),"")</f>
        <v/>
      </c>
      <c r="BB998" s="37" t="str">
        <f t="shared" si="567"/>
        <v/>
      </c>
      <c r="BC998" s="37" t="str">
        <f t="shared" si="568"/>
        <v/>
      </c>
      <c r="BD998" s="38" t="str">
        <f t="shared" si="569"/>
        <v/>
      </c>
      <c r="BE998" s="38" t="str">
        <f t="shared" si="570"/>
        <v/>
      </c>
      <c r="BF998" s="38" t="b">
        <f t="shared" si="571"/>
        <v>1</v>
      </c>
      <c r="BG998" s="37" t="str">
        <f t="array" ref="BG998:BQ998">IF(BF998,"",IVSolution($M998,$N998,$O998,BB998,BC998,BD998,BE998,$E998,$F998,$G998,$H998,$I998))</f>
        <v/>
      </c>
      <c r="BH998" s="37" t="str">
        <v/>
      </c>
      <c r="BI998" s="37" t="str">
        <v/>
      </c>
      <c r="BJ998" s="39" t="str">
        <v/>
      </c>
      <c r="BK998" s="39" t="str">
        <v/>
      </c>
      <c r="BL998" s="37" t="str">
        <v/>
      </c>
      <c r="BM998" s="37" t="str">
        <v/>
      </c>
      <c r="BN998" s="37" t="str">
        <v/>
      </c>
      <c r="BO998" s="37" t="str">
        <v/>
      </c>
      <c r="BP998" s="37" t="str">
        <v/>
      </c>
      <c r="BQ998" s="37" t="str">
        <v/>
      </c>
      <c r="BR998" s="40" t="str">
        <f t="shared" si="572"/>
        <v/>
      </c>
      <c r="BS998" s="36" t="str">
        <f>IFERROR(INDEX('Level Multipliers'!$D:$D,MATCH(BR998,'Level Multipliers'!$A:$A,0)),"")</f>
        <v/>
      </c>
      <c r="BT998" s="37" t="str">
        <f t="shared" si="573"/>
        <v/>
      </c>
      <c r="BU998" s="37" t="str">
        <f t="shared" si="574"/>
        <v/>
      </c>
      <c r="BV998" s="38" t="str">
        <f t="shared" si="575"/>
        <v/>
      </c>
      <c r="BW998" s="38" t="str">
        <f t="shared" si="576"/>
        <v/>
      </c>
      <c r="BX998" s="38" t="b">
        <f t="shared" si="577"/>
        <v>1</v>
      </c>
      <c r="BY998" s="37" t="str">
        <f t="array" ref="BY998:CI998">IF(BX998,"",IVSolution($M998,$N998,$O998,BT998,BU998,BV998,BW998,$E998,$F998,$G998,$H998,$I998))</f>
        <v/>
      </c>
      <c r="BZ998" s="37" t="str">
        <v/>
      </c>
      <c r="CA998" s="37" t="str">
        <v/>
      </c>
      <c r="CB998" s="39" t="str">
        <v/>
      </c>
      <c r="CC998" s="39" t="str">
        <v/>
      </c>
      <c r="CD998" s="37" t="str">
        <v/>
      </c>
      <c r="CE998" s="37" t="str">
        <v/>
      </c>
      <c r="CF998" s="37" t="str">
        <v/>
      </c>
      <c r="CG998" s="37" t="str">
        <v/>
      </c>
      <c r="CH998" s="37" t="str">
        <v/>
      </c>
      <c r="CI998" s="37" t="str">
        <v/>
      </c>
      <c r="CJ998" s="41" t="str">
        <f t="shared" si="578"/>
        <v/>
      </c>
      <c r="CK998" s="41" t="str">
        <f t="shared" si="579"/>
        <v/>
      </c>
      <c r="CL998" s="61" t="str">
        <f t="shared" si="580"/>
        <v/>
      </c>
      <c r="CM998" s="39" t="str">
        <f t="shared" si="581"/>
        <v/>
      </c>
      <c r="CN998" s="39" t="str">
        <f t="shared" si="582"/>
        <v/>
      </c>
      <c r="CO998" s="42" t="str">
        <f t="shared" si="583"/>
        <v/>
      </c>
      <c r="CP998" s="42" t="str">
        <f t="shared" si="584"/>
        <v/>
      </c>
      <c r="CQ998" s="42" t="str">
        <f t="shared" si="585"/>
        <v/>
      </c>
      <c r="CR998" s="42" t="str">
        <f t="shared" si="586"/>
        <v/>
      </c>
      <c r="CS998" s="42" t="str">
        <f t="shared" si="587"/>
        <v/>
      </c>
      <c r="CT998" s="42" t="str">
        <f t="shared" si="588"/>
        <v/>
      </c>
      <c r="CU998" s="43" t="str">
        <f t="shared" si="589"/>
        <v/>
      </c>
      <c r="CV998" s="43" t="str">
        <f t="shared" si="590"/>
        <v/>
      </c>
      <c r="CW998" s="43" t="str">
        <f t="shared" si="591"/>
        <v/>
      </c>
      <c r="CX998" s="13"/>
    </row>
    <row r="999" spans="1:102" x14ac:dyDescent="0.25">
      <c r="A999" s="31"/>
      <c r="B999" s="13"/>
      <c r="C999" s="13"/>
      <c r="D999" s="13"/>
      <c r="E999" s="32"/>
      <c r="F999" s="32"/>
      <c r="G999" s="32"/>
      <c r="H999" s="32"/>
      <c r="I999" s="32"/>
      <c r="J999" s="13"/>
      <c r="K999" s="33"/>
      <c r="L999" s="34"/>
      <c r="M999" s="34"/>
      <c r="N999" s="34"/>
      <c r="O999" s="34"/>
      <c r="P999" s="35"/>
      <c r="Q999" s="36"/>
      <c r="R999" s="37"/>
      <c r="S999" s="37"/>
      <c r="T999" s="38"/>
      <c r="U999" s="38"/>
      <c r="V999" s="38"/>
      <c r="W999" s="37"/>
      <c r="X999" s="37"/>
      <c r="Y999" s="37"/>
      <c r="Z999" s="39"/>
      <c r="AA999" s="39"/>
      <c r="AB999" s="37"/>
      <c r="AC999" s="37"/>
      <c r="AD999" s="37"/>
      <c r="AE999" s="37"/>
      <c r="AF999" s="37"/>
      <c r="AG999" s="37"/>
      <c r="AH999" s="40"/>
      <c r="AI999" s="36"/>
      <c r="AJ999" s="37"/>
      <c r="AK999" s="37"/>
      <c r="AL999" s="38"/>
      <c r="AM999" s="38"/>
      <c r="AN999" s="38"/>
      <c r="AO999" s="37"/>
      <c r="AP999" s="37"/>
      <c r="AQ999" s="37"/>
      <c r="AR999" s="39"/>
      <c r="AS999" s="39"/>
      <c r="AT999" s="37"/>
      <c r="AU999" s="37"/>
      <c r="AV999" s="37"/>
      <c r="AW999" s="37"/>
      <c r="AX999" s="37"/>
      <c r="AY999" s="37"/>
      <c r="AZ999" s="40"/>
      <c r="BA999" s="36"/>
      <c r="BB999" s="37"/>
      <c r="BC999" s="37"/>
      <c r="BD999" s="38"/>
      <c r="BE999" s="38"/>
      <c r="BF999" s="38"/>
      <c r="BG999" s="37"/>
      <c r="BH999" s="37"/>
      <c r="BI999" s="37"/>
      <c r="BJ999" s="39"/>
      <c r="BK999" s="39"/>
      <c r="BL999" s="37"/>
      <c r="BM999" s="37"/>
      <c r="BN999" s="37"/>
      <c r="BO999" s="37"/>
      <c r="BP999" s="37"/>
      <c r="BQ999" s="37"/>
      <c r="BR999" s="40"/>
      <c r="BS999" s="36"/>
      <c r="BT999" s="37"/>
      <c r="BU999" s="37"/>
      <c r="BV999" s="38"/>
      <c r="BW999" s="38"/>
      <c r="BX999" s="38"/>
      <c r="BY999" s="37"/>
      <c r="BZ999" s="37"/>
      <c r="CA999" s="37"/>
      <c r="CB999" s="39"/>
      <c r="CC999" s="39"/>
      <c r="CD999" s="37"/>
      <c r="CE999" s="37"/>
      <c r="CF999" s="37"/>
      <c r="CG999" s="37"/>
      <c r="CH999" s="37"/>
      <c r="CI999" s="37"/>
      <c r="CJ999" s="41"/>
      <c r="CK999" s="41"/>
      <c r="CL999" s="61"/>
      <c r="CM999" s="39"/>
      <c r="CN999" s="39"/>
      <c r="CO999" s="42"/>
      <c r="CP999" s="42"/>
      <c r="CQ999" s="42"/>
      <c r="CR999" s="42"/>
      <c r="CS999" s="42"/>
      <c r="CT999" s="42"/>
      <c r="CU999" s="43"/>
      <c r="CV999" s="43"/>
      <c r="CW999" s="43"/>
      <c r="CX999" s="13"/>
    </row>
    <row r="1000" spans="1:102" x14ac:dyDescent="0.25">
      <c r="A1000" s="31"/>
      <c r="B1000" s="13"/>
      <c r="C1000" s="13"/>
      <c r="D1000" s="13"/>
      <c r="E1000" s="32"/>
      <c r="F1000" s="32"/>
      <c r="G1000" s="32"/>
      <c r="H1000" s="32"/>
      <c r="I1000" s="32"/>
      <c r="J1000" s="13"/>
      <c r="K1000" s="33"/>
      <c r="L1000" s="34"/>
      <c r="M1000" s="34"/>
      <c r="N1000" s="34"/>
      <c r="O1000" s="34"/>
      <c r="P1000" s="35"/>
      <c r="Q1000" s="36"/>
      <c r="R1000" s="37"/>
      <c r="S1000" s="37"/>
      <c r="T1000" s="38"/>
      <c r="U1000" s="38"/>
      <c r="V1000" s="38"/>
      <c r="W1000" s="37"/>
      <c r="X1000" s="37"/>
      <c r="Y1000" s="37"/>
      <c r="Z1000" s="39"/>
      <c r="AA1000" s="39"/>
      <c r="AB1000" s="37"/>
      <c r="AC1000" s="37"/>
      <c r="AD1000" s="37"/>
      <c r="AE1000" s="37"/>
      <c r="AF1000" s="37"/>
      <c r="AG1000" s="37"/>
      <c r="AH1000" s="40"/>
      <c r="AI1000" s="36"/>
      <c r="AJ1000" s="37"/>
      <c r="AK1000" s="37"/>
      <c r="AL1000" s="38"/>
      <c r="AM1000" s="38"/>
      <c r="AN1000" s="38"/>
      <c r="AO1000" s="37"/>
      <c r="AP1000" s="37"/>
      <c r="AQ1000" s="37"/>
      <c r="AR1000" s="39"/>
      <c r="AS1000" s="39"/>
      <c r="AT1000" s="37"/>
      <c r="AU1000" s="37"/>
      <c r="AV1000" s="37"/>
      <c r="AW1000" s="37"/>
      <c r="AX1000" s="37"/>
      <c r="AY1000" s="37"/>
      <c r="AZ1000" s="40"/>
      <c r="BA1000" s="36"/>
      <c r="BB1000" s="37"/>
      <c r="BC1000" s="37"/>
      <c r="BD1000" s="38"/>
      <c r="BE1000" s="38"/>
      <c r="BF1000" s="38"/>
      <c r="BG1000" s="37"/>
      <c r="BH1000" s="37"/>
      <c r="BI1000" s="37"/>
      <c r="BJ1000" s="39"/>
      <c r="BK1000" s="39"/>
      <c r="BL1000" s="37"/>
      <c r="BM1000" s="37"/>
      <c r="BN1000" s="37"/>
      <c r="BO1000" s="37"/>
      <c r="BP1000" s="37"/>
      <c r="BQ1000" s="37"/>
      <c r="BR1000" s="40"/>
      <c r="BS1000" s="36"/>
      <c r="BT1000" s="37"/>
      <c r="BU1000" s="37"/>
      <c r="BV1000" s="38"/>
      <c r="BW1000" s="38"/>
      <c r="BX1000" s="38"/>
      <c r="BY1000" s="37"/>
      <c r="BZ1000" s="37"/>
      <c r="CA1000" s="37"/>
      <c r="CB1000" s="39"/>
      <c r="CC1000" s="39"/>
      <c r="CD1000" s="37"/>
      <c r="CE1000" s="37"/>
      <c r="CF1000" s="37"/>
      <c r="CG1000" s="37"/>
      <c r="CH1000" s="37"/>
      <c r="CI1000" s="37"/>
      <c r="CJ1000" s="41"/>
      <c r="CK1000" s="41"/>
      <c r="CL1000" s="61"/>
      <c r="CM1000" s="39"/>
      <c r="CN1000" s="39"/>
      <c r="CO1000" s="42"/>
      <c r="CP1000" s="42"/>
      <c r="CQ1000" s="42"/>
      <c r="CR1000" s="42"/>
      <c r="CS1000" s="42"/>
      <c r="CT1000" s="42"/>
      <c r="CU1000" s="43"/>
      <c r="CV1000" s="43"/>
      <c r="CW1000" s="43"/>
      <c r="CX1000" s="13"/>
    </row>
    <row r="1001" spans="1:102" x14ac:dyDescent="0.25">
      <c r="A1001" s="31"/>
      <c r="B1001" s="13"/>
      <c r="C1001" s="13"/>
      <c r="D1001" s="13"/>
      <c r="E1001" s="32"/>
      <c r="F1001" s="32"/>
      <c r="G1001" s="32"/>
      <c r="H1001" s="32"/>
      <c r="I1001" s="32"/>
      <c r="J1001" s="13"/>
      <c r="K1001" s="33"/>
      <c r="L1001" s="34"/>
      <c r="M1001" s="34"/>
      <c r="N1001" s="34"/>
      <c r="O1001" s="34"/>
      <c r="P1001" s="35"/>
      <c r="Q1001" s="36"/>
      <c r="R1001" s="37"/>
      <c r="S1001" s="37"/>
      <c r="T1001" s="38"/>
      <c r="U1001" s="38"/>
      <c r="V1001" s="38"/>
      <c r="W1001" s="37"/>
      <c r="X1001" s="37"/>
      <c r="Y1001" s="37"/>
      <c r="Z1001" s="39"/>
      <c r="AA1001" s="39"/>
      <c r="AB1001" s="37"/>
      <c r="AC1001" s="37"/>
      <c r="AD1001" s="37"/>
      <c r="AE1001" s="37"/>
      <c r="AF1001" s="37"/>
      <c r="AG1001" s="37"/>
      <c r="AH1001" s="40"/>
      <c r="AI1001" s="36"/>
      <c r="AJ1001" s="37"/>
      <c r="AK1001" s="37"/>
      <c r="AL1001" s="38"/>
      <c r="AM1001" s="38"/>
      <c r="AN1001" s="38"/>
      <c r="AO1001" s="37"/>
      <c r="AP1001" s="37"/>
      <c r="AQ1001" s="37"/>
      <c r="AR1001" s="39"/>
      <c r="AS1001" s="39"/>
      <c r="AT1001" s="37"/>
      <c r="AU1001" s="37"/>
      <c r="AV1001" s="37"/>
      <c r="AW1001" s="37"/>
      <c r="AX1001" s="37"/>
      <c r="AY1001" s="37"/>
      <c r="AZ1001" s="40"/>
      <c r="BA1001" s="36"/>
      <c r="BB1001" s="37"/>
      <c r="BC1001" s="37"/>
      <c r="BD1001" s="38"/>
      <c r="BE1001" s="38"/>
      <c r="BF1001" s="38"/>
      <c r="BG1001" s="37"/>
      <c r="BH1001" s="37"/>
      <c r="BI1001" s="37"/>
      <c r="BJ1001" s="39"/>
      <c r="BK1001" s="39"/>
      <c r="BL1001" s="37"/>
      <c r="BM1001" s="37"/>
      <c r="BN1001" s="37"/>
      <c r="BO1001" s="37"/>
      <c r="BP1001" s="37"/>
      <c r="BQ1001" s="37"/>
      <c r="BR1001" s="40"/>
      <c r="BS1001" s="36"/>
      <c r="BT1001" s="37"/>
      <c r="BU1001" s="37"/>
      <c r="BV1001" s="38"/>
      <c r="BW1001" s="38"/>
      <c r="BX1001" s="38"/>
      <c r="BY1001" s="37"/>
      <c r="BZ1001" s="37"/>
      <c r="CA1001" s="37"/>
      <c r="CB1001" s="39"/>
      <c r="CC1001" s="39"/>
      <c r="CD1001" s="37"/>
      <c r="CE1001" s="37"/>
      <c r="CF1001" s="37"/>
      <c r="CG1001" s="37"/>
      <c r="CH1001" s="37"/>
      <c r="CI1001" s="37"/>
      <c r="CJ1001" s="41"/>
      <c r="CK1001" s="41"/>
      <c r="CL1001" s="61"/>
      <c r="CM1001" s="39"/>
      <c r="CN1001" s="39"/>
      <c r="CO1001" s="42"/>
      <c r="CP1001" s="42"/>
      <c r="CQ1001" s="42"/>
      <c r="CR1001" s="42"/>
      <c r="CS1001" s="42"/>
      <c r="CT1001" s="42"/>
      <c r="CU1001" s="43"/>
      <c r="CV1001" s="43"/>
      <c r="CW1001" s="43"/>
      <c r="CX1001" s="13"/>
    </row>
    <row r="1002" spans="1:102" x14ac:dyDescent="0.25">
      <c r="A1002" s="31"/>
      <c r="B1002" s="13"/>
      <c r="C1002" s="13"/>
      <c r="D1002" s="13"/>
      <c r="E1002" s="32"/>
      <c r="F1002" s="32"/>
      <c r="G1002" s="32"/>
      <c r="H1002" s="32"/>
      <c r="I1002" s="32"/>
      <c r="J1002" s="13"/>
      <c r="K1002" s="33"/>
      <c r="L1002" s="34"/>
      <c r="M1002" s="34"/>
      <c r="N1002" s="34"/>
      <c r="O1002" s="34"/>
      <c r="P1002" s="35"/>
      <c r="Q1002" s="36"/>
      <c r="R1002" s="37"/>
      <c r="S1002" s="37"/>
      <c r="T1002" s="38"/>
      <c r="U1002" s="38"/>
      <c r="V1002" s="38"/>
      <c r="W1002" s="37"/>
      <c r="X1002" s="37"/>
      <c r="Y1002" s="37"/>
      <c r="Z1002" s="39"/>
      <c r="AA1002" s="39"/>
      <c r="AB1002" s="37"/>
      <c r="AC1002" s="37"/>
      <c r="AD1002" s="37"/>
      <c r="AE1002" s="37"/>
      <c r="AF1002" s="37"/>
      <c r="AG1002" s="37"/>
      <c r="AH1002" s="40"/>
      <c r="AI1002" s="36"/>
      <c r="AJ1002" s="37"/>
      <c r="AK1002" s="37"/>
      <c r="AL1002" s="38"/>
      <c r="AM1002" s="38"/>
      <c r="AN1002" s="38"/>
      <c r="AO1002" s="37"/>
      <c r="AP1002" s="37"/>
      <c r="AQ1002" s="37"/>
      <c r="AR1002" s="39"/>
      <c r="AS1002" s="39"/>
      <c r="AT1002" s="37"/>
      <c r="AU1002" s="37"/>
      <c r="AV1002" s="37"/>
      <c r="AW1002" s="37"/>
      <c r="AX1002" s="37"/>
      <c r="AY1002" s="37"/>
      <c r="AZ1002" s="40"/>
      <c r="BA1002" s="36"/>
      <c r="BB1002" s="37"/>
      <c r="BC1002" s="37"/>
      <c r="BD1002" s="38"/>
      <c r="BE1002" s="38"/>
      <c r="BF1002" s="38"/>
      <c r="BG1002" s="37"/>
      <c r="BH1002" s="37"/>
      <c r="BI1002" s="37"/>
      <c r="BJ1002" s="39"/>
      <c r="BK1002" s="39"/>
      <c r="BL1002" s="37"/>
      <c r="BM1002" s="37"/>
      <c r="BN1002" s="37"/>
      <c r="BO1002" s="37"/>
      <c r="BP1002" s="37"/>
      <c r="BQ1002" s="37"/>
      <c r="BR1002" s="40"/>
      <c r="BS1002" s="36"/>
      <c r="BT1002" s="37"/>
      <c r="BU1002" s="37"/>
      <c r="BV1002" s="38"/>
      <c r="BW1002" s="38"/>
      <c r="BX1002" s="38"/>
      <c r="BY1002" s="37"/>
      <c r="BZ1002" s="37"/>
      <c r="CA1002" s="37"/>
      <c r="CB1002" s="39"/>
      <c r="CC1002" s="39"/>
      <c r="CD1002" s="37"/>
      <c r="CE1002" s="37"/>
      <c r="CF1002" s="37"/>
      <c r="CG1002" s="37"/>
      <c r="CH1002" s="37"/>
      <c r="CI1002" s="37"/>
      <c r="CJ1002" s="41"/>
      <c r="CK1002" s="41"/>
      <c r="CL1002" s="61"/>
      <c r="CM1002" s="39"/>
      <c r="CN1002" s="39"/>
      <c r="CO1002" s="42"/>
      <c r="CP1002" s="42"/>
      <c r="CQ1002" s="42"/>
      <c r="CR1002" s="42"/>
      <c r="CS1002" s="42"/>
      <c r="CT1002" s="42"/>
      <c r="CU1002" s="43"/>
      <c r="CV1002" s="43"/>
      <c r="CW1002" s="43"/>
      <c r="CX1002" s="13"/>
    </row>
  </sheetData>
  <autoFilter ref="A2:CX1002" xr:uid="{00000000-0009-0000-0000-000000000000}">
    <sortState xmlns:xlrd2="http://schemas.microsoft.com/office/spreadsheetml/2017/richdata2" ref="A3:CX1002">
      <sortCondition ref="L2:L1002"/>
    </sortState>
  </autoFilter>
  <conditionalFormatting sqref="CJ1:CJ1048576 CM1:CM1048576">
    <cfRule type="expression" dxfId="14" priority="6">
      <formula>CJ1=CK1</formula>
    </cfRule>
  </conditionalFormatting>
  <conditionalFormatting sqref="A1003:CX1045476 A603:K1001 CX603:CX1001 L603:CW1002 A1:CX602">
    <cfRule type="expression" dxfId="13" priority="5">
      <formula>$A1&lt;&gt;$A2</formula>
    </cfRule>
  </conditionalFormatting>
  <conditionalFormatting sqref="CU1">
    <cfRule type="expression" dxfId="12" priority="4">
      <formula>CU1=CV1</formula>
    </cfRule>
  </conditionalFormatting>
  <conditionalFormatting sqref="CL1:CL1048576">
    <cfRule type="expression" dxfId="11" priority="13">
      <formula>CL1=CO1</formula>
    </cfRule>
  </conditionalFormatting>
  <conditionalFormatting sqref="CL1">
    <cfRule type="expression" dxfId="10" priority="3">
      <formula>CL1=CM1</formula>
    </cfRule>
  </conditionalFormatting>
  <conditionalFormatting sqref="E1:E1048576">
    <cfRule type="expression" dxfId="9" priority="2">
      <formula>E1=""</formula>
    </cfRule>
  </conditionalFormatting>
  <conditionalFormatting sqref="F1:I1048576">
    <cfRule type="expression" dxfId="8" priority="1">
      <formula>AND($F1&amp;$G1&amp;$H1="",$I1="")</formula>
    </cfRule>
  </conditionalFormatting>
  <conditionalFormatting sqref="A1045477:CX1048576">
    <cfRule type="expression" dxfId="7" priority="21">
      <formula>$A1045477&lt;&gt;$A1</formula>
    </cfRule>
  </conditionalFormatting>
  <conditionalFormatting sqref="A1002:K1002 CX1002">
    <cfRule type="expression" dxfId="6" priority="23">
      <formula>$A1002&lt;&gt;#REF!</formula>
    </cfRule>
  </conditionalFormatting>
  <dataValidations count="3">
    <dataValidation type="whole" operator="greaterThanOrEqual" allowBlank="1" showInputMessage="1" showErrorMessage="1" error="Values must be integers greater than or equal to 10" sqref="B3:C1002" xr:uid="{00000000-0002-0000-0000-000000000000}">
      <formula1>10</formula1>
    </dataValidation>
    <dataValidation type="list" allowBlank="1" showInputMessage="1" showErrorMessage="1" error="Input must be 0 or 1" sqref="F3:H1002" xr:uid="{00000000-0002-0000-0000-000001000000}">
      <formula1>"0,1"</formula1>
    </dataValidation>
    <dataValidation type="list" allowBlank="1" showInputMessage="1" showErrorMessage="1" sqref="J3:J1002" xr:uid="{00000000-0002-0000-0000-000002000000}">
      <formula1>"0,1"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'Pokemon Data'!$B$2:$B$387</xm:f>
          </x14:formula1>
          <xm:sqref>A3:A1002</xm:sqref>
        </x14:dataValidation>
        <x14:dataValidation type="list" allowBlank="1" showInputMessage="1" showErrorMessage="1" xr:uid="{00000000-0002-0000-0000-000004000000}">
          <x14:formula1>
            <xm:f>'Level Multipliers'!$F$2:$F$21</xm:f>
          </x14:formula1>
          <xm:sqref>D3:D1002</xm:sqref>
        </x14:dataValidation>
        <x14:dataValidation type="list" allowBlank="1" showInputMessage="1" showErrorMessage="1" xr:uid="{00000000-0002-0000-0000-000005000000}">
          <x14:formula1>
            <xm:f>'Appraisal Grades'!$A$2:$A$5</xm:f>
          </x14:formula1>
          <xm:sqref>E3:E1002</xm:sqref>
        </x14:dataValidation>
        <x14:dataValidation type="list" allowBlank="1" showInputMessage="1" showErrorMessage="1" xr:uid="{00000000-0002-0000-0000-000006000000}">
          <x14:formula1>
            <xm:f>'Appraisal Grades'!$E$2:$E$5</xm:f>
          </x14:formula1>
          <xm:sqref>I3:I1002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M203"/>
  <sheetViews>
    <sheetView zoomScale="85" zoomScaleNormal="85" workbookViewId="0">
      <pane xSplit="2" ySplit="1" topLeftCell="C2" activePane="bottomRight" state="frozen"/>
      <selection activeCell="CX6" sqref="CX6"/>
      <selection pane="topRight" activeCell="CX6" sqref="CX6"/>
      <selection pane="bottomLeft" activeCell="CX6" sqref="CX6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69" hidden="1" customWidth="1" outlineLevel="1"/>
    <col min="2" max="2" width="11.7109375" style="68" customWidth="1" collapsed="1"/>
    <col min="3" max="3" width="4.7109375" style="68" customWidth="1"/>
    <col min="4" max="5" width="5.7109375" style="68" customWidth="1"/>
    <col min="6" max="7" width="4.7109375" style="68" customWidth="1"/>
    <col min="8" max="8" width="6.7109375" style="73" customWidth="1"/>
    <col min="9" max="9" width="5.7109375" style="68" customWidth="1"/>
    <col min="10" max="10" width="4.7109375" style="68" customWidth="1"/>
    <col min="11" max="11" width="18.7109375" style="68" customWidth="1"/>
    <col min="12" max="13" width="0" style="68" hidden="1" customWidth="1"/>
    <col min="14" max="16384" width="9.140625" style="68" hidden="1"/>
  </cols>
  <sheetData>
    <row r="1" spans="1:11" x14ac:dyDescent="0.25">
      <c r="A1" s="65" t="s">
        <v>400</v>
      </c>
      <c r="B1" s="66" t="s">
        <v>17</v>
      </c>
      <c r="C1" s="66" t="s">
        <v>401</v>
      </c>
      <c r="D1" s="66" t="s">
        <v>298</v>
      </c>
      <c r="E1" s="66" t="s">
        <v>402</v>
      </c>
      <c r="F1" s="66" t="s">
        <v>403</v>
      </c>
      <c r="G1" s="66" t="s">
        <v>404</v>
      </c>
      <c r="H1" s="67" t="s">
        <v>405</v>
      </c>
      <c r="I1" s="66" t="s">
        <v>406</v>
      </c>
      <c r="J1" s="66" t="s">
        <v>417</v>
      </c>
      <c r="K1" s="66" t="s">
        <v>407</v>
      </c>
    </row>
    <row r="2" spans="1:11" x14ac:dyDescent="0.25">
      <c r="A2" s="69">
        <v>1</v>
      </c>
      <c r="B2" s="68" t="s">
        <v>18</v>
      </c>
      <c r="C2" s="68">
        <f>COUNTIFS('My Pokemon'!$A:$A,$B2)</f>
        <v>3</v>
      </c>
      <c r="D2" s="68">
        <f>INDEX('Pokemon Data'!$N:$N,MATCH($B2,'Pokemon Data'!$B:$B,0))</f>
        <v>25</v>
      </c>
      <c r="E2" s="70">
        <v>45</v>
      </c>
      <c r="F2" s="68">
        <f>COUNTIFS('My Pokemon'!$A:$A,$B2,'My Pokemon'!$CX:$CX,"Evolve")</f>
        <v>0</v>
      </c>
      <c r="G2" s="69">
        <f>IF(D2=0,0,MAX(MIN(C2,INT((E2-1)/(D2-1))),0))</f>
        <v>1</v>
      </c>
      <c r="H2" s="71">
        <f>IFERROR((D2-I2)/D2,"")</f>
        <v>0.84</v>
      </c>
      <c r="I2" s="68">
        <f>IFERROR(MAX(D2-(SUM(E2,G2)-G2*D2),0),"")</f>
        <v>4</v>
      </c>
      <c r="J2" s="66">
        <f>IFERROR(C2-G2,"")</f>
        <v>2</v>
      </c>
      <c r="K2" s="68" t="s">
        <v>408</v>
      </c>
    </row>
    <row r="3" spans="1:11" x14ac:dyDescent="0.25">
      <c r="A3" s="69">
        <f>A2+1</f>
        <v>2</v>
      </c>
      <c r="B3" s="68" t="s">
        <v>24</v>
      </c>
      <c r="C3" s="68">
        <f>COUNTIFS('My Pokemon'!$A:$A,$B3)</f>
        <v>0</v>
      </c>
      <c r="D3" s="68">
        <f>INDEX('Pokemon Data'!$N:$N,MATCH($B3,'Pokemon Data'!$B:$B,0))</f>
        <v>25</v>
      </c>
      <c r="E3" s="70">
        <v>11</v>
      </c>
      <c r="F3" s="68">
        <f>COUNTIFS('My Pokemon'!$A:$A,$B3,'My Pokemon'!$CX:$CX,"Evolve")</f>
        <v>0</v>
      </c>
      <c r="G3" s="69">
        <f t="shared" ref="G3:G66" si="0">IF(D3=0,0,MAX(MIN(C3,INT((E3-1)/(D3-1))),0))</f>
        <v>0</v>
      </c>
      <c r="H3" s="71">
        <f t="shared" ref="H3:H66" si="1">IFERROR((D3-I3)/D3,"")</f>
        <v>0.44</v>
      </c>
      <c r="I3" s="68">
        <f t="shared" ref="I3:I66" si="2">IFERROR(MAX(D3-(SUM(E3,G3)-G3*D3),0),"")</f>
        <v>14</v>
      </c>
      <c r="J3" s="66">
        <f t="shared" ref="J3:J66" si="3">IFERROR(C3-G3,"")</f>
        <v>0</v>
      </c>
    </row>
    <row r="4" spans="1:11" x14ac:dyDescent="0.25">
      <c r="A4" s="69">
        <f t="shared" ref="A4:A67" si="4">A3+1</f>
        <v>3</v>
      </c>
      <c r="B4" s="68" t="s">
        <v>29</v>
      </c>
      <c r="C4" s="68">
        <f>COUNTIFS('My Pokemon'!$A:$A,$B4)</f>
        <v>1</v>
      </c>
      <c r="D4" s="68">
        <f>INDEX('Pokemon Data'!$N:$N,MATCH($B4,'Pokemon Data'!$B:$B,0))</f>
        <v>25</v>
      </c>
      <c r="E4" s="70">
        <v>31</v>
      </c>
      <c r="F4" s="68">
        <f>COUNTIFS('My Pokemon'!$A:$A,$B4,'My Pokemon'!$CX:$CX,"Evolve")</f>
        <v>0</v>
      </c>
      <c r="G4" s="69">
        <f t="shared" si="0"/>
        <v>1</v>
      </c>
      <c r="H4" s="71">
        <f t="shared" si="1"/>
        <v>0.28000000000000003</v>
      </c>
      <c r="I4" s="68">
        <f t="shared" si="2"/>
        <v>18</v>
      </c>
      <c r="J4" s="66">
        <f t="shared" si="3"/>
        <v>0</v>
      </c>
      <c r="K4" s="68" t="s">
        <v>408</v>
      </c>
    </row>
    <row r="5" spans="1:11" x14ac:dyDescent="0.25">
      <c r="A5" s="69">
        <f t="shared" si="4"/>
        <v>4</v>
      </c>
      <c r="B5" s="68" t="s">
        <v>33</v>
      </c>
      <c r="C5" s="68">
        <f>COUNTIFS('My Pokemon'!$A:$A,$B5)</f>
        <v>0</v>
      </c>
      <c r="D5" s="68">
        <f>INDEX('Pokemon Data'!$N:$N,MATCH($B5,'Pokemon Data'!$B:$B,0))</f>
        <v>12</v>
      </c>
      <c r="E5" s="70">
        <v>8</v>
      </c>
      <c r="F5" s="68">
        <f>COUNTIFS('My Pokemon'!$A:$A,$B5,'My Pokemon'!$CX:$CX,"Evolve")</f>
        <v>0</v>
      </c>
      <c r="G5" s="69">
        <f t="shared" si="0"/>
        <v>0</v>
      </c>
      <c r="H5" s="71">
        <f t="shared" si="1"/>
        <v>0.66666666666666663</v>
      </c>
      <c r="I5" s="68">
        <f t="shared" si="2"/>
        <v>4</v>
      </c>
      <c r="J5" s="66">
        <f t="shared" si="3"/>
        <v>0</v>
      </c>
    </row>
    <row r="6" spans="1:11" x14ac:dyDescent="0.25">
      <c r="A6" s="69">
        <f t="shared" si="4"/>
        <v>5</v>
      </c>
      <c r="B6" s="68" t="s">
        <v>37</v>
      </c>
      <c r="C6" s="68">
        <f>COUNTIFS('My Pokemon'!$A:$A,$B6)</f>
        <v>0</v>
      </c>
      <c r="D6" s="68">
        <f>INDEX('Pokemon Data'!$N:$N,MATCH($B6,'Pokemon Data'!$B:$B,0))</f>
        <v>12</v>
      </c>
      <c r="E6" s="70">
        <v>46</v>
      </c>
      <c r="F6" s="68">
        <f>COUNTIFS('My Pokemon'!$A:$A,$B6,'My Pokemon'!$CX:$CX,"Evolve")</f>
        <v>0</v>
      </c>
      <c r="G6" s="69">
        <f t="shared" si="0"/>
        <v>0</v>
      </c>
      <c r="H6" s="71">
        <f t="shared" si="1"/>
        <v>1</v>
      </c>
      <c r="I6" s="68">
        <f t="shared" si="2"/>
        <v>0</v>
      </c>
      <c r="J6" s="66">
        <f t="shared" si="3"/>
        <v>0</v>
      </c>
      <c r="K6" s="68" t="s">
        <v>408</v>
      </c>
    </row>
    <row r="7" spans="1:11" x14ac:dyDescent="0.25">
      <c r="A7" s="69">
        <f t="shared" si="4"/>
        <v>6</v>
      </c>
      <c r="B7" s="68" t="s">
        <v>40</v>
      </c>
      <c r="C7" s="68">
        <f>COUNTIFS('My Pokemon'!$A:$A,$B7)</f>
        <v>0</v>
      </c>
      <c r="D7" s="68">
        <f>INDEX('Pokemon Data'!$N:$N,MATCH($B7,'Pokemon Data'!$B:$B,0))</f>
        <v>12</v>
      </c>
      <c r="E7" s="70">
        <v>12</v>
      </c>
      <c r="F7" s="68">
        <f>COUNTIFS('My Pokemon'!$A:$A,$B7,'My Pokemon'!$CX:$CX,"Evolve")</f>
        <v>0</v>
      </c>
      <c r="G7" s="69">
        <f t="shared" si="0"/>
        <v>0</v>
      </c>
      <c r="H7" s="71">
        <f t="shared" si="1"/>
        <v>1</v>
      </c>
      <c r="I7" s="68">
        <f t="shared" si="2"/>
        <v>0</v>
      </c>
      <c r="J7" s="66">
        <f t="shared" si="3"/>
        <v>0</v>
      </c>
    </row>
    <row r="8" spans="1:11" x14ac:dyDescent="0.25">
      <c r="A8" s="69">
        <f t="shared" si="4"/>
        <v>7</v>
      </c>
      <c r="B8" s="68" t="s">
        <v>44</v>
      </c>
      <c r="C8" s="68">
        <f>COUNTIFS('My Pokemon'!$A:$A,$B8)</f>
        <v>3</v>
      </c>
      <c r="D8" s="68">
        <f>INDEX('Pokemon Data'!$N:$N,MATCH($B8,'Pokemon Data'!$B:$B,0))</f>
        <v>25</v>
      </c>
      <c r="E8" s="70">
        <v>40</v>
      </c>
      <c r="F8" s="68">
        <f>COUNTIFS('My Pokemon'!$A:$A,$B8,'My Pokemon'!$CX:$CX,"Evolve")</f>
        <v>1</v>
      </c>
      <c r="G8" s="69">
        <f t="shared" si="0"/>
        <v>1</v>
      </c>
      <c r="H8" s="71">
        <f t="shared" si="1"/>
        <v>0.64</v>
      </c>
      <c r="I8" s="68">
        <f t="shared" si="2"/>
        <v>9</v>
      </c>
      <c r="J8" s="66">
        <f t="shared" si="3"/>
        <v>2</v>
      </c>
    </row>
    <row r="9" spans="1:11" x14ac:dyDescent="0.25">
      <c r="A9" s="69">
        <f t="shared" si="4"/>
        <v>8</v>
      </c>
      <c r="B9" s="68" t="s">
        <v>46</v>
      </c>
      <c r="C9" s="68">
        <f>COUNTIFS('My Pokemon'!$A:$A,$B9)</f>
        <v>1</v>
      </c>
      <c r="D9" s="68">
        <f>INDEX('Pokemon Data'!$N:$N,MATCH($B9,'Pokemon Data'!$B:$B,0))</f>
        <v>50</v>
      </c>
      <c r="E9" s="70">
        <v>16</v>
      </c>
      <c r="F9" s="68">
        <f>COUNTIFS('My Pokemon'!$A:$A,$B9,'My Pokemon'!$CX:$CX,"Evolve")</f>
        <v>0</v>
      </c>
      <c r="G9" s="69">
        <f t="shared" si="0"/>
        <v>0</v>
      </c>
      <c r="H9" s="71">
        <f t="shared" si="1"/>
        <v>0.32</v>
      </c>
      <c r="I9" s="68">
        <f t="shared" si="2"/>
        <v>34</v>
      </c>
      <c r="J9" s="66">
        <f t="shared" si="3"/>
        <v>1</v>
      </c>
    </row>
    <row r="10" spans="1:11" x14ac:dyDescent="0.25">
      <c r="A10" s="69">
        <f t="shared" si="4"/>
        <v>9</v>
      </c>
      <c r="B10" s="68" t="s">
        <v>48</v>
      </c>
      <c r="C10" s="68">
        <f>COUNTIFS('My Pokemon'!$A:$A,$B10)</f>
        <v>2</v>
      </c>
      <c r="D10" s="68">
        <f>INDEX('Pokemon Data'!$N:$N,MATCH($B10,'Pokemon Data'!$B:$B,0))</f>
        <v>50</v>
      </c>
      <c r="E10" s="70">
        <v>41</v>
      </c>
      <c r="F10" s="68">
        <f>COUNTIFS('My Pokemon'!$A:$A,$B10,'My Pokemon'!$CX:$CX,"Evolve")</f>
        <v>0</v>
      </c>
      <c r="G10" s="69">
        <f t="shared" si="0"/>
        <v>0</v>
      </c>
      <c r="H10" s="71">
        <f t="shared" si="1"/>
        <v>0.82</v>
      </c>
      <c r="I10" s="68">
        <f t="shared" si="2"/>
        <v>9</v>
      </c>
      <c r="J10" s="66">
        <f t="shared" si="3"/>
        <v>2</v>
      </c>
    </row>
    <row r="11" spans="1:11" x14ac:dyDescent="0.25">
      <c r="A11" s="69">
        <f t="shared" si="4"/>
        <v>10</v>
      </c>
      <c r="B11" s="68" t="s">
        <v>50</v>
      </c>
      <c r="C11" s="68">
        <f>COUNTIFS('My Pokemon'!$A:$A,$B11)</f>
        <v>6</v>
      </c>
      <c r="D11" s="68">
        <f>INDEX('Pokemon Data'!$N:$N,MATCH($B11,'Pokemon Data'!$B:$B,0))</f>
        <v>50</v>
      </c>
      <c r="E11" s="70">
        <v>37</v>
      </c>
      <c r="F11" s="68">
        <f>COUNTIFS('My Pokemon'!$A:$A,$B11,'My Pokemon'!$CX:$CX,"Evolve")</f>
        <v>0</v>
      </c>
      <c r="G11" s="69">
        <f t="shared" si="0"/>
        <v>0</v>
      </c>
      <c r="H11" s="71">
        <f t="shared" si="1"/>
        <v>0.74</v>
      </c>
      <c r="I11" s="68">
        <f t="shared" si="2"/>
        <v>13</v>
      </c>
      <c r="J11" s="66">
        <f t="shared" si="3"/>
        <v>6</v>
      </c>
    </row>
    <row r="12" spans="1:11" x14ac:dyDescent="0.25">
      <c r="A12" s="69">
        <f t="shared" si="4"/>
        <v>11</v>
      </c>
      <c r="B12" s="68" t="s">
        <v>54</v>
      </c>
      <c r="C12" s="68">
        <f>COUNTIFS('My Pokemon'!$A:$A,$B12)</f>
        <v>2</v>
      </c>
      <c r="D12" s="68">
        <f>INDEX('Pokemon Data'!$N:$N,MATCH($B12,'Pokemon Data'!$B:$B,0))</f>
        <v>50</v>
      </c>
      <c r="E12" s="70">
        <v>32</v>
      </c>
      <c r="F12" s="68">
        <f>COUNTIFS('My Pokemon'!$A:$A,$B12,'My Pokemon'!$CX:$CX,"Evolve")</f>
        <v>0</v>
      </c>
      <c r="G12" s="69">
        <f t="shared" si="0"/>
        <v>0</v>
      </c>
      <c r="H12" s="71">
        <f t="shared" si="1"/>
        <v>0.64</v>
      </c>
      <c r="I12" s="68">
        <f t="shared" si="2"/>
        <v>18</v>
      </c>
      <c r="J12" s="66">
        <f t="shared" si="3"/>
        <v>2</v>
      </c>
    </row>
    <row r="13" spans="1:11" x14ac:dyDescent="0.25">
      <c r="A13" s="69">
        <f t="shared" si="4"/>
        <v>12</v>
      </c>
      <c r="B13" s="68" t="s">
        <v>57</v>
      </c>
      <c r="C13" s="68">
        <f>COUNTIFS('My Pokemon'!$A:$A,$B13)</f>
        <v>3</v>
      </c>
      <c r="D13" s="68">
        <f>INDEX('Pokemon Data'!$N:$N,MATCH($B13,'Pokemon Data'!$B:$B,0))</f>
        <v>25</v>
      </c>
      <c r="E13" s="70">
        <v>99</v>
      </c>
      <c r="F13" s="68">
        <f>COUNTIFS('My Pokemon'!$A:$A,$B13,'My Pokemon'!$CX:$CX,"Evolve")</f>
        <v>0</v>
      </c>
      <c r="G13" s="69">
        <f t="shared" si="0"/>
        <v>3</v>
      </c>
      <c r="H13" s="71">
        <f t="shared" si="1"/>
        <v>1</v>
      </c>
      <c r="I13" s="68">
        <f t="shared" si="2"/>
        <v>0</v>
      </c>
      <c r="J13" s="66">
        <f t="shared" si="3"/>
        <v>0</v>
      </c>
      <c r="K13" s="68" t="s">
        <v>408</v>
      </c>
    </row>
    <row r="14" spans="1:11" x14ac:dyDescent="0.25">
      <c r="A14" s="69">
        <f t="shared" si="4"/>
        <v>13</v>
      </c>
      <c r="B14" s="68" t="s">
        <v>60</v>
      </c>
      <c r="C14" s="68">
        <f>COUNTIFS('My Pokemon'!$A:$A,$B14)</f>
        <v>1</v>
      </c>
      <c r="D14" s="68">
        <f>INDEX('Pokemon Data'!$N:$N,MATCH($B14,'Pokemon Data'!$B:$B,0))</f>
        <v>25</v>
      </c>
      <c r="E14" s="70">
        <v>48</v>
      </c>
      <c r="F14" s="68">
        <f>COUNTIFS('My Pokemon'!$A:$A,$B14,'My Pokemon'!$CX:$CX,"Evolve")</f>
        <v>0</v>
      </c>
      <c r="G14" s="69">
        <f t="shared" si="0"/>
        <v>1</v>
      </c>
      <c r="H14" s="71">
        <f t="shared" si="1"/>
        <v>0.96</v>
      </c>
      <c r="I14" s="68">
        <f t="shared" si="2"/>
        <v>1</v>
      </c>
      <c r="J14" s="66">
        <f t="shared" si="3"/>
        <v>0</v>
      </c>
      <c r="K14" s="68" t="s">
        <v>408</v>
      </c>
    </row>
    <row r="15" spans="1:11" x14ac:dyDescent="0.25">
      <c r="A15" s="69">
        <f t="shared" si="4"/>
        <v>14</v>
      </c>
      <c r="B15" s="68" t="s">
        <v>64</v>
      </c>
      <c r="C15" s="68">
        <f>COUNTIFS('My Pokemon'!$A:$A,$B15)</f>
        <v>1</v>
      </c>
      <c r="D15" s="68">
        <f>INDEX('Pokemon Data'!$N:$N,MATCH($B15,'Pokemon Data'!$B:$B,0))</f>
        <v>25</v>
      </c>
      <c r="E15" s="70">
        <v>15</v>
      </c>
      <c r="F15" s="68">
        <f>COUNTIFS('My Pokemon'!$A:$A,$B15,'My Pokemon'!$CX:$CX,"Evolve")</f>
        <v>0</v>
      </c>
      <c r="G15" s="69">
        <f t="shared" si="0"/>
        <v>0</v>
      </c>
      <c r="H15" s="71">
        <f t="shared" si="1"/>
        <v>0.6</v>
      </c>
      <c r="I15" s="68">
        <f t="shared" si="2"/>
        <v>10</v>
      </c>
      <c r="J15" s="66">
        <f t="shared" si="3"/>
        <v>1</v>
      </c>
    </row>
    <row r="16" spans="1:11" x14ac:dyDescent="0.25">
      <c r="A16" s="69">
        <f t="shared" si="4"/>
        <v>15</v>
      </c>
      <c r="B16" s="68" t="s">
        <v>67</v>
      </c>
      <c r="C16" s="68">
        <f>COUNTIFS('My Pokemon'!$A:$A,$B16)</f>
        <v>2</v>
      </c>
      <c r="D16" s="68">
        <f>INDEX('Pokemon Data'!$N:$N,MATCH($B16,'Pokemon Data'!$B:$B,0))</f>
        <v>50</v>
      </c>
      <c r="E16" s="70">
        <v>29</v>
      </c>
      <c r="F16" s="68">
        <f>COUNTIFS('My Pokemon'!$A:$A,$B16,'My Pokemon'!$CX:$CX,"Evolve")</f>
        <v>0</v>
      </c>
      <c r="G16" s="69">
        <f t="shared" si="0"/>
        <v>0</v>
      </c>
      <c r="H16" s="71">
        <f t="shared" si="1"/>
        <v>0.57999999999999996</v>
      </c>
      <c r="I16" s="68">
        <f t="shared" si="2"/>
        <v>21</v>
      </c>
      <c r="J16" s="66">
        <f t="shared" si="3"/>
        <v>2</v>
      </c>
    </row>
    <row r="17" spans="1:11" x14ac:dyDescent="0.25">
      <c r="A17" s="69">
        <f t="shared" si="4"/>
        <v>16</v>
      </c>
      <c r="B17" s="68" t="s">
        <v>69</v>
      </c>
      <c r="C17" s="68">
        <f>COUNTIFS('My Pokemon'!$A:$A,$B17)</f>
        <v>3</v>
      </c>
      <c r="D17" s="68">
        <f>INDEX('Pokemon Data'!$N:$N,MATCH($B17,'Pokemon Data'!$B:$B,0))</f>
        <v>50</v>
      </c>
      <c r="E17" s="70">
        <v>23</v>
      </c>
      <c r="F17" s="68">
        <f>COUNTIFS('My Pokemon'!$A:$A,$B17,'My Pokemon'!$CX:$CX,"Evolve")</f>
        <v>0</v>
      </c>
      <c r="G17" s="69">
        <f t="shared" si="0"/>
        <v>0</v>
      </c>
      <c r="H17" s="71">
        <f t="shared" si="1"/>
        <v>0.46</v>
      </c>
      <c r="I17" s="68">
        <f t="shared" si="2"/>
        <v>27</v>
      </c>
      <c r="J17" s="66">
        <f t="shared" si="3"/>
        <v>3</v>
      </c>
    </row>
    <row r="18" spans="1:11" x14ac:dyDescent="0.25">
      <c r="A18" s="69">
        <f t="shared" si="4"/>
        <v>17</v>
      </c>
      <c r="B18" s="68" t="s">
        <v>72</v>
      </c>
      <c r="C18" s="68">
        <f>COUNTIFS('My Pokemon'!$A:$A,$B18)</f>
        <v>2</v>
      </c>
      <c r="D18" s="68">
        <f>INDEX('Pokemon Data'!$N:$N,MATCH($B18,'Pokemon Data'!$B:$B,0))</f>
        <v>25</v>
      </c>
      <c r="E18" s="70">
        <v>18</v>
      </c>
      <c r="F18" s="68">
        <f>COUNTIFS('My Pokemon'!$A:$A,$B18,'My Pokemon'!$CX:$CX,"Evolve")</f>
        <v>0</v>
      </c>
      <c r="G18" s="69">
        <f t="shared" si="0"/>
        <v>0</v>
      </c>
      <c r="H18" s="71">
        <f t="shared" si="1"/>
        <v>0.72</v>
      </c>
      <c r="I18" s="68">
        <f t="shared" si="2"/>
        <v>7</v>
      </c>
      <c r="J18" s="66">
        <f t="shared" si="3"/>
        <v>2</v>
      </c>
    </row>
    <row r="19" spans="1:11" x14ac:dyDescent="0.25">
      <c r="A19" s="69">
        <f t="shared" si="4"/>
        <v>18</v>
      </c>
      <c r="B19" s="68" t="s">
        <v>75</v>
      </c>
      <c r="C19" s="68">
        <f>COUNTIFS('My Pokemon'!$A:$A,$B19)</f>
        <v>3</v>
      </c>
      <c r="D19" s="68">
        <f>INDEX('Pokemon Data'!$N:$N,MATCH($B19,'Pokemon Data'!$B:$B,0))</f>
        <v>25</v>
      </c>
      <c r="E19" s="70">
        <v>39</v>
      </c>
      <c r="F19" s="68">
        <f>COUNTIFS('My Pokemon'!$A:$A,$B19,'My Pokemon'!$CX:$CX,"Evolve")</f>
        <v>0</v>
      </c>
      <c r="G19" s="69">
        <f t="shared" si="0"/>
        <v>1</v>
      </c>
      <c r="H19" s="71">
        <f t="shared" si="1"/>
        <v>0.6</v>
      </c>
      <c r="I19" s="68">
        <f t="shared" si="2"/>
        <v>10</v>
      </c>
      <c r="J19" s="66">
        <f t="shared" si="3"/>
        <v>2</v>
      </c>
      <c r="K19" s="68" t="s">
        <v>408</v>
      </c>
    </row>
    <row r="20" spans="1:11" x14ac:dyDescent="0.25">
      <c r="A20" s="69">
        <f t="shared" si="4"/>
        <v>19</v>
      </c>
      <c r="B20" s="68" t="s">
        <v>78</v>
      </c>
      <c r="C20" s="68">
        <f>COUNTIFS('My Pokemon'!$A:$A,$B20)</f>
        <v>1</v>
      </c>
      <c r="D20" s="68">
        <f>INDEX('Pokemon Data'!$N:$N,MATCH($B20,'Pokemon Data'!$B:$B,0))</f>
        <v>50</v>
      </c>
      <c r="E20" s="70">
        <v>12</v>
      </c>
      <c r="F20" s="68">
        <f>COUNTIFS('My Pokemon'!$A:$A,$B20,'My Pokemon'!$CX:$CX,"Evolve")</f>
        <v>0</v>
      </c>
      <c r="G20" s="69">
        <f t="shared" si="0"/>
        <v>0</v>
      </c>
      <c r="H20" s="71">
        <f t="shared" si="1"/>
        <v>0.24</v>
      </c>
      <c r="I20" s="68">
        <f t="shared" si="2"/>
        <v>38</v>
      </c>
      <c r="J20" s="66">
        <f t="shared" si="3"/>
        <v>1</v>
      </c>
    </row>
    <row r="21" spans="1:11" x14ac:dyDescent="0.25">
      <c r="A21" s="69">
        <f t="shared" si="4"/>
        <v>20</v>
      </c>
      <c r="B21" s="68" t="s">
        <v>80</v>
      </c>
      <c r="C21" s="68">
        <f>COUNTIFS('My Pokemon'!$A:$A,$B21)</f>
        <v>1</v>
      </c>
      <c r="D21" s="68">
        <f>INDEX('Pokemon Data'!$N:$N,MATCH($B21,'Pokemon Data'!$B:$B,0))</f>
        <v>50</v>
      </c>
      <c r="E21" s="70">
        <v>44</v>
      </c>
      <c r="F21" s="68">
        <f>COUNTIFS('My Pokemon'!$A:$A,$B21,'My Pokemon'!$CX:$CX,"Evolve")</f>
        <v>0</v>
      </c>
      <c r="G21" s="69">
        <f t="shared" si="0"/>
        <v>0</v>
      </c>
      <c r="H21" s="71">
        <f t="shared" si="1"/>
        <v>0.88</v>
      </c>
      <c r="I21" s="68">
        <f t="shared" si="2"/>
        <v>6</v>
      </c>
      <c r="J21" s="66">
        <f t="shared" si="3"/>
        <v>1</v>
      </c>
    </row>
    <row r="22" spans="1:11" x14ac:dyDescent="0.25">
      <c r="A22" s="69">
        <f t="shared" si="4"/>
        <v>21</v>
      </c>
      <c r="B22" s="68" t="s">
        <v>82</v>
      </c>
      <c r="C22" s="68">
        <f>COUNTIFS('My Pokemon'!$A:$A,$B22)</f>
        <v>2</v>
      </c>
      <c r="D22" s="68">
        <f>INDEX('Pokemon Data'!$N:$N,MATCH($B22,'Pokemon Data'!$B:$B,0))</f>
        <v>50</v>
      </c>
      <c r="E22" s="70">
        <v>32</v>
      </c>
      <c r="F22" s="68">
        <f>COUNTIFS('My Pokemon'!$A:$A,$B22,'My Pokemon'!$CX:$CX,"Evolve")</f>
        <v>0</v>
      </c>
      <c r="G22" s="69">
        <f t="shared" si="0"/>
        <v>0</v>
      </c>
      <c r="H22" s="71">
        <f t="shared" si="1"/>
        <v>0.64</v>
      </c>
      <c r="I22" s="68">
        <f t="shared" si="2"/>
        <v>18</v>
      </c>
      <c r="J22" s="66">
        <f t="shared" si="3"/>
        <v>2</v>
      </c>
    </row>
    <row r="23" spans="1:11" x14ac:dyDescent="0.25">
      <c r="A23" s="69">
        <f t="shared" si="4"/>
        <v>22</v>
      </c>
      <c r="B23" s="68" t="s">
        <v>84</v>
      </c>
      <c r="C23" s="68">
        <f>COUNTIFS('My Pokemon'!$A:$A,$B23)</f>
        <v>0</v>
      </c>
      <c r="D23" s="68">
        <f>INDEX('Pokemon Data'!$N:$N,MATCH($B23,'Pokemon Data'!$B:$B,0))</f>
        <v>50</v>
      </c>
      <c r="E23" s="70">
        <v>11</v>
      </c>
      <c r="F23" s="68">
        <f>COUNTIFS('My Pokemon'!$A:$A,$B23,'My Pokemon'!$CX:$CX,"Evolve")</f>
        <v>0</v>
      </c>
      <c r="G23" s="69">
        <f t="shared" si="0"/>
        <v>0</v>
      </c>
      <c r="H23" s="71">
        <f t="shared" si="1"/>
        <v>0.22</v>
      </c>
      <c r="I23" s="68">
        <f t="shared" si="2"/>
        <v>39</v>
      </c>
      <c r="J23" s="66">
        <f t="shared" si="3"/>
        <v>0</v>
      </c>
    </row>
    <row r="24" spans="1:11" x14ac:dyDescent="0.25">
      <c r="A24" s="69">
        <f t="shared" si="4"/>
        <v>23</v>
      </c>
      <c r="B24" s="68" t="s">
        <v>86</v>
      </c>
      <c r="C24" s="68">
        <f>COUNTIFS('My Pokemon'!$A:$A,$B24)</f>
        <v>2</v>
      </c>
      <c r="D24" s="68">
        <f>INDEX('Pokemon Data'!$N:$N,MATCH($B24,'Pokemon Data'!$B:$B,0))</f>
        <v>50</v>
      </c>
      <c r="E24" s="70">
        <v>5</v>
      </c>
      <c r="F24" s="68">
        <f>COUNTIFS('My Pokemon'!$A:$A,$B24,'My Pokemon'!$CX:$CX,"Evolve")</f>
        <v>0</v>
      </c>
      <c r="G24" s="69">
        <f t="shared" si="0"/>
        <v>0</v>
      </c>
      <c r="H24" s="71">
        <f t="shared" si="1"/>
        <v>0.1</v>
      </c>
      <c r="I24" s="68">
        <f t="shared" si="2"/>
        <v>45</v>
      </c>
      <c r="J24" s="66">
        <f t="shared" si="3"/>
        <v>2</v>
      </c>
    </row>
    <row r="25" spans="1:11" x14ac:dyDescent="0.25">
      <c r="A25" s="69">
        <f t="shared" si="4"/>
        <v>24</v>
      </c>
      <c r="B25" s="68" t="s">
        <v>88</v>
      </c>
      <c r="C25" s="68">
        <f>COUNTIFS('My Pokemon'!$A:$A,$B25)</f>
        <v>2</v>
      </c>
      <c r="D25" s="68">
        <f>INDEX('Pokemon Data'!$N:$N,MATCH($B25,'Pokemon Data'!$B:$B,0))</f>
        <v>50</v>
      </c>
      <c r="E25" s="70">
        <v>30</v>
      </c>
      <c r="F25" s="68">
        <f>COUNTIFS('My Pokemon'!$A:$A,$B25,'My Pokemon'!$CX:$CX,"Evolve")</f>
        <v>0</v>
      </c>
      <c r="G25" s="69">
        <f t="shared" si="0"/>
        <v>0</v>
      </c>
      <c r="H25" s="71">
        <f t="shared" si="1"/>
        <v>0.6</v>
      </c>
      <c r="I25" s="68">
        <f t="shared" si="2"/>
        <v>20</v>
      </c>
      <c r="J25" s="66">
        <f t="shared" si="3"/>
        <v>2</v>
      </c>
    </row>
    <row r="26" spans="1:11" x14ac:dyDescent="0.25">
      <c r="A26" s="69">
        <f t="shared" si="4"/>
        <v>25</v>
      </c>
      <c r="B26" s="68" t="s">
        <v>91</v>
      </c>
      <c r="C26" s="68">
        <f>COUNTIFS('My Pokemon'!$A:$A,$B26)</f>
        <v>2</v>
      </c>
      <c r="D26" s="68">
        <f>INDEX('Pokemon Data'!$N:$N,MATCH($B26,'Pokemon Data'!$B:$B,0))</f>
        <v>50</v>
      </c>
      <c r="E26" s="70">
        <v>46</v>
      </c>
      <c r="F26" s="68">
        <f>COUNTIFS('My Pokemon'!$A:$A,$B26,'My Pokemon'!$CX:$CX,"Evolve")</f>
        <v>0</v>
      </c>
      <c r="G26" s="69">
        <f t="shared" si="0"/>
        <v>0</v>
      </c>
      <c r="H26" s="71">
        <f t="shared" si="1"/>
        <v>0.92</v>
      </c>
      <c r="I26" s="68">
        <f t="shared" si="2"/>
        <v>4</v>
      </c>
      <c r="J26" s="66">
        <f t="shared" si="3"/>
        <v>2</v>
      </c>
    </row>
    <row r="27" spans="1:11" x14ac:dyDescent="0.25">
      <c r="A27" s="69">
        <f t="shared" si="4"/>
        <v>26</v>
      </c>
      <c r="B27" s="68" t="s">
        <v>93</v>
      </c>
      <c r="C27" s="68">
        <f>COUNTIFS('My Pokemon'!$A:$A,$B27)</f>
        <v>3</v>
      </c>
      <c r="D27" s="68">
        <f>INDEX('Pokemon Data'!$N:$N,MATCH($B27,'Pokemon Data'!$B:$B,0))</f>
        <v>25</v>
      </c>
      <c r="E27" s="70">
        <v>14</v>
      </c>
      <c r="F27" s="68">
        <f>COUNTIFS('My Pokemon'!$A:$A,$B27,'My Pokemon'!$CX:$CX,"Evolve")</f>
        <v>0</v>
      </c>
      <c r="G27" s="69">
        <f t="shared" si="0"/>
        <v>0</v>
      </c>
      <c r="H27" s="71">
        <f t="shared" si="1"/>
        <v>0.56000000000000005</v>
      </c>
      <c r="I27" s="68">
        <f t="shared" si="2"/>
        <v>11</v>
      </c>
      <c r="J27" s="66">
        <f t="shared" si="3"/>
        <v>3</v>
      </c>
      <c r="K27" s="68" t="s">
        <v>420</v>
      </c>
    </row>
    <row r="28" spans="1:11" x14ac:dyDescent="0.25">
      <c r="A28" s="69">
        <f t="shared" si="4"/>
        <v>27</v>
      </c>
      <c r="B28" s="68" t="s">
        <v>96</v>
      </c>
      <c r="C28" s="68">
        <f>COUNTIFS('My Pokemon'!$A:$A,$B28)</f>
        <v>3</v>
      </c>
      <c r="D28" s="68">
        <f>INDEX('Pokemon Data'!$N:$N,MATCH($B28,'Pokemon Data'!$B:$B,0))</f>
        <v>25</v>
      </c>
      <c r="E28" s="70">
        <v>99</v>
      </c>
      <c r="F28" s="68">
        <f>COUNTIFS('My Pokemon'!$A:$A,$B28,'My Pokemon'!$CX:$CX,"Evolve")</f>
        <v>0</v>
      </c>
      <c r="G28" s="69">
        <f t="shared" si="0"/>
        <v>3</v>
      </c>
      <c r="H28" s="71">
        <f t="shared" si="1"/>
        <v>1</v>
      </c>
      <c r="I28" s="68">
        <f t="shared" si="2"/>
        <v>0</v>
      </c>
      <c r="J28" s="66">
        <f t="shared" si="3"/>
        <v>0</v>
      </c>
      <c r="K28" s="68" t="s">
        <v>408</v>
      </c>
    </row>
    <row r="29" spans="1:11" x14ac:dyDescent="0.25">
      <c r="A29" s="69">
        <f t="shared" si="4"/>
        <v>28</v>
      </c>
      <c r="B29" s="68" t="s">
        <v>100</v>
      </c>
      <c r="C29" s="68">
        <f>COUNTIFS('My Pokemon'!$A:$A,$B29)</f>
        <v>3</v>
      </c>
      <c r="D29" s="68">
        <f>INDEX('Pokemon Data'!$N:$N,MATCH($B29,'Pokemon Data'!$B:$B,0))</f>
        <v>25</v>
      </c>
      <c r="E29" s="70">
        <v>104</v>
      </c>
      <c r="F29" s="68">
        <f>COUNTIFS('My Pokemon'!$A:$A,$B29,'My Pokemon'!$CX:$CX,"Evolve")</f>
        <v>0</v>
      </c>
      <c r="G29" s="69">
        <f t="shared" si="0"/>
        <v>3</v>
      </c>
      <c r="H29" s="71">
        <f t="shared" si="1"/>
        <v>1</v>
      </c>
      <c r="I29" s="68">
        <f t="shared" si="2"/>
        <v>0</v>
      </c>
      <c r="J29" s="66">
        <f t="shared" si="3"/>
        <v>0</v>
      </c>
      <c r="K29" s="68" t="s">
        <v>408</v>
      </c>
    </row>
    <row r="30" spans="1:11" x14ac:dyDescent="0.25">
      <c r="A30" s="69">
        <f t="shared" si="4"/>
        <v>29</v>
      </c>
      <c r="B30" s="68" t="s">
        <v>103</v>
      </c>
      <c r="C30" s="68">
        <f>COUNTIFS('My Pokemon'!$A:$A,$B30)</f>
        <v>4</v>
      </c>
      <c r="D30" s="68">
        <f>INDEX('Pokemon Data'!$N:$N,MATCH($B30,'Pokemon Data'!$B:$B,0))</f>
        <v>25</v>
      </c>
      <c r="E30" s="70">
        <v>21</v>
      </c>
      <c r="F30" s="68">
        <f>COUNTIFS('My Pokemon'!$A:$A,$B30,'My Pokemon'!$CX:$CX,"Evolve")</f>
        <v>0</v>
      </c>
      <c r="G30" s="69">
        <f t="shared" si="0"/>
        <v>0</v>
      </c>
      <c r="H30" s="71">
        <f t="shared" si="1"/>
        <v>0.84</v>
      </c>
      <c r="I30" s="68">
        <f t="shared" si="2"/>
        <v>4</v>
      </c>
      <c r="J30" s="66">
        <f t="shared" si="3"/>
        <v>4</v>
      </c>
      <c r="K30" s="68" t="s">
        <v>408</v>
      </c>
    </row>
    <row r="31" spans="1:11" x14ac:dyDescent="0.25">
      <c r="A31" s="69">
        <f t="shared" si="4"/>
        <v>30</v>
      </c>
      <c r="B31" s="68" t="s">
        <v>106</v>
      </c>
      <c r="C31" s="68">
        <f>COUNTIFS('My Pokemon'!$A:$A,$B31)</f>
        <v>2</v>
      </c>
      <c r="D31" s="68">
        <f>INDEX('Pokemon Data'!$N:$N,MATCH($B31,'Pokemon Data'!$B:$B,0))</f>
        <v>50</v>
      </c>
      <c r="E31" s="70">
        <v>21</v>
      </c>
      <c r="F31" s="68">
        <f>COUNTIFS('My Pokemon'!$A:$A,$B31,'My Pokemon'!$CX:$CX,"Evolve")</f>
        <v>0</v>
      </c>
      <c r="G31" s="69">
        <f t="shared" si="0"/>
        <v>0</v>
      </c>
      <c r="H31" s="71">
        <f t="shared" si="1"/>
        <v>0.42</v>
      </c>
      <c r="I31" s="68">
        <f t="shared" si="2"/>
        <v>29</v>
      </c>
      <c r="J31" s="66">
        <f t="shared" si="3"/>
        <v>2</v>
      </c>
    </row>
    <row r="32" spans="1:11" x14ac:dyDescent="0.25">
      <c r="A32" s="69">
        <f t="shared" si="4"/>
        <v>31</v>
      </c>
      <c r="B32" s="68" t="s">
        <v>108</v>
      </c>
      <c r="C32" s="68">
        <f>COUNTIFS('My Pokemon'!$A:$A,$B32)</f>
        <v>4</v>
      </c>
      <c r="D32" s="68">
        <f>INDEX('Pokemon Data'!$N:$N,MATCH($B32,'Pokemon Data'!$B:$B,0))</f>
        <v>25</v>
      </c>
      <c r="E32" s="70">
        <v>69</v>
      </c>
      <c r="F32" s="68">
        <f>COUNTIFS('My Pokemon'!$A:$A,$B32,'My Pokemon'!$CX:$CX,"Evolve")</f>
        <v>0</v>
      </c>
      <c r="G32" s="69">
        <f t="shared" si="0"/>
        <v>2</v>
      </c>
      <c r="H32" s="71">
        <f t="shared" si="1"/>
        <v>0.84</v>
      </c>
      <c r="I32" s="68">
        <f t="shared" si="2"/>
        <v>4</v>
      </c>
      <c r="J32" s="66">
        <f t="shared" si="3"/>
        <v>2</v>
      </c>
      <c r="K32" s="68" t="s">
        <v>408</v>
      </c>
    </row>
    <row r="33" spans="1:11" x14ac:dyDescent="0.25">
      <c r="A33" s="69">
        <f t="shared" si="4"/>
        <v>32</v>
      </c>
      <c r="B33" s="68" t="s">
        <v>112</v>
      </c>
      <c r="C33" s="68">
        <f>COUNTIFS('My Pokemon'!$A:$A,$B33)</f>
        <v>1</v>
      </c>
      <c r="D33" s="68">
        <f>INDEX('Pokemon Data'!$N:$N,MATCH($B33,'Pokemon Data'!$B:$B,0))</f>
        <v>50</v>
      </c>
      <c r="E33" s="70">
        <v>2</v>
      </c>
      <c r="F33" s="68">
        <f>COUNTIFS('My Pokemon'!$A:$A,$B33,'My Pokemon'!$CX:$CX,"Evolve")</f>
        <v>0</v>
      </c>
      <c r="G33" s="69">
        <f t="shared" si="0"/>
        <v>0</v>
      </c>
      <c r="H33" s="71">
        <f t="shared" si="1"/>
        <v>0.04</v>
      </c>
      <c r="I33" s="68">
        <f t="shared" si="2"/>
        <v>48</v>
      </c>
      <c r="J33" s="66">
        <f t="shared" si="3"/>
        <v>1</v>
      </c>
    </row>
    <row r="34" spans="1:11" x14ac:dyDescent="0.25">
      <c r="A34" s="69">
        <f t="shared" si="4"/>
        <v>33</v>
      </c>
      <c r="B34" s="68" t="s">
        <v>114</v>
      </c>
      <c r="C34" s="68">
        <f>COUNTIFS('My Pokemon'!$A:$A,$B34)</f>
        <v>1</v>
      </c>
      <c r="D34" s="68">
        <f>INDEX('Pokemon Data'!$N:$N,MATCH($B34,'Pokemon Data'!$B:$B,0))</f>
        <v>50</v>
      </c>
      <c r="E34" s="70">
        <v>1</v>
      </c>
      <c r="F34" s="68">
        <f>COUNTIFS('My Pokemon'!$A:$A,$B34,'My Pokemon'!$CX:$CX,"Evolve")</f>
        <v>0</v>
      </c>
      <c r="G34" s="69">
        <f t="shared" si="0"/>
        <v>0</v>
      </c>
      <c r="H34" s="71">
        <f t="shared" si="1"/>
        <v>0.02</v>
      </c>
      <c r="I34" s="68">
        <f t="shared" si="2"/>
        <v>49</v>
      </c>
      <c r="J34" s="66">
        <f t="shared" si="3"/>
        <v>1</v>
      </c>
    </row>
    <row r="35" spans="1:11" x14ac:dyDescent="0.25">
      <c r="A35" s="69">
        <f t="shared" si="4"/>
        <v>34</v>
      </c>
      <c r="B35" s="68" t="s">
        <v>116</v>
      </c>
      <c r="C35" s="68">
        <f>COUNTIFS('My Pokemon'!$A:$A,$B35)</f>
        <v>2</v>
      </c>
      <c r="D35" s="68">
        <f>INDEX('Pokemon Data'!$N:$N,MATCH($B35,'Pokemon Data'!$B:$B,0))</f>
        <v>50</v>
      </c>
      <c r="E35" s="70">
        <v>44</v>
      </c>
      <c r="F35" s="68">
        <f>COUNTIFS('My Pokemon'!$A:$A,$B35,'My Pokemon'!$CX:$CX,"Evolve")</f>
        <v>0</v>
      </c>
      <c r="G35" s="69">
        <f t="shared" si="0"/>
        <v>0</v>
      </c>
      <c r="H35" s="71">
        <f t="shared" si="1"/>
        <v>0.88</v>
      </c>
      <c r="I35" s="68">
        <f t="shared" si="2"/>
        <v>6</v>
      </c>
      <c r="J35" s="66">
        <f t="shared" si="3"/>
        <v>2</v>
      </c>
    </row>
    <row r="36" spans="1:11" x14ac:dyDescent="0.25">
      <c r="A36" s="69">
        <f t="shared" si="4"/>
        <v>35</v>
      </c>
      <c r="B36" s="68" t="s">
        <v>119</v>
      </c>
      <c r="C36" s="68">
        <f>COUNTIFS('My Pokemon'!$A:$A,$B36)</f>
        <v>1</v>
      </c>
      <c r="D36" s="68">
        <f>INDEX('Pokemon Data'!$N:$N,MATCH($B36,'Pokemon Data'!$B:$B,0))</f>
        <v>0</v>
      </c>
      <c r="E36" s="70">
        <v>7</v>
      </c>
      <c r="F36" s="68">
        <f>COUNTIFS('My Pokemon'!$A:$A,$B36,'My Pokemon'!$CX:$CX,"Evolve")</f>
        <v>0</v>
      </c>
      <c r="G36" s="69">
        <f t="shared" si="0"/>
        <v>0</v>
      </c>
      <c r="H36" s="71" t="str">
        <f t="shared" si="1"/>
        <v/>
      </c>
      <c r="I36" s="68">
        <f t="shared" si="2"/>
        <v>0</v>
      </c>
      <c r="J36" s="66">
        <f t="shared" si="3"/>
        <v>1</v>
      </c>
    </row>
    <row r="37" spans="1:11" x14ac:dyDescent="0.25">
      <c r="A37" s="69">
        <f t="shared" si="4"/>
        <v>36</v>
      </c>
      <c r="B37" s="68" t="s">
        <v>120</v>
      </c>
      <c r="C37" s="68">
        <f>COUNTIFS('My Pokemon'!$A:$A,$B37)</f>
        <v>1</v>
      </c>
      <c r="D37" s="68">
        <f>INDEX('Pokemon Data'!$N:$N,MATCH($B37,'Pokemon Data'!$B:$B,0))</f>
        <v>50</v>
      </c>
      <c r="E37" s="70">
        <v>5</v>
      </c>
      <c r="F37" s="68">
        <f>COUNTIFS('My Pokemon'!$A:$A,$B37,'My Pokemon'!$CX:$CX,"Evolve")</f>
        <v>0</v>
      </c>
      <c r="G37" s="69">
        <f t="shared" si="0"/>
        <v>0</v>
      </c>
      <c r="H37" s="71">
        <f t="shared" si="1"/>
        <v>0.1</v>
      </c>
      <c r="I37" s="68">
        <f t="shared" si="2"/>
        <v>45</v>
      </c>
      <c r="J37" s="66">
        <f t="shared" si="3"/>
        <v>1</v>
      </c>
    </row>
    <row r="38" spans="1:11" x14ac:dyDescent="0.25">
      <c r="A38" s="69">
        <f t="shared" si="4"/>
        <v>37</v>
      </c>
      <c r="B38" s="68" t="s">
        <v>122</v>
      </c>
      <c r="C38" s="68">
        <f>COUNTIFS('My Pokemon'!$A:$A,$B38)</f>
        <v>1</v>
      </c>
      <c r="D38" s="68">
        <f>INDEX('Pokemon Data'!$N:$N,MATCH($B38,'Pokemon Data'!$B:$B,0))</f>
        <v>50</v>
      </c>
      <c r="E38" s="70">
        <v>14</v>
      </c>
      <c r="F38" s="68">
        <f>COUNTIFS('My Pokemon'!$A:$A,$B38,'My Pokemon'!$CX:$CX,"Evolve")</f>
        <v>0</v>
      </c>
      <c r="G38" s="69">
        <f t="shared" si="0"/>
        <v>0</v>
      </c>
      <c r="H38" s="71">
        <f t="shared" si="1"/>
        <v>0.28000000000000003</v>
      </c>
      <c r="I38" s="68">
        <f t="shared" si="2"/>
        <v>36</v>
      </c>
      <c r="J38" s="66">
        <f t="shared" si="3"/>
        <v>1</v>
      </c>
    </row>
    <row r="39" spans="1:11" x14ac:dyDescent="0.25">
      <c r="A39" s="69">
        <f t="shared" si="4"/>
        <v>38</v>
      </c>
      <c r="B39" s="68" t="s">
        <v>125</v>
      </c>
      <c r="C39" s="68">
        <f>COUNTIFS('My Pokemon'!$A:$A,$B39)</f>
        <v>3</v>
      </c>
      <c r="D39" s="68">
        <f>INDEX('Pokemon Data'!$N:$N,MATCH($B39,'Pokemon Data'!$B:$B,0))</f>
        <v>50</v>
      </c>
      <c r="E39" s="70">
        <v>40</v>
      </c>
      <c r="F39" s="68">
        <f>COUNTIFS('My Pokemon'!$A:$A,$B39,'My Pokemon'!$CX:$CX,"Evolve")</f>
        <v>0</v>
      </c>
      <c r="G39" s="69">
        <f t="shared" si="0"/>
        <v>0</v>
      </c>
      <c r="H39" s="71">
        <f t="shared" si="1"/>
        <v>0.8</v>
      </c>
      <c r="I39" s="68">
        <f t="shared" si="2"/>
        <v>10</v>
      </c>
      <c r="J39" s="66">
        <f t="shared" si="3"/>
        <v>3</v>
      </c>
    </row>
    <row r="40" spans="1:11" x14ac:dyDescent="0.25">
      <c r="A40" s="69">
        <f t="shared" si="4"/>
        <v>39</v>
      </c>
      <c r="B40" s="68" t="s">
        <v>127</v>
      </c>
      <c r="C40" s="68">
        <f>COUNTIFS('My Pokemon'!$A:$A,$B40)</f>
        <v>1</v>
      </c>
      <c r="D40" s="68">
        <f>INDEX('Pokemon Data'!$N:$N,MATCH($B40,'Pokemon Data'!$B:$B,0))</f>
        <v>50</v>
      </c>
      <c r="E40" s="70">
        <v>15</v>
      </c>
      <c r="F40" s="68">
        <f>COUNTIFS('My Pokemon'!$A:$A,$B40,'My Pokemon'!$CX:$CX,"Evolve")</f>
        <v>0</v>
      </c>
      <c r="G40" s="69">
        <f t="shared" si="0"/>
        <v>0</v>
      </c>
      <c r="H40" s="71">
        <f t="shared" si="1"/>
        <v>0.3</v>
      </c>
      <c r="I40" s="68">
        <f t="shared" si="2"/>
        <v>35</v>
      </c>
      <c r="J40" s="66">
        <f t="shared" si="3"/>
        <v>1</v>
      </c>
    </row>
    <row r="41" spans="1:11" x14ac:dyDescent="0.25">
      <c r="A41" s="69">
        <f t="shared" si="4"/>
        <v>40</v>
      </c>
      <c r="B41" s="68" t="s">
        <v>129</v>
      </c>
      <c r="C41" s="68">
        <f>COUNTIFS('My Pokemon'!$A:$A,$B41)</f>
        <v>0</v>
      </c>
      <c r="D41" s="68">
        <f>INDEX('Pokemon Data'!$N:$N,MATCH($B41,'Pokemon Data'!$B:$B,0))</f>
        <v>25</v>
      </c>
      <c r="E41" s="70">
        <v>28</v>
      </c>
      <c r="F41" s="68">
        <f>COUNTIFS('My Pokemon'!$A:$A,$B41,'My Pokemon'!$CX:$CX,"Evolve")</f>
        <v>0</v>
      </c>
      <c r="G41" s="69">
        <f t="shared" si="0"/>
        <v>0</v>
      </c>
      <c r="H41" s="71">
        <f t="shared" si="1"/>
        <v>1</v>
      </c>
      <c r="I41" s="68">
        <f t="shared" si="2"/>
        <v>0</v>
      </c>
      <c r="J41" s="66">
        <f t="shared" si="3"/>
        <v>0</v>
      </c>
    </row>
    <row r="42" spans="1:11" x14ac:dyDescent="0.25">
      <c r="A42" s="69">
        <f t="shared" si="4"/>
        <v>41</v>
      </c>
      <c r="B42" s="68" t="s">
        <v>133</v>
      </c>
      <c r="C42" s="68">
        <f>COUNTIFS('My Pokemon'!$A:$A,$B42)</f>
        <v>1</v>
      </c>
      <c r="D42" s="68">
        <f>INDEX('Pokemon Data'!$N:$N,MATCH($B42,'Pokemon Data'!$B:$B,0))</f>
        <v>50</v>
      </c>
      <c r="E42" s="70">
        <v>39</v>
      </c>
      <c r="F42" s="68">
        <f>COUNTIFS('My Pokemon'!$A:$A,$B42,'My Pokemon'!$CX:$CX,"Evolve")</f>
        <v>0</v>
      </c>
      <c r="G42" s="69">
        <f t="shared" si="0"/>
        <v>0</v>
      </c>
      <c r="H42" s="71">
        <f t="shared" si="1"/>
        <v>0.78</v>
      </c>
      <c r="I42" s="68">
        <f t="shared" si="2"/>
        <v>11</v>
      </c>
      <c r="J42" s="66">
        <f t="shared" si="3"/>
        <v>1</v>
      </c>
      <c r="K42" s="68" t="s">
        <v>433</v>
      </c>
    </row>
    <row r="43" spans="1:11" x14ac:dyDescent="0.25">
      <c r="A43" s="69">
        <f t="shared" si="4"/>
        <v>42</v>
      </c>
      <c r="B43" s="68" t="s">
        <v>135</v>
      </c>
      <c r="C43" s="68">
        <f>COUNTIFS('My Pokemon'!$A:$A,$B43)</f>
        <v>2</v>
      </c>
      <c r="D43" s="68">
        <f>INDEX('Pokemon Data'!$N:$N,MATCH($B43,'Pokemon Data'!$B:$B,0))</f>
        <v>50</v>
      </c>
      <c r="E43" s="70">
        <v>47</v>
      </c>
      <c r="F43" s="68">
        <f>COUNTIFS('My Pokemon'!$A:$A,$B43,'My Pokemon'!$CX:$CX,"Evolve")</f>
        <v>0</v>
      </c>
      <c r="G43" s="69">
        <f t="shared" si="0"/>
        <v>0</v>
      </c>
      <c r="H43" s="71">
        <f t="shared" si="1"/>
        <v>0.94</v>
      </c>
      <c r="I43" s="68">
        <f t="shared" si="2"/>
        <v>3</v>
      </c>
      <c r="J43" s="66">
        <f t="shared" si="3"/>
        <v>2</v>
      </c>
    </row>
    <row r="44" spans="1:11" x14ac:dyDescent="0.25">
      <c r="A44" s="69">
        <f t="shared" si="4"/>
        <v>43</v>
      </c>
      <c r="B44" s="68" t="s">
        <v>137</v>
      </c>
      <c r="C44" s="68">
        <f>COUNTIFS('My Pokemon'!$A:$A,$B44)</f>
        <v>6</v>
      </c>
      <c r="D44" s="68">
        <f>INDEX('Pokemon Data'!$N:$N,MATCH($B44,'Pokemon Data'!$B:$B,0))</f>
        <v>50</v>
      </c>
      <c r="E44" s="70">
        <v>47</v>
      </c>
      <c r="F44" s="68">
        <f>COUNTIFS('My Pokemon'!$A:$A,$B44,'My Pokemon'!$CX:$CX,"Evolve")</f>
        <v>0</v>
      </c>
      <c r="G44" s="69">
        <f t="shared" si="0"/>
        <v>0</v>
      </c>
      <c r="H44" s="71">
        <f t="shared" si="1"/>
        <v>0.94</v>
      </c>
      <c r="I44" s="68">
        <f t="shared" si="2"/>
        <v>3</v>
      </c>
      <c r="J44" s="66">
        <f t="shared" si="3"/>
        <v>6</v>
      </c>
    </row>
    <row r="45" spans="1:11" x14ac:dyDescent="0.25">
      <c r="A45" s="69">
        <f t="shared" si="4"/>
        <v>44</v>
      </c>
      <c r="B45" s="68" t="s">
        <v>139</v>
      </c>
      <c r="C45" s="68">
        <f>COUNTIFS('My Pokemon'!$A:$A,$B45)</f>
        <v>1</v>
      </c>
      <c r="D45" s="68">
        <f>INDEX('Pokemon Data'!$N:$N,MATCH($B45,'Pokemon Data'!$B:$B,0))</f>
        <v>50</v>
      </c>
      <c r="E45" s="70">
        <v>34</v>
      </c>
      <c r="F45" s="68">
        <f>COUNTIFS('My Pokemon'!$A:$A,$B45,'My Pokemon'!$CX:$CX,"Evolve")</f>
        <v>0</v>
      </c>
      <c r="G45" s="69">
        <f t="shared" si="0"/>
        <v>0</v>
      </c>
      <c r="H45" s="71">
        <f t="shared" si="1"/>
        <v>0.68</v>
      </c>
      <c r="I45" s="68">
        <f t="shared" si="2"/>
        <v>16</v>
      </c>
      <c r="J45" s="66">
        <f t="shared" si="3"/>
        <v>1</v>
      </c>
    </row>
    <row r="46" spans="1:11" x14ac:dyDescent="0.25">
      <c r="A46" s="69">
        <f t="shared" si="4"/>
        <v>45</v>
      </c>
      <c r="B46" s="68" t="s">
        <v>141</v>
      </c>
      <c r="C46" s="68">
        <f>COUNTIFS('My Pokemon'!$A:$A,$B46)</f>
        <v>2</v>
      </c>
      <c r="D46" s="68">
        <f>INDEX('Pokemon Data'!$N:$N,MATCH($B46,'Pokemon Data'!$B:$B,0))</f>
        <v>50</v>
      </c>
      <c r="E46" s="70">
        <v>30</v>
      </c>
      <c r="F46" s="68">
        <f>COUNTIFS('My Pokemon'!$A:$A,$B46,'My Pokemon'!$CX:$CX,"Evolve")</f>
        <v>0</v>
      </c>
      <c r="G46" s="69">
        <f t="shared" si="0"/>
        <v>0</v>
      </c>
      <c r="H46" s="71">
        <f t="shared" si="1"/>
        <v>0.6</v>
      </c>
      <c r="I46" s="68">
        <f t="shared" si="2"/>
        <v>20</v>
      </c>
      <c r="J46" s="66">
        <f t="shared" si="3"/>
        <v>2</v>
      </c>
    </row>
    <row r="47" spans="1:11" x14ac:dyDescent="0.25">
      <c r="A47" s="69">
        <f t="shared" si="4"/>
        <v>46</v>
      </c>
      <c r="B47" s="68" t="s">
        <v>143</v>
      </c>
      <c r="C47" s="68">
        <f>COUNTIFS('My Pokemon'!$A:$A,$B47)</f>
        <v>1</v>
      </c>
      <c r="D47" s="68">
        <f>INDEX('Pokemon Data'!$N:$N,MATCH($B47,'Pokemon Data'!$B:$B,0))</f>
        <v>50</v>
      </c>
      <c r="E47" s="70">
        <v>31</v>
      </c>
      <c r="F47" s="68">
        <f>COUNTIFS('My Pokemon'!$A:$A,$B47,'My Pokemon'!$CX:$CX,"Evolve")</f>
        <v>0</v>
      </c>
      <c r="G47" s="69">
        <f t="shared" si="0"/>
        <v>0</v>
      </c>
      <c r="H47" s="71">
        <f t="shared" si="1"/>
        <v>0.62</v>
      </c>
      <c r="I47" s="68">
        <f t="shared" si="2"/>
        <v>19</v>
      </c>
      <c r="J47" s="66">
        <f t="shared" si="3"/>
        <v>1</v>
      </c>
    </row>
    <row r="48" spans="1:11" x14ac:dyDescent="0.25">
      <c r="A48" s="69">
        <f t="shared" si="4"/>
        <v>47</v>
      </c>
      <c r="B48" s="68" t="s">
        <v>147</v>
      </c>
      <c r="C48" s="68">
        <f>COUNTIFS('My Pokemon'!$A:$A,$B48)</f>
        <v>1</v>
      </c>
      <c r="D48" s="68">
        <f>INDEX('Pokemon Data'!$N:$N,MATCH($B48,'Pokemon Data'!$B:$B,0))</f>
        <v>0</v>
      </c>
      <c r="E48" s="70">
        <v>32</v>
      </c>
      <c r="F48" s="68">
        <f>COUNTIFS('My Pokemon'!$A:$A,$B48,'My Pokemon'!$CX:$CX,"Evolve")</f>
        <v>0</v>
      </c>
      <c r="G48" s="69">
        <f t="shared" si="0"/>
        <v>0</v>
      </c>
      <c r="H48" s="71" t="str">
        <f t="shared" si="1"/>
        <v/>
      </c>
      <c r="I48" s="68">
        <f t="shared" si="2"/>
        <v>0</v>
      </c>
      <c r="J48" s="66">
        <f t="shared" si="3"/>
        <v>1</v>
      </c>
    </row>
    <row r="49" spans="1:10" x14ac:dyDescent="0.25">
      <c r="A49" s="69">
        <f t="shared" si="4"/>
        <v>48</v>
      </c>
      <c r="B49" s="68" t="s">
        <v>148</v>
      </c>
      <c r="C49" s="68">
        <f>COUNTIFS('My Pokemon'!$A:$A,$B49)</f>
        <v>1</v>
      </c>
      <c r="D49" s="68">
        <f>INDEX('Pokemon Data'!$N:$N,MATCH($B49,'Pokemon Data'!$B:$B,0))</f>
        <v>50</v>
      </c>
      <c r="E49" s="70">
        <v>23</v>
      </c>
      <c r="F49" s="68">
        <f>COUNTIFS('My Pokemon'!$A:$A,$B49,'My Pokemon'!$CX:$CX,"Evolve")</f>
        <v>0</v>
      </c>
      <c r="G49" s="69">
        <f t="shared" si="0"/>
        <v>0</v>
      </c>
      <c r="H49" s="71">
        <f t="shared" si="1"/>
        <v>0.46</v>
      </c>
      <c r="I49" s="68">
        <f t="shared" si="2"/>
        <v>27</v>
      </c>
      <c r="J49" s="66">
        <f t="shared" si="3"/>
        <v>1</v>
      </c>
    </row>
    <row r="50" spans="1:10" x14ac:dyDescent="0.25">
      <c r="A50" s="69">
        <f t="shared" si="4"/>
        <v>49</v>
      </c>
      <c r="B50" s="68" t="s">
        <v>150</v>
      </c>
      <c r="C50" s="68">
        <f>COUNTIFS('My Pokemon'!$A:$A,$B50)</f>
        <v>1</v>
      </c>
      <c r="D50" s="68">
        <f>INDEX('Pokemon Data'!$N:$N,MATCH($B50,'Pokemon Data'!$B:$B,0))</f>
        <v>50</v>
      </c>
      <c r="E50" s="70">
        <v>13</v>
      </c>
      <c r="F50" s="68">
        <f>COUNTIFS('My Pokemon'!$A:$A,$B50,'My Pokemon'!$CX:$CX,"Evolve")</f>
        <v>0</v>
      </c>
      <c r="G50" s="69">
        <f t="shared" si="0"/>
        <v>0</v>
      </c>
      <c r="H50" s="71">
        <f t="shared" si="1"/>
        <v>0.26</v>
      </c>
      <c r="I50" s="68">
        <f t="shared" si="2"/>
        <v>37</v>
      </c>
      <c r="J50" s="66">
        <f t="shared" si="3"/>
        <v>1</v>
      </c>
    </row>
    <row r="51" spans="1:10" x14ac:dyDescent="0.25">
      <c r="A51" s="69">
        <f t="shared" si="4"/>
        <v>50</v>
      </c>
      <c r="B51" s="68" t="s">
        <v>152</v>
      </c>
      <c r="C51" s="68">
        <f>COUNTIFS('My Pokemon'!$A:$A,$B51)</f>
        <v>2</v>
      </c>
      <c r="D51" s="68">
        <f>INDEX('Pokemon Data'!$N:$N,MATCH($B51,'Pokemon Data'!$B:$B,0))</f>
        <v>50</v>
      </c>
      <c r="E51" s="70">
        <v>10</v>
      </c>
      <c r="F51" s="68">
        <f>COUNTIFS('My Pokemon'!$A:$A,$B51,'My Pokemon'!$CX:$CX,"Evolve")</f>
        <v>0</v>
      </c>
      <c r="G51" s="69">
        <f t="shared" si="0"/>
        <v>0</v>
      </c>
      <c r="H51" s="71">
        <f t="shared" si="1"/>
        <v>0.2</v>
      </c>
      <c r="I51" s="68">
        <f t="shared" si="2"/>
        <v>40</v>
      </c>
      <c r="J51" s="66">
        <f t="shared" si="3"/>
        <v>2</v>
      </c>
    </row>
    <row r="52" spans="1:10" x14ac:dyDescent="0.25">
      <c r="A52" s="69">
        <f t="shared" si="4"/>
        <v>51</v>
      </c>
      <c r="B52" s="68" t="s">
        <v>154</v>
      </c>
      <c r="C52" s="68">
        <f>COUNTIFS('My Pokemon'!$A:$A,$B52)</f>
        <v>1</v>
      </c>
      <c r="D52" s="68">
        <f>INDEX('Pokemon Data'!$N:$N,MATCH($B52,'Pokemon Data'!$B:$B,0))</f>
        <v>0</v>
      </c>
      <c r="E52" s="70">
        <v>59</v>
      </c>
      <c r="F52" s="68">
        <f>COUNTIFS('My Pokemon'!$A:$A,$B52,'My Pokemon'!$CX:$CX,"Evolve")</f>
        <v>0</v>
      </c>
      <c r="G52" s="69">
        <f t="shared" si="0"/>
        <v>0</v>
      </c>
      <c r="H52" s="71" t="str">
        <f t="shared" si="1"/>
        <v/>
      </c>
      <c r="I52" s="68">
        <f t="shared" si="2"/>
        <v>0</v>
      </c>
      <c r="J52" s="66">
        <f t="shared" si="3"/>
        <v>1</v>
      </c>
    </row>
    <row r="53" spans="1:10" x14ac:dyDescent="0.25">
      <c r="A53" s="69">
        <f t="shared" si="4"/>
        <v>52</v>
      </c>
      <c r="B53" s="68" t="s">
        <v>155</v>
      </c>
      <c r="C53" s="68">
        <f>COUNTIFS('My Pokemon'!$A:$A,$B53)</f>
        <v>0</v>
      </c>
      <c r="D53" s="68">
        <f>INDEX('Pokemon Data'!$N:$N,MATCH($B53,'Pokemon Data'!$B:$B,0))</f>
        <v>0</v>
      </c>
      <c r="E53" s="70">
        <v>35</v>
      </c>
      <c r="F53" s="68">
        <f>COUNTIFS('My Pokemon'!$A:$A,$B53,'My Pokemon'!$CX:$CX,"Evolve")</f>
        <v>0</v>
      </c>
      <c r="G53" s="69">
        <f t="shared" si="0"/>
        <v>0</v>
      </c>
      <c r="H53" s="71" t="str">
        <f t="shared" si="1"/>
        <v/>
      </c>
      <c r="I53" s="68">
        <f t="shared" si="2"/>
        <v>0</v>
      </c>
      <c r="J53" s="66">
        <f t="shared" si="3"/>
        <v>0</v>
      </c>
    </row>
    <row r="54" spans="1:10" x14ac:dyDescent="0.25">
      <c r="A54" s="69">
        <f t="shared" si="4"/>
        <v>53</v>
      </c>
      <c r="B54" s="68" t="s">
        <v>156</v>
      </c>
      <c r="C54" s="68">
        <f>COUNTIFS('My Pokemon'!$A:$A,$B54)</f>
        <v>0</v>
      </c>
      <c r="D54" s="68">
        <f>INDEX('Pokemon Data'!$N:$N,MATCH($B54,'Pokemon Data'!$B:$B,0))</f>
        <v>25</v>
      </c>
      <c r="E54" s="70">
        <v>26</v>
      </c>
      <c r="F54" s="68">
        <f>COUNTIFS('My Pokemon'!$A:$A,$B54,'My Pokemon'!$CX:$CX,"Evolve")</f>
        <v>0</v>
      </c>
      <c r="G54" s="69">
        <f t="shared" si="0"/>
        <v>0</v>
      </c>
      <c r="H54" s="71">
        <f t="shared" si="1"/>
        <v>1</v>
      </c>
      <c r="I54" s="68">
        <f t="shared" si="2"/>
        <v>0</v>
      </c>
      <c r="J54" s="66">
        <f t="shared" si="3"/>
        <v>0</v>
      </c>
    </row>
    <row r="55" spans="1:10" x14ac:dyDescent="0.25">
      <c r="A55" s="69">
        <f t="shared" si="4"/>
        <v>54</v>
      </c>
      <c r="B55" s="68" t="s">
        <v>158</v>
      </c>
      <c r="C55" s="68">
        <f>COUNTIFS('My Pokemon'!$A:$A,$B55)</f>
        <v>2</v>
      </c>
      <c r="D55" s="68">
        <f>INDEX('Pokemon Data'!$N:$N,MATCH($B55,'Pokemon Data'!$B:$B,0))</f>
        <v>50</v>
      </c>
      <c r="E55" s="70">
        <v>5</v>
      </c>
      <c r="F55" s="68">
        <f>COUNTIFS('My Pokemon'!$A:$A,$B55,'My Pokemon'!$CX:$CX,"Evolve")</f>
        <v>0</v>
      </c>
      <c r="G55" s="69">
        <f t="shared" si="0"/>
        <v>0</v>
      </c>
      <c r="H55" s="71">
        <f t="shared" si="1"/>
        <v>0.1</v>
      </c>
      <c r="I55" s="68">
        <f t="shared" si="2"/>
        <v>45</v>
      </c>
      <c r="J55" s="66">
        <f t="shared" si="3"/>
        <v>2</v>
      </c>
    </row>
    <row r="56" spans="1:10" x14ac:dyDescent="0.25">
      <c r="A56" s="69">
        <f t="shared" si="4"/>
        <v>55</v>
      </c>
      <c r="B56" s="68" t="s">
        <v>160</v>
      </c>
      <c r="C56" s="68">
        <f>COUNTIFS('My Pokemon'!$A:$A,$B56)</f>
        <v>2</v>
      </c>
      <c r="D56" s="68">
        <f>INDEX('Pokemon Data'!$N:$N,MATCH($B56,'Pokemon Data'!$B:$B,0))</f>
        <v>50</v>
      </c>
      <c r="E56" s="70">
        <v>41</v>
      </c>
      <c r="F56" s="68">
        <f>COUNTIFS('My Pokemon'!$A:$A,$B56,'My Pokemon'!$CX:$CX,"Evolve")</f>
        <v>0</v>
      </c>
      <c r="G56" s="69">
        <f t="shared" si="0"/>
        <v>0</v>
      </c>
      <c r="H56" s="71">
        <f t="shared" si="1"/>
        <v>0.82</v>
      </c>
      <c r="I56" s="68">
        <f t="shared" si="2"/>
        <v>9</v>
      </c>
      <c r="J56" s="66">
        <f t="shared" si="3"/>
        <v>2</v>
      </c>
    </row>
    <row r="57" spans="1:10" x14ac:dyDescent="0.25">
      <c r="A57" s="69">
        <f t="shared" si="4"/>
        <v>56</v>
      </c>
      <c r="B57" s="68" t="s">
        <v>162</v>
      </c>
      <c r="C57" s="68">
        <f>COUNTIFS('My Pokemon'!$A:$A,$B57)</f>
        <v>1</v>
      </c>
      <c r="D57" s="68">
        <f>INDEX('Pokemon Data'!$N:$N,MATCH($B57,'Pokemon Data'!$B:$B,0))</f>
        <v>0</v>
      </c>
      <c r="E57" s="70">
        <v>11</v>
      </c>
      <c r="F57" s="68">
        <f>COUNTIFS('My Pokemon'!$A:$A,$B57,'My Pokemon'!$CX:$CX,"Evolve")</f>
        <v>0</v>
      </c>
      <c r="G57" s="69">
        <f t="shared" si="0"/>
        <v>0</v>
      </c>
      <c r="H57" s="71" t="str">
        <f t="shared" si="1"/>
        <v/>
      </c>
      <c r="I57" s="68">
        <f t="shared" si="2"/>
        <v>0</v>
      </c>
      <c r="J57" s="66">
        <f t="shared" si="3"/>
        <v>1</v>
      </c>
    </row>
    <row r="58" spans="1:10" x14ac:dyDescent="0.25">
      <c r="A58" s="69">
        <f t="shared" si="4"/>
        <v>57</v>
      </c>
      <c r="B58" s="68" t="s">
        <v>163</v>
      </c>
      <c r="C58" s="68">
        <f>COUNTIFS('My Pokemon'!$A:$A,$B58)</f>
        <v>2</v>
      </c>
      <c r="D58" s="68">
        <f>INDEX('Pokemon Data'!$N:$N,MATCH($B58,'Pokemon Data'!$B:$B,0))</f>
        <v>50</v>
      </c>
      <c r="E58" s="70">
        <v>37</v>
      </c>
      <c r="F58" s="68">
        <f>COUNTIFS('My Pokemon'!$A:$A,$B58,'My Pokemon'!$CX:$CX,"Evolve")</f>
        <v>0</v>
      </c>
      <c r="G58" s="69">
        <f t="shared" si="0"/>
        <v>0</v>
      </c>
      <c r="H58" s="71">
        <f t="shared" si="1"/>
        <v>0.74</v>
      </c>
      <c r="I58" s="68">
        <f t="shared" si="2"/>
        <v>13</v>
      </c>
      <c r="J58" s="66">
        <f t="shared" si="3"/>
        <v>2</v>
      </c>
    </row>
    <row r="59" spans="1:10" x14ac:dyDescent="0.25">
      <c r="A59" s="69">
        <f t="shared" si="4"/>
        <v>58</v>
      </c>
      <c r="B59" s="68" t="s">
        <v>166</v>
      </c>
      <c r="C59" s="68">
        <f>COUNTIFS('My Pokemon'!$A:$A,$B59)</f>
        <v>0</v>
      </c>
      <c r="D59" s="68">
        <f>INDEX('Pokemon Data'!$N:$N,MATCH($B59,'Pokemon Data'!$B:$B,0))</f>
        <v>25</v>
      </c>
      <c r="E59" s="70">
        <v>115</v>
      </c>
      <c r="F59" s="68">
        <f>COUNTIFS('My Pokemon'!$A:$A,$B59,'My Pokemon'!$CX:$CX,"Evolve")</f>
        <v>0</v>
      </c>
      <c r="G59" s="69">
        <f t="shared" si="0"/>
        <v>0</v>
      </c>
      <c r="H59" s="71">
        <f t="shared" si="1"/>
        <v>1</v>
      </c>
      <c r="I59" s="68">
        <f t="shared" si="2"/>
        <v>0</v>
      </c>
      <c r="J59" s="66">
        <f t="shared" si="3"/>
        <v>0</v>
      </c>
    </row>
    <row r="60" spans="1:10" x14ac:dyDescent="0.25">
      <c r="A60" s="69">
        <f t="shared" si="4"/>
        <v>59</v>
      </c>
      <c r="B60" s="68" t="s">
        <v>168</v>
      </c>
      <c r="C60" s="68">
        <f>COUNTIFS('My Pokemon'!$A:$A,$B60)</f>
        <v>0</v>
      </c>
      <c r="D60" s="68">
        <f>INDEX('Pokemon Data'!$N:$N,MATCH($B60,'Pokemon Data'!$B:$B,0))</f>
        <v>25</v>
      </c>
      <c r="E60" s="70">
        <v>11</v>
      </c>
      <c r="F60" s="68">
        <f>COUNTIFS('My Pokemon'!$A:$A,$B60,'My Pokemon'!$CX:$CX,"Evolve")</f>
        <v>0</v>
      </c>
      <c r="G60" s="69">
        <f t="shared" si="0"/>
        <v>0</v>
      </c>
      <c r="H60" s="71">
        <f t="shared" si="1"/>
        <v>0.44</v>
      </c>
      <c r="I60" s="68">
        <f t="shared" si="2"/>
        <v>14</v>
      </c>
      <c r="J60" s="66">
        <f t="shared" si="3"/>
        <v>0</v>
      </c>
    </row>
    <row r="61" spans="1:10" x14ac:dyDescent="0.25">
      <c r="A61" s="69">
        <f t="shared" si="4"/>
        <v>60</v>
      </c>
      <c r="B61" s="68" t="s">
        <v>170</v>
      </c>
      <c r="C61" s="68">
        <f>COUNTIFS('My Pokemon'!$A:$A,$B61)</f>
        <v>0</v>
      </c>
      <c r="D61" s="68">
        <f>INDEX('Pokemon Data'!$N:$N,MATCH($B61,'Pokemon Data'!$B:$B,0))</f>
        <v>25</v>
      </c>
      <c r="E61" s="70">
        <v>29</v>
      </c>
      <c r="F61" s="68">
        <f>COUNTIFS('My Pokemon'!$A:$A,$B61,'My Pokemon'!$CX:$CX,"Evolve")</f>
        <v>0</v>
      </c>
      <c r="G61" s="69">
        <f t="shared" si="0"/>
        <v>0</v>
      </c>
      <c r="H61" s="71">
        <f t="shared" si="1"/>
        <v>1</v>
      </c>
      <c r="I61" s="68">
        <f t="shared" si="2"/>
        <v>0</v>
      </c>
      <c r="J61" s="66">
        <f t="shared" si="3"/>
        <v>0</v>
      </c>
    </row>
    <row r="62" spans="1:10" x14ac:dyDescent="0.25">
      <c r="A62" s="69">
        <f t="shared" si="4"/>
        <v>61</v>
      </c>
      <c r="B62" s="68" t="s">
        <v>171</v>
      </c>
      <c r="C62" s="68">
        <f>COUNTIFS('My Pokemon'!$A:$A,$B62)</f>
        <v>4</v>
      </c>
      <c r="D62" s="68">
        <f>INDEX('Pokemon Data'!$N:$N,MATCH($B62,'Pokemon Data'!$B:$B,0))</f>
        <v>0</v>
      </c>
      <c r="E62" s="70">
        <v>160</v>
      </c>
      <c r="F62" s="68">
        <f>COUNTIFS('My Pokemon'!$A:$A,$B62,'My Pokemon'!$CX:$CX,"Evolve")</f>
        <v>0</v>
      </c>
      <c r="G62" s="69">
        <f t="shared" si="0"/>
        <v>0</v>
      </c>
      <c r="H62" s="71" t="str">
        <f t="shared" si="1"/>
        <v/>
      </c>
      <c r="I62" s="68">
        <f t="shared" si="2"/>
        <v>0</v>
      </c>
      <c r="J62" s="66">
        <f t="shared" si="3"/>
        <v>4</v>
      </c>
    </row>
    <row r="63" spans="1:10" x14ac:dyDescent="0.25">
      <c r="A63" s="69">
        <f t="shared" si="4"/>
        <v>62</v>
      </c>
      <c r="B63" s="68" t="s">
        <v>172</v>
      </c>
      <c r="C63" s="68">
        <f>COUNTIFS('My Pokemon'!$A:$A,$B63)</f>
        <v>0</v>
      </c>
      <c r="D63" s="68">
        <f>INDEX('Pokemon Data'!$N:$N,MATCH($B63,'Pokemon Data'!$B:$B,0))</f>
        <v>0</v>
      </c>
      <c r="E63" s="70">
        <v>760</v>
      </c>
      <c r="F63" s="68">
        <f>COUNTIFS('My Pokemon'!$A:$A,$B63,'My Pokemon'!$CX:$CX,"Evolve")</f>
        <v>0</v>
      </c>
      <c r="G63" s="69">
        <f t="shared" si="0"/>
        <v>0</v>
      </c>
      <c r="H63" s="71" t="str">
        <f t="shared" si="1"/>
        <v/>
      </c>
      <c r="I63" s="68">
        <f t="shared" si="2"/>
        <v>0</v>
      </c>
      <c r="J63" s="66">
        <f t="shared" si="3"/>
        <v>0</v>
      </c>
    </row>
    <row r="64" spans="1:10" x14ac:dyDescent="0.25">
      <c r="A64" s="69">
        <f t="shared" si="4"/>
        <v>63</v>
      </c>
      <c r="B64" s="68" t="s">
        <v>173</v>
      </c>
      <c r="C64" s="68">
        <f>COUNTIFS('My Pokemon'!$A:$A,$B64)</f>
        <v>3</v>
      </c>
      <c r="D64" s="68">
        <f>INDEX('Pokemon Data'!$N:$N,MATCH($B64,'Pokemon Data'!$B:$B,0))</f>
        <v>400</v>
      </c>
      <c r="E64" s="70">
        <v>106</v>
      </c>
      <c r="F64" s="68">
        <f>COUNTIFS('My Pokemon'!$A:$A,$B64,'My Pokemon'!$CX:$CX,"Evolve")</f>
        <v>0</v>
      </c>
      <c r="G64" s="69">
        <f t="shared" si="0"/>
        <v>0</v>
      </c>
      <c r="H64" s="71">
        <f t="shared" si="1"/>
        <v>0.26500000000000001</v>
      </c>
      <c r="I64" s="68">
        <f t="shared" si="2"/>
        <v>294</v>
      </c>
      <c r="J64" s="66">
        <f t="shared" si="3"/>
        <v>3</v>
      </c>
    </row>
    <row r="65" spans="1:11" x14ac:dyDescent="0.25">
      <c r="A65" s="69">
        <f t="shared" si="4"/>
        <v>64</v>
      </c>
      <c r="B65" s="68" t="s">
        <v>175</v>
      </c>
      <c r="C65" s="68">
        <f>COUNTIFS('My Pokemon'!$A:$A,$B65)</f>
        <v>1</v>
      </c>
      <c r="D65" s="68">
        <f>INDEX('Pokemon Data'!$N:$N,MATCH($B65,'Pokemon Data'!$B:$B,0))</f>
        <v>0</v>
      </c>
      <c r="E65" s="70">
        <v>25</v>
      </c>
      <c r="F65" s="68">
        <f>COUNTIFS('My Pokemon'!$A:$A,$B65,'My Pokemon'!$CX:$CX,"Evolve")</f>
        <v>0</v>
      </c>
      <c r="G65" s="69">
        <f t="shared" si="0"/>
        <v>0</v>
      </c>
      <c r="H65" s="71" t="str">
        <f t="shared" si="1"/>
        <v/>
      </c>
      <c r="I65" s="68">
        <f t="shared" si="2"/>
        <v>0</v>
      </c>
      <c r="J65" s="66">
        <f t="shared" si="3"/>
        <v>1</v>
      </c>
    </row>
    <row r="66" spans="1:11" x14ac:dyDescent="0.25">
      <c r="A66" s="69">
        <f t="shared" si="4"/>
        <v>65</v>
      </c>
      <c r="B66" s="68" t="s">
        <v>176</v>
      </c>
      <c r="C66" s="68">
        <f>COUNTIFS('My Pokemon'!$A:$A,$B66)</f>
        <v>2</v>
      </c>
      <c r="D66" s="68">
        <f>INDEX('Pokemon Data'!$N:$N,MATCH($B66,'Pokemon Data'!$B:$B,0))</f>
        <v>0</v>
      </c>
      <c r="E66" s="70">
        <v>256</v>
      </c>
      <c r="F66" s="68">
        <f>COUNTIFS('My Pokemon'!$A:$A,$B66,'My Pokemon'!$CX:$CX,"Evolve")</f>
        <v>0</v>
      </c>
      <c r="G66" s="69">
        <f t="shared" si="0"/>
        <v>0</v>
      </c>
      <c r="H66" s="71" t="str">
        <f t="shared" si="1"/>
        <v/>
      </c>
      <c r="I66" s="68">
        <f t="shared" si="2"/>
        <v>0</v>
      </c>
      <c r="J66" s="66">
        <f t="shared" si="3"/>
        <v>2</v>
      </c>
    </row>
    <row r="67" spans="1:11" x14ac:dyDescent="0.25">
      <c r="A67" s="69">
        <f t="shared" si="4"/>
        <v>66</v>
      </c>
      <c r="B67" s="68" t="s">
        <v>177</v>
      </c>
      <c r="C67" s="68">
        <f>COUNTIFS('My Pokemon'!$A:$A,$B67)</f>
        <v>0</v>
      </c>
      <c r="D67" s="68">
        <f>INDEX('Pokemon Data'!$N:$N,MATCH($B67,'Pokemon Data'!$B:$B,0))</f>
        <v>25</v>
      </c>
      <c r="E67" s="70">
        <v>13</v>
      </c>
      <c r="F67" s="68">
        <f>COUNTIFS('My Pokemon'!$A:$A,$B67,'My Pokemon'!$CX:$CX,"Evolve")</f>
        <v>0</v>
      </c>
      <c r="G67" s="69">
        <f t="shared" ref="G67:G127" si="5">IF(D67=0,0,MAX(MIN(C67,INT((E67-1)/(D67-1))),0))</f>
        <v>0</v>
      </c>
      <c r="H67" s="71">
        <f t="shared" ref="H67:H80" si="6">IFERROR((D67-I67)/D67,"")</f>
        <v>0.52</v>
      </c>
      <c r="I67" s="68">
        <f t="shared" ref="I67:I80" si="7">IFERROR(MAX(D67-(SUM(E67,G67)-G67*D67),0),"")</f>
        <v>12</v>
      </c>
      <c r="J67" s="66">
        <f t="shared" ref="J67:J80" si="8">IFERROR(C67-G67,"")</f>
        <v>0</v>
      </c>
    </row>
    <row r="68" spans="1:11" x14ac:dyDescent="0.25">
      <c r="A68" s="69">
        <f t="shared" ref="A68:A131" si="9">A67+1</f>
        <v>67</v>
      </c>
      <c r="B68" s="68" t="s">
        <v>181</v>
      </c>
      <c r="C68" s="68">
        <f>COUNTIFS('My Pokemon'!$A:$A,$B68)</f>
        <v>1</v>
      </c>
      <c r="D68" s="68">
        <f>INDEX('Pokemon Data'!$N:$N,MATCH($B68,'Pokemon Data'!$B:$B,0))</f>
        <v>50</v>
      </c>
      <c r="E68" s="70">
        <v>49</v>
      </c>
      <c r="F68" s="68">
        <f>COUNTIFS('My Pokemon'!$A:$A,$B68,'My Pokemon'!$CX:$CX,"Evolve")</f>
        <v>0</v>
      </c>
      <c r="G68" s="69">
        <f t="shared" si="5"/>
        <v>0</v>
      </c>
      <c r="H68" s="71">
        <f t="shared" si="6"/>
        <v>0.98</v>
      </c>
      <c r="I68" s="68">
        <f t="shared" si="7"/>
        <v>1</v>
      </c>
      <c r="J68" s="66">
        <f t="shared" si="8"/>
        <v>1</v>
      </c>
    </row>
    <row r="69" spans="1:11" x14ac:dyDescent="0.25">
      <c r="A69" s="69">
        <f t="shared" si="9"/>
        <v>68</v>
      </c>
      <c r="B69" s="68" t="s">
        <v>183</v>
      </c>
      <c r="C69" s="68">
        <f>COUNTIFS('My Pokemon'!$A:$A,$B69)</f>
        <v>2</v>
      </c>
      <c r="D69" s="68">
        <f>INDEX('Pokemon Data'!$N:$N,MATCH($B69,'Pokemon Data'!$B:$B,0))</f>
        <v>50</v>
      </c>
      <c r="E69" s="70">
        <v>32</v>
      </c>
      <c r="F69" s="68">
        <f>COUNTIFS('My Pokemon'!$A:$A,$B69,'My Pokemon'!$CX:$CX,"Evolve")</f>
        <v>0</v>
      </c>
      <c r="G69" s="69">
        <f t="shared" si="5"/>
        <v>0</v>
      </c>
      <c r="H69" s="71">
        <f t="shared" si="6"/>
        <v>0.64</v>
      </c>
      <c r="I69" s="68">
        <f t="shared" si="7"/>
        <v>18</v>
      </c>
      <c r="J69" s="66">
        <f t="shared" si="8"/>
        <v>2</v>
      </c>
    </row>
    <row r="70" spans="1:11" x14ac:dyDescent="0.25">
      <c r="A70" s="69">
        <f t="shared" si="9"/>
        <v>69</v>
      </c>
      <c r="B70" s="68" t="s">
        <v>185</v>
      </c>
      <c r="C70" s="68">
        <f>COUNTIFS('My Pokemon'!$A:$A,$B70)</f>
        <v>0</v>
      </c>
      <c r="D70" s="68">
        <f>INDEX('Pokemon Data'!$N:$N,MATCH($B70,'Pokemon Data'!$B:$B,0))</f>
        <v>50</v>
      </c>
      <c r="E70" s="70">
        <v>27</v>
      </c>
      <c r="F70" s="68">
        <f>COUNTIFS('My Pokemon'!$A:$A,$B70,'My Pokemon'!$CX:$CX,"Evolve")</f>
        <v>0</v>
      </c>
      <c r="G70" s="69">
        <f t="shared" si="5"/>
        <v>0</v>
      </c>
      <c r="H70" s="71">
        <f t="shared" si="6"/>
        <v>0.54</v>
      </c>
      <c r="I70" s="68">
        <f t="shared" si="7"/>
        <v>23</v>
      </c>
      <c r="J70" s="66">
        <f t="shared" si="8"/>
        <v>0</v>
      </c>
    </row>
    <row r="71" spans="1:11" x14ac:dyDescent="0.25">
      <c r="A71" s="69">
        <f t="shared" si="9"/>
        <v>70</v>
      </c>
      <c r="B71" s="68" t="s">
        <v>187</v>
      </c>
      <c r="C71" s="68">
        <f>COUNTIFS('My Pokemon'!$A:$A,$B71)</f>
        <v>2</v>
      </c>
      <c r="D71" s="68">
        <f>INDEX('Pokemon Data'!$N:$N,MATCH($B71,'Pokemon Data'!$B:$B,0))</f>
        <v>0</v>
      </c>
      <c r="E71" s="70">
        <v>35</v>
      </c>
      <c r="F71" s="68">
        <f>COUNTIFS('My Pokemon'!$A:$A,$B71,'My Pokemon'!$CX:$CX,"Evolve")</f>
        <v>0</v>
      </c>
      <c r="G71" s="69">
        <f t="shared" si="5"/>
        <v>0</v>
      </c>
      <c r="H71" s="71" t="str">
        <f t="shared" si="6"/>
        <v/>
      </c>
      <c r="I71" s="68">
        <f t="shared" si="7"/>
        <v>0</v>
      </c>
      <c r="J71" s="66">
        <f t="shared" si="8"/>
        <v>2</v>
      </c>
    </row>
    <row r="72" spans="1:11" x14ac:dyDescent="0.25">
      <c r="A72" s="69">
        <f t="shared" si="9"/>
        <v>71</v>
      </c>
      <c r="B72" s="68" t="s">
        <v>188</v>
      </c>
      <c r="C72" s="68">
        <f>COUNTIFS('My Pokemon'!$A:$A,$B72)</f>
        <v>1</v>
      </c>
      <c r="D72" s="68">
        <f>INDEX('Pokemon Data'!$N:$N,MATCH($B72,'Pokemon Data'!$B:$B,0))</f>
        <v>0</v>
      </c>
      <c r="E72" s="70">
        <v>4</v>
      </c>
      <c r="F72" s="68">
        <f>COUNTIFS('My Pokemon'!$A:$A,$B72,'My Pokemon'!$CX:$CX,"Evolve")</f>
        <v>0</v>
      </c>
      <c r="G72" s="69">
        <f t="shared" si="5"/>
        <v>0</v>
      </c>
      <c r="H72" s="71" t="str">
        <f t="shared" si="6"/>
        <v/>
      </c>
      <c r="I72" s="68">
        <f t="shared" si="7"/>
        <v>0</v>
      </c>
      <c r="J72" s="66">
        <f t="shared" si="8"/>
        <v>1</v>
      </c>
    </row>
    <row r="73" spans="1:11" x14ac:dyDescent="0.25">
      <c r="A73" s="69">
        <f t="shared" si="9"/>
        <v>72</v>
      </c>
      <c r="B73" s="66" t="s">
        <v>189</v>
      </c>
      <c r="C73" s="68">
        <f>COUNTIFS('My Pokemon'!$A:$A,$B73)</f>
        <v>0</v>
      </c>
      <c r="D73" s="68">
        <f>INDEX('Pokemon Data'!$N:$N,MATCH($B73,'Pokemon Data'!$B:$B,0))</f>
        <v>0</v>
      </c>
      <c r="E73" s="70"/>
      <c r="F73" s="68">
        <f>COUNTIFS('My Pokemon'!$A:$A,$B73,'My Pokemon'!$CX:$CX,"Evolve")</f>
        <v>0</v>
      </c>
      <c r="G73" s="69">
        <f t="shared" si="5"/>
        <v>0</v>
      </c>
      <c r="H73" s="71" t="str">
        <f t="shared" si="6"/>
        <v/>
      </c>
      <c r="I73" s="68">
        <f t="shared" si="7"/>
        <v>0</v>
      </c>
      <c r="J73" s="66">
        <f t="shared" si="8"/>
        <v>0</v>
      </c>
    </row>
    <row r="74" spans="1:11" x14ac:dyDescent="0.25">
      <c r="A74" s="69">
        <f t="shared" si="9"/>
        <v>73</v>
      </c>
      <c r="B74" s="66" t="s">
        <v>190</v>
      </c>
      <c r="C74" s="68">
        <f>COUNTIFS('My Pokemon'!$A:$A,$B74)</f>
        <v>0</v>
      </c>
      <c r="D74" s="68">
        <f>INDEX('Pokemon Data'!$N:$N,MATCH($B74,'Pokemon Data'!$B:$B,0))</f>
        <v>0</v>
      </c>
      <c r="E74" s="70"/>
      <c r="F74" s="68">
        <f>COUNTIFS('My Pokemon'!$A:$A,$B74,'My Pokemon'!$CX:$CX,"Evolve")</f>
        <v>0</v>
      </c>
      <c r="G74" s="69">
        <f t="shared" si="5"/>
        <v>0</v>
      </c>
      <c r="H74" s="71" t="str">
        <f t="shared" si="6"/>
        <v/>
      </c>
      <c r="I74" s="68">
        <f t="shared" si="7"/>
        <v>0</v>
      </c>
      <c r="J74" s="66">
        <f t="shared" si="8"/>
        <v>0</v>
      </c>
    </row>
    <row r="75" spans="1:11" x14ac:dyDescent="0.25">
      <c r="A75" s="69">
        <f t="shared" si="9"/>
        <v>74</v>
      </c>
      <c r="B75" s="66" t="s">
        <v>191</v>
      </c>
      <c r="C75" s="68">
        <f>COUNTIFS('My Pokemon'!$A:$A,$B75)</f>
        <v>0</v>
      </c>
      <c r="D75" s="68">
        <f>INDEX('Pokemon Data'!$N:$N,MATCH($B75,'Pokemon Data'!$B:$B,0))</f>
        <v>0</v>
      </c>
      <c r="E75" s="70"/>
      <c r="F75" s="68">
        <f>COUNTIFS('My Pokemon'!$A:$A,$B75,'My Pokemon'!$CX:$CX,"Evolve")</f>
        <v>0</v>
      </c>
      <c r="G75" s="69">
        <f t="shared" si="5"/>
        <v>0</v>
      </c>
      <c r="H75" s="71" t="str">
        <f t="shared" si="6"/>
        <v/>
      </c>
      <c r="I75" s="68">
        <f t="shared" si="7"/>
        <v>0</v>
      </c>
      <c r="J75" s="66">
        <f t="shared" si="8"/>
        <v>0</v>
      </c>
    </row>
    <row r="76" spans="1:11" x14ac:dyDescent="0.25">
      <c r="A76" s="69">
        <f t="shared" si="9"/>
        <v>75</v>
      </c>
      <c r="B76" s="68" t="s">
        <v>192</v>
      </c>
      <c r="C76" s="68">
        <f>COUNTIFS('My Pokemon'!$A:$A,$B76)</f>
        <v>1</v>
      </c>
      <c r="D76" s="68">
        <f>INDEX('Pokemon Data'!$N:$N,MATCH($B76,'Pokemon Data'!$B:$B,0))</f>
        <v>25</v>
      </c>
      <c r="E76" s="70">
        <v>1</v>
      </c>
      <c r="F76" s="68">
        <f>COUNTIFS('My Pokemon'!$A:$A,$B76,'My Pokemon'!$CX:$CX,"Evolve")</f>
        <v>0</v>
      </c>
      <c r="G76" s="69">
        <f t="shared" si="5"/>
        <v>0</v>
      </c>
      <c r="H76" s="71">
        <f t="shared" si="6"/>
        <v>0.04</v>
      </c>
      <c r="I76" s="68">
        <f t="shared" si="7"/>
        <v>24</v>
      </c>
      <c r="J76" s="66">
        <f t="shared" si="8"/>
        <v>1</v>
      </c>
      <c r="K76" s="68" t="s">
        <v>408</v>
      </c>
    </row>
    <row r="77" spans="1:11" x14ac:dyDescent="0.25">
      <c r="A77" s="69">
        <f t="shared" si="9"/>
        <v>76</v>
      </c>
      <c r="B77" s="66" t="s">
        <v>196</v>
      </c>
      <c r="C77" s="68">
        <f>COUNTIFS('My Pokemon'!$A:$A,$B77)</f>
        <v>0</v>
      </c>
      <c r="D77" s="68">
        <f>INDEX('Pokemon Data'!$N:$N,MATCH($B77,'Pokemon Data'!$B:$B,0))</f>
        <v>0</v>
      </c>
      <c r="E77" s="70"/>
      <c r="F77" s="68">
        <f>COUNTIFS('My Pokemon'!$A:$A,$B77,'My Pokemon'!$CX:$CX,"Evolve")</f>
        <v>0</v>
      </c>
      <c r="G77" s="69">
        <f t="shared" si="5"/>
        <v>0</v>
      </c>
      <c r="H77" s="71" t="str">
        <f t="shared" si="6"/>
        <v/>
      </c>
      <c r="I77" s="68">
        <f t="shared" si="7"/>
        <v>0</v>
      </c>
      <c r="J77" s="66">
        <f t="shared" si="8"/>
        <v>0</v>
      </c>
    </row>
    <row r="78" spans="1:11" x14ac:dyDescent="0.25">
      <c r="A78" s="69">
        <f t="shared" si="9"/>
        <v>77</v>
      </c>
      <c r="B78" s="66" t="s">
        <v>197</v>
      </c>
      <c r="C78" s="68">
        <f>COUNTIFS('My Pokemon'!$A:$A,$B78)</f>
        <v>0</v>
      </c>
      <c r="D78" s="68">
        <f>INDEX('Pokemon Data'!$N:$N,MATCH($B78,'Pokemon Data'!$B:$B,0))</f>
        <v>0</v>
      </c>
      <c r="E78" s="70"/>
      <c r="F78" s="68">
        <f>COUNTIFS('My Pokemon'!$A:$A,$B78,'My Pokemon'!$CX:$CX,"Evolve")</f>
        <v>0</v>
      </c>
      <c r="G78" s="69">
        <f t="shared" si="5"/>
        <v>0</v>
      </c>
      <c r="H78" s="71" t="str">
        <f t="shared" si="6"/>
        <v/>
      </c>
      <c r="I78" s="68">
        <f t="shared" si="7"/>
        <v>0</v>
      </c>
      <c r="J78" s="66">
        <f t="shared" si="8"/>
        <v>0</v>
      </c>
    </row>
    <row r="79" spans="1:11" x14ac:dyDescent="0.25">
      <c r="A79" s="69">
        <f t="shared" si="9"/>
        <v>78</v>
      </c>
      <c r="B79" s="72" t="s">
        <v>198</v>
      </c>
      <c r="C79" s="68">
        <f>COUNTIFS('My Pokemon'!$A:$A,$B79)</f>
        <v>2</v>
      </c>
      <c r="D79" s="68">
        <f>INDEX('Pokemon Data'!$N:$N,MATCH($B79,'Pokemon Data'!$B:$B,0))</f>
        <v>25</v>
      </c>
      <c r="E79" s="70">
        <v>57</v>
      </c>
      <c r="F79" s="68">
        <f>COUNTIFS('My Pokemon'!$A:$A,$B79,'My Pokemon'!$CX:$CX,"Evolve")</f>
        <v>0</v>
      </c>
      <c r="G79" s="69">
        <f t="shared" si="5"/>
        <v>2</v>
      </c>
      <c r="H79" s="71">
        <f t="shared" si="6"/>
        <v>0.36</v>
      </c>
      <c r="I79" s="68">
        <f t="shared" si="7"/>
        <v>16</v>
      </c>
      <c r="J79" s="66">
        <f t="shared" si="8"/>
        <v>0</v>
      </c>
      <c r="K79" s="68" t="s">
        <v>408</v>
      </c>
    </row>
    <row r="80" spans="1:11" x14ac:dyDescent="0.25">
      <c r="A80" s="69">
        <f t="shared" si="9"/>
        <v>79</v>
      </c>
      <c r="B80" s="66" t="s">
        <v>201</v>
      </c>
      <c r="C80" s="68">
        <f>COUNTIFS('My Pokemon'!$A:$A,$B80)</f>
        <v>1</v>
      </c>
      <c r="D80" s="68">
        <f>INDEX('Pokemon Data'!$N:$N,MATCH($B80,'Pokemon Data'!$B:$B,0))</f>
        <v>25</v>
      </c>
      <c r="E80" s="70">
        <v>109</v>
      </c>
      <c r="F80" s="68">
        <f>COUNTIFS('My Pokemon'!$A:$A,$B80,'My Pokemon'!$CX:$CX,"Evolve")</f>
        <v>0</v>
      </c>
      <c r="G80" s="69">
        <f t="shared" si="5"/>
        <v>1</v>
      </c>
      <c r="H80" s="71">
        <f t="shared" si="6"/>
        <v>1</v>
      </c>
      <c r="I80" s="68">
        <f t="shared" si="7"/>
        <v>0</v>
      </c>
      <c r="J80" s="66">
        <f t="shared" si="8"/>
        <v>0</v>
      </c>
      <c r="K80" s="68" t="s">
        <v>408</v>
      </c>
    </row>
    <row r="81" spans="1:11" x14ac:dyDescent="0.25">
      <c r="A81" s="69">
        <f t="shared" si="9"/>
        <v>80</v>
      </c>
      <c r="B81" s="72" t="s">
        <v>204</v>
      </c>
      <c r="C81" s="68">
        <f>COUNTIFS('My Pokemon'!$A:$A,$B81)</f>
        <v>1</v>
      </c>
      <c r="D81" s="68">
        <f>INDEX('Pokemon Data'!$N:$N,MATCH($B81,'Pokemon Data'!$B:$B,0))</f>
        <v>25</v>
      </c>
      <c r="E81" s="70">
        <v>7</v>
      </c>
      <c r="F81" s="68">
        <f>COUNTIFS('My Pokemon'!$A:$A,$B81,'My Pokemon'!$CX:$CX,"Evolve")</f>
        <v>0</v>
      </c>
      <c r="G81" s="69">
        <f t="shared" si="5"/>
        <v>0</v>
      </c>
      <c r="H81" s="71">
        <f t="shared" ref="H81:H127" si="10">IFERROR((D81-I81)/D81,"")</f>
        <v>0.28000000000000003</v>
      </c>
      <c r="I81" s="68">
        <f t="shared" ref="I81:I127" si="11">IFERROR(MAX(D81-(SUM(E81,G81)-G81*D81),0),"")</f>
        <v>18</v>
      </c>
      <c r="J81" s="66">
        <f t="shared" ref="J81:J127" si="12">IFERROR(C81-G81,"")</f>
        <v>1</v>
      </c>
      <c r="K81" s="68" t="s">
        <v>408</v>
      </c>
    </row>
    <row r="82" spans="1:11" x14ac:dyDescent="0.25">
      <c r="A82" s="69">
        <f t="shared" si="9"/>
        <v>81</v>
      </c>
      <c r="B82" s="68" t="s">
        <v>207</v>
      </c>
      <c r="C82" s="68">
        <f>COUNTIFS('My Pokemon'!$A:$A,$B82)</f>
        <v>5</v>
      </c>
      <c r="D82" s="68">
        <f>INDEX('Pokemon Data'!$N:$N,MATCH($B82,'Pokemon Data'!$B:$B,0))</f>
        <v>25</v>
      </c>
      <c r="E82" s="70">
        <v>16</v>
      </c>
      <c r="F82" s="68">
        <f>COUNTIFS('My Pokemon'!$A:$A,$B82,'My Pokemon'!$CX:$CX,"Evolve")</f>
        <v>0</v>
      </c>
      <c r="G82" s="69">
        <f t="shared" si="5"/>
        <v>0</v>
      </c>
      <c r="H82" s="71">
        <f t="shared" si="10"/>
        <v>0.64</v>
      </c>
      <c r="I82" s="68">
        <f t="shared" si="11"/>
        <v>9</v>
      </c>
      <c r="J82" s="66">
        <f t="shared" si="12"/>
        <v>5</v>
      </c>
    </row>
    <row r="83" spans="1:11" x14ac:dyDescent="0.25">
      <c r="A83" s="69">
        <f t="shared" si="9"/>
        <v>82</v>
      </c>
      <c r="B83" s="68" t="s">
        <v>209</v>
      </c>
      <c r="C83" s="68">
        <f>COUNTIFS('My Pokemon'!$A:$A,$B83)</f>
        <v>3</v>
      </c>
      <c r="D83" s="68">
        <f>INDEX('Pokemon Data'!$N:$N,MATCH($B83,'Pokemon Data'!$B:$B,0))</f>
        <v>50</v>
      </c>
      <c r="E83" s="70">
        <v>20</v>
      </c>
      <c r="F83" s="68">
        <f>COUNTIFS('My Pokemon'!$A:$A,$B83,'My Pokemon'!$CX:$CX,"Evolve")</f>
        <v>0</v>
      </c>
      <c r="G83" s="69">
        <f t="shared" si="5"/>
        <v>0</v>
      </c>
      <c r="H83" s="71">
        <f t="shared" si="10"/>
        <v>0.4</v>
      </c>
      <c r="I83" s="68">
        <f t="shared" si="11"/>
        <v>30</v>
      </c>
      <c r="J83" s="66">
        <f t="shared" si="12"/>
        <v>3</v>
      </c>
    </row>
    <row r="84" spans="1:11" x14ac:dyDescent="0.25">
      <c r="A84" s="69">
        <f t="shared" si="9"/>
        <v>83</v>
      </c>
      <c r="B84" s="68" t="s">
        <v>211</v>
      </c>
      <c r="C84" s="68">
        <f>COUNTIFS('My Pokemon'!$A:$A,$B84)</f>
        <v>1</v>
      </c>
      <c r="D84" s="68">
        <f>INDEX('Pokemon Data'!$N:$N,MATCH($B84,'Pokemon Data'!$B:$B,0))</f>
        <v>25</v>
      </c>
      <c r="E84" s="70">
        <v>14</v>
      </c>
      <c r="F84" s="68">
        <f>COUNTIFS('My Pokemon'!$A:$A,$B84,'My Pokemon'!$CX:$CX,"Evolve")</f>
        <v>0</v>
      </c>
      <c r="G84" s="69">
        <f t="shared" si="5"/>
        <v>0</v>
      </c>
      <c r="H84" s="71">
        <f t="shared" si="10"/>
        <v>0.56000000000000005</v>
      </c>
      <c r="I84" s="68">
        <f t="shared" si="11"/>
        <v>11</v>
      </c>
      <c r="J84" s="66">
        <f t="shared" si="12"/>
        <v>1</v>
      </c>
    </row>
    <row r="85" spans="1:11" x14ac:dyDescent="0.25">
      <c r="A85" s="69">
        <f t="shared" si="9"/>
        <v>84</v>
      </c>
      <c r="B85" s="68" t="s">
        <v>213</v>
      </c>
      <c r="C85" s="68">
        <f>COUNTIFS('My Pokemon'!$A:$A,$B85)</f>
        <v>2</v>
      </c>
      <c r="D85" s="68">
        <f>INDEX('Pokemon Data'!$N:$N,MATCH($B85,'Pokemon Data'!$B:$B,0))</f>
        <v>50</v>
      </c>
      <c r="E85" s="70">
        <v>22</v>
      </c>
      <c r="F85" s="68">
        <f>COUNTIFS('My Pokemon'!$A:$A,$B85,'My Pokemon'!$CX:$CX,"Evolve")</f>
        <v>0</v>
      </c>
      <c r="G85" s="69">
        <f t="shared" si="5"/>
        <v>0</v>
      </c>
      <c r="H85" s="71">
        <f t="shared" si="10"/>
        <v>0.44</v>
      </c>
      <c r="I85" s="68">
        <f t="shared" si="11"/>
        <v>28</v>
      </c>
      <c r="J85" s="66">
        <f t="shared" si="12"/>
        <v>2</v>
      </c>
    </row>
    <row r="86" spans="1:11" x14ac:dyDescent="0.25">
      <c r="A86" s="69">
        <f t="shared" si="9"/>
        <v>85</v>
      </c>
      <c r="B86" s="68" t="s">
        <v>215</v>
      </c>
      <c r="C86" s="68">
        <f>COUNTIFS('My Pokemon'!$A:$A,$B86)</f>
        <v>2</v>
      </c>
      <c r="D86" s="68">
        <f>INDEX('Pokemon Data'!$N:$N,MATCH($B86,'Pokemon Data'!$B:$B,0))</f>
        <v>50</v>
      </c>
      <c r="E86" s="70">
        <v>42</v>
      </c>
      <c r="F86" s="68">
        <f>COUNTIFS('My Pokemon'!$A:$A,$B86,'My Pokemon'!$CX:$CX,"Evolve")</f>
        <v>0</v>
      </c>
      <c r="G86" s="69">
        <f t="shared" si="5"/>
        <v>0</v>
      </c>
      <c r="H86" s="71">
        <f t="shared" si="10"/>
        <v>0.84</v>
      </c>
      <c r="I86" s="68">
        <f t="shared" si="11"/>
        <v>8</v>
      </c>
      <c r="J86" s="66">
        <f t="shared" si="12"/>
        <v>2</v>
      </c>
    </row>
    <row r="87" spans="1:11" x14ac:dyDescent="0.25">
      <c r="A87" s="69">
        <f t="shared" si="9"/>
        <v>86</v>
      </c>
      <c r="B87" s="66" t="s">
        <v>217</v>
      </c>
      <c r="C87" s="68">
        <f>COUNTIFS('My Pokemon'!$A:$A,$B87)</f>
        <v>1</v>
      </c>
      <c r="D87" s="68">
        <f>INDEX('Pokemon Data'!$N:$N,MATCH($B87,'Pokemon Data'!$B:$B,0))</f>
        <v>50</v>
      </c>
      <c r="E87" s="70">
        <v>10</v>
      </c>
      <c r="F87" s="68">
        <f>COUNTIFS('My Pokemon'!$A:$A,$B87,'My Pokemon'!$CX:$CX,"Evolve")</f>
        <v>0</v>
      </c>
      <c r="G87" s="69">
        <f t="shared" si="5"/>
        <v>0</v>
      </c>
      <c r="H87" s="71">
        <f t="shared" si="10"/>
        <v>0.2</v>
      </c>
      <c r="I87" s="68">
        <f t="shared" si="11"/>
        <v>40</v>
      </c>
      <c r="J87" s="66">
        <f t="shared" si="12"/>
        <v>1</v>
      </c>
    </row>
    <row r="88" spans="1:11" x14ac:dyDescent="0.25">
      <c r="A88" s="69">
        <f t="shared" si="9"/>
        <v>87</v>
      </c>
      <c r="B88" s="68" t="s">
        <v>219</v>
      </c>
      <c r="C88" s="68">
        <f>COUNTIFS('My Pokemon'!$A:$A,$B88)</f>
        <v>2</v>
      </c>
      <c r="D88" s="68">
        <f>INDEX('Pokemon Data'!$N:$N,MATCH($B88,'Pokemon Data'!$B:$B,0))</f>
        <v>50</v>
      </c>
      <c r="E88" s="70">
        <v>6</v>
      </c>
      <c r="F88" s="68">
        <f>COUNTIFS('My Pokemon'!$A:$A,$B88,'My Pokemon'!$CX:$CX,"Evolve")</f>
        <v>0</v>
      </c>
      <c r="G88" s="69">
        <f t="shared" si="5"/>
        <v>0</v>
      </c>
      <c r="H88" s="71">
        <f t="shared" si="10"/>
        <v>0.12</v>
      </c>
      <c r="I88" s="68">
        <f t="shared" si="11"/>
        <v>44</v>
      </c>
      <c r="J88" s="66">
        <f t="shared" si="12"/>
        <v>2</v>
      </c>
    </row>
    <row r="89" spans="1:11" x14ac:dyDescent="0.25">
      <c r="A89" s="69">
        <f t="shared" si="9"/>
        <v>88</v>
      </c>
      <c r="B89" s="66" t="s">
        <v>221</v>
      </c>
      <c r="C89" s="68">
        <f>COUNTIFS('My Pokemon'!$A:$A,$B89)</f>
        <v>1</v>
      </c>
      <c r="D89" s="68">
        <f>INDEX('Pokemon Data'!$N:$N,MATCH($B89,'Pokemon Data'!$B:$B,0))</f>
        <v>25</v>
      </c>
      <c r="E89" s="70">
        <v>102</v>
      </c>
      <c r="F89" s="68">
        <f>COUNTIFS('My Pokemon'!$A:$A,$B89,'My Pokemon'!$CX:$CX,"Evolve")</f>
        <v>0</v>
      </c>
      <c r="G89" s="69">
        <f t="shared" si="5"/>
        <v>1</v>
      </c>
      <c r="H89" s="71">
        <f t="shared" si="10"/>
        <v>1</v>
      </c>
      <c r="I89" s="68">
        <f t="shared" si="11"/>
        <v>0</v>
      </c>
      <c r="J89" s="66">
        <f t="shared" si="12"/>
        <v>0</v>
      </c>
      <c r="K89" s="68" t="s">
        <v>408</v>
      </c>
    </row>
    <row r="90" spans="1:11" x14ac:dyDescent="0.25">
      <c r="A90" s="69">
        <f t="shared" si="9"/>
        <v>89</v>
      </c>
      <c r="B90" s="68" t="s">
        <v>225</v>
      </c>
      <c r="C90" s="68">
        <f>COUNTIFS('My Pokemon'!$A:$A,$B90)</f>
        <v>5</v>
      </c>
      <c r="D90" s="68">
        <f>INDEX('Pokemon Data'!$N:$N,MATCH($B90,'Pokemon Data'!$B:$B,0))</f>
        <v>25</v>
      </c>
      <c r="E90" s="70">
        <v>20</v>
      </c>
      <c r="F90" s="68">
        <f>COUNTIFS('My Pokemon'!$A:$A,$B90,'My Pokemon'!$CX:$CX,"Evolve")</f>
        <v>0</v>
      </c>
      <c r="G90" s="69">
        <f t="shared" si="5"/>
        <v>0</v>
      </c>
      <c r="H90" s="71">
        <f t="shared" si="10"/>
        <v>0.8</v>
      </c>
      <c r="I90" s="68">
        <f t="shared" si="11"/>
        <v>5</v>
      </c>
      <c r="J90" s="66">
        <f t="shared" si="12"/>
        <v>5</v>
      </c>
    </row>
    <row r="91" spans="1:11" x14ac:dyDescent="0.25">
      <c r="A91" s="69">
        <f t="shared" si="9"/>
        <v>90</v>
      </c>
      <c r="B91" s="68" t="s">
        <v>227</v>
      </c>
      <c r="C91" s="68">
        <f>COUNTIFS('My Pokemon'!$A:$A,$B91)</f>
        <v>1</v>
      </c>
      <c r="D91" s="68">
        <f>INDEX('Pokemon Data'!$N:$N,MATCH($B91,'Pokemon Data'!$B:$B,0))</f>
        <v>0</v>
      </c>
      <c r="E91" s="70">
        <v>102</v>
      </c>
      <c r="F91" s="68">
        <f>COUNTIFS('My Pokemon'!$A:$A,$B91,'My Pokemon'!$CX:$CX,"Evolve")</f>
        <v>0</v>
      </c>
      <c r="G91" s="69">
        <f t="shared" si="5"/>
        <v>0</v>
      </c>
      <c r="H91" s="71" t="str">
        <f t="shared" si="10"/>
        <v/>
      </c>
      <c r="I91" s="68">
        <f t="shared" si="11"/>
        <v>0</v>
      </c>
      <c r="J91" s="66">
        <f t="shared" si="12"/>
        <v>1</v>
      </c>
    </row>
    <row r="92" spans="1:11" x14ac:dyDescent="0.25">
      <c r="A92" s="69">
        <f t="shared" si="9"/>
        <v>91</v>
      </c>
      <c r="B92" s="72" t="s">
        <v>229</v>
      </c>
      <c r="C92" s="68">
        <f>COUNTIFS('My Pokemon'!$A:$A,$B92)</f>
        <v>2</v>
      </c>
      <c r="D92" s="68">
        <f>INDEX('Pokemon Data'!$N:$N,MATCH($B92,'Pokemon Data'!$B:$B,0))</f>
        <v>25</v>
      </c>
      <c r="E92" s="70">
        <v>7</v>
      </c>
      <c r="F92" s="68">
        <f>COUNTIFS('My Pokemon'!$A:$A,$B92,'My Pokemon'!$CX:$CX,"Evolve")</f>
        <v>0</v>
      </c>
      <c r="G92" s="69">
        <f t="shared" si="5"/>
        <v>0</v>
      </c>
      <c r="H92" s="71">
        <f t="shared" si="10"/>
        <v>0.28000000000000003</v>
      </c>
      <c r="I92" s="68">
        <f t="shared" si="11"/>
        <v>18</v>
      </c>
      <c r="J92" s="66">
        <f t="shared" si="12"/>
        <v>2</v>
      </c>
    </row>
    <row r="93" spans="1:11" x14ac:dyDescent="0.25">
      <c r="A93" s="69">
        <f t="shared" si="9"/>
        <v>92</v>
      </c>
      <c r="B93" s="68" t="s">
        <v>232</v>
      </c>
      <c r="C93" s="68">
        <f>COUNTIFS('My Pokemon'!$A:$A,$B93)</f>
        <v>1</v>
      </c>
      <c r="D93" s="68">
        <f>INDEX('Pokemon Data'!$N:$N,MATCH($B93,'Pokemon Data'!$B:$B,0))</f>
        <v>0</v>
      </c>
      <c r="E93" s="70">
        <v>178</v>
      </c>
      <c r="F93" s="68">
        <f>COUNTIFS('My Pokemon'!$A:$A,$B93,'My Pokemon'!$CX:$CX,"Evolve")</f>
        <v>0</v>
      </c>
      <c r="G93" s="69">
        <f t="shared" si="5"/>
        <v>0</v>
      </c>
      <c r="H93" s="71" t="str">
        <f t="shared" si="10"/>
        <v/>
      </c>
      <c r="I93" s="68">
        <f t="shared" si="11"/>
        <v>0</v>
      </c>
      <c r="J93" s="66">
        <f t="shared" si="12"/>
        <v>1</v>
      </c>
    </row>
    <row r="94" spans="1:11" x14ac:dyDescent="0.25">
      <c r="A94" s="69">
        <f t="shared" si="9"/>
        <v>93</v>
      </c>
      <c r="B94" s="72" t="s">
        <v>233</v>
      </c>
      <c r="C94" s="68">
        <f>COUNTIFS('My Pokemon'!$A:$A,$B94)</f>
        <v>3</v>
      </c>
      <c r="D94" s="68">
        <f>INDEX('Pokemon Data'!$N:$N,MATCH($B94,'Pokemon Data'!$B:$B,0))</f>
        <v>50</v>
      </c>
      <c r="E94" s="70">
        <v>46</v>
      </c>
      <c r="F94" s="68">
        <f>COUNTIFS('My Pokemon'!$A:$A,$B94,'My Pokemon'!$CX:$CX,"Evolve")</f>
        <v>0</v>
      </c>
      <c r="G94" s="69">
        <f t="shared" si="5"/>
        <v>0</v>
      </c>
      <c r="H94" s="71">
        <f t="shared" si="10"/>
        <v>0.92</v>
      </c>
      <c r="I94" s="68">
        <f t="shared" si="11"/>
        <v>4</v>
      </c>
      <c r="J94" s="66">
        <f t="shared" si="12"/>
        <v>3</v>
      </c>
    </row>
    <row r="95" spans="1:11" x14ac:dyDescent="0.25">
      <c r="A95" s="69">
        <f t="shared" si="9"/>
        <v>94</v>
      </c>
      <c r="B95" s="68" t="s">
        <v>235</v>
      </c>
      <c r="C95" s="68">
        <f>COUNTIFS('My Pokemon'!$A:$A,$B95)</f>
        <v>2</v>
      </c>
      <c r="D95" s="68">
        <f>INDEX('Pokemon Data'!$N:$N,MATCH($B95,'Pokemon Data'!$B:$B,0))</f>
        <v>0</v>
      </c>
      <c r="E95" s="70">
        <v>35</v>
      </c>
      <c r="F95" s="68">
        <f>COUNTIFS('My Pokemon'!$A:$A,$B95,'My Pokemon'!$CX:$CX,"Evolve")</f>
        <v>0</v>
      </c>
      <c r="G95" s="69">
        <f t="shared" si="5"/>
        <v>0</v>
      </c>
      <c r="H95" s="71" t="str">
        <f t="shared" si="10"/>
        <v/>
      </c>
      <c r="I95" s="68">
        <f t="shared" si="11"/>
        <v>0</v>
      </c>
      <c r="J95" s="66">
        <f t="shared" si="12"/>
        <v>2</v>
      </c>
    </row>
    <row r="96" spans="1:11" x14ac:dyDescent="0.25">
      <c r="A96" s="69">
        <f t="shared" si="9"/>
        <v>95</v>
      </c>
      <c r="B96" s="68" t="s">
        <v>236</v>
      </c>
      <c r="C96" s="68">
        <f>COUNTIFS('My Pokemon'!$A:$A,$B96)</f>
        <v>0</v>
      </c>
      <c r="D96" s="68">
        <f>INDEX('Pokemon Data'!$N:$N,MATCH($B96,'Pokemon Data'!$B:$B,0))</f>
        <v>50</v>
      </c>
      <c r="E96" s="70">
        <v>5</v>
      </c>
      <c r="F96" s="68">
        <f>COUNTIFS('My Pokemon'!$A:$A,$B96,'My Pokemon'!$CX:$CX,"Evolve")</f>
        <v>0</v>
      </c>
      <c r="G96" s="69">
        <f t="shared" si="5"/>
        <v>0</v>
      </c>
      <c r="H96" s="71">
        <f t="shared" si="10"/>
        <v>0.1</v>
      </c>
      <c r="I96" s="68">
        <f t="shared" si="11"/>
        <v>45</v>
      </c>
      <c r="J96" s="66">
        <f t="shared" si="12"/>
        <v>0</v>
      </c>
    </row>
    <row r="97" spans="1:10" x14ac:dyDescent="0.25">
      <c r="A97" s="69">
        <f t="shared" si="9"/>
        <v>96</v>
      </c>
      <c r="B97" s="68" t="s">
        <v>241</v>
      </c>
      <c r="C97" s="68">
        <f>COUNTIFS('My Pokemon'!$A:$A,$B97)</f>
        <v>1</v>
      </c>
      <c r="D97" s="68">
        <f>INDEX('Pokemon Data'!$N:$N,MATCH($B97,'Pokemon Data'!$B:$B,0))</f>
        <v>0</v>
      </c>
      <c r="E97" s="70">
        <v>1010</v>
      </c>
      <c r="F97" s="68">
        <f>COUNTIFS('My Pokemon'!$A:$A,$B97,'My Pokemon'!$CX:$CX,"Evolve")</f>
        <v>0</v>
      </c>
      <c r="G97" s="69">
        <f t="shared" si="5"/>
        <v>0</v>
      </c>
      <c r="H97" s="71" t="str">
        <f t="shared" si="10"/>
        <v/>
      </c>
      <c r="I97" s="68">
        <f t="shared" si="11"/>
        <v>0</v>
      </c>
      <c r="J97" s="66">
        <f t="shared" si="12"/>
        <v>1</v>
      </c>
    </row>
    <row r="98" spans="1:10" x14ac:dyDescent="0.25">
      <c r="A98" s="69">
        <f t="shared" si="9"/>
        <v>97</v>
      </c>
      <c r="B98" s="68" t="s">
        <v>243</v>
      </c>
      <c r="C98" s="68">
        <f>COUNTIFS('My Pokemon'!$A:$A,$B98)</f>
        <v>2</v>
      </c>
      <c r="D98" s="68">
        <f>INDEX('Pokemon Data'!$N:$N,MATCH($B98,'Pokemon Data'!$B:$B,0))</f>
        <v>0</v>
      </c>
      <c r="E98" s="70">
        <v>14</v>
      </c>
      <c r="F98" s="68">
        <f>COUNTIFS('My Pokemon'!$A:$A,$B98,'My Pokemon'!$CX:$CX,"Evolve")</f>
        <v>0</v>
      </c>
      <c r="G98" s="69">
        <f t="shared" si="5"/>
        <v>0</v>
      </c>
      <c r="H98" s="71" t="str">
        <f t="shared" si="10"/>
        <v/>
      </c>
      <c r="I98" s="68">
        <f t="shared" si="11"/>
        <v>0</v>
      </c>
      <c r="J98" s="66">
        <f t="shared" si="12"/>
        <v>2</v>
      </c>
    </row>
    <row r="99" spans="1:10" x14ac:dyDescent="0.25">
      <c r="A99" s="69">
        <f t="shared" si="9"/>
        <v>98</v>
      </c>
      <c r="B99" s="66" t="s">
        <v>244</v>
      </c>
      <c r="C99" s="68">
        <f>COUNTIFS('My Pokemon'!$A:$A,$B99)</f>
        <v>0</v>
      </c>
      <c r="D99" s="68">
        <f>INDEX('Pokemon Data'!$N:$N,MATCH($B99,'Pokemon Data'!$B:$B,0))</f>
        <v>0</v>
      </c>
      <c r="E99" s="70"/>
      <c r="F99" s="68">
        <f>COUNTIFS('My Pokemon'!$A:$A,$B99,'My Pokemon'!$CX:$CX,"Evolve")</f>
        <v>0</v>
      </c>
      <c r="G99" s="69">
        <f t="shared" si="5"/>
        <v>0</v>
      </c>
      <c r="H99" s="71" t="str">
        <f t="shared" si="10"/>
        <v/>
      </c>
      <c r="I99" s="68">
        <f t="shared" si="11"/>
        <v>0</v>
      </c>
      <c r="J99" s="66">
        <f t="shared" si="12"/>
        <v>0</v>
      </c>
    </row>
    <row r="100" spans="1:10" x14ac:dyDescent="0.25">
      <c r="A100" s="69">
        <f t="shared" si="9"/>
        <v>99</v>
      </c>
      <c r="B100" s="68" t="s">
        <v>245</v>
      </c>
      <c r="C100" s="68">
        <f>COUNTIFS('My Pokemon'!$A:$A,$B100)</f>
        <v>1</v>
      </c>
      <c r="D100" s="68">
        <f>INDEX('Pokemon Data'!$N:$N,MATCH($B100,'Pokemon Data'!$B:$B,0))</f>
        <v>0</v>
      </c>
      <c r="E100" s="70">
        <v>11</v>
      </c>
      <c r="F100" s="68">
        <f>COUNTIFS('My Pokemon'!$A:$A,$B100,'My Pokemon'!$CX:$CX,"Evolve")</f>
        <v>0</v>
      </c>
      <c r="G100" s="69">
        <f t="shared" si="5"/>
        <v>0</v>
      </c>
      <c r="H100" s="71" t="str">
        <f t="shared" si="10"/>
        <v/>
      </c>
      <c r="I100" s="68">
        <f t="shared" si="11"/>
        <v>0</v>
      </c>
      <c r="J100" s="66">
        <f t="shared" si="12"/>
        <v>1</v>
      </c>
    </row>
    <row r="101" spans="1:10" x14ac:dyDescent="0.25">
      <c r="A101" s="69">
        <f t="shared" si="9"/>
        <v>100</v>
      </c>
      <c r="B101" s="68" t="s">
        <v>246</v>
      </c>
      <c r="C101" s="68">
        <f>COUNTIFS('My Pokemon'!$A:$A,$B101)</f>
        <v>1</v>
      </c>
      <c r="D101" s="68">
        <f>INDEX('Pokemon Data'!$N:$N,MATCH($B101,'Pokemon Data'!$B:$B,0))</f>
        <v>0</v>
      </c>
      <c r="E101" s="70">
        <v>3</v>
      </c>
      <c r="F101" s="68">
        <f>COUNTIFS('My Pokemon'!$A:$A,$B101,'My Pokemon'!$CX:$CX,"Evolve")</f>
        <v>0</v>
      </c>
      <c r="G101" s="69">
        <f t="shared" si="5"/>
        <v>0</v>
      </c>
      <c r="H101" s="71" t="str">
        <f t="shared" si="10"/>
        <v/>
      </c>
      <c r="I101" s="68">
        <f t="shared" si="11"/>
        <v>0</v>
      </c>
      <c r="J101" s="66">
        <f t="shared" si="12"/>
        <v>1</v>
      </c>
    </row>
    <row r="102" spans="1:10" x14ac:dyDescent="0.25">
      <c r="A102" s="69">
        <f t="shared" si="9"/>
        <v>101</v>
      </c>
      <c r="B102" s="68" t="s">
        <v>247</v>
      </c>
      <c r="C102" s="68">
        <f>COUNTIFS('My Pokemon'!$A:$A,$B102)</f>
        <v>1</v>
      </c>
      <c r="D102" s="68">
        <f>INDEX('Pokemon Data'!$N:$N,MATCH($B102,'Pokemon Data'!$B:$B,0))</f>
        <v>50</v>
      </c>
      <c r="E102" s="70">
        <v>18</v>
      </c>
      <c r="F102" s="68">
        <f>COUNTIFS('My Pokemon'!$A:$A,$B102,'My Pokemon'!$CX:$CX,"Evolve")</f>
        <v>0</v>
      </c>
      <c r="G102" s="69">
        <f t="shared" si="5"/>
        <v>0</v>
      </c>
      <c r="H102" s="71">
        <f t="shared" si="10"/>
        <v>0.36</v>
      </c>
      <c r="I102" s="68">
        <f t="shared" si="11"/>
        <v>32</v>
      </c>
      <c r="J102" s="66">
        <f t="shared" si="12"/>
        <v>1</v>
      </c>
    </row>
    <row r="103" spans="1:10" x14ac:dyDescent="0.25">
      <c r="A103" s="69">
        <f t="shared" si="9"/>
        <v>102</v>
      </c>
      <c r="B103" s="72" t="s">
        <v>249</v>
      </c>
      <c r="C103" s="68">
        <f>COUNTIFS('My Pokemon'!$A:$A,$B103)</f>
        <v>1</v>
      </c>
      <c r="D103" s="68">
        <f>INDEX('Pokemon Data'!$N:$N,MATCH($B103,'Pokemon Data'!$B:$B,0))</f>
        <v>0</v>
      </c>
      <c r="E103" s="70">
        <v>7</v>
      </c>
      <c r="F103" s="68">
        <f>COUNTIFS('My Pokemon'!$A:$A,$B103,'My Pokemon'!$CX:$CX,"Evolve")</f>
        <v>0</v>
      </c>
      <c r="G103" s="69">
        <f t="shared" si="5"/>
        <v>0</v>
      </c>
      <c r="H103" s="71" t="str">
        <f t="shared" si="10"/>
        <v/>
      </c>
      <c r="I103" s="68">
        <f t="shared" si="11"/>
        <v>0</v>
      </c>
      <c r="J103" s="66">
        <f t="shared" si="12"/>
        <v>1</v>
      </c>
    </row>
    <row r="104" spans="1:10" x14ac:dyDescent="0.25">
      <c r="A104" s="69">
        <f t="shared" si="9"/>
        <v>103</v>
      </c>
      <c r="B104" s="68" t="s">
        <v>250</v>
      </c>
      <c r="C104" s="68">
        <f>COUNTIFS('My Pokemon'!$A:$A,$B104)</f>
        <v>1</v>
      </c>
      <c r="D104" s="68">
        <f>INDEX('Pokemon Data'!$N:$N,MATCH($B104,'Pokemon Data'!$B:$B,0))</f>
        <v>0</v>
      </c>
      <c r="E104" s="70">
        <v>84</v>
      </c>
      <c r="F104" s="68">
        <f>COUNTIFS('My Pokemon'!$A:$A,$B104,'My Pokemon'!$CX:$CX,"Evolve")</f>
        <v>0</v>
      </c>
      <c r="G104" s="69">
        <f t="shared" si="5"/>
        <v>0</v>
      </c>
      <c r="H104" s="71" t="str">
        <f t="shared" si="10"/>
        <v/>
      </c>
      <c r="I104" s="68">
        <f t="shared" si="11"/>
        <v>0</v>
      </c>
      <c r="J104" s="66">
        <f t="shared" si="12"/>
        <v>1</v>
      </c>
    </row>
    <row r="105" spans="1:10" x14ac:dyDescent="0.25">
      <c r="A105" s="69">
        <f t="shared" si="9"/>
        <v>104</v>
      </c>
      <c r="B105" s="66" t="s">
        <v>251</v>
      </c>
      <c r="C105" s="68">
        <f>COUNTIFS('My Pokemon'!$A:$A,$B105)</f>
        <v>1</v>
      </c>
      <c r="D105" s="68">
        <f>INDEX('Pokemon Data'!$N:$N,MATCH($B105,'Pokemon Data'!$B:$B,0))</f>
        <v>50</v>
      </c>
      <c r="E105" s="70">
        <v>15</v>
      </c>
      <c r="F105" s="68">
        <f>COUNTIFS('My Pokemon'!$A:$A,$B105,'My Pokemon'!$CX:$CX,"Evolve")</f>
        <v>0</v>
      </c>
      <c r="G105" s="69">
        <f t="shared" si="5"/>
        <v>0</v>
      </c>
      <c r="H105" s="71">
        <f t="shared" si="10"/>
        <v>0.3</v>
      </c>
      <c r="I105" s="68">
        <f t="shared" si="11"/>
        <v>35</v>
      </c>
      <c r="J105" s="66">
        <f t="shared" si="12"/>
        <v>1</v>
      </c>
    </row>
    <row r="106" spans="1:10" x14ac:dyDescent="0.25">
      <c r="A106" s="69">
        <f t="shared" si="9"/>
        <v>105</v>
      </c>
      <c r="B106" s="68" t="s">
        <v>253</v>
      </c>
      <c r="C106" s="68">
        <f>COUNTIFS('My Pokemon'!$A:$A,$B106)</f>
        <v>1</v>
      </c>
      <c r="D106" s="68">
        <f>INDEX('Pokemon Data'!$N:$N,MATCH($B106,'Pokemon Data'!$B:$B,0))</f>
        <v>0</v>
      </c>
      <c r="E106" s="70">
        <v>3</v>
      </c>
      <c r="F106" s="68">
        <f>COUNTIFS('My Pokemon'!$A:$A,$B106,'My Pokemon'!$CX:$CX,"Evolve")</f>
        <v>0</v>
      </c>
      <c r="G106" s="69">
        <f t="shared" si="5"/>
        <v>0</v>
      </c>
      <c r="H106" s="71" t="str">
        <f t="shared" si="10"/>
        <v/>
      </c>
      <c r="I106" s="68">
        <f t="shared" si="11"/>
        <v>0</v>
      </c>
      <c r="J106" s="66">
        <f t="shared" si="12"/>
        <v>1</v>
      </c>
    </row>
    <row r="107" spans="1:10" x14ac:dyDescent="0.25">
      <c r="A107" s="69">
        <f t="shared" si="9"/>
        <v>106</v>
      </c>
      <c r="B107" s="72" t="s">
        <v>254</v>
      </c>
      <c r="C107" s="68">
        <f>COUNTIFS('My Pokemon'!$A:$A,$B107)</f>
        <v>1</v>
      </c>
      <c r="D107" s="68">
        <f>INDEX('Pokemon Data'!$N:$N,MATCH($B107,'Pokemon Data'!$B:$B,0))</f>
        <v>0</v>
      </c>
      <c r="E107" s="70">
        <v>48</v>
      </c>
      <c r="F107" s="68">
        <f>COUNTIFS('My Pokemon'!$A:$A,$B107,'My Pokemon'!$CX:$CX,"Evolve")</f>
        <v>0</v>
      </c>
      <c r="G107" s="69">
        <f t="shared" si="5"/>
        <v>0</v>
      </c>
      <c r="H107" s="71" t="str">
        <f t="shared" si="10"/>
        <v/>
      </c>
      <c r="I107" s="68">
        <f t="shared" si="11"/>
        <v>0</v>
      </c>
      <c r="J107" s="66">
        <f t="shared" si="12"/>
        <v>1</v>
      </c>
    </row>
    <row r="108" spans="1:10" x14ac:dyDescent="0.25">
      <c r="A108" s="69">
        <f t="shared" si="9"/>
        <v>107</v>
      </c>
      <c r="B108" s="66" t="s">
        <v>255</v>
      </c>
      <c r="C108" s="68">
        <f>COUNTIFS('My Pokemon'!$A:$A,$B108)</f>
        <v>0</v>
      </c>
      <c r="D108" s="68">
        <f>INDEX('Pokemon Data'!$N:$N,MATCH($B108,'Pokemon Data'!$B:$B,0))</f>
        <v>0</v>
      </c>
      <c r="E108" s="70"/>
      <c r="F108" s="68">
        <f>COUNTIFS('My Pokemon'!$A:$A,$B108,'My Pokemon'!$CX:$CX,"Evolve")</f>
        <v>0</v>
      </c>
      <c r="G108" s="69">
        <f t="shared" si="5"/>
        <v>0</v>
      </c>
      <c r="H108" s="71" t="str">
        <f t="shared" si="10"/>
        <v/>
      </c>
      <c r="I108" s="68">
        <f t="shared" si="11"/>
        <v>0</v>
      </c>
      <c r="J108" s="66">
        <f t="shared" si="12"/>
        <v>0</v>
      </c>
    </row>
    <row r="109" spans="1:10" x14ac:dyDescent="0.25">
      <c r="A109" s="69">
        <f t="shared" si="9"/>
        <v>108</v>
      </c>
      <c r="B109" s="68" t="s">
        <v>256</v>
      </c>
      <c r="C109" s="68">
        <f>COUNTIFS('My Pokemon'!$A:$A,$B109)</f>
        <v>1</v>
      </c>
      <c r="D109" s="68">
        <f>INDEX('Pokemon Data'!$N:$N,MATCH($B109,'Pokemon Data'!$B:$B,0))</f>
        <v>0</v>
      </c>
      <c r="E109" s="70">
        <v>15</v>
      </c>
      <c r="F109" s="68">
        <f>COUNTIFS('My Pokemon'!$A:$A,$B109,'My Pokemon'!$CX:$CX,"Evolve")</f>
        <v>0</v>
      </c>
      <c r="G109" s="69">
        <f t="shared" si="5"/>
        <v>0</v>
      </c>
      <c r="H109" s="71" t="str">
        <f t="shared" si="10"/>
        <v/>
      </c>
      <c r="I109" s="68">
        <f t="shared" si="11"/>
        <v>0</v>
      </c>
      <c r="J109" s="66">
        <f t="shared" si="12"/>
        <v>1</v>
      </c>
    </row>
    <row r="110" spans="1:10" x14ac:dyDescent="0.25">
      <c r="A110" s="69">
        <f t="shared" si="9"/>
        <v>109</v>
      </c>
      <c r="B110" s="72" t="s">
        <v>257</v>
      </c>
      <c r="C110" s="68">
        <f>COUNTIFS('My Pokemon'!$A:$A,$B110)</f>
        <v>1</v>
      </c>
      <c r="D110" s="68">
        <f>INDEX('Pokemon Data'!$N:$N,MATCH($B110,'Pokemon Data'!$B:$B,0))</f>
        <v>50</v>
      </c>
      <c r="E110" s="70">
        <v>21</v>
      </c>
      <c r="F110" s="68">
        <f>COUNTIFS('My Pokemon'!$A:$A,$B110,'My Pokemon'!$CX:$CX,"Evolve")</f>
        <v>0</v>
      </c>
      <c r="G110" s="69">
        <f t="shared" si="5"/>
        <v>0</v>
      </c>
      <c r="H110" s="71">
        <f t="shared" si="10"/>
        <v>0.42</v>
      </c>
      <c r="I110" s="68">
        <f t="shared" si="11"/>
        <v>29</v>
      </c>
      <c r="J110" s="66">
        <f t="shared" si="12"/>
        <v>1</v>
      </c>
    </row>
    <row r="111" spans="1:10" x14ac:dyDescent="0.25">
      <c r="A111" s="69">
        <f t="shared" si="9"/>
        <v>110</v>
      </c>
      <c r="B111" s="72" t="s">
        <v>259</v>
      </c>
      <c r="C111" s="68">
        <f>COUNTIFS('My Pokemon'!$A:$A,$B111)</f>
        <v>2</v>
      </c>
      <c r="D111" s="68">
        <f>INDEX('Pokemon Data'!$N:$N,MATCH($B111,'Pokemon Data'!$B:$B,0))</f>
        <v>50</v>
      </c>
      <c r="E111" s="70">
        <v>14</v>
      </c>
      <c r="F111" s="68">
        <f>COUNTIFS('My Pokemon'!$A:$A,$B111,'My Pokemon'!$CX:$CX,"Evolve")</f>
        <v>0</v>
      </c>
      <c r="G111" s="69">
        <f t="shared" si="5"/>
        <v>0</v>
      </c>
      <c r="H111" s="71">
        <f t="shared" si="10"/>
        <v>0.28000000000000003</v>
      </c>
      <c r="I111" s="68">
        <f t="shared" si="11"/>
        <v>36</v>
      </c>
      <c r="J111" s="66">
        <f t="shared" si="12"/>
        <v>2</v>
      </c>
    </row>
    <row r="112" spans="1:10" x14ac:dyDescent="0.25">
      <c r="A112" s="69">
        <f t="shared" si="9"/>
        <v>111</v>
      </c>
      <c r="B112" s="68" t="s">
        <v>261</v>
      </c>
      <c r="C112" s="68">
        <f>COUNTIFS('My Pokemon'!$A:$A,$B112)</f>
        <v>2</v>
      </c>
      <c r="D112" s="68">
        <f>INDEX('Pokemon Data'!$N:$N,MATCH($B112,'Pokemon Data'!$B:$B,0))</f>
        <v>50</v>
      </c>
      <c r="E112" s="70">
        <v>42</v>
      </c>
      <c r="F112" s="68">
        <f>COUNTIFS('My Pokemon'!$A:$A,$B112,'My Pokemon'!$CX:$CX,"Evolve")</f>
        <v>0</v>
      </c>
      <c r="G112" s="69">
        <f t="shared" si="5"/>
        <v>0</v>
      </c>
      <c r="H112" s="71">
        <f t="shared" si="10"/>
        <v>0.84</v>
      </c>
      <c r="I112" s="68">
        <f t="shared" si="11"/>
        <v>8</v>
      </c>
      <c r="J112" s="66">
        <f t="shared" si="12"/>
        <v>2</v>
      </c>
    </row>
    <row r="113" spans="1:11" x14ac:dyDescent="0.25">
      <c r="A113" s="69">
        <f t="shared" si="9"/>
        <v>112</v>
      </c>
      <c r="B113" s="66" t="s">
        <v>263</v>
      </c>
      <c r="C113" s="68">
        <f>COUNTIFS('My Pokemon'!$A:$A,$B113)</f>
        <v>0</v>
      </c>
      <c r="D113" s="68">
        <f>INDEX('Pokemon Data'!$N:$N,MATCH($B113,'Pokemon Data'!$B:$B,0))</f>
        <v>0</v>
      </c>
      <c r="E113" s="70"/>
      <c r="F113" s="68">
        <f>COUNTIFS('My Pokemon'!$A:$A,$B113,'My Pokemon'!$CX:$CX,"Evolve")</f>
        <v>0</v>
      </c>
      <c r="G113" s="69">
        <f t="shared" si="5"/>
        <v>0</v>
      </c>
      <c r="H113" s="71" t="str">
        <f t="shared" si="10"/>
        <v/>
      </c>
      <c r="I113" s="68">
        <f t="shared" si="11"/>
        <v>0</v>
      </c>
      <c r="J113" s="66">
        <f t="shared" si="12"/>
        <v>0</v>
      </c>
    </row>
    <row r="114" spans="1:11" x14ac:dyDescent="0.25">
      <c r="A114" s="69">
        <f t="shared" si="9"/>
        <v>113</v>
      </c>
      <c r="B114" s="68" t="s">
        <v>264</v>
      </c>
      <c r="C114" s="68">
        <f>COUNTIFS('My Pokemon'!$A:$A,$B114)</f>
        <v>1</v>
      </c>
      <c r="D114" s="68">
        <f>INDEX('Pokemon Data'!$N:$N,MATCH($B114,'Pokemon Data'!$B:$B,0))</f>
        <v>50</v>
      </c>
      <c r="E114" s="70">
        <v>36</v>
      </c>
      <c r="F114" s="68">
        <f>COUNTIFS('My Pokemon'!$A:$A,$B114,'My Pokemon'!$CX:$CX,"Evolve")</f>
        <v>0</v>
      </c>
      <c r="G114" s="69">
        <f t="shared" si="5"/>
        <v>0</v>
      </c>
      <c r="H114" s="71">
        <f t="shared" si="10"/>
        <v>0.72</v>
      </c>
      <c r="I114" s="68">
        <f t="shared" si="11"/>
        <v>14</v>
      </c>
      <c r="J114" s="66">
        <f t="shared" si="12"/>
        <v>1</v>
      </c>
    </row>
    <row r="115" spans="1:11" x14ac:dyDescent="0.25">
      <c r="A115" s="69">
        <f t="shared" si="9"/>
        <v>114</v>
      </c>
      <c r="B115" s="66" t="s">
        <v>266</v>
      </c>
      <c r="C115" s="68">
        <f>COUNTIFS('My Pokemon'!$A:$A,$B115)</f>
        <v>0</v>
      </c>
      <c r="D115" s="68">
        <f>INDEX('Pokemon Data'!$N:$N,MATCH($B115,'Pokemon Data'!$B:$B,0))</f>
        <v>0</v>
      </c>
      <c r="E115" s="70"/>
      <c r="F115" s="68">
        <f>COUNTIFS('My Pokemon'!$A:$A,$B115,'My Pokemon'!$CX:$CX,"Evolve")</f>
        <v>0</v>
      </c>
      <c r="G115" s="69">
        <f t="shared" si="5"/>
        <v>0</v>
      </c>
      <c r="H115" s="71" t="str">
        <f t="shared" si="10"/>
        <v/>
      </c>
      <c r="I115" s="68">
        <f t="shared" si="11"/>
        <v>0</v>
      </c>
      <c r="J115" s="66">
        <f t="shared" si="12"/>
        <v>0</v>
      </c>
    </row>
    <row r="116" spans="1:11" x14ac:dyDescent="0.25">
      <c r="A116" s="69">
        <f t="shared" si="9"/>
        <v>115</v>
      </c>
      <c r="B116" s="68" t="s">
        <v>267</v>
      </c>
      <c r="C116" s="68">
        <f>COUNTIFS('My Pokemon'!$A:$A,$B116)</f>
        <v>2</v>
      </c>
      <c r="D116" s="68">
        <f>INDEX('Pokemon Data'!$N:$N,MATCH($B116,'Pokemon Data'!$B:$B,0))</f>
        <v>0</v>
      </c>
      <c r="E116" s="70">
        <v>79</v>
      </c>
      <c r="F116" s="68">
        <f>COUNTIFS('My Pokemon'!$A:$A,$B116,'My Pokemon'!$CX:$CX,"Evolve")</f>
        <v>0</v>
      </c>
      <c r="G116" s="69">
        <f t="shared" si="5"/>
        <v>0</v>
      </c>
      <c r="H116" s="71" t="str">
        <f t="shared" si="10"/>
        <v/>
      </c>
      <c r="I116" s="68">
        <f t="shared" si="11"/>
        <v>0</v>
      </c>
      <c r="J116" s="66">
        <f t="shared" si="12"/>
        <v>2</v>
      </c>
    </row>
    <row r="117" spans="1:11" x14ac:dyDescent="0.25">
      <c r="A117" s="69">
        <f t="shared" si="9"/>
        <v>116</v>
      </c>
      <c r="B117" s="68" t="s">
        <v>268</v>
      </c>
      <c r="C117" s="68">
        <f>COUNTIFS('My Pokemon'!$A:$A,$B117)</f>
        <v>2</v>
      </c>
      <c r="D117" s="68">
        <f>INDEX('Pokemon Data'!$N:$N,MATCH($B117,'Pokemon Data'!$B:$B,0))</f>
        <v>0</v>
      </c>
      <c r="E117" s="70">
        <v>23</v>
      </c>
      <c r="F117" s="68">
        <f>COUNTIFS('My Pokemon'!$A:$A,$B117,'My Pokemon'!$CX:$CX,"Evolve")</f>
        <v>0</v>
      </c>
      <c r="G117" s="69">
        <f t="shared" si="5"/>
        <v>0</v>
      </c>
      <c r="H117" s="71" t="str">
        <f t="shared" si="10"/>
        <v/>
      </c>
      <c r="I117" s="68">
        <f t="shared" si="11"/>
        <v>0</v>
      </c>
      <c r="J117" s="66">
        <f t="shared" si="12"/>
        <v>2</v>
      </c>
    </row>
    <row r="118" spans="1:11" x14ac:dyDescent="0.25">
      <c r="A118" s="69">
        <f t="shared" si="9"/>
        <v>117</v>
      </c>
      <c r="B118" s="72" t="s">
        <v>269</v>
      </c>
      <c r="C118" s="68">
        <f>COUNTIFS('My Pokemon'!$A:$A,$B118)</f>
        <v>1</v>
      </c>
      <c r="D118" s="68">
        <f>INDEX('Pokemon Data'!$N:$N,MATCH($B118,'Pokemon Data'!$B:$B,0))</f>
        <v>50</v>
      </c>
      <c r="E118" s="70">
        <v>16</v>
      </c>
      <c r="F118" s="68">
        <f>COUNTIFS('My Pokemon'!$A:$A,$B118,'My Pokemon'!$CX:$CX,"Evolve")</f>
        <v>0</v>
      </c>
      <c r="G118" s="69">
        <f t="shared" si="5"/>
        <v>0</v>
      </c>
      <c r="H118" s="71">
        <f t="shared" si="10"/>
        <v>0.32</v>
      </c>
      <c r="I118" s="68">
        <f t="shared" si="11"/>
        <v>34</v>
      </c>
      <c r="J118" s="66">
        <f t="shared" si="12"/>
        <v>1</v>
      </c>
    </row>
    <row r="119" spans="1:11" x14ac:dyDescent="0.25">
      <c r="A119" s="69">
        <f t="shared" si="9"/>
        <v>118</v>
      </c>
      <c r="B119" s="68" t="s">
        <v>272</v>
      </c>
      <c r="C119" s="68">
        <f>COUNTIFS('My Pokemon'!$A:$A,$B119)</f>
        <v>2</v>
      </c>
      <c r="D119" s="68">
        <f>INDEX('Pokemon Data'!$N:$N,MATCH($B119,'Pokemon Data'!$B:$B,0))</f>
        <v>50</v>
      </c>
      <c r="E119" s="70">
        <v>9</v>
      </c>
      <c r="F119" s="68">
        <f>COUNTIFS('My Pokemon'!$A:$A,$B119,'My Pokemon'!$CX:$CX,"Evolve")</f>
        <v>0</v>
      </c>
      <c r="G119" s="69">
        <f t="shared" si="5"/>
        <v>0</v>
      </c>
      <c r="H119" s="71">
        <f t="shared" si="10"/>
        <v>0.18</v>
      </c>
      <c r="I119" s="68">
        <f t="shared" si="11"/>
        <v>41</v>
      </c>
      <c r="J119" s="66">
        <f t="shared" si="12"/>
        <v>2</v>
      </c>
    </row>
    <row r="120" spans="1:11" x14ac:dyDescent="0.25">
      <c r="A120" s="69">
        <f t="shared" si="9"/>
        <v>119</v>
      </c>
      <c r="B120" s="68" t="s">
        <v>274</v>
      </c>
      <c r="C120" s="68">
        <f>COUNTIFS('My Pokemon'!$A:$A,$B120)</f>
        <v>1</v>
      </c>
      <c r="D120" s="68">
        <f>INDEX('Pokemon Data'!$N:$N,MATCH($B120,'Pokemon Data'!$B:$B,0))</f>
        <v>0</v>
      </c>
      <c r="E120" s="70">
        <v>16</v>
      </c>
      <c r="F120" s="68">
        <f>COUNTIFS('My Pokemon'!$A:$A,$B120,'My Pokemon'!$CX:$CX,"Evolve")</f>
        <v>0</v>
      </c>
      <c r="G120" s="69">
        <f t="shared" si="5"/>
        <v>0</v>
      </c>
      <c r="H120" s="71" t="str">
        <f t="shared" si="10"/>
        <v/>
      </c>
      <c r="I120" s="68">
        <f t="shared" si="11"/>
        <v>0</v>
      </c>
      <c r="J120" s="66">
        <f t="shared" si="12"/>
        <v>1</v>
      </c>
    </row>
    <row r="121" spans="1:11" x14ac:dyDescent="0.25">
      <c r="A121" s="69">
        <f t="shared" si="9"/>
        <v>120</v>
      </c>
      <c r="B121" s="66" t="s">
        <v>275</v>
      </c>
      <c r="C121" s="68">
        <f>COUNTIFS('My Pokemon'!$A:$A,$B121)</f>
        <v>0</v>
      </c>
      <c r="D121" s="68">
        <f>INDEX('Pokemon Data'!$N:$N,MATCH($B121,'Pokemon Data'!$B:$B,0))</f>
        <v>0</v>
      </c>
      <c r="E121" s="70"/>
      <c r="F121" s="68">
        <f>COUNTIFS('My Pokemon'!$A:$A,$B121,'My Pokemon'!$CX:$CX,"Evolve")</f>
        <v>0</v>
      </c>
      <c r="G121" s="69">
        <f t="shared" si="5"/>
        <v>0</v>
      </c>
      <c r="H121" s="71" t="str">
        <f t="shared" si="10"/>
        <v/>
      </c>
      <c r="I121" s="68">
        <f t="shared" si="11"/>
        <v>0</v>
      </c>
      <c r="J121" s="66">
        <f t="shared" si="12"/>
        <v>0</v>
      </c>
    </row>
    <row r="122" spans="1:11" x14ac:dyDescent="0.25">
      <c r="A122" s="69">
        <f t="shared" si="9"/>
        <v>121</v>
      </c>
      <c r="B122" s="72" t="s">
        <v>276</v>
      </c>
      <c r="C122" s="68">
        <f>COUNTIFS('My Pokemon'!$A:$A,$B122)</f>
        <v>0</v>
      </c>
      <c r="D122" s="68">
        <f>INDEX('Pokemon Data'!$N:$N,MATCH($B122,'Pokemon Data'!$B:$B,0))</f>
        <v>25</v>
      </c>
      <c r="E122" s="70">
        <v>65</v>
      </c>
      <c r="F122" s="68">
        <f>COUNTIFS('My Pokemon'!$A:$A,$B122,'My Pokemon'!$CX:$CX,"Evolve")</f>
        <v>0</v>
      </c>
      <c r="G122" s="69">
        <f t="shared" si="5"/>
        <v>0</v>
      </c>
      <c r="H122" s="71">
        <f t="shared" si="10"/>
        <v>1</v>
      </c>
      <c r="I122" s="68">
        <f t="shared" si="11"/>
        <v>0</v>
      </c>
      <c r="J122" s="66">
        <f t="shared" si="12"/>
        <v>0</v>
      </c>
    </row>
    <row r="123" spans="1:11" x14ac:dyDescent="0.25">
      <c r="A123" s="69">
        <f t="shared" si="9"/>
        <v>122</v>
      </c>
      <c r="B123" s="68" t="s">
        <v>278</v>
      </c>
      <c r="C123" s="68">
        <f>COUNTIFS('My Pokemon'!$A:$A,$B123)</f>
        <v>1</v>
      </c>
      <c r="D123" s="68">
        <f>INDEX('Pokemon Data'!$N:$N,MATCH($B123,'Pokemon Data'!$B:$B,0))</f>
        <v>0</v>
      </c>
      <c r="E123" s="70">
        <v>3</v>
      </c>
      <c r="F123" s="68">
        <f>COUNTIFS('My Pokemon'!$A:$A,$B123,'My Pokemon'!$CX:$CX,"Evolve")</f>
        <v>0</v>
      </c>
      <c r="G123" s="69">
        <f t="shared" si="5"/>
        <v>0</v>
      </c>
      <c r="H123" s="71" t="str">
        <f t="shared" si="10"/>
        <v/>
      </c>
      <c r="I123" s="68">
        <f t="shared" si="11"/>
        <v>0</v>
      </c>
      <c r="J123" s="66">
        <f t="shared" si="12"/>
        <v>1</v>
      </c>
    </row>
    <row r="124" spans="1:11" x14ac:dyDescent="0.25">
      <c r="A124" s="69">
        <f t="shared" si="9"/>
        <v>123</v>
      </c>
      <c r="B124" s="66" t="s">
        <v>279</v>
      </c>
      <c r="C124" s="68">
        <f>COUNTIFS('My Pokemon'!$A:$A,$B124)</f>
        <v>0</v>
      </c>
      <c r="D124" s="68">
        <f>INDEX('Pokemon Data'!$N:$N,MATCH($B124,'Pokemon Data'!$B:$B,0))</f>
        <v>0</v>
      </c>
      <c r="E124" s="70"/>
      <c r="F124" s="68">
        <f>COUNTIFS('My Pokemon'!$A:$A,$B124,'My Pokemon'!$CX:$CX,"Evolve")</f>
        <v>0</v>
      </c>
      <c r="G124" s="69">
        <f t="shared" si="5"/>
        <v>0</v>
      </c>
      <c r="H124" s="71" t="str">
        <f t="shared" si="10"/>
        <v/>
      </c>
      <c r="I124" s="68">
        <f t="shared" si="11"/>
        <v>0</v>
      </c>
      <c r="J124" s="66">
        <f t="shared" si="12"/>
        <v>0</v>
      </c>
    </row>
    <row r="125" spans="1:11" x14ac:dyDescent="0.25">
      <c r="A125" s="69">
        <f t="shared" si="9"/>
        <v>124</v>
      </c>
      <c r="B125" s="66" t="s">
        <v>280</v>
      </c>
      <c r="C125" s="68">
        <f>COUNTIFS('My Pokemon'!$A:$A,$B125)</f>
        <v>0</v>
      </c>
      <c r="D125" s="68">
        <f>INDEX('Pokemon Data'!$N:$N,MATCH($B125,'Pokemon Data'!$B:$B,0))</f>
        <v>0</v>
      </c>
      <c r="E125" s="70"/>
      <c r="F125" s="68">
        <f>COUNTIFS('My Pokemon'!$A:$A,$B125,'My Pokemon'!$CX:$CX,"Evolve")</f>
        <v>0</v>
      </c>
      <c r="G125" s="69">
        <f t="shared" si="5"/>
        <v>0</v>
      </c>
      <c r="H125" s="71" t="str">
        <f t="shared" si="10"/>
        <v/>
      </c>
      <c r="I125" s="68">
        <f t="shared" si="11"/>
        <v>0</v>
      </c>
      <c r="J125" s="66">
        <f t="shared" si="12"/>
        <v>0</v>
      </c>
    </row>
    <row r="126" spans="1:11" x14ac:dyDescent="0.25">
      <c r="A126" s="69">
        <f t="shared" si="9"/>
        <v>125</v>
      </c>
      <c r="B126" s="66" t="s">
        <v>281</v>
      </c>
      <c r="C126" s="68">
        <f>COUNTIFS('My Pokemon'!$A:$A,$B126)</f>
        <v>0</v>
      </c>
      <c r="D126" s="68">
        <f>INDEX('Pokemon Data'!$N:$N,MATCH($B126,'Pokemon Data'!$B:$B,0))</f>
        <v>0</v>
      </c>
      <c r="E126" s="70"/>
      <c r="F126" s="68">
        <f>COUNTIFS('My Pokemon'!$A:$A,$B126,'My Pokemon'!$CX:$CX,"Evolve")</f>
        <v>0</v>
      </c>
      <c r="G126" s="69">
        <f t="shared" si="5"/>
        <v>0</v>
      </c>
      <c r="H126" s="71" t="str">
        <f t="shared" si="10"/>
        <v/>
      </c>
      <c r="I126" s="68">
        <f t="shared" si="11"/>
        <v>0</v>
      </c>
      <c r="J126" s="66">
        <f t="shared" si="12"/>
        <v>0</v>
      </c>
    </row>
    <row r="127" spans="1:11" x14ac:dyDescent="0.25">
      <c r="A127" s="69">
        <f t="shared" si="9"/>
        <v>126</v>
      </c>
      <c r="B127" s="68" t="s">
        <v>282</v>
      </c>
      <c r="C127" s="68">
        <f>COUNTIFS('My Pokemon'!$A:$A,$B127)</f>
        <v>2</v>
      </c>
      <c r="D127" s="68">
        <f>INDEX('Pokemon Data'!$N:$N,MATCH($B127,'Pokemon Data'!$B:$B,0))</f>
        <v>25</v>
      </c>
      <c r="E127" s="70">
        <v>63</v>
      </c>
      <c r="F127" s="68">
        <f>COUNTIFS('My Pokemon'!$A:$A,$B127,'My Pokemon'!$CX:$CX,"Evolve")</f>
        <v>0</v>
      </c>
      <c r="G127" s="69">
        <f t="shared" si="5"/>
        <v>2</v>
      </c>
      <c r="H127" s="71">
        <f t="shared" si="10"/>
        <v>0.6</v>
      </c>
      <c r="I127" s="68">
        <f t="shared" si="11"/>
        <v>10</v>
      </c>
      <c r="J127" s="66">
        <f t="shared" si="12"/>
        <v>0</v>
      </c>
      <c r="K127" s="68" t="s">
        <v>408</v>
      </c>
    </row>
    <row r="128" spans="1:11" x14ac:dyDescent="0.25">
      <c r="A128" s="69">
        <f t="shared" si="9"/>
        <v>127</v>
      </c>
      <c r="B128" s="66" t="s">
        <v>285</v>
      </c>
      <c r="C128" s="68">
        <f>COUNTIFS('My Pokemon'!$A:$A,$B128)</f>
        <v>0</v>
      </c>
      <c r="D128" s="68">
        <f>INDEX('Pokemon Data'!$N:$N,MATCH($B128,'Pokemon Data'!$B:$B,0))</f>
        <v>0</v>
      </c>
      <c r="E128" s="70"/>
      <c r="F128" s="68">
        <f>COUNTIFS('My Pokemon'!$A:$A,$B128,'My Pokemon'!$CX:$CX,"Evolve")</f>
        <v>0</v>
      </c>
      <c r="G128" s="69">
        <f t="shared" ref="G128:G191" si="13">IF(D128=0,0,MAX(MIN(C128,INT((E128-1)/(D128-1))),0))</f>
        <v>0</v>
      </c>
      <c r="H128" s="71" t="str">
        <f t="shared" ref="H128:H191" si="14">IFERROR((D128-I128)/D128,"")</f>
        <v/>
      </c>
      <c r="I128" s="68">
        <f t="shared" ref="I128:I191" si="15">IFERROR(MAX(D128-(SUM(E128,G128)-G128*D128),0),"")</f>
        <v>0</v>
      </c>
      <c r="J128" s="66">
        <f t="shared" ref="J128:J191" si="16">IFERROR(C128-G128,"")</f>
        <v>0</v>
      </c>
    </row>
    <row r="129" spans="1:10" x14ac:dyDescent="0.25">
      <c r="A129" s="69">
        <f t="shared" si="9"/>
        <v>128</v>
      </c>
      <c r="B129" s="66" t="s">
        <v>286</v>
      </c>
      <c r="C129" s="68">
        <f>COUNTIFS('My Pokemon'!$A:$A,$B129)</f>
        <v>0</v>
      </c>
      <c r="D129" s="68">
        <f>INDEX('Pokemon Data'!$N:$N,MATCH($B129,'Pokemon Data'!$B:$B,0))</f>
        <v>0</v>
      </c>
      <c r="E129" s="70"/>
      <c r="F129" s="68">
        <f>COUNTIFS('My Pokemon'!$A:$A,$B129,'My Pokemon'!$CX:$CX,"Evolve")</f>
        <v>0</v>
      </c>
      <c r="G129" s="69">
        <f t="shared" si="13"/>
        <v>0</v>
      </c>
      <c r="H129" s="71" t="str">
        <f t="shared" si="14"/>
        <v/>
      </c>
      <c r="I129" s="68">
        <f t="shared" si="15"/>
        <v>0</v>
      </c>
      <c r="J129" s="66">
        <f t="shared" si="16"/>
        <v>0</v>
      </c>
    </row>
    <row r="130" spans="1:10" x14ac:dyDescent="0.25">
      <c r="A130" s="69">
        <f t="shared" si="9"/>
        <v>129</v>
      </c>
      <c r="B130" s="66" t="s">
        <v>287</v>
      </c>
      <c r="C130" s="68">
        <f>COUNTIFS('My Pokemon'!$A:$A,$B130)</f>
        <v>0</v>
      </c>
      <c r="D130" s="68">
        <f>INDEX('Pokemon Data'!$N:$N,MATCH($B130,'Pokemon Data'!$B:$B,0))</f>
        <v>0</v>
      </c>
      <c r="E130" s="70"/>
      <c r="F130" s="68">
        <f>COUNTIFS('My Pokemon'!$A:$A,$B130,'My Pokemon'!$CX:$CX,"Evolve")</f>
        <v>0</v>
      </c>
      <c r="G130" s="69">
        <f t="shared" si="13"/>
        <v>0</v>
      </c>
      <c r="H130" s="71" t="str">
        <f t="shared" si="14"/>
        <v/>
      </c>
      <c r="I130" s="68">
        <f t="shared" si="15"/>
        <v>0</v>
      </c>
      <c r="J130" s="66">
        <f t="shared" si="16"/>
        <v>0</v>
      </c>
    </row>
    <row r="131" spans="1:10" x14ac:dyDescent="0.25">
      <c r="A131" s="69">
        <f t="shared" si="9"/>
        <v>130</v>
      </c>
      <c r="B131" s="72" t="s">
        <v>453</v>
      </c>
      <c r="C131" s="68">
        <f>COUNTIFS('My Pokemon'!$A:$A,$B131)</f>
        <v>0</v>
      </c>
      <c r="D131" s="68">
        <f>INDEX('Pokemon Data'!$N:$N,MATCH($B131,'Pokemon Data'!$B:$B,0))</f>
        <v>25</v>
      </c>
      <c r="E131" s="70"/>
      <c r="F131" s="68">
        <f>COUNTIFS('My Pokemon'!$A:$A,$B131,'My Pokemon'!$CX:$CX,"Evolve")</f>
        <v>0</v>
      </c>
      <c r="G131" s="69">
        <f t="shared" si="13"/>
        <v>0</v>
      </c>
      <c r="H131" s="71">
        <f t="shared" si="14"/>
        <v>0</v>
      </c>
      <c r="I131" s="68">
        <f t="shared" si="15"/>
        <v>25</v>
      </c>
      <c r="J131" s="66">
        <f t="shared" si="16"/>
        <v>0</v>
      </c>
    </row>
    <row r="132" spans="1:10" x14ac:dyDescent="0.25">
      <c r="A132" s="69">
        <f t="shared" ref="A132:A195" si="17">A131+1</f>
        <v>131</v>
      </c>
      <c r="B132" s="72" t="s">
        <v>456</v>
      </c>
      <c r="C132" s="68">
        <f>COUNTIFS('My Pokemon'!$A:$A,$B132)</f>
        <v>0</v>
      </c>
      <c r="D132" s="68">
        <f>INDEX('Pokemon Data'!$N:$N,MATCH($B132,'Pokemon Data'!$B:$B,0))</f>
        <v>25</v>
      </c>
      <c r="E132" s="70"/>
      <c r="F132" s="68">
        <f>COUNTIFS('My Pokemon'!$A:$A,$B132,'My Pokemon'!$CX:$CX,"Evolve")</f>
        <v>0</v>
      </c>
      <c r="G132" s="69">
        <f t="shared" si="13"/>
        <v>0</v>
      </c>
      <c r="H132" s="71">
        <f t="shared" si="14"/>
        <v>0</v>
      </c>
      <c r="I132" s="68">
        <f t="shared" si="15"/>
        <v>25</v>
      </c>
      <c r="J132" s="66">
        <f t="shared" si="16"/>
        <v>0</v>
      </c>
    </row>
    <row r="133" spans="1:10" x14ac:dyDescent="0.25">
      <c r="A133" s="69">
        <f t="shared" si="17"/>
        <v>132</v>
      </c>
      <c r="B133" s="72" t="s">
        <v>459</v>
      </c>
      <c r="C133" s="68">
        <f>COUNTIFS('My Pokemon'!$A:$A,$B133)</f>
        <v>0</v>
      </c>
      <c r="D133" s="68">
        <f>INDEX('Pokemon Data'!$N:$N,MATCH($B133,'Pokemon Data'!$B:$B,0))</f>
        <v>25</v>
      </c>
      <c r="E133" s="70"/>
      <c r="F133" s="68">
        <f>COUNTIFS('My Pokemon'!$A:$A,$B133,'My Pokemon'!$CX:$CX,"Evolve")</f>
        <v>0</v>
      </c>
      <c r="G133" s="69">
        <f t="shared" si="13"/>
        <v>0</v>
      </c>
      <c r="H133" s="71">
        <f t="shared" si="14"/>
        <v>0</v>
      </c>
      <c r="I133" s="68">
        <f t="shared" si="15"/>
        <v>25</v>
      </c>
      <c r="J133" s="66">
        <f t="shared" si="16"/>
        <v>0</v>
      </c>
    </row>
    <row r="134" spans="1:10" x14ac:dyDescent="0.25">
      <c r="A134" s="69">
        <f t="shared" si="17"/>
        <v>133</v>
      </c>
      <c r="B134" s="72" t="s">
        <v>462</v>
      </c>
      <c r="C134" s="68">
        <f>COUNTIFS('My Pokemon'!$A:$A,$B134)</f>
        <v>0</v>
      </c>
      <c r="D134" s="68">
        <f>INDEX('Pokemon Data'!$N:$N,MATCH($B134,'Pokemon Data'!$B:$B,0))</f>
        <v>50</v>
      </c>
      <c r="E134" s="70"/>
      <c r="F134" s="68">
        <f>COUNTIFS('My Pokemon'!$A:$A,$B134,'My Pokemon'!$CX:$CX,"Evolve")</f>
        <v>0</v>
      </c>
      <c r="G134" s="69">
        <f t="shared" si="13"/>
        <v>0</v>
      </c>
      <c r="H134" s="71">
        <f t="shared" si="14"/>
        <v>0</v>
      </c>
      <c r="I134" s="68">
        <f t="shared" si="15"/>
        <v>50</v>
      </c>
      <c r="J134" s="66">
        <f t="shared" si="16"/>
        <v>0</v>
      </c>
    </row>
    <row r="135" spans="1:10" x14ac:dyDescent="0.25">
      <c r="A135" s="69">
        <f t="shared" si="17"/>
        <v>134</v>
      </c>
      <c r="B135" s="72" t="s">
        <v>464</v>
      </c>
      <c r="C135" s="68">
        <f>COUNTIFS('My Pokemon'!$A:$A,$B135)</f>
        <v>0</v>
      </c>
      <c r="D135" s="68">
        <f>INDEX('Pokemon Data'!$N:$N,MATCH($B135,'Pokemon Data'!$B:$B,0))</f>
        <v>50</v>
      </c>
      <c r="E135" s="70"/>
      <c r="F135" s="68">
        <f>COUNTIFS('My Pokemon'!$A:$A,$B135,'My Pokemon'!$CX:$CX,"Evolve")</f>
        <v>0</v>
      </c>
      <c r="G135" s="69">
        <f t="shared" si="13"/>
        <v>0</v>
      </c>
      <c r="H135" s="71">
        <f t="shared" si="14"/>
        <v>0</v>
      </c>
      <c r="I135" s="68">
        <f t="shared" si="15"/>
        <v>50</v>
      </c>
      <c r="J135" s="66">
        <f t="shared" si="16"/>
        <v>0</v>
      </c>
    </row>
    <row r="136" spans="1:10" x14ac:dyDescent="0.25">
      <c r="A136" s="69">
        <f t="shared" si="17"/>
        <v>135</v>
      </c>
      <c r="B136" s="72" t="s">
        <v>466</v>
      </c>
      <c r="C136" s="68">
        <f>COUNTIFS('My Pokemon'!$A:$A,$B136)</f>
        <v>0</v>
      </c>
      <c r="D136" s="68">
        <f>INDEX('Pokemon Data'!$N:$N,MATCH($B136,'Pokemon Data'!$B:$B,0))</f>
        <v>12</v>
      </c>
      <c r="E136" s="70"/>
      <c r="F136" s="68">
        <f>COUNTIFS('My Pokemon'!$A:$A,$B136,'My Pokemon'!$CX:$CX,"Evolve")</f>
        <v>0</v>
      </c>
      <c r="G136" s="69">
        <f t="shared" si="13"/>
        <v>0</v>
      </c>
      <c r="H136" s="71">
        <f t="shared" si="14"/>
        <v>0</v>
      </c>
      <c r="I136" s="68">
        <f t="shared" si="15"/>
        <v>12</v>
      </c>
      <c r="J136" s="66">
        <f t="shared" si="16"/>
        <v>0</v>
      </c>
    </row>
    <row r="137" spans="1:10" x14ac:dyDescent="0.25">
      <c r="A137" s="69">
        <f t="shared" si="17"/>
        <v>136</v>
      </c>
      <c r="B137" s="72" t="s">
        <v>471</v>
      </c>
      <c r="C137" s="68">
        <f>COUNTIFS('My Pokemon'!$A:$A,$B137)</f>
        <v>0</v>
      </c>
      <c r="D137" s="68">
        <f>INDEX('Pokemon Data'!$N:$N,MATCH($B137,'Pokemon Data'!$B:$B,0))</f>
        <v>25</v>
      </c>
      <c r="E137" s="70"/>
      <c r="F137" s="68">
        <f>COUNTIFS('My Pokemon'!$A:$A,$B137,'My Pokemon'!$CX:$CX,"Evolve")</f>
        <v>0</v>
      </c>
      <c r="G137" s="69">
        <f t="shared" si="13"/>
        <v>0</v>
      </c>
      <c r="H137" s="71">
        <f t="shared" si="14"/>
        <v>0</v>
      </c>
      <c r="I137" s="68">
        <f t="shared" si="15"/>
        <v>25</v>
      </c>
      <c r="J137" s="66">
        <f t="shared" si="16"/>
        <v>0</v>
      </c>
    </row>
    <row r="138" spans="1:10" x14ac:dyDescent="0.25">
      <c r="A138" s="69">
        <f t="shared" si="17"/>
        <v>137</v>
      </c>
      <c r="B138" s="72" t="s">
        <v>474</v>
      </c>
      <c r="C138" s="68">
        <f>COUNTIFS('My Pokemon'!$A:$A,$B138)</f>
        <v>0</v>
      </c>
      <c r="D138" s="68">
        <f>INDEX('Pokemon Data'!$N:$N,MATCH($B138,'Pokemon Data'!$B:$B,0))</f>
        <v>25</v>
      </c>
      <c r="E138" s="70"/>
      <c r="F138" s="68">
        <f>COUNTIFS('My Pokemon'!$A:$A,$B138,'My Pokemon'!$CX:$CX,"Evolve")</f>
        <v>0</v>
      </c>
      <c r="G138" s="69">
        <f t="shared" si="13"/>
        <v>0</v>
      </c>
      <c r="H138" s="71">
        <f t="shared" si="14"/>
        <v>0</v>
      </c>
      <c r="I138" s="68">
        <f t="shared" si="15"/>
        <v>25</v>
      </c>
      <c r="J138" s="66">
        <f t="shared" si="16"/>
        <v>0</v>
      </c>
    </row>
    <row r="139" spans="1:10" x14ac:dyDescent="0.25">
      <c r="A139" s="69">
        <f t="shared" si="17"/>
        <v>138</v>
      </c>
      <c r="B139" s="72" t="s">
        <v>477</v>
      </c>
      <c r="C139" s="68">
        <f>COUNTIFS('My Pokemon'!$A:$A,$B139)</f>
        <v>0</v>
      </c>
      <c r="D139" s="68">
        <f>INDEX('Pokemon Data'!$N:$N,MATCH($B139,'Pokemon Data'!$B:$B,0))</f>
        <v>50</v>
      </c>
      <c r="E139" s="70"/>
      <c r="F139" s="68">
        <f>COUNTIFS('My Pokemon'!$A:$A,$B139,'My Pokemon'!$CX:$CX,"Evolve")</f>
        <v>0</v>
      </c>
      <c r="G139" s="69">
        <f t="shared" si="13"/>
        <v>0</v>
      </c>
      <c r="H139" s="71">
        <f t="shared" si="14"/>
        <v>0</v>
      </c>
      <c r="I139" s="68">
        <f t="shared" si="15"/>
        <v>50</v>
      </c>
      <c r="J139" s="66">
        <f t="shared" si="16"/>
        <v>0</v>
      </c>
    </row>
    <row r="140" spans="1:10" x14ac:dyDescent="0.25">
      <c r="A140" s="69">
        <f t="shared" si="17"/>
        <v>139</v>
      </c>
      <c r="B140" s="72" t="s">
        <v>479</v>
      </c>
      <c r="C140" s="68">
        <f>COUNTIFS('My Pokemon'!$A:$A,$B140)</f>
        <v>0</v>
      </c>
      <c r="D140" s="68">
        <f>INDEX('Pokemon Data'!$N:$N,MATCH($B140,'Pokemon Data'!$B:$B,0))</f>
        <v>50</v>
      </c>
      <c r="E140" s="70"/>
      <c r="F140" s="68">
        <f>COUNTIFS('My Pokemon'!$A:$A,$B140,'My Pokemon'!$CX:$CX,"Evolve")</f>
        <v>0</v>
      </c>
      <c r="G140" s="69">
        <f t="shared" si="13"/>
        <v>0</v>
      </c>
      <c r="H140" s="71">
        <f t="shared" si="14"/>
        <v>0</v>
      </c>
      <c r="I140" s="68">
        <f t="shared" si="15"/>
        <v>50</v>
      </c>
      <c r="J140" s="66">
        <f t="shared" si="16"/>
        <v>0</v>
      </c>
    </row>
    <row r="141" spans="1:10" x14ac:dyDescent="0.25">
      <c r="A141" s="69">
        <f t="shared" si="17"/>
        <v>140</v>
      </c>
      <c r="B141" s="72" t="s">
        <v>481</v>
      </c>
      <c r="C141" s="68">
        <f>COUNTIFS('My Pokemon'!$A:$A,$B141)</f>
        <v>0</v>
      </c>
      <c r="D141" s="68">
        <f>INDEX('Pokemon Data'!$N:$N,MATCH($B141,'Pokemon Data'!$B:$B,0))</f>
        <v>25</v>
      </c>
      <c r="E141" s="70"/>
      <c r="F141" s="68">
        <f>COUNTIFS('My Pokemon'!$A:$A,$B141,'My Pokemon'!$CX:$CX,"Evolve")</f>
        <v>0</v>
      </c>
      <c r="G141" s="69">
        <f t="shared" si="13"/>
        <v>0</v>
      </c>
      <c r="H141" s="71">
        <f t="shared" si="14"/>
        <v>0</v>
      </c>
      <c r="I141" s="68">
        <f t="shared" si="15"/>
        <v>25</v>
      </c>
      <c r="J141" s="66">
        <f t="shared" si="16"/>
        <v>0</v>
      </c>
    </row>
    <row r="142" spans="1:10" x14ac:dyDescent="0.25">
      <c r="A142" s="69">
        <f t="shared" si="17"/>
        <v>141</v>
      </c>
      <c r="B142" s="72" t="s">
        <v>484</v>
      </c>
      <c r="C142" s="68">
        <f>COUNTIFS('My Pokemon'!$A:$A,$B142)</f>
        <v>0</v>
      </c>
      <c r="D142" s="68">
        <f>INDEX('Pokemon Data'!$N:$N,MATCH($B142,'Pokemon Data'!$B:$B,0))</f>
        <v>50</v>
      </c>
      <c r="E142" s="70"/>
      <c r="F142" s="68">
        <f>COUNTIFS('My Pokemon'!$A:$A,$B142,'My Pokemon'!$CX:$CX,"Evolve")</f>
        <v>0</v>
      </c>
      <c r="G142" s="69">
        <f t="shared" si="13"/>
        <v>0</v>
      </c>
      <c r="H142" s="71">
        <f t="shared" si="14"/>
        <v>0</v>
      </c>
      <c r="I142" s="68">
        <f t="shared" si="15"/>
        <v>50</v>
      </c>
      <c r="J142" s="66">
        <f t="shared" si="16"/>
        <v>0</v>
      </c>
    </row>
    <row r="143" spans="1:10" x14ac:dyDescent="0.25">
      <c r="A143" s="69">
        <f t="shared" si="17"/>
        <v>142</v>
      </c>
      <c r="B143" s="72" t="s">
        <v>486</v>
      </c>
      <c r="C143" s="68">
        <f>COUNTIFS('My Pokemon'!$A:$A,$B143)</f>
        <v>0</v>
      </c>
      <c r="D143" s="68">
        <f>INDEX('Pokemon Data'!$N:$N,MATCH($B143,'Pokemon Data'!$B:$B,0))</f>
        <v>50</v>
      </c>
      <c r="E143" s="70"/>
      <c r="F143" s="68">
        <f>COUNTIFS('My Pokemon'!$A:$A,$B143,'My Pokemon'!$CX:$CX,"Evolve")</f>
        <v>0</v>
      </c>
      <c r="G143" s="69">
        <f t="shared" si="13"/>
        <v>0</v>
      </c>
      <c r="H143" s="71">
        <f t="shared" si="14"/>
        <v>0</v>
      </c>
      <c r="I143" s="68">
        <f t="shared" si="15"/>
        <v>50</v>
      </c>
      <c r="J143" s="66">
        <f t="shared" si="16"/>
        <v>0</v>
      </c>
    </row>
    <row r="144" spans="1:10" x14ac:dyDescent="0.25">
      <c r="A144" s="69">
        <f t="shared" si="17"/>
        <v>143</v>
      </c>
      <c r="B144" s="72" t="s">
        <v>488</v>
      </c>
      <c r="C144" s="68">
        <f>COUNTIFS('My Pokemon'!$A:$A,$B144)</f>
        <v>0</v>
      </c>
      <c r="D144" s="68">
        <f>INDEX('Pokemon Data'!$N:$N,MATCH($B144,'Pokemon Data'!$B:$B,0))</f>
        <v>25</v>
      </c>
      <c r="E144" s="70"/>
      <c r="F144" s="68">
        <f>COUNTIFS('My Pokemon'!$A:$A,$B144,'My Pokemon'!$CX:$CX,"Evolve")</f>
        <v>0</v>
      </c>
      <c r="G144" s="69">
        <f t="shared" si="13"/>
        <v>0</v>
      </c>
      <c r="H144" s="71">
        <f t="shared" si="14"/>
        <v>0</v>
      </c>
      <c r="I144" s="68">
        <f t="shared" si="15"/>
        <v>25</v>
      </c>
      <c r="J144" s="66">
        <f t="shared" si="16"/>
        <v>0</v>
      </c>
    </row>
    <row r="145" spans="1:10" x14ac:dyDescent="0.25">
      <c r="A145" s="69">
        <f t="shared" si="17"/>
        <v>144</v>
      </c>
      <c r="B145" s="72" t="s">
        <v>491</v>
      </c>
      <c r="C145" s="68">
        <f>COUNTIFS('My Pokemon'!$A:$A,$B145)</f>
        <v>0</v>
      </c>
      <c r="D145" s="68">
        <f>INDEX('Pokemon Data'!$N:$N,MATCH($B145,'Pokemon Data'!$B:$B,0))</f>
        <v>50</v>
      </c>
      <c r="E145" s="70"/>
      <c r="F145" s="68">
        <f>COUNTIFS('My Pokemon'!$A:$A,$B145,'My Pokemon'!$CX:$CX,"Evolve")</f>
        <v>0</v>
      </c>
      <c r="G145" s="69">
        <f t="shared" si="13"/>
        <v>0</v>
      </c>
      <c r="H145" s="71">
        <f t="shared" si="14"/>
        <v>0</v>
      </c>
      <c r="I145" s="68">
        <f t="shared" si="15"/>
        <v>50</v>
      </c>
      <c r="J145" s="66">
        <f t="shared" si="16"/>
        <v>0</v>
      </c>
    </row>
    <row r="146" spans="1:10" x14ac:dyDescent="0.25">
      <c r="A146" s="69">
        <f t="shared" si="17"/>
        <v>145</v>
      </c>
      <c r="B146" s="72" t="s">
        <v>494</v>
      </c>
      <c r="C146" s="68">
        <f>COUNTIFS('My Pokemon'!$A:$A,$B146)</f>
        <v>0</v>
      </c>
      <c r="D146" s="68">
        <f>INDEX('Pokemon Data'!$N:$N,MATCH($B146,'Pokemon Data'!$B:$B,0))</f>
        <v>12</v>
      </c>
      <c r="E146" s="70"/>
      <c r="F146" s="68">
        <f>COUNTIFS('My Pokemon'!$A:$A,$B146,'My Pokemon'!$CX:$CX,"Evolve")</f>
        <v>0</v>
      </c>
      <c r="G146" s="69">
        <f t="shared" si="13"/>
        <v>0</v>
      </c>
      <c r="H146" s="71">
        <f t="shared" si="14"/>
        <v>0</v>
      </c>
      <c r="I146" s="68">
        <f t="shared" si="15"/>
        <v>12</v>
      </c>
      <c r="J146" s="66">
        <f t="shared" si="16"/>
        <v>0</v>
      </c>
    </row>
    <row r="147" spans="1:10" x14ac:dyDescent="0.25">
      <c r="A147" s="69">
        <f t="shared" si="17"/>
        <v>146</v>
      </c>
      <c r="B147" s="72" t="s">
        <v>497</v>
      </c>
      <c r="C147" s="68">
        <f>COUNTIFS('My Pokemon'!$A:$A,$B147)</f>
        <v>0</v>
      </c>
      <c r="D147" s="68">
        <f>INDEX('Pokemon Data'!$N:$N,MATCH($B147,'Pokemon Data'!$B:$B,0))</f>
        <v>50</v>
      </c>
      <c r="E147" s="70"/>
      <c r="F147" s="68">
        <f>COUNTIFS('My Pokemon'!$A:$A,$B147,'My Pokemon'!$CX:$CX,"Evolve")</f>
        <v>0</v>
      </c>
      <c r="G147" s="69">
        <f t="shared" si="13"/>
        <v>0</v>
      </c>
      <c r="H147" s="71">
        <f t="shared" si="14"/>
        <v>0</v>
      </c>
      <c r="I147" s="68">
        <f t="shared" si="15"/>
        <v>50</v>
      </c>
      <c r="J147" s="66">
        <f t="shared" si="16"/>
        <v>0</v>
      </c>
    </row>
    <row r="148" spans="1:10" x14ac:dyDescent="0.25">
      <c r="A148" s="69">
        <f t="shared" si="17"/>
        <v>147</v>
      </c>
      <c r="B148" s="72" t="s">
        <v>500</v>
      </c>
      <c r="C148" s="68">
        <f>COUNTIFS('My Pokemon'!$A:$A,$B148)</f>
        <v>0</v>
      </c>
      <c r="D148" s="68">
        <f>INDEX('Pokemon Data'!$N:$N,MATCH($B148,'Pokemon Data'!$B:$B,0))</f>
        <v>0</v>
      </c>
      <c r="E148" s="70"/>
      <c r="F148" s="68">
        <f>COUNTIFS('My Pokemon'!$A:$A,$B148,'My Pokemon'!$CX:$CX,"Evolve")</f>
        <v>0</v>
      </c>
      <c r="G148" s="69">
        <f t="shared" si="13"/>
        <v>0</v>
      </c>
      <c r="H148" s="71" t="str">
        <f t="shared" si="14"/>
        <v/>
      </c>
      <c r="I148" s="68">
        <f t="shared" si="15"/>
        <v>0</v>
      </c>
      <c r="J148" s="66">
        <f t="shared" si="16"/>
        <v>0</v>
      </c>
    </row>
    <row r="149" spans="1:10" x14ac:dyDescent="0.25">
      <c r="A149" s="69">
        <f t="shared" si="17"/>
        <v>148</v>
      </c>
      <c r="B149" s="72" t="s">
        <v>501</v>
      </c>
      <c r="C149" s="68">
        <f>COUNTIFS('My Pokemon'!$A:$A,$B149)</f>
        <v>0</v>
      </c>
      <c r="D149" s="68">
        <f>INDEX('Pokemon Data'!$N:$N,MATCH($B149,'Pokemon Data'!$B:$B,0))</f>
        <v>50</v>
      </c>
      <c r="E149" s="70"/>
      <c r="F149" s="68">
        <f>COUNTIFS('My Pokemon'!$A:$A,$B149,'My Pokemon'!$CX:$CX,"Evolve")</f>
        <v>0</v>
      </c>
      <c r="G149" s="69">
        <f t="shared" si="13"/>
        <v>0</v>
      </c>
      <c r="H149" s="71">
        <f t="shared" si="14"/>
        <v>0</v>
      </c>
      <c r="I149" s="68">
        <f t="shared" si="15"/>
        <v>50</v>
      </c>
      <c r="J149" s="66">
        <f t="shared" si="16"/>
        <v>0</v>
      </c>
    </row>
    <row r="150" spans="1:10" x14ac:dyDescent="0.25">
      <c r="A150" s="69">
        <f t="shared" si="17"/>
        <v>149</v>
      </c>
      <c r="B150" s="72" t="s">
        <v>503</v>
      </c>
      <c r="C150" s="68">
        <f>COUNTIFS('My Pokemon'!$A:$A,$B150)</f>
        <v>0</v>
      </c>
      <c r="D150" s="68">
        <f>INDEX('Pokemon Data'!$N:$N,MATCH($B150,'Pokemon Data'!$B:$B,0))</f>
        <v>0</v>
      </c>
      <c r="E150" s="70"/>
      <c r="F150" s="68">
        <f>COUNTIFS('My Pokemon'!$A:$A,$B150,'My Pokemon'!$CX:$CX,"Evolve")</f>
        <v>0</v>
      </c>
      <c r="G150" s="69">
        <f t="shared" si="13"/>
        <v>0</v>
      </c>
      <c r="H150" s="71" t="str">
        <f t="shared" si="14"/>
        <v/>
      </c>
      <c r="I150" s="68">
        <f t="shared" si="15"/>
        <v>0</v>
      </c>
      <c r="J150" s="66">
        <f t="shared" si="16"/>
        <v>0</v>
      </c>
    </row>
    <row r="151" spans="1:10" x14ac:dyDescent="0.25">
      <c r="A151" s="69">
        <f t="shared" si="17"/>
        <v>150</v>
      </c>
      <c r="B151" s="72" t="s">
        <v>504</v>
      </c>
      <c r="C151" s="68">
        <f>COUNTIFS('My Pokemon'!$A:$A,$B151)</f>
        <v>0</v>
      </c>
      <c r="D151" s="68">
        <f>INDEX('Pokemon Data'!$N:$N,MATCH($B151,'Pokemon Data'!$B:$B,0))</f>
        <v>0</v>
      </c>
      <c r="E151" s="70"/>
      <c r="F151" s="68">
        <f>COUNTIFS('My Pokemon'!$A:$A,$B151,'My Pokemon'!$CX:$CX,"Evolve")</f>
        <v>0</v>
      </c>
      <c r="G151" s="69">
        <f t="shared" si="13"/>
        <v>0</v>
      </c>
      <c r="H151" s="71" t="str">
        <f t="shared" si="14"/>
        <v/>
      </c>
      <c r="I151" s="68">
        <f t="shared" si="15"/>
        <v>0</v>
      </c>
      <c r="J151" s="66">
        <f t="shared" si="16"/>
        <v>0</v>
      </c>
    </row>
    <row r="152" spans="1:10" x14ac:dyDescent="0.25">
      <c r="A152" s="69">
        <f t="shared" si="17"/>
        <v>151</v>
      </c>
      <c r="B152" s="72" t="s">
        <v>505</v>
      </c>
      <c r="C152" s="68">
        <f>COUNTIFS('My Pokemon'!$A:$A,$B152)</f>
        <v>0</v>
      </c>
      <c r="D152" s="68">
        <f>INDEX('Pokemon Data'!$N:$N,MATCH($B152,'Pokemon Data'!$B:$B,0))</f>
        <v>25</v>
      </c>
      <c r="E152" s="70"/>
      <c r="F152" s="68">
        <f>COUNTIFS('My Pokemon'!$A:$A,$B152,'My Pokemon'!$CX:$CX,"Evolve")</f>
        <v>0</v>
      </c>
      <c r="G152" s="69">
        <f t="shared" si="13"/>
        <v>0</v>
      </c>
      <c r="H152" s="71">
        <f t="shared" si="14"/>
        <v>0</v>
      </c>
      <c r="I152" s="68">
        <f t="shared" si="15"/>
        <v>25</v>
      </c>
      <c r="J152" s="66">
        <f t="shared" si="16"/>
        <v>0</v>
      </c>
    </row>
    <row r="153" spans="1:10" x14ac:dyDescent="0.25">
      <c r="A153" s="69">
        <f t="shared" si="17"/>
        <v>152</v>
      </c>
      <c r="B153" s="72" t="s">
        <v>508</v>
      </c>
      <c r="C153" s="68">
        <f>COUNTIFS('My Pokemon'!$A:$A,$B153)</f>
        <v>0</v>
      </c>
      <c r="D153" s="68">
        <f>INDEX('Pokemon Data'!$N:$N,MATCH($B153,'Pokemon Data'!$B:$B,0))</f>
        <v>50</v>
      </c>
      <c r="E153" s="70"/>
      <c r="F153" s="68">
        <f>COUNTIFS('My Pokemon'!$A:$A,$B153,'My Pokemon'!$CX:$CX,"Evolve")</f>
        <v>0</v>
      </c>
      <c r="G153" s="69">
        <f t="shared" si="13"/>
        <v>0</v>
      </c>
      <c r="H153" s="71">
        <f t="shared" si="14"/>
        <v>0</v>
      </c>
      <c r="I153" s="68">
        <f t="shared" si="15"/>
        <v>50</v>
      </c>
      <c r="J153" s="66">
        <f t="shared" si="16"/>
        <v>0</v>
      </c>
    </row>
    <row r="154" spans="1:10" x14ac:dyDescent="0.25">
      <c r="A154" s="69">
        <f t="shared" si="17"/>
        <v>153</v>
      </c>
      <c r="B154" s="72" t="s">
        <v>510</v>
      </c>
      <c r="C154" s="68">
        <f>COUNTIFS('My Pokemon'!$A:$A,$B154)</f>
        <v>0</v>
      </c>
      <c r="D154" s="68">
        <f>INDEX('Pokemon Data'!$N:$N,MATCH($B154,'Pokemon Data'!$B:$B,0))</f>
        <v>50</v>
      </c>
      <c r="E154" s="70"/>
      <c r="F154" s="68">
        <f>COUNTIFS('My Pokemon'!$A:$A,$B154,'My Pokemon'!$CX:$CX,"Evolve")</f>
        <v>0</v>
      </c>
      <c r="G154" s="69">
        <f t="shared" si="13"/>
        <v>0</v>
      </c>
      <c r="H154" s="71">
        <f t="shared" si="14"/>
        <v>0</v>
      </c>
      <c r="I154" s="68">
        <f t="shared" si="15"/>
        <v>50</v>
      </c>
      <c r="J154" s="66">
        <f t="shared" si="16"/>
        <v>0</v>
      </c>
    </row>
    <row r="155" spans="1:10" x14ac:dyDescent="0.25">
      <c r="A155" s="69">
        <f t="shared" si="17"/>
        <v>154</v>
      </c>
      <c r="B155" s="72" t="s">
        <v>512</v>
      </c>
      <c r="C155" s="68">
        <f>COUNTIFS('My Pokemon'!$A:$A,$B155)</f>
        <v>0</v>
      </c>
      <c r="D155" s="68">
        <f>INDEX('Pokemon Data'!$N:$N,MATCH($B155,'Pokemon Data'!$B:$B,0))</f>
        <v>0</v>
      </c>
      <c r="E155" s="70"/>
      <c r="F155" s="68">
        <f>COUNTIFS('My Pokemon'!$A:$A,$B155,'My Pokemon'!$CX:$CX,"Evolve")</f>
        <v>0</v>
      </c>
      <c r="G155" s="69">
        <f t="shared" si="13"/>
        <v>0</v>
      </c>
      <c r="H155" s="71" t="str">
        <f t="shared" si="14"/>
        <v/>
      </c>
      <c r="I155" s="68">
        <f t="shared" si="15"/>
        <v>0</v>
      </c>
      <c r="J155" s="66">
        <f t="shared" si="16"/>
        <v>0</v>
      </c>
    </row>
    <row r="156" spans="1:10" x14ac:dyDescent="0.25">
      <c r="A156" s="69">
        <f t="shared" si="17"/>
        <v>155</v>
      </c>
      <c r="B156" s="72" t="s">
        <v>513</v>
      </c>
      <c r="C156" s="68">
        <f>COUNTIFS('My Pokemon'!$A:$A,$B156)</f>
        <v>0</v>
      </c>
      <c r="D156" s="68">
        <f>INDEX('Pokemon Data'!$N:$N,MATCH($B156,'Pokemon Data'!$B:$B,0))</f>
        <v>0</v>
      </c>
      <c r="E156" s="70"/>
      <c r="F156" s="68">
        <f>COUNTIFS('My Pokemon'!$A:$A,$B156,'My Pokemon'!$CX:$CX,"Evolve")</f>
        <v>0</v>
      </c>
      <c r="G156" s="69">
        <f t="shared" si="13"/>
        <v>0</v>
      </c>
      <c r="H156" s="71" t="str">
        <f t="shared" si="14"/>
        <v/>
      </c>
      <c r="I156" s="68">
        <f t="shared" si="15"/>
        <v>0</v>
      </c>
      <c r="J156" s="66">
        <f t="shared" si="16"/>
        <v>0</v>
      </c>
    </row>
    <row r="157" spans="1:10" x14ac:dyDescent="0.25">
      <c r="A157" s="69">
        <f t="shared" si="17"/>
        <v>156</v>
      </c>
      <c r="B157" s="72" t="s">
        <v>514</v>
      </c>
      <c r="C157" s="68">
        <f>COUNTIFS('My Pokemon'!$A:$A,$B157)</f>
        <v>0</v>
      </c>
      <c r="D157" s="68">
        <f>INDEX('Pokemon Data'!$N:$N,MATCH($B157,'Pokemon Data'!$B:$B,0))</f>
        <v>0</v>
      </c>
      <c r="E157" s="70"/>
      <c r="F157" s="68">
        <f>COUNTIFS('My Pokemon'!$A:$A,$B157,'My Pokemon'!$CX:$CX,"Evolve")</f>
        <v>0</v>
      </c>
      <c r="G157" s="69">
        <f t="shared" si="13"/>
        <v>0</v>
      </c>
      <c r="H157" s="71" t="str">
        <f t="shared" si="14"/>
        <v/>
      </c>
      <c r="I157" s="68">
        <f t="shared" si="15"/>
        <v>0</v>
      </c>
      <c r="J157" s="66">
        <f t="shared" si="16"/>
        <v>0</v>
      </c>
    </row>
    <row r="158" spans="1:10" x14ac:dyDescent="0.25">
      <c r="A158" s="69">
        <f t="shared" si="17"/>
        <v>157</v>
      </c>
      <c r="B158" s="72" t="s">
        <v>515</v>
      </c>
      <c r="C158" s="68">
        <f>COUNTIFS('My Pokemon'!$A:$A,$B158)</f>
        <v>0</v>
      </c>
      <c r="D158" s="68">
        <f>INDEX('Pokemon Data'!$N:$N,MATCH($B158,'Pokemon Data'!$B:$B,0))</f>
        <v>0</v>
      </c>
      <c r="E158" s="70"/>
      <c r="F158" s="68">
        <f>COUNTIFS('My Pokemon'!$A:$A,$B158,'My Pokemon'!$CX:$CX,"Evolve")</f>
        <v>0</v>
      </c>
      <c r="G158" s="69">
        <f t="shared" si="13"/>
        <v>0</v>
      </c>
      <c r="H158" s="71" t="str">
        <f t="shared" si="14"/>
        <v/>
      </c>
      <c r="I158" s="68">
        <f t="shared" si="15"/>
        <v>0</v>
      </c>
      <c r="J158" s="66">
        <f t="shared" si="16"/>
        <v>0</v>
      </c>
    </row>
    <row r="159" spans="1:10" x14ac:dyDescent="0.25">
      <c r="A159" s="69">
        <f t="shared" si="17"/>
        <v>158</v>
      </c>
      <c r="B159" s="72" t="s">
        <v>516</v>
      </c>
      <c r="C159" s="68">
        <f>COUNTIFS('My Pokemon'!$A:$A,$B159)</f>
        <v>0</v>
      </c>
      <c r="D159" s="68">
        <f>INDEX('Pokemon Data'!$N:$N,MATCH($B159,'Pokemon Data'!$B:$B,0))</f>
        <v>0</v>
      </c>
      <c r="E159" s="70"/>
      <c r="F159" s="68">
        <f>COUNTIFS('My Pokemon'!$A:$A,$B159,'My Pokemon'!$CX:$CX,"Evolve")</f>
        <v>0</v>
      </c>
      <c r="G159" s="69">
        <f t="shared" si="13"/>
        <v>0</v>
      </c>
      <c r="H159" s="71" t="str">
        <f t="shared" si="14"/>
        <v/>
      </c>
      <c r="I159" s="68">
        <f t="shared" si="15"/>
        <v>0</v>
      </c>
      <c r="J159" s="66">
        <f t="shared" si="16"/>
        <v>0</v>
      </c>
    </row>
    <row r="160" spans="1:10" x14ac:dyDescent="0.25">
      <c r="A160" s="69">
        <f t="shared" si="17"/>
        <v>159</v>
      </c>
      <c r="B160" s="72" t="s">
        <v>517</v>
      </c>
      <c r="C160" s="68">
        <f>COUNTIFS('My Pokemon'!$A:$A,$B160)</f>
        <v>0</v>
      </c>
      <c r="D160" s="68">
        <f>INDEX('Pokemon Data'!$N:$N,MATCH($B160,'Pokemon Data'!$B:$B,0))</f>
        <v>50</v>
      </c>
      <c r="E160" s="70"/>
      <c r="F160" s="68">
        <f>COUNTIFS('My Pokemon'!$A:$A,$B160,'My Pokemon'!$CX:$CX,"Evolve")</f>
        <v>0</v>
      </c>
      <c r="G160" s="69">
        <f t="shared" si="13"/>
        <v>0</v>
      </c>
      <c r="H160" s="71">
        <f t="shared" si="14"/>
        <v>0</v>
      </c>
      <c r="I160" s="68">
        <f t="shared" si="15"/>
        <v>50</v>
      </c>
      <c r="J160" s="66">
        <f t="shared" si="16"/>
        <v>0</v>
      </c>
    </row>
    <row r="161" spans="1:10" x14ac:dyDescent="0.25">
      <c r="A161" s="69">
        <f t="shared" si="17"/>
        <v>160</v>
      </c>
      <c r="B161" s="72" t="s">
        <v>519</v>
      </c>
      <c r="C161" s="68">
        <f>COUNTIFS('My Pokemon'!$A:$A,$B161)</f>
        <v>0</v>
      </c>
      <c r="D161" s="68">
        <f>INDEX('Pokemon Data'!$N:$N,MATCH($B161,'Pokemon Data'!$B:$B,0))</f>
        <v>50</v>
      </c>
      <c r="E161" s="70"/>
      <c r="F161" s="68">
        <f>COUNTIFS('My Pokemon'!$A:$A,$B161,'My Pokemon'!$CX:$CX,"Evolve")</f>
        <v>0</v>
      </c>
      <c r="G161" s="69">
        <f t="shared" si="13"/>
        <v>0</v>
      </c>
      <c r="H161" s="71">
        <f t="shared" si="14"/>
        <v>0</v>
      </c>
      <c r="I161" s="68">
        <f t="shared" si="15"/>
        <v>50</v>
      </c>
      <c r="J161" s="66">
        <f t="shared" si="16"/>
        <v>0</v>
      </c>
    </row>
    <row r="162" spans="1:10" x14ac:dyDescent="0.25">
      <c r="A162" s="69">
        <f t="shared" si="17"/>
        <v>161</v>
      </c>
      <c r="B162" s="72" t="s">
        <v>521</v>
      </c>
      <c r="C162" s="68">
        <f>COUNTIFS('My Pokemon'!$A:$A,$B162)</f>
        <v>0</v>
      </c>
      <c r="D162" s="68">
        <f>INDEX('Pokemon Data'!$N:$N,MATCH($B162,'Pokemon Data'!$B:$B,0))</f>
        <v>50</v>
      </c>
      <c r="E162" s="70"/>
      <c r="F162" s="68">
        <f>COUNTIFS('My Pokemon'!$A:$A,$B162,'My Pokemon'!$CX:$CX,"Evolve")</f>
        <v>0</v>
      </c>
      <c r="G162" s="69">
        <f t="shared" si="13"/>
        <v>0</v>
      </c>
      <c r="H162" s="71">
        <f t="shared" si="14"/>
        <v>0</v>
      </c>
      <c r="I162" s="68">
        <f t="shared" si="15"/>
        <v>50</v>
      </c>
      <c r="J162" s="66">
        <f t="shared" si="16"/>
        <v>0</v>
      </c>
    </row>
    <row r="163" spans="1:10" x14ac:dyDescent="0.25">
      <c r="A163" s="69">
        <f t="shared" si="17"/>
        <v>162</v>
      </c>
      <c r="B163" s="72" t="s">
        <v>523</v>
      </c>
      <c r="C163" s="68">
        <f>COUNTIFS('My Pokemon'!$A:$A,$B163)</f>
        <v>0</v>
      </c>
      <c r="D163" s="68">
        <f>INDEX('Pokemon Data'!$N:$N,MATCH($B163,'Pokemon Data'!$B:$B,0))</f>
        <v>50</v>
      </c>
      <c r="E163" s="70"/>
      <c r="F163" s="68">
        <f>COUNTIFS('My Pokemon'!$A:$A,$B163,'My Pokemon'!$CX:$CX,"Evolve")</f>
        <v>0</v>
      </c>
      <c r="G163" s="69">
        <f t="shared" si="13"/>
        <v>0</v>
      </c>
      <c r="H163" s="71">
        <f t="shared" si="14"/>
        <v>0</v>
      </c>
      <c r="I163" s="68">
        <f t="shared" si="15"/>
        <v>50</v>
      </c>
      <c r="J163" s="66">
        <f t="shared" si="16"/>
        <v>0</v>
      </c>
    </row>
    <row r="164" spans="1:10" x14ac:dyDescent="0.25">
      <c r="A164" s="69">
        <f t="shared" si="17"/>
        <v>163</v>
      </c>
      <c r="B164" s="72" t="s">
        <v>525</v>
      </c>
      <c r="C164" s="68">
        <f>COUNTIFS('My Pokemon'!$A:$A,$B164)</f>
        <v>0</v>
      </c>
      <c r="D164" s="68">
        <f>INDEX('Pokemon Data'!$N:$N,MATCH($B164,'Pokemon Data'!$B:$B,0))</f>
        <v>0</v>
      </c>
      <c r="E164" s="70"/>
      <c r="F164" s="68">
        <f>COUNTIFS('My Pokemon'!$A:$A,$B164,'My Pokemon'!$CX:$CX,"Evolve")</f>
        <v>0</v>
      </c>
      <c r="G164" s="69">
        <f t="shared" si="13"/>
        <v>0</v>
      </c>
      <c r="H164" s="71" t="str">
        <f t="shared" si="14"/>
        <v/>
      </c>
      <c r="I164" s="68">
        <f t="shared" si="15"/>
        <v>0</v>
      </c>
      <c r="J164" s="66">
        <f t="shared" si="16"/>
        <v>0</v>
      </c>
    </row>
    <row r="165" spans="1:10" x14ac:dyDescent="0.25">
      <c r="A165" s="69">
        <f t="shared" si="17"/>
        <v>164</v>
      </c>
      <c r="B165" s="72" t="s">
        <v>526</v>
      </c>
      <c r="C165" s="68">
        <f>COUNTIFS('My Pokemon'!$A:$A,$B165)</f>
        <v>0</v>
      </c>
      <c r="D165" s="68">
        <f>INDEX('Pokemon Data'!$N:$N,MATCH($B165,'Pokemon Data'!$B:$B,0))</f>
        <v>50</v>
      </c>
      <c r="E165" s="70"/>
      <c r="F165" s="68">
        <f>COUNTIFS('My Pokemon'!$A:$A,$B165,'My Pokemon'!$CX:$CX,"Evolve")</f>
        <v>0</v>
      </c>
      <c r="G165" s="69">
        <f t="shared" si="13"/>
        <v>0</v>
      </c>
      <c r="H165" s="71">
        <f t="shared" si="14"/>
        <v>0</v>
      </c>
      <c r="I165" s="68">
        <f t="shared" si="15"/>
        <v>50</v>
      </c>
      <c r="J165" s="66">
        <f t="shared" si="16"/>
        <v>0</v>
      </c>
    </row>
    <row r="166" spans="1:10" x14ac:dyDescent="0.25">
      <c r="A166" s="69">
        <f t="shared" si="17"/>
        <v>165</v>
      </c>
      <c r="B166" s="72" t="s">
        <v>528</v>
      </c>
      <c r="C166" s="68">
        <f>COUNTIFS('My Pokemon'!$A:$A,$B166)</f>
        <v>0</v>
      </c>
      <c r="D166" s="68">
        <f>INDEX('Pokemon Data'!$N:$N,MATCH($B166,'Pokemon Data'!$B:$B,0))</f>
        <v>0</v>
      </c>
      <c r="E166" s="70"/>
      <c r="F166" s="68">
        <f>COUNTIFS('My Pokemon'!$A:$A,$B166,'My Pokemon'!$CX:$CX,"Evolve")</f>
        <v>0</v>
      </c>
      <c r="G166" s="69">
        <f t="shared" si="13"/>
        <v>0</v>
      </c>
      <c r="H166" s="71" t="str">
        <f t="shared" si="14"/>
        <v/>
      </c>
      <c r="I166" s="68">
        <f t="shared" si="15"/>
        <v>0</v>
      </c>
      <c r="J166" s="66">
        <f t="shared" si="16"/>
        <v>0</v>
      </c>
    </row>
    <row r="167" spans="1:10" x14ac:dyDescent="0.25">
      <c r="A167" s="69">
        <f t="shared" si="17"/>
        <v>166</v>
      </c>
      <c r="B167" s="72" t="s">
        <v>529</v>
      </c>
      <c r="C167" s="68">
        <f>COUNTIFS('My Pokemon'!$A:$A,$B167)</f>
        <v>0</v>
      </c>
      <c r="D167" s="68">
        <f>INDEX('Pokemon Data'!$N:$N,MATCH($B167,'Pokemon Data'!$B:$B,0))</f>
        <v>25</v>
      </c>
      <c r="E167" s="70"/>
      <c r="F167" s="68">
        <f>COUNTIFS('My Pokemon'!$A:$A,$B167,'My Pokemon'!$CX:$CX,"Evolve")</f>
        <v>0</v>
      </c>
      <c r="G167" s="69">
        <f t="shared" si="13"/>
        <v>0</v>
      </c>
      <c r="H167" s="71">
        <f t="shared" si="14"/>
        <v>0</v>
      </c>
      <c r="I167" s="68">
        <f t="shared" si="15"/>
        <v>25</v>
      </c>
      <c r="J167" s="66">
        <f t="shared" si="16"/>
        <v>0</v>
      </c>
    </row>
    <row r="168" spans="1:10" x14ac:dyDescent="0.25">
      <c r="A168" s="69">
        <f t="shared" si="17"/>
        <v>167</v>
      </c>
      <c r="B168" s="72" t="s">
        <v>532</v>
      </c>
      <c r="C168" s="68">
        <f>COUNTIFS('My Pokemon'!$A:$A,$B168)</f>
        <v>0</v>
      </c>
      <c r="D168" s="68">
        <f>INDEX('Pokemon Data'!$N:$N,MATCH($B168,'Pokemon Data'!$B:$B,0))</f>
        <v>50</v>
      </c>
      <c r="E168" s="70"/>
      <c r="F168" s="68">
        <f>COUNTIFS('My Pokemon'!$A:$A,$B168,'My Pokemon'!$CX:$CX,"Evolve")</f>
        <v>0</v>
      </c>
      <c r="G168" s="69">
        <f t="shared" si="13"/>
        <v>0</v>
      </c>
      <c r="H168" s="71">
        <f t="shared" si="14"/>
        <v>0</v>
      </c>
      <c r="I168" s="68">
        <f t="shared" si="15"/>
        <v>50</v>
      </c>
      <c r="J168" s="66">
        <f t="shared" si="16"/>
        <v>0</v>
      </c>
    </row>
    <row r="169" spans="1:10" x14ac:dyDescent="0.25">
      <c r="A169" s="69">
        <f t="shared" si="17"/>
        <v>168</v>
      </c>
      <c r="B169" s="72" t="s">
        <v>534</v>
      </c>
      <c r="C169" s="68">
        <f>COUNTIFS('My Pokemon'!$A:$A,$B169)</f>
        <v>0</v>
      </c>
      <c r="D169" s="68">
        <f>INDEX('Pokemon Data'!$N:$N,MATCH($B169,'Pokemon Data'!$B:$B,0))</f>
        <v>50</v>
      </c>
      <c r="E169" s="70"/>
      <c r="F169" s="68">
        <f>COUNTIFS('My Pokemon'!$A:$A,$B169,'My Pokemon'!$CX:$CX,"Evolve")</f>
        <v>0</v>
      </c>
      <c r="G169" s="69">
        <f t="shared" si="13"/>
        <v>0</v>
      </c>
      <c r="H169" s="71">
        <f t="shared" si="14"/>
        <v>0</v>
      </c>
      <c r="I169" s="68">
        <f t="shared" si="15"/>
        <v>50</v>
      </c>
      <c r="J169" s="66">
        <f t="shared" si="16"/>
        <v>0</v>
      </c>
    </row>
    <row r="170" spans="1:10" x14ac:dyDescent="0.25">
      <c r="A170" s="69">
        <f t="shared" si="17"/>
        <v>169</v>
      </c>
      <c r="B170" s="72" t="s">
        <v>536</v>
      </c>
      <c r="C170" s="68">
        <f>COUNTIFS('My Pokemon'!$A:$A,$B170)</f>
        <v>0</v>
      </c>
      <c r="D170" s="68">
        <f>INDEX('Pokemon Data'!$N:$N,MATCH($B170,'Pokemon Data'!$B:$B,0))</f>
        <v>0</v>
      </c>
      <c r="E170" s="70"/>
      <c r="F170" s="68">
        <f>COUNTIFS('My Pokemon'!$A:$A,$B170,'My Pokemon'!$CX:$CX,"Evolve")</f>
        <v>0</v>
      </c>
      <c r="G170" s="69">
        <f t="shared" si="13"/>
        <v>0</v>
      </c>
      <c r="H170" s="71" t="str">
        <f t="shared" si="14"/>
        <v/>
      </c>
      <c r="I170" s="68">
        <f t="shared" si="15"/>
        <v>0</v>
      </c>
      <c r="J170" s="66">
        <f t="shared" si="16"/>
        <v>0</v>
      </c>
    </row>
    <row r="171" spans="1:10" x14ac:dyDescent="0.25">
      <c r="A171" s="69">
        <f t="shared" si="17"/>
        <v>170</v>
      </c>
      <c r="B171" s="72" t="s">
        <v>537</v>
      </c>
      <c r="C171" s="68">
        <f>COUNTIFS('My Pokemon'!$A:$A,$B171)</f>
        <v>0</v>
      </c>
      <c r="D171" s="68">
        <f>INDEX('Pokemon Data'!$N:$N,MATCH($B171,'Pokemon Data'!$B:$B,0))</f>
        <v>0</v>
      </c>
      <c r="E171" s="70"/>
      <c r="F171" s="68">
        <f>COUNTIFS('My Pokemon'!$A:$A,$B171,'My Pokemon'!$CX:$CX,"Evolve")</f>
        <v>0</v>
      </c>
      <c r="G171" s="69">
        <f t="shared" si="13"/>
        <v>0</v>
      </c>
      <c r="H171" s="71" t="str">
        <f t="shared" si="14"/>
        <v/>
      </c>
      <c r="I171" s="68">
        <f t="shared" si="15"/>
        <v>0</v>
      </c>
      <c r="J171" s="66">
        <f t="shared" si="16"/>
        <v>0</v>
      </c>
    </row>
    <row r="172" spans="1:10" x14ac:dyDescent="0.25">
      <c r="A172" s="69">
        <f t="shared" si="17"/>
        <v>171</v>
      </c>
      <c r="B172" s="72" t="s">
        <v>538</v>
      </c>
      <c r="C172" s="68">
        <f>COUNTIFS('My Pokemon'!$A:$A,$B172)</f>
        <v>0</v>
      </c>
      <c r="D172" s="68">
        <f>INDEX('Pokemon Data'!$N:$N,MATCH($B172,'Pokemon Data'!$B:$B,0))</f>
        <v>0</v>
      </c>
      <c r="E172" s="70"/>
      <c r="F172" s="68">
        <f>COUNTIFS('My Pokemon'!$A:$A,$B172,'My Pokemon'!$CX:$CX,"Evolve")</f>
        <v>0</v>
      </c>
      <c r="G172" s="69">
        <f t="shared" si="13"/>
        <v>0</v>
      </c>
      <c r="H172" s="71" t="str">
        <f t="shared" si="14"/>
        <v/>
      </c>
      <c r="I172" s="68">
        <f t="shared" si="15"/>
        <v>0</v>
      </c>
      <c r="J172" s="66">
        <f t="shared" si="16"/>
        <v>0</v>
      </c>
    </row>
    <row r="173" spans="1:10" x14ac:dyDescent="0.25">
      <c r="A173" s="69">
        <f t="shared" si="17"/>
        <v>172</v>
      </c>
      <c r="B173" s="72" t="s">
        <v>539</v>
      </c>
      <c r="C173" s="68">
        <f>COUNTIFS('My Pokemon'!$A:$A,$B173)</f>
        <v>0</v>
      </c>
      <c r="D173" s="68">
        <f>INDEX('Pokemon Data'!$N:$N,MATCH($B173,'Pokemon Data'!$B:$B,0))</f>
        <v>0</v>
      </c>
      <c r="E173" s="70"/>
      <c r="F173" s="68">
        <f>COUNTIFS('My Pokemon'!$A:$A,$B173,'My Pokemon'!$CX:$CX,"Evolve")</f>
        <v>0</v>
      </c>
      <c r="G173" s="69">
        <f t="shared" si="13"/>
        <v>0</v>
      </c>
      <c r="H173" s="71" t="str">
        <f t="shared" si="14"/>
        <v/>
      </c>
      <c r="I173" s="68">
        <f t="shared" si="15"/>
        <v>0</v>
      </c>
      <c r="J173" s="66">
        <f t="shared" si="16"/>
        <v>0</v>
      </c>
    </row>
    <row r="174" spans="1:10" x14ac:dyDescent="0.25">
      <c r="A174" s="69">
        <f t="shared" si="17"/>
        <v>173</v>
      </c>
      <c r="B174" s="72" t="s">
        <v>540</v>
      </c>
      <c r="C174" s="68">
        <f>COUNTIFS('My Pokemon'!$A:$A,$B174)</f>
        <v>0</v>
      </c>
      <c r="D174" s="68">
        <f>INDEX('Pokemon Data'!$N:$N,MATCH($B174,'Pokemon Data'!$B:$B,0))</f>
        <v>50</v>
      </c>
      <c r="E174" s="70"/>
      <c r="F174" s="68">
        <f>COUNTIFS('My Pokemon'!$A:$A,$B174,'My Pokemon'!$CX:$CX,"Evolve")</f>
        <v>0</v>
      </c>
      <c r="G174" s="69">
        <f t="shared" si="13"/>
        <v>0</v>
      </c>
      <c r="H174" s="71">
        <f t="shared" si="14"/>
        <v>0</v>
      </c>
      <c r="I174" s="68">
        <f t="shared" si="15"/>
        <v>50</v>
      </c>
      <c r="J174" s="66">
        <f t="shared" si="16"/>
        <v>0</v>
      </c>
    </row>
    <row r="175" spans="1:10" x14ac:dyDescent="0.25">
      <c r="A175" s="69">
        <f t="shared" si="17"/>
        <v>174</v>
      </c>
      <c r="B175" s="72" t="s">
        <v>542</v>
      </c>
      <c r="C175" s="68">
        <f>COUNTIFS('My Pokemon'!$A:$A,$B175)</f>
        <v>0</v>
      </c>
      <c r="D175" s="68">
        <f>INDEX('Pokemon Data'!$N:$N,MATCH($B175,'Pokemon Data'!$B:$B,0))</f>
        <v>50</v>
      </c>
      <c r="E175" s="70"/>
      <c r="F175" s="68">
        <f>COUNTIFS('My Pokemon'!$A:$A,$B175,'My Pokemon'!$CX:$CX,"Evolve")</f>
        <v>0</v>
      </c>
      <c r="G175" s="69">
        <f t="shared" si="13"/>
        <v>0</v>
      </c>
      <c r="H175" s="71">
        <f t="shared" si="14"/>
        <v>0</v>
      </c>
      <c r="I175" s="68">
        <f t="shared" si="15"/>
        <v>50</v>
      </c>
      <c r="J175" s="66">
        <f t="shared" si="16"/>
        <v>0</v>
      </c>
    </row>
    <row r="176" spans="1:10" x14ac:dyDescent="0.25">
      <c r="A176" s="69">
        <f t="shared" si="17"/>
        <v>175</v>
      </c>
      <c r="B176" s="72" t="s">
        <v>544</v>
      </c>
      <c r="C176" s="68">
        <f>COUNTIFS('My Pokemon'!$A:$A,$B176)</f>
        <v>0</v>
      </c>
      <c r="D176" s="68">
        <f>INDEX('Pokemon Data'!$N:$N,MATCH($B176,'Pokemon Data'!$B:$B,0))</f>
        <v>50</v>
      </c>
      <c r="E176" s="70"/>
      <c r="F176" s="68">
        <f>COUNTIFS('My Pokemon'!$A:$A,$B176,'My Pokemon'!$CX:$CX,"Evolve")</f>
        <v>0</v>
      </c>
      <c r="G176" s="69">
        <f t="shared" si="13"/>
        <v>0</v>
      </c>
      <c r="H176" s="71">
        <f t="shared" si="14"/>
        <v>0</v>
      </c>
      <c r="I176" s="68">
        <f t="shared" si="15"/>
        <v>50</v>
      </c>
      <c r="J176" s="66">
        <f t="shared" si="16"/>
        <v>0</v>
      </c>
    </row>
    <row r="177" spans="1:10" x14ac:dyDescent="0.25">
      <c r="A177" s="69">
        <f t="shared" si="17"/>
        <v>176</v>
      </c>
      <c r="B177" s="72" t="s">
        <v>546</v>
      </c>
      <c r="C177" s="68">
        <f>COUNTIFS('My Pokemon'!$A:$A,$B177)</f>
        <v>0</v>
      </c>
      <c r="D177" s="68">
        <f>INDEX('Pokemon Data'!$N:$N,MATCH($B177,'Pokemon Data'!$B:$B,0))</f>
        <v>50</v>
      </c>
      <c r="E177" s="70"/>
      <c r="F177" s="68">
        <f>COUNTIFS('My Pokemon'!$A:$A,$B177,'My Pokemon'!$CX:$CX,"Evolve")</f>
        <v>0</v>
      </c>
      <c r="G177" s="69">
        <f t="shared" si="13"/>
        <v>0</v>
      </c>
      <c r="H177" s="71">
        <f t="shared" si="14"/>
        <v>0</v>
      </c>
      <c r="I177" s="68">
        <f t="shared" si="15"/>
        <v>50</v>
      </c>
      <c r="J177" s="66">
        <f t="shared" si="16"/>
        <v>0</v>
      </c>
    </row>
    <row r="178" spans="1:10" x14ac:dyDescent="0.25">
      <c r="A178" s="69">
        <f t="shared" si="17"/>
        <v>177</v>
      </c>
      <c r="B178" s="72" t="s">
        <v>548</v>
      </c>
      <c r="C178" s="68">
        <f>COUNTIFS('My Pokemon'!$A:$A,$B178)</f>
        <v>0</v>
      </c>
      <c r="D178" s="68">
        <f>INDEX('Pokemon Data'!$N:$N,MATCH($B178,'Pokemon Data'!$B:$B,0))</f>
        <v>50</v>
      </c>
      <c r="E178" s="70"/>
      <c r="F178" s="68">
        <f>COUNTIFS('My Pokemon'!$A:$A,$B178,'My Pokemon'!$CX:$CX,"Evolve")</f>
        <v>0</v>
      </c>
      <c r="G178" s="69">
        <f t="shared" si="13"/>
        <v>0</v>
      </c>
      <c r="H178" s="71">
        <f t="shared" si="14"/>
        <v>0</v>
      </c>
      <c r="I178" s="68">
        <f t="shared" si="15"/>
        <v>50</v>
      </c>
      <c r="J178" s="66">
        <f t="shared" si="16"/>
        <v>0</v>
      </c>
    </row>
    <row r="179" spans="1:10" x14ac:dyDescent="0.25">
      <c r="A179" s="69">
        <f t="shared" si="17"/>
        <v>178</v>
      </c>
      <c r="B179" s="72" t="s">
        <v>550</v>
      </c>
      <c r="C179" s="68">
        <f>COUNTIFS('My Pokemon'!$A:$A,$B179)</f>
        <v>0</v>
      </c>
      <c r="D179" s="68">
        <f>INDEX('Pokemon Data'!$N:$N,MATCH($B179,'Pokemon Data'!$B:$B,0))</f>
        <v>100</v>
      </c>
      <c r="E179" s="70"/>
      <c r="F179" s="68">
        <f>COUNTIFS('My Pokemon'!$A:$A,$B179,'My Pokemon'!$CX:$CX,"Evolve")</f>
        <v>0</v>
      </c>
      <c r="G179" s="69">
        <f t="shared" si="13"/>
        <v>0</v>
      </c>
      <c r="H179" s="71">
        <f t="shared" si="14"/>
        <v>0</v>
      </c>
      <c r="I179" s="68">
        <f t="shared" si="15"/>
        <v>100</v>
      </c>
      <c r="J179" s="66">
        <f t="shared" si="16"/>
        <v>0</v>
      </c>
    </row>
    <row r="180" spans="1:10" x14ac:dyDescent="0.25">
      <c r="A180" s="69">
        <f t="shared" si="17"/>
        <v>179</v>
      </c>
      <c r="B180" s="72" t="s">
        <v>552</v>
      </c>
      <c r="C180" s="68">
        <f>COUNTIFS('My Pokemon'!$A:$A,$B180)</f>
        <v>0</v>
      </c>
      <c r="D180" s="68">
        <f>INDEX('Pokemon Data'!$N:$N,MATCH($B180,'Pokemon Data'!$B:$B,0))</f>
        <v>0</v>
      </c>
      <c r="E180" s="70"/>
      <c r="F180" s="68">
        <f>COUNTIFS('My Pokemon'!$A:$A,$B180,'My Pokemon'!$CX:$CX,"Evolve")</f>
        <v>0</v>
      </c>
      <c r="G180" s="69">
        <f t="shared" si="13"/>
        <v>0</v>
      </c>
      <c r="H180" s="71" t="str">
        <f t="shared" si="14"/>
        <v/>
      </c>
      <c r="I180" s="68">
        <f t="shared" si="15"/>
        <v>0</v>
      </c>
      <c r="J180" s="66">
        <f t="shared" si="16"/>
        <v>0</v>
      </c>
    </row>
    <row r="181" spans="1:10" x14ac:dyDescent="0.25">
      <c r="A181" s="69">
        <f t="shared" si="17"/>
        <v>180</v>
      </c>
      <c r="B181" s="72" t="s">
        <v>553</v>
      </c>
      <c r="C181" s="68">
        <f>COUNTIFS('My Pokemon'!$A:$A,$B181)</f>
        <v>0</v>
      </c>
      <c r="D181" s="68">
        <f>INDEX('Pokemon Data'!$N:$N,MATCH($B181,'Pokemon Data'!$B:$B,0))</f>
        <v>0</v>
      </c>
      <c r="E181" s="70"/>
      <c r="F181" s="68">
        <f>COUNTIFS('My Pokemon'!$A:$A,$B181,'My Pokemon'!$CX:$CX,"Evolve")</f>
        <v>0</v>
      </c>
      <c r="G181" s="69">
        <f t="shared" si="13"/>
        <v>0</v>
      </c>
      <c r="H181" s="71" t="str">
        <f t="shared" si="14"/>
        <v/>
      </c>
      <c r="I181" s="68">
        <f t="shared" si="15"/>
        <v>0</v>
      </c>
      <c r="J181" s="66">
        <f t="shared" si="16"/>
        <v>0</v>
      </c>
    </row>
    <row r="182" spans="1:10" x14ac:dyDescent="0.25">
      <c r="A182" s="69">
        <f t="shared" si="17"/>
        <v>181</v>
      </c>
      <c r="B182" s="72" t="s">
        <v>554</v>
      </c>
      <c r="C182" s="68">
        <f>COUNTIFS('My Pokemon'!$A:$A,$B182)</f>
        <v>0</v>
      </c>
      <c r="D182" s="68">
        <f>INDEX('Pokemon Data'!$N:$N,MATCH($B182,'Pokemon Data'!$B:$B,0))</f>
        <v>50</v>
      </c>
      <c r="E182" s="70"/>
      <c r="F182" s="68">
        <f>COUNTIFS('My Pokemon'!$A:$A,$B182,'My Pokemon'!$CX:$CX,"Evolve")</f>
        <v>0</v>
      </c>
      <c r="G182" s="69">
        <f t="shared" si="13"/>
        <v>0</v>
      </c>
      <c r="H182" s="71">
        <f t="shared" si="14"/>
        <v>0</v>
      </c>
      <c r="I182" s="68">
        <f t="shared" si="15"/>
        <v>50</v>
      </c>
      <c r="J182" s="66">
        <f t="shared" si="16"/>
        <v>0</v>
      </c>
    </row>
    <row r="183" spans="1:10" x14ac:dyDescent="0.25">
      <c r="A183" s="69">
        <f t="shared" si="17"/>
        <v>182</v>
      </c>
      <c r="B183" s="72" t="s">
        <v>556</v>
      </c>
      <c r="C183" s="68">
        <f>COUNTIFS('My Pokemon'!$A:$A,$B183)</f>
        <v>0</v>
      </c>
      <c r="D183" s="68">
        <f>INDEX('Pokemon Data'!$N:$N,MATCH($B183,'Pokemon Data'!$B:$B,0))</f>
        <v>25</v>
      </c>
      <c r="E183" s="70"/>
      <c r="F183" s="68">
        <f>COUNTIFS('My Pokemon'!$A:$A,$B183,'My Pokemon'!$CX:$CX,"Evolve")</f>
        <v>0</v>
      </c>
      <c r="G183" s="69">
        <f t="shared" si="13"/>
        <v>0</v>
      </c>
      <c r="H183" s="71">
        <f t="shared" si="14"/>
        <v>0</v>
      </c>
      <c r="I183" s="68">
        <f t="shared" si="15"/>
        <v>25</v>
      </c>
      <c r="J183" s="66">
        <f t="shared" si="16"/>
        <v>0</v>
      </c>
    </row>
    <row r="184" spans="1:10" x14ac:dyDescent="0.25">
      <c r="A184" s="69">
        <f t="shared" si="17"/>
        <v>183</v>
      </c>
      <c r="B184" s="72" t="s">
        <v>558</v>
      </c>
      <c r="C184" s="68">
        <f>COUNTIFS('My Pokemon'!$A:$A,$B184)</f>
        <v>0</v>
      </c>
      <c r="D184" s="68">
        <f>INDEX('Pokemon Data'!$N:$N,MATCH($B184,'Pokemon Data'!$B:$B,0))</f>
        <v>0</v>
      </c>
      <c r="E184" s="70"/>
      <c r="F184" s="68">
        <f>COUNTIFS('My Pokemon'!$A:$A,$B184,'My Pokemon'!$CX:$CX,"Evolve")</f>
        <v>0</v>
      </c>
      <c r="G184" s="69">
        <f t="shared" si="13"/>
        <v>0</v>
      </c>
      <c r="H184" s="71" t="str">
        <f t="shared" si="14"/>
        <v/>
      </c>
      <c r="I184" s="68">
        <f t="shared" si="15"/>
        <v>0</v>
      </c>
      <c r="J184" s="66">
        <f t="shared" si="16"/>
        <v>0</v>
      </c>
    </row>
    <row r="185" spans="1:10" x14ac:dyDescent="0.25">
      <c r="A185" s="69">
        <f t="shared" si="17"/>
        <v>184</v>
      </c>
      <c r="B185" s="72" t="s">
        <v>559</v>
      </c>
      <c r="C185" s="68">
        <f>COUNTIFS('My Pokemon'!$A:$A,$B185)</f>
        <v>0</v>
      </c>
      <c r="D185" s="68">
        <f>INDEX('Pokemon Data'!$N:$N,MATCH($B185,'Pokemon Data'!$B:$B,0))</f>
        <v>0</v>
      </c>
      <c r="E185" s="70"/>
      <c r="F185" s="68">
        <f>COUNTIFS('My Pokemon'!$A:$A,$B185,'My Pokemon'!$CX:$CX,"Evolve")</f>
        <v>0</v>
      </c>
      <c r="G185" s="69">
        <f t="shared" si="13"/>
        <v>0</v>
      </c>
      <c r="H185" s="71" t="str">
        <f t="shared" si="14"/>
        <v/>
      </c>
      <c r="I185" s="68">
        <f t="shared" si="15"/>
        <v>0</v>
      </c>
      <c r="J185" s="66">
        <f t="shared" si="16"/>
        <v>0</v>
      </c>
    </row>
    <row r="186" spans="1:10" x14ac:dyDescent="0.25">
      <c r="A186" s="69">
        <f t="shared" si="17"/>
        <v>185</v>
      </c>
      <c r="B186" s="72" t="s">
        <v>560</v>
      </c>
      <c r="C186" s="68">
        <f>COUNTIFS('My Pokemon'!$A:$A,$B186)</f>
        <v>0</v>
      </c>
      <c r="D186" s="68">
        <f>INDEX('Pokemon Data'!$N:$N,MATCH($B186,'Pokemon Data'!$B:$B,0))</f>
        <v>0</v>
      </c>
      <c r="E186" s="70"/>
      <c r="F186" s="68">
        <f>COUNTIFS('My Pokemon'!$A:$A,$B186,'My Pokemon'!$CX:$CX,"Evolve")</f>
        <v>0</v>
      </c>
      <c r="G186" s="69">
        <f t="shared" si="13"/>
        <v>0</v>
      </c>
      <c r="H186" s="71" t="str">
        <f t="shared" si="14"/>
        <v/>
      </c>
      <c r="I186" s="68">
        <f t="shared" si="15"/>
        <v>0</v>
      </c>
      <c r="J186" s="66">
        <f t="shared" si="16"/>
        <v>0</v>
      </c>
    </row>
    <row r="187" spans="1:10" x14ac:dyDescent="0.25">
      <c r="A187" s="69">
        <f t="shared" si="17"/>
        <v>186</v>
      </c>
      <c r="B187" s="72" t="s">
        <v>562</v>
      </c>
      <c r="C187" s="68">
        <f>COUNTIFS('My Pokemon'!$A:$A,$B187)</f>
        <v>0</v>
      </c>
      <c r="D187" s="68">
        <f>INDEX('Pokemon Data'!$N:$N,MATCH($B187,'Pokemon Data'!$B:$B,0))</f>
        <v>50</v>
      </c>
      <c r="E187" s="70"/>
      <c r="F187" s="68">
        <f>COUNTIFS('My Pokemon'!$A:$A,$B187,'My Pokemon'!$CX:$CX,"Evolve")</f>
        <v>0</v>
      </c>
      <c r="G187" s="69">
        <f t="shared" si="13"/>
        <v>0</v>
      </c>
      <c r="H187" s="71">
        <f t="shared" si="14"/>
        <v>0</v>
      </c>
      <c r="I187" s="68">
        <f t="shared" si="15"/>
        <v>50</v>
      </c>
      <c r="J187" s="66">
        <f t="shared" si="16"/>
        <v>0</v>
      </c>
    </row>
    <row r="188" spans="1:10" x14ac:dyDescent="0.25">
      <c r="A188" s="69">
        <f t="shared" si="17"/>
        <v>187</v>
      </c>
      <c r="B188" s="72" t="s">
        <v>564</v>
      </c>
      <c r="C188" s="68">
        <f>COUNTIFS('My Pokemon'!$A:$A,$B188)</f>
        <v>0</v>
      </c>
      <c r="D188" s="68">
        <f>INDEX('Pokemon Data'!$N:$N,MATCH($B188,'Pokemon Data'!$B:$B,0))</f>
        <v>25</v>
      </c>
      <c r="E188" s="70"/>
      <c r="F188" s="68">
        <f>COUNTIFS('My Pokemon'!$A:$A,$B188,'My Pokemon'!$CX:$CX,"Evolve")</f>
        <v>0</v>
      </c>
      <c r="G188" s="69">
        <f t="shared" si="13"/>
        <v>0</v>
      </c>
      <c r="H188" s="71">
        <f t="shared" si="14"/>
        <v>0</v>
      </c>
      <c r="I188" s="68">
        <f t="shared" si="15"/>
        <v>25</v>
      </c>
      <c r="J188" s="66">
        <f t="shared" si="16"/>
        <v>0</v>
      </c>
    </row>
    <row r="189" spans="1:10" x14ac:dyDescent="0.25">
      <c r="A189" s="69">
        <f t="shared" si="17"/>
        <v>188</v>
      </c>
      <c r="B189" s="72" t="s">
        <v>567</v>
      </c>
      <c r="C189" s="68">
        <f>COUNTIFS('My Pokemon'!$A:$A,$B189)</f>
        <v>0</v>
      </c>
      <c r="D189" s="68">
        <f>INDEX('Pokemon Data'!$N:$N,MATCH($B189,'Pokemon Data'!$B:$B,0))</f>
        <v>50</v>
      </c>
      <c r="E189" s="70"/>
      <c r="F189" s="68">
        <f>COUNTIFS('My Pokemon'!$A:$A,$B189,'My Pokemon'!$CX:$CX,"Evolve")</f>
        <v>0</v>
      </c>
      <c r="G189" s="69">
        <f t="shared" si="13"/>
        <v>0</v>
      </c>
      <c r="H189" s="71">
        <f t="shared" si="14"/>
        <v>0</v>
      </c>
      <c r="I189" s="68">
        <f t="shared" si="15"/>
        <v>50</v>
      </c>
      <c r="J189" s="66">
        <f t="shared" si="16"/>
        <v>0</v>
      </c>
    </row>
    <row r="190" spans="1:10" x14ac:dyDescent="0.25">
      <c r="A190" s="69">
        <f t="shared" si="17"/>
        <v>189</v>
      </c>
      <c r="B190" s="72" t="s">
        <v>570</v>
      </c>
      <c r="C190" s="68">
        <f>COUNTIFS('My Pokemon'!$A:$A,$B190)</f>
        <v>0</v>
      </c>
      <c r="D190" s="68">
        <f>INDEX('Pokemon Data'!$N:$N,MATCH($B190,'Pokemon Data'!$B:$B,0))</f>
        <v>0</v>
      </c>
      <c r="E190" s="70"/>
      <c r="F190" s="68">
        <f>COUNTIFS('My Pokemon'!$A:$A,$B190,'My Pokemon'!$CX:$CX,"Evolve")</f>
        <v>0</v>
      </c>
      <c r="G190" s="69">
        <f t="shared" si="13"/>
        <v>0</v>
      </c>
      <c r="H190" s="71" t="str">
        <f t="shared" si="14"/>
        <v/>
      </c>
      <c r="I190" s="68">
        <f t="shared" si="15"/>
        <v>0</v>
      </c>
      <c r="J190" s="66">
        <f t="shared" si="16"/>
        <v>0</v>
      </c>
    </row>
    <row r="191" spans="1:10" x14ac:dyDescent="0.25">
      <c r="A191" s="69">
        <f t="shared" si="17"/>
        <v>190</v>
      </c>
      <c r="B191" s="72" t="s">
        <v>571</v>
      </c>
      <c r="C191" s="68">
        <f>COUNTIFS('My Pokemon'!$A:$A,$B191)</f>
        <v>0</v>
      </c>
      <c r="D191" s="68">
        <f>INDEX('Pokemon Data'!$N:$N,MATCH($B191,'Pokemon Data'!$B:$B,0))</f>
        <v>0</v>
      </c>
      <c r="E191" s="70"/>
      <c r="F191" s="68">
        <f>COUNTIFS('My Pokemon'!$A:$A,$B191,'My Pokemon'!$CX:$CX,"Evolve")</f>
        <v>0</v>
      </c>
      <c r="G191" s="69">
        <f t="shared" si="13"/>
        <v>0</v>
      </c>
      <c r="H191" s="71" t="str">
        <f t="shared" si="14"/>
        <v/>
      </c>
      <c r="I191" s="68">
        <f t="shared" si="15"/>
        <v>0</v>
      </c>
      <c r="J191" s="66">
        <f t="shared" si="16"/>
        <v>0</v>
      </c>
    </row>
    <row r="192" spans="1:10" x14ac:dyDescent="0.25">
      <c r="A192" s="69">
        <f t="shared" si="17"/>
        <v>191</v>
      </c>
      <c r="B192" s="72" t="s">
        <v>572</v>
      </c>
      <c r="C192" s="68">
        <f>COUNTIFS('My Pokemon'!$A:$A,$B192)</f>
        <v>0</v>
      </c>
      <c r="D192" s="68">
        <f>INDEX('Pokemon Data'!$N:$N,MATCH($B192,'Pokemon Data'!$B:$B,0))</f>
        <v>25</v>
      </c>
      <c r="E192" s="70"/>
      <c r="F192" s="68">
        <f>COUNTIFS('My Pokemon'!$A:$A,$B192,'My Pokemon'!$CX:$CX,"Evolve")</f>
        <v>0</v>
      </c>
      <c r="G192" s="69">
        <f t="shared" ref="G192:G203" si="18">IF(D192=0,0,MAX(MIN(C192,INT((E192-1)/(D192-1))),0))</f>
        <v>0</v>
      </c>
      <c r="H192" s="71">
        <f t="shared" ref="H192:H203" si="19">IFERROR((D192-I192)/D192,"")</f>
        <v>0</v>
      </c>
      <c r="I192" s="68">
        <f t="shared" ref="I192:I203" si="20">IFERROR(MAX(D192-(SUM(E192,G192)-G192*D192),0),"")</f>
        <v>25</v>
      </c>
      <c r="J192" s="66">
        <f t="shared" ref="J192:J203" si="21">IFERROR(C192-G192,"")</f>
        <v>0</v>
      </c>
    </row>
    <row r="193" spans="1:10" x14ac:dyDescent="0.25">
      <c r="A193" s="69">
        <f t="shared" si="17"/>
        <v>192</v>
      </c>
      <c r="B193" s="72" t="s">
        <v>575</v>
      </c>
      <c r="C193" s="68">
        <f>COUNTIFS('My Pokemon'!$A:$A,$B193)</f>
        <v>0</v>
      </c>
      <c r="D193" s="68">
        <f>INDEX('Pokemon Data'!$N:$N,MATCH($B193,'Pokemon Data'!$B:$B,0))</f>
        <v>25</v>
      </c>
      <c r="E193" s="70"/>
      <c r="F193" s="68">
        <f>COUNTIFS('My Pokemon'!$A:$A,$B193,'My Pokemon'!$CX:$CX,"Evolve")</f>
        <v>0</v>
      </c>
      <c r="G193" s="69">
        <f t="shared" si="18"/>
        <v>0</v>
      </c>
      <c r="H193" s="71">
        <f t="shared" si="19"/>
        <v>0</v>
      </c>
      <c r="I193" s="68">
        <f t="shared" si="20"/>
        <v>25</v>
      </c>
      <c r="J193" s="66">
        <f t="shared" si="21"/>
        <v>0</v>
      </c>
    </row>
    <row r="194" spans="1:10" x14ac:dyDescent="0.25">
      <c r="A194" s="69">
        <f t="shared" si="17"/>
        <v>193</v>
      </c>
      <c r="B194" s="72" t="s">
        <v>578</v>
      </c>
      <c r="C194" s="68">
        <f>COUNTIFS('My Pokemon'!$A:$A,$B194)</f>
        <v>0</v>
      </c>
      <c r="D194" s="68">
        <f>INDEX('Pokemon Data'!$N:$N,MATCH($B194,'Pokemon Data'!$B:$B,0))</f>
        <v>0</v>
      </c>
      <c r="E194" s="70"/>
      <c r="F194" s="68">
        <f>COUNTIFS('My Pokemon'!$A:$A,$B194,'My Pokemon'!$CX:$CX,"Evolve")</f>
        <v>0</v>
      </c>
      <c r="G194" s="69">
        <f t="shared" si="18"/>
        <v>0</v>
      </c>
      <c r="H194" s="71" t="str">
        <f t="shared" si="19"/>
        <v/>
      </c>
      <c r="I194" s="68">
        <f t="shared" si="20"/>
        <v>0</v>
      </c>
      <c r="J194" s="66">
        <f t="shared" si="21"/>
        <v>0</v>
      </c>
    </row>
    <row r="195" spans="1:10" x14ac:dyDescent="0.25">
      <c r="A195" s="69">
        <f t="shared" si="17"/>
        <v>194</v>
      </c>
      <c r="B195" s="72" t="s">
        <v>579</v>
      </c>
      <c r="C195" s="68">
        <f>COUNTIFS('My Pokemon'!$A:$A,$B195)</f>
        <v>0</v>
      </c>
      <c r="D195" s="68">
        <f>INDEX('Pokemon Data'!$N:$N,MATCH($B195,'Pokemon Data'!$B:$B,0))</f>
        <v>0</v>
      </c>
      <c r="E195" s="70"/>
      <c r="F195" s="68">
        <f>COUNTIFS('My Pokemon'!$A:$A,$B195,'My Pokemon'!$CX:$CX,"Evolve")</f>
        <v>0</v>
      </c>
      <c r="G195" s="69">
        <f t="shared" si="18"/>
        <v>0</v>
      </c>
      <c r="H195" s="71" t="str">
        <f t="shared" si="19"/>
        <v/>
      </c>
      <c r="I195" s="68">
        <f t="shared" si="20"/>
        <v>0</v>
      </c>
      <c r="J195" s="66">
        <f t="shared" si="21"/>
        <v>0</v>
      </c>
    </row>
    <row r="196" spans="1:10" x14ac:dyDescent="0.25">
      <c r="A196" s="69">
        <f t="shared" ref="A196:A203" si="22">A195+1</f>
        <v>195</v>
      </c>
      <c r="B196" s="72" t="s">
        <v>580</v>
      </c>
      <c r="C196" s="68">
        <f>COUNTIFS('My Pokemon'!$A:$A,$B196)</f>
        <v>0</v>
      </c>
      <c r="D196" s="68">
        <f>INDEX('Pokemon Data'!$N:$N,MATCH($B196,'Pokemon Data'!$B:$B,0))</f>
        <v>0</v>
      </c>
      <c r="E196" s="70"/>
      <c r="F196" s="68">
        <f>COUNTIFS('My Pokemon'!$A:$A,$B196,'My Pokemon'!$CX:$CX,"Evolve")</f>
        <v>0</v>
      </c>
      <c r="G196" s="69">
        <f t="shared" si="18"/>
        <v>0</v>
      </c>
      <c r="H196" s="71" t="str">
        <f t="shared" si="19"/>
        <v/>
      </c>
      <c r="I196" s="68">
        <f t="shared" si="20"/>
        <v>0</v>
      </c>
      <c r="J196" s="66">
        <f t="shared" si="21"/>
        <v>0</v>
      </c>
    </row>
    <row r="197" spans="1:10" x14ac:dyDescent="0.25">
      <c r="A197" s="69">
        <f t="shared" si="22"/>
        <v>196</v>
      </c>
      <c r="B197" s="72" t="s">
        <v>581</v>
      </c>
      <c r="C197" s="68">
        <f>COUNTIFS('My Pokemon'!$A:$A,$B197)</f>
        <v>0</v>
      </c>
      <c r="D197" s="68">
        <f>INDEX('Pokemon Data'!$N:$N,MATCH($B197,'Pokemon Data'!$B:$B,0))</f>
        <v>0</v>
      </c>
      <c r="E197" s="70"/>
      <c r="F197" s="68">
        <f>COUNTIFS('My Pokemon'!$A:$A,$B197,'My Pokemon'!$CX:$CX,"Evolve")</f>
        <v>0</v>
      </c>
      <c r="G197" s="69">
        <f t="shared" si="18"/>
        <v>0</v>
      </c>
      <c r="H197" s="71" t="str">
        <f t="shared" si="19"/>
        <v/>
      </c>
      <c r="I197" s="68">
        <f t="shared" si="20"/>
        <v>0</v>
      </c>
      <c r="J197" s="66">
        <f t="shared" si="21"/>
        <v>0</v>
      </c>
    </row>
    <row r="198" spans="1:10" x14ac:dyDescent="0.25">
      <c r="A198" s="69">
        <f t="shared" si="22"/>
        <v>197</v>
      </c>
      <c r="B198" s="72" t="s">
        <v>582</v>
      </c>
      <c r="C198" s="68">
        <f>COUNTIFS('My Pokemon'!$A:$A,$B198)</f>
        <v>0</v>
      </c>
      <c r="D198" s="68">
        <f>INDEX('Pokemon Data'!$N:$N,MATCH($B198,'Pokemon Data'!$B:$B,0))</f>
        <v>0</v>
      </c>
      <c r="E198" s="70"/>
      <c r="F198" s="68">
        <f>COUNTIFS('My Pokemon'!$A:$A,$B198,'My Pokemon'!$CX:$CX,"Evolve")</f>
        <v>0</v>
      </c>
      <c r="G198" s="69">
        <f t="shared" si="18"/>
        <v>0</v>
      </c>
      <c r="H198" s="71" t="str">
        <f t="shared" si="19"/>
        <v/>
      </c>
      <c r="I198" s="68">
        <f t="shared" si="20"/>
        <v>0</v>
      </c>
      <c r="J198" s="66">
        <f t="shared" si="21"/>
        <v>0</v>
      </c>
    </row>
    <row r="199" spans="1:10" x14ac:dyDescent="0.25">
      <c r="A199" s="69">
        <f t="shared" si="22"/>
        <v>198</v>
      </c>
      <c r="B199" s="72" t="s">
        <v>583</v>
      </c>
      <c r="C199" s="68">
        <f>COUNTIFS('My Pokemon'!$A:$A,$B199)</f>
        <v>0</v>
      </c>
      <c r="D199" s="68">
        <f>INDEX('Pokemon Data'!$N:$N,MATCH($B199,'Pokemon Data'!$B:$B,0))</f>
        <v>0</v>
      </c>
      <c r="E199" s="70"/>
      <c r="F199" s="68">
        <f>COUNTIFS('My Pokemon'!$A:$A,$B199,'My Pokemon'!$CX:$CX,"Evolve")</f>
        <v>0</v>
      </c>
      <c r="G199" s="69">
        <f t="shared" si="18"/>
        <v>0</v>
      </c>
      <c r="H199" s="71" t="str">
        <f t="shared" si="19"/>
        <v/>
      </c>
      <c r="I199" s="68">
        <f t="shared" si="20"/>
        <v>0</v>
      </c>
      <c r="J199" s="66">
        <f t="shared" si="21"/>
        <v>0</v>
      </c>
    </row>
    <row r="200" spans="1:10" x14ac:dyDescent="0.25">
      <c r="A200" s="69">
        <f t="shared" si="22"/>
        <v>199</v>
      </c>
      <c r="B200" s="72" t="s">
        <v>584</v>
      </c>
      <c r="C200" s="68">
        <f>COUNTIFS('My Pokemon'!$A:$A,$B200)</f>
        <v>0</v>
      </c>
      <c r="D200" s="68">
        <f>INDEX('Pokemon Data'!$N:$N,MATCH($B200,'Pokemon Data'!$B:$B,0))</f>
        <v>0</v>
      </c>
      <c r="E200" s="70"/>
      <c r="F200" s="68">
        <f>COUNTIFS('My Pokemon'!$A:$A,$B200,'My Pokemon'!$CX:$CX,"Evolve")</f>
        <v>0</v>
      </c>
      <c r="G200" s="69">
        <f t="shared" si="18"/>
        <v>0</v>
      </c>
      <c r="H200" s="71" t="str">
        <f t="shared" si="19"/>
        <v/>
      </c>
      <c r="I200" s="68">
        <f t="shared" si="20"/>
        <v>0</v>
      </c>
      <c r="J200" s="66">
        <f t="shared" si="21"/>
        <v>0</v>
      </c>
    </row>
    <row r="201" spans="1:10" x14ac:dyDescent="0.25">
      <c r="A201" s="69">
        <f t="shared" si="22"/>
        <v>200</v>
      </c>
      <c r="B201" s="72" t="s">
        <v>585</v>
      </c>
      <c r="C201" s="68">
        <f>COUNTIFS('My Pokemon'!$A:$A,$B201)</f>
        <v>1</v>
      </c>
      <c r="D201" s="68">
        <f>INDEX('Pokemon Data'!$N:$N,MATCH($B201,'Pokemon Data'!$B:$B,0))</f>
        <v>0</v>
      </c>
      <c r="E201" s="70"/>
      <c r="F201" s="68">
        <f>COUNTIFS('My Pokemon'!$A:$A,$B201,'My Pokemon'!$CX:$CX,"Evolve")</f>
        <v>0</v>
      </c>
      <c r="G201" s="69">
        <f t="shared" si="18"/>
        <v>0</v>
      </c>
      <c r="H201" s="71" t="str">
        <f t="shared" si="19"/>
        <v/>
      </c>
      <c r="I201" s="68">
        <f t="shared" si="20"/>
        <v>0</v>
      </c>
      <c r="J201" s="66">
        <f t="shared" si="21"/>
        <v>1</v>
      </c>
    </row>
    <row r="202" spans="1:10" x14ac:dyDescent="0.25">
      <c r="A202" s="69">
        <f t="shared" si="22"/>
        <v>201</v>
      </c>
      <c r="B202" s="72" t="s">
        <v>586</v>
      </c>
      <c r="C202" s="68">
        <f>COUNTIFS('My Pokemon'!$A:$A,$B202)</f>
        <v>0</v>
      </c>
      <c r="D202" s="68">
        <f>INDEX('Pokemon Data'!$N:$N,MATCH($B202,'Pokemon Data'!$B:$B,0))</f>
        <v>0</v>
      </c>
      <c r="E202" s="70"/>
      <c r="F202" s="68">
        <f>COUNTIFS('My Pokemon'!$A:$A,$B202,'My Pokemon'!$CX:$CX,"Evolve")</f>
        <v>0</v>
      </c>
      <c r="G202" s="69">
        <f t="shared" si="18"/>
        <v>0</v>
      </c>
      <c r="H202" s="71" t="str">
        <f t="shared" si="19"/>
        <v/>
      </c>
      <c r="I202" s="68">
        <f t="shared" si="20"/>
        <v>0</v>
      </c>
      <c r="J202" s="66">
        <f t="shared" si="21"/>
        <v>0</v>
      </c>
    </row>
    <row r="203" spans="1:10" x14ac:dyDescent="0.25">
      <c r="A203" s="69">
        <f t="shared" si="22"/>
        <v>202</v>
      </c>
      <c r="B203" s="72" t="s">
        <v>587</v>
      </c>
      <c r="C203" s="68">
        <f>COUNTIFS('My Pokemon'!$A:$A,$B203)</f>
        <v>0</v>
      </c>
      <c r="D203" s="68">
        <f>INDEX('Pokemon Data'!$N:$N,MATCH($B203,'Pokemon Data'!$B:$B,0))</f>
        <v>0</v>
      </c>
      <c r="E203" s="70"/>
      <c r="F203" s="68">
        <f>COUNTIFS('My Pokemon'!$A:$A,$B203,'My Pokemon'!$CX:$CX,"Evolve")</f>
        <v>0</v>
      </c>
      <c r="G203" s="69">
        <f t="shared" si="18"/>
        <v>0</v>
      </c>
      <c r="H203" s="71" t="str">
        <f t="shared" si="19"/>
        <v/>
      </c>
      <c r="I203" s="68">
        <f t="shared" si="20"/>
        <v>0</v>
      </c>
      <c r="J203" s="66">
        <f t="shared" si="21"/>
        <v>0</v>
      </c>
    </row>
  </sheetData>
  <dataConsolidate/>
  <conditionalFormatting sqref="F1:K1048576">
    <cfRule type="expression" dxfId="5" priority="6">
      <formula>$D1=0</formula>
    </cfRule>
  </conditionalFormatting>
  <conditionalFormatting sqref="F1:G1048576">
    <cfRule type="expression" dxfId="4" priority="4">
      <formula>F1*1&gt;0</formula>
    </cfRule>
  </conditionalFormatting>
  <conditionalFormatting sqref="D1:D1048576">
    <cfRule type="expression" dxfId="3" priority="3">
      <formula>$D1=0</formula>
    </cfRule>
  </conditionalFormatting>
  <conditionalFormatting sqref="B1:K1048576">
    <cfRule type="expression" dxfId="2" priority="2" stopIfTrue="1">
      <formula>NOT(OR(ISBLANK($K1),$K1="Evolve Priority"))</formula>
    </cfRule>
  </conditionalFormatting>
  <conditionalFormatting sqref="H2:H203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H2:H203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OFFSET('Pokemon Data'!$T$1,MATCH($A2,'Pokemon Data'!$Q:$Q,0)-1,0,COUNTIFS('Pokemon Data'!$Q:$Q,$A2))</xm:f>
          </x14:formula1>
          <xm:sqref>B2:B203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0" tint="-0.249977111117893"/>
  </sheetPr>
  <dimension ref="A1:AN422"/>
  <sheetViews>
    <sheetView tabSelected="1" zoomScale="85" zoomScaleNormal="85" workbookViewId="0">
      <pane xSplit="2" ySplit="2" topLeftCell="J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Col="1" x14ac:dyDescent="0.25"/>
  <cols>
    <col min="1" max="1" width="4.7109375" customWidth="1"/>
    <col min="2" max="2" width="11.7109375" customWidth="1"/>
    <col min="3" max="9" width="9.140625" style="57" hidden="1" customWidth="1"/>
    <col min="10" max="10" width="6.7109375" style="82" customWidth="1"/>
    <col min="11" max="13" width="6.7109375" hidden="1" customWidth="1" outlineLevel="1"/>
    <col min="14" max="14" width="6.7109375" style="86" customWidth="1" collapsed="1"/>
    <col min="15" max="18" width="6.7109375" hidden="1" customWidth="1" outlineLevel="1"/>
    <col min="19" max="19" width="6.7109375" style="82" customWidth="1" collapsed="1"/>
    <col min="20" max="23" width="6.7109375" hidden="1" customWidth="1" outlineLevel="1"/>
    <col min="24" max="24" width="6.7109375" style="86" customWidth="1" collapsed="1"/>
    <col min="25" max="28" width="6.7109375" hidden="1" customWidth="1" outlineLevel="1"/>
    <col min="29" max="29" width="6.7109375" style="82" customWidth="1" collapsed="1"/>
    <col min="30" max="33" width="6.7109375" hidden="1" customWidth="1" outlineLevel="1"/>
    <col min="34" max="34" width="6.7109375" style="86" customWidth="1" collapsed="1"/>
    <col min="35" max="38" width="6.7109375" hidden="1" customWidth="1" outlineLevel="1"/>
    <col min="39" max="39" width="6.7109375" style="82" customWidth="1" collapsed="1"/>
    <col min="40" max="40" width="6.7109375" style="91" customWidth="1"/>
    <col min="41" max="16384" width="9.140625" hidden="1"/>
  </cols>
  <sheetData>
    <row r="1" spans="1:40" hidden="1" x14ac:dyDescent="0.25">
      <c r="A1" s="48"/>
      <c r="B1" s="48"/>
      <c r="J1" s="80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84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80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84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80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84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80">
        <f>INDEX('Level Multipliers'!$C:$C,MATCH(AM2,'Level Multipliers'!$A:$A,0))</f>
        <v>0.73170000314712502</v>
      </c>
      <c r="AN1" s="89">
        <f>INDEX('Level Multipliers'!$C:$C,MATCH(AN2,'Level Multipliers'!$A:$A,0))</f>
        <v>0.79030001163482699</v>
      </c>
    </row>
    <row r="2" spans="1:40" x14ac:dyDescent="0.25">
      <c r="A2" s="1" t="s">
        <v>412</v>
      </c>
      <c r="B2" s="1" t="s">
        <v>17</v>
      </c>
      <c r="C2" s="58" t="str">
        <f>'Pokemon Data'!E1</f>
        <v>Evolution Chain ID</v>
      </c>
      <c r="D2" s="58" t="str">
        <f>'Pokemon Data'!I1</f>
        <v>Base HP</v>
      </c>
      <c r="E2" s="58" t="str">
        <f>'Pokemon Data'!J1</f>
        <v>Base Atk</v>
      </c>
      <c r="F2" s="58" t="str">
        <f>'Pokemon Data'!K1</f>
        <v>Base Def</v>
      </c>
      <c r="G2" s="58" t="s">
        <v>413</v>
      </c>
      <c r="H2" s="58" t="s">
        <v>414</v>
      </c>
      <c r="I2" s="58" t="s">
        <v>415</v>
      </c>
      <c r="J2" s="81">
        <v>1</v>
      </c>
      <c r="K2" s="74">
        <f>J2+1</f>
        <v>2</v>
      </c>
      <c r="L2" s="74">
        <f t="shared" ref="L2:AM2" si="0">K2+1</f>
        <v>3</v>
      </c>
      <c r="M2" s="74">
        <f t="shared" si="0"/>
        <v>4</v>
      </c>
      <c r="N2" s="85">
        <f t="shared" si="0"/>
        <v>5</v>
      </c>
      <c r="O2" s="74">
        <f t="shared" si="0"/>
        <v>6</v>
      </c>
      <c r="P2" s="74">
        <f t="shared" si="0"/>
        <v>7</v>
      </c>
      <c r="Q2" s="74">
        <f t="shared" si="0"/>
        <v>8</v>
      </c>
      <c r="R2" s="74">
        <f t="shared" si="0"/>
        <v>9</v>
      </c>
      <c r="S2" s="81">
        <f t="shared" si="0"/>
        <v>10</v>
      </c>
      <c r="T2" s="74">
        <f t="shared" si="0"/>
        <v>11</v>
      </c>
      <c r="U2" s="74">
        <f t="shared" si="0"/>
        <v>12</v>
      </c>
      <c r="V2" s="74">
        <f t="shared" si="0"/>
        <v>13</v>
      </c>
      <c r="W2" s="74">
        <f t="shared" si="0"/>
        <v>14</v>
      </c>
      <c r="X2" s="85">
        <f t="shared" si="0"/>
        <v>15</v>
      </c>
      <c r="Y2" s="74">
        <f t="shared" si="0"/>
        <v>16</v>
      </c>
      <c r="Z2" s="74">
        <f t="shared" si="0"/>
        <v>17</v>
      </c>
      <c r="AA2" s="74">
        <f t="shared" si="0"/>
        <v>18</v>
      </c>
      <c r="AB2" s="74">
        <f t="shared" si="0"/>
        <v>19</v>
      </c>
      <c r="AC2" s="81">
        <f t="shared" si="0"/>
        <v>20</v>
      </c>
      <c r="AD2" s="74">
        <f t="shared" si="0"/>
        <v>21</v>
      </c>
      <c r="AE2" s="74">
        <f t="shared" si="0"/>
        <v>22</v>
      </c>
      <c r="AF2" s="74">
        <f t="shared" si="0"/>
        <v>23</v>
      </c>
      <c r="AG2" s="74">
        <f t="shared" si="0"/>
        <v>24</v>
      </c>
      <c r="AH2" s="85">
        <f t="shared" si="0"/>
        <v>25</v>
      </c>
      <c r="AI2" s="74">
        <f t="shared" si="0"/>
        <v>26</v>
      </c>
      <c r="AJ2" s="74">
        <f t="shared" si="0"/>
        <v>27</v>
      </c>
      <c r="AK2" s="74">
        <f t="shared" si="0"/>
        <v>28</v>
      </c>
      <c r="AL2" s="74">
        <f t="shared" si="0"/>
        <v>29</v>
      </c>
      <c r="AM2" s="81">
        <f t="shared" si="0"/>
        <v>30</v>
      </c>
      <c r="AN2" s="90">
        <v>40</v>
      </c>
    </row>
    <row r="3" spans="1:40" x14ac:dyDescent="0.25">
      <c r="A3" s="48">
        <f>'Pokemon Data'!A2</f>
        <v>1</v>
      </c>
      <c r="B3" s="48" t="str">
        <f>'Pokemon Data'!B2</f>
        <v>Bulbasaur</v>
      </c>
      <c r="C3" s="57">
        <f>'Pokemon Data'!E2</f>
        <v>1</v>
      </c>
      <c r="D3" s="57">
        <f>'Pokemon Data'!I2</f>
        <v>128</v>
      </c>
      <c r="E3" s="57">
        <f>'Pokemon Data'!J2</f>
        <v>118</v>
      </c>
      <c r="F3" s="57">
        <f>'Pokemon Data'!K2</f>
        <v>111</v>
      </c>
      <c r="G3" s="57">
        <f t="shared" ref="G3:G66" si="1">D3+15</f>
        <v>143</v>
      </c>
      <c r="H3" s="57">
        <f t="shared" ref="H3:H66" si="2">E3+15</f>
        <v>133</v>
      </c>
      <c r="I3" s="57">
        <f t="shared" ref="I3:I66" si="3">F3+15</f>
        <v>126</v>
      </c>
      <c r="J3" s="82">
        <f t="shared" ref="J3:S12" si="4">MAX(10,INT(SQRT($G3*$I3)*$H3*J$1^2/10))</f>
        <v>15</v>
      </c>
      <c r="K3" s="48">
        <f t="shared" si="4"/>
        <v>49</v>
      </c>
      <c r="L3" s="48">
        <f t="shared" si="4"/>
        <v>83</v>
      </c>
      <c r="M3" s="48">
        <f t="shared" si="4"/>
        <v>116</v>
      </c>
      <c r="N3" s="86">
        <f t="shared" si="4"/>
        <v>150</v>
      </c>
      <c r="O3" s="48">
        <f t="shared" si="4"/>
        <v>184</v>
      </c>
      <c r="P3" s="48">
        <f t="shared" si="4"/>
        <v>217</v>
      </c>
      <c r="Q3" s="48">
        <f t="shared" si="4"/>
        <v>251</v>
      </c>
      <c r="R3" s="48">
        <f t="shared" si="4"/>
        <v>285</v>
      </c>
      <c r="S3" s="82">
        <f t="shared" si="4"/>
        <v>318</v>
      </c>
      <c r="T3" s="48">
        <f t="shared" ref="T3:AC12" si="5">MAX(10,INT(SQRT($G3*$I3)*$H3*T$1^2/10))</f>
        <v>350</v>
      </c>
      <c r="U3" s="48">
        <f t="shared" si="5"/>
        <v>382</v>
      </c>
      <c r="V3" s="48">
        <f t="shared" si="5"/>
        <v>414</v>
      </c>
      <c r="W3" s="48">
        <f t="shared" si="5"/>
        <v>446</v>
      </c>
      <c r="X3" s="86">
        <f t="shared" si="5"/>
        <v>477</v>
      </c>
      <c r="Y3" s="48">
        <f t="shared" si="5"/>
        <v>509</v>
      </c>
      <c r="Z3" s="48">
        <f t="shared" si="5"/>
        <v>541</v>
      </c>
      <c r="AA3" s="48">
        <f t="shared" si="5"/>
        <v>573</v>
      </c>
      <c r="AB3" s="48">
        <f t="shared" si="5"/>
        <v>605</v>
      </c>
      <c r="AC3" s="82">
        <f t="shared" si="5"/>
        <v>637</v>
      </c>
      <c r="AD3" s="48">
        <f t="shared" ref="AD3:AN12" si="6">MAX(10,INT(SQRT($G3*$I3)*$H3*AD$1^2/10))</f>
        <v>669</v>
      </c>
      <c r="AE3" s="48">
        <f t="shared" si="6"/>
        <v>700</v>
      </c>
      <c r="AF3" s="48">
        <f t="shared" si="6"/>
        <v>732</v>
      </c>
      <c r="AG3" s="48">
        <f t="shared" si="6"/>
        <v>764</v>
      </c>
      <c r="AH3" s="86">
        <f t="shared" si="6"/>
        <v>796</v>
      </c>
      <c r="AI3" s="48">
        <f t="shared" si="6"/>
        <v>828</v>
      </c>
      <c r="AJ3" s="48">
        <f t="shared" si="6"/>
        <v>860</v>
      </c>
      <c r="AK3" s="48">
        <f t="shared" si="6"/>
        <v>892</v>
      </c>
      <c r="AL3" s="48">
        <f t="shared" si="6"/>
        <v>923</v>
      </c>
      <c r="AM3" s="82">
        <f t="shared" si="6"/>
        <v>955</v>
      </c>
      <c r="AN3" s="91">
        <f t="shared" si="6"/>
        <v>1115</v>
      </c>
    </row>
    <row r="4" spans="1:40" x14ac:dyDescent="0.25">
      <c r="A4" s="48">
        <f>'Pokemon Data'!A3</f>
        <v>2</v>
      </c>
      <c r="B4" s="48" t="str">
        <f>'Pokemon Data'!B3</f>
        <v>Ivysaur</v>
      </c>
      <c r="C4" s="57">
        <f>'Pokemon Data'!E3</f>
        <v>1</v>
      </c>
      <c r="D4" s="57">
        <f>'Pokemon Data'!I3</f>
        <v>155</v>
      </c>
      <c r="E4" s="57">
        <f>'Pokemon Data'!J3</f>
        <v>151</v>
      </c>
      <c r="F4" s="57">
        <f>'Pokemon Data'!K3</f>
        <v>143</v>
      </c>
      <c r="G4" s="57">
        <f t="shared" si="1"/>
        <v>170</v>
      </c>
      <c r="H4" s="57">
        <f t="shared" si="2"/>
        <v>166</v>
      </c>
      <c r="I4" s="57">
        <f t="shared" si="3"/>
        <v>158</v>
      </c>
      <c r="J4" s="82">
        <f t="shared" si="4"/>
        <v>24</v>
      </c>
      <c r="K4" s="48">
        <f t="shared" si="4"/>
        <v>75</v>
      </c>
      <c r="L4" s="48">
        <f t="shared" si="4"/>
        <v>126</v>
      </c>
      <c r="M4" s="48">
        <f t="shared" si="4"/>
        <v>177</v>
      </c>
      <c r="N4" s="86">
        <f t="shared" si="4"/>
        <v>229</v>
      </c>
      <c r="O4" s="48">
        <f t="shared" si="4"/>
        <v>280</v>
      </c>
      <c r="P4" s="48">
        <f t="shared" si="4"/>
        <v>331</v>
      </c>
      <c r="Q4" s="48">
        <f t="shared" si="4"/>
        <v>383</v>
      </c>
      <c r="R4" s="48">
        <f t="shared" si="4"/>
        <v>434</v>
      </c>
      <c r="S4" s="82">
        <f t="shared" si="4"/>
        <v>485</v>
      </c>
      <c r="T4" s="48">
        <f t="shared" si="5"/>
        <v>534</v>
      </c>
      <c r="U4" s="48">
        <f t="shared" si="5"/>
        <v>582</v>
      </c>
      <c r="V4" s="48">
        <f t="shared" si="5"/>
        <v>631</v>
      </c>
      <c r="W4" s="48">
        <f t="shared" si="5"/>
        <v>679</v>
      </c>
      <c r="X4" s="86">
        <f t="shared" si="5"/>
        <v>728</v>
      </c>
      <c r="Y4" s="48">
        <f t="shared" si="5"/>
        <v>776</v>
      </c>
      <c r="Z4" s="48">
        <f t="shared" si="5"/>
        <v>825</v>
      </c>
      <c r="AA4" s="48">
        <f t="shared" si="5"/>
        <v>873</v>
      </c>
      <c r="AB4" s="48">
        <f t="shared" si="5"/>
        <v>922</v>
      </c>
      <c r="AC4" s="82">
        <f t="shared" si="5"/>
        <v>970</v>
      </c>
      <c r="AD4" s="48">
        <f t="shared" si="6"/>
        <v>1019</v>
      </c>
      <c r="AE4" s="48">
        <f t="shared" si="6"/>
        <v>1068</v>
      </c>
      <c r="AF4" s="48">
        <f t="shared" si="6"/>
        <v>1116</v>
      </c>
      <c r="AG4" s="48">
        <f t="shared" si="6"/>
        <v>1165</v>
      </c>
      <c r="AH4" s="86">
        <f t="shared" si="6"/>
        <v>1213</v>
      </c>
      <c r="AI4" s="48">
        <f t="shared" si="6"/>
        <v>1262</v>
      </c>
      <c r="AJ4" s="48">
        <f t="shared" si="6"/>
        <v>1310</v>
      </c>
      <c r="AK4" s="48">
        <f t="shared" si="6"/>
        <v>1359</v>
      </c>
      <c r="AL4" s="48">
        <f t="shared" si="6"/>
        <v>1407</v>
      </c>
      <c r="AM4" s="82">
        <f t="shared" si="6"/>
        <v>1456</v>
      </c>
      <c r="AN4" s="91">
        <f t="shared" si="6"/>
        <v>1699</v>
      </c>
    </row>
    <row r="5" spans="1:40" x14ac:dyDescent="0.25">
      <c r="A5" s="48">
        <f>'Pokemon Data'!A4</f>
        <v>3</v>
      </c>
      <c r="B5" s="48" t="str">
        <f>'Pokemon Data'!B4</f>
        <v>Venusaur</v>
      </c>
      <c r="C5" s="57">
        <f>'Pokemon Data'!E4</f>
        <v>1</v>
      </c>
      <c r="D5" s="57">
        <f>'Pokemon Data'!I4</f>
        <v>190</v>
      </c>
      <c r="E5" s="57">
        <f>'Pokemon Data'!J4</f>
        <v>198</v>
      </c>
      <c r="F5" s="57">
        <f>'Pokemon Data'!K4</f>
        <v>189</v>
      </c>
      <c r="G5" s="57">
        <f t="shared" si="1"/>
        <v>205</v>
      </c>
      <c r="H5" s="57">
        <f t="shared" si="2"/>
        <v>213</v>
      </c>
      <c r="I5" s="57">
        <f t="shared" si="3"/>
        <v>204</v>
      </c>
      <c r="J5" s="82">
        <f t="shared" si="4"/>
        <v>38</v>
      </c>
      <c r="K5" s="48">
        <f t="shared" si="4"/>
        <v>120</v>
      </c>
      <c r="L5" s="48">
        <f t="shared" si="4"/>
        <v>202</v>
      </c>
      <c r="M5" s="48">
        <f t="shared" si="4"/>
        <v>284</v>
      </c>
      <c r="N5" s="86">
        <f t="shared" si="4"/>
        <v>366</v>
      </c>
      <c r="O5" s="48">
        <f t="shared" si="4"/>
        <v>449</v>
      </c>
      <c r="P5" s="48">
        <f t="shared" si="4"/>
        <v>531</v>
      </c>
      <c r="Q5" s="48">
        <f t="shared" si="4"/>
        <v>613</v>
      </c>
      <c r="R5" s="48">
        <f t="shared" si="4"/>
        <v>695</v>
      </c>
      <c r="S5" s="82">
        <f t="shared" si="4"/>
        <v>777</v>
      </c>
      <c r="T5" s="48">
        <f t="shared" si="5"/>
        <v>855</v>
      </c>
      <c r="U5" s="48">
        <f t="shared" si="5"/>
        <v>932</v>
      </c>
      <c r="V5" s="48">
        <f t="shared" si="5"/>
        <v>1010</v>
      </c>
      <c r="W5" s="48">
        <f t="shared" si="5"/>
        <v>1088</v>
      </c>
      <c r="X5" s="86">
        <f t="shared" si="5"/>
        <v>1166</v>
      </c>
      <c r="Y5" s="48">
        <f t="shared" si="5"/>
        <v>1243</v>
      </c>
      <c r="Z5" s="48">
        <f t="shared" si="5"/>
        <v>1321</v>
      </c>
      <c r="AA5" s="48">
        <f t="shared" si="5"/>
        <v>1399</v>
      </c>
      <c r="AB5" s="48">
        <f t="shared" si="5"/>
        <v>1476</v>
      </c>
      <c r="AC5" s="82">
        <f t="shared" si="5"/>
        <v>1554</v>
      </c>
      <c r="AD5" s="48">
        <f t="shared" si="6"/>
        <v>1632</v>
      </c>
      <c r="AE5" s="48">
        <f t="shared" si="6"/>
        <v>1710</v>
      </c>
      <c r="AF5" s="48">
        <f t="shared" si="6"/>
        <v>1787</v>
      </c>
      <c r="AG5" s="48">
        <f t="shared" si="6"/>
        <v>1865</v>
      </c>
      <c r="AH5" s="86">
        <f t="shared" si="6"/>
        <v>1943</v>
      </c>
      <c r="AI5" s="48">
        <f t="shared" si="6"/>
        <v>2021</v>
      </c>
      <c r="AJ5" s="48">
        <f t="shared" si="6"/>
        <v>2098</v>
      </c>
      <c r="AK5" s="48">
        <f t="shared" si="6"/>
        <v>2176</v>
      </c>
      <c r="AL5" s="48">
        <f t="shared" si="6"/>
        <v>2254</v>
      </c>
      <c r="AM5" s="82">
        <f t="shared" si="6"/>
        <v>2332</v>
      </c>
      <c r="AN5" s="91">
        <f t="shared" si="6"/>
        <v>2720</v>
      </c>
    </row>
    <row r="6" spans="1:40" x14ac:dyDescent="0.25">
      <c r="A6" s="48">
        <f>'Pokemon Data'!A5</f>
        <v>4</v>
      </c>
      <c r="B6" s="48" t="str">
        <f>'Pokemon Data'!B5</f>
        <v>Charmander</v>
      </c>
      <c r="C6" s="57">
        <f>'Pokemon Data'!E5</f>
        <v>2</v>
      </c>
      <c r="D6" s="57">
        <f>'Pokemon Data'!I5</f>
        <v>118</v>
      </c>
      <c r="E6" s="57">
        <f>'Pokemon Data'!J5</f>
        <v>116</v>
      </c>
      <c r="F6" s="57">
        <f>'Pokemon Data'!K5</f>
        <v>93</v>
      </c>
      <c r="G6" s="57">
        <f t="shared" si="1"/>
        <v>133</v>
      </c>
      <c r="H6" s="57">
        <f t="shared" si="2"/>
        <v>131</v>
      </c>
      <c r="I6" s="57">
        <f t="shared" si="3"/>
        <v>108</v>
      </c>
      <c r="J6" s="82">
        <f t="shared" si="4"/>
        <v>13</v>
      </c>
      <c r="K6" s="48">
        <f t="shared" si="4"/>
        <v>43</v>
      </c>
      <c r="L6" s="48">
        <f t="shared" si="4"/>
        <v>73</v>
      </c>
      <c r="M6" s="48">
        <f t="shared" si="4"/>
        <v>102</v>
      </c>
      <c r="N6" s="86">
        <f t="shared" si="4"/>
        <v>132</v>
      </c>
      <c r="O6" s="48">
        <f t="shared" si="4"/>
        <v>161</v>
      </c>
      <c r="P6" s="48">
        <f t="shared" si="4"/>
        <v>191</v>
      </c>
      <c r="Q6" s="48">
        <f t="shared" si="4"/>
        <v>221</v>
      </c>
      <c r="R6" s="48">
        <f t="shared" si="4"/>
        <v>250</v>
      </c>
      <c r="S6" s="82">
        <f t="shared" si="4"/>
        <v>280</v>
      </c>
      <c r="T6" s="48">
        <f t="shared" si="5"/>
        <v>308</v>
      </c>
      <c r="U6" s="48">
        <f t="shared" si="5"/>
        <v>336</v>
      </c>
      <c r="V6" s="48">
        <f t="shared" si="5"/>
        <v>364</v>
      </c>
      <c r="W6" s="48">
        <f t="shared" si="5"/>
        <v>392</v>
      </c>
      <c r="X6" s="86">
        <f t="shared" si="5"/>
        <v>420</v>
      </c>
      <c r="Y6" s="48">
        <f t="shared" si="5"/>
        <v>448</v>
      </c>
      <c r="Z6" s="48">
        <f t="shared" si="5"/>
        <v>476</v>
      </c>
      <c r="AA6" s="48">
        <f t="shared" si="5"/>
        <v>504</v>
      </c>
      <c r="AB6" s="48">
        <f t="shared" si="5"/>
        <v>532</v>
      </c>
      <c r="AC6" s="82">
        <f t="shared" si="5"/>
        <v>560</v>
      </c>
      <c r="AD6" s="48">
        <f t="shared" si="6"/>
        <v>588</v>
      </c>
      <c r="AE6" s="48">
        <f t="shared" si="6"/>
        <v>616</v>
      </c>
      <c r="AF6" s="48">
        <f t="shared" si="6"/>
        <v>644</v>
      </c>
      <c r="AG6" s="48">
        <f t="shared" si="6"/>
        <v>672</v>
      </c>
      <c r="AH6" s="86">
        <f t="shared" si="6"/>
        <v>700</v>
      </c>
      <c r="AI6" s="48">
        <f t="shared" si="6"/>
        <v>728</v>
      </c>
      <c r="AJ6" s="48">
        <f t="shared" si="6"/>
        <v>756</v>
      </c>
      <c r="AK6" s="48">
        <f t="shared" si="6"/>
        <v>784</v>
      </c>
      <c r="AL6" s="48">
        <f t="shared" si="6"/>
        <v>812</v>
      </c>
      <c r="AM6" s="82">
        <f t="shared" si="6"/>
        <v>840</v>
      </c>
      <c r="AN6" s="91">
        <f t="shared" si="6"/>
        <v>980</v>
      </c>
    </row>
    <row r="7" spans="1:40" x14ac:dyDescent="0.25">
      <c r="A7" s="48">
        <f>'Pokemon Data'!A6</f>
        <v>5</v>
      </c>
      <c r="B7" s="48" t="str">
        <f>'Pokemon Data'!B6</f>
        <v>Charmeleon</v>
      </c>
      <c r="C7" s="57">
        <f>'Pokemon Data'!E6</f>
        <v>2</v>
      </c>
      <c r="D7" s="57">
        <f>'Pokemon Data'!I6</f>
        <v>151</v>
      </c>
      <c r="E7" s="57">
        <f>'Pokemon Data'!J6</f>
        <v>158</v>
      </c>
      <c r="F7" s="57">
        <f>'Pokemon Data'!K6</f>
        <v>126</v>
      </c>
      <c r="G7" s="57">
        <f t="shared" si="1"/>
        <v>166</v>
      </c>
      <c r="H7" s="57">
        <f t="shared" si="2"/>
        <v>173</v>
      </c>
      <c r="I7" s="57">
        <f t="shared" si="3"/>
        <v>141</v>
      </c>
      <c r="J7" s="82">
        <f t="shared" si="4"/>
        <v>23</v>
      </c>
      <c r="K7" s="48">
        <f t="shared" si="4"/>
        <v>73</v>
      </c>
      <c r="L7" s="48">
        <f t="shared" si="4"/>
        <v>123</v>
      </c>
      <c r="M7" s="48">
        <f t="shared" si="4"/>
        <v>173</v>
      </c>
      <c r="N7" s="86">
        <f t="shared" si="4"/>
        <v>222</v>
      </c>
      <c r="O7" s="48">
        <f t="shared" si="4"/>
        <v>272</v>
      </c>
      <c r="P7" s="48">
        <f t="shared" si="4"/>
        <v>322</v>
      </c>
      <c r="Q7" s="48">
        <f t="shared" si="4"/>
        <v>372</v>
      </c>
      <c r="R7" s="48">
        <f t="shared" si="4"/>
        <v>422</v>
      </c>
      <c r="S7" s="82">
        <f t="shared" si="4"/>
        <v>472</v>
      </c>
      <c r="T7" s="48">
        <f t="shared" si="5"/>
        <v>519</v>
      </c>
      <c r="U7" s="48">
        <f t="shared" si="5"/>
        <v>566</v>
      </c>
      <c r="V7" s="48">
        <f t="shared" si="5"/>
        <v>614</v>
      </c>
      <c r="W7" s="48">
        <f t="shared" si="5"/>
        <v>661</v>
      </c>
      <c r="X7" s="86">
        <f t="shared" si="5"/>
        <v>708</v>
      </c>
      <c r="Y7" s="48">
        <f t="shared" si="5"/>
        <v>755</v>
      </c>
      <c r="Z7" s="48">
        <f t="shared" si="5"/>
        <v>802</v>
      </c>
      <c r="AA7" s="48">
        <f t="shared" si="5"/>
        <v>850</v>
      </c>
      <c r="AB7" s="48">
        <f t="shared" si="5"/>
        <v>897</v>
      </c>
      <c r="AC7" s="82">
        <f t="shared" si="5"/>
        <v>944</v>
      </c>
      <c r="AD7" s="48">
        <f t="shared" si="6"/>
        <v>991</v>
      </c>
      <c r="AE7" s="48">
        <f t="shared" si="6"/>
        <v>1039</v>
      </c>
      <c r="AF7" s="48">
        <f t="shared" si="6"/>
        <v>1086</v>
      </c>
      <c r="AG7" s="48">
        <f t="shared" si="6"/>
        <v>1133</v>
      </c>
      <c r="AH7" s="86">
        <f t="shared" si="6"/>
        <v>1180</v>
      </c>
      <c r="AI7" s="48">
        <f t="shared" si="6"/>
        <v>1228</v>
      </c>
      <c r="AJ7" s="48">
        <f t="shared" si="6"/>
        <v>1275</v>
      </c>
      <c r="AK7" s="48">
        <f t="shared" si="6"/>
        <v>1322</v>
      </c>
      <c r="AL7" s="48">
        <f t="shared" si="6"/>
        <v>1369</v>
      </c>
      <c r="AM7" s="82">
        <f t="shared" si="6"/>
        <v>1417</v>
      </c>
      <c r="AN7" s="91">
        <f t="shared" si="6"/>
        <v>1653</v>
      </c>
    </row>
    <row r="8" spans="1:40" x14ac:dyDescent="0.25">
      <c r="A8" s="48">
        <f>'Pokemon Data'!A7</f>
        <v>6</v>
      </c>
      <c r="B8" s="48" t="str">
        <f>'Pokemon Data'!B7</f>
        <v>Charizard</v>
      </c>
      <c r="C8" s="57">
        <f>'Pokemon Data'!E7</f>
        <v>2</v>
      </c>
      <c r="D8" s="57">
        <f>'Pokemon Data'!I7</f>
        <v>186</v>
      </c>
      <c r="E8" s="57">
        <f>'Pokemon Data'!J7</f>
        <v>223</v>
      </c>
      <c r="F8" s="57">
        <f>'Pokemon Data'!K7</f>
        <v>173</v>
      </c>
      <c r="G8" s="57">
        <f t="shared" si="1"/>
        <v>201</v>
      </c>
      <c r="H8" s="57">
        <f t="shared" si="2"/>
        <v>238</v>
      </c>
      <c r="I8" s="57">
        <f t="shared" si="3"/>
        <v>188</v>
      </c>
      <c r="J8" s="82">
        <f t="shared" si="4"/>
        <v>40</v>
      </c>
      <c r="K8" s="48">
        <f t="shared" si="4"/>
        <v>128</v>
      </c>
      <c r="L8" s="48">
        <f t="shared" si="4"/>
        <v>215</v>
      </c>
      <c r="M8" s="48">
        <f t="shared" si="4"/>
        <v>302</v>
      </c>
      <c r="N8" s="86">
        <f t="shared" si="4"/>
        <v>389</v>
      </c>
      <c r="O8" s="48">
        <f t="shared" si="4"/>
        <v>476</v>
      </c>
      <c r="P8" s="48">
        <f t="shared" si="4"/>
        <v>564</v>
      </c>
      <c r="Q8" s="48">
        <f t="shared" si="4"/>
        <v>651</v>
      </c>
      <c r="R8" s="48">
        <f t="shared" si="4"/>
        <v>738</v>
      </c>
      <c r="S8" s="82">
        <f t="shared" si="4"/>
        <v>825</v>
      </c>
      <c r="T8" s="48">
        <f t="shared" si="5"/>
        <v>908</v>
      </c>
      <c r="U8" s="48">
        <f t="shared" si="5"/>
        <v>990</v>
      </c>
      <c r="V8" s="48">
        <f t="shared" si="5"/>
        <v>1073</v>
      </c>
      <c r="W8" s="48">
        <f t="shared" si="5"/>
        <v>1155</v>
      </c>
      <c r="X8" s="86">
        <f t="shared" si="5"/>
        <v>1238</v>
      </c>
      <c r="Y8" s="48">
        <f t="shared" si="5"/>
        <v>1321</v>
      </c>
      <c r="Z8" s="48">
        <f t="shared" si="5"/>
        <v>1403</v>
      </c>
      <c r="AA8" s="48">
        <f t="shared" si="5"/>
        <v>1486</v>
      </c>
      <c r="AB8" s="48">
        <f t="shared" si="5"/>
        <v>1568</v>
      </c>
      <c r="AC8" s="82">
        <f t="shared" si="5"/>
        <v>1651</v>
      </c>
      <c r="AD8" s="48">
        <f t="shared" si="6"/>
        <v>1733</v>
      </c>
      <c r="AE8" s="48">
        <f t="shared" si="6"/>
        <v>1816</v>
      </c>
      <c r="AF8" s="48">
        <f t="shared" si="6"/>
        <v>1898</v>
      </c>
      <c r="AG8" s="48">
        <f t="shared" si="6"/>
        <v>1981</v>
      </c>
      <c r="AH8" s="86">
        <f t="shared" si="6"/>
        <v>2064</v>
      </c>
      <c r="AI8" s="48">
        <f t="shared" si="6"/>
        <v>2146</v>
      </c>
      <c r="AJ8" s="48">
        <f t="shared" si="6"/>
        <v>2229</v>
      </c>
      <c r="AK8" s="48">
        <f t="shared" si="6"/>
        <v>2311</v>
      </c>
      <c r="AL8" s="48">
        <f t="shared" si="6"/>
        <v>2394</v>
      </c>
      <c r="AM8" s="82">
        <f t="shared" si="6"/>
        <v>2476</v>
      </c>
      <c r="AN8" s="91">
        <f t="shared" si="6"/>
        <v>2889</v>
      </c>
    </row>
    <row r="9" spans="1:40" x14ac:dyDescent="0.25">
      <c r="A9" s="48">
        <f>'Pokemon Data'!A8</f>
        <v>7</v>
      </c>
      <c r="B9" s="48" t="str">
        <f>'Pokemon Data'!B8</f>
        <v>Squirtle</v>
      </c>
      <c r="C9" s="57">
        <f>'Pokemon Data'!E8</f>
        <v>3</v>
      </c>
      <c r="D9" s="57">
        <f>'Pokemon Data'!I8</f>
        <v>127</v>
      </c>
      <c r="E9" s="57">
        <f>'Pokemon Data'!J8</f>
        <v>94</v>
      </c>
      <c r="F9" s="57">
        <f>'Pokemon Data'!K8</f>
        <v>121</v>
      </c>
      <c r="G9" s="57">
        <f t="shared" si="1"/>
        <v>142</v>
      </c>
      <c r="H9" s="57">
        <f t="shared" si="2"/>
        <v>109</v>
      </c>
      <c r="I9" s="57">
        <f t="shared" si="3"/>
        <v>136</v>
      </c>
      <c r="J9" s="82">
        <f t="shared" si="4"/>
        <v>13</v>
      </c>
      <c r="K9" s="48">
        <f t="shared" si="4"/>
        <v>41</v>
      </c>
      <c r="L9" s="48">
        <f t="shared" si="4"/>
        <v>70</v>
      </c>
      <c r="M9" s="48">
        <f t="shared" si="4"/>
        <v>99</v>
      </c>
      <c r="N9" s="86">
        <f t="shared" si="4"/>
        <v>127</v>
      </c>
      <c r="O9" s="48">
        <f t="shared" si="4"/>
        <v>156</v>
      </c>
      <c r="P9" s="48">
        <f t="shared" si="4"/>
        <v>184</v>
      </c>
      <c r="Q9" s="48">
        <f t="shared" si="4"/>
        <v>213</v>
      </c>
      <c r="R9" s="48">
        <f t="shared" si="4"/>
        <v>241</v>
      </c>
      <c r="S9" s="82">
        <f t="shared" si="4"/>
        <v>270</v>
      </c>
      <c r="T9" s="48">
        <f t="shared" si="5"/>
        <v>297</v>
      </c>
      <c r="U9" s="48">
        <f t="shared" si="5"/>
        <v>324</v>
      </c>
      <c r="V9" s="48">
        <f t="shared" si="5"/>
        <v>351</v>
      </c>
      <c r="W9" s="48">
        <f t="shared" si="5"/>
        <v>378</v>
      </c>
      <c r="X9" s="86">
        <f t="shared" si="5"/>
        <v>405</v>
      </c>
      <c r="Y9" s="48">
        <f t="shared" si="5"/>
        <v>432</v>
      </c>
      <c r="Z9" s="48">
        <f t="shared" si="5"/>
        <v>459</v>
      </c>
      <c r="AA9" s="48">
        <f t="shared" si="5"/>
        <v>486</v>
      </c>
      <c r="AB9" s="48">
        <f t="shared" si="5"/>
        <v>513</v>
      </c>
      <c r="AC9" s="82">
        <f t="shared" si="5"/>
        <v>540</v>
      </c>
      <c r="AD9" s="48">
        <f t="shared" si="6"/>
        <v>567</v>
      </c>
      <c r="AE9" s="48">
        <f t="shared" si="6"/>
        <v>594</v>
      </c>
      <c r="AF9" s="48">
        <f t="shared" si="6"/>
        <v>621</v>
      </c>
      <c r="AG9" s="48">
        <f t="shared" si="6"/>
        <v>648</v>
      </c>
      <c r="AH9" s="86">
        <f t="shared" si="6"/>
        <v>675</v>
      </c>
      <c r="AI9" s="48">
        <f t="shared" si="6"/>
        <v>702</v>
      </c>
      <c r="AJ9" s="48">
        <f t="shared" si="6"/>
        <v>729</v>
      </c>
      <c r="AK9" s="48">
        <f t="shared" si="6"/>
        <v>756</v>
      </c>
      <c r="AL9" s="48">
        <f t="shared" si="6"/>
        <v>783</v>
      </c>
      <c r="AM9" s="82">
        <f t="shared" si="6"/>
        <v>810</v>
      </c>
      <c r="AN9" s="91">
        <f t="shared" si="6"/>
        <v>946</v>
      </c>
    </row>
    <row r="10" spans="1:40" x14ac:dyDescent="0.25">
      <c r="A10" s="48">
        <f>'Pokemon Data'!A9</f>
        <v>8</v>
      </c>
      <c r="B10" s="48" t="str">
        <f>'Pokemon Data'!B9</f>
        <v>Wartortle</v>
      </c>
      <c r="C10" s="57">
        <f>'Pokemon Data'!E9</f>
        <v>3</v>
      </c>
      <c r="D10" s="57">
        <f>'Pokemon Data'!I9</f>
        <v>153</v>
      </c>
      <c r="E10" s="57">
        <f>'Pokemon Data'!J9</f>
        <v>126</v>
      </c>
      <c r="F10" s="57">
        <f>'Pokemon Data'!K9</f>
        <v>155</v>
      </c>
      <c r="G10" s="57">
        <f t="shared" si="1"/>
        <v>168</v>
      </c>
      <c r="H10" s="57">
        <f t="shared" si="2"/>
        <v>141</v>
      </c>
      <c r="I10" s="57">
        <f t="shared" si="3"/>
        <v>170</v>
      </c>
      <c r="J10" s="82">
        <f t="shared" si="4"/>
        <v>21</v>
      </c>
      <c r="K10" s="48">
        <f t="shared" si="4"/>
        <v>65</v>
      </c>
      <c r="L10" s="48">
        <f t="shared" si="4"/>
        <v>110</v>
      </c>
      <c r="M10" s="48">
        <f t="shared" si="4"/>
        <v>155</v>
      </c>
      <c r="N10" s="86">
        <f t="shared" si="4"/>
        <v>200</v>
      </c>
      <c r="O10" s="48">
        <f t="shared" si="4"/>
        <v>245</v>
      </c>
      <c r="P10" s="48">
        <f t="shared" si="4"/>
        <v>290</v>
      </c>
      <c r="Q10" s="48">
        <f t="shared" si="4"/>
        <v>335</v>
      </c>
      <c r="R10" s="48">
        <f t="shared" si="4"/>
        <v>380</v>
      </c>
      <c r="S10" s="82">
        <f t="shared" si="4"/>
        <v>425</v>
      </c>
      <c r="T10" s="48">
        <f t="shared" si="5"/>
        <v>467</v>
      </c>
      <c r="U10" s="48">
        <f t="shared" si="5"/>
        <v>510</v>
      </c>
      <c r="V10" s="48">
        <f t="shared" si="5"/>
        <v>552</v>
      </c>
      <c r="W10" s="48">
        <f t="shared" si="5"/>
        <v>595</v>
      </c>
      <c r="X10" s="86">
        <f t="shared" si="5"/>
        <v>637</v>
      </c>
      <c r="Y10" s="48">
        <f t="shared" si="5"/>
        <v>680</v>
      </c>
      <c r="Z10" s="48">
        <f t="shared" si="5"/>
        <v>722</v>
      </c>
      <c r="AA10" s="48">
        <f t="shared" si="5"/>
        <v>765</v>
      </c>
      <c r="AB10" s="48">
        <f t="shared" si="5"/>
        <v>807</v>
      </c>
      <c r="AC10" s="82">
        <f t="shared" si="5"/>
        <v>850</v>
      </c>
      <c r="AD10" s="48">
        <f t="shared" si="6"/>
        <v>892</v>
      </c>
      <c r="AE10" s="48">
        <f t="shared" si="6"/>
        <v>935</v>
      </c>
      <c r="AF10" s="48">
        <f t="shared" si="6"/>
        <v>978</v>
      </c>
      <c r="AG10" s="48">
        <f t="shared" si="6"/>
        <v>1020</v>
      </c>
      <c r="AH10" s="86">
        <f t="shared" si="6"/>
        <v>1063</v>
      </c>
      <c r="AI10" s="48">
        <f t="shared" si="6"/>
        <v>1105</v>
      </c>
      <c r="AJ10" s="48">
        <f t="shared" si="6"/>
        <v>1148</v>
      </c>
      <c r="AK10" s="48">
        <f t="shared" si="6"/>
        <v>1190</v>
      </c>
      <c r="AL10" s="48">
        <f t="shared" si="6"/>
        <v>1233</v>
      </c>
      <c r="AM10" s="82">
        <f t="shared" si="6"/>
        <v>1275</v>
      </c>
      <c r="AN10" s="91">
        <f t="shared" si="6"/>
        <v>1488</v>
      </c>
    </row>
    <row r="11" spans="1:40" x14ac:dyDescent="0.25">
      <c r="A11" s="48">
        <f>'Pokemon Data'!A10</f>
        <v>9</v>
      </c>
      <c r="B11" s="48" t="str">
        <f>'Pokemon Data'!B10</f>
        <v>Blastoise</v>
      </c>
      <c r="C11" s="57">
        <f>'Pokemon Data'!E10</f>
        <v>3</v>
      </c>
      <c r="D11" s="57">
        <f>'Pokemon Data'!I10</f>
        <v>188</v>
      </c>
      <c r="E11" s="57">
        <f>'Pokemon Data'!J10</f>
        <v>171</v>
      </c>
      <c r="F11" s="57">
        <f>'Pokemon Data'!K10</f>
        <v>207</v>
      </c>
      <c r="G11" s="57">
        <f t="shared" si="1"/>
        <v>203</v>
      </c>
      <c r="H11" s="57">
        <f t="shared" si="2"/>
        <v>186</v>
      </c>
      <c r="I11" s="57">
        <f t="shared" si="3"/>
        <v>222</v>
      </c>
      <c r="J11" s="82">
        <f t="shared" si="4"/>
        <v>34</v>
      </c>
      <c r="K11" s="48">
        <f t="shared" si="4"/>
        <v>109</v>
      </c>
      <c r="L11" s="48">
        <f t="shared" si="4"/>
        <v>183</v>
      </c>
      <c r="M11" s="48">
        <f t="shared" si="4"/>
        <v>258</v>
      </c>
      <c r="N11" s="86">
        <f t="shared" si="4"/>
        <v>332</v>
      </c>
      <c r="O11" s="48">
        <f t="shared" si="4"/>
        <v>407</v>
      </c>
      <c r="P11" s="48">
        <f t="shared" si="4"/>
        <v>481</v>
      </c>
      <c r="Q11" s="48">
        <f t="shared" si="4"/>
        <v>555</v>
      </c>
      <c r="R11" s="48">
        <f t="shared" si="4"/>
        <v>630</v>
      </c>
      <c r="S11" s="82">
        <f t="shared" si="4"/>
        <v>704</v>
      </c>
      <c r="T11" s="48">
        <f t="shared" si="5"/>
        <v>775</v>
      </c>
      <c r="U11" s="48">
        <f t="shared" si="5"/>
        <v>845</v>
      </c>
      <c r="V11" s="48">
        <f t="shared" si="5"/>
        <v>916</v>
      </c>
      <c r="W11" s="48">
        <f t="shared" si="5"/>
        <v>986</v>
      </c>
      <c r="X11" s="86">
        <f t="shared" si="5"/>
        <v>1057</v>
      </c>
      <c r="Y11" s="48">
        <f t="shared" si="5"/>
        <v>1127</v>
      </c>
      <c r="Z11" s="48">
        <f t="shared" si="5"/>
        <v>1197</v>
      </c>
      <c r="AA11" s="48">
        <f t="shared" si="5"/>
        <v>1268</v>
      </c>
      <c r="AB11" s="48">
        <f t="shared" si="5"/>
        <v>1338</v>
      </c>
      <c r="AC11" s="82">
        <f t="shared" si="5"/>
        <v>1409</v>
      </c>
      <c r="AD11" s="48">
        <f t="shared" si="6"/>
        <v>1479</v>
      </c>
      <c r="AE11" s="48">
        <f t="shared" si="6"/>
        <v>1550</v>
      </c>
      <c r="AF11" s="48">
        <f t="shared" si="6"/>
        <v>1620</v>
      </c>
      <c r="AG11" s="48">
        <f t="shared" si="6"/>
        <v>1691</v>
      </c>
      <c r="AH11" s="86">
        <f t="shared" si="6"/>
        <v>1761</v>
      </c>
      <c r="AI11" s="48">
        <f t="shared" si="6"/>
        <v>1832</v>
      </c>
      <c r="AJ11" s="48">
        <f t="shared" si="6"/>
        <v>1902</v>
      </c>
      <c r="AK11" s="48">
        <f t="shared" si="6"/>
        <v>1973</v>
      </c>
      <c r="AL11" s="48">
        <f t="shared" si="6"/>
        <v>2043</v>
      </c>
      <c r="AM11" s="82">
        <f t="shared" si="6"/>
        <v>2113</v>
      </c>
      <c r="AN11" s="91">
        <f t="shared" si="6"/>
        <v>2466</v>
      </c>
    </row>
    <row r="12" spans="1:40" x14ac:dyDescent="0.25">
      <c r="A12" s="48">
        <f>'Pokemon Data'!A11</f>
        <v>10</v>
      </c>
      <c r="B12" s="48" t="str">
        <f>'Pokemon Data'!B11</f>
        <v>Caterpie</v>
      </c>
      <c r="C12" s="57">
        <f>'Pokemon Data'!E11</f>
        <v>4</v>
      </c>
      <c r="D12" s="57">
        <f>'Pokemon Data'!I11</f>
        <v>128</v>
      </c>
      <c r="E12" s="57">
        <f>'Pokemon Data'!J11</f>
        <v>55</v>
      </c>
      <c r="F12" s="57">
        <f>'Pokemon Data'!K11</f>
        <v>55</v>
      </c>
      <c r="G12" s="57">
        <f t="shared" si="1"/>
        <v>143</v>
      </c>
      <c r="H12" s="57">
        <f t="shared" si="2"/>
        <v>70</v>
      </c>
      <c r="I12" s="57">
        <f t="shared" si="3"/>
        <v>70</v>
      </c>
      <c r="J12" s="82">
        <f t="shared" si="4"/>
        <v>10</v>
      </c>
      <c r="K12" s="48">
        <f t="shared" si="4"/>
        <v>19</v>
      </c>
      <c r="L12" s="48">
        <f t="shared" si="4"/>
        <v>32</v>
      </c>
      <c r="M12" s="48">
        <f t="shared" si="4"/>
        <v>45</v>
      </c>
      <c r="N12" s="86">
        <f t="shared" si="4"/>
        <v>59</v>
      </c>
      <c r="O12" s="48">
        <f t="shared" si="4"/>
        <v>72</v>
      </c>
      <c r="P12" s="48">
        <f t="shared" si="4"/>
        <v>85</v>
      </c>
      <c r="Q12" s="48">
        <f t="shared" si="4"/>
        <v>98</v>
      </c>
      <c r="R12" s="48">
        <f t="shared" si="4"/>
        <v>111</v>
      </c>
      <c r="S12" s="82">
        <f t="shared" si="4"/>
        <v>125</v>
      </c>
      <c r="T12" s="48">
        <f t="shared" si="5"/>
        <v>137</v>
      </c>
      <c r="U12" s="48">
        <f t="shared" si="5"/>
        <v>150</v>
      </c>
      <c r="V12" s="48">
        <f t="shared" si="5"/>
        <v>162</v>
      </c>
      <c r="W12" s="48">
        <f t="shared" si="5"/>
        <v>174</v>
      </c>
      <c r="X12" s="86">
        <f t="shared" si="5"/>
        <v>187</v>
      </c>
      <c r="Y12" s="48">
        <f t="shared" si="5"/>
        <v>199</v>
      </c>
      <c r="Z12" s="48">
        <f t="shared" si="5"/>
        <v>212</v>
      </c>
      <c r="AA12" s="48">
        <f t="shared" si="5"/>
        <v>224</v>
      </c>
      <c r="AB12" s="48">
        <f t="shared" si="5"/>
        <v>237</v>
      </c>
      <c r="AC12" s="82">
        <f t="shared" si="5"/>
        <v>249</v>
      </c>
      <c r="AD12" s="48">
        <f t="shared" si="6"/>
        <v>262</v>
      </c>
      <c r="AE12" s="48">
        <f t="shared" si="6"/>
        <v>274</v>
      </c>
      <c r="AF12" s="48">
        <f t="shared" si="6"/>
        <v>287</v>
      </c>
      <c r="AG12" s="48">
        <f t="shared" si="6"/>
        <v>299</v>
      </c>
      <c r="AH12" s="86">
        <f t="shared" si="6"/>
        <v>312</v>
      </c>
      <c r="AI12" s="48">
        <f t="shared" si="6"/>
        <v>324</v>
      </c>
      <c r="AJ12" s="48">
        <f t="shared" si="6"/>
        <v>337</v>
      </c>
      <c r="AK12" s="48">
        <f t="shared" si="6"/>
        <v>349</v>
      </c>
      <c r="AL12" s="48">
        <f t="shared" si="6"/>
        <v>362</v>
      </c>
      <c r="AM12" s="82">
        <f t="shared" si="6"/>
        <v>374</v>
      </c>
      <c r="AN12" s="91">
        <f t="shared" si="6"/>
        <v>437</v>
      </c>
    </row>
    <row r="13" spans="1:40" x14ac:dyDescent="0.25">
      <c r="A13" s="48">
        <f>'Pokemon Data'!A12</f>
        <v>11</v>
      </c>
      <c r="B13" s="48" t="str">
        <f>'Pokemon Data'!B12</f>
        <v>Metapod</v>
      </c>
      <c r="C13" s="57">
        <f>'Pokemon Data'!E12</f>
        <v>4</v>
      </c>
      <c r="D13" s="57">
        <f>'Pokemon Data'!I12</f>
        <v>137</v>
      </c>
      <c r="E13" s="57">
        <f>'Pokemon Data'!J12</f>
        <v>45</v>
      </c>
      <c r="F13" s="57">
        <f>'Pokemon Data'!K12</f>
        <v>80</v>
      </c>
      <c r="G13" s="57">
        <f t="shared" si="1"/>
        <v>152</v>
      </c>
      <c r="H13" s="57">
        <f t="shared" si="2"/>
        <v>60</v>
      </c>
      <c r="I13" s="57">
        <f t="shared" si="3"/>
        <v>95</v>
      </c>
      <c r="J13" s="82">
        <f t="shared" ref="J13:S22" si="7">MAX(10,INT(SQRT($G13*$I13)*$H13*J$1^2/10))</f>
        <v>10</v>
      </c>
      <c r="K13" s="48">
        <f t="shared" si="7"/>
        <v>19</v>
      </c>
      <c r="L13" s="48">
        <f t="shared" si="7"/>
        <v>33</v>
      </c>
      <c r="M13" s="48">
        <f t="shared" si="7"/>
        <v>47</v>
      </c>
      <c r="N13" s="86">
        <f t="shared" si="7"/>
        <v>60</v>
      </c>
      <c r="O13" s="48">
        <f t="shared" si="7"/>
        <v>74</v>
      </c>
      <c r="P13" s="48">
        <f t="shared" si="7"/>
        <v>87</v>
      </c>
      <c r="Q13" s="48">
        <f t="shared" si="7"/>
        <v>101</v>
      </c>
      <c r="R13" s="48">
        <f t="shared" si="7"/>
        <v>115</v>
      </c>
      <c r="S13" s="82">
        <f t="shared" si="7"/>
        <v>128</v>
      </c>
      <c r="T13" s="48">
        <f t="shared" ref="T13:AC22" si="8">MAX(10,INT(SQRT($G13*$I13)*$H13*T$1^2/10))</f>
        <v>141</v>
      </c>
      <c r="U13" s="48">
        <f t="shared" si="8"/>
        <v>154</v>
      </c>
      <c r="V13" s="48">
        <f t="shared" si="8"/>
        <v>167</v>
      </c>
      <c r="W13" s="48">
        <f t="shared" si="8"/>
        <v>180</v>
      </c>
      <c r="X13" s="86">
        <f t="shared" si="8"/>
        <v>193</v>
      </c>
      <c r="Y13" s="48">
        <f t="shared" si="8"/>
        <v>205</v>
      </c>
      <c r="Z13" s="48">
        <f t="shared" si="8"/>
        <v>218</v>
      </c>
      <c r="AA13" s="48">
        <f t="shared" si="8"/>
        <v>231</v>
      </c>
      <c r="AB13" s="48">
        <f t="shared" si="8"/>
        <v>244</v>
      </c>
      <c r="AC13" s="82">
        <f t="shared" si="8"/>
        <v>257</v>
      </c>
      <c r="AD13" s="48">
        <f t="shared" ref="AD13:AN22" si="9">MAX(10,INT(SQRT($G13*$I13)*$H13*AD$1^2/10))</f>
        <v>270</v>
      </c>
      <c r="AE13" s="48">
        <f t="shared" si="9"/>
        <v>283</v>
      </c>
      <c r="AF13" s="48">
        <f t="shared" si="9"/>
        <v>295</v>
      </c>
      <c r="AG13" s="48">
        <f t="shared" si="9"/>
        <v>308</v>
      </c>
      <c r="AH13" s="86">
        <f t="shared" si="9"/>
        <v>321</v>
      </c>
      <c r="AI13" s="48">
        <f t="shared" si="9"/>
        <v>334</v>
      </c>
      <c r="AJ13" s="48">
        <f t="shared" si="9"/>
        <v>347</v>
      </c>
      <c r="AK13" s="48">
        <f t="shared" si="9"/>
        <v>360</v>
      </c>
      <c r="AL13" s="48">
        <f t="shared" si="9"/>
        <v>373</v>
      </c>
      <c r="AM13" s="82">
        <f t="shared" si="9"/>
        <v>386</v>
      </c>
      <c r="AN13" s="91">
        <f t="shared" si="9"/>
        <v>450</v>
      </c>
    </row>
    <row r="14" spans="1:40" x14ac:dyDescent="0.25">
      <c r="A14" s="48">
        <f>'Pokemon Data'!A13</f>
        <v>12</v>
      </c>
      <c r="B14" s="48" t="str">
        <f>'Pokemon Data'!B13</f>
        <v>Butterfree</v>
      </c>
      <c r="C14" s="57">
        <f>'Pokemon Data'!E13</f>
        <v>4</v>
      </c>
      <c r="D14" s="57">
        <f>'Pokemon Data'!I13</f>
        <v>155</v>
      </c>
      <c r="E14" s="57">
        <f>'Pokemon Data'!J13</f>
        <v>167</v>
      </c>
      <c r="F14" s="57">
        <f>'Pokemon Data'!K13</f>
        <v>137</v>
      </c>
      <c r="G14" s="57">
        <f t="shared" si="1"/>
        <v>170</v>
      </c>
      <c r="H14" s="57">
        <f t="shared" si="2"/>
        <v>182</v>
      </c>
      <c r="I14" s="57">
        <f t="shared" si="3"/>
        <v>152</v>
      </c>
      <c r="J14" s="82">
        <f t="shared" si="7"/>
        <v>25</v>
      </c>
      <c r="K14" s="48">
        <f t="shared" si="7"/>
        <v>81</v>
      </c>
      <c r="L14" s="48">
        <f t="shared" si="7"/>
        <v>136</v>
      </c>
      <c r="M14" s="48">
        <f t="shared" si="7"/>
        <v>191</v>
      </c>
      <c r="N14" s="86">
        <f t="shared" si="7"/>
        <v>246</v>
      </c>
      <c r="O14" s="48">
        <f t="shared" si="7"/>
        <v>301</v>
      </c>
      <c r="P14" s="48">
        <f t="shared" si="7"/>
        <v>356</v>
      </c>
      <c r="Q14" s="48">
        <f t="shared" si="7"/>
        <v>411</v>
      </c>
      <c r="R14" s="48">
        <f t="shared" si="7"/>
        <v>467</v>
      </c>
      <c r="S14" s="82">
        <f t="shared" si="7"/>
        <v>522</v>
      </c>
      <c r="T14" s="48">
        <f t="shared" si="8"/>
        <v>574</v>
      </c>
      <c r="U14" s="48">
        <f t="shared" si="8"/>
        <v>626</v>
      </c>
      <c r="V14" s="48">
        <f t="shared" si="8"/>
        <v>678</v>
      </c>
      <c r="W14" s="48">
        <f t="shared" si="8"/>
        <v>730</v>
      </c>
      <c r="X14" s="86">
        <f t="shared" si="8"/>
        <v>783</v>
      </c>
      <c r="Y14" s="48">
        <f t="shared" si="8"/>
        <v>835</v>
      </c>
      <c r="Z14" s="48">
        <f t="shared" si="8"/>
        <v>887</v>
      </c>
      <c r="AA14" s="48">
        <f t="shared" si="8"/>
        <v>939</v>
      </c>
      <c r="AB14" s="48">
        <f t="shared" si="8"/>
        <v>991</v>
      </c>
      <c r="AC14" s="82">
        <f t="shared" si="8"/>
        <v>1044</v>
      </c>
      <c r="AD14" s="48">
        <f t="shared" si="9"/>
        <v>1096</v>
      </c>
      <c r="AE14" s="48">
        <f t="shared" si="9"/>
        <v>1148</v>
      </c>
      <c r="AF14" s="48">
        <f t="shared" si="9"/>
        <v>1200</v>
      </c>
      <c r="AG14" s="48">
        <f t="shared" si="9"/>
        <v>1253</v>
      </c>
      <c r="AH14" s="86">
        <f t="shared" si="9"/>
        <v>1305</v>
      </c>
      <c r="AI14" s="48">
        <f t="shared" si="9"/>
        <v>1357</v>
      </c>
      <c r="AJ14" s="48">
        <f t="shared" si="9"/>
        <v>1409</v>
      </c>
      <c r="AK14" s="48">
        <f t="shared" si="9"/>
        <v>1461</v>
      </c>
      <c r="AL14" s="48">
        <f t="shared" si="9"/>
        <v>1514</v>
      </c>
      <c r="AM14" s="82">
        <f t="shared" si="9"/>
        <v>1566</v>
      </c>
      <c r="AN14" s="91">
        <f t="shared" si="9"/>
        <v>1827</v>
      </c>
    </row>
    <row r="15" spans="1:40" x14ac:dyDescent="0.25">
      <c r="A15" s="48">
        <f>'Pokemon Data'!A14</f>
        <v>13</v>
      </c>
      <c r="B15" s="48" t="str">
        <f>'Pokemon Data'!B14</f>
        <v>Weedle</v>
      </c>
      <c r="C15" s="57">
        <f>'Pokemon Data'!E14</f>
        <v>5</v>
      </c>
      <c r="D15" s="57">
        <f>'Pokemon Data'!I14</f>
        <v>120</v>
      </c>
      <c r="E15" s="57">
        <f>'Pokemon Data'!J14</f>
        <v>63</v>
      </c>
      <c r="F15" s="57">
        <f>'Pokemon Data'!K14</f>
        <v>50</v>
      </c>
      <c r="G15" s="57">
        <f t="shared" si="1"/>
        <v>135</v>
      </c>
      <c r="H15" s="57">
        <f t="shared" si="2"/>
        <v>78</v>
      </c>
      <c r="I15" s="57">
        <f t="shared" si="3"/>
        <v>65</v>
      </c>
      <c r="J15" s="82">
        <f t="shared" si="7"/>
        <v>10</v>
      </c>
      <c r="K15" s="48">
        <f t="shared" si="7"/>
        <v>20</v>
      </c>
      <c r="L15" s="48">
        <f t="shared" si="7"/>
        <v>34</v>
      </c>
      <c r="M15" s="48">
        <f t="shared" si="7"/>
        <v>47</v>
      </c>
      <c r="N15" s="86">
        <f t="shared" si="7"/>
        <v>61</v>
      </c>
      <c r="O15" s="48">
        <f t="shared" si="7"/>
        <v>75</v>
      </c>
      <c r="P15" s="48">
        <f t="shared" si="7"/>
        <v>89</v>
      </c>
      <c r="Q15" s="48">
        <f t="shared" si="7"/>
        <v>102</v>
      </c>
      <c r="R15" s="48">
        <f t="shared" si="7"/>
        <v>116</v>
      </c>
      <c r="S15" s="82">
        <f t="shared" si="7"/>
        <v>130</v>
      </c>
      <c r="T15" s="48">
        <f t="shared" si="8"/>
        <v>143</v>
      </c>
      <c r="U15" s="48">
        <f t="shared" si="8"/>
        <v>156</v>
      </c>
      <c r="V15" s="48">
        <f t="shared" si="8"/>
        <v>169</v>
      </c>
      <c r="W15" s="48">
        <f t="shared" si="8"/>
        <v>182</v>
      </c>
      <c r="X15" s="86">
        <f t="shared" si="8"/>
        <v>195</v>
      </c>
      <c r="Y15" s="48">
        <f t="shared" si="8"/>
        <v>208</v>
      </c>
      <c r="Z15" s="48">
        <f t="shared" si="8"/>
        <v>221</v>
      </c>
      <c r="AA15" s="48">
        <f t="shared" si="8"/>
        <v>234</v>
      </c>
      <c r="AB15" s="48">
        <f t="shared" si="8"/>
        <v>247</v>
      </c>
      <c r="AC15" s="82">
        <f t="shared" si="8"/>
        <v>260</v>
      </c>
      <c r="AD15" s="48">
        <f t="shared" si="9"/>
        <v>273</v>
      </c>
      <c r="AE15" s="48">
        <f t="shared" si="9"/>
        <v>286</v>
      </c>
      <c r="AF15" s="48">
        <f t="shared" si="9"/>
        <v>299</v>
      </c>
      <c r="AG15" s="48">
        <f t="shared" si="9"/>
        <v>312</v>
      </c>
      <c r="AH15" s="86">
        <f t="shared" si="9"/>
        <v>325</v>
      </c>
      <c r="AI15" s="48">
        <f t="shared" si="9"/>
        <v>339</v>
      </c>
      <c r="AJ15" s="48">
        <f t="shared" si="9"/>
        <v>352</v>
      </c>
      <c r="AK15" s="48">
        <f t="shared" si="9"/>
        <v>365</v>
      </c>
      <c r="AL15" s="48">
        <f t="shared" si="9"/>
        <v>378</v>
      </c>
      <c r="AM15" s="82">
        <f t="shared" si="9"/>
        <v>391</v>
      </c>
      <c r="AN15" s="91">
        <f t="shared" si="9"/>
        <v>456</v>
      </c>
    </row>
    <row r="16" spans="1:40" x14ac:dyDescent="0.25">
      <c r="A16" s="48">
        <f>'Pokemon Data'!A15</f>
        <v>14</v>
      </c>
      <c r="B16" s="48" t="str">
        <f>'Pokemon Data'!B15</f>
        <v>Kakuna</v>
      </c>
      <c r="C16" s="57">
        <f>'Pokemon Data'!E15</f>
        <v>5</v>
      </c>
      <c r="D16" s="57">
        <f>'Pokemon Data'!I15</f>
        <v>128</v>
      </c>
      <c r="E16" s="57">
        <f>'Pokemon Data'!J15</f>
        <v>46</v>
      </c>
      <c r="F16" s="57">
        <f>'Pokemon Data'!K15</f>
        <v>75</v>
      </c>
      <c r="G16" s="57">
        <f t="shared" si="1"/>
        <v>143</v>
      </c>
      <c r="H16" s="57">
        <f t="shared" si="2"/>
        <v>61</v>
      </c>
      <c r="I16" s="57">
        <f t="shared" si="3"/>
        <v>90</v>
      </c>
      <c r="J16" s="82">
        <f t="shared" si="7"/>
        <v>10</v>
      </c>
      <c r="K16" s="48">
        <f t="shared" si="7"/>
        <v>19</v>
      </c>
      <c r="L16" s="48">
        <f t="shared" si="7"/>
        <v>32</v>
      </c>
      <c r="M16" s="48">
        <f t="shared" si="7"/>
        <v>45</v>
      </c>
      <c r="N16" s="86">
        <f t="shared" si="7"/>
        <v>58</v>
      </c>
      <c r="O16" s="48">
        <f t="shared" si="7"/>
        <v>71</v>
      </c>
      <c r="P16" s="48">
        <f t="shared" si="7"/>
        <v>84</v>
      </c>
      <c r="Q16" s="48">
        <f t="shared" si="7"/>
        <v>97</v>
      </c>
      <c r="R16" s="48">
        <f t="shared" si="7"/>
        <v>110</v>
      </c>
      <c r="S16" s="82">
        <f t="shared" si="7"/>
        <v>123</v>
      </c>
      <c r="T16" s="48">
        <f t="shared" si="8"/>
        <v>135</v>
      </c>
      <c r="U16" s="48">
        <f t="shared" si="8"/>
        <v>148</v>
      </c>
      <c r="V16" s="48">
        <f t="shared" si="8"/>
        <v>160</v>
      </c>
      <c r="W16" s="48">
        <f t="shared" si="8"/>
        <v>172</v>
      </c>
      <c r="X16" s="86">
        <f t="shared" si="8"/>
        <v>185</v>
      </c>
      <c r="Y16" s="48">
        <f t="shared" si="8"/>
        <v>197</v>
      </c>
      <c r="Z16" s="48">
        <f t="shared" si="8"/>
        <v>209</v>
      </c>
      <c r="AA16" s="48">
        <f t="shared" si="8"/>
        <v>222</v>
      </c>
      <c r="AB16" s="48">
        <f t="shared" si="8"/>
        <v>234</v>
      </c>
      <c r="AC16" s="82">
        <f t="shared" si="8"/>
        <v>246</v>
      </c>
      <c r="AD16" s="48">
        <f t="shared" si="9"/>
        <v>259</v>
      </c>
      <c r="AE16" s="48">
        <f t="shared" si="9"/>
        <v>271</v>
      </c>
      <c r="AF16" s="48">
        <f t="shared" si="9"/>
        <v>284</v>
      </c>
      <c r="AG16" s="48">
        <f t="shared" si="9"/>
        <v>296</v>
      </c>
      <c r="AH16" s="86">
        <f t="shared" si="9"/>
        <v>308</v>
      </c>
      <c r="AI16" s="48">
        <f t="shared" si="9"/>
        <v>321</v>
      </c>
      <c r="AJ16" s="48">
        <f t="shared" si="9"/>
        <v>333</v>
      </c>
      <c r="AK16" s="48">
        <f t="shared" si="9"/>
        <v>345</v>
      </c>
      <c r="AL16" s="48">
        <f t="shared" si="9"/>
        <v>358</v>
      </c>
      <c r="AM16" s="82">
        <f t="shared" si="9"/>
        <v>370</v>
      </c>
      <c r="AN16" s="91">
        <f t="shared" si="9"/>
        <v>432</v>
      </c>
    </row>
    <row r="17" spans="1:40" x14ac:dyDescent="0.25">
      <c r="A17" s="48">
        <f>'Pokemon Data'!A16</f>
        <v>15</v>
      </c>
      <c r="B17" s="48" t="str">
        <f>'Pokemon Data'!B16</f>
        <v>Beedrill</v>
      </c>
      <c r="C17" s="57">
        <f>'Pokemon Data'!E16</f>
        <v>5</v>
      </c>
      <c r="D17" s="57">
        <f>'Pokemon Data'!I16</f>
        <v>163</v>
      </c>
      <c r="E17" s="57">
        <f>'Pokemon Data'!J16</f>
        <v>169</v>
      </c>
      <c r="F17" s="57">
        <f>'Pokemon Data'!K16</f>
        <v>130</v>
      </c>
      <c r="G17" s="57">
        <f t="shared" si="1"/>
        <v>178</v>
      </c>
      <c r="H17" s="57">
        <f t="shared" si="2"/>
        <v>184</v>
      </c>
      <c r="I17" s="57">
        <f t="shared" si="3"/>
        <v>145</v>
      </c>
      <c r="J17" s="82">
        <f t="shared" si="7"/>
        <v>26</v>
      </c>
      <c r="K17" s="48">
        <f t="shared" si="7"/>
        <v>81</v>
      </c>
      <c r="L17" s="48">
        <f t="shared" si="7"/>
        <v>137</v>
      </c>
      <c r="M17" s="48">
        <f t="shared" si="7"/>
        <v>193</v>
      </c>
      <c r="N17" s="86">
        <f t="shared" si="7"/>
        <v>249</v>
      </c>
      <c r="O17" s="48">
        <f t="shared" si="7"/>
        <v>304</v>
      </c>
      <c r="P17" s="48">
        <f t="shared" si="7"/>
        <v>360</v>
      </c>
      <c r="Q17" s="48">
        <f t="shared" si="7"/>
        <v>416</v>
      </c>
      <c r="R17" s="48">
        <f t="shared" si="7"/>
        <v>471</v>
      </c>
      <c r="S17" s="82">
        <f t="shared" si="7"/>
        <v>527</v>
      </c>
      <c r="T17" s="48">
        <f t="shared" si="8"/>
        <v>580</v>
      </c>
      <c r="U17" s="48">
        <f t="shared" si="8"/>
        <v>633</v>
      </c>
      <c r="V17" s="48">
        <f t="shared" si="8"/>
        <v>685</v>
      </c>
      <c r="W17" s="48">
        <f t="shared" si="8"/>
        <v>738</v>
      </c>
      <c r="X17" s="86">
        <f t="shared" si="8"/>
        <v>791</v>
      </c>
      <c r="Y17" s="48">
        <f t="shared" si="8"/>
        <v>844</v>
      </c>
      <c r="Z17" s="48">
        <f t="shared" si="8"/>
        <v>896</v>
      </c>
      <c r="AA17" s="48">
        <f t="shared" si="8"/>
        <v>949</v>
      </c>
      <c r="AB17" s="48">
        <f t="shared" si="8"/>
        <v>1002</v>
      </c>
      <c r="AC17" s="82">
        <f t="shared" si="8"/>
        <v>1054</v>
      </c>
      <c r="AD17" s="48">
        <f t="shared" si="9"/>
        <v>1107</v>
      </c>
      <c r="AE17" s="48">
        <f t="shared" si="9"/>
        <v>1160</v>
      </c>
      <c r="AF17" s="48">
        <f t="shared" si="9"/>
        <v>1213</v>
      </c>
      <c r="AG17" s="48">
        <f t="shared" si="9"/>
        <v>1266</v>
      </c>
      <c r="AH17" s="86">
        <f t="shared" si="9"/>
        <v>1318</v>
      </c>
      <c r="AI17" s="48">
        <f t="shared" si="9"/>
        <v>1371</v>
      </c>
      <c r="AJ17" s="48">
        <f t="shared" si="9"/>
        <v>1424</v>
      </c>
      <c r="AK17" s="48">
        <f t="shared" si="9"/>
        <v>1477</v>
      </c>
      <c r="AL17" s="48">
        <f t="shared" si="9"/>
        <v>1529</v>
      </c>
      <c r="AM17" s="82">
        <f t="shared" si="9"/>
        <v>1582</v>
      </c>
      <c r="AN17" s="91">
        <f t="shared" si="9"/>
        <v>1846</v>
      </c>
    </row>
    <row r="18" spans="1:40" x14ac:dyDescent="0.25">
      <c r="A18" s="48">
        <f>'Pokemon Data'!A17</f>
        <v>16</v>
      </c>
      <c r="B18" s="48" t="str">
        <f>'Pokemon Data'!B17</f>
        <v>Pidgey</v>
      </c>
      <c r="C18" s="57">
        <f>'Pokemon Data'!E17</f>
        <v>6</v>
      </c>
      <c r="D18" s="57">
        <f>'Pokemon Data'!I17</f>
        <v>120</v>
      </c>
      <c r="E18" s="57">
        <f>'Pokemon Data'!J17</f>
        <v>85</v>
      </c>
      <c r="F18" s="57">
        <f>'Pokemon Data'!K17</f>
        <v>73</v>
      </c>
      <c r="G18" s="57">
        <f t="shared" si="1"/>
        <v>135</v>
      </c>
      <c r="H18" s="57">
        <f t="shared" si="2"/>
        <v>100</v>
      </c>
      <c r="I18" s="57">
        <f t="shared" si="3"/>
        <v>88</v>
      </c>
      <c r="J18" s="82">
        <f t="shared" si="7"/>
        <v>10</v>
      </c>
      <c r="K18" s="48">
        <f t="shared" si="7"/>
        <v>30</v>
      </c>
      <c r="L18" s="48">
        <f t="shared" si="7"/>
        <v>50</v>
      </c>
      <c r="M18" s="48">
        <f t="shared" si="7"/>
        <v>71</v>
      </c>
      <c r="N18" s="86">
        <f t="shared" si="7"/>
        <v>91</v>
      </c>
      <c r="O18" s="48">
        <f t="shared" si="7"/>
        <v>112</v>
      </c>
      <c r="P18" s="48">
        <f t="shared" si="7"/>
        <v>132</v>
      </c>
      <c r="Q18" s="48">
        <f t="shared" si="7"/>
        <v>153</v>
      </c>
      <c r="R18" s="48">
        <f t="shared" si="7"/>
        <v>174</v>
      </c>
      <c r="S18" s="82">
        <f t="shared" si="7"/>
        <v>194</v>
      </c>
      <c r="T18" s="48">
        <f t="shared" si="8"/>
        <v>214</v>
      </c>
      <c r="U18" s="48">
        <f t="shared" si="8"/>
        <v>233</v>
      </c>
      <c r="V18" s="48">
        <f t="shared" si="8"/>
        <v>252</v>
      </c>
      <c r="W18" s="48">
        <f t="shared" si="8"/>
        <v>272</v>
      </c>
      <c r="X18" s="86">
        <f t="shared" si="8"/>
        <v>291</v>
      </c>
      <c r="Y18" s="48">
        <f t="shared" si="8"/>
        <v>311</v>
      </c>
      <c r="Z18" s="48">
        <f t="shared" si="8"/>
        <v>330</v>
      </c>
      <c r="AA18" s="48">
        <f t="shared" si="8"/>
        <v>350</v>
      </c>
      <c r="AB18" s="48">
        <f t="shared" si="8"/>
        <v>369</v>
      </c>
      <c r="AC18" s="82">
        <f t="shared" si="8"/>
        <v>388</v>
      </c>
      <c r="AD18" s="48">
        <f t="shared" si="9"/>
        <v>408</v>
      </c>
      <c r="AE18" s="48">
        <f t="shared" si="9"/>
        <v>427</v>
      </c>
      <c r="AF18" s="48">
        <f t="shared" si="9"/>
        <v>447</v>
      </c>
      <c r="AG18" s="48">
        <f t="shared" si="9"/>
        <v>466</v>
      </c>
      <c r="AH18" s="86">
        <f t="shared" si="9"/>
        <v>486</v>
      </c>
      <c r="AI18" s="48">
        <f t="shared" si="9"/>
        <v>505</v>
      </c>
      <c r="AJ18" s="48">
        <f t="shared" si="9"/>
        <v>525</v>
      </c>
      <c r="AK18" s="48">
        <f t="shared" si="9"/>
        <v>544</v>
      </c>
      <c r="AL18" s="48">
        <f t="shared" si="9"/>
        <v>564</v>
      </c>
      <c r="AM18" s="82">
        <f t="shared" si="9"/>
        <v>583</v>
      </c>
      <c r="AN18" s="91">
        <f t="shared" si="9"/>
        <v>680</v>
      </c>
    </row>
    <row r="19" spans="1:40" x14ac:dyDescent="0.25">
      <c r="A19" s="48">
        <f>'Pokemon Data'!A18</f>
        <v>17</v>
      </c>
      <c r="B19" s="48" t="str">
        <f>'Pokemon Data'!B18</f>
        <v>Pidgeotto</v>
      </c>
      <c r="C19" s="57">
        <f>'Pokemon Data'!E18</f>
        <v>6</v>
      </c>
      <c r="D19" s="57">
        <f>'Pokemon Data'!I18</f>
        <v>160</v>
      </c>
      <c r="E19" s="57">
        <f>'Pokemon Data'!J18</f>
        <v>117</v>
      </c>
      <c r="F19" s="57">
        <f>'Pokemon Data'!K18</f>
        <v>105</v>
      </c>
      <c r="G19" s="57">
        <f t="shared" si="1"/>
        <v>175</v>
      </c>
      <c r="H19" s="57">
        <f t="shared" si="2"/>
        <v>132</v>
      </c>
      <c r="I19" s="57">
        <f t="shared" si="3"/>
        <v>120</v>
      </c>
      <c r="J19" s="82">
        <f t="shared" si="7"/>
        <v>16</v>
      </c>
      <c r="K19" s="48">
        <f t="shared" si="7"/>
        <v>52</v>
      </c>
      <c r="L19" s="48">
        <f t="shared" si="7"/>
        <v>89</v>
      </c>
      <c r="M19" s="48">
        <f t="shared" si="7"/>
        <v>125</v>
      </c>
      <c r="N19" s="86">
        <f t="shared" si="7"/>
        <v>161</v>
      </c>
      <c r="O19" s="48">
        <f t="shared" si="7"/>
        <v>197</v>
      </c>
      <c r="P19" s="48">
        <f t="shared" si="7"/>
        <v>233</v>
      </c>
      <c r="Q19" s="48">
        <f t="shared" si="7"/>
        <v>269</v>
      </c>
      <c r="R19" s="48">
        <f t="shared" si="7"/>
        <v>305</v>
      </c>
      <c r="S19" s="82">
        <f t="shared" si="7"/>
        <v>341</v>
      </c>
      <c r="T19" s="48">
        <f t="shared" si="8"/>
        <v>375</v>
      </c>
      <c r="U19" s="48">
        <f t="shared" si="8"/>
        <v>409</v>
      </c>
      <c r="V19" s="48">
        <f t="shared" si="8"/>
        <v>443</v>
      </c>
      <c r="W19" s="48">
        <f t="shared" si="8"/>
        <v>477</v>
      </c>
      <c r="X19" s="86">
        <f t="shared" si="8"/>
        <v>512</v>
      </c>
      <c r="Y19" s="48">
        <f t="shared" si="8"/>
        <v>546</v>
      </c>
      <c r="Z19" s="48">
        <f t="shared" si="8"/>
        <v>580</v>
      </c>
      <c r="AA19" s="48">
        <f t="shared" si="8"/>
        <v>614</v>
      </c>
      <c r="AB19" s="48">
        <f t="shared" si="8"/>
        <v>648</v>
      </c>
      <c r="AC19" s="82">
        <f t="shared" si="8"/>
        <v>682</v>
      </c>
      <c r="AD19" s="48">
        <f t="shared" si="9"/>
        <v>716</v>
      </c>
      <c r="AE19" s="48">
        <f t="shared" si="9"/>
        <v>750</v>
      </c>
      <c r="AF19" s="48">
        <f t="shared" si="9"/>
        <v>785</v>
      </c>
      <c r="AG19" s="48">
        <f t="shared" si="9"/>
        <v>819</v>
      </c>
      <c r="AH19" s="86">
        <f t="shared" si="9"/>
        <v>853</v>
      </c>
      <c r="AI19" s="48">
        <f t="shared" si="9"/>
        <v>887</v>
      </c>
      <c r="AJ19" s="48">
        <f t="shared" si="9"/>
        <v>921</v>
      </c>
      <c r="AK19" s="48">
        <f t="shared" si="9"/>
        <v>955</v>
      </c>
      <c r="AL19" s="48">
        <f t="shared" si="9"/>
        <v>989</v>
      </c>
      <c r="AM19" s="82">
        <f t="shared" si="9"/>
        <v>1024</v>
      </c>
      <c r="AN19" s="91">
        <f t="shared" si="9"/>
        <v>1194</v>
      </c>
    </row>
    <row r="20" spans="1:40" x14ac:dyDescent="0.25">
      <c r="A20" s="48">
        <f>'Pokemon Data'!A19</f>
        <v>18</v>
      </c>
      <c r="B20" s="48" t="str">
        <f>'Pokemon Data'!B19</f>
        <v>Pidgeot</v>
      </c>
      <c r="C20" s="57">
        <f>'Pokemon Data'!E19</f>
        <v>6</v>
      </c>
      <c r="D20" s="57">
        <f>'Pokemon Data'!I19</f>
        <v>195</v>
      </c>
      <c r="E20" s="57">
        <f>'Pokemon Data'!J19</f>
        <v>166</v>
      </c>
      <c r="F20" s="57">
        <f>'Pokemon Data'!K19</f>
        <v>154</v>
      </c>
      <c r="G20" s="57">
        <f t="shared" si="1"/>
        <v>210</v>
      </c>
      <c r="H20" s="57">
        <f t="shared" si="2"/>
        <v>181</v>
      </c>
      <c r="I20" s="57">
        <f t="shared" si="3"/>
        <v>169</v>
      </c>
      <c r="J20" s="82">
        <f t="shared" si="7"/>
        <v>30</v>
      </c>
      <c r="K20" s="48">
        <f t="shared" si="7"/>
        <v>94</v>
      </c>
      <c r="L20" s="48">
        <f t="shared" si="7"/>
        <v>158</v>
      </c>
      <c r="M20" s="48">
        <f t="shared" si="7"/>
        <v>222</v>
      </c>
      <c r="N20" s="86">
        <f t="shared" si="7"/>
        <v>287</v>
      </c>
      <c r="O20" s="48">
        <f t="shared" si="7"/>
        <v>351</v>
      </c>
      <c r="P20" s="48">
        <f t="shared" si="7"/>
        <v>415</v>
      </c>
      <c r="Q20" s="48">
        <f t="shared" si="7"/>
        <v>480</v>
      </c>
      <c r="R20" s="48">
        <f t="shared" si="7"/>
        <v>544</v>
      </c>
      <c r="S20" s="82">
        <f t="shared" si="7"/>
        <v>608</v>
      </c>
      <c r="T20" s="48">
        <f t="shared" si="8"/>
        <v>669</v>
      </c>
      <c r="U20" s="48">
        <f t="shared" si="8"/>
        <v>730</v>
      </c>
      <c r="V20" s="48">
        <f t="shared" si="8"/>
        <v>791</v>
      </c>
      <c r="W20" s="48">
        <f t="shared" si="8"/>
        <v>851</v>
      </c>
      <c r="X20" s="86">
        <f t="shared" si="8"/>
        <v>912</v>
      </c>
      <c r="Y20" s="48">
        <f t="shared" si="8"/>
        <v>973</v>
      </c>
      <c r="Z20" s="48">
        <f t="shared" si="8"/>
        <v>1034</v>
      </c>
      <c r="AA20" s="48">
        <f t="shared" si="8"/>
        <v>1095</v>
      </c>
      <c r="AB20" s="48">
        <f t="shared" si="8"/>
        <v>1156</v>
      </c>
      <c r="AC20" s="82">
        <f t="shared" si="8"/>
        <v>1216</v>
      </c>
      <c r="AD20" s="48">
        <f t="shared" si="9"/>
        <v>1277</v>
      </c>
      <c r="AE20" s="48">
        <f t="shared" si="9"/>
        <v>1338</v>
      </c>
      <c r="AF20" s="48">
        <f t="shared" si="9"/>
        <v>1399</v>
      </c>
      <c r="AG20" s="48">
        <f t="shared" si="9"/>
        <v>1460</v>
      </c>
      <c r="AH20" s="86">
        <f t="shared" si="9"/>
        <v>1521</v>
      </c>
      <c r="AI20" s="48">
        <f t="shared" si="9"/>
        <v>1582</v>
      </c>
      <c r="AJ20" s="48">
        <f t="shared" si="9"/>
        <v>1642</v>
      </c>
      <c r="AK20" s="48">
        <f t="shared" si="9"/>
        <v>1703</v>
      </c>
      <c r="AL20" s="48">
        <f t="shared" si="9"/>
        <v>1764</v>
      </c>
      <c r="AM20" s="82">
        <f t="shared" si="9"/>
        <v>1825</v>
      </c>
      <c r="AN20" s="91">
        <f t="shared" si="9"/>
        <v>2129</v>
      </c>
    </row>
    <row r="21" spans="1:40" x14ac:dyDescent="0.25">
      <c r="A21" s="48">
        <f>'Pokemon Data'!A20</f>
        <v>19</v>
      </c>
      <c r="B21" s="48" t="str">
        <f>'Pokemon Data'!B20</f>
        <v>Rattata</v>
      </c>
      <c r="C21" s="57">
        <f>'Pokemon Data'!E20</f>
        <v>7</v>
      </c>
      <c r="D21" s="57">
        <f>'Pokemon Data'!I20</f>
        <v>102</v>
      </c>
      <c r="E21" s="57">
        <f>'Pokemon Data'!J20</f>
        <v>103</v>
      </c>
      <c r="F21" s="57">
        <f>'Pokemon Data'!K20</f>
        <v>70</v>
      </c>
      <c r="G21" s="57">
        <f t="shared" si="1"/>
        <v>117</v>
      </c>
      <c r="H21" s="57">
        <f t="shared" si="2"/>
        <v>118</v>
      </c>
      <c r="I21" s="57">
        <f t="shared" si="3"/>
        <v>85</v>
      </c>
      <c r="J21" s="82">
        <f t="shared" si="7"/>
        <v>10</v>
      </c>
      <c r="K21" s="48">
        <f t="shared" si="7"/>
        <v>32</v>
      </c>
      <c r="L21" s="48">
        <f t="shared" si="7"/>
        <v>54</v>
      </c>
      <c r="M21" s="48">
        <f t="shared" si="7"/>
        <v>76</v>
      </c>
      <c r="N21" s="86">
        <f t="shared" si="7"/>
        <v>99</v>
      </c>
      <c r="O21" s="48">
        <f t="shared" si="7"/>
        <v>121</v>
      </c>
      <c r="P21" s="48">
        <f t="shared" si="7"/>
        <v>143</v>
      </c>
      <c r="Q21" s="48">
        <f t="shared" si="7"/>
        <v>165</v>
      </c>
      <c r="R21" s="48">
        <f t="shared" si="7"/>
        <v>187</v>
      </c>
      <c r="S21" s="82">
        <f t="shared" si="7"/>
        <v>210</v>
      </c>
      <c r="T21" s="48">
        <f t="shared" si="8"/>
        <v>231</v>
      </c>
      <c r="U21" s="48">
        <f t="shared" si="8"/>
        <v>252</v>
      </c>
      <c r="V21" s="48">
        <f t="shared" si="8"/>
        <v>273</v>
      </c>
      <c r="W21" s="48">
        <f t="shared" si="8"/>
        <v>294</v>
      </c>
      <c r="X21" s="86">
        <f t="shared" si="8"/>
        <v>315</v>
      </c>
      <c r="Y21" s="48">
        <f t="shared" si="8"/>
        <v>336</v>
      </c>
      <c r="Z21" s="48">
        <f t="shared" si="8"/>
        <v>356</v>
      </c>
      <c r="AA21" s="48">
        <f t="shared" si="8"/>
        <v>377</v>
      </c>
      <c r="AB21" s="48">
        <f t="shared" si="8"/>
        <v>398</v>
      </c>
      <c r="AC21" s="82">
        <f t="shared" si="8"/>
        <v>419</v>
      </c>
      <c r="AD21" s="48">
        <f t="shared" si="9"/>
        <v>440</v>
      </c>
      <c r="AE21" s="48">
        <f t="shared" si="9"/>
        <v>461</v>
      </c>
      <c r="AF21" s="48">
        <f t="shared" si="9"/>
        <v>482</v>
      </c>
      <c r="AG21" s="48">
        <f t="shared" si="9"/>
        <v>503</v>
      </c>
      <c r="AH21" s="86">
        <f t="shared" si="9"/>
        <v>524</v>
      </c>
      <c r="AI21" s="48">
        <f t="shared" si="9"/>
        <v>545</v>
      </c>
      <c r="AJ21" s="48">
        <f t="shared" si="9"/>
        <v>567</v>
      </c>
      <c r="AK21" s="48">
        <f t="shared" si="9"/>
        <v>588</v>
      </c>
      <c r="AL21" s="48">
        <f t="shared" si="9"/>
        <v>609</v>
      </c>
      <c r="AM21" s="82">
        <f t="shared" si="9"/>
        <v>630</v>
      </c>
      <c r="AN21" s="91">
        <f t="shared" si="9"/>
        <v>734</v>
      </c>
    </row>
    <row r="22" spans="1:40" x14ac:dyDescent="0.25">
      <c r="A22" s="48">
        <f>'Pokemon Data'!A21</f>
        <v>20</v>
      </c>
      <c r="B22" s="48" t="str">
        <f>'Pokemon Data'!B21</f>
        <v>Raticate</v>
      </c>
      <c r="C22" s="57">
        <f>'Pokemon Data'!E21</f>
        <v>7</v>
      </c>
      <c r="D22" s="57">
        <f>'Pokemon Data'!I21</f>
        <v>146</v>
      </c>
      <c r="E22" s="57">
        <f>'Pokemon Data'!J21</f>
        <v>161</v>
      </c>
      <c r="F22" s="57">
        <f>'Pokemon Data'!K21</f>
        <v>139</v>
      </c>
      <c r="G22" s="57">
        <f t="shared" si="1"/>
        <v>161</v>
      </c>
      <c r="H22" s="57">
        <f t="shared" si="2"/>
        <v>176</v>
      </c>
      <c r="I22" s="57">
        <f t="shared" si="3"/>
        <v>154</v>
      </c>
      <c r="J22" s="82">
        <f t="shared" si="7"/>
        <v>24</v>
      </c>
      <c r="K22" s="48">
        <f t="shared" si="7"/>
        <v>76</v>
      </c>
      <c r="L22" s="48">
        <f t="shared" si="7"/>
        <v>128</v>
      </c>
      <c r="M22" s="48">
        <f t="shared" si="7"/>
        <v>181</v>
      </c>
      <c r="N22" s="86">
        <f t="shared" si="7"/>
        <v>233</v>
      </c>
      <c r="O22" s="48">
        <f t="shared" si="7"/>
        <v>285</v>
      </c>
      <c r="P22" s="48">
        <f t="shared" si="7"/>
        <v>337</v>
      </c>
      <c r="Q22" s="48">
        <f t="shared" si="7"/>
        <v>390</v>
      </c>
      <c r="R22" s="48">
        <f t="shared" si="7"/>
        <v>442</v>
      </c>
      <c r="S22" s="82">
        <f t="shared" si="7"/>
        <v>494</v>
      </c>
      <c r="T22" s="48">
        <f t="shared" si="8"/>
        <v>544</v>
      </c>
      <c r="U22" s="48">
        <f t="shared" si="8"/>
        <v>593</v>
      </c>
      <c r="V22" s="48">
        <f t="shared" si="8"/>
        <v>643</v>
      </c>
      <c r="W22" s="48">
        <f t="shared" si="8"/>
        <v>692</v>
      </c>
      <c r="X22" s="86">
        <f t="shared" si="8"/>
        <v>741</v>
      </c>
      <c r="Y22" s="48">
        <f t="shared" si="8"/>
        <v>791</v>
      </c>
      <c r="Z22" s="48">
        <f t="shared" si="8"/>
        <v>840</v>
      </c>
      <c r="AA22" s="48">
        <f t="shared" si="8"/>
        <v>890</v>
      </c>
      <c r="AB22" s="48">
        <f t="shared" si="8"/>
        <v>939</v>
      </c>
      <c r="AC22" s="82">
        <f t="shared" si="8"/>
        <v>989</v>
      </c>
      <c r="AD22" s="48">
        <f t="shared" si="9"/>
        <v>1038</v>
      </c>
      <c r="AE22" s="48">
        <f t="shared" si="9"/>
        <v>1087</v>
      </c>
      <c r="AF22" s="48">
        <f t="shared" si="9"/>
        <v>1137</v>
      </c>
      <c r="AG22" s="48">
        <f t="shared" si="9"/>
        <v>1186</v>
      </c>
      <c r="AH22" s="86">
        <f t="shared" si="9"/>
        <v>1236</v>
      </c>
      <c r="AI22" s="48">
        <f t="shared" si="9"/>
        <v>1285</v>
      </c>
      <c r="AJ22" s="48">
        <f t="shared" si="9"/>
        <v>1335</v>
      </c>
      <c r="AK22" s="48">
        <f t="shared" si="9"/>
        <v>1384</v>
      </c>
      <c r="AL22" s="48">
        <f t="shared" si="9"/>
        <v>1434</v>
      </c>
      <c r="AM22" s="82">
        <f t="shared" si="9"/>
        <v>1483</v>
      </c>
      <c r="AN22" s="91">
        <f t="shared" si="9"/>
        <v>1730</v>
      </c>
    </row>
    <row r="23" spans="1:40" x14ac:dyDescent="0.25">
      <c r="A23" s="48">
        <f>'Pokemon Data'!A22</f>
        <v>21</v>
      </c>
      <c r="B23" s="48" t="str">
        <f>'Pokemon Data'!B22</f>
        <v>Spearow</v>
      </c>
      <c r="C23" s="57">
        <f>'Pokemon Data'!E22</f>
        <v>8</v>
      </c>
      <c r="D23" s="57">
        <f>'Pokemon Data'!I22</f>
        <v>120</v>
      </c>
      <c r="E23" s="57">
        <f>'Pokemon Data'!J22</f>
        <v>112</v>
      </c>
      <c r="F23" s="57">
        <f>'Pokemon Data'!K22</f>
        <v>60</v>
      </c>
      <c r="G23" s="57">
        <f t="shared" si="1"/>
        <v>135</v>
      </c>
      <c r="H23" s="57">
        <f t="shared" si="2"/>
        <v>127</v>
      </c>
      <c r="I23" s="57">
        <f t="shared" si="3"/>
        <v>75</v>
      </c>
      <c r="J23" s="82">
        <f t="shared" ref="J23:S32" si="10">MAX(10,INT(SQRT($G23*$I23)*$H23*J$1^2/10))</f>
        <v>11</v>
      </c>
      <c r="K23" s="48">
        <f t="shared" si="10"/>
        <v>35</v>
      </c>
      <c r="L23" s="48">
        <f t="shared" si="10"/>
        <v>59</v>
      </c>
      <c r="M23" s="48">
        <f t="shared" si="10"/>
        <v>83</v>
      </c>
      <c r="N23" s="86">
        <f t="shared" si="10"/>
        <v>107</v>
      </c>
      <c r="O23" s="48">
        <f t="shared" si="10"/>
        <v>131</v>
      </c>
      <c r="P23" s="48">
        <f t="shared" si="10"/>
        <v>155</v>
      </c>
      <c r="Q23" s="48">
        <f t="shared" si="10"/>
        <v>179</v>
      </c>
      <c r="R23" s="48">
        <f t="shared" si="10"/>
        <v>204</v>
      </c>
      <c r="S23" s="82">
        <f t="shared" si="10"/>
        <v>228</v>
      </c>
      <c r="T23" s="48">
        <f t="shared" ref="T23:AC32" si="11">MAX(10,INT(SQRT($G23*$I23)*$H23*T$1^2/10))</f>
        <v>250</v>
      </c>
      <c r="U23" s="48">
        <f t="shared" si="11"/>
        <v>273</v>
      </c>
      <c r="V23" s="48">
        <f t="shared" si="11"/>
        <v>296</v>
      </c>
      <c r="W23" s="48">
        <f t="shared" si="11"/>
        <v>319</v>
      </c>
      <c r="X23" s="86">
        <f t="shared" si="11"/>
        <v>342</v>
      </c>
      <c r="Y23" s="48">
        <f t="shared" si="11"/>
        <v>364</v>
      </c>
      <c r="Z23" s="48">
        <f t="shared" si="11"/>
        <v>387</v>
      </c>
      <c r="AA23" s="48">
        <f t="shared" si="11"/>
        <v>410</v>
      </c>
      <c r="AB23" s="48">
        <f t="shared" si="11"/>
        <v>433</v>
      </c>
      <c r="AC23" s="82">
        <f t="shared" si="11"/>
        <v>456</v>
      </c>
      <c r="AD23" s="48">
        <f t="shared" ref="AD23:AN32" si="12">MAX(10,INT(SQRT($G23*$I23)*$H23*AD$1^2/10))</f>
        <v>478</v>
      </c>
      <c r="AE23" s="48">
        <f t="shared" si="12"/>
        <v>501</v>
      </c>
      <c r="AF23" s="48">
        <f t="shared" si="12"/>
        <v>524</v>
      </c>
      <c r="AG23" s="48">
        <f t="shared" si="12"/>
        <v>547</v>
      </c>
      <c r="AH23" s="86">
        <f t="shared" si="12"/>
        <v>570</v>
      </c>
      <c r="AI23" s="48">
        <f t="shared" si="12"/>
        <v>592</v>
      </c>
      <c r="AJ23" s="48">
        <f t="shared" si="12"/>
        <v>615</v>
      </c>
      <c r="AK23" s="48">
        <f t="shared" si="12"/>
        <v>638</v>
      </c>
      <c r="AL23" s="48">
        <f t="shared" si="12"/>
        <v>661</v>
      </c>
      <c r="AM23" s="82">
        <f t="shared" si="12"/>
        <v>684</v>
      </c>
      <c r="AN23" s="91">
        <f t="shared" si="12"/>
        <v>798</v>
      </c>
    </row>
    <row r="24" spans="1:40" x14ac:dyDescent="0.25">
      <c r="A24" s="48">
        <f>'Pokemon Data'!A23</f>
        <v>22</v>
      </c>
      <c r="B24" s="48" t="str">
        <f>'Pokemon Data'!B23</f>
        <v>Fearow</v>
      </c>
      <c r="C24" s="57">
        <f>'Pokemon Data'!E23</f>
        <v>8</v>
      </c>
      <c r="D24" s="57">
        <f>'Pokemon Data'!I23</f>
        <v>163</v>
      </c>
      <c r="E24" s="57">
        <f>'Pokemon Data'!J23</f>
        <v>182</v>
      </c>
      <c r="F24" s="57">
        <f>'Pokemon Data'!K23</f>
        <v>133</v>
      </c>
      <c r="G24" s="57">
        <f t="shared" si="1"/>
        <v>178</v>
      </c>
      <c r="H24" s="57">
        <f t="shared" si="2"/>
        <v>197</v>
      </c>
      <c r="I24" s="57">
        <f t="shared" si="3"/>
        <v>148</v>
      </c>
      <c r="J24" s="82">
        <f t="shared" si="10"/>
        <v>28</v>
      </c>
      <c r="K24" s="48">
        <f t="shared" si="10"/>
        <v>88</v>
      </c>
      <c r="L24" s="48">
        <f t="shared" si="10"/>
        <v>148</v>
      </c>
      <c r="M24" s="48">
        <f t="shared" si="10"/>
        <v>209</v>
      </c>
      <c r="N24" s="86">
        <f t="shared" si="10"/>
        <v>269</v>
      </c>
      <c r="O24" s="48">
        <f t="shared" si="10"/>
        <v>329</v>
      </c>
      <c r="P24" s="48">
        <f t="shared" si="10"/>
        <v>389</v>
      </c>
      <c r="Q24" s="48">
        <f t="shared" si="10"/>
        <v>450</v>
      </c>
      <c r="R24" s="48">
        <f t="shared" si="10"/>
        <v>510</v>
      </c>
      <c r="S24" s="82">
        <f t="shared" si="10"/>
        <v>570</v>
      </c>
      <c r="T24" s="48">
        <f t="shared" si="11"/>
        <v>627</v>
      </c>
      <c r="U24" s="48">
        <f t="shared" si="11"/>
        <v>684</v>
      </c>
      <c r="V24" s="48">
        <f t="shared" si="11"/>
        <v>741</v>
      </c>
      <c r="W24" s="48">
        <f t="shared" si="11"/>
        <v>798</v>
      </c>
      <c r="X24" s="86">
        <f t="shared" si="11"/>
        <v>855</v>
      </c>
      <c r="Y24" s="48">
        <f t="shared" si="11"/>
        <v>912</v>
      </c>
      <c r="Z24" s="48">
        <f t="shared" si="11"/>
        <v>970</v>
      </c>
      <c r="AA24" s="48">
        <f t="shared" si="11"/>
        <v>1027</v>
      </c>
      <c r="AB24" s="48">
        <f t="shared" si="11"/>
        <v>1084</v>
      </c>
      <c r="AC24" s="82">
        <f t="shared" si="11"/>
        <v>1141</v>
      </c>
      <c r="AD24" s="48">
        <f t="shared" si="12"/>
        <v>1198</v>
      </c>
      <c r="AE24" s="48">
        <f t="shared" si="12"/>
        <v>1255</v>
      </c>
      <c r="AF24" s="48">
        <f t="shared" si="12"/>
        <v>1312</v>
      </c>
      <c r="AG24" s="48">
        <f t="shared" si="12"/>
        <v>1369</v>
      </c>
      <c r="AH24" s="86">
        <f t="shared" si="12"/>
        <v>1426</v>
      </c>
      <c r="AI24" s="48">
        <f t="shared" si="12"/>
        <v>1483</v>
      </c>
      <c r="AJ24" s="48">
        <f t="shared" si="12"/>
        <v>1540</v>
      </c>
      <c r="AK24" s="48">
        <f t="shared" si="12"/>
        <v>1597</v>
      </c>
      <c r="AL24" s="48">
        <f t="shared" si="12"/>
        <v>1654</v>
      </c>
      <c r="AM24" s="82">
        <f t="shared" si="12"/>
        <v>1711</v>
      </c>
      <c r="AN24" s="91">
        <f t="shared" si="12"/>
        <v>1997</v>
      </c>
    </row>
    <row r="25" spans="1:40" x14ac:dyDescent="0.25">
      <c r="A25" s="48">
        <f>'Pokemon Data'!A24</f>
        <v>23</v>
      </c>
      <c r="B25" s="48" t="str">
        <f>'Pokemon Data'!B24</f>
        <v>Ekans</v>
      </c>
      <c r="C25" s="57">
        <f>'Pokemon Data'!E24</f>
        <v>9</v>
      </c>
      <c r="D25" s="57">
        <f>'Pokemon Data'!I24</f>
        <v>111</v>
      </c>
      <c r="E25" s="57">
        <f>'Pokemon Data'!J24</f>
        <v>110</v>
      </c>
      <c r="F25" s="57">
        <f>'Pokemon Data'!K24</f>
        <v>97</v>
      </c>
      <c r="G25" s="57">
        <f t="shared" si="1"/>
        <v>126</v>
      </c>
      <c r="H25" s="57">
        <f t="shared" si="2"/>
        <v>125</v>
      </c>
      <c r="I25" s="57">
        <f t="shared" si="3"/>
        <v>112</v>
      </c>
      <c r="J25" s="82">
        <f t="shared" si="10"/>
        <v>13</v>
      </c>
      <c r="K25" s="48">
        <f t="shared" si="10"/>
        <v>41</v>
      </c>
      <c r="L25" s="48">
        <f t="shared" si="10"/>
        <v>69</v>
      </c>
      <c r="M25" s="48">
        <f t="shared" si="10"/>
        <v>97</v>
      </c>
      <c r="N25" s="86">
        <f t="shared" si="10"/>
        <v>125</v>
      </c>
      <c r="O25" s="48">
        <f t="shared" si="10"/>
        <v>153</v>
      </c>
      <c r="P25" s="48">
        <f t="shared" si="10"/>
        <v>181</v>
      </c>
      <c r="Q25" s="48">
        <f t="shared" si="10"/>
        <v>209</v>
      </c>
      <c r="R25" s="48">
        <f t="shared" si="10"/>
        <v>237</v>
      </c>
      <c r="S25" s="82">
        <f t="shared" si="10"/>
        <v>265</v>
      </c>
      <c r="T25" s="48">
        <f t="shared" si="11"/>
        <v>291</v>
      </c>
      <c r="U25" s="48">
        <f t="shared" si="11"/>
        <v>318</v>
      </c>
      <c r="V25" s="48">
        <f t="shared" si="11"/>
        <v>344</v>
      </c>
      <c r="W25" s="48">
        <f t="shared" si="11"/>
        <v>371</v>
      </c>
      <c r="X25" s="86">
        <f t="shared" si="11"/>
        <v>397</v>
      </c>
      <c r="Y25" s="48">
        <f t="shared" si="11"/>
        <v>423</v>
      </c>
      <c r="Z25" s="48">
        <f t="shared" si="11"/>
        <v>450</v>
      </c>
      <c r="AA25" s="48">
        <f t="shared" si="11"/>
        <v>476</v>
      </c>
      <c r="AB25" s="48">
        <f t="shared" si="11"/>
        <v>503</v>
      </c>
      <c r="AC25" s="82">
        <f t="shared" si="11"/>
        <v>529</v>
      </c>
      <c r="AD25" s="48">
        <f t="shared" si="12"/>
        <v>556</v>
      </c>
      <c r="AE25" s="48">
        <f t="shared" si="12"/>
        <v>582</v>
      </c>
      <c r="AF25" s="48">
        <f t="shared" si="12"/>
        <v>609</v>
      </c>
      <c r="AG25" s="48">
        <f t="shared" si="12"/>
        <v>635</v>
      </c>
      <c r="AH25" s="86">
        <f t="shared" si="12"/>
        <v>662</v>
      </c>
      <c r="AI25" s="48">
        <f t="shared" si="12"/>
        <v>688</v>
      </c>
      <c r="AJ25" s="48">
        <f t="shared" si="12"/>
        <v>715</v>
      </c>
      <c r="AK25" s="48">
        <f t="shared" si="12"/>
        <v>741</v>
      </c>
      <c r="AL25" s="48">
        <f t="shared" si="12"/>
        <v>768</v>
      </c>
      <c r="AM25" s="82">
        <f t="shared" si="12"/>
        <v>795</v>
      </c>
      <c r="AN25" s="91">
        <f t="shared" si="12"/>
        <v>927</v>
      </c>
    </row>
    <row r="26" spans="1:40" x14ac:dyDescent="0.25">
      <c r="A26" s="48">
        <f>'Pokemon Data'!A25</f>
        <v>24</v>
      </c>
      <c r="B26" s="48" t="str">
        <f>'Pokemon Data'!B25</f>
        <v>Arbok</v>
      </c>
      <c r="C26" s="57">
        <f>'Pokemon Data'!E25</f>
        <v>9</v>
      </c>
      <c r="D26" s="57">
        <f>'Pokemon Data'!I25</f>
        <v>155</v>
      </c>
      <c r="E26" s="57">
        <f>'Pokemon Data'!J25</f>
        <v>167</v>
      </c>
      <c r="F26" s="57">
        <f>'Pokemon Data'!K25</f>
        <v>153</v>
      </c>
      <c r="G26" s="57">
        <f t="shared" si="1"/>
        <v>170</v>
      </c>
      <c r="H26" s="57">
        <f t="shared" si="2"/>
        <v>182</v>
      </c>
      <c r="I26" s="57">
        <f t="shared" si="3"/>
        <v>168</v>
      </c>
      <c r="J26" s="82">
        <f t="shared" si="10"/>
        <v>27</v>
      </c>
      <c r="K26" s="48">
        <f t="shared" si="10"/>
        <v>85</v>
      </c>
      <c r="L26" s="48">
        <f t="shared" si="10"/>
        <v>143</v>
      </c>
      <c r="M26" s="48">
        <f t="shared" si="10"/>
        <v>201</v>
      </c>
      <c r="N26" s="86">
        <f t="shared" si="10"/>
        <v>259</v>
      </c>
      <c r="O26" s="48">
        <f t="shared" si="10"/>
        <v>317</v>
      </c>
      <c r="P26" s="48">
        <f t="shared" si="10"/>
        <v>375</v>
      </c>
      <c r="Q26" s="48">
        <f t="shared" si="10"/>
        <v>433</v>
      </c>
      <c r="R26" s="48">
        <f t="shared" si="10"/>
        <v>491</v>
      </c>
      <c r="S26" s="82">
        <f t="shared" si="10"/>
        <v>549</v>
      </c>
      <c r="T26" s="48">
        <f t="shared" si="11"/>
        <v>603</v>
      </c>
      <c r="U26" s="48">
        <f t="shared" si="11"/>
        <v>658</v>
      </c>
      <c r="V26" s="48">
        <f t="shared" si="11"/>
        <v>713</v>
      </c>
      <c r="W26" s="48">
        <f t="shared" si="11"/>
        <v>768</v>
      </c>
      <c r="X26" s="86">
        <f t="shared" si="11"/>
        <v>823</v>
      </c>
      <c r="Y26" s="48">
        <f t="shared" si="11"/>
        <v>878</v>
      </c>
      <c r="Z26" s="48">
        <f t="shared" si="11"/>
        <v>933</v>
      </c>
      <c r="AA26" s="48">
        <f t="shared" si="11"/>
        <v>987</v>
      </c>
      <c r="AB26" s="48">
        <f t="shared" si="11"/>
        <v>1042</v>
      </c>
      <c r="AC26" s="82">
        <f t="shared" si="11"/>
        <v>1097</v>
      </c>
      <c r="AD26" s="48">
        <f t="shared" si="12"/>
        <v>1152</v>
      </c>
      <c r="AE26" s="48">
        <f t="shared" si="12"/>
        <v>1207</v>
      </c>
      <c r="AF26" s="48">
        <f t="shared" si="12"/>
        <v>1262</v>
      </c>
      <c r="AG26" s="48">
        <f t="shared" si="12"/>
        <v>1317</v>
      </c>
      <c r="AH26" s="86">
        <f t="shared" si="12"/>
        <v>1372</v>
      </c>
      <c r="AI26" s="48">
        <f t="shared" si="12"/>
        <v>1427</v>
      </c>
      <c r="AJ26" s="48">
        <f t="shared" si="12"/>
        <v>1482</v>
      </c>
      <c r="AK26" s="48">
        <f t="shared" si="12"/>
        <v>1536</v>
      </c>
      <c r="AL26" s="48">
        <f t="shared" si="12"/>
        <v>1591</v>
      </c>
      <c r="AM26" s="82">
        <f t="shared" si="12"/>
        <v>1646</v>
      </c>
      <c r="AN26" s="91">
        <f t="shared" si="12"/>
        <v>1921</v>
      </c>
    </row>
    <row r="27" spans="1:40" x14ac:dyDescent="0.25">
      <c r="A27" s="48">
        <f>'Pokemon Data'!A26</f>
        <v>25</v>
      </c>
      <c r="B27" s="48" t="str">
        <f>'Pokemon Data'!B26</f>
        <v>Pikachu</v>
      </c>
      <c r="C27" s="57">
        <f>'Pokemon Data'!E26</f>
        <v>10</v>
      </c>
      <c r="D27" s="57">
        <f>'Pokemon Data'!I26</f>
        <v>111</v>
      </c>
      <c r="E27" s="57">
        <f>'Pokemon Data'!J26</f>
        <v>112</v>
      </c>
      <c r="F27" s="57">
        <f>'Pokemon Data'!K26</f>
        <v>96</v>
      </c>
      <c r="G27" s="57">
        <f t="shared" si="1"/>
        <v>126</v>
      </c>
      <c r="H27" s="57">
        <f t="shared" si="2"/>
        <v>127</v>
      </c>
      <c r="I27" s="57">
        <f t="shared" si="3"/>
        <v>111</v>
      </c>
      <c r="J27" s="82">
        <f t="shared" si="10"/>
        <v>13</v>
      </c>
      <c r="K27" s="48">
        <f t="shared" si="10"/>
        <v>41</v>
      </c>
      <c r="L27" s="48">
        <f t="shared" si="10"/>
        <v>69</v>
      </c>
      <c r="M27" s="48">
        <f t="shared" si="10"/>
        <v>98</v>
      </c>
      <c r="N27" s="86">
        <f t="shared" si="10"/>
        <v>126</v>
      </c>
      <c r="O27" s="48">
        <f t="shared" si="10"/>
        <v>154</v>
      </c>
      <c r="P27" s="48">
        <f t="shared" si="10"/>
        <v>183</v>
      </c>
      <c r="Q27" s="48">
        <f t="shared" si="10"/>
        <v>211</v>
      </c>
      <c r="R27" s="48">
        <f t="shared" si="10"/>
        <v>239</v>
      </c>
      <c r="S27" s="82">
        <f t="shared" si="10"/>
        <v>268</v>
      </c>
      <c r="T27" s="48">
        <f t="shared" si="11"/>
        <v>294</v>
      </c>
      <c r="U27" s="48">
        <f t="shared" si="11"/>
        <v>321</v>
      </c>
      <c r="V27" s="48">
        <f t="shared" si="11"/>
        <v>348</v>
      </c>
      <c r="W27" s="48">
        <f t="shared" si="11"/>
        <v>375</v>
      </c>
      <c r="X27" s="86">
        <f t="shared" si="11"/>
        <v>402</v>
      </c>
      <c r="Y27" s="48">
        <f t="shared" si="11"/>
        <v>428</v>
      </c>
      <c r="Z27" s="48">
        <f t="shared" si="11"/>
        <v>455</v>
      </c>
      <c r="AA27" s="48">
        <f t="shared" si="11"/>
        <v>482</v>
      </c>
      <c r="AB27" s="48">
        <f t="shared" si="11"/>
        <v>509</v>
      </c>
      <c r="AC27" s="82">
        <f t="shared" si="11"/>
        <v>536</v>
      </c>
      <c r="AD27" s="48">
        <f t="shared" si="12"/>
        <v>562</v>
      </c>
      <c r="AE27" s="48">
        <f t="shared" si="12"/>
        <v>589</v>
      </c>
      <c r="AF27" s="48">
        <f t="shared" si="12"/>
        <v>616</v>
      </c>
      <c r="AG27" s="48">
        <f t="shared" si="12"/>
        <v>643</v>
      </c>
      <c r="AH27" s="86">
        <f t="shared" si="12"/>
        <v>670</v>
      </c>
      <c r="AI27" s="48">
        <f t="shared" si="12"/>
        <v>696</v>
      </c>
      <c r="AJ27" s="48">
        <f t="shared" si="12"/>
        <v>723</v>
      </c>
      <c r="AK27" s="48">
        <f t="shared" si="12"/>
        <v>750</v>
      </c>
      <c r="AL27" s="48">
        <f t="shared" si="12"/>
        <v>777</v>
      </c>
      <c r="AM27" s="82">
        <f t="shared" si="12"/>
        <v>804</v>
      </c>
      <c r="AN27" s="91">
        <f t="shared" si="12"/>
        <v>938</v>
      </c>
    </row>
    <row r="28" spans="1:40" x14ac:dyDescent="0.25">
      <c r="A28" s="48">
        <f>'Pokemon Data'!A27</f>
        <v>26</v>
      </c>
      <c r="B28" s="48" t="str">
        <f>'Pokemon Data'!B27</f>
        <v>Raichu</v>
      </c>
      <c r="C28" s="57">
        <f>'Pokemon Data'!E27</f>
        <v>10</v>
      </c>
      <c r="D28" s="57">
        <f>'Pokemon Data'!I27</f>
        <v>155</v>
      </c>
      <c r="E28" s="57">
        <f>'Pokemon Data'!J27</f>
        <v>193</v>
      </c>
      <c r="F28" s="57">
        <f>'Pokemon Data'!K27</f>
        <v>151</v>
      </c>
      <c r="G28" s="57">
        <f t="shared" si="1"/>
        <v>170</v>
      </c>
      <c r="H28" s="57">
        <f t="shared" si="2"/>
        <v>208</v>
      </c>
      <c r="I28" s="57">
        <f t="shared" si="3"/>
        <v>166</v>
      </c>
      <c r="J28" s="82">
        <f t="shared" si="10"/>
        <v>30</v>
      </c>
      <c r="K28" s="48">
        <f t="shared" si="10"/>
        <v>96</v>
      </c>
      <c r="L28" s="48">
        <f t="shared" si="10"/>
        <v>162</v>
      </c>
      <c r="M28" s="48">
        <f t="shared" si="10"/>
        <v>228</v>
      </c>
      <c r="N28" s="86">
        <f t="shared" si="10"/>
        <v>294</v>
      </c>
      <c r="O28" s="48">
        <f t="shared" si="10"/>
        <v>360</v>
      </c>
      <c r="P28" s="48">
        <f t="shared" si="10"/>
        <v>426</v>
      </c>
      <c r="Q28" s="48">
        <f t="shared" si="10"/>
        <v>491</v>
      </c>
      <c r="R28" s="48">
        <f t="shared" si="10"/>
        <v>557</v>
      </c>
      <c r="S28" s="82">
        <f t="shared" si="10"/>
        <v>623</v>
      </c>
      <c r="T28" s="48">
        <f t="shared" si="11"/>
        <v>686</v>
      </c>
      <c r="U28" s="48">
        <f t="shared" si="11"/>
        <v>748</v>
      </c>
      <c r="V28" s="48">
        <f t="shared" si="11"/>
        <v>810</v>
      </c>
      <c r="W28" s="48">
        <f t="shared" si="11"/>
        <v>873</v>
      </c>
      <c r="X28" s="86">
        <f t="shared" si="11"/>
        <v>935</v>
      </c>
      <c r="Y28" s="48">
        <f t="shared" si="11"/>
        <v>997</v>
      </c>
      <c r="Z28" s="48">
        <f t="shared" si="11"/>
        <v>1060</v>
      </c>
      <c r="AA28" s="48">
        <f t="shared" si="11"/>
        <v>1122</v>
      </c>
      <c r="AB28" s="48">
        <f t="shared" si="11"/>
        <v>1184</v>
      </c>
      <c r="AC28" s="82">
        <f t="shared" si="11"/>
        <v>1247</v>
      </c>
      <c r="AD28" s="48">
        <f t="shared" si="12"/>
        <v>1309</v>
      </c>
      <c r="AE28" s="48">
        <f t="shared" si="12"/>
        <v>1371</v>
      </c>
      <c r="AF28" s="48">
        <f t="shared" si="12"/>
        <v>1434</v>
      </c>
      <c r="AG28" s="48">
        <f t="shared" si="12"/>
        <v>1496</v>
      </c>
      <c r="AH28" s="86">
        <f t="shared" si="12"/>
        <v>1558</v>
      </c>
      <c r="AI28" s="48">
        <f t="shared" si="12"/>
        <v>1621</v>
      </c>
      <c r="AJ28" s="48">
        <f t="shared" si="12"/>
        <v>1683</v>
      </c>
      <c r="AK28" s="48">
        <f t="shared" si="12"/>
        <v>1745</v>
      </c>
      <c r="AL28" s="48">
        <f t="shared" si="12"/>
        <v>1808</v>
      </c>
      <c r="AM28" s="82">
        <f t="shared" si="12"/>
        <v>1870</v>
      </c>
      <c r="AN28" s="91">
        <f t="shared" si="12"/>
        <v>2182</v>
      </c>
    </row>
    <row r="29" spans="1:40" x14ac:dyDescent="0.25">
      <c r="A29" s="48">
        <f>'Pokemon Data'!A28</f>
        <v>27</v>
      </c>
      <c r="B29" s="48" t="str">
        <f>'Pokemon Data'!B28</f>
        <v>Sandshrew</v>
      </c>
      <c r="C29" s="57">
        <f>'Pokemon Data'!E28</f>
        <v>11</v>
      </c>
      <c r="D29" s="57">
        <f>'Pokemon Data'!I28</f>
        <v>137</v>
      </c>
      <c r="E29" s="57">
        <f>'Pokemon Data'!J28</f>
        <v>126</v>
      </c>
      <c r="F29" s="57">
        <f>'Pokemon Data'!K28</f>
        <v>120</v>
      </c>
      <c r="G29" s="57">
        <f t="shared" si="1"/>
        <v>152</v>
      </c>
      <c r="H29" s="57">
        <f t="shared" si="2"/>
        <v>141</v>
      </c>
      <c r="I29" s="57">
        <f t="shared" si="3"/>
        <v>135</v>
      </c>
      <c r="J29" s="82">
        <f t="shared" si="10"/>
        <v>17</v>
      </c>
      <c r="K29" s="48">
        <f t="shared" si="10"/>
        <v>55</v>
      </c>
      <c r="L29" s="48">
        <f t="shared" si="10"/>
        <v>94</v>
      </c>
      <c r="M29" s="48">
        <f t="shared" si="10"/>
        <v>132</v>
      </c>
      <c r="N29" s="86">
        <f t="shared" si="10"/>
        <v>170</v>
      </c>
      <c r="O29" s="48">
        <f t="shared" si="10"/>
        <v>208</v>
      </c>
      <c r="P29" s="48">
        <f t="shared" si="10"/>
        <v>246</v>
      </c>
      <c r="Q29" s="48">
        <f t="shared" si="10"/>
        <v>284</v>
      </c>
      <c r="R29" s="48">
        <f t="shared" si="10"/>
        <v>322</v>
      </c>
      <c r="S29" s="82">
        <f t="shared" si="10"/>
        <v>360</v>
      </c>
      <c r="T29" s="48">
        <f t="shared" si="11"/>
        <v>396</v>
      </c>
      <c r="U29" s="48">
        <f t="shared" si="11"/>
        <v>432</v>
      </c>
      <c r="V29" s="48">
        <f t="shared" si="11"/>
        <v>468</v>
      </c>
      <c r="W29" s="48">
        <f t="shared" si="11"/>
        <v>504</v>
      </c>
      <c r="X29" s="86">
        <f t="shared" si="11"/>
        <v>540</v>
      </c>
      <c r="Y29" s="48">
        <f t="shared" si="11"/>
        <v>576</v>
      </c>
      <c r="Z29" s="48">
        <f t="shared" si="11"/>
        <v>612</v>
      </c>
      <c r="AA29" s="48">
        <f t="shared" si="11"/>
        <v>648</v>
      </c>
      <c r="AB29" s="48">
        <f t="shared" si="11"/>
        <v>684</v>
      </c>
      <c r="AC29" s="82">
        <f t="shared" si="11"/>
        <v>720</v>
      </c>
      <c r="AD29" s="48">
        <f t="shared" si="12"/>
        <v>756</v>
      </c>
      <c r="AE29" s="48">
        <f t="shared" si="12"/>
        <v>792</v>
      </c>
      <c r="AF29" s="48">
        <f t="shared" si="12"/>
        <v>828</v>
      </c>
      <c r="AG29" s="48">
        <f t="shared" si="12"/>
        <v>865</v>
      </c>
      <c r="AH29" s="86">
        <f t="shared" si="12"/>
        <v>901</v>
      </c>
      <c r="AI29" s="48">
        <f t="shared" si="12"/>
        <v>937</v>
      </c>
      <c r="AJ29" s="48">
        <f t="shared" si="12"/>
        <v>973</v>
      </c>
      <c r="AK29" s="48">
        <f t="shared" si="12"/>
        <v>1009</v>
      </c>
      <c r="AL29" s="48">
        <f t="shared" si="12"/>
        <v>1045</v>
      </c>
      <c r="AM29" s="82">
        <f t="shared" si="12"/>
        <v>1081</v>
      </c>
      <c r="AN29" s="91">
        <f t="shared" si="12"/>
        <v>1261</v>
      </c>
    </row>
    <row r="30" spans="1:40" x14ac:dyDescent="0.25">
      <c r="A30" s="48">
        <f>'Pokemon Data'!A29</f>
        <v>28</v>
      </c>
      <c r="B30" s="48" t="str">
        <f>'Pokemon Data'!B29</f>
        <v>Sandslash</v>
      </c>
      <c r="C30" s="57">
        <f>'Pokemon Data'!E29</f>
        <v>11</v>
      </c>
      <c r="D30" s="57">
        <f>'Pokemon Data'!I29</f>
        <v>181</v>
      </c>
      <c r="E30" s="57">
        <f>'Pokemon Data'!J29</f>
        <v>182</v>
      </c>
      <c r="F30" s="57">
        <f>'Pokemon Data'!K29</f>
        <v>175</v>
      </c>
      <c r="G30" s="57">
        <f t="shared" si="1"/>
        <v>196</v>
      </c>
      <c r="H30" s="57">
        <f t="shared" si="2"/>
        <v>197</v>
      </c>
      <c r="I30" s="57">
        <f t="shared" si="3"/>
        <v>190</v>
      </c>
      <c r="J30" s="82">
        <f t="shared" si="10"/>
        <v>33</v>
      </c>
      <c r="K30" s="48">
        <f t="shared" si="10"/>
        <v>105</v>
      </c>
      <c r="L30" s="48">
        <f t="shared" si="10"/>
        <v>176</v>
      </c>
      <c r="M30" s="48">
        <f t="shared" si="10"/>
        <v>248</v>
      </c>
      <c r="N30" s="86">
        <f t="shared" si="10"/>
        <v>320</v>
      </c>
      <c r="O30" s="48">
        <f t="shared" si="10"/>
        <v>391</v>
      </c>
      <c r="P30" s="48">
        <f t="shared" si="10"/>
        <v>463</v>
      </c>
      <c r="Q30" s="48">
        <f t="shared" si="10"/>
        <v>535</v>
      </c>
      <c r="R30" s="48">
        <f t="shared" si="10"/>
        <v>606</v>
      </c>
      <c r="S30" s="82">
        <f t="shared" si="10"/>
        <v>678</v>
      </c>
      <c r="T30" s="48">
        <f t="shared" si="11"/>
        <v>746</v>
      </c>
      <c r="U30" s="48">
        <f t="shared" si="11"/>
        <v>814</v>
      </c>
      <c r="V30" s="48">
        <f t="shared" si="11"/>
        <v>882</v>
      </c>
      <c r="W30" s="48">
        <f t="shared" si="11"/>
        <v>949</v>
      </c>
      <c r="X30" s="86">
        <f t="shared" si="11"/>
        <v>1017</v>
      </c>
      <c r="Y30" s="48">
        <f t="shared" si="11"/>
        <v>1085</v>
      </c>
      <c r="Z30" s="48">
        <f t="shared" si="11"/>
        <v>1153</v>
      </c>
      <c r="AA30" s="48">
        <f t="shared" si="11"/>
        <v>1221</v>
      </c>
      <c r="AB30" s="48">
        <f t="shared" si="11"/>
        <v>1288</v>
      </c>
      <c r="AC30" s="82">
        <f t="shared" si="11"/>
        <v>1356</v>
      </c>
      <c r="AD30" s="48">
        <f t="shared" si="12"/>
        <v>1424</v>
      </c>
      <c r="AE30" s="48">
        <f t="shared" si="12"/>
        <v>1492</v>
      </c>
      <c r="AF30" s="48">
        <f t="shared" si="12"/>
        <v>1560</v>
      </c>
      <c r="AG30" s="48">
        <f t="shared" si="12"/>
        <v>1628</v>
      </c>
      <c r="AH30" s="86">
        <f t="shared" si="12"/>
        <v>1696</v>
      </c>
      <c r="AI30" s="48">
        <f t="shared" si="12"/>
        <v>1763</v>
      </c>
      <c r="AJ30" s="48">
        <f t="shared" si="12"/>
        <v>1831</v>
      </c>
      <c r="AK30" s="48">
        <f t="shared" si="12"/>
        <v>1899</v>
      </c>
      <c r="AL30" s="48">
        <f t="shared" si="12"/>
        <v>1967</v>
      </c>
      <c r="AM30" s="82">
        <f t="shared" si="12"/>
        <v>2035</v>
      </c>
      <c r="AN30" s="91">
        <f t="shared" si="12"/>
        <v>2374</v>
      </c>
    </row>
    <row r="31" spans="1:40" x14ac:dyDescent="0.25">
      <c r="A31" s="48">
        <f>'Pokemon Data'!A30</f>
        <v>29</v>
      </c>
      <c r="B31" s="48" t="str">
        <f>'Pokemon Data'!B30</f>
        <v>Nidoran F</v>
      </c>
      <c r="C31" s="57">
        <f>'Pokemon Data'!E30</f>
        <v>12</v>
      </c>
      <c r="D31" s="57">
        <f>'Pokemon Data'!I30</f>
        <v>146</v>
      </c>
      <c r="E31" s="57">
        <f>'Pokemon Data'!J30</f>
        <v>86</v>
      </c>
      <c r="F31" s="57">
        <f>'Pokemon Data'!K30</f>
        <v>89</v>
      </c>
      <c r="G31" s="57">
        <f t="shared" si="1"/>
        <v>161</v>
      </c>
      <c r="H31" s="57">
        <f t="shared" si="2"/>
        <v>101</v>
      </c>
      <c r="I31" s="57">
        <f t="shared" si="3"/>
        <v>104</v>
      </c>
      <c r="J31" s="82">
        <f t="shared" si="10"/>
        <v>11</v>
      </c>
      <c r="K31" s="48">
        <f t="shared" si="10"/>
        <v>36</v>
      </c>
      <c r="L31" s="48">
        <f t="shared" si="10"/>
        <v>60</v>
      </c>
      <c r="M31" s="48">
        <f t="shared" si="10"/>
        <v>85</v>
      </c>
      <c r="N31" s="86">
        <f t="shared" si="10"/>
        <v>110</v>
      </c>
      <c r="O31" s="48">
        <f t="shared" si="10"/>
        <v>134</v>
      </c>
      <c r="P31" s="48">
        <f t="shared" si="10"/>
        <v>159</v>
      </c>
      <c r="Q31" s="48">
        <f t="shared" si="10"/>
        <v>184</v>
      </c>
      <c r="R31" s="48">
        <f t="shared" si="10"/>
        <v>208</v>
      </c>
      <c r="S31" s="82">
        <f t="shared" si="10"/>
        <v>233</v>
      </c>
      <c r="T31" s="48">
        <f t="shared" si="11"/>
        <v>256</v>
      </c>
      <c r="U31" s="48">
        <f t="shared" si="11"/>
        <v>279</v>
      </c>
      <c r="V31" s="48">
        <f t="shared" si="11"/>
        <v>303</v>
      </c>
      <c r="W31" s="48">
        <f t="shared" si="11"/>
        <v>326</v>
      </c>
      <c r="X31" s="86">
        <f t="shared" si="11"/>
        <v>349</v>
      </c>
      <c r="Y31" s="48">
        <f t="shared" si="11"/>
        <v>373</v>
      </c>
      <c r="Z31" s="48">
        <f t="shared" si="11"/>
        <v>396</v>
      </c>
      <c r="AA31" s="48">
        <f t="shared" si="11"/>
        <v>419</v>
      </c>
      <c r="AB31" s="48">
        <f t="shared" si="11"/>
        <v>443</v>
      </c>
      <c r="AC31" s="82">
        <f t="shared" si="11"/>
        <v>466</v>
      </c>
      <c r="AD31" s="48">
        <f t="shared" si="12"/>
        <v>489</v>
      </c>
      <c r="AE31" s="48">
        <f t="shared" si="12"/>
        <v>513</v>
      </c>
      <c r="AF31" s="48">
        <f t="shared" si="12"/>
        <v>536</v>
      </c>
      <c r="AG31" s="48">
        <f t="shared" si="12"/>
        <v>559</v>
      </c>
      <c r="AH31" s="86">
        <f t="shared" si="12"/>
        <v>583</v>
      </c>
      <c r="AI31" s="48">
        <f t="shared" si="12"/>
        <v>606</v>
      </c>
      <c r="AJ31" s="48">
        <f t="shared" si="12"/>
        <v>629</v>
      </c>
      <c r="AK31" s="48">
        <f t="shared" si="12"/>
        <v>653</v>
      </c>
      <c r="AL31" s="48">
        <f t="shared" si="12"/>
        <v>676</v>
      </c>
      <c r="AM31" s="82">
        <f t="shared" si="12"/>
        <v>699</v>
      </c>
      <c r="AN31" s="91">
        <f t="shared" si="12"/>
        <v>816</v>
      </c>
    </row>
    <row r="32" spans="1:40" x14ac:dyDescent="0.25">
      <c r="A32" s="48">
        <f>'Pokemon Data'!A31</f>
        <v>30</v>
      </c>
      <c r="B32" s="48" t="str">
        <f>'Pokemon Data'!B31</f>
        <v>Nidorina</v>
      </c>
      <c r="C32" s="57">
        <f>'Pokemon Data'!E31</f>
        <v>12</v>
      </c>
      <c r="D32" s="57">
        <f>'Pokemon Data'!I31</f>
        <v>172</v>
      </c>
      <c r="E32" s="57">
        <f>'Pokemon Data'!J31</f>
        <v>117</v>
      </c>
      <c r="F32" s="57">
        <f>'Pokemon Data'!K31</f>
        <v>120</v>
      </c>
      <c r="G32" s="57">
        <f t="shared" si="1"/>
        <v>187</v>
      </c>
      <c r="H32" s="57">
        <f t="shared" si="2"/>
        <v>132</v>
      </c>
      <c r="I32" s="57">
        <f t="shared" si="3"/>
        <v>135</v>
      </c>
      <c r="J32" s="82">
        <f t="shared" si="10"/>
        <v>18</v>
      </c>
      <c r="K32" s="48">
        <f t="shared" si="10"/>
        <v>58</v>
      </c>
      <c r="L32" s="48">
        <f t="shared" si="10"/>
        <v>97</v>
      </c>
      <c r="M32" s="48">
        <f t="shared" si="10"/>
        <v>137</v>
      </c>
      <c r="N32" s="86">
        <f t="shared" si="10"/>
        <v>176</v>
      </c>
      <c r="O32" s="48">
        <f t="shared" si="10"/>
        <v>216</v>
      </c>
      <c r="P32" s="48">
        <f t="shared" si="10"/>
        <v>255</v>
      </c>
      <c r="Q32" s="48">
        <f t="shared" si="10"/>
        <v>295</v>
      </c>
      <c r="R32" s="48">
        <f t="shared" si="10"/>
        <v>334</v>
      </c>
      <c r="S32" s="82">
        <f t="shared" si="10"/>
        <v>374</v>
      </c>
      <c r="T32" s="48">
        <f t="shared" si="11"/>
        <v>411</v>
      </c>
      <c r="U32" s="48">
        <f t="shared" si="11"/>
        <v>449</v>
      </c>
      <c r="V32" s="48">
        <f t="shared" si="11"/>
        <v>486</v>
      </c>
      <c r="W32" s="48">
        <f t="shared" si="11"/>
        <v>524</v>
      </c>
      <c r="X32" s="86">
        <f t="shared" si="11"/>
        <v>561</v>
      </c>
      <c r="Y32" s="48">
        <f t="shared" si="11"/>
        <v>598</v>
      </c>
      <c r="Z32" s="48">
        <f t="shared" si="11"/>
        <v>636</v>
      </c>
      <c r="AA32" s="48">
        <f t="shared" si="11"/>
        <v>673</v>
      </c>
      <c r="AB32" s="48">
        <f t="shared" si="11"/>
        <v>711</v>
      </c>
      <c r="AC32" s="82">
        <f t="shared" si="11"/>
        <v>748</v>
      </c>
      <c r="AD32" s="48">
        <f t="shared" si="12"/>
        <v>785</v>
      </c>
      <c r="AE32" s="48">
        <f t="shared" si="12"/>
        <v>823</v>
      </c>
      <c r="AF32" s="48">
        <f t="shared" si="12"/>
        <v>860</v>
      </c>
      <c r="AG32" s="48">
        <f t="shared" si="12"/>
        <v>898</v>
      </c>
      <c r="AH32" s="86">
        <f t="shared" si="12"/>
        <v>935</v>
      </c>
      <c r="AI32" s="48">
        <f t="shared" si="12"/>
        <v>973</v>
      </c>
      <c r="AJ32" s="48">
        <f t="shared" si="12"/>
        <v>1010</v>
      </c>
      <c r="AK32" s="48">
        <f t="shared" si="12"/>
        <v>1047</v>
      </c>
      <c r="AL32" s="48">
        <f t="shared" si="12"/>
        <v>1085</v>
      </c>
      <c r="AM32" s="82">
        <f t="shared" si="12"/>
        <v>1122</v>
      </c>
      <c r="AN32" s="91">
        <f t="shared" si="12"/>
        <v>1309</v>
      </c>
    </row>
    <row r="33" spans="1:40" x14ac:dyDescent="0.25">
      <c r="A33" s="48">
        <f>'Pokemon Data'!A32</f>
        <v>31</v>
      </c>
      <c r="B33" s="48" t="str">
        <f>'Pokemon Data'!B32</f>
        <v>Nidoqueen</v>
      </c>
      <c r="C33" s="57">
        <f>'Pokemon Data'!E32</f>
        <v>12</v>
      </c>
      <c r="D33" s="57">
        <f>'Pokemon Data'!I32</f>
        <v>207</v>
      </c>
      <c r="E33" s="57">
        <f>'Pokemon Data'!J32</f>
        <v>180</v>
      </c>
      <c r="F33" s="57">
        <f>'Pokemon Data'!K32</f>
        <v>173</v>
      </c>
      <c r="G33" s="57">
        <f t="shared" si="1"/>
        <v>222</v>
      </c>
      <c r="H33" s="57">
        <f t="shared" si="2"/>
        <v>195</v>
      </c>
      <c r="I33" s="57">
        <f t="shared" si="3"/>
        <v>188</v>
      </c>
      <c r="J33" s="82">
        <f t="shared" ref="J33:S42" si="13">MAX(10,INT(SQRT($G33*$I33)*$H33*J$1^2/10))</f>
        <v>35</v>
      </c>
      <c r="K33" s="48">
        <f t="shared" si="13"/>
        <v>110</v>
      </c>
      <c r="L33" s="48">
        <f t="shared" si="13"/>
        <v>185</v>
      </c>
      <c r="M33" s="48">
        <f t="shared" si="13"/>
        <v>260</v>
      </c>
      <c r="N33" s="86">
        <f t="shared" si="13"/>
        <v>335</v>
      </c>
      <c r="O33" s="48">
        <f t="shared" si="13"/>
        <v>410</v>
      </c>
      <c r="P33" s="48">
        <f t="shared" si="13"/>
        <v>485</v>
      </c>
      <c r="Q33" s="48">
        <f t="shared" si="13"/>
        <v>560</v>
      </c>
      <c r="R33" s="48">
        <f t="shared" si="13"/>
        <v>636</v>
      </c>
      <c r="S33" s="82">
        <f t="shared" si="13"/>
        <v>711</v>
      </c>
      <c r="T33" s="48">
        <f t="shared" ref="T33:AC42" si="14">MAX(10,INT(SQRT($G33*$I33)*$H33*T$1^2/10))</f>
        <v>782</v>
      </c>
      <c r="U33" s="48">
        <f t="shared" si="14"/>
        <v>853</v>
      </c>
      <c r="V33" s="48">
        <f t="shared" si="14"/>
        <v>924</v>
      </c>
      <c r="W33" s="48">
        <f t="shared" si="14"/>
        <v>995</v>
      </c>
      <c r="X33" s="86">
        <f t="shared" si="14"/>
        <v>1066</v>
      </c>
      <c r="Y33" s="48">
        <f t="shared" si="14"/>
        <v>1137</v>
      </c>
      <c r="Z33" s="48">
        <f t="shared" si="14"/>
        <v>1208</v>
      </c>
      <c r="AA33" s="48">
        <f t="shared" si="14"/>
        <v>1279</v>
      </c>
      <c r="AB33" s="48">
        <f t="shared" si="14"/>
        <v>1350</v>
      </c>
      <c r="AC33" s="82">
        <f t="shared" si="14"/>
        <v>1421</v>
      </c>
      <c r="AD33" s="48">
        <f t="shared" ref="AD33:AN42" si="15">MAX(10,INT(SQRT($G33*$I33)*$H33*AD$1^2/10))</f>
        <v>1492</v>
      </c>
      <c r="AE33" s="48">
        <f t="shared" si="15"/>
        <v>1563</v>
      </c>
      <c r="AF33" s="48">
        <f t="shared" si="15"/>
        <v>1635</v>
      </c>
      <c r="AG33" s="48">
        <f t="shared" si="15"/>
        <v>1706</v>
      </c>
      <c r="AH33" s="86">
        <f t="shared" si="15"/>
        <v>1777</v>
      </c>
      <c r="AI33" s="48">
        <f t="shared" si="15"/>
        <v>1848</v>
      </c>
      <c r="AJ33" s="48">
        <f t="shared" si="15"/>
        <v>1919</v>
      </c>
      <c r="AK33" s="48">
        <f t="shared" si="15"/>
        <v>1990</v>
      </c>
      <c r="AL33" s="48">
        <f t="shared" si="15"/>
        <v>2061</v>
      </c>
      <c r="AM33" s="82">
        <f t="shared" si="15"/>
        <v>2132</v>
      </c>
      <c r="AN33" s="91">
        <f t="shared" si="15"/>
        <v>2488</v>
      </c>
    </row>
    <row r="34" spans="1:40" x14ac:dyDescent="0.25">
      <c r="A34" s="48">
        <f>'Pokemon Data'!A33</f>
        <v>32</v>
      </c>
      <c r="B34" s="48" t="str">
        <f>'Pokemon Data'!B33</f>
        <v>Nidoran M</v>
      </c>
      <c r="C34" s="57">
        <f>'Pokemon Data'!E33</f>
        <v>13</v>
      </c>
      <c r="D34" s="57">
        <f>'Pokemon Data'!I33</f>
        <v>130</v>
      </c>
      <c r="E34" s="57">
        <f>'Pokemon Data'!J33</f>
        <v>105</v>
      </c>
      <c r="F34" s="57">
        <f>'Pokemon Data'!K33</f>
        <v>76</v>
      </c>
      <c r="G34" s="57">
        <f t="shared" si="1"/>
        <v>145</v>
      </c>
      <c r="H34" s="57">
        <f t="shared" si="2"/>
        <v>120</v>
      </c>
      <c r="I34" s="57">
        <f t="shared" si="3"/>
        <v>91</v>
      </c>
      <c r="J34" s="82">
        <f t="shared" si="13"/>
        <v>12</v>
      </c>
      <c r="K34" s="48">
        <f t="shared" si="13"/>
        <v>38</v>
      </c>
      <c r="L34" s="48">
        <f t="shared" si="13"/>
        <v>64</v>
      </c>
      <c r="M34" s="48">
        <f t="shared" si="13"/>
        <v>90</v>
      </c>
      <c r="N34" s="86">
        <f t="shared" si="13"/>
        <v>116</v>
      </c>
      <c r="O34" s="48">
        <f t="shared" si="13"/>
        <v>142</v>
      </c>
      <c r="P34" s="48">
        <f t="shared" si="13"/>
        <v>168</v>
      </c>
      <c r="Q34" s="48">
        <f t="shared" si="13"/>
        <v>194</v>
      </c>
      <c r="R34" s="48">
        <f t="shared" si="13"/>
        <v>220</v>
      </c>
      <c r="S34" s="82">
        <f t="shared" si="13"/>
        <v>246</v>
      </c>
      <c r="T34" s="48">
        <f t="shared" si="14"/>
        <v>270</v>
      </c>
      <c r="U34" s="48">
        <f t="shared" si="14"/>
        <v>295</v>
      </c>
      <c r="V34" s="48">
        <f t="shared" si="14"/>
        <v>319</v>
      </c>
      <c r="W34" s="48">
        <f t="shared" si="14"/>
        <v>344</v>
      </c>
      <c r="X34" s="86">
        <f t="shared" si="14"/>
        <v>369</v>
      </c>
      <c r="Y34" s="48">
        <f t="shared" si="14"/>
        <v>393</v>
      </c>
      <c r="Z34" s="48">
        <f t="shared" si="14"/>
        <v>418</v>
      </c>
      <c r="AA34" s="48">
        <f t="shared" si="14"/>
        <v>442</v>
      </c>
      <c r="AB34" s="48">
        <f t="shared" si="14"/>
        <v>467</v>
      </c>
      <c r="AC34" s="82">
        <f t="shared" si="14"/>
        <v>491</v>
      </c>
      <c r="AD34" s="48">
        <f t="shared" si="15"/>
        <v>516</v>
      </c>
      <c r="AE34" s="48">
        <f t="shared" si="15"/>
        <v>541</v>
      </c>
      <c r="AF34" s="48">
        <f t="shared" si="15"/>
        <v>565</v>
      </c>
      <c r="AG34" s="48">
        <f t="shared" si="15"/>
        <v>590</v>
      </c>
      <c r="AH34" s="86">
        <f t="shared" si="15"/>
        <v>614</v>
      </c>
      <c r="AI34" s="48">
        <f t="shared" si="15"/>
        <v>639</v>
      </c>
      <c r="AJ34" s="48">
        <f t="shared" si="15"/>
        <v>664</v>
      </c>
      <c r="AK34" s="48">
        <f t="shared" si="15"/>
        <v>688</v>
      </c>
      <c r="AL34" s="48">
        <f t="shared" si="15"/>
        <v>713</v>
      </c>
      <c r="AM34" s="82">
        <f t="shared" si="15"/>
        <v>737</v>
      </c>
      <c r="AN34" s="91">
        <f t="shared" si="15"/>
        <v>860</v>
      </c>
    </row>
    <row r="35" spans="1:40" x14ac:dyDescent="0.25">
      <c r="A35" s="48">
        <f>'Pokemon Data'!A34</f>
        <v>33</v>
      </c>
      <c r="B35" s="48" t="str">
        <f>'Pokemon Data'!B34</f>
        <v>Nidorino</v>
      </c>
      <c r="C35" s="57">
        <f>'Pokemon Data'!E34</f>
        <v>13</v>
      </c>
      <c r="D35" s="57">
        <f>'Pokemon Data'!I34</f>
        <v>156</v>
      </c>
      <c r="E35" s="57">
        <f>'Pokemon Data'!J34</f>
        <v>137</v>
      </c>
      <c r="F35" s="57">
        <f>'Pokemon Data'!K34</f>
        <v>111</v>
      </c>
      <c r="G35" s="57">
        <f t="shared" si="1"/>
        <v>171</v>
      </c>
      <c r="H35" s="57">
        <f t="shared" si="2"/>
        <v>152</v>
      </c>
      <c r="I35" s="57">
        <f t="shared" si="3"/>
        <v>126</v>
      </c>
      <c r="J35" s="82">
        <f t="shared" si="13"/>
        <v>19</v>
      </c>
      <c r="K35" s="48">
        <f t="shared" si="13"/>
        <v>61</v>
      </c>
      <c r="L35" s="48">
        <f t="shared" si="13"/>
        <v>103</v>
      </c>
      <c r="M35" s="48">
        <f t="shared" si="13"/>
        <v>145</v>
      </c>
      <c r="N35" s="86">
        <f t="shared" si="13"/>
        <v>187</v>
      </c>
      <c r="O35" s="48">
        <f t="shared" si="13"/>
        <v>230</v>
      </c>
      <c r="P35" s="48">
        <f t="shared" si="13"/>
        <v>272</v>
      </c>
      <c r="Q35" s="48">
        <f t="shared" si="13"/>
        <v>314</v>
      </c>
      <c r="R35" s="48">
        <f t="shared" si="13"/>
        <v>356</v>
      </c>
      <c r="S35" s="82">
        <f t="shared" si="13"/>
        <v>398</v>
      </c>
      <c r="T35" s="48">
        <f t="shared" si="14"/>
        <v>438</v>
      </c>
      <c r="U35" s="48">
        <f t="shared" si="14"/>
        <v>477</v>
      </c>
      <c r="V35" s="48">
        <f t="shared" si="14"/>
        <v>517</v>
      </c>
      <c r="W35" s="48">
        <f t="shared" si="14"/>
        <v>557</v>
      </c>
      <c r="X35" s="86">
        <f t="shared" si="14"/>
        <v>597</v>
      </c>
      <c r="Y35" s="48">
        <f t="shared" si="14"/>
        <v>637</v>
      </c>
      <c r="Z35" s="48">
        <f t="shared" si="14"/>
        <v>676</v>
      </c>
      <c r="AA35" s="48">
        <f t="shared" si="14"/>
        <v>716</v>
      </c>
      <c r="AB35" s="48">
        <f t="shared" si="14"/>
        <v>756</v>
      </c>
      <c r="AC35" s="82">
        <f t="shared" si="14"/>
        <v>796</v>
      </c>
      <c r="AD35" s="48">
        <f t="shared" si="15"/>
        <v>836</v>
      </c>
      <c r="AE35" s="48">
        <f t="shared" si="15"/>
        <v>875</v>
      </c>
      <c r="AF35" s="48">
        <f t="shared" si="15"/>
        <v>915</v>
      </c>
      <c r="AG35" s="48">
        <f t="shared" si="15"/>
        <v>955</v>
      </c>
      <c r="AH35" s="86">
        <f t="shared" si="15"/>
        <v>995</v>
      </c>
      <c r="AI35" s="48">
        <f t="shared" si="15"/>
        <v>1035</v>
      </c>
      <c r="AJ35" s="48">
        <f t="shared" si="15"/>
        <v>1075</v>
      </c>
      <c r="AK35" s="48">
        <f t="shared" si="15"/>
        <v>1114</v>
      </c>
      <c r="AL35" s="48">
        <f t="shared" si="15"/>
        <v>1154</v>
      </c>
      <c r="AM35" s="82">
        <f t="shared" si="15"/>
        <v>1194</v>
      </c>
      <c r="AN35" s="91">
        <f t="shared" si="15"/>
        <v>1393</v>
      </c>
    </row>
    <row r="36" spans="1:40" x14ac:dyDescent="0.25">
      <c r="A36" s="48">
        <f>'Pokemon Data'!A35</f>
        <v>34</v>
      </c>
      <c r="B36" s="48" t="str">
        <f>'Pokemon Data'!B35</f>
        <v>Nidoking</v>
      </c>
      <c r="C36" s="57">
        <f>'Pokemon Data'!E35</f>
        <v>13</v>
      </c>
      <c r="D36" s="57">
        <f>'Pokemon Data'!I35</f>
        <v>191</v>
      </c>
      <c r="E36" s="57">
        <f>'Pokemon Data'!J35</f>
        <v>204</v>
      </c>
      <c r="F36" s="57">
        <f>'Pokemon Data'!K35</f>
        <v>156</v>
      </c>
      <c r="G36" s="57">
        <f t="shared" si="1"/>
        <v>206</v>
      </c>
      <c r="H36" s="57">
        <f t="shared" si="2"/>
        <v>219</v>
      </c>
      <c r="I36" s="57">
        <f t="shared" si="3"/>
        <v>171</v>
      </c>
      <c r="J36" s="82">
        <f t="shared" si="13"/>
        <v>36</v>
      </c>
      <c r="K36" s="48">
        <f t="shared" si="13"/>
        <v>113</v>
      </c>
      <c r="L36" s="48">
        <f t="shared" si="13"/>
        <v>191</v>
      </c>
      <c r="M36" s="48">
        <f t="shared" si="13"/>
        <v>268</v>
      </c>
      <c r="N36" s="86">
        <f t="shared" si="13"/>
        <v>346</v>
      </c>
      <c r="O36" s="48">
        <f t="shared" si="13"/>
        <v>423</v>
      </c>
      <c r="P36" s="48">
        <f t="shared" si="13"/>
        <v>501</v>
      </c>
      <c r="Q36" s="48">
        <f t="shared" si="13"/>
        <v>578</v>
      </c>
      <c r="R36" s="48">
        <f t="shared" si="13"/>
        <v>656</v>
      </c>
      <c r="S36" s="82">
        <f t="shared" si="13"/>
        <v>733</v>
      </c>
      <c r="T36" s="48">
        <f t="shared" si="14"/>
        <v>807</v>
      </c>
      <c r="U36" s="48">
        <f t="shared" si="14"/>
        <v>880</v>
      </c>
      <c r="V36" s="48">
        <f t="shared" si="14"/>
        <v>953</v>
      </c>
      <c r="W36" s="48">
        <f t="shared" si="14"/>
        <v>1026</v>
      </c>
      <c r="X36" s="86">
        <f t="shared" si="14"/>
        <v>1100</v>
      </c>
      <c r="Y36" s="48">
        <f t="shared" si="14"/>
        <v>1173</v>
      </c>
      <c r="Z36" s="48">
        <f t="shared" si="14"/>
        <v>1246</v>
      </c>
      <c r="AA36" s="48">
        <f t="shared" si="14"/>
        <v>1320</v>
      </c>
      <c r="AB36" s="48">
        <f t="shared" si="14"/>
        <v>1393</v>
      </c>
      <c r="AC36" s="82">
        <f t="shared" si="14"/>
        <v>1466</v>
      </c>
      <c r="AD36" s="48">
        <f t="shared" si="15"/>
        <v>1540</v>
      </c>
      <c r="AE36" s="48">
        <f t="shared" si="15"/>
        <v>1613</v>
      </c>
      <c r="AF36" s="48">
        <f t="shared" si="15"/>
        <v>1687</v>
      </c>
      <c r="AG36" s="48">
        <f t="shared" si="15"/>
        <v>1760</v>
      </c>
      <c r="AH36" s="86">
        <f t="shared" si="15"/>
        <v>1833</v>
      </c>
      <c r="AI36" s="48">
        <f t="shared" si="15"/>
        <v>1907</v>
      </c>
      <c r="AJ36" s="48">
        <f t="shared" si="15"/>
        <v>1980</v>
      </c>
      <c r="AK36" s="48">
        <f t="shared" si="15"/>
        <v>2053</v>
      </c>
      <c r="AL36" s="48">
        <f t="shared" si="15"/>
        <v>2127</v>
      </c>
      <c r="AM36" s="82">
        <f t="shared" si="15"/>
        <v>2200</v>
      </c>
      <c r="AN36" s="91">
        <f t="shared" si="15"/>
        <v>2567</v>
      </c>
    </row>
    <row r="37" spans="1:40" x14ac:dyDescent="0.25">
      <c r="A37" s="48">
        <f>'Pokemon Data'!A36</f>
        <v>35</v>
      </c>
      <c r="B37" s="48" t="str">
        <f>'Pokemon Data'!B36</f>
        <v>Clefairy</v>
      </c>
      <c r="C37" s="57">
        <f>'Pokemon Data'!E36</f>
        <v>14</v>
      </c>
      <c r="D37" s="57">
        <f>'Pokemon Data'!I36</f>
        <v>172</v>
      </c>
      <c r="E37" s="57">
        <f>'Pokemon Data'!J36</f>
        <v>107</v>
      </c>
      <c r="F37" s="57">
        <f>'Pokemon Data'!K36</f>
        <v>108</v>
      </c>
      <c r="G37" s="57">
        <f t="shared" si="1"/>
        <v>187</v>
      </c>
      <c r="H37" s="57">
        <f t="shared" si="2"/>
        <v>122</v>
      </c>
      <c r="I37" s="57">
        <f t="shared" si="3"/>
        <v>123</v>
      </c>
      <c r="J37" s="82">
        <f t="shared" si="13"/>
        <v>16</v>
      </c>
      <c r="K37" s="48">
        <f t="shared" si="13"/>
        <v>51</v>
      </c>
      <c r="L37" s="48">
        <f t="shared" si="13"/>
        <v>86</v>
      </c>
      <c r="M37" s="48">
        <f t="shared" si="13"/>
        <v>120</v>
      </c>
      <c r="N37" s="86">
        <f t="shared" si="13"/>
        <v>155</v>
      </c>
      <c r="O37" s="48">
        <f t="shared" si="13"/>
        <v>190</v>
      </c>
      <c r="P37" s="48">
        <f t="shared" si="13"/>
        <v>225</v>
      </c>
      <c r="Q37" s="48">
        <f t="shared" si="13"/>
        <v>260</v>
      </c>
      <c r="R37" s="48">
        <f t="shared" si="13"/>
        <v>295</v>
      </c>
      <c r="S37" s="82">
        <f t="shared" si="13"/>
        <v>330</v>
      </c>
      <c r="T37" s="48">
        <f t="shared" si="14"/>
        <v>363</v>
      </c>
      <c r="U37" s="48">
        <f t="shared" si="14"/>
        <v>396</v>
      </c>
      <c r="V37" s="48">
        <f t="shared" si="14"/>
        <v>429</v>
      </c>
      <c r="W37" s="48">
        <f t="shared" si="14"/>
        <v>462</v>
      </c>
      <c r="X37" s="86">
        <f t="shared" si="14"/>
        <v>495</v>
      </c>
      <c r="Y37" s="48">
        <f t="shared" si="14"/>
        <v>528</v>
      </c>
      <c r="Z37" s="48">
        <f t="shared" si="14"/>
        <v>561</v>
      </c>
      <c r="AA37" s="48">
        <f t="shared" si="14"/>
        <v>594</v>
      </c>
      <c r="AB37" s="48">
        <f t="shared" si="14"/>
        <v>627</v>
      </c>
      <c r="AC37" s="82">
        <f t="shared" si="14"/>
        <v>660</v>
      </c>
      <c r="AD37" s="48">
        <f t="shared" si="15"/>
        <v>693</v>
      </c>
      <c r="AE37" s="48">
        <f t="shared" si="15"/>
        <v>726</v>
      </c>
      <c r="AF37" s="48">
        <f t="shared" si="15"/>
        <v>759</v>
      </c>
      <c r="AG37" s="48">
        <f t="shared" si="15"/>
        <v>792</v>
      </c>
      <c r="AH37" s="86">
        <f t="shared" si="15"/>
        <v>825</v>
      </c>
      <c r="AI37" s="48">
        <f t="shared" si="15"/>
        <v>858</v>
      </c>
      <c r="AJ37" s="48">
        <f t="shared" si="15"/>
        <v>891</v>
      </c>
      <c r="AK37" s="48">
        <f t="shared" si="15"/>
        <v>924</v>
      </c>
      <c r="AL37" s="48">
        <f t="shared" si="15"/>
        <v>957</v>
      </c>
      <c r="AM37" s="82">
        <f t="shared" si="15"/>
        <v>990</v>
      </c>
      <c r="AN37" s="91">
        <f t="shared" si="15"/>
        <v>1155</v>
      </c>
    </row>
    <row r="38" spans="1:40" x14ac:dyDescent="0.25">
      <c r="A38" s="48">
        <f>'Pokemon Data'!A37</f>
        <v>36</v>
      </c>
      <c r="B38" s="48" t="str">
        <f>'Pokemon Data'!B37</f>
        <v>Clefable</v>
      </c>
      <c r="C38" s="57">
        <f>'Pokemon Data'!E37</f>
        <v>14</v>
      </c>
      <c r="D38" s="57">
        <f>'Pokemon Data'!I37</f>
        <v>216</v>
      </c>
      <c r="E38" s="57">
        <f>'Pokemon Data'!J37</f>
        <v>178</v>
      </c>
      <c r="F38" s="57">
        <f>'Pokemon Data'!K37</f>
        <v>162</v>
      </c>
      <c r="G38" s="57">
        <f t="shared" si="1"/>
        <v>231</v>
      </c>
      <c r="H38" s="57">
        <f t="shared" si="2"/>
        <v>193</v>
      </c>
      <c r="I38" s="57">
        <f t="shared" si="3"/>
        <v>177</v>
      </c>
      <c r="J38" s="82">
        <f t="shared" si="13"/>
        <v>34</v>
      </c>
      <c r="K38" s="48">
        <f t="shared" si="13"/>
        <v>108</v>
      </c>
      <c r="L38" s="48">
        <f t="shared" si="13"/>
        <v>181</v>
      </c>
      <c r="M38" s="48">
        <f t="shared" si="13"/>
        <v>255</v>
      </c>
      <c r="N38" s="86">
        <f t="shared" si="13"/>
        <v>328</v>
      </c>
      <c r="O38" s="48">
        <f t="shared" si="13"/>
        <v>402</v>
      </c>
      <c r="P38" s="48">
        <f t="shared" si="13"/>
        <v>475</v>
      </c>
      <c r="Q38" s="48">
        <f t="shared" si="13"/>
        <v>549</v>
      </c>
      <c r="R38" s="48">
        <f t="shared" si="13"/>
        <v>623</v>
      </c>
      <c r="S38" s="82">
        <f t="shared" si="13"/>
        <v>696</v>
      </c>
      <c r="T38" s="48">
        <f t="shared" si="14"/>
        <v>766</v>
      </c>
      <c r="U38" s="48">
        <f t="shared" si="14"/>
        <v>835</v>
      </c>
      <c r="V38" s="48">
        <f t="shared" si="14"/>
        <v>905</v>
      </c>
      <c r="W38" s="48">
        <f t="shared" si="14"/>
        <v>975</v>
      </c>
      <c r="X38" s="86">
        <f t="shared" si="14"/>
        <v>1044</v>
      </c>
      <c r="Y38" s="48">
        <f t="shared" si="14"/>
        <v>1114</v>
      </c>
      <c r="Z38" s="48">
        <f t="shared" si="14"/>
        <v>1183</v>
      </c>
      <c r="AA38" s="48">
        <f t="shared" si="14"/>
        <v>1253</v>
      </c>
      <c r="AB38" s="48">
        <f t="shared" si="14"/>
        <v>1323</v>
      </c>
      <c r="AC38" s="82">
        <f t="shared" si="14"/>
        <v>1392</v>
      </c>
      <c r="AD38" s="48">
        <f t="shared" si="15"/>
        <v>1462</v>
      </c>
      <c r="AE38" s="48">
        <f t="shared" si="15"/>
        <v>1532</v>
      </c>
      <c r="AF38" s="48">
        <f t="shared" si="15"/>
        <v>1601</v>
      </c>
      <c r="AG38" s="48">
        <f t="shared" si="15"/>
        <v>1671</v>
      </c>
      <c r="AH38" s="86">
        <f t="shared" si="15"/>
        <v>1741</v>
      </c>
      <c r="AI38" s="48">
        <f t="shared" si="15"/>
        <v>1810</v>
      </c>
      <c r="AJ38" s="48">
        <f t="shared" si="15"/>
        <v>1880</v>
      </c>
      <c r="AK38" s="48">
        <f t="shared" si="15"/>
        <v>1950</v>
      </c>
      <c r="AL38" s="48">
        <f t="shared" si="15"/>
        <v>2019</v>
      </c>
      <c r="AM38" s="82">
        <f t="shared" si="15"/>
        <v>2089</v>
      </c>
      <c r="AN38" s="91">
        <f t="shared" si="15"/>
        <v>2437</v>
      </c>
    </row>
    <row r="39" spans="1:40" x14ac:dyDescent="0.25">
      <c r="A39" s="48">
        <f>'Pokemon Data'!A38</f>
        <v>37</v>
      </c>
      <c r="B39" s="48" t="str">
        <f>'Pokemon Data'!B38</f>
        <v>Vulpix</v>
      </c>
      <c r="C39" s="57">
        <f>'Pokemon Data'!E38</f>
        <v>15</v>
      </c>
      <c r="D39" s="57">
        <f>'Pokemon Data'!I38</f>
        <v>116</v>
      </c>
      <c r="E39" s="57">
        <f>'Pokemon Data'!J38</f>
        <v>96</v>
      </c>
      <c r="F39" s="57">
        <f>'Pokemon Data'!K38</f>
        <v>109</v>
      </c>
      <c r="G39" s="57">
        <f t="shared" si="1"/>
        <v>131</v>
      </c>
      <c r="H39" s="57">
        <f t="shared" si="2"/>
        <v>111</v>
      </c>
      <c r="I39" s="57">
        <f t="shared" si="3"/>
        <v>124</v>
      </c>
      <c r="J39" s="82">
        <f t="shared" si="13"/>
        <v>12</v>
      </c>
      <c r="K39" s="48">
        <f t="shared" si="13"/>
        <v>39</v>
      </c>
      <c r="L39" s="48">
        <f t="shared" si="13"/>
        <v>65</v>
      </c>
      <c r="M39" s="48">
        <f t="shared" si="13"/>
        <v>92</v>
      </c>
      <c r="N39" s="86">
        <f t="shared" si="13"/>
        <v>119</v>
      </c>
      <c r="O39" s="48">
        <f t="shared" si="13"/>
        <v>145</v>
      </c>
      <c r="P39" s="48">
        <f t="shared" si="13"/>
        <v>172</v>
      </c>
      <c r="Q39" s="48">
        <f t="shared" si="13"/>
        <v>199</v>
      </c>
      <c r="R39" s="48">
        <f t="shared" si="13"/>
        <v>225</v>
      </c>
      <c r="S39" s="82">
        <f t="shared" si="13"/>
        <v>252</v>
      </c>
      <c r="T39" s="48">
        <f t="shared" si="14"/>
        <v>277</v>
      </c>
      <c r="U39" s="48">
        <f t="shared" si="14"/>
        <v>303</v>
      </c>
      <c r="V39" s="48">
        <f t="shared" si="14"/>
        <v>328</v>
      </c>
      <c r="W39" s="48">
        <f t="shared" si="14"/>
        <v>353</v>
      </c>
      <c r="X39" s="86">
        <f t="shared" si="14"/>
        <v>378</v>
      </c>
      <c r="Y39" s="48">
        <f t="shared" si="14"/>
        <v>403</v>
      </c>
      <c r="Z39" s="48">
        <f t="shared" si="14"/>
        <v>429</v>
      </c>
      <c r="AA39" s="48">
        <f t="shared" si="14"/>
        <v>454</v>
      </c>
      <c r="AB39" s="48">
        <f t="shared" si="14"/>
        <v>479</v>
      </c>
      <c r="AC39" s="82">
        <f t="shared" si="14"/>
        <v>504</v>
      </c>
      <c r="AD39" s="48">
        <f t="shared" si="15"/>
        <v>530</v>
      </c>
      <c r="AE39" s="48">
        <f t="shared" si="15"/>
        <v>555</v>
      </c>
      <c r="AF39" s="48">
        <f t="shared" si="15"/>
        <v>580</v>
      </c>
      <c r="AG39" s="48">
        <f t="shared" si="15"/>
        <v>605</v>
      </c>
      <c r="AH39" s="86">
        <f t="shared" si="15"/>
        <v>631</v>
      </c>
      <c r="AI39" s="48">
        <f t="shared" si="15"/>
        <v>656</v>
      </c>
      <c r="AJ39" s="48">
        <f t="shared" si="15"/>
        <v>681</v>
      </c>
      <c r="AK39" s="48">
        <f t="shared" si="15"/>
        <v>706</v>
      </c>
      <c r="AL39" s="48">
        <f t="shared" si="15"/>
        <v>732</v>
      </c>
      <c r="AM39" s="82">
        <f t="shared" si="15"/>
        <v>757</v>
      </c>
      <c r="AN39" s="91">
        <f t="shared" si="15"/>
        <v>883</v>
      </c>
    </row>
    <row r="40" spans="1:40" x14ac:dyDescent="0.25">
      <c r="A40" s="48">
        <f>'Pokemon Data'!A39</f>
        <v>38</v>
      </c>
      <c r="B40" s="48" t="str">
        <f>'Pokemon Data'!B39</f>
        <v>Ninetales</v>
      </c>
      <c r="C40" s="57">
        <f>'Pokemon Data'!E39</f>
        <v>15</v>
      </c>
      <c r="D40" s="57">
        <f>'Pokemon Data'!I39</f>
        <v>177</v>
      </c>
      <c r="E40" s="57">
        <f>'Pokemon Data'!J39</f>
        <v>169</v>
      </c>
      <c r="F40" s="57">
        <f>'Pokemon Data'!K39</f>
        <v>190</v>
      </c>
      <c r="G40" s="57">
        <f t="shared" si="1"/>
        <v>192</v>
      </c>
      <c r="H40" s="57">
        <f t="shared" si="2"/>
        <v>184</v>
      </c>
      <c r="I40" s="57">
        <f t="shared" si="3"/>
        <v>205</v>
      </c>
      <c r="J40" s="82">
        <f t="shared" si="13"/>
        <v>32</v>
      </c>
      <c r="K40" s="48">
        <f t="shared" si="13"/>
        <v>101</v>
      </c>
      <c r="L40" s="48">
        <f t="shared" si="13"/>
        <v>169</v>
      </c>
      <c r="M40" s="48">
        <f t="shared" si="13"/>
        <v>238</v>
      </c>
      <c r="N40" s="86">
        <f t="shared" si="13"/>
        <v>307</v>
      </c>
      <c r="O40" s="48">
        <f t="shared" si="13"/>
        <v>376</v>
      </c>
      <c r="P40" s="48">
        <f t="shared" si="13"/>
        <v>445</v>
      </c>
      <c r="Q40" s="48">
        <f t="shared" si="13"/>
        <v>513</v>
      </c>
      <c r="R40" s="48">
        <f t="shared" si="13"/>
        <v>582</v>
      </c>
      <c r="S40" s="82">
        <f t="shared" si="13"/>
        <v>651</v>
      </c>
      <c r="T40" s="48">
        <f t="shared" si="14"/>
        <v>716</v>
      </c>
      <c r="U40" s="48">
        <f t="shared" si="14"/>
        <v>781</v>
      </c>
      <c r="V40" s="48">
        <f t="shared" si="14"/>
        <v>846</v>
      </c>
      <c r="W40" s="48">
        <f t="shared" si="14"/>
        <v>912</v>
      </c>
      <c r="X40" s="86">
        <f t="shared" si="14"/>
        <v>977</v>
      </c>
      <c r="Y40" s="48">
        <f t="shared" si="14"/>
        <v>1042</v>
      </c>
      <c r="Z40" s="48">
        <f t="shared" si="14"/>
        <v>1107</v>
      </c>
      <c r="AA40" s="48">
        <f t="shared" si="14"/>
        <v>1172</v>
      </c>
      <c r="AB40" s="48">
        <f t="shared" si="14"/>
        <v>1237</v>
      </c>
      <c r="AC40" s="82">
        <f t="shared" si="14"/>
        <v>1302</v>
      </c>
      <c r="AD40" s="48">
        <f t="shared" si="15"/>
        <v>1367</v>
      </c>
      <c r="AE40" s="48">
        <f t="shared" si="15"/>
        <v>1433</v>
      </c>
      <c r="AF40" s="48">
        <f t="shared" si="15"/>
        <v>1498</v>
      </c>
      <c r="AG40" s="48">
        <f t="shared" si="15"/>
        <v>1563</v>
      </c>
      <c r="AH40" s="86">
        <f t="shared" si="15"/>
        <v>1628</v>
      </c>
      <c r="AI40" s="48">
        <f t="shared" si="15"/>
        <v>1693</v>
      </c>
      <c r="AJ40" s="48">
        <f t="shared" si="15"/>
        <v>1758</v>
      </c>
      <c r="AK40" s="48">
        <f t="shared" si="15"/>
        <v>1824</v>
      </c>
      <c r="AL40" s="48">
        <f t="shared" si="15"/>
        <v>1889</v>
      </c>
      <c r="AM40" s="82">
        <f t="shared" si="15"/>
        <v>1954</v>
      </c>
      <c r="AN40" s="91">
        <f t="shared" si="15"/>
        <v>2279</v>
      </c>
    </row>
    <row r="41" spans="1:40" x14ac:dyDescent="0.25">
      <c r="A41" s="48">
        <f>'Pokemon Data'!A40</f>
        <v>39</v>
      </c>
      <c r="B41" s="48" t="str">
        <f>'Pokemon Data'!B40</f>
        <v>Jigglypuff</v>
      </c>
      <c r="C41" s="57">
        <f>'Pokemon Data'!E40</f>
        <v>16</v>
      </c>
      <c r="D41" s="57">
        <f>'Pokemon Data'!I40</f>
        <v>251</v>
      </c>
      <c r="E41" s="57">
        <f>'Pokemon Data'!J40</f>
        <v>80</v>
      </c>
      <c r="F41" s="57">
        <f>'Pokemon Data'!K40</f>
        <v>41</v>
      </c>
      <c r="G41" s="57">
        <f t="shared" si="1"/>
        <v>266</v>
      </c>
      <c r="H41" s="57">
        <f t="shared" si="2"/>
        <v>95</v>
      </c>
      <c r="I41" s="57">
        <f t="shared" si="3"/>
        <v>56</v>
      </c>
      <c r="J41" s="82">
        <f t="shared" si="13"/>
        <v>10</v>
      </c>
      <c r="K41" s="48">
        <f t="shared" si="13"/>
        <v>32</v>
      </c>
      <c r="L41" s="48">
        <f t="shared" si="13"/>
        <v>53</v>
      </c>
      <c r="M41" s="48">
        <f t="shared" si="13"/>
        <v>75</v>
      </c>
      <c r="N41" s="86">
        <f t="shared" si="13"/>
        <v>97</v>
      </c>
      <c r="O41" s="48">
        <f t="shared" si="13"/>
        <v>119</v>
      </c>
      <c r="P41" s="48">
        <f t="shared" si="13"/>
        <v>141</v>
      </c>
      <c r="Q41" s="48">
        <f t="shared" si="13"/>
        <v>163</v>
      </c>
      <c r="R41" s="48">
        <f t="shared" si="13"/>
        <v>185</v>
      </c>
      <c r="S41" s="82">
        <f t="shared" si="13"/>
        <v>206</v>
      </c>
      <c r="T41" s="48">
        <f t="shared" si="14"/>
        <v>227</v>
      </c>
      <c r="U41" s="48">
        <f t="shared" si="14"/>
        <v>248</v>
      </c>
      <c r="V41" s="48">
        <f t="shared" si="14"/>
        <v>269</v>
      </c>
      <c r="W41" s="48">
        <f t="shared" si="14"/>
        <v>289</v>
      </c>
      <c r="X41" s="86">
        <f t="shared" si="14"/>
        <v>310</v>
      </c>
      <c r="Y41" s="48">
        <f t="shared" si="14"/>
        <v>331</v>
      </c>
      <c r="Z41" s="48">
        <f t="shared" si="14"/>
        <v>351</v>
      </c>
      <c r="AA41" s="48">
        <f t="shared" si="14"/>
        <v>372</v>
      </c>
      <c r="AB41" s="48">
        <f t="shared" si="14"/>
        <v>393</v>
      </c>
      <c r="AC41" s="82">
        <f t="shared" si="14"/>
        <v>413</v>
      </c>
      <c r="AD41" s="48">
        <f t="shared" si="15"/>
        <v>434</v>
      </c>
      <c r="AE41" s="48">
        <f t="shared" si="15"/>
        <v>455</v>
      </c>
      <c r="AF41" s="48">
        <f t="shared" si="15"/>
        <v>475</v>
      </c>
      <c r="AG41" s="48">
        <f t="shared" si="15"/>
        <v>496</v>
      </c>
      <c r="AH41" s="86">
        <f t="shared" si="15"/>
        <v>517</v>
      </c>
      <c r="AI41" s="48">
        <f t="shared" si="15"/>
        <v>537</v>
      </c>
      <c r="AJ41" s="48">
        <f t="shared" si="15"/>
        <v>558</v>
      </c>
      <c r="AK41" s="48">
        <f t="shared" si="15"/>
        <v>579</v>
      </c>
      <c r="AL41" s="48">
        <f t="shared" si="15"/>
        <v>600</v>
      </c>
      <c r="AM41" s="82">
        <f t="shared" si="15"/>
        <v>620</v>
      </c>
      <c r="AN41" s="91">
        <f t="shared" si="15"/>
        <v>724</v>
      </c>
    </row>
    <row r="42" spans="1:40" x14ac:dyDescent="0.25">
      <c r="A42" s="48">
        <f>'Pokemon Data'!A41</f>
        <v>40</v>
      </c>
      <c r="B42" s="48" t="str">
        <f>'Pokemon Data'!B41</f>
        <v>Wigglytuff</v>
      </c>
      <c r="C42" s="57">
        <f>'Pokemon Data'!E41</f>
        <v>16</v>
      </c>
      <c r="D42" s="57">
        <f>'Pokemon Data'!I41</f>
        <v>295</v>
      </c>
      <c r="E42" s="57">
        <f>'Pokemon Data'!J41</f>
        <v>156</v>
      </c>
      <c r="F42" s="57">
        <f>'Pokemon Data'!K41</f>
        <v>90</v>
      </c>
      <c r="G42" s="57">
        <f t="shared" si="1"/>
        <v>310</v>
      </c>
      <c r="H42" s="57">
        <f t="shared" si="2"/>
        <v>171</v>
      </c>
      <c r="I42" s="57">
        <f t="shared" si="3"/>
        <v>105</v>
      </c>
      <c r="J42" s="82">
        <f t="shared" si="13"/>
        <v>27</v>
      </c>
      <c r="K42" s="48">
        <f t="shared" si="13"/>
        <v>85</v>
      </c>
      <c r="L42" s="48">
        <f t="shared" si="13"/>
        <v>143</v>
      </c>
      <c r="M42" s="48">
        <f t="shared" si="13"/>
        <v>201</v>
      </c>
      <c r="N42" s="86">
        <f t="shared" si="13"/>
        <v>259</v>
      </c>
      <c r="O42" s="48">
        <f t="shared" si="13"/>
        <v>318</v>
      </c>
      <c r="P42" s="48">
        <f t="shared" si="13"/>
        <v>376</v>
      </c>
      <c r="Q42" s="48">
        <f t="shared" si="13"/>
        <v>434</v>
      </c>
      <c r="R42" s="48">
        <f t="shared" si="13"/>
        <v>492</v>
      </c>
      <c r="S42" s="82">
        <f t="shared" si="13"/>
        <v>550</v>
      </c>
      <c r="T42" s="48">
        <f t="shared" si="14"/>
        <v>605</v>
      </c>
      <c r="U42" s="48">
        <f t="shared" si="14"/>
        <v>660</v>
      </c>
      <c r="V42" s="48">
        <f t="shared" si="14"/>
        <v>715</v>
      </c>
      <c r="W42" s="48">
        <f t="shared" si="14"/>
        <v>770</v>
      </c>
      <c r="X42" s="86">
        <f t="shared" si="14"/>
        <v>825</v>
      </c>
      <c r="Y42" s="48">
        <f t="shared" si="14"/>
        <v>880</v>
      </c>
      <c r="Z42" s="48">
        <f t="shared" si="14"/>
        <v>935</v>
      </c>
      <c r="AA42" s="48">
        <f t="shared" si="14"/>
        <v>990</v>
      </c>
      <c r="AB42" s="48">
        <f t="shared" si="14"/>
        <v>1046</v>
      </c>
      <c r="AC42" s="82">
        <f t="shared" si="14"/>
        <v>1101</v>
      </c>
      <c r="AD42" s="48">
        <f t="shared" si="15"/>
        <v>1156</v>
      </c>
      <c r="AE42" s="48">
        <f t="shared" si="15"/>
        <v>1211</v>
      </c>
      <c r="AF42" s="48">
        <f t="shared" si="15"/>
        <v>1266</v>
      </c>
      <c r="AG42" s="48">
        <f t="shared" si="15"/>
        <v>1321</v>
      </c>
      <c r="AH42" s="86">
        <f t="shared" si="15"/>
        <v>1376</v>
      </c>
      <c r="AI42" s="48">
        <f t="shared" si="15"/>
        <v>1431</v>
      </c>
      <c r="AJ42" s="48">
        <f t="shared" si="15"/>
        <v>1486</v>
      </c>
      <c r="AK42" s="48">
        <f t="shared" si="15"/>
        <v>1541</v>
      </c>
      <c r="AL42" s="48">
        <f t="shared" si="15"/>
        <v>1596</v>
      </c>
      <c r="AM42" s="82">
        <f t="shared" si="15"/>
        <v>1651</v>
      </c>
      <c r="AN42" s="91">
        <f t="shared" si="15"/>
        <v>1926</v>
      </c>
    </row>
    <row r="43" spans="1:40" x14ac:dyDescent="0.25">
      <c r="A43" s="48">
        <f>'Pokemon Data'!A42</f>
        <v>41</v>
      </c>
      <c r="B43" s="48" t="str">
        <f>'Pokemon Data'!B42</f>
        <v>Zubat</v>
      </c>
      <c r="C43" s="57">
        <f>'Pokemon Data'!E42</f>
        <v>17</v>
      </c>
      <c r="D43" s="57">
        <f>'Pokemon Data'!I42</f>
        <v>120</v>
      </c>
      <c r="E43" s="57">
        <f>'Pokemon Data'!J42</f>
        <v>83</v>
      </c>
      <c r="F43" s="57">
        <f>'Pokemon Data'!K42</f>
        <v>73</v>
      </c>
      <c r="G43" s="57">
        <f t="shared" si="1"/>
        <v>135</v>
      </c>
      <c r="H43" s="57">
        <f t="shared" si="2"/>
        <v>98</v>
      </c>
      <c r="I43" s="57">
        <f t="shared" si="3"/>
        <v>88</v>
      </c>
      <c r="J43" s="82">
        <f t="shared" ref="J43:S52" si="16">MAX(10,INT(SQRT($G43*$I43)*$H43*J$1^2/10))</f>
        <v>10</v>
      </c>
      <c r="K43" s="48">
        <f t="shared" si="16"/>
        <v>29</v>
      </c>
      <c r="L43" s="48">
        <f t="shared" si="16"/>
        <v>49</v>
      </c>
      <c r="M43" s="48">
        <f t="shared" si="16"/>
        <v>69</v>
      </c>
      <c r="N43" s="86">
        <f t="shared" si="16"/>
        <v>89</v>
      </c>
      <c r="O43" s="48">
        <f t="shared" si="16"/>
        <v>110</v>
      </c>
      <c r="P43" s="48">
        <f t="shared" si="16"/>
        <v>130</v>
      </c>
      <c r="Q43" s="48">
        <f t="shared" si="16"/>
        <v>150</v>
      </c>
      <c r="R43" s="48">
        <f t="shared" si="16"/>
        <v>170</v>
      </c>
      <c r="S43" s="82">
        <f t="shared" si="16"/>
        <v>190</v>
      </c>
      <c r="T43" s="48">
        <f t="shared" ref="T43:AC52" si="17">MAX(10,INT(SQRT($G43*$I43)*$H43*T$1^2/10))</f>
        <v>209</v>
      </c>
      <c r="U43" s="48">
        <f t="shared" si="17"/>
        <v>228</v>
      </c>
      <c r="V43" s="48">
        <f t="shared" si="17"/>
        <v>247</v>
      </c>
      <c r="W43" s="48">
        <f t="shared" si="17"/>
        <v>266</v>
      </c>
      <c r="X43" s="86">
        <f t="shared" si="17"/>
        <v>285</v>
      </c>
      <c r="Y43" s="48">
        <f t="shared" si="17"/>
        <v>304</v>
      </c>
      <c r="Z43" s="48">
        <f t="shared" si="17"/>
        <v>324</v>
      </c>
      <c r="AA43" s="48">
        <f t="shared" si="17"/>
        <v>343</v>
      </c>
      <c r="AB43" s="48">
        <f t="shared" si="17"/>
        <v>362</v>
      </c>
      <c r="AC43" s="82">
        <f t="shared" si="17"/>
        <v>381</v>
      </c>
      <c r="AD43" s="48">
        <f t="shared" ref="AD43:AN52" si="18">MAX(10,INT(SQRT($G43*$I43)*$H43*AD$1^2/10))</f>
        <v>400</v>
      </c>
      <c r="AE43" s="48">
        <f t="shared" si="18"/>
        <v>419</v>
      </c>
      <c r="AF43" s="48">
        <f t="shared" si="18"/>
        <v>438</v>
      </c>
      <c r="AG43" s="48">
        <f t="shared" si="18"/>
        <v>457</v>
      </c>
      <c r="AH43" s="86">
        <f t="shared" si="18"/>
        <v>476</v>
      </c>
      <c r="AI43" s="48">
        <f t="shared" si="18"/>
        <v>495</v>
      </c>
      <c r="AJ43" s="48">
        <f t="shared" si="18"/>
        <v>514</v>
      </c>
      <c r="AK43" s="48">
        <f t="shared" si="18"/>
        <v>533</v>
      </c>
      <c r="AL43" s="48">
        <f t="shared" si="18"/>
        <v>552</v>
      </c>
      <c r="AM43" s="82">
        <f t="shared" si="18"/>
        <v>571</v>
      </c>
      <c r="AN43" s="91">
        <f t="shared" si="18"/>
        <v>667</v>
      </c>
    </row>
    <row r="44" spans="1:40" x14ac:dyDescent="0.25">
      <c r="A44" s="48">
        <f>'Pokemon Data'!A43</f>
        <v>42</v>
      </c>
      <c r="B44" s="48" t="str">
        <f>'Pokemon Data'!B43</f>
        <v>Golbat</v>
      </c>
      <c r="C44" s="57">
        <f>'Pokemon Data'!E43</f>
        <v>17</v>
      </c>
      <c r="D44" s="57">
        <f>'Pokemon Data'!I43</f>
        <v>181</v>
      </c>
      <c r="E44" s="57">
        <f>'Pokemon Data'!J43</f>
        <v>161</v>
      </c>
      <c r="F44" s="57">
        <f>'Pokemon Data'!K43</f>
        <v>150</v>
      </c>
      <c r="G44" s="57">
        <f t="shared" si="1"/>
        <v>196</v>
      </c>
      <c r="H44" s="57">
        <f t="shared" si="2"/>
        <v>176</v>
      </c>
      <c r="I44" s="57">
        <f t="shared" si="3"/>
        <v>165</v>
      </c>
      <c r="J44" s="82">
        <f t="shared" si="16"/>
        <v>27</v>
      </c>
      <c r="K44" s="48">
        <f t="shared" si="16"/>
        <v>87</v>
      </c>
      <c r="L44" s="48">
        <f t="shared" si="16"/>
        <v>147</v>
      </c>
      <c r="M44" s="48">
        <f t="shared" si="16"/>
        <v>206</v>
      </c>
      <c r="N44" s="86">
        <f t="shared" si="16"/>
        <v>266</v>
      </c>
      <c r="O44" s="48">
        <f t="shared" si="16"/>
        <v>326</v>
      </c>
      <c r="P44" s="48">
        <f t="shared" si="16"/>
        <v>385</v>
      </c>
      <c r="Q44" s="48">
        <f t="shared" si="16"/>
        <v>445</v>
      </c>
      <c r="R44" s="48">
        <f t="shared" si="16"/>
        <v>505</v>
      </c>
      <c r="S44" s="82">
        <f t="shared" si="16"/>
        <v>564</v>
      </c>
      <c r="T44" s="48">
        <f t="shared" si="17"/>
        <v>621</v>
      </c>
      <c r="U44" s="48">
        <f t="shared" si="17"/>
        <v>677</v>
      </c>
      <c r="V44" s="48">
        <f t="shared" si="17"/>
        <v>734</v>
      </c>
      <c r="W44" s="48">
        <f t="shared" si="17"/>
        <v>790</v>
      </c>
      <c r="X44" s="86">
        <f t="shared" si="17"/>
        <v>847</v>
      </c>
      <c r="Y44" s="48">
        <f t="shared" si="17"/>
        <v>903</v>
      </c>
      <c r="Z44" s="48">
        <f t="shared" si="17"/>
        <v>960</v>
      </c>
      <c r="AA44" s="48">
        <f t="shared" si="17"/>
        <v>1016</v>
      </c>
      <c r="AB44" s="48">
        <f t="shared" si="17"/>
        <v>1073</v>
      </c>
      <c r="AC44" s="82">
        <f t="shared" si="17"/>
        <v>1129</v>
      </c>
      <c r="AD44" s="48">
        <f t="shared" si="18"/>
        <v>1186</v>
      </c>
      <c r="AE44" s="48">
        <f t="shared" si="18"/>
        <v>1242</v>
      </c>
      <c r="AF44" s="48">
        <f t="shared" si="18"/>
        <v>1299</v>
      </c>
      <c r="AG44" s="48">
        <f t="shared" si="18"/>
        <v>1355</v>
      </c>
      <c r="AH44" s="86">
        <f t="shared" si="18"/>
        <v>1412</v>
      </c>
      <c r="AI44" s="48">
        <f t="shared" si="18"/>
        <v>1468</v>
      </c>
      <c r="AJ44" s="48">
        <f t="shared" si="18"/>
        <v>1525</v>
      </c>
      <c r="AK44" s="48">
        <f t="shared" si="18"/>
        <v>1581</v>
      </c>
      <c r="AL44" s="48">
        <f t="shared" si="18"/>
        <v>1638</v>
      </c>
      <c r="AM44" s="82">
        <f t="shared" si="18"/>
        <v>1694</v>
      </c>
      <c r="AN44" s="91">
        <f t="shared" si="18"/>
        <v>1976</v>
      </c>
    </row>
    <row r="45" spans="1:40" x14ac:dyDescent="0.25">
      <c r="A45" s="48">
        <f>'Pokemon Data'!A44</f>
        <v>43</v>
      </c>
      <c r="B45" s="48" t="str">
        <f>'Pokemon Data'!B44</f>
        <v>Oddish</v>
      </c>
      <c r="C45" s="57">
        <f>'Pokemon Data'!E44</f>
        <v>18</v>
      </c>
      <c r="D45" s="57">
        <f>'Pokemon Data'!I44</f>
        <v>128</v>
      </c>
      <c r="E45" s="57">
        <f>'Pokemon Data'!J44</f>
        <v>131</v>
      </c>
      <c r="F45" s="57">
        <f>'Pokemon Data'!K44</f>
        <v>112</v>
      </c>
      <c r="G45" s="57">
        <f t="shared" si="1"/>
        <v>143</v>
      </c>
      <c r="H45" s="57">
        <f t="shared" si="2"/>
        <v>146</v>
      </c>
      <c r="I45" s="57">
        <f t="shared" si="3"/>
        <v>127</v>
      </c>
      <c r="J45" s="82">
        <f t="shared" si="16"/>
        <v>17</v>
      </c>
      <c r="K45" s="48">
        <f t="shared" si="16"/>
        <v>54</v>
      </c>
      <c r="L45" s="48">
        <f t="shared" si="16"/>
        <v>91</v>
      </c>
      <c r="M45" s="48">
        <f t="shared" si="16"/>
        <v>128</v>
      </c>
      <c r="N45" s="86">
        <f t="shared" si="16"/>
        <v>165</v>
      </c>
      <c r="O45" s="48">
        <f t="shared" si="16"/>
        <v>202</v>
      </c>
      <c r="P45" s="48">
        <f t="shared" si="16"/>
        <v>239</v>
      </c>
      <c r="Q45" s="48">
        <f t="shared" si="16"/>
        <v>277</v>
      </c>
      <c r="R45" s="48">
        <f t="shared" si="16"/>
        <v>314</v>
      </c>
      <c r="S45" s="82">
        <f t="shared" si="16"/>
        <v>351</v>
      </c>
      <c r="T45" s="48">
        <f t="shared" si="17"/>
        <v>386</v>
      </c>
      <c r="U45" s="48">
        <f t="shared" si="17"/>
        <v>421</v>
      </c>
      <c r="V45" s="48">
        <f t="shared" si="17"/>
        <v>456</v>
      </c>
      <c r="W45" s="48">
        <f t="shared" si="17"/>
        <v>491</v>
      </c>
      <c r="X45" s="86">
        <f t="shared" si="17"/>
        <v>526</v>
      </c>
      <c r="Y45" s="48">
        <f t="shared" si="17"/>
        <v>561</v>
      </c>
      <c r="Z45" s="48">
        <f t="shared" si="17"/>
        <v>596</v>
      </c>
      <c r="AA45" s="48">
        <f t="shared" si="17"/>
        <v>631</v>
      </c>
      <c r="AB45" s="48">
        <f t="shared" si="17"/>
        <v>667</v>
      </c>
      <c r="AC45" s="82">
        <f t="shared" si="17"/>
        <v>702</v>
      </c>
      <c r="AD45" s="48">
        <f t="shared" si="18"/>
        <v>737</v>
      </c>
      <c r="AE45" s="48">
        <f t="shared" si="18"/>
        <v>772</v>
      </c>
      <c r="AF45" s="48">
        <f t="shared" si="18"/>
        <v>807</v>
      </c>
      <c r="AG45" s="48">
        <f t="shared" si="18"/>
        <v>842</v>
      </c>
      <c r="AH45" s="86">
        <f t="shared" si="18"/>
        <v>877</v>
      </c>
      <c r="AI45" s="48">
        <f t="shared" si="18"/>
        <v>912</v>
      </c>
      <c r="AJ45" s="48">
        <f t="shared" si="18"/>
        <v>948</v>
      </c>
      <c r="AK45" s="48">
        <f t="shared" si="18"/>
        <v>983</v>
      </c>
      <c r="AL45" s="48">
        <f t="shared" si="18"/>
        <v>1018</v>
      </c>
      <c r="AM45" s="82">
        <f t="shared" si="18"/>
        <v>1053</v>
      </c>
      <c r="AN45" s="91">
        <f t="shared" si="18"/>
        <v>1228</v>
      </c>
    </row>
    <row r="46" spans="1:40" x14ac:dyDescent="0.25">
      <c r="A46" s="48">
        <f>'Pokemon Data'!A45</f>
        <v>44</v>
      </c>
      <c r="B46" s="48" t="str">
        <f>'Pokemon Data'!B45</f>
        <v>Gloom</v>
      </c>
      <c r="C46" s="57">
        <f>'Pokemon Data'!E45</f>
        <v>18</v>
      </c>
      <c r="D46" s="57">
        <f>'Pokemon Data'!I45</f>
        <v>155</v>
      </c>
      <c r="E46" s="57">
        <f>'Pokemon Data'!J45</f>
        <v>153</v>
      </c>
      <c r="F46" s="57">
        <f>'Pokemon Data'!K45</f>
        <v>136</v>
      </c>
      <c r="G46" s="57">
        <f t="shared" si="1"/>
        <v>170</v>
      </c>
      <c r="H46" s="57">
        <f t="shared" si="2"/>
        <v>168</v>
      </c>
      <c r="I46" s="57">
        <f t="shared" si="3"/>
        <v>151</v>
      </c>
      <c r="J46" s="82">
        <f t="shared" si="16"/>
        <v>23</v>
      </c>
      <c r="K46" s="48">
        <f t="shared" si="16"/>
        <v>74</v>
      </c>
      <c r="L46" s="48">
        <f t="shared" si="16"/>
        <v>125</v>
      </c>
      <c r="M46" s="48">
        <f t="shared" si="16"/>
        <v>176</v>
      </c>
      <c r="N46" s="86">
        <f t="shared" si="16"/>
        <v>226</v>
      </c>
      <c r="O46" s="48">
        <f t="shared" si="16"/>
        <v>277</v>
      </c>
      <c r="P46" s="48">
        <f t="shared" si="16"/>
        <v>328</v>
      </c>
      <c r="Q46" s="48">
        <f t="shared" si="16"/>
        <v>378</v>
      </c>
      <c r="R46" s="48">
        <f t="shared" si="16"/>
        <v>429</v>
      </c>
      <c r="S46" s="82">
        <f t="shared" si="16"/>
        <v>480</v>
      </c>
      <c r="T46" s="48">
        <f t="shared" si="17"/>
        <v>528</v>
      </c>
      <c r="U46" s="48">
        <f t="shared" si="17"/>
        <v>576</v>
      </c>
      <c r="V46" s="48">
        <f t="shared" si="17"/>
        <v>624</v>
      </c>
      <c r="W46" s="48">
        <f t="shared" si="17"/>
        <v>672</v>
      </c>
      <c r="X46" s="86">
        <f t="shared" si="17"/>
        <v>720</v>
      </c>
      <c r="Y46" s="48">
        <f t="shared" si="17"/>
        <v>768</v>
      </c>
      <c r="Z46" s="48">
        <f t="shared" si="17"/>
        <v>816</v>
      </c>
      <c r="AA46" s="48">
        <f t="shared" si="17"/>
        <v>864</v>
      </c>
      <c r="AB46" s="48">
        <f t="shared" si="17"/>
        <v>912</v>
      </c>
      <c r="AC46" s="82">
        <f t="shared" si="17"/>
        <v>960</v>
      </c>
      <c r="AD46" s="48">
        <f t="shared" si="18"/>
        <v>1008</v>
      </c>
      <c r="AE46" s="48">
        <f t="shared" si="18"/>
        <v>1056</v>
      </c>
      <c r="AF46" s="48">
        <f t="shared" si="18"/>
        <v>1104</v>
      </c>
      <c r="AG46" s="48">
        <f t="shared" si="18"/>
        <v>1152</v>
      </c>
      <c r="AH46" s="86">
        <f t="shared" si="18"/>
        <v>1200</v>
      </c>
      <c r="AI46" s="48">
        <f t="shared" si="18"/>
        <v>1248</v>
      </c>
      <c r="AJ46" s="48">
        <f t="shared" si="18"/>
        <v>1296</v>
      </c>
      <c r="AK46" s="48">
        <f t="shared" si="18"/>
        <v>1344</v>
      </c>
      <c r="AL46" s="48">
        <f t="shared" si="18"/>
        <v>1393</v>
      </c>
      <c r="AM46" s="82">
        <f t="shared" si="18"/>
        <v>1441</v>
      </c>
      <c r="AN46" s="91">
        <f t="shared" si="18"/>
        <v>1681</v>
      </c>
    </row>
    <row r="47" spans="1:40" x14ac:dyDescent="0.25">
      <c r="A47" s="48">
        <f>'Pokemon Data'!A46</f>
        <v>45</v>
      </c>
      <c r="B47" s="48" t="str">
        <f>'Pokemon Data'!B46</f>
        <v>Vileplume</v>
      </c>
      <c r="C47" s="57">
        <f>'Pokemon Data'!E46</f>
        <v>18</v>
      </c>
      <c r="D47" s="57">
        <f>'Pokemon Data'!I46</f>
        <v>181</v>
      </c>
      <c r="E47" s="57">
        <f>'Pokemon Data'!J46</f>
        <v>202</v>
      </c>
      <c r="F47" s="57">
        <f>'Pokemon Data'!K46</f>
        <v>167</v>
      </c>
      <c r="G47" s="57">
        <f t="shared" si="1"/>
        <v>196</v>
      </c>
      <c r="H47" s="57">
        <f t="shared" si="2"/>
        <v>217</v>
      </c>
      <c r="I47" s="57">
        <f t="shared" si="3"/>
        <v>182</v>
      </c>
      <c r="J47" s="82">
        <f t="shared" si="16"/>
        <v>36</v>
      </c>
      <c r="K47" s="48">
        <f t="shared" si="16"/>
        <v>113</v>
      </c>
      <c r="L47" s="48">
        <f t="shared" si="16"/>
        <v>190</v>
      </c>
      <c r="M47" s="48">
        <f t="shared" si="16"/>
        <v>268</v>
      </c>
      <c r="N47" s="86">
        <f t="shared" si="16"/>
        <v>345</v>
      </c>
      <c r="O47" s="48">
        <f t="shared" si="16"/>
        <v>422</v>
      </c>
      <c r="P47" s="48">
        <f t="shared" si="16"/>
        <v>499</v>
      </c>
      <c r="Q47" s="48">
        <f t="shared" si="16"/>
        <v>577</v>
      </c>
      <c r="R47" s="48">
        <f t="shared" si="16"/>
        <v>654</v>
      </c>
      <c r="S47" s="82">
        <f t="shared" si="16"/>
        <v>731</v>
      </c>
      <c r="T47" s="48">
        <f t="shared" si="17"/>
        <v>804</v>
      </c>
      <c r="U47" s="48">
        <f t="shared" si="17"/>
        <v>877</v>
      </c>
      <c r="V47" s="48">
        <f t="shared" si="17"/>
        <v>950</v>
      </c>
      <c r="W47" s="48">
        <f t="shared" si="17"/>
        <v>1024</v>
      </c>
      <c r="X47" s="86">
        <f t="shared" si="17"/>
        <v>1097</v>
      </c>
      <c r="Y47" s="48">
        <f t="shared" si="17"/>
        <v>1170</v>
      </c>
      <c r="Z47" s="48">
        <f t="shared" si="17"/>
        <v>1243</v>
      </c>
      <c r="AA47" s="48">
        <f t="shared" si="17"/>
        <v>1316</v>
      </c>
      <c r="AB47" s="48">
        <f t="shared" si="17"/>
        <v>1389</v>
      </c>
      <c r="AC47" s="82">
        <f t="shared" si="17"/>
        <v>1462</v>
      </c>
      <c r="AD47" s="48">
        <f t="shared" si="18"/>
        <v>1535</v>
      </c>
      <c r="AE47" s="48">
        <f t="shared" si="18"/>
        <v>1609</v>
      </c>
      <c r="AF47" s="48">
        <f t="shared" si="18"/>
        <v>1682</v>
      </c>
      <c r="AG47" s="48">
        <f t="shared" si="18"/>
        <v>1755</v>
      </c>
      <c r="AH47" s="86">
        <f t="shared" si="18"/>
        <v>1828</v>
      </c>
      <c r="AI47" s="48">
        <f t="shared" si="18"/>
        <v>1901</v>
      </c>
      <c r="AJ47" s="48">
        <f t="shared" si="18"/>
        <v>1974</v>
      </c>
      <c r="AK47" s="48">
        <f t="shared" si="18"/>
        <v>2047</v>
      </c>
      <c r="AL47" s="48">
        <f t="shared" si="18"/>
        <v>2121</v>
      </c>
      <c r="AM47" s="82">
        <f t="shared" si="18"/>
        <v>2194</v>
      </c>
      <c r="AN47" s="91">
        <f t="shared" si="18"/>
        <v>2559</v>
      </c>
    </row>
    <row r="48" spans="1:40" x14ac:dyDescent="0.25">
      <c r="A48" s="48">
        <f>'Pokemon Data'!A47</f>
        <v>46</v>
      </c>
      <c r="B48" s="48" t="str">
        <f>'Pokemon Data'!B47</f>
        <v>Paras</v>
      </c>
      <c r="C48" s="57">
        <f>'Pokemon Data'!E47</f>
        <v>19</v>
      </c>
      <c r="D48" s="57">
        <f>'Pokemon Data'!I47</f>
        <v>111</v>
      </c>
      <c r="E48" s="57">
        <f>'Pokemon Data'!J47</f>
        <v>121</v>
      </c>
      <c r="F48" s="57">
        <f>'Pokemon Data'!K47</f>
        <v>99</v>
      </c>
      <c r="G48" s="57">
        <f t="shared" si="1"/>
        <v>126</v>
      </c>
      <c r="H48" s="57">
        <f t="shared" si="2"/>
        <v>136</v>
      </c>
      <c r="I48" s="57">
        <f t="shared" si="3"/>
        <v>114</v>
      </c>
      <c r="J48" s="82">
        <f t="shared" si="16"/>
        <v>14</v>
      </c>
      <c r="K48" s="48">
        <f t="shared" si="16"/>
        <v>45</v>
      </c>
      <c r="L48" s="48">
        <f t="shared" si="16"/>
        <v>75</v>
      </c>
      <c r="M48" s="48">
        <f t="shared" si="16"/>
        <v>106</v>
      </c>
      <c r="N48" s="86">
        <f t="shared" si="16"/>
        <v>137</v>
      </c>
      <c r="O48" s="48">
        <f t="shared" si="16"/>
        <v>168</v>
      </c>
      <c r="P48" s="48">
        <f t="shared" si="16"/>
        <v>198</v>
      </c>
      <c r="Q48" s="48">
        <f t="shared" si="16"/>
        <v>229</v>
      </c>
      <c r="R48" s="48">
        <f t="shared" si="16"/>
        <v>260</v>
      </c>
      <c r="S48" s="82">
        <f t="shared" si="16"/>
        <v>290</v>
      </c>
      <c r="T48" s="48">
        <f t="shared" si="17"/>
        <v>320</v>
      </c>
      <c r="U48" s="48">
        <f t="shared" si="17"/>
        <v>349</v>
      </c>
      <c r="V48" s="48">
        <f t="shared" si="17"/>
        <v>378</v>
      </c>
      <c r="W48" s="48">
        <f t="shared" si="17"/>
        <v>407</v>
      </c>
      <c r="X48" s="86">
        <f t="shared" si="17"/>
        <v>436</v>
      </c>
      <c r="Y48" s="48">
        <f t="shared" si="17"/>
        <v>465</v>
      </c>
      <c r="Z48" s="48">
        <f t="shared" si="17"/>
        <v>494</v>
      </c>
      <c r="AA48" s="48">
        <f t="shared" si="17"/>
        <v>523</v>
      </c>
      <c r="AB48" s="48">
        <f t="shared" si="17"/>
        <v>552</v>
      </c>
      <c r="AC48" s="82">
        <f t="shared" si="17"/>
        <v>581</v>
      </c>
      <c r="AD48" s="48">
        <f t="shared" si="18"/>
        <v>610</v>
      </c>
      <c r="AE48" s="48">
        <f t="shared" si="18"/>
        <v>639</v>
      </c>
      <c r="AF48" s="48">
        <f t="shared" si="18"/>
        <v>668</v>
      </c>
      <c r="AG48" s="48">
        <f t="shared" si="18"/>
        <v>698</v>
      </c>
      <c r="AH48" s="86">
        <f t="shared" si="18"/>
        <v>727</v>
      </c>
      <c r="AI48" s="48">
        <f t="shared" si="18"/>
        <v>756</v>
      </c>
      <c r="AJ48" s="48">
        <f t="shared" si="18"/>
        <v>785</v>
      </c>
      <c r="AK48" s="48">
        <f t="shared" si="18"/>
        <v>814</v>
      </c>
      <c r="AL48" s="48">
        <f t="shared" si="18"/>
        <v>843</v>
      </c>
      <c r="AM48" s="82">
        <f t="shared" si="18"/>
        <v>872</v>
      </c>
      <c r="AN48" s="91">
        <f t="shared" si="18"/>
        <v>1018</v>
      </c>
    </row>
    <row r="49" spans="1:40" x14ac:dyDescent="0.25">
      <c r="A49" s="48">
        <f>'Pokemon Data'!A48</f>
        <v>47</v>
      </c>
      <c r="B49" s="48" t="str">
        <f>'Pokemon Data'!B48</f>
        <v>Parasect</v>
      </c>
      <c r="C49" s="57">
        <f>'Pokemon Data'!E48</f>
        <v>19</v>
      </c>
      <c r="D49" s="57">
        <f>'Pokemon Data'!I48</f>
        <v>155</v>
      </c>
      <c r="E49" s="57">
        <f>'Pokemon Data'!J48</f>
        <v>165</v>
      </c>
      <c r="F49" s="57">
        <f>'Pokemon Data'!K48</f>
        <v>146</v>
      </c>
      <c r="G49" s="57">
        <f t="shared" si="1"/>
        <v>170</v>
      </c>
      <c r="H49" s="57">
        <f t="shared" si="2"/>
        <v>180</v>
      </c>
      <c r="I49" s="57">
        <f t="shared" si="3"/>
        <v>161</v>
      </c>
      <c r="J49" s="82">
        <f t="shared" si="16"/>
        <v>26</v>
      </c>
      <c r="K49" s="48">
        <f t="shared" si="16"/>
        <v>82</v>
      </c>
      <c r="L49" s="48">
        <f t="shared" si="16"/>
        <v>138</v>
      </c>
      <c r="M49" s="48">
        <f t="shared" si="16"/>
        <v>194</v>
      </c>
      <c r="N49" s="86">
        <f t="shared" si="16"/>
        <v>250</v>
      </c>
      <c r="O49" s="48">
        <f t="shared" si="16"/>
        <v>307</v>
      </c>
      <c r="P49" s="48">
        <f t="shared" si="16"/>
        <v>363</v>
      </c>
      <c r="Q49" s="48">
        <f t="shared" si="16"/>
        <v>419</v>
      </c>
      <c r="R49" s="48">
        <f t="shared" si="16"/>
        <v>475</v>
      </c>
      <c r="S49" s="82">
        <f t="shared" si="16"/>
        <v>531</v>
      </c>
      <c r="T49" s="48">
        <f t="shared" si="17"/>
        <v>584</v>
      </c>
      <c r="U49" s="48">
        <f t="shared" si="17"/>
        <v>637</v>
      </c>
      <c r="V49" s="48">
        <f t="shared" si="17"/>
        <v>690</v>
      </c>
      <c r="W49" s="48">
        <f t="shared" si="17"/>
        <v>744</v>
      </c>
      <c r="X49" s="86">
        <f t="shared" si="17"/>
        <v>797</v>
      </c>
      <c r="Y49" s="48">
        <f t="shared" si="17"/>
        <v>850</v>
      </c>
      <c r="Z49" s="48">
        <f t="shared" si="17"/>
        <v>903</v>
      </c>
      <c r="AA49" s="48">
        <f t="shared" si="17"/>
        <v>956</v>
      </c>
      <c r="AB49" s="48">
        <f t="shared" si="17"/>
        <v>1009</v>
      </c>
      <c r="AC49" s="82">
        <f t="shared" si="17"/>
        <v>1062</v>
      </c>
      <c r="AD49" s="48">
        <f t="shared" si="18"/>
        <v>1115</v>
      </c>
      <c r="AE49" s="48">
        <f t="shared" si="18"/>
        <v>1169</v>
      </c>
      <c r="AF49" s="48">
        <f t="shared" si="18"/>
        <v>1222</v>
      </c>
      <c r="AG49" s="48">
        <f t="shared" si="18"/>
        <v>1275</v>
      </c>
      <c r="AH49" s="86">
        <f t="shared" si="18"/>
        <v>1328</v>
      </c>
      <c r="AI49" s="48">
        <f t="shared" si="18"/>
        <v>1381</v>
      </c>
      <c r="AJ49" s="48">
        <f t="shared" si="18"/>
        <v>1434</v>
      </c>
      <c r="AK49" s="48">
        <f t="shared" si="18"/>
        <v>1488</v>
      </c>
      <c r="AL49" s="48">
        <f t="shared" si="18"/>
        <v>1541</v>
      </c>
      <c r="AM49" s="82">
        <f t="shared" si="18"/>
        <v>1594</v>
      </c>
      <c r="AN49" s="91">
        <f t="shared" si="18"/>
        <v>1859</v>
      </c>
    </row>
    <row r="50" spans="1:40" x14ac:dyDescent="0.25">
      <c r="A50" s="48">
        <f>'Pokemon Data'!A49</f>
        <v>48</v>
      </c>
      <c r="B50" s="48" t="str">
        <f>'Pokemon Data'!B49</f>
        <v>Venonat</v>
      </c>
      <c r="C50" s="57">
        <f>'Pokemon Data'!E49</f>
        <v>20</v>
      </c>
      <c r="D50" s="57">
        <f>'Pokemon Data'!I49</f>
        <v>155</v>
      </c>
      <c r="E50" s="57">
        <f>'Pokemon Data'!J49</f>
        <v>100</v>
      </c>
      <c r="F50" s="57">
        <f>'Pokemon Data'!K49</f>
        <v>100</v>
      </c>
      <c r="G50" s="57">
        <f t="shared" si="1"/>
        <v>170</v>
      </c>
      <c r="H50" s="57">
        <f t="shared" si="2"/>
        <v>115</v>
      </c>
      <c r="I50" s="57">
        <f t="shared" si="3"/>
        <v>115</v>
      </c>
      <c r="J50" s="82">
        <f t="shared" si="16"/>
        <v>14</v>
      </c>
      <c r="K50" s="48">
        <f t="shared" si="16"/>
        <v>44</v>
      </c>
      <c r="L50" s="48">
        <f t="shared" si="16"/>
        <v>74</v>
      </c>
      <c r="M50" s="48">
        <f t="shared" si="16"/>
        <v>105</v>
      </c>
      <c r="N50" s="86">
        <f t="shared" si="16"/>
        <v>135</v>
      </c>
      <c r="O50" s="48">
        <f t="shared" si="16"/>
        <v>165</v>
      </c>
      <c r="P50" s="48">
        <f t="shared" si="16"/>
        <v>196</v>
      </c>
      <c r="Q50" s="48">
        <f t="shared" si="16"/>
        <v>226</v>
      </c>
      <c r="R50" s="48">
        <f t="shared" si="16"/>
        <v>256</v>
      </c>
      <c r="S50" s="82">
        <f t="shared" si="16"/>
        <v>287</v>
      </c>
      <c r="T50" s="48">
        <f t="shared" si="17"/>
        <v>315</v>
      </c>
      <c r="U50" s="48">
        <f t="shared" si="17"/>
        <v>344</v>
      </c>
      <c r="V50" s="48">
        <f t="shared" si="17"/>
        <v>373</v>
      </c>
      <c r="W50" s="48">
        <f t="shared" si="17"/>
        <v>401</v>
      </c>
      <c r="X50" s="86">
        <f t="shared" si="17"/>
        <v>430</v>
      </c>
      <c r="Y50" s="48">
        <f t="shared" si="17"/>
        <v>459</v>
      </c>
      <c r="Z50" s="48">
        <f t="shared" si="17"/>
        <v>487</v>
      </c>
      <c r="AA50" s="48">
        <f t="shared" si="17"/>
        <v>516</v>
      </c>
      <c r="AB50" s="48">
        <f t="shared" si="17"/>
        <v>545</v>
      </c>
      <c r="AC50" s="82">
        <f t="shared" si="17"/>
        <v>573</v>
      </c>
      <c r="AD50" s="48">
        <f t="shared" si="18"/>
        <v>602</v>
      </c>
      <c r="AE50" s="48">
        <f t="shared" si="18"/>
        <v>631</v>
      </c>
      <c r="AF50" s="48">
        <f t="shared" si="18"/>
        <v>659</v>
      </c>
      <c r="AG50" s="48">
        <f t="shared" si="18"/>
        <v>688</v>
      </c>
      <c r="AH50" s="86">
        <f t="shared" si="18"/>
        <v>717</v>
      </c>
      <c r="AI50" s="48">
        <f t="shared" si="18"/>
        <v>746</v>
      </c>
      <c r="AJ50" s="48">
        <f t="shared" si="18"/>
        <v>774</v>
      </c>
      <c r="AK50" s="48">
        <f t="shared" si="18"/>
        <v>803</v>
      </c>
      <c r="AL50" s="48">
        <f t="shared" si="18"/>
        <v>832</v>
      </c>
      <c r="AM50" s="82">
        <f t="shared" si="18"/>
        <v>860</v>
      </c>
      <c r="AN50" s="91">
        <f t="shared" si="18"/>
        <v>1004</v>
      </c>
    </row>
    <row r="51" spans="1:40" x14ac:dyDescent="0.25">
      <c r="A51" s="48">
        <f>'Pokemon Data'!A50</f>
        <v>49</v>
      </c>
      <c r="B51" s="48" t="str">
        <f>'Pokemon Data'!B50</f>
        <v>Venomoth</v>
      </c>
      <c r="C51" s="57">
        <f>'Pokemon Data'!E50</f>
        <v>20</v>
      </c>
      <c r="D51" s="57">
        <f>'Pokemon Data'!I50</f>
        <v>172</v>
      </c>
      <c r="E51" s="57">
        <f>'Pokemon Data'!J50</f>
        <v>179</v>
      </c>
      <c r="F51" s="57">
        <f>'Pokemon Data'!K50</f>
        <v>143</v>
      </c>
      <c r="G51" s="57">
        <f t="shared" si="1"/>
        <v>187</v>
      </c>
      <c r="H51" s="57">
        <f t="shared" si="2"/>
        <v>194</v>
      </c>
      <c r="I51" s="57">
        <f t="shared" si="3"/>
        <v>158</v>
      </c>
      <c r="J51" s="82">
        <f t="shared" si="16"/>
        <v>29</v>
      </c>
      <c r="K51" s="48">
        <f t="shared" si="16"/>
        <v>92</v>
      </c>
      <c r="L51" s="48">
        <f t="shared" si="16"/>
        <v>155</v>
      </c>
      <c r="M51" s="48">
        <f t="shared" si="16"/>
        <v>218</v>
      </c>
      <c r="N51" s="86">
        <f t="shared" si="16"/>
        <v>280</v>
      </c>
      <c r="O51" s="48">
        <f t="shared" si="16"/>
        <v>343</v>
      </c>
      <c r="P51" s="48">
        <f t="shared" si="16"/>
        <v>406</v>
      </c>
      <c r="Q51" s="48">
        <f t="shared" si="16"/>
        <v>469</v>
      </c>
      <c r="R51" s="48">
        <f t="shared" si="16"/>
        <v>532</v>
      </c>
      <c r="S51" s="82">
        <f t="shared" si="16"/>
        <v>595</v>
      </c>
      <c r="T51" s="48">
        <f t="shared" si="17"/>
        <v>654</v>
      </c>
      <c r="U51" s="48">
        <f t="shared" si="17"/>
        <v>714</v>
      </c>
      <c r="V51" s="48">
        <f t="shared" si="17"/>
        <v>773</v>
      </c>
      <c r="W51" s="48">
        <f t="shared" si="17"/>
        <v>833</v>
      </c>
      <c r="X51" s="86">
        <f t="shared" si="17"/>
        <v>892</v>
      </c>
      <c r="Y51" s="48">
        <f t="shared" si="17"/>
        <v>952</v>
      </c>
      <c r="Z51" s="48">
        <f t="shared" si="17"/>
        <v>1011</v>
      </c>
      <c r="AA51" s="48">
        <f t="shared" si="17"/>
        <v>1071</v>
      </c>
      <c r="AB51" s="48">
        <f t="shared" si="17"/>
        <v>1130</v>
      </c>
      <c r="AC51" s="82">
        <f t="shared" si="17"/>
        <v>1190</v>
      </c>
      <c r="AD51" s="48">
        <f t="shared" si="18"/>
        <v>1249</v>
      </c>
      <c r="AE51" s="48">
        <f t="shared" si="18"/>
        <v>1309</v>
      </c>
      <c r="AF51" s="48">
        <f t="shared" si="18"/>
        <v>1368</v>
      </c>
      <c r="AG51" s="48">
        <f t="shared" si="18"/>
        <v>1428</v>
      </c>
      <c r="AH51" s="86">
        <f t="shared" si="18"/>
        <v>1487</v>
      </c>
      <c r="AI51" s="48">
        <f t="shared" si="18"/>
        <v>1547</v>
      </c>
      <c r="AJ51" s="48">
        <f t="shared" si="18"/>
        <v>1606</v>
      </c>
      <c r="AK51" s="48">
        <f t="shared" si="18"/>
        <v>1666</v>
      </c>
      <c r="AL51" s="48">
        <f t="shared" si="18"/>
        <v>1725</v>
      </c>
      <c r="AM51" s="82">
        <f t="shared" si="18"/>
        <v>1785</v>
      </c>
      <c r="AN51" s="91">
        <f t="shared" si="18"/>
        <v>2082</v>
      </c>
    </row>
    <row r="52" spans="1:40" x14ac:dyDescent="0.25">
      <c r="A52" s="48">
        <f>'Pokemon Data'!A51</f>
        <v>50</v>
      </c>
      <c r="B52" s="48" t="str">
        <f>'Pokemon Data'!B51</f>
        <v>Diglett</v>
      </c>
      <c r="C52" s="57">
        <f>'Pokemon Data'!E51</f>
        <v>21</v>
      </c>
      <c r="D52" s="57">
        <f>'Pokemon Data'!I51</f>
        <v>67</v>
      </c>
      <c r="E52" s="57">
        <f>'Pokemon Data'!J51</f>
        <v>109</v>
      </c>
      <c r="F52" s="57">
        <f>'Pokemon Data'!K51</f>
        <v>78</v>
      </c>
      <c r="G52" s="57">
        <f t="shared" si="1"/>
        <v>82</v>
      </c>
      <c r="H52" s="57">
        <f t="shared" si="2"/>
        <v>124</v>
      </c>
      <c r="I52" s="57">
        <f t="shared" si="3"/>
        <v>93</v>
      </c>
      <c r="J52" s="82">
        <f t="shared" si="16"/>
        <v>10</v>
      </c>
      <c r="K52" s="48">
        <f t="shared" si="16"/>
        <v>29</v>
      </c>
      <c r="L52" s="48">
        <f t="shared" si="16"/>
        <v>50</v>
      </c>
      <c r="M52" s="48">
        <f t="shared" si="16"/>
        <v>70</v>
      </c>
      <c r="N52" s="86">
        <f t="shared" si="16"/>
        <v>91</v>
      </c>
      <c r="O52" s="48">
        <f t="shared" si="16"/>
        <v>111</v>
      </c>
      <c r="P52" s="48">
        <f t="shared" si="16"/>
        <v>132</v>
      </c>
      <c r="Q52" s="48">
        <f t="shared" si="16"/>
        <v>152</v>
      </c>
      <c r="R52" s="48">
        <f t="shared" si="16"/>
        <v>172</v>
      </c>
      <c r="S52" s="82">
        <f t="shared" si="16"/>
        <v>193</v>
      </c>
      <c r="T52" s="48">
        <f t="shared" si="17"/>
        <v>212</v>
      </c>
      <c r="U52" s="48">
        <f t="shared" si="17"/>
        <v>231</v>
      </c>
      <c r="V52" s="48">
        <f t="shared" si="17"/>
        <v>251</v>
      </c>
      <c r="W52" s="48">
        <f t="shared" si="17"/>
        <v>270</v>
      </c>
      <c r="X52" s="86">
        <f t="shared" si="17"/>
        <v>289</v>
      </c>
      <c r="Y52" s="48">
        <f t="shared" si="17"/>
        <v>309</v>
      </c>
      <c r="Z52" s="48">
        <f t="shared" si="17"/>
        <v>328</v>
      </c>
      <c r="AA52" s="48">
        <f t="shared" si="17"/>
        <v>347</v>
      </c>
      <c r="AB52" s="48">
        <f t="shared" si="17"/>
        <v>367</v>
      </c>
      <c r="AC52" s="82">
        <f t="shared" si="17"/>
        <v>386</v>
      </c>
      <c r="AD52" s="48">
        <f t="shared" si="18"/>
        <v>405</v>
      </c>
      <c r="AE52" s="48">
        <f t="shared" si="18"/>
        <v>425</v>
      </c>
      <c r="AF52" s="48">
        <f t="shared" si="18"/>
        <v>444</v>
      </c>
      <c r="AG52" s="48">
        <f t="shared" si="18"/>
        <v>463</v>
      </c>
      <c r="AH52" s="86">
        <f t="shared" si="18"/>
        <v>483</v>
      </c>
      <c r="AI52" s="48">
        <f t="shared" si="18"/>
        <v>502</v>
      </c>
      <c r="AJ52" s="48">
        <f t="shared" si="18"/>
        <v>521</v>
      </c>
      <c r="AK52" s="48">
        <f t="shared" si="18"/>
        <v>541</v>
      </c>
      <c r="AL52" s="48">
        <f t="shared" si="18"/>
        <v>560</v>
      </c>
      <c r="AM52" s="82">
        <f t="shared" si="18"/>
        <v>579</v>
      </c>
      <c r="AN52" s="91">
        <f t="shared" si="18"/>
        <v>676</v>
      </c>
    </row>
    <row r="53" spans="1:40" x14ac:dyDescent="0.25">
      <c r="A53" s="48">
        <f>'Pokemon Data'!A52</f>
        <v>51</v>
      </c>
      <c r="B53" s="48" t="str">
        <f>'Pokemon Data'!B52</f>
        <v>Dugtrio</v>
      </c>
      <c r="C53" s="57">
        <f>'Pokemon Data'!E52</f>
        <v>21</v>
      </c>
      <c r="D53" s="57">
        <f>'Pokemon Data'!I52</f>
        <v>111</v>
      </c>
      <c r="E53" s="57">
        <f>'Pokemon Data'!J52</f>
        <v>167</v>
      </c>
      <c r="F53" s="57">
        <f>'Pokemon Data'!K52</f>
        <v>134</v>
      </c>
      <c r="G53" s="57">
        <f t="shared" si="1"/>
        <v>126</v>
      </c>
      <c r="H53" s="57">
        <f t="shared" si="2"/>
        <v>182</v>
      </c>
      <c r="I53" s="57">
        <f t="shared" si="3"/>
        <v>149</v>
      </c>
      <c r="J53" s="82">
        <f t="shared" ref="J53:S62" si="19">MAX(10,INT(SQRT($G53*$I53)*$H53*J$1^2/10))</f>
        <v>22</v>
      </c>
      <c r="K53" s="48">
        <f t="shared" si="19"/>
        <v>69</v>
      </c>
      <c r="L53" s="48">
        <f t="shared" si="19"/>
        <v>116</v>
      </c>
      <c r="M53" s="48">
        <f t="shared" si="19"/>
        <v>163</v>
      </c>
      <c r="N53" s="86">
        <f t="shared" si="19"/>
        <v>210</v>
      </c>
      <c r="O53" s="48">
        <f t="shared" si="19"/>
        <v>257</v>
      </c>
      <c r="P53" s="48">
        <f t="shared" si="19"/>
        <v>304</v>
      </c>
      <c r="Q53" s="48">
        <f t="shared" si="19"/>
        <v>351</v>
      </c>
      <c r="R53" s="48">
        <f t="shared" si="19"/>
        <v>398</v>
      </c>
      <c r="S53" s="82">
        <f t="shared" si="19"/>
        <v>445</v>
      </c>
      <c r="T53" s="48">
        <f t="shared" ref="T53:AC62" si="20">MAX(10,INT(SQRT($G53*$I53)*$H53*T$1^2/10))</f>
        <v>489</v>
      </c>
      <c r="U53" s="48">
        <f t="shared" si="20"/>
        <v>534</v>
      </c>
      <c r="V53" s="48">
        <f t="shared" si="20"/>
        <v>578</v>
      </c>
      <c r="W53" s="48">
        <f t="shared" si="20"/>
        <v>623</v>
      </c>
      <c r="X53" s="86">
        <f t="shared" si="20"/>
        <v>667</v>
      </c>
      <c r="Y53" s="48">
        <f t="shared" si="20"/>
        <v>712</v>
      </c>
      <c r="Z53" s="48">
        <f t="shared" si="20"/>
        <v>756</v>
      </c>
      <c r="AA53" s="48">
        <f t="shared" si="20"/>
        <v>801</v>
      </c>
      <c r="AB53" s="48">
        <f t="shared" si="20"/>
        <v>845</v>
      </c>
      <c r="AC53" s="82">
        <f t="shared" si="20"/>
        <v>889</v>
      </c>
      <c r="AD53" s="48">
        <f t="shared" ref="AD53:AN62" si="21">MAX(10,INT(SQRT($G53*$I53)*$H53*AD$1^2/10))</f>
        <v>934</v>
      </c>
      <c r="AE53" s="48">
        <f t="shared" si="21"/>
        <v>979</v>
      </c>
      <c r="AF53" s="48">
        <f t="shared" si="21"/>
        <v>1023</v>
      </c>
      <c r="AG53" s="48">
        <f t="shared" si="21"/>
        <v>1068</v>
      </c>
      <c r="AH53" s="86">
        <f t="shared" si="21"/>
        <v>1112</v>
      </c>
      <c r="AI53" s="48">
        <f t="shared" si="21"/>
        <v>1157</v>
      </c>
      <c r="AJ53" s="48">
        <f t="shared" si="21"/>
        <v>1201</v>
      </c>
      <c r="AK53" s="48">
        <f t="shared" si="21"/>
        <v>1246</v>
      </c>
      <c r="AL53" s="48">
        <f t="shared" si="21"/>
        <v>1290</v>
      </c>
      <c r="AM53" s="82">
        <f t="shared" si="21"/>
        <v>1335</v>
      </c>
      <c r="AN53" s="91">
        <f t="shared" si="21"/>
        <v>1557</v>
      </c>
    </row>
    <row r="54" spans="1:40" x14ac:dyDescent="0.25">
      <c r="A54" s="48">
        <f>'Pokemon Data'!A53</f>
        <v>52</v>
      </c>
      <c r="B54" s="48" t="str">
        <f>'Pokemon Data'!B53</f>
        <v>Meowth</v>
      </c>
      <c r="C54" s="57">
        <f>'Pokemon Data'!E53</f>
        <v>22</v>
      </c>
      <c r="D54" s="57">
        <f>'Pokemon Data'!I53</f>
        <v>120</v>
      </c>
      <c r="E54" s="57">
        <f>'Pokemon Data'!J53</f>
        <v>92</v>
      </c>
      <c r="F54" s="57">
        <f>'Pokemon Data'!K53</f>
        <v>78</v>
      </c>
      <c r="G54" s="57">
        <f t="shared" si="1"/>
        <v>135</v>
      </c>
      <c r="H54" s="57">
        <f t="shared" si="2"/>
        <v>107</v>
      </c>
      <c r="I54" s="57">
        <f t="shared" si="3"/>
        <v>93</v>
      </c>
      <c r="J54" s="82">
        <f t="shared" si="19"/>
        <v>10</v>
      </c>
      <c r="K54" s="48">
        <f t="shared" si="19"/>
        <v>33</v>
      </c>
      <c r="L54" s="48">
        <f t="shared" si="19"/>
        <v>55</v>
      </c>
      <c r="M54" s="48">
        <f t="shared" si="19"/>
        <v>78</v>
      </c>
      <c r="N54" s="86">
        <f t="shared" si="19"/>
        <v>101</v>
      </c>
      <c r="O54" s="48">
        <f t="shared" si="19"/>
        <v>123</v>
      </c>
      <c r="P54" s="48">
        <f t="shared" si="19"/>
        <v>146</v>
      </c>
      <c r="Q54" s="48">
        <f t="shared" si="19"/>
        <v>168</v>
      </c>
      <c r="R54" s="48">
        <f t="shared" si="19"/>
        <v>191</v>
      </c>
      <c r="S54" s="82">
        <f t="shared" si="19"/>
        <v>214</v>
      </c>
      <c r="T54" s="48">
        <f t="shared" si="20"/>
        <v>235</v>
      </c>
      <c r="U54" s="48">
        <f t="shared" si="20"/>
        <v>256</v>
      </c>
      <c r="V54" s="48">
        <f t="shared" si="20"/>
        <v>278</v>
      </c>
      <c r="W54" s="48">
        <f t="shared" si="20"/>
        <v>299</v>
      </c>
      <c r="X54" s="86">
        <f t="shared" si="20"/>
        <v>320</v>
      </c>
      <c r="Y54" s="48">
        <f t="shared" si="20"/>
        <v>342</v>
      </c>
      <c r="Z54" s="48">
        <f t="shared" si="20"/>
        <v>363</v>
      </c>
      <c r="AA54" s="48">
        <f t="shared" si="20"/>
        <v>385</v>
      </c>
      <c r="AB54" s="48">
        <f t="shared" si="20"/>
        <v>406</v>
      </c>
      <c r="AC54" s="82">
        <f t="shared" si="20"/>
        <v>427</v>
      </c>
      <c r="AD54" s="48">
        <f t="shared" si="21"/>
        <v>449</v>
      </c>
      <c r="AE54" s="48">
        <f t="shared" si="21"/>
        <v>470</v>
      </c>
      <c r="AF54" s="48">
        <f t="shared" si="21"/>
        <v>492</v>
      </c>
      <c r="AG54" s="48">
        <f t="shared" si="21"/>
        <v>513</v>
      </c>
      <c r="AH54" s="86">
        <f t="shared" si="21"/>
        <v>534</v>
      </c>
      <c r="AI54" s="48">
        <f t="shared" si="21"/>
        <v>556</v>
      </c>
      <c r="AJ54" s="48">
        <f t="shared" si="21"/>
        <v>577</v>
      </c>
      <c r="AK54" s="48">
        <f t="shared" si="21"/>
        <v>599</v>
      </c>
      <c r="AL54" s="48">
        <f t="shared" si="21"/>
        <v>620</v>
      </c>
      <c r="AM54" s="82">
        <f t="shared" si="21"/>
        <v>641</v>
      </c>
      <c r="AN54" s="91">
        <f t="shared" si="21"/>
        <v>748</v>
      </c>
    </row>
    <row r="55" spans="1:40" x14ac:dyDescent="0.25">
      <c r="A55" s="48">
        <f>'Pokemon Data'!A54</f>
        <v>53</v>
      </c>
      <c r="B55" s="48" t="str">
        <f>'Pokemon Data'!B54</f>
        <v>Persian</v>
      </c>
      <c r="C55" s="57">
        <f>'Pokemon Data'!E54</f>
        <v>22</v>
      </c>
      <c r="D55" s="57">
        <f>'Pokemon Data'!I54</f>
        <v>163</v>
      </c>
      <c r="E55" s="57">
        <f>'Pokemon Data'!J54</f>
        <v>150</v>
      </c>
      <c r="F55" s="57">
        <f>'Pokemon Data'!K54</f>
        <v>136</v>
      </c>
      <c r="G55" s="57">
        <f t="shared" si="1"/>
        <v>178</v>
      </c>
      <c r="H55" s="57">
        <f t="shared" si="2"/>
        <v>165</v>
      </c>
      <c r="I55" s="57">
        <f t="shared" si="3"/>
        <v>151</v>
      </c>
      <c r="J55" s="82">
        <f t="shared" si="19"/>
        <v>23</v>
      </c>
      <c r="K55" s="48">
        <f t="shared" si="19"/>
        <v>74</v>
      </c>
      <c r="L55" s="48">
        <f t="shared" si="19"/>
        <v>125</v>
      </c>
      <c r="M55" s="48">
        <f t="shared" si="19"/>
        <v>176</v>
      </c>
      <c r="N55" s="86">
        <f t="shared" si="19"/>
        <v>227</v>
      </c>
      <c r="O55" s="48">
        <f t="shared" si="19"/>
        <v>278</v>
      </c>
      <c r="P55" s="48">
        <f t="shared" si="19"/>
        <v>329</v>
      </c>
      <c r="Q55" s="48">
        <f t="shared" si="19"/>
        <v>380</v>
      </c>
      <c r="R55" s="48">
        <f t="shared" si="19"/>
        <v>431</v>
      </c>
      <c r="S55" s="82">
        <f t="shared" si="19"/>
        <v>482</v>
      </c>
      <c r="T55" s="48">
        <f t="shared" si="20"/>
        <v>531</v>
      </c>
      <c r="U55" s="48">
        <f t="shared" si="20"/>
        <v>579</v>
      </c>
      <c r="V55" s="48">
        <f t="shared" si="20"/>
        <v>627</v>
      </c>
      <c r="W55" s="48">
        <f t="shared" si="20"/>
        <v>675</v>
      </c>
      <c r="X55" s="86">
        <f t="shared" si="20"/>
        <v>724</v>
      </c>
      <c r="Y55" s="48">
        <f t="shared" si="20"/>
        <v>772</v>
      </c>
      <c r="Z55" s="48">
        <f t="shared" si="20"/>
        <v>820</v>
      </c>
      <c r="AA55" s="48">
        <f t="shared" si="20"/>
        <v>868</v>
      </c>
      <c r="AB55" s="48">
        <f t="shared" si="20"/>
        <v>917</v>
      </c>
      <c r="AC55" s="82">
        <f t="shared" si="20"/>
        <v>965</v>
      </c>
      <c r="AD55" s="48">
        <f t="shared" si="21"/>
        <v>1013</v>
      </c>
      <c r="AE55" s="48">
        <f t="shared" si="21"/>
        <v>1061</v>
      </c>
      <c r="AF55" s="48">
        <f t="shared" si="21"/>
        <v>1110</v>
      </c>
      <c r="AG55" s="48">
        <f t="shared" si="21"/>
        <v>1158</v>
      </c>
      <c r="AH55" s="86">
        <f t="shared" si="21"/>
        <v>1206</v>
      </c>
      <c r="AI55" s="48">
        <f t="shared" si="21"/>
        <v>1255</v>
      </c>
      <c r="AJ55" s="48">
        <f t="shared" si="21"/>
        <v>1303</v>
      </c>
      <c r="AK55" s="48">
        <f t="shared" si="21"/>
        <v>1351</v>
      </c>
      <c r="AL55" s="48">
        <f t="shared" si="21"/>
        <v>1399</v>
      </c>
      <c r="AM55" s="82">
        <f t="shared" si="21"/>
        <v>1448</v>
      </c>
      <c r="AN55" s="91">
        <f t="shared" si="21"/>
        <v>1689</v>
      </c>
    </row>
    <row r="56" spans="1:40" x14ac:dyDescent="0.25">
      <c r="A56" s="48">
        <f>'Pokemon Data'!A55</f>
        <v>54</v>
      </c>
      <c r="B56" s="48" t="str">
        <f>'Pokemon Data'!B55</f>
        <v>Psyduck</v>
      </c>
      <c r="C56" s="57">
        <f>'Pokemon Data'!E55</f>
        <v>23</v>
      </c>
      <c r="D56" s="57">
        <f>'Pokemon Data'!I55</f>
        <v>137</v>
      </c>
      <c r="E56" s="57">
        <f>'Pokemon Data'!J55</f>
        <v>122</v>
      </c>
      <c r="F56" s="57">
        <f>'Pokemon Data'!K55</f>
        <v>95</v>
      </c>
      <c r="G56" s="57">
        <f t="shared" si="1"/>
        <v>152</v>
      </c>
      <c r="H56" s="57">
        <f t="shared" si="2"/>
        <v>137</v>
      </c>
      <c r="I56" s="57">
        <f t="shared" si="3"/>
        <v>110</v>
      </c>
      <c r="J56" s="82">
        <f t="shared" si="19"/>
        <v>15</v>
      </c>
      <c r="K56" s="48">
        <f t="shared" si="19"/>
        <v>49</v>
      </c>
      <c r="L56" s="48">
        <f t="shared" si="19"/>
        <v>82</v>
      </c>
      <c r="M56" s="48">
        <f t="shared" si="19"/>
        <v>115</v>
      </c>
      <c r="N56" s="86">
        <f t="shared" si="19"/>
        <v>149</v>
      </c>
      <c r="O56" s="48">
        <f t="shared" si="19"/>
        <v>182</v>
      </c>
      <c r="P56" s="48">
        <f t="shared" si="19"/>
        <v>216</v>
      </c>
      <c r="Q56" s="48">
        <f t="shared" si="19"/>
        <v>249</v>
      </c>
      <c r="R56" s="48">
        <f t="shared" si="19"/>
        <v>282</v>
      </c>
      <c r="S56" s="82">
        <f t="shared" si="19"/>
        <v>316</v>
      </c>
      <c r="T56" s="48">
        <f t="shared" si="20"/>
        <v>347</v>
      </c>
      <c r="U56" s="48">
        <f t="shared" si="20"/>
        <v>379</v>
      </c>
      <c r="V56" s="48">
        <f t="shared" si="20"/>
        <v>411</v>
      </c>
      <c r="W56" s="48">
        <f t="shared" si="20"/>
        <v>442</v>
      </c>
      <c r="X56" s="86">
        <f t="shared" si="20"/>
        <v>474</v>
      </c>
      <c r="Y56" s="48">
        <f t="shared" si="20"/>
        <v>505</v>
      </c>
      <c r="Z56" s="48">
        <f t="shared" si="20"/>
        <v>537</v>
      </c>
      <c r="AA56" s="48">
        <f t="shared" si="20"/>
        <v>569</v>
      </c>
      <c r="AB56" s="48">
        <f t="shared" si="20"/>
        <v>600</v>
      </c>
      <c r="AC56" s="82">
        <f t="shared" si="20"/>
        <v>632</v>
      </c>
      <c r="AD56" s="48">
        <f t="shared" si="21"/>
        <v>663</v>
      </c>
      <c r="AE56" s="48">
        <f t="shared" si="21"/>
        <v>695</v>
      </c>
      <c r="AF56" s="48">
        <f t="shared" si="21"/>
        <v>727</v>
      </c>
      <c r="AG56" s="48">
        <f t="shared" si="21"/>
        <v>758</v>
      </c>
      <c r="AH56" s="86">
        <f t="shared" si="21"/>
        <v>790</v>
      </c>
      <c r="AI56" s="48">
        <f t="shared" si="21"/>
        <v>821</v>
      </c>
      <c r="AJ56" s="48">
        <f t="shared" si="21"/>
        <v>853</v>
      </c>
      <c r="AK56" s="48">
        <f t="shared" si="21"/>
        <v>885</v>
      </c>
      <c r="AL56" s="48">
        <f t="shared" si="21"/>
        <v>916</v>
      </c>
      <c r="AM56" s="82">
        <f t="shared" si="21"/>
        <v>948</v>
      </c>
      <c r="AN56" s="91">
        <f t="shared" si="21"/>
        <v>1106</v>
      </c>
    </row>
    <row r="57" spans="1:40" x14ac:dyDescent="0.25">
      <c r="A57" s="48">
        <f>'Pokemon Data'!A56</f>
        <v>55</v>
      </c>
      <c r="B57" s="48" t="str">
        <f>'Pokemon Data'!B56</f>
        <v>Golduck</v>
      </c>
      <c r="C57" s="57">
        <f>'Pokemon Data'!E56</f>
        <v>23</v>
      </c>
      <c r="D57" s="57">
        <f>'Pokemon Data'!I56</f>
        <v>190</v>
      </c>
      <c r="E57" s="57">
        <f>'Pokemon Data'!J56</f>
        <v>191</v>
      </c>
      <c r="F57" s="57">
        <f>'Pokemon Data'!K56</f>
        <v>162</v>
      </c>
      <c r="G57" s="57">
        <f t="shared" si="1"/>
        <v>205</v>
      </c>
      <c r="H57" s="57">
        <f t="shared" si="2"/>
        <v>206</v>
      </c>
      <c r="I57" s="57">
        <f t="shared" si="3"/>
        <v>177</v>
      </c>
      <c r="J57" s="82">
        <f t="shared" si="19"/>
        <v>34</v>
      </c>
      <c r="K57" s="48">
        <f t="shared" si="19"/>
        <v>108</v>
      </c>
      <c r="L57" s="48">
        <f t="shared" si="19"/>
        <v>182</v>
      </c>
      <c r="M57" s="48">
        <f t="shared" si="19"/>
        <v>256</v>
      </c>
      <c r="N57" s="86">
        <f t="shared" si="19"/>
        <v>330</v>
      </c>
      <c r="O57" s="48">
        <f t="shared" si="19"/>
        <v>404</v>
      </c>
      <c r="P57" s="48">
        <f t="shared" si="19"/>
        <v>478</v>
      </c>
      <c r="Q57" s="48">
        <f t="shared" si="19"/>
        <v>552</v>
      </c>
      <c r="R57" s="48">
        <f t="shared" si="19"/>
        <v>626</v>
      </c>
      <c r="S57" s="82">
        <f t="shared" si="19"/>
        <v>700</v>
      </c>
      <c r="T57" s="48">
        <f t="shared" si="20"/>
        <v>770</v>
      </c>
      <c r="U57" s="48">
        <f t="shared" si="20"/>
        <v>840</v>
      </c>
      <c r="V57" s="48">
        <f t="shared" si="20"/>
        <v>910</v>
      </c>
      <c r="W57" s="48">
        <f t="shared" si="20"/>
        <v>980</v>
      </c>
      <c r="X57" s="86">
        <f t="shared" si="20"/>
        <v>1050</v>
      </c>
      <c r="Y57" s="48">
        <f t="shared" si="20"/>
        <v>1120</v>
      </c>
      <c r="Z57" s="48">
        <f t="shared" si="20"/>
        <v>1190</v>
      </c>
      <c r="AA57" s="48">
        <f t="shared" si="20"/>
        <v>1260</v>
      </c>
      <c r="AB57" s="48">
        <f t="shared" si="20"/>
        <v>1330</v>
      </c>
      <c r="AC57" s="82">
        <f t="shared" si="20"/>
        <v>1400</v>
      </c>
      <c r="AD57" s="48">
        <f t="shared" si="21"/>
        <v>1470</v>
      </c>
      <c r="AE57" s="48">
        <f t="shared" si="21"/>
        <v>1540</v>
      </c>
      <c r="AF57" s="48">
        <f t="shared" si="21"/>
        <v>1610</v>
      </c>
      <c r="AG57" s="48">
        <f t="shared" si="21"/>
        <v>1680</v>
      </c>
      <c r="AH57" s="86">
        <f t="shared" si="21"/>
        <v>1750</v>
      </c>
      <c r="AI57" s="48">
        <f t="shared" si="21"/>
        <v>1820</v>
      </c>
      <c r="AJ57" s="48">
        <f t="shared" si="21"/>
        <v>1890</v>
      </c>
      <c r="AK57" s="48">
        <f t="shared" si="21"/>
        <v>1960</v>
      </c>
      <c r="AL57" s="48">
        <f t="shared" si="21"/>
        <v>2030</v>
      </c>
      <c r="AM57" s="82">
        <f t="shared" si="21"/>
        <v>2100</v>
      </c>
      <c r="AN57" s="91">
        <f t="shared" si="21"/>
        <v>2450</v>
      </c>
    </row>
    <row r="58" spans="1:40" x14ac:dyDescent="0.25">
      <c r="A58" s="48">
        <f>'Pokemon Data'!A57</f>
        <v>56</v>
      </c>
      <c r="B58" s="48" t="str">
        <f>'Pokemon Data'!B57</f>
        <v>Mankey</v>
      </c>
      <c r="C58" s="57">
        <f>'Pokemon Data'!E57</f>
        <v>24</v>
      </c>
      <c r="D58" s="57">
        <f>'Pokemon Data'!I57</f>
        <v>120</v>
      </c>
      <c r="E58" s="57">
        <f>'Pokemon Data'!J57</f>
        <v>148</v>
      </c>
      <c r="F58" s="57">
        <f>'Pokemon Data'!K57</f>
        <v>82</v>
      </c>
      <c r="G58" s="57">
        <f t="shared" si="1"/>
        <v>135</v>
      </c>
      <c r="H58" s="57">
        <f t="shared" si="2"/>
        <v>163</v>
      </c>
      <c r="I58" s="57">
        <f t="shared" si="3"/>
        <v>97</v>
      </c>
      <c r="J58" s="82">
        <f t="shared" si="19"/>
        <v>16</v>
      </c>
      <c r="K58" s="48">
        <f t="shared" si="19"/>
        <v>51</v>
      </c>
      <c r="L58" s="48">
        <f t="shared" si="19"/>
        <v>86</v>
      </c>
      <c r="M58" s="48">
        <f t="shared" si="19"/>
        <v>121</v>
      </c>
      <c r="N58" s="86">
        <f t="shared" si="19"/>
        <v>157</v>
      </c>
      <c r="O58" s="48">
        <f t="shared" si="19"/>
        <v>192</v>
      </c>
      <c r="P58" s="48">
        <f t="shared" si="19"/>
        <v>227</v>
      </c>
      <c r="Q58" s="48">
        <f t="shared" si="19"/>
        <v>262</v>
      </c>
      <c r="R58" s="48">
        <f t="shared" si="19"/>
        <v>297</v>
      </c>
      <c r="S58" s="82">
        <f t="shared" si="19"/>
        <v>332</v>
      </c>
      <c r="T58" s="48">
        <f t="shared" si="20"/>
        <v>366</v>
      </c>
      <c r="U58" s="48">
        <f t="shared" si="20"/>
        <v>399</v>
      </c>
      <c r="V58" s="48">
        <f t="shared" si="20"/>
        <v>432</v>
      </c>
      <c r="W58" s="48">
        <f t="shared" si="20"/>
        <v>466</v>
      </c>
      <c r="X58" s="86">
        <f t="shared" si="20"/>
        <v>499</v>
      </c>
      <c r="Y58" s="48">
        <f t="shared" si="20"/>
        <v>532</v>
      </c>
      <c r="Z58" s="48">
        <f t="shared" si="20"/>
        <v>565</v>
      </c>
      <c r="AA58" s="48">
        <f t="shared" si="20"/>
        <v>599</v>
      </c>
      <c r="AB58" s="48">
        <f t="shared" si="20"/>
        <v>632</v>
      </c>
      <c r="AC58" s="82">
        <f t="shared" si="20"/>
        <v>665</v>
      </c>
      <c r="AD58" s="48">
        <f t="shared" si="21"/>
        <v>698</v>
      </c>
      <c r="AE58" s="48">
        <f t="shared" si="21"/>
        <v>732</v>
      </c>
      <c r="AF58" s="48">
        <f t="shared" si="21"/>
        <v>765</v>
      </c>
      <c r="AG58" s="48">
        <f t="shared" si="21"/>
        <v>798</v>
      </c>
      <c r="AH58" s="86">
        <f t="shared" si="21"/>
        <v>832</v>
      </c>
      <c r="AI58" s="48">
        <f t="shared" si="21"/>
        <v>865</v>
      </c>
      <c r="AJ58" s="48">
        <f t="shared" si="21"/>
        <v>898</v>
      </c>
      <c r="AK58" s="48">
        <f t="shared" si="21"/>
        <v>932</v>
      </c>
      <c r="AL58" s="48">
        <f t="shared" si="21"/>
        <v>965</v>
      </c>
      <c r="AM58" s="82">
        <f t="shared" si="21"/>
        <v>998</v>
      </c>
      <c r="AN58" s="91">
        <f t="shared" si="21"/>
        <v>1164</v>
      </c>
    </row>
    <row r="59" spans="1:40" x14ac:dyDescent="0.25">
      <c r="A59" s="48">
        <f>'Pokemon Data'!A58</f>
        <v>57</v>
      </c>
      <c r="B59" s="48" t="str">
        <f>'Pokemon Data'!B58</f>
        <v>Primeape</v>
      </c>
      <c r="C59" s="57">
        <f>'Pokemon Data'!E58</f>
        <v>24</v>
      </c>
      <c r="D59" s="57">
        <f>'Pokemon Data'!I58</f>
        <v>163</v>
      </c>
      <c r="E59" s="57">
        <f>'Pokemon Data'!J58</f>
        <v>207</v>
      </c>
      <c r="F59" s="57">
        <f>'Pokemon Data'!K58</f>
        <v>138</v>
      </c>
      <c r="G59" s="57">
        <f t="shared" si="1"/>
        <v>178</v>
      </c>
      <c r="H59" s="57">
        <f t="shared" si="2"/>
        <v>222</v>
      </c>
      <c r="I59" s="57">
        <f t="shared" si="3"/>
        <v>153</v>
      </c>
      <c r="J59" s="82">
        <f t="shared" si="19"/>
        <v>32</v>
      </c>
      <c r="K59" s="48">
        <f t="shared" si="19"/>
        <v>101</v>
      </c>
      <c r="L59" s="48">
        <f t="shared" si="19"/>
        <v>170</v>
      </c>
      <c r="M59" s="48">
        <f t="shared" si="19"/>
        <v>239</v>
      </c>
      <c r="N59" s="86">
        <f t="shared" si="19"/>
        <v>308</v>
      </c>
      <c r="O59" s="48">
        <f t="shared" si="19"/>
        <v>377</v>
      </c>
      <c r="P59" s="48">
        <f t="shared" si="19"/>
        <v>446</v>
      </c>
      <c r="Q59" s="48">
        <f t="shared" si="19"/>
        <v>515</v>
      </c>
      <c r="R59" s="48">
        <f t="shared" si="19"/>
        <v>584</v>
      </c>
      <c r="S59" s="82">
        <f t="shared" si="19"/>
        <v>653</v>
      </c>
      <c r="T59" s="48">
        <f t="shared" si="20"/>
        <v>719</v>
      </c>
      <c r="U59" s="48">
        <f t="shared" si="20"/>
        <v>784</v>
      </c>
      <c r="V59" s="48">
        <f t="shared" si="20"/>
        <v>850</v>
      </c>
      <c r="W59" s="48">
        <f t="shared" si="20"/>
        <v>915</v>
      </c>
      <c r="X59" s="86">
        <f t="shared" si="20"/>
        <v>980</v>
      </c>
      <c r="Y59" s="48">
        <f t="shared" si="20"/>
        <v>1046</v>
      </c>
      <c r="Z59" s="48">
        <f t="shared" si="20"/>
        <v>1111</v>
      </c>
      <c r="AA59" s="48">
        <f t="shared" si="20"/>
        <v>1176</v>
      </c>
      <c r="AB59" s="48">
        <f t="shared" si="20"/>
        <v>1242</v>
      </c>
      <c r="AC59" s="82">
        <f t="shared" si="20"/>
        <v>1307</v>
      </c>
      <c r="AD59" s="48">
        <f t="shared" si="21"/>
        <v>1372</v>
      </c>
      <c r="AE59" s="48">
        <f t="shared" si="21"/>
        <v>1438</v>
      </c>
      <c r="AF59" s="48">
        <f t="shared" si="21"/>
        <v>1503</v>
      </c>
      <c r="AG59" s="48">
        <f t="shared" si="21"/>
        <v>1569</v>
      </c>
      <c r="AH59" s="86">
        <f t="shared" si="21"/>
        <v>1634</v>
      </c>
      <c r="AI59" s="48">
        <f t="shared" si="21"/>
        <v>1699</v>
      </c>
      <c r="AJ59" s="48">
        <f t="shared" si="21"/>
        <v>1765</v>
      </c>
      <c r="AK59" s="48">
        <f t="shared" si="21"/>
        <v>1830</v>
      </c>
      <c r="AL59" s="48">
        <f t="shared" si="21"/>
        <v>1896</v>
      </c>
      <c r="AM59" s="82">
        <f t="shared" si="21"/>
        <v>1961</v>
      </c>
      <c r="AN59" s="91">
        <f t="shared" si="21"/>
        <v>2288</v>
      </c>
    </row>
    <row r="60" spans="1:40" x14ac:dyDescent="0.25">
      <c r="A60" s="48">
        <f>'Pokemon Data'!A59</f>
        <v>58</v>
      </c>
      <c r="B60" s="48" t="str">
        <f>'Pokemon Data'!B59</f>
        <v>Growlithe</v>
      </c>
      <c r="C60" s="57">
        <f>'Pokemon Data'!E59</f>
        <v>25</v>
      </c>
      <c r="D60" s="57">
        <f>'Pokemon Data'!I59</f>
        <v>146</v>
      </c>
      <c r="E60" s="57">
        <f>'Pokemon Data'!J59</f>
        <v>136</v>
      </c>
      <c r="F60" s="57">
        <f>'Pokemon Data'!K59</f>
        <v>93</v>
      </c>
      <c r="G60" s="57">
        <f t="shared" si="1"/>
        <v>161</v>
      </c>
      <c r="H60" s="57">
        <f t="shared" si="2"/>
        <v>151</v>
      </c>
      <c r="I60" s="57">
        <f t="shared" si="3"/>
        <v>108</v>
      </c>
      <c r="J60" s="82">
        <f t="shared" si="19"/>
        <v>17</v>
      </c>
      <c r="K60" s="48">
        <f t="shared" si="19"/>
        <v>55</v>
      </c>
      <c r="L60" s="48">
        <f t="shared" si="19"/>
        <v>92</v>
      </c>
      <c r="M60" s="48">
        <f t="shared" si="19"/>
        <v>130</v>
      </c>
      <c r="N60" s="86">
        <f t="shared" si="19"/>
        <v>167</v>
      </c>
      <c r="O60" s="48">
        <f t="shared" si="19"/>
        <v>205</v>
      </c>
      <c r="P60" s="48">
        <f t="shared" si="19"/>
        <v>242</v>
      </c>
      <c r="Q60" s="48">
        <f t="shared" si="19"/>
        <v>280</v>
      </c>
      <c r="R60" s="48">
        <f t="shared" si="19"/>
        <v>317</v>
      </c>
      <c r="S60" s="82">
        <f t="shared" si="19"/>
        <v>355</v>
      </c>
      <c r="T60" s="48">
        <f t="shared" si="20"/>
        <v>390</v>
      </c>
      <c r="U60" s="48">
        <f t="shared" si="20"/>
        <v>426</v>
      </c>
      <c r="V60" s="48">
        <f t="shared" si="20"/>
        <v>461</v>
      </c>
      <c r="W60" s="48">
        <f t="shared" si="20"/>
        <v>497</v>
      </c>
      <c r="X60" s="86">
        <f t="shared" si="20"/>
        <v>533</v>
      </c>
      <c r="Y60" s="48">
        <f t="shared" si="20"/>
        <v>568</v>
      </c>
      <c r="Z60" s="48">
        <f t="shared" si="20"/>
        <v>604</v>
      </c>
      <c r="AA60" s="48">
        <f t="shared" si="20"/>
        <v>639</v>
      </c>
      <c r="AB60" s="48">
        <f t="shared" si="20"/>
        <v>675</v>
      </c>
      <c r="AC60" s="82">
        <f t="shared" si="20"/>
        <v>710</v>
      </c>
      <c r="AD60" s="48">
        <f t="shared" si="21"/>
        <v>746</v>
      </c>
      <c r="AE60" s="48">
        <f t="shared" si="21"/>
        <v>781</v>
      </c>
      <c r="AF60" s="48">
        <f t="shared" si="21"/>
        <v>817</v>
      </c>
      <c r="AG60" s="48">
        <f t="shared" si="21"/>
        <v>852</v>
      </c>
      <c r="AH60" s="86">
        <f t="shared" si="21"/>
        <v>888</v>
      </c>
      <c r="AI60" s="48">
        <f t="shared" si="21"/>
        <v>923</v>
      </c>
      <c r="AJ60" s="48">
        <f t="shared" si="21"/>
        <v>959</v>
      </c>
      <c r="AK60" s="48">
        <f t="shared" si="21"/>
        <v>994</v>
      </c>
      <c r="AL60" s="48">
        <f t="shared" si="21"/>
        <v>1030</v>
      </c>
      <c r="AM60" s="82">
        <f t="shared" si="21"/>
        <v>1066</v>
      </c>
      <c r="AN60" s="91">
        <f t="shared" si="21"/>
        <v>1243</v>
      </c>
    </row>
    <row r="61" spans="1:40" x14ac:dyDescent="0.25">
      <c r="A61" s="48">
        <f>'Pokemon Data'!A60</f>
        <v>59</v>
      </c>
      <c r="B61" s="48" t="str">
        <f>'Pokemon Data'!B60</f>
        <v>Arcanine</v>
      </c>
      <c r="C61" s="57">
        <f>'Pokemon Data'!E60</f>
        <v>25</v>
      </c>
      <c r="D61" s="57">
        <f>'Pokemon Data'!I60</f>
        <v>207</v>
      </c>
      <c r="E61" s="57">
        <f>'Pokemon Data'!J60</f>
        <v>227</v>
      </c>
      <c r="F61" s="57">
        <f>'Pokemon Data'!K60</f>
        <v>166</v>
      </c>
      <c r="G61" s="57">
        <f t="shared" si="1"/>
        <v>222</v>
      </c>
      <c r="H61" s="57">
        <f t="shared" si="2"/>
        <v>242</v>
      </c>
      <c r="I61" s="57">
        <f t="shared" si="3"/>
        <v>181</v>
      </c>
      <c r="J61" s="82">
        <f t="shared" si="19"/>
        <v>42</v>
      </c>
      <c r="K61" s="48">
        <f t="shared" si="19"/>
        <v>134</v>
      </c>
      <c r="L61" s="48">
        <f t="shared" si="19"/>
        <v>225</v>
      </c>
      <c r="M61" s="48">
        <f t="shared" si="19"/>
        <v>317</v>
      </c>
      <c r="N61" s="86">
        <f t="shared" si="19"/>
        <v>408</v>
      </c>
      <c r="O61" s="48">
        <f t="shared" si="19"/>
        <v>500</v>
      </c>
      <c r="P61" s="48">
        <f t="shared" si="19"/>
        <v>591</v>
      </c>
      <c r="Q61" s="48">
        <f t="shared" si="19"/>
        <v>683</v>
      </c>
      <c r="R61" s="48">
        <f t="shared" si="19"/>
        <v>774</v>
      </c>
      <c r="S61" s="82">
        <f t="shared" si="19"/>
        <v>865</v>
      </c>
      <c r="T61" s="48">
        <f t="shared" si="20"/>
        <v>952</v>
      </c>
      <c r="U61" s="48">
        <f t="shared" si="20"/>
        <v>1038</v>
      </c>
      <c r="V61" s="48">
        <f t="shared" si="20"/>
        <v>1125</v>
      </c>
      <c r="W61" s="48">
        <f t="shared" si="20"/>
        <v>1212</v>
      </c>
      <c r="X61" s="86">
        <f t="shared" si="20"/>
        <v>1298</v>
      </c>
      <c r="Y61" s="48">
        <f t="shared" si="20"/>
        <v>1385</v>
      </c>
      <c r="Z61" s="48">
        <f t="shared" si="20"/>
        <v>1471</v>
      </c>
      <c r="AA61" s="48">
        <f t="shared" si="20"/>
        <v>1558</v>
      </c>
      <c r="AB61" s="48">
        <f t="shared" si="20"/>
        <v>1644</v>
      </c>
      <c r="AC61" s="82">
        <f t="shared" si="20"/>
        <v>1731</v>
      </c>
      <c r="AD61" s="48">
        <f t="shared" si="21"/>
        <v>1817</v>
      </c>
      <c r="AE61" s="48">
        <f t="shared" si="21"/>
        <v>1904</v>
      </c>
      <c r="AF61" s="48">
        <f t="shared" si="21"/>
        <v>1991</v>
      </c>
      <c r="AG61" s="48">
        <f t="shared" si="21"/>
        <v>2077</v>
      </c>
      <c r="AH61" s="86">
        <f t="shared" si="21"/>
        <v>2164</v>
      </c>
      <c r="AI61" s="48">
        <f t="shared" si="21"/>
        <v>2250</v>
      </c>
      <c r="AJ61" s="48">
        <f t="shared" si="21"/>
        <v>2337</v>
      </c>
      <c r="AK61" s="48">
        <f t="shared" si="21"/>
        <v>2423</v>
      </c>
      <c r="AL61" s="48">
        <f t="shared" si="21"/>
        <v>2510</v>
      </c>
      <c r="AM61" s="82">
        <f t="shared" si="21"/>
        <v>2597</v>
      </c>
      <c r="AN61" s="91">
        <f t="shared" si="21"/>
        <v>3029</v>
      </c>
    </row>
    <row r="62" spans="1:40" x14ac:dyDescent="0.25">
      <c r="A62" s="48">
        <f>'Pokemon Data'!A61</f>
        <v>60</v>
      </c>
      <c r="B62" s="48" t="str">
        <f>'Pokemon Data'!B61</f>
        <v>Poliwag</v>
      </c>
      <c r="C62" s="57">
        <f>'Pokemon Data'!E61</f>
        <v>26</v>
      </c>
      <c r="D62" s="57">
        <f>'Pokemon Data'!I61</f>
        <v>120</v>
      </c>
      <c r="E62" s="57">
        <f>'Pokemon Data'!J61</f>
        <v>101</v>
      </c>
      <c r="F62" s="57">
        <f>'Pokemon Data'!K61</f>
        <v>82</v>
      </c>
      <c r="G62" s="57">
        <f t="shared" si="1"/>
        <v>135</v>
      </c>
      <c r="H62" s="57">
        <f t="shared" si="2"/>
        <v>116</v>
      </c>
      <c r="I62" s="57">
        <f t="shared" si="3"/>
        <v>97</v>
      </c>
      <c r="J62" s="82">
        <f t="shared" si="19"/>
        <v>11</v>
      </c>
      <c r="K62" s="48">
        <f t="shared" si="19"/>
        <v>36</v>
      </c>
      <c r="L62" s="48">
        <f t="shared" si="19"/>
        <v>61</v>
      </c>
      <c r="M62" s="48">
        <f t="shared" si="19"/>
        <v>86</v>
      </c>
      <c r="N62" s="86">
        <f t="shared" si="19"/>
        <v>111</v>
      </c>
      <c r="O62" s="48">
        <f t="shared" si="19"/>
        <v>136</v>
      </c>
      <c r="P62" s="48">
        <f t="shared" si="19"/>
        <v>161</v>
      </c>
      <c r="Q62" s="48">
        <f t="shared" si="19"/>
        <v>186</v>
      </c>
      <c r="R62" s="48">
        <f t="shared" si="19"/>
        <v>211</v>
      </c>
      <c r="S62" s="82">
        <f t="shared" si="19"/>
        <v>236</v>
      </c>
      <c r="T62" s="48">
        <f t="shared" si="20"/>
        <v>260</v>
      </c>
      <c r="U62" s="48">
        <f t="shared" si="20"/>
        <v>284</v>
      </c>
      <c r="V62" s="48">
        <f t="shared" si="20"/>
        <v>307</v>
      </c>
      <c r="W62" s="48">
        <f t="shared" si="20"/>
        <v>331</v>
      </c>
      <c r="X62" s="86">
        <f t="shared" si="20"/>
        <v>355</v>
      </c>
      <c r="Y62" s="48">
        <f t="shared" si="20"/>
        <v>379</v>
      </c>
      <c r="Z62" s="48">
        <f t="shared" si="20"/>
        <v>402</v>
      </c>
      <c r="AA62" s="48">
        <f t="shared" si="20"/>
        <v>426</v>
      </c>
      <c r="AB62" s="48">
        <f t="shared" si="20"/>
        <v>450</v>
      </c>
      <c r="AC62" s="82">
        <f t="shared" si="20"/>
        <v>473</v>
      </c>
      <c r="AD62" s="48">
        <f t="shared" si="21"/>
        <v>497</v>
      </c>
      <c r="AE62" s="48">
        <f t="shared" si="21"/>
        <v>521</v>
      </c>
      <c r="AF62" s="48">
        <f t="shared" si="21"/>
        <v>544</v>
      </c>
      <c r="AG62" s="48">
        <f t="shared" si="21"/>
        <v>568</v>
      </c>
      <c r="AH62" s="86">
        <f t="shared" si="21"/>
        <v>592</v>
      </c>
      <c r="AI62" s="48">
        <f t="shared" si="21"/>
        <v>615</v>
      </c>
      <c r="AJ62" s="48">
        <f t="shared" si="21"/>
        <v>639</v>
      </c>
      <c r="AK62" s="48">
        <f t="shared" si="21"/>
        <v>663</v>
      </c>
      <c r="AL62" s="48">
        <f t="shared" si="21"/>
        <v>686</v>
      </c>
      <c r="AM62" s="82">
        <f t="shared" si="21"/>
        <v>710</v>
      </c>
      <c r="AN62" s="91">
        <f t="shared" si="21"/>
        <v>829</v>
      </c>
    </row>
    <row r="63" spans="1:40" x14ac:dyDescent="0.25">
      <c r="A63" s="48">
        <f>'Pokemon Data'!A62</f>
        <v>61</v>
      </c>
      <c r="B63" s="48" t="str">
        <f>'Pokemon Data'!B62</f>
        <v>Poliwhirl</v>
      </c>
      <c r="C63" s="57">
        <f>'Pokemon Data'!E62</f>
        <v>26</v>
      </c>
      <c r="D63" s="57">
        <f>'Pokemon Data'!I62</f>
        <v>163</v>
      </c>
      <c r="E63" s="57">
        <f>'Pokemon Data'!J62</f>
        <v>130</v>
      </c>
      <c r="F63" s="57">
        <f>'Pokemon Data'!K62</f>
        <v>123</v>
      </c>
      <c r="G63" s="57">
        <f t="shared" si="1"/>
        <v>178</v>
      </c>
      <c r="H63" s="57">
        <f t="shared" si="2"/>
        <v>145</v>
      </c>
      <c r="I63" s="57">
        <f t="shared" si="3"/>
        <v>138</v>
      </c>
      <c r="J63" s="82">
        <f t="shared" ref="J63:S72" si="22">MAX(10,INT(SQRT($G63*$I63)*$H63*J$1^2/10))</f>
        <v>20</v>
      </c>
      <c r="K63" s="48">
        <f t="shared" si="22"/>
        <v>62</v>
      </c>
      <c r="L63" s="48">
        <f t="shared" si="22"/>
        <v>105</v>
      </c>
      <c r="M63" s="48">
        <f t="shared" si="22"/>
        <v>148</v>
      </c>
      <c r="N63" s="86">
        <f t="shared" si="22"/>
        <v>191</v>
      </c>
      <c r="O63" s="48">
        <f t="shared" si="22"/>
        <v>234</v>
      </c>
      <c r="P63" s="48">
        <f t="shared" si="22"/>
        <v>277</v>
      </c>
      <c r="Q63" s="48">
        <f t="shared" si="22"/>
        <v>319</v>
      </c>
      <c r="R63" s="48">
        <f t="shared" si="22"/>
        <v>362</v>
      </c>
      <c r="S63" s="82">
        <f t="shared" si="22"/>
        <v>405</v>
      </c>
      <c r="T63" s="48">
        <f t="shared" ref="T63:AC72" si="23">MAX(10,INT(SQRT($G63*$I63)*$H63*T$1^2/10))</f>
        <v>446</v>
      </c>
      <c r="U63" s="48">
        <f t="shared" si="23"/>
        <v>486</v>
      </c>
      <c r="V63" s="48">
        <f t="shared" si="23"/>
        <v>527</v>
      </c>
      <c r="W63" s="48">
        <f t="shared" si="23"/>
        <v>567</v>
      </c>
      <c r="X63" s="86">
        <f t="shared" si="23"/>
        <v>608</v>
      </c>
      <c r="Y63" s="48">
        <f t="shared" si="23"/>
        <v>648</v>
      </c>
      <c r="Z63" s="48">
        <f t="shared" si="23"/>
        <v>689</v>
      </c>
      <c r="AA63" s="48">
        <f t="shared" si="23"/>
        <v>729</v>
      </c>
      <c r="AB63" s="48">
        <f t="shared" si="23"/>
        <v>770</v>
      </c>
      <c r="AC63" s="82">
        <f t="shared" si="23"/>
        <v>811</v>
      </c>
      <c r="AD63" s="48">
        <f t="shared" ref="AD63:AN72" si="24">MAX(10,INT(SQRT($G63*$I63)*$H63*AD$1^2/10))</f>
        <v>851</v>
      </c>
      <c r="AE63" s="48">
        <f t="shared" si="24"/>
        <v>892</v>
      </c>
      <c r="AF63" s="48">
        <f t="shared" si="24"/>
        <v>932</v>
      </c>
      <c r="AG63" s="48">
        <f t="shared" si="24"/>
        <v>973</v>
      </c>
      <c r="AH63" s="86">
        <f t="shared" si="24"/>
        <v>1013</v>
      </c>
      <c r="AI63" s="48">
        <f t="shared" si="24"/>
        <v>1054</v>
      </c>
      <c r="AJ63" s="48">
        <f t="shared" si="24"/>
        <v>1095</v>
      </c>
      <c r="AK63" s="48">
        <f t="shared" si="24"/>
        <v>1135</v>
      </c>
      <c r="AL63" s="48">
        <f t="shared" si="24"/>
        <v>1176</v>
      </c>
      <c r="AM63" s="82">
        <f t="shared" si="24"/>
        <v>1216</v>
      </c>
      <c r="AN63" s="91">
        <f t="shared" si="24"/>
        <v>1419</v>
      </c>
    </row>
    <row r="64" spans="1:40" x14ac:dyDescent="0.25">
      <c r="A64" s="48">
        <f>'Pokemon Data'!A63</f>
        <v>62</v>
      </c>
      <c r="B64" s="48" t="str">
        <f>'Pokemon Data'!B63</f>
        <v>Poliwrath</v>
      </c>
      <c r="C64" s="57">
        <f>'Pokemon Data'!E63</f>
        <v>26</v>
      </c>
      <c r="D64" s="57">
        <f>'Pokemon Data'!I63</f>
        <v>207</v>
      </c>
      <c r="E64" s="57">
        <f>'Pokemon Data'!J63</f>
        <v>182</v>
      </c>
      <c r="F64" s="57">
        <f>'Pokemon Data'!K63</f>
        <v>184</v>
      </c>
      <c r="G64" s="57">
        <f t="shared" si="1"/>
        <v>222</v>
      </c>
      <c r="H64" s="57">
        <f t="shared" si="2"/>
        <v>197</v>
      </c>
      <c r="I64" s="57">
        <f t="shared" si="3"/>
        <v>199</v>
      </c>
      <c r="J64" s="82">
        <f t="shared" si="22"/>
        <v>36</v>
      </c>
      <c r="K64" s="48">
        <f t="shared" si="22"/>
        <v>114</v>
      </c>
      <c r="L64" s="48">
        <f t="shared" si="22"/>
        <v>192</v>
      </c>
      <c r="M64" s="48">
        <f t="shared" si="22"/>
        <v>270</v>
      </c>
      <c r="N64" s="86">
        <f t="shared" si="22"/>
        <v>348</v>
      </c>
      <c r="O64" s="48">
        <f t="shared" si="22"/>
        <v>426</v>
      </c>
      <c r="P64" s="48">
        <f t="shared" si="22"/>
        <v>504</v>
      </c>
      <c r="Q64" s="48">
        <f t="shared" si="22"/>
        <v>583</v>
      </c>
      <c r="R64" s="48">
        <f t="shared" si="22"/>
        <v>661</v>
      </c>
      <c r="S64" s="82">
        <f t="shared" si="22"/>
        <v>739</v>
      </c>
      <c r="T64" s="48">
        <f t="shared" si="23"/>
        <v>812</v>
      </c>
      <c r="U64" s="48">
        <f t="shared" si="23"/>
        <v>886</v>
      </c>
      <c r="V64" s="48">
        <f t="shared" si="23"/>
        <v>960</v>
      </c>
      <c r="W64" s="48">
        <f t="shared" si="23"/>
        <v>1034</v>
      </c>
      <c r="X64" s="86">
        <f t="shared" si="23"/>
        <v>1108</v>
      </c>
      <c r="Y64" s="48">
        <f t="shared" si="23"/>
        <v>1182</v>
      </c>
      <c r="Z64" s="48">
        <f t="shared" si="23"/>
        <v>1256</v>
      </c>
      <c r="AA64" s="48">
        <f t="shared" si="23"/>
        <v>1330</v>
      </c>
      <c r="AB64" s="48">
        <f t="shared" si="23"/>
        <v>1403</v>
      </c>
      <c r="AC64" s="82">
        <f t="shared" si="23"/>
        <v>1477</v>
      </c>
      <c r="AD64" s="48">
        <f t="shared" si="24"/>
        <v>1551</v>
      </c>
      <c r="AE64" s="48">
        <f t="shared" si="24"/>
        <v>1625</v>
      </c>
      <c r="AF64" s="48">
        <f t="shared" si="24"/>
        <v>1699</v>
      </c>
      <c r="AG64" s="48">
        <f t="shared" si="24"/>
        <v>1773</v>
      </c>
      <c r="AH64" s="86">
        <f t="shared" si="24"/>
        <v>1847</v>
      </c>
      <c r="AI64" s="48">
        <f t="shared" si="24"/>
        <v>1921</v>
      </c>
      <c r="AJ64" s="48">
        <f t="shared" si="24"/>
        <v>1995</v>
      </c>
      <c r="AK64" s="48">
        <f t="shared" si="24"/>
        <v>2069</v>
      </c>
      <c r="AL64" s="48">
        <f t="shared" si="24"/>
        <v>2142</v>
      </c>
      <c r="AM64" s="82">
        <f t="shared" si="24"/>
        <v>2216</v>
      </c>
      <c r="AN64" s="91">
        <f t="shared" si="24"/>
        <v>2586</v>
      </c>
    </row>
    <row r="65" spans="1:40" x14ac:dyDescent="0.25">
      <c r="A65" s="48">
        <f>'Pokemon Data'!A64</f>
        <v>63</v>
      </c>
      <c r="B65" s="48" t="str">
        <f>'Pokemon Data'!B64</f>
        <v>Abra</v>
      </c>
      <c r="C65" s="57">
        <f>'Pokemon Data'!E64</f>
        <v>27</v>
      </c>
      <c r="D65" s="57">
        <f>'Pokemon Data'!I64</f>
        <v>93</v>
      </c>
      <c r="E65" s="57">
        <f>'Pokemon Data'!J64</f>
        <v>195</v>
      </c>
      <c r="F65" s="57">
        <f>'Pokemon Data'!K64</f>
        <v>82</v>
      </c>
      <c r="G65" s="57">
        <f t="shared" si="1"/>
        <v>108</v>
      </c>
      <c r="H65" s="57">
        <f t="shared" si="2"/>
        <v>210</v>
      </c>
      <c r="I65" s="57">
        <f t="shared" si="3"/>
        <v>97</v>
      </c>
      <c r="J65" s="82">
        <f t="shared" si="22"/>
        <v>18</v>
      </c>
      <c r="K65" s="48">
        <f t="shared" si="22"/>
        <v>59</v>
      </c>
      <c r="L65" s="48">
        <f t="shared" si="22"/>
        <v>100</v>
      </c>
      <c r="M65" s="48">
        <f t="shared" si="22"/>
        <v>140</v>
      </c>
      <c r="N65" s="86">
        <f t="shared" si="22"/>
        <v>181</v>
      </c>
      <c r="O65" s="48">
        <f t="shared" si="22"/>
        <v>221</v>
      </c>
      <c r="P65" s="48">
        <f t="shared" si="22"/>
        <v>262</v>
      </c>
      <c r="Q65" s="48">
        <f t="shared" si="22"/>
        <v>302</v>
      </c>
      <c r="R65" s="48">
        <f t="shared" si="22"/>
        <v>343</v>
      </c>
      <c r="S65" s="82">
        <f t="shared" si="22"/>
        <v>383</v>
      </c>
      <c r="T65" s="48">
        <f t="shared" si="23"/>
        <v>422</v>
      </c>
      <c r="U65" s="48">
        <f t="shared" si="23"/>
        <v>460</v>
      </c>
      <c r="V65" s="48">
        <f t="shared" si="23"/>
        <v>498</v>
      </c>
      <c r="W65" s="48">
        <f t="shared" si="23"/>
        <v>537</v>
      </c>
      <c r="X65" s="86">
        <f t="shared" si="23"/>
        <v>575</v>
      </c>
      <c r="Y65" s="48">
        <f t="shared" si="23"/>
        <v>613</v>
      </c>
      <c r="Z65" s="48">
        <f t="shared" si="23"/>
        <v>652</v>
      </c>
      <c r="AA65" s="48">
        <f t="shared" si="23"/>
        <v>690</v>
      </c>
      <c r="AB65" s="48">
        <f t="shared" si="23"/>
        <v>728</v>
      </c>
      <c r="AC65" s="82">
        <f t="shared" si="23"/>
        <v>767</v>
      </c>
      <c r="AD65" s="48">
        <f t="shared" si="24"/>
        <v>805</v>
      </c>
      <c r="AE65" s="48">
        <f t="shared" si="24"/>
        <v>843</v>
      </c>
      <c r="AF65" s="48">
        <f t="shared" si="24"/>
        <v>882</v>
      </c>
      <c r="AG65" s="48">
        <f t="shared" si="24"/>
        <v>920</v>
      </c>
      <c r="AH65" s="86">
        <f t="shared" si="24"/>
        <v>958</v>
      </c>
      <c r="AI65" s="48">
        <f t="shared" si="24"/>
        <v>997</v>
      </c>
      <c r="AJ65" s="48">
        <f t="shared" si="24"/>
        <v>1035</v>
      </c>
      <c r="AK65" s="48">
        <f t="shared" si="24"/>
        <v>1074</v>
      </c>
      <c r="AL65" s="48">
        <f t="shared" si="24"/>
        <v>1112</v>
      </c>
      <c r="AM65" s="82">
        <f t="shared" si="24"/>
        <v>1150</v>
      </c>
      <c r="AN65" s="91">
        <f t="shared" si="24"/>
        <v>1342</v>
      </c>
    </row>
    <row r="66" spans="1:40" x14ac:dyDescent="0.25">
      <c r="A66" s="48">
        <f>'Pokemon Data'!A65</f>
        <v>64</v>
      </c>
      <c r="B66" s="48" t="str">
        <f>'Pokemon Data'!B65</f>
        <v>Kadabra</v>
      </c>
      <c r="C66" s="57">
        <f>'Pokemon Data'!E65</f>
        <v>27</v>
      </c>
      <c r="D66" s="57">
        <f>'Pokemon Data'!I65</f>
        <v>120</v>
      </c>
      <c r="E66" s="57">
        <f>'Pokemon Data'!J65</f>
        <v>232</v>
      </c>
      <c r="F66" s="57">
        <f>'Pokemon Data'!K65</f>
        <v>117</v>
      </c>
      <c r="G66" s="57">
        <f t="shared" si="1"/>
        <v>135</v>
      </c>
      <c r="H66" s="57">
        <f t="shared" si="2"/>
        <v>247</v>
      </c>
      <c r="I66" s="57">
        <f t="shared" si="3"/>
        <v>132</v>
      </c>
      <c r="J66" s="82">
        <f t="shared" si="22"/>
        <v>29</v>
      </c>
      <c r="K66" s="48">
        <f t="shared" si="22"/>
        <v>91</v>
      </c>
      <c r="L66" s="48">
        <f t="shared" si="22"/>
        <v>153</v>
      </c>
      <c r="M66" s="48">
        <f t="shared" si="22"/>
        <v>215</v>
      </c>
      <c r="N66" s="86">
        <f t="shared" si="22"/>
        <v>277</v>
      </c>
      <c r="O66" s="48">
        <f t="shared" si="22"/>
        <v>339</v>
      </c>
      <c r="P66" s="48">
        <f t="shared" si="22"/>
        <v>402</v>
      </c>
      <c r="Q66" s="48">
        <f t="shared" si="22"/>
        <v>464</v>
      </c>
      <c r="R66" s="48">
        <f t="shared" si="22"/>
        <v>526</v>
      </c>
      <c r="S66" s="82">
        <f t="shared" si="22"/>
        <v>588</v>
      </c>
      <c r="T66" s="48">
        <f t="shared" si="23"/>
        <v>647</v>
      </c>
      <c r="U66" s="48">
        <f t="shared" si="23"/>
        <v>706</v>
      </c>
      <c r="V66" s="48">
        <f t="shared" si="23"/>
        <v>765</v>
      </c>
      <c r="W66" s="48">
        <f t="shared" si="23"/>
        <v>823</v>
      </c>
      <c r="X66" s="86">
        <f t="shared" si="23"/>
        <v>882</v>
      </c>
      <c r="Y66" s="48">
        <f t="shared" si="23"/>
        <v>941</v>
      </c>
      <c r="Z66" s="48">
        <f t="shared" si="23"/>
        <v>1000</v>
      </c>
      <c r="AA66" s="48">
        <f t="shared" si="23"/>
        <v>1059</v>
      </c>
      <c r="AB66" s="48">
        <f t="shared" si="23"/>
        <v>1117</v>
      </c>
      <c r="AC66" s="82">
        <f t="shared" si="23"/>
        <v>1176</v>
      </c>
      <c r="AD66" s="48">
        <f t="shared" si="24"/>
        <v>1235</v>
      </c>
      <c r="AE66" s="48">
        <f t="shared" si="24"/>
        <v>1294</v>
      </c>
      <c r="AF66" s="48">
        <f t="shared" si="24"/>
        <v>1353</v>
      </c>
      <c r="AG66" s="48">
        <f t="shared" si="24"/>
        <v>1412</v>
      </c>
      <c r="AH66" s="86">
        <f t="shared" si="24"/>
        <v>1471</v>
      </c>
      <c r="AI66" s="48">
        <f t="shared" si="24"/>
        <v>1529</v>
      </c>
      <c r="AJ66" s="48">
        <f t="shared" si="24"/>
        <v>1588</v>
      </c>
      <c r="AK66" s="48">
        <f t="shared" si="24"/>
        <v>1647</v>
      </c>
      <c r="AL66" s="48">
        <f t="shared" si="24"/>
        <v>1706</v>
      </c>
      <c r="AM66" s="82">
        <f t="shared" si="24"/>
        <v>1765</v>
      </c>
      <c r="AN66" s="91">
        <f t="shared" si="24"/>
        <v>2059</v>
      </c>
    </row>
    <row r="67" spans="1:40" x14ac:dyDescent="0.25">
      <c r="A67" s="48">
        <f>'Pokemon Data'!A66</f>
        <v>65</v>
      </c>
      <c r="B67" s="48" t="str">
        <f>'Pokemon Data'!B66</f>
        <v>Alakazam</v>
      </c>
      <c r="C67" s="57">
        <f>'Pokemon Data'!E66</f>
        <v>27</v>
      </c>
      <c r="D67" s="57">
        <f>'Pokemon Data'!I66</f>
        <v>146</v>
      </c>
      <c r="E67" s="57">
        <f>'Pokemon Data'!J66</f>
        <v>271</v>
      </c>
      <c r="F67" s="57">
        <f>'Pokemon Data'!K66</f>
        <v>167</v>
      </c>
      <c r="G67" s="57">
        <f t="shared" ref="G67:G130" si="25">D67+15</f>
        <v>161</v>
      </c>
      <c r="H67" s="57">
        <f t="shared" ref="H67:H130" si="26">E67+15</f>
        <v>286</v>
      </c>
      <c r="I67" s="57">
        <f t="shared" ref="I67:I130" si="27">F67+15</f>
        <v>182</v>
      </c>
      <c r="J67" s="82">
        <f t="shared" si="22"/>
        <v>43</v>
      </c>
      <c r="K67" s="48">
        <f t="shared" si="22"/>
        <v>135</v>
      </c>
      <c r="L67" s="48">
        <f t="shared" si="22"/>
        <v>227</v>
      </c>
      <c r="M67" s="48">
        <f t="shared" si="22"/>
        <v>320</v>
      </c>
      <c r="N67" s="86">
        <f t="shared" si="22"/>
        <v>412</v>
      </c>
      <c r="O67" s="48">
        <f t="shared" si="22"/>
        <v>504</v>
      </c>
      <c r="P67" s="48">
        <f t="shared" si="22"/>
        <v>597</v>
      </c>
      <c r="Q67" s="48">
        <f t="shared" si="22"/>
        <v>689</v>
      </c>
      <c r="R67" s="48">
        <f t="shared" si="22"/>
        <v>781</v>
      </c>
      <c r="S67" s="82">
        <f t="shared" si="22"/>
        <v>873</v>
      </c>
      <c r="T67" s="48">
        <f t="shared" si="23"/>
        <v>961</v>
      </c>
      <c r="U67" s="48">
        <f t="shared" si="23"/>
        <v>1048</v>
      </c>
      <c r="V67" s="48">
        <f t="shared" si="23"/>
        <v>1135</v>
      </c>
      <c r="W67" s="48">
        <f t="shared" si="23"/>
        <v>1223</v>
      </c>
      <c r="X67" s="86">
        <f t="shared" si="23"/>
        <v>1310</v>
      </c>
      <c r="Y67" s="48">
        <f t="shared" si="23"/>
        <v>1397</v>
      </c>
      <c r="Z67" s="48">
        <f t="shared" si="23"/>
        <v>1485</v>
      </c>
      <c r="AA67" s="48">
        <f t="shared" si="23"/>
        <v>1572</v>
      </c>
      <c r="AB67" s="48">
        <f t="shared" si="23"/>
        <v>1659</v>
      </c>
      <c r="AC67" s="82">
        <f t="shared" si="23"/>
        <v>1747</v>
      </c>
      <c r="AD67" s="48">
        <f t="shared" si="24"/>
        <v>1834</v>
      </c>
      <c r="AE67" s="48">
        <f t="shared" si="24"/>
        <v>1921</v>
      </c>
      <c r="AF67" s="48">
        <f t="shared" si="24"/>
        <v>2009</v>
      </c>
      <c r="AG67" s="48">
        <f t="shared" si="24"/>
        <v>2096</v>
      </c>
      <c r="AH67" s="86">
        <f t="shared" si="24"/>
        <v>2184</v>
      </c>
      <c r="AI67" s="48">
        <f t="shared" si="24"/>
        <v>2271</v>
      </c>
      <c r="AJ67" s="48">
        <f t="shared" si="24"/>
        <v>2358</v>
      </c>
      <c r="AK67" s="48">
        <f t="shared" si="24"/>
        <v>2446</v>
      </c>
      <c r="AL67" s="48">
        <f t="shared" si="24"/>
        <v>2533</v>
      </c>
      <c r="AM67" s="82">
        <f t="shared" si="24"/>
        <v>2621</v>
      </c>
      <c r="AN67" s="91">
        <f t="shared" si="24"/>
        <v>3057</v>
      </c>
    </row>
    <row r="68" spans="1:40" x14ac:dyDescent="0.25">
      <c r="A68" s="48">
        <f>'Pokemon Data'!A67</f>
        <v>66</v>
      </c>
      <c r="B68" s="48" t="str">
        <f>'Pokemon Data'!B67</f>
        <v>Machop</v>
      </c>
      <c r="C68" s="57">
        <f>'Pokemon Data'!E67</f>
        <v>28</v>
      </c>
      <c r="D68" s="57">
        <f>'Pokemon Data'!I67</f>
        <v>172</v>
      </c>
      <c r="E68" s="57">
        <f>'Pokemon Data'!J67</f>
        <v>137</v>
      </c>
      <c r="F68" s="57">
        <f>'Pokemon Data'!K67</f>
        <v>82</v>
      </c>
      <c r="G68" s="57">
        <f t="shared" si="25"/>
        <v>187</v>
      </c>
      <c r="H68" s="57">
        <f t="shared" si="26"/>
        <v>152</v>
      </c>
      <c r="I68" s="57">
        <f t="shared" si="27"/>
        <v>97</v>
      </c>
      <c r="J68" s="82">
        <f t="shared" si="22"/>
        <v>18</v>
      </c>
      <c r="K68" s="48">
        <f t="shared" si="22"/>
        <v>56</v>
      </c>
      <c r="L68" s="48">
        <f t="shared" si="22"/>
        <v>95</v>
      </c>
      <c r="M68" s="48">
        <f t="shared" si="22"/>
        <v>133</v>
      </c>
      <c r="N68" s="86">
        <f t="shared" si="22"/>
        <v>172</v>
      </c>
      <c r="O68" s="48">
        <f t="shared" si="22"/>
        <v>211</v>
      </c>
      <c r="P68" s="48">
        <f t="shared" si="22"/>
        <v>249</v>
      </c>
      <c r="Q68" s="48">
        <f t="shared" si="22"/>
        <v>288</v>
      </c>
      <c r="R68" s="48">
        <f t="shared" si="22"/>
        <v>326</v>
      </c>
      <c r="S68" s="82">
        <f t="shared" si="22"/>
        <v>365</v>
      </c>
      <c r="T68" s="48">
        <f t="shared" si="23"/>
        <v>401</v>
      </c>
      <c r="U68" s="48">
        <f t="shared" si="23"/>
        <v>438</v>
      </c>
      <c r="V68" s="48">
        <f t="shared" si="23"/>
        <v>474</v>
      </c>
      <c r="W68" s="48">
        <f t="shared" si="23"/>
        <v>511</v>
      </c>
      <c r="X68" s="86">
        <f t="shared" si="23"/>
        <v>548</v>
      </c>
      <c r="Y68" s="48">
        <f t="shared" si="23"/>
        <v>584</v>
      </c>
      <c r="Z68" s="48">
        <f t="shared" si="23"/>
        <v>621</v>
      </c>
      <c r="AA68" s="48">
        <f t="shared" si="23"/>
        <v>657</v>
      </c>
      <c r="AB68" s="48">
        <f t="shared" si="23"/>
        <v>694</v>
      </c>
      <c r="AC68" s="82">
        <f t="shared" si="23"/>
        <v>730</v>
      </c>
      <c r="AD68" s="48">
        <f t="shared" si="24"/>
        <v>767</v>
      </c>
      <c r="AE68" s="48">
        <f t="shared" si="24"/>
        <v>803</v>
      </c>
      <c r="AF68" s="48">
        <f t="shared" si="24"/>
        <v>840</v>
      </c>
      <c r="AG68" s="48">
        <f t="shared" si="24"/>
        <v>876</v>
      </c>
      <c r="AH68" s="86">
        <f t="shared" si="24"/>
        <v>913</v>
      </c>
      <c r="AI68" s="48">
        <f t="shared" si="24"/>
        <v>949</v>
      </c>
      <c r="AJ68" s="48">
        <f t="shared" si="24"/>
        <v>986</v>
      </c>
      <c r="AK68" s="48">
        <f t="shared" si="24"/>
        <v>1022</v>
      </c>
      <c r="AL68" s="48">
        <f t="shared" si="24"/>
        <v>1059</v>
      </c>
      <c r="AM68" s="82">
        <f t="shared" si="24"/>
        <v>1096</v>
      </c>
      <c r="AN68" s="91">
        <f t="shared" si="24"/>
        <v>1278</v>
      </c>
    </row>
    <row r="69" spans="1:40" x14ac:dyDescent="0.25">
      <c r="A69" s="48">
        <f>'Pokemon Data'!A68</f>
        <v>67</v>
      </c>
      <c r="B69" s="48" t="str">
        <f>'Pokemon Data'!B68</f>
        <v>Machoke</v>
      </c>
      <c r="C69" s="57">
        <f>'Pokemon Data'!E68</f>
        <v>28</v>
      </c>
      <c r="D69" s="57">
        <f>'Pokemon Data'!I68</f>
        <v>190</v>
      </c>
      <c r="E69" s="57">
        <f>'Pokemon Data'!J68</f>
        <v>177</v>
      </c>
      <c r="F69" s="57">
        <f>'Pokemon Data'!K68</f>
        <v>125</v>
      </c>
      <c r="G69" s="57">
        <f t="shared" si="25"/>
        <v>205</v>
      </c>
      <c r="H69" s="57">
        <f t="shared" si="26"/>
        <v>192</v>
      </c>
      <c r="I69" s="57">
        <f t="shared" si="27"/>
        <v>140</v>
      </c>
      <c r="J69" s="82">
        <f t="shared" si="22"/>
        <v>28</v>
      </c>
      <c r="K69" s="48">
        <f t="shared" si="22"/>
        <v>90</v>
      </c>
      <c r="L69" s="48">
        <f t="shared" si="22"/>
        <v>151</v>
      </c>
      <c r="M69" s="48">
        <f t="shared" si="22"/>
        <v>212</v>
      </c>
      <c r="N69" s="86">
        <f t="shared" si="22"/>
        <v>274</v>
      </c>
      <c r="O69" s="48">
        <f t="shared" si="22"/>
        <v>335</v>
      </c>
      <c r="P69" s="48">
        <f t="shared" si="22"/>
        <v>396</v>
      </c>
      <c r="Q69" s="48">
        <f t="shared" si="22"/>
        <v>457</v>
      </c>
      <c r="R69" s="48">
        <f t="shared" si="22"/>
        <v>519</v>
      </c>
      <c r="S69" s="82">
        <f t="shared" si="22"/>
        <v>580</v>
      </c>
      <c r="T69" s="48">
        <f t="shared" si="23"/>
        <v>638</v>
      </c>
      <c r="U69" s="48">
        <f t="shared" si="23"/>
        <v>696</v>
      </c>
      <c r="V69" s="48">
        <f t="shared" si="23"/>
        <v>754</v>
      </c>
      <c r="W69" s="48">
        <f t="shared" si="23"/>
        <v>812</v>
      </c>
      <c r="X69" s="86">
        <f t="shared" si="23"/>
        <v>870</v>
      </c>
      <c r="Y69" s="48">
        <f t="shared" si="23"/>
        <v>928</v>
      </c>
      <c r="Z69" s="48">
        <f t="shared" si="23"/>
        <v>986</v>
      </c>
      <c r="AA69" s="48">
        <f t="shared" si="23"/>
        <v>1044</v>
      </c>
      <c r="AB69" s="48">
        <f t="shared" si="23"/>
        <v>1102</v>
      </c>
      <c r="AC69" s="82">
        <f t="shared" si="23"/>
        <v>1160</v>
      </c>
      <c r="AD69" s="48">
        <f t="shared" si="24"/>
        <v>1218</v>
      </c>
      <c r="AE69" s="48">
        <f t="shared" si="24"/>
        <v>1276</v>
      </c>
      <c r="AF69" s="48">
        <f t="shared" si="24"/>
        <v>1335</v>
      </c>
      <c r="AG69" s="48">
        <f t="shared" si="24"/>
        <v>1393</v>
      </c>
      <c r="AH69" s="86">
        <f t="shared" si="24"/>
        <v>1451</v>
      </c>
      <c r="AI69" s="48">
        <f t="shared" si="24"/>
        <v>1509</v>
      </c>
      <c r="AJ69" s="48">
        <f t="shared" si="24"/>
        <v>1567</v>
      </c>
      <c r="AK69" s="48">
        <f t="shared" si="24"/>
        <v>1625</v>
      </c>
      <c r="AL69" s="48">
        <f t="shared" si="24"/>
        <v>1683</v>
      </c>
      <c r="AM69" s="82">
        <f t="shared" si="24"/>
        <v>1741</v>
      </c>
      <c r="AN69" s="91">
        <f t="shared" si="24"/>
        <v>2031</v>
      </c>
    </row>
    <row r="70" spans="1:40" x14ac:dyDescent="0.25">
      <c r="A70" s="48">
        <f>'Pokemon Data'!A69</f>
        <v>68</v>
      </c>
      <c r="B70" s="48" t="str">
        <f>'Pokemon Data'!B69</f>
        <v>Machamp</v>
      </c>
      <c r="C70" s="57">
        <f>'Pokemon Data'!E69</f>
        <v>28</v>
      </c>
      <c r="D70" s="57">
        <f>'Pokemon Data'!I69</f>
        <v>207</v>
      </c>
      <c r="E70" s="57">
        <f>'Pokemon Data'!J69</f>
        <v>234</v>
      </c>
      <c r="F70" s="57">
        <f>'Pokemon Data'!K69</f>
        <v>159</v>
      </c>
      <c r="G70" s="57">
        <f t="shared" si="25"/>
        <v>222</v>
      </c>
      <c r="H70" s="57">
        <f t="shared" si="26"/>
        <v>249</v>
      </c>
      <c r="I70" s="57">
        <f t="shared" si="27"/>
        <v>174</v>
      </c>
      <c r="J70" s="82">
        <f t="shared" si="22"/>
        <v>43</v>
      </c>
      <c r="K70" s="48">
        <f t="shared" si="22"/>
        <v>135</v>
      </c>
      <c r="L70" s="48">
        <f t="shared" si="22"/>
        <v>227</v>
      </c>
      <c r="M70" s="48">
        <f t="shared" si="22"/>
        <v>320</v>
      </c>
      <c r="N70" s="86">
        <f t="shared" si="22"/>
        <v>412</v>
      </c>
      <c r="O70" s="48">
        <f t="shared" si="22"/>
        <v>504</v>
      </c>
      <c r="P70" s="48">
        <f t="shared" si="22"/>
        <v>596</v>
      </c>
      <c r="Q70" s="48">
        <f t="shared" si="22"/>
        <v>689</v>
      </c>
      <c r="R70" s="48">
        <f t="shared" si="22"/>
        <v>781</v>
      </c>
      <c r="S70" s="82">
        <f t="shared" si="22"/>
        <v>873</v>
      </c>
      <c r="T70" s="48">
        <f t="shared" si="23"/>
        <v>960</v>
      </c>
      <c r="U70" s="48">
        <f t="shared" si="23"/>
        <v>1048</v>
      </c>
      <c r="V70" s="48">
        <f t="shared" si="23"/>
        <v>1135</v>
      </c>
      <c r="W70" s="48">
        <f t="shared" si="23"/>
        <v>1222</v>
      </c>
      <c r="X70" s="86">
        <f t="shared" si="23"/>
        <v>1310</v>
      </c>
      <c r="Y70" s="48">
        <f t="shared" si="23"/>
        <v>1397</v>
      </c>
      <c r="Z70" s="48">
        <f t="shared" si="23"/>
        <v>1484</v>
      </c>
      <c r="AA70" s="48">
        <f t="shared" si="23"/>
        <v>1571</v>
      </c>
      <c r="AB70" s="48">
        <f t="shared" si="23"/>
        <v>1659</v>
      </c>
      <c r="AC70" s="82">
        <f t="shared" si="23"/>
        <v>1746</v>
      </c>
      <c r="AD70" s="48">
        <f t="shared" si="24"/>
        <v>1833</v>
      </c>
      <c r="AE70" s="48">
        <f t="shared" si="24"/>
        <v>1921</v>
      </c>
      <c r="AF70" s="48">
        <f t="shared" si="24"/>
        <v>2008</v>
      </c>
      <c r="AG70" s="48">
        <f t="shared" si="24"/>
        <v>2095</v>
      </c>
      <c r="AH70" s="86">
        <f t="shared" si="24"/>
        <v>2183</v>
      </c>
      <c r="AI70" s="48">
        <f t="shared" si="24"/>
        <v>2270</v>
      </c>
      <c r="AJ70" s="48">
        <f t="shared" si="24"/>
        <v>2358</v>
      </c>
      <c r="AK70" s="48">
        <f t="shared" si="24"/>
        <v>2445</v>
      </c>
      <c r="AL70" s="48">
        <f t="shared" si="24"/>
        <v>2532</v>
      </c>
      <c r="AM70" s="82">
        <f t="shared" si="24"/>
        <v>2620</v>
      </c>
      <c r="AN70" s="91">
        <f t="shared" si="24"/>
        <v>3056</v>
      </c>
    </row>
    <row r="71" spans="1:40" x14ac:dyDescent="0.25">
      <c r="A71" s="48">
        <f>'Pokemon Data'!A70</f>
        <v>69</v>
      </c>
      <c r="B71" s="48" t="str">
        <f>'Pokemon Data'!B70</f>
        <v>Bellsprout</v>
      </c>
      <c r="C71" s="57">
        <f>'Pokemon Data'!E70</f>
        <v>29</v>
      </c>
      <c r="D71" s="57">
        <f>'Pokemon Data'!I70</f>
        <v>137</v>
      </c>
      <c r="E71" s="57">
        <f>'Pokemon Data'!J70</f>
        <v>139</v>
      </c>
      <c r="F71" s="57">
        <f>'Pokemon Data'!K70</f>
        <v>61</v>
      </c>
      <c r="G71" s="57">
        <f t="shared" si="25"/>
        <v>152</v>
      </c>
      <c r="H71" s="57">
        <f t="shared" si="26"/>
        <v>154</v>
      </c>
      <c r="I71" s="57">
        <f t="shared" si="27"/>
        <v>76</v>
      </c>
      <c r="J71" s="82">
        <f t="shared" si="22"/>
        <v>14</v>
      </c>
      <c r="K71" s="48">
        <f t="shared" si="22"/>
        <v>45</v>
      </c>
      <c r="L71" s="48">
        <f t="shared" si="22"/>
        <v>77</v>
      </c>
      <c r="M71" s="48">
        <f t="shared" si="22"/>
        <v>108</v>
      </c>
      <c r="N71" s="86">
        <f t="shared" si="22"/>
        <v>139</v>
      </c>
      <c r="O71" s="48">
        <f t="shared" si="22"/>
        <v>170</v>
      </c>
      <c r="P71" s="48">
        <f t="shared" si="22"/>
        <v>201</v>
      </c>
      <c r="Q71" s="48">
        <f t="shared" si="22"/>
        <v>233</v>
      </c>
      <c r="R71" s="48">
        <f t="shared" si="22"/>
        <v>264</v>
      </c>
      <c r="S71" s="82">
        <f t="shared" si="22"/>
        <v>295</v>
      </c>
      <c r="T71" s="48">
        <f t="shared" si="23"/>
        <v>324</v>
      </c>
      <c r="U71" s="48">
        <f t="shared" si="23"/>
        <v>354</v>
      </c>
      <c r="V71" s="48">
        <f t="shared" si="23"/>
        <v>384</v>
      </c>
      <c r="W71" s="48">
        <f t="shared" si="23"/>
        <v>413</v>
      </c>
      <c r="X71" s="86">
        <f t="shared" si="23"/>
        <v>443</v>
      </c>
      <c r="Y71" s="48">
        <f t="shared" si="23"/>
        <v>472</v>
      </c>
      <c r="Z71" s="48">
        <f t="shared" si="23"/>
        <v>502</v>
      </c>
      <c r="AA71" s="48">
        <f t="shared" si="23"/>
        <v>531</v>
      </c>
      <c r="AB71" s="48">
        <f t="shared" si="23"/>
        <v>561</v>
      </c>
      <c r="AC71" s="82">
        <f t="shared" si="23"/>
        <v>590</v>
      </c>
      <c r="AD71" s="48">
        <f t="shared" si="24"/>
        <v>620</v>
      </c>
      <c r="AE71" s="48">
        <f t="shared" si="24"/>
        <v>649</v>
      </c>
      <c r="AF71" s="48">
        <f t="shared" si="24"/>
        <v>679</v>
      </c>
      <c r="AG71" s="48">
        <f t="shared" si="24"/>
        <v>708</v>
      </c>
      <c r="AH71" s="86">
        <f t="shared" si="24"/>
        <v>738</v>
      </c>
      <c r="AI71" s="48">
        <f t="shared" si="24"/>
        <v>767</v>
      </c>
      <c r="AJ71" s="48">
        <f t="shared" si="24"/>
        <v>797</v>
      </c>
      <c r="AK71" s="48">
        <f t="shared" si="24"/>
        <v>827</v>
      </c>
      <c r="AL71" s="48">
        <f t="shared" si="24"/>
        <v>856</v>
      </c>
      <c r="AM71" s="82">
        <f t="shared" si="24"/>
        <v>886</v>
      </c>
      <c r="AN71" s="91">
        <f t="shared" si="24"/>
        <v>1033</v>
      </c>
    </row>
    <row r="72" spans="1:40" x14ac:dyDescent="0.25">
      <c r="A72" s="48">
        <f>'Pokemon Data'!A71</f>
        <v>70</v>
      </c>
      <c r="B72" s="48" t="str">
        <f>'Pokemon Data'!B71</f>
        <v>Weepinbell</v>
      </c>
      <c r="C72" s="57">
        <f>'Pokemon Data'!E71</f>
        <v>29</v>
      </c>
      <c r="D72" s="57">
        <f>'Pokemon Data'!I71</f>
        <v>163</v>
      </c>
      <c r="E72" s="57">
        <f>'Pokemon Data'!J71</f>
        <v>172</v>
      </c>
      <c r="F72" s="57">
        <f>'Pokemon Data'!K71</f>
        <v>92</v>
      </c>
      <c r="G72" s="57">
        <f t="shared" si="25"/>
        <v>178</v>
      </c>
      <c r="H72" s="57">
        <f t="shared" si="26"/>
        <v>187</v>
      </c>
      <c r="I72" s="57">
        <f t="shared" si="27"/>
        <v>107</v>
      </c>
      <c r="J72" s="82">
        <f t="shared" si="22"/>
        <v>22</v>
      </c>
      <c r="K72" s="48">
        <f t="shared" si="22"/>
        <v>71</v>
      </c>
      <c r="L72" s="48">
        <f t="shared" si="22"/>
        <v>120</v>
      </c>
      <c r="M72" s="48">
        <f t="shared" si="22"/>
        <v>168</v>
      </c>
      <c r="N72" s="86">
        <f t="shared" si="22"/>
        <v>217</v>
      </c>
      <c r="O72" s="48">
        <f t="shared" si="22"/>
        <v>266</v>
      </c>
      <c r="P72" s="48">
        <f t="shared" si="22"/>
        <v>314</v>
      </c>
      <c r="Q72" s="48">
        <f t="shared" si="22"/>
        <v>363</v>
      </c>
      <c r="R72" s="48">
        <f t="shared" si="22"/>
        <v>412</v>
      </c>
      <c r="S72" s="82">
        <f t="shared" si="22"/>
        <v>460</v>
      </c>
      <c r="T72" s="48">
        <f t="shared" si="23"/>
        <v>506</v>
      </c>
      <c r="U72" s="48">
        <f t="shared" si="23"/>
        <v>552</v>
      </c>
      <c r="V72" s="48">
        <f t="shared" si="23"/>
        <v>598</v>
      </c>
      <c r="W72" s="48">
        <f t="shared" si="23"/>
        <v>644</v>
      </c>
      <c r="X72" s="86">
        <f t="shared" si="23"/>
        <v>690</v>
      </c>
      <c r="Y72" s="48">
        <f t="shared" si="23"/>
        <v>736</v>
      </c>
      <c r="Z72" s="48">
        <f t="shared" si="23"/>
        <v>782</v>
      </c>
      <c r="AA72" s="48">
        <f t="shared" si="23"/>
        <v>828</v>
      </c>
      <c r="AB72" s="48">
        <f t="shared" si="23"/>
        <v>874</v>
      </c>
      <c r="AC72" s="82">
        <f t="shared" si="23"/>
        <v>921</v>
      </c>
      <c r="AD72" s="48">
        <f t="shared" si="24"/>
        <v>967</v>
      </c>
      <c r="AE72" s="48">
        <f t="shared" si="24"/>
        <v>1013</v>
      </c>
      <c r="AF72" s="48">
        <f t="shared" si="24"/>
        <v>1059</v>
      </c>
      <c r="AG72" s="48">
        <f t="shared" si="24"/>
        <v>1105</v>
      </c>
      <c r="AH72" s="86">
        <f t="shared" si="24"/>
        <v>1151</v>
      </c>
      <c r="AI72" s="48">
        <f t="shared" si="24"/>
        <v>1197</v>
      </c>
      <c r="AJ72" s="48">
        <f t="shared" si="24"/>
        <v>1243</v>
      </c>
      <c r="AK72" s="48">
        <f t="shared" si="24"/>
        <v>1289</v>
      </c>
      <c r="AL72" s="48">
        <f t="shared" si="24"/>
        <v>1335</v>
      </c>
      <c r="AM72" s="82">
        <f t="shared" si="24"/>
        <v>1381</v>
      </c>
      <c r="AN72" s="91">
        <f t="shared" si="24"/>
        <v>1611</v>
      </c>
    </row>
    <row r="73" spans="1:40" x14ac:dyDescent="0.25">
      <c r="A73" s="48">
        <f>'Pokemon Data'!A72</f>
        <v>71</v>
      </c>
      <c r="B73" s="48" t="str">
        <f>'Pokemon Data'!B72</f>
        <v>Victreebel</v>
      </c>
      <c r="C73" s="57">
        <f>'Pokemon Data'!E72</f>
        <v>29</v>
      </c>
      <c r="D73" s="57">
        <f>'Pokemon Data'!I72</f>
        <v>190</v>
      </c>
      <c r="E73" s="57">
        <f>'Pokemon Data'!J72</f>
        <v>207</v>
      </c>
      <c r="F73" s="57">
        <f>'Pokemon Data'!K72</f>
        <v>135</v>
      </c>
      <c r="G73" s="57">
        <f t="shared" si="25"/>
        <v>205</v>
      </c>
      <c r="H73" s="57">
        <f t="shared" si="26"/>
        <v>222</v>
      </c>
      <c r="I73" s="57">
        <f t="shared" si="27"/>
        <v>150</v>
      </c>
      <c r="J73" s="82">
        <f t="shared" ref="J73:S82" si="28">MAX(10,INT(SQRT($G73*$I73)*$H73*J$1^2/10))</f>
        <v>34</v>
      </c>
      <c r="K73" s="48">
        <f t="shared" si="28"/>
        <v>107</v>
      </c>
      <c r="L73" s="48">
        <f t="shared" si="28"/>
        <v>181</v>
      </c>
      <c r="M73" s="48">
        <f t="shared" si="28"/>
        <v>254</v>
      </c>
      <c r="N73" s="86">
        <f t="shared" si="28"/>
        <v>327</v>
      </c>
      <c r="O73" s="48">
        <f t="shared" si="28"/>
        <v>401</v>
      </c>
      <c r="P73" s="48">
        <f t="shared" si="28"/>
        <v>474</v>
      </c>
      <c r="Q73" s="48">
        <f t="shared" si="28"/>
        <v>548</v>
      </c>
      <c r="R73" s="48">
        <f t="shared" si="28"/>
        <v>621</v>
      </c>
      <c r="S73" s="82">
        <f t="shared" si="28"/>
        <v>694</v>
      </c>
      <c r="T73" s="48">
        <f t="shared" ref="T73:AC82" si="29">MAX(10,INT(SQRT($G73*$I73)*$H73*T$1^2/10))</f>
        <v>764</v>
      </c>
      <c r="U73" s="48">
        <f t="shared" si="29"/>
        <v>833</v>
      </c>
      <c r="V73" s="48">
        <f t="shared" si="29"/>
        <v>903</v>
      </c>
      <c r="W73" s="48">
        <f t="shared" si="29"/>
        <v>972</v>
      </c>
      <c r="X73" s="86">
        <f t="shared" si="29"/>
        <v>1042</v>
      </c>
      <c r="Y73" s="48">
        <f t="shared" si="29"/>
        <v>1111</v>
      </c>
      <c r="Z73" s="48">
        <f t="shared" si="29"/>
        <v>1181</v>
      </c>
      <c r="AA73" s="48">
        <f t="shared" si="29"/>
        <v>1250</v>
      </c>
      <c r="AB73" s="48">
        <f t="shared" si="29"/>
        <v>1319</v>
      </c>
      <c r="AC73" s="82">
        <f t="shared" si="29"/>
        <v>1389</v>
      </c>
      <c r="AD73" s="48">
        <f t="shared" ref="AD73:AN82" si="30">MAX(10,INT(SQRT($G73*$I73)*$H73*AD$1^2/10))</f>
        <v>1458</v>
      </c>
      <c r="AE73" s="48">
        <f t="shared" si="30"/>
        <v>1528</v>
      </c>
      <c r="AF73" s="48">
        <f t="shared" si="30"/>
        <v>1597</v>
      </c>
      <c r="AG73" s="48">
        <f t="shared" si="30"/>
        <v>1667</v>
      </c>
      <c r="AH73" s="86">
        <f t="shared" si="30"/>
        <v>1736</v>
      </c>
      <c r="AI73" s="48">
        <f t="shared" si="30"/>
        <v>1806</v>
      </c>
      <c r="AJ73" s="48">
        <f t="shared" si="30"/>
        <v>1875</v>
      </c>
      <c r="AK73" s="48">
        <f t="shared" si="30"/>
        <v>1945</v>
      </c>
      <c r="AL73" s="48">
        <f t="shared" si="30"/>
        <v>2014</v>
      </c>
      <c r="AM73" s="82">
        <f t="shared" si="30"/>
        <v>2084</v>
      </c>
      <c r="AN73" s="91">
        <f t="shared" si="30"/>
        <v>2431</v>
      </c>
    </row>
    <row r="74" spans="1:40" x14ac:dyDescent="0.25">
      <c r="A74" s="48">
        <f>'Pokemon Data'!A73</f>
        <v>72</v>
      </c>
      <c r="B74" s="48" t="str">
        <f>'Pokemon Data'!B73</f>
        <v>Tentacool</v>
      </c>
      <c r="C74" s="57">
        <f>'Pokemon Data'!E73</f>
        <v>30</v>
      </c>
      <c r="D74" s="57">
        <f>'Pokemon Data'!I73</f>
        <v>120</v>
      </c>
      <c r="E74" s="57">
        <f>'Pokemon Data'!J73</f>
        <v>97</v>
      </c>
      <c r="F74" s="57">
        <f>'Pokemon Data'!K73</f>
        <v>149</v>
      </c>
      <c r="G74" s="57">
        <f t="shared" si="25"/>
        <v>135</v>
      </c>
      <c r="H74" s="57">
        <f t="shared" si="26"/>
        <v>112</v>
      </c>
      <c r="I74" s="57">
        <f t="shared" si="27"/>
        <v>164</v>
      </c>
      <c r="J74" s="82">
        <f t="shared" si="28"/>
        <v>14</v>
      </c>
      <c r="K74" s="48">
        <f t="shared" si="28"/>
        <v>46</v>
      </c>
      <c r="L74" s="48">
        <f t="shared" si="28"/>
        <v>77</v>
      </c>
      <c r="M74" s="48">
        <f t="shared" si="28"/>
        <v>108</v>
      </c>
      <c r="N74" s="86">
        <f t="shared" si="28"/>
        <v>140</v>
      </c>
      <c r="O74" s="48">
        <f t="shared" si="28"/>
        <v>171</v>
      </c>
      <c r="P74" s="48">
        <f t="shared" si="28"/>
        <v>203</v>
      </c>
      <c r="Q74" s="48">
        <f t="shared" si="28"/>
        <v>234</v>
      </c>
      <c r="R74" s="48">
        <f t="shared" si="28"/>
        <v>266</v>
      </c>
      <c r="S74" s="82">
        <f t="shared" si="28"/>
        <v>297</v>
      </c>
      <c r="T74" s="48">
        <f t="shared" si="29"/>
        <v>327</v>
      </c>
      <c r="U74" s="48">
        <f t="shared" si="29"/>
        <v>356</v>
      </c>
      <c r="V74" s="48">
        <f t="shared" si="29"/>
        <v>386</v>
      </c>
      <c r="W74" s="48">
        <f t="shared" si="29"/>
        <v>416</v>
      </c>
      <c r="X74" s="86">
        <f t="shared" si="29"/>
        <v>446</v>
      </c>
      <c r="Y74" s="48">
        <f t="shared" si="29"/>
        <v>475</v>
      </c>
      <c r="Z74" s="48">
        <f t="shared" si="29"/>
        <v>505</v>
      </c>
      <c r="AA74" s="48">
        <f t="shared" si="29"/>
        <v>535</v>
      </c>
      <c r="AB74" s="48">
        <f t="shared" si="29"/>
        <v>565</v>
      </c>
      <c r="AC74" s="82">
        <f t="shared" si="29"/>
        <v>594</v>
      </c>
      <c r="AD74" s="48">
        <f t="shared" si="30"/>
        <v>624</v>
      </c>
      <c r="AE74" s="48">
        <f t="shared" si="30"/>
        <v>654</v>
      </c>
      <c r="AF74" s="48">
        <f t="shared" si="30"/>
        <v>683</v>
      </c>
      <c r="AG74" s="48">
        <f t="shared" si="30"/>
        <v>713</v>
      </c>
      <c r="AH74" s="86">
        <f t="shared" si="30"/>
        <v>743</v>
      </c>
      <c r="AI74" s="48">
        <f t="shared" si="30"/>
        <v>773</v>
      </c>
      <c r="AJ74" s="48">
        <f t="shared" si="30"/>
        <v>802</v>
      </c>
      <c r="AK74" s="48">
        <f t="shared" si="30"/>
        <v>832</v>
      </c>
      <c r="AL74" s="48">
        <f t="shared" si="30"/>
        <v>862</v>
      </c>
      <c r="AM74" s="82">
        <f t="shared" si="30"/>
        <v>892</v>
      </c>
      <c r="AN74" s="91">
        <f t="shared" si="30"/>
        <v>1040</v>
      </c>
    </row>
    <row r="75" spans="1:40" x14ac:dyDescent="0.25">
      <c r="A75" s="48">
        <f>'Pokemon Data'!A74</f>
        <v>73</v>
      </c>
      <c r="B75" s="48" t="str">
        <f>'Pokemon Data'!B74</f>
        <v>Tentacruel</v>
      </c>
      <c r="C75" s="57">
        <f>'Pokemon Data'!E74</f>
        <v>30</v>
      </c>
      <c r="D75" s="57">
        <f>'Pokemon Data'!I74</f>
        <v>190</v>
      </c>
      <c r="E75" s="57">
        <f>'Pokemon Data'!J74</f>
        <v>166</v>
      </c>
      <c r="F75" s="57">
        <f>'Pokemon Data'!K74</f>
        <v>209</v>
      </c>
      <c r="G75" s="57">
        <f t="shared" si="25"/>
        <v>205</v>
      </c>
      <c r="H75" s="57">
        <f t="shared" si="26"/>
        <v>181</v>
      </c>
      <c r="I75" s="57">
        <f t="shared" si="27"/>
        <v>224</v>
      </c>
      <c r="J75" s="82">
        <f t="shared" si="28"/>
        <v>34</v>
      </c>
      <c r="K75" s="48">
        <f t="shared" si="28"/>
        <v>107</v>
      </c>
      <c r="L75" s="48">
        <f t="shared" si="28"/>
        <v>180</v>
      </c>
      <c r="M75" s="48">
        <f t="shared" si="28"/>
        <v>253</v>
      </c>
      <c r="N75" s="86">
        <f t="shared" si="28"/>
        <v>326</v>
      </c>
      <c r="O75" s="48">
        <f t="shared" si="28"/>
        <v>399</v>
      </c>
      <c r="P75" s="48">
        <f t="shared" si="28"/>
        <v>472</v>
      </c>
      <c r="Q75" s="48">
        <f t="shared" si="28"/>
        <v>546</v>
      </c>
      <c r="R75" s="48">
        <f t="shared" si="28"/>
        <v>619</v>
      </c>
      <c r="S75" s="82">
        <f t="shared" si="28"/>
        <v>692</v>
      </c>
      <c r="T75" s="48">
        <f t="shared" si="29"/>
        <v>761</v>
      </c>
      <c r="U75" s="48">
        <f t="shared" si="29"/>
        <v>830</v>
      </c>
      <c r="V75" s="48">
        <f t="shared" si="29"/>
        <v>899</v>
      </c>
      <c r="W75" s="48">
        <f t="shared" si="29"/>
        <v>969</v>
      </c>
      <c r="X75" s="86">
        <f t="shared" si="29"/>
        <v>1038</v>
      </c>
      <c r="Y75" s="48">
        <f t="shared" si="29"/>
        <v>1107</v>
      </c>
      <c r="Z75" s="48">
        <f t="shared" si="29"/>
        <v>1176</v>
      </c>
      <c r="AA75" s="48">
        <f t="shared" si="29"/>
        <v>1245</v>
      </c>
      <c r="AB75" s="48">
        <f t="shared" si="29"/>
        <v>1315</v>
      </c>
      <c r="AC75" s="82">
        <f t="shared" si="29"/>
        <v>1384</v>
      </c>
      <c r="AD75" s="48">
        <f t="shared" si="30"/>
        <v>1453</v>
      </c>
      <c r="AE75" s="48">
        <f t="shared" si="30"/>
        <v>1522</v>
      </c>
      <c r="AF75" s="48">
        <f t="shared" si="30"/>
        <v>1591</v>
      </c>
      <c r="AG75" s="48">
        <f t="shared" si="30"/>
        <v>1661</v>
      </c>
      <c r="AH75" s="86">
        <f t="shared" si="30"/>
        <v>1730</v>
      </c>
      <c r="AI75" s="48">
        <f t="shared" si="30"/>
        <v>1799</v>
      </c>
      <c r="AJ75" s="48">
        <f t="shared" si="30"/>
        <v>1868</v>
      </c>
      <c r="AK75" s="48">
        <f t="shared" si="30"/>
        <v>1938</v>
      </c>
      <c r="AL75" s="48">
        <f t="shared" si="30"/>
        <v>2007</v>
      </c>
      <c r="AM75" s="82">
        <f t="shared" si="30"/>
        <v>2076</v>
      </c>
      <c r="AN75" s="91">
        <f t="shared" si="30"/>
        <v>2422</v>
      </c>
    </row>
    <row r="76" spans="1:40" x14ac:dyDescent="0.25">
      <c r="A76" s="48">
        <f>'Pokemon Data'!A75</f>
        <v>74</v>
      </c>
      <c r="B76" s="48" t="str">
        <f>'Pokemon Data'!B75</f>
        <v>Geodude</v>
      </c>
      <c r="C76" s="57">
        <f>'Pokemon Data'!E75</f>
        <v>31</v>
      </c>
      <c r="D76" s="57">
        <f>'Pokemon Data'!I75</f>
        <v>120</v>
      </c>
      <c r="E76" s="57">
        <f>'Pokemon Data'!J75</f>
        <v>132</v>
      </c>
      <c r="F76" s="57">
        <f>'Pokemon Data'!K75</f>
        <v>132</v>
      </c>
      <c r="G76" s="57">
        <f t="shared" si="25"/>
        <v>135</v>
      </c>
      <c r="H76" s="57">
        <f t="shared" si="26"/>
        <v>147</v>
      </c>
      <c r="I76" s="57">
        <f t="shared" si="27"/>
        <v>147</v>
      </c>
      <c r="J76" s="82">
        <f t="shared" si="28"/>
        <v>18</v>
      </c>
      <c r="K76" s="48">
        <f t="shared" si="28"/>
        <v>57</v>
      </c>
      <c r="L76" s="48">
        <f t="shared" si="28"/>
        <v>96</v>
      </c>
      <c r="M76" s="48">
        <f t="shared" si="28"/>
        <v>135</v>
      </c>
      <c r="N76" s="86">
        <f t="shared" si="28"/>
        <v>174</v>
      </c>
      <c r="O76" s="48">
        <f t="shared" si="28"/>
        <v>213</v>
      </c>
      <c r="P76" s="48">
        <f t="shared" si="28"/>
        <v>252</v>
      </c>
      <c r="Q76" s="48">
        <f t="shared" si="28"/>
        <v>291</v>
      </c>
      <c r="R76" s="48">
        <f t="shared" si="28"/>
        <v>330</v>
      </c>
      <c r="S76" s="82">
        <f t="shared" si="28"/>
        <v>369</v>
      </c>
      <c r="T76" s="48">
        <f t="shared" si="29"/>
        <v>406</v>
      </c>
      <c r="U76" s="48">
        <f t="shared" si="29"/>
        <v>443</v>
      </c>
      <c r="V76" s="48">
        <f t="shared" si="29"/>
        <v>480</v>
      </c>
      <c r="W76" s="48">
        <f t="shared" si="29"/>
        <v>517</v>
      </c>
      <c r="X76" s="86">
        <f t="shared" si="29"/>
        <v>554</v>
      </c>
      <c r="Y76" s="48">
        <f t="shared" si="29"/>
        <v>591</v>
      </c>
      <c r="Z76" s="48">
        <f t="shared" si="29"/>
        <v>628</v>
      </c>
      <c r="AA76" s="48">
        <f t="shared" si="29"/>
        <v>665</v>
      </c>
      <c r="AB76" s="48">
        <f t="shared" si="29"/>
        <v>702</v>
      </c>
      <c r="AC76" s="82">
        <f t="shared" si="29"/>
        <v>739</v>
      </c>
      <c r="AD76" s="48">
        <f t="shared" si="30"/>
        <v>776</v>
      </c>
      <c r="AE76" s="48">
        <f t="shared" si="30"/>
        <v>812</v>
      </c>
      <c r="AF76" s="48">
        <f t="shared" si="30"/>
        <v>849</v>
      </c>
      <c r="AG76" s="48">
        <f t="shared" si="30"/>
        <v>886</v>
      </c>
      <c r="AH76" s="86">
        <f t="shared" si="30"/>
        <v>923</v>
      </c>
      <c r="AI76" s="48">
        <f t="shared" si="30"/>
        <v>960</v>
      </c>
      <c r="AJ76" s="48">
        <f t="shared" si="30"/>
        <v>997</v>
      </c>
      <c r="AK76" s="48">
        <f t="shared" si="30"/>
        <v>1034</v>
      </c>
      <c r="AL76" s="48">
        <f t="shared" si="30"/>
        <v>1071</v>
      </c>
      <c r="AM76" s="82">
        <f t="shared" si="30"/>
        <v>1108</v>
      </c>
      <c r="AN76" s="91">
        <f t="shared" si="30"/>
        <v>1293</v>
      </c>
    </row>
    <row r="77" spans="1:40" x14ac:dyDescent="0.25">
      <c r="A77" s="48">
        <f>'Pokemon Data'!A76</f>
        <v>75</v>
      </c>
      <c r="B77" s="48" t="str">
        <f>'Pokemon Data'!B76</f>
        <v>Graveler</v>
      </c>
      <c r="C77" s="57">
        <f>'Pokemon Data'!E76</f>
        <v>31</v>
      </c>
      <c r="D77" s="57">
        <f>'Pokemon Data'!I76</f>
        <v>146</v>
      </c>
      <c r="E77" s="57">
        <f>'Pokemon Data'!J76</f>
        <v>164</v>
      </c>
      <c r="F77" s="57">
        <f>'Pokemon Data'!K76</f>
        <v>164</v>
      </c>
      <c r="G77" s="57">
        <f t="shared" si="25"/>
        <v>161</v>
      </c>
      <c r="H77" s="57">
        <f t="shared" si="26"/>
        <v>179</v>
      </c>
      <c r="I77" s="57">
        <f t="shared" si="27"/>
        <v>179</v>
      </c>
      <c r="J77" s="82">
        <f t="shared" si="28"/>
        <v>26</v>
      </c>
      <c r="K77" s="48">
        <f t="shared" si="28"/>
        <v>84</v>
      </c>
      <c r="L77" s="48">
        <f t="shared" si="28"/>
        <v>141</v>
      </c>
      <c r="M77" s="48">
        <f t="shared" si="28"/>
        <v>198</v>
      </c>
      <c r="N77" s="86">
        <f t="shared" si="28"/>
        <v>255</v>
      </c>
      <c r="O77" s="48">
        <f t="shared" si="28"/>
        <v>313</v>
      </c>
      <c r="P77" s="48">
        <f t="shared" si="28"/>
        <v>370</v>
      </c>
      <c r="Q77" s="48">
        <f t="shared" si="28"/>
        <v>427</v>
      </c>
      <c r="R77" s="48">
        <f t="shared" si="28"/>
        <v>485</v>
      </c>
      <c r="S77" s="82">
        <f t="shared" si="28"/>
        <v>542</v>
      </c>
      <c r="T77" s="48">
        <f t="shared" si="29"/>
        <v>596</v>
      </c>
      <c r="U77" s="48">
        <f t="shared" si="29"/>
        <v>650</v>
      </c>
      <c r="V77" s="48">
        <f t="shared" si="29"/>
        <v>705</v>
      </c>
      <c r="W77" s="48">
        <f t="shared" si="29"/>
        <v>759</v>
      </c>
      <c r="X77" s="86">
        <f t="shared" si="29"/>
        <v>813</v>
      </c>
      <c r="Y77" s="48">
        <f t="shared" si="29"/>
        <v>867</v>
      </c>
      <c r="Z77" s="48">
        <f t="shared" si="29"/>
        <v>921</v>
      </c>
      <c r="AA77" s="48">
        <f t="shared" si="29"/>
        <v>976</v>
      </c>
      <c r="AB77" s="48">
        <f t="shared" si="29"/>
        <v>1030</v>
      </c>
      <c r="AC77" s="82">
        <f t="shared" si="29"/>
        <v>1084</v>
      </c>
      <c r="AD77" s="48">
        <f t="shared" si="30"/>
        <v>1138</v>
      </c>
      <c r="AE77" s="48">
        <f t="shared" si="30"/>
        <v>1192</v>
      </c>
      <c r="AF77" s="48">
        <f t="shared" si="30"/>
        <v>1247</v>
      </c>
      <c r="AG77" s="48">
        <f t="shared" si="30"/>
        <v>1301</v>
      </c>
      <c r="AH77" s="86">
        <f t="shared" si="30"/>
        <v>1355</v>
      </c>
      <c r="AI77" s="48">
        <f t="shared" si="30"/>
        <v>1409</v>
      </c>
      <c r="AJ77" s="48">
        <f t="shared" si="30"/>
        <v>1464</v>
      </c>
      <c r="AK77" s="48">
        <f t="shared" si="30"/>
        <v>1518</v>
      </c>
      <c r="AL77" s="48">
        <f t="shared" si="30"/>
        <v>1572</v>
      </c>
      <c r="AM77" s="82">
        <f t="shared" si="30"/>
        <v>1626</v>
      </c>
      <c r="AN77" s="91">
        <f t="shared" si="30"/>
        <v>1897</v>
      </c>
    </row>
    <row r="78" spans="1:40" x14ac:dyDescent="0.25">
      <c r="A78" s="48">
        <f>'Pokemon Data'!A77</f>
        <v>76</v>
      </c>
      <c r="B78" s="48" t="str">
        <f>'Pokemon Data'!B77</f>
        <v>Golem</v>
      </c>
      <c r="C78" s="57">
        <f>'Pokemon Data'!E77</f>
        <v>31</v>
      </c>
      <c r="D78" s="57">
        <f>'Pokemon Data'!I77</f>
        <v>190</v>
      </c>
      <c r="E78" s="57">
        <f>'Pokemon Data'!J77</f>
        <v>211</v>
      </c>
      <c r="F78" s="57">
        <f>'Pokemon Data'!K77</f>
        <v>198</v>
      </c>
      <c r="G78" s="57">
        <f t="shared" si="25"/>
        <v>205</v>
      </c>
      <c r="H78" s="57">
        <f t="shared" si="26"/>
        <v>226</v>
      </c>
      <c r="I78" s="57">
        <f t="shared" si="27"/>
        <v>213</v>
      </c>
      <c r="J78" s="82">
        <f t="shared" si="28"/>
        <v>41</v>
      </c>
      <c r="K78" s="48">
        <f t="shared" si="28"/>
        <v>130</v>
      </c>
      <c r="L78" s="48">
        <f t="shared" si="28"/>
        <v>219</v>
      </c>
      <c r="M78" s="48">
        <f t="shared" si="28"/>
        <v>308</v>
      </c>
      <c r="N78" s="86">
        <f t="shared" si="28"/>
        <v>397</v>
      </c>
      <c r="O78" s="48">
        <f t="shared" si="28"/>
        <v>486</v>
      </c>
      <c r="P78" s="48">
        <f t="shared" si="28"/>
        <v>575</v>
      </c>
      <c r="Q78" s="48">
        <f t="shared" si="28"/>
        <v>664</v>
      </c>
      <c r="R78" s="48">
        <f t="shared" si="28"/>
        <v>753</v>
      </c>
      <c r="S78" s="82">
        <f t="shared" si="28"/>
        <v>843</v>
      </c>
      <c r="T78" s="48">
        <f t="shared" si="29"/>
        <v>927</v>
      </c>
      <c r="U78" s="48">
        <f t="shared" si="29"/>
        <v>1011</v>
      </c>
      <c r="V78" s="48">
        <f t="shared" si="29"/>
        <v>1095</v>
      </c>
      <c r="W78" s="48">
        <f t="shared" si="29"/>
        <v>1179</v>
      </c>
      <c r="X78" s="86">
        <f t="shared" si="29"/>
        <v>1264</v>
      </c>
      <c r="Y78" s="48">
        <f t="shared" si="29"/>
        <v>1348</v>
      </c>
      <c r="Z78" s="48">
        <f t="shared" si="29"/>
        <v>1432</v>
      </c>
      <c r="AA78" s="48">
        <f t="shared" si="29"/>
        <v>1516</v>
      </c>
      <c r="AB78" s="48">
        <f t="shared" si="29"/>
        <v>1601</v>
      </c>
      <c r="AC78" s="82">
        <f t="shared" si="29"/>
        <v>1685</v>
      </c>
      <c r="AD78" s="48">
        <f t="shared" si="30"/>
        <v>1769</v>
      </c>
      <c r="AE78" s="48">
        <f t="shared" si="30"/>
        <v>1854</v>
      </c>
      <c r="AF78" s="48">
        <f t="shared" si="30"/>
        <v>1938</v>
      </c>
      <c r="AG78" s="48">
        <f t="shared" si="30"/>
        <v>2022</v>
      </c>
      <c r="AH78" s="86">
        <f t="shared" si="30"/>
        <v>2106</v>
      </c>
      <c r="AI78" s="48">
        <f t="shared" si="30"/>
        <v>2191</v>
      </c>
      <c r="AJ78" s="48">
        <f t="shared" si="30"/>
        <v>2275</v>
      </c>
      <c r="AK78" s="48">
        <f t="shared" si="30"/>
        <v>2359</v>
      </c>
      <c r="AL78" s="48">
        <f t="shared" si="30"/>
        <v>2444</v>
      </c>
      <c r="AM78" s="82">
        <f t="shared" si="30"/>
        <v>2528</v>
      </c>
      <c r="AN78" s="91">
        <f t="shared" si="30"/>
        <v>2949</v>
      </c>
    </row>
    <row r="79" spans="1:40" x14ac:dyDescent="0.25">
      <c r="A79" s="48">
        <f>'Pokemon Data'!A78</f>
        <v>77</v>
      </c>
      <c r="B79" s="48" t="str">
        <f>'Pokemon Data'!B78</f>
        <v>Ponyta</v>
      </c>
      <c r="C79" s="57">
        <f>'Pokemon Data'!E78</f>
        <v>32</v>
      </c>
      <c r="D79" s="57">
        <f>'Pokemon Data'!I78</f>
        <v>137</v>
      </c>
      <c r="E79" s="57">
        <f>'Pokemon Data'!J78</f>
        <v>170</v>
      </c>
      <c r="F79" s="57">
        <f>'Pokemon Data'!K78</f>
        <v>127</v>
      </c>
      <c r="G79" s="57">
        <f t="shared" si="25"/>
        <v>152</v>
      </c>
      <c r="H79" s="57">
        <f t="shared" si="26"/>
        <v>185</v>
      </c>
      <c r="I79" s="57">
        <f t="shared" si="27"/>
        <v>142</v>
      </c>
      <c r="J79" s="82">
        <f t="shared" si="28"/>
        <v>24</v>
      </c>
      <c r="K79" s="48">
        <f t="shared" si="28"/>
        <v>75</v>
      </c>
      <c r="L79" s="48">
        <f t="shared" si="28"/>
        <v>126</v>
      </c>
      <c r="M79" s="48">
        <f t="shared" si="28"/>
        <v>177</v>
      </c>
      <c r="N79" s="86">
        <f t="shared" si="28"/>
        <v>228</v>
      </c>
      <c r="O79" s="48">
        <f t="shared" si="28"/>
        <v>280</v>
      </c>
      <c r="P79" s="48">
        <f t="shared" si="28"/>
        <v>331</v>
      </c>
      <c r="Q79" s="48">
        <f t="shared" si="28"/>
        <v>382</v>
      </c>
      <c r="R79" s="48">
        <f t="shared" si="28"/>
        <v>433</v>
      </c>
      <c r="S79" s="82">
        <f t="shared" si="28"/>
        <v>485</v>
      </c>
      <c r="T79" s="48">
        <f t="shared" si="29"/>
        <v>533</v>
      </c>
      <c r="U79" s="48">
        <f t="shared" si="29"/>
        <v>582</v>
      </c>
      <c r="V79" s="48">
        <f t="shared" si="29"/>
        <v>630</v>
      </c>
      <c r="W79" s="48">
        <f t="shared" si="29"/>
        <v>679</v>
      </c>
      <c r="X79" s="86">
        <f t="shared" si="29"/>
        <v>727</v>
      </c>
      <c r="Y79" s="48">
        <f t="shared" si="29"/>
        <v>776</v>
      </c>
      <c r="Z79" s="48">
        <f t="shared" si="29"/>
        <v>824</v>
      </c>
      <c r="AA79" s="48">
        <f t="shared" si="29"/>
        <v>873</v>
      </c>
      <c r="AB79" s="48">
        <f t="shared" si="29"/>
        <v>921</v>
      </c>
      <c r="AC79" s="82">
        <f t="shared" si="29"/>
        <v>969</v>
      </c>
      <c r="AD79" s="48">
        <f t="shared" si="30"/>
        <v>1018</v>
      </c>
      <c r="AE79" s="48">
        <f t="shared" si="30"/>
        <v>1067</v>
      </c>
      <c r="AF79" s="48">
        <f t="shared" si="30"/>
        <v>1115</v>
      </c>
      <c r="AG79" s="48">
        <f t="shared" si="30"/>
        <v>1164</v>
      </c>
      <c r="AH79" s="86">
        <f t="shared" si="30"/>
        <v>1212</v>
      </c>
      <c r="AI79" s="48">
        <f t="shared" si="30"/>
        <v>1261</v>
      </c>
      <c r="AJ79" s="48">
        <f t="shared" si="30"/>
        <v>1309</v>
      </c>
      <c r="AK79" s="48">
        <f t="shared" si="30"/>
        <v>1358</v>
      </c>
      <c r="AL79" s="48">
        <f t="shared" si="30"/>
        <v>1406</v>
      </c>
      <c r="AM79" s="82">
        <f t="shared" si="30"/>
        <v>1455</v>
      </c>
      <c r="AN79" s="91">
        <f t="shared" si="30"/>
        <v>1697</v>
      </c>
    </row>
    <row r="80" spans="1:40" x14ac:dyDescent="0.25">
      <c r="A80" s="48">
        <f>'Pokemon Data'!A79</f>
        <v>78</v>
      </c>
      <c r="B80" s="48" t="str">
        <f>'Pokemon Data'!B79</f>
        <v>Rapidash</v>
      </c>
      <c r="C80" s="57">
        <f>'Pokemon Data'!E79</f>
        <v>32</v>
      </c>
      <c r="D80" s="57">
        <f>'Pokemon Data'!I79</f>
        <v>163</v>
      </c>
      <c r="E80" s="57">
        <f>'Pokemon Data'!J79</f>
        <v>207</v>
      </c>
      <c r="F80" s="57">
        <f>'Pokemon Data'!K79</f>
        <v>162</v>
      </c>
      <c r="G80" s="57">
        <f t="shared" si="25"/>
        <v>178</v>
      </c>
      <c r="H80" s="57">
        <f t="shared" si="26"/>
        <v>222</v>
      </c>
      <c r="I80" s="57">
        <f t="shared" si="27"/>
        <v>177</v>
      </c>
      <c r="J80" s="82">
        <f t="shared" si="28"/>
        <v>34</v>
      </c>
      <c r="K80" s="48">
        <f t="shared" si="28"/>
        <v>109</v>
      </c>
      <c r="L80" s="48">
        <f t="shared" si="28"/>
        <v>183</v>
      </c>
      <c r="M80" s="48">
        <f t="shared" si="28"/>
        <v>257</v>
      </c>
      <c r="N80" s="86">
        <f t="shared" si="28"/>
        <v>331</v>
      </c>
      <c r="O80" s="48">
        <f t="shared" si="28"/>
        <v>406</v>
      </c>
      <c r="P80" s="48">
        <f t="shared" si="28"/>
        <v>480</v>
      </c>
      <c r="Q80" s="48">
        <f t="shared" si="28"/>
        <v>554</v>
      </c>
      <c r="R80" s="48">
        <f t="shared" si="28"/>
        <v>629</v>
      </c>
      <c r="S80" s="82">
        <f t="shared" si="28"/>
        <v>703</v>
      </c>
      <c r="T80" s="48">
        <f t="shared" si="29"/>
        <v>773</v>
      </c>
      <c r="U80" s="48">
        <f t="shared" si="29"/>
        <v>843</v>
      </c>
      <c r="V80" s="48">
        <f t="shared" si="29"/>
        <v>914</v>
      </c>
      <c r="W80" s="48">
        <f t="shared" si="29"/>
        <v>984</v>
      </c>
      <c r="X80" s="86">
        <f t="shared" si="29"/>
        <v>1054</v>
      </c>
      <c r="Y80" s="48">
        <f t="shared" si="29"/>
        <v>1125</v>
      </c>
      <c r="Z80" s="48">
        <f t="shared" si="29"/>
        <v>1195</v>
      </c>
      <c r="AA80" s="48">
        <f t="shared" si="29"/>
        <v>1265</v>
      </c>
      <c r="AB80" s="48">
        <f t="shared" si="29"/>
        <v>1336</v>
      </c>
      <c r="AC80" s="82">
        <f t="shared" si="29"/>
        <v>1406</v>
      </c>
      <c r="AD80" s="48">
        <f t="shared" si="30"/>
        <v>1476</v>
      </c>
      <c r="AE80" s="48">
        <f t="shared" si="30"/>
        <v>1546</v>
      </c>
      <c r="AF80" s="48">
        <f t="shared" si="30"/>
        <v>1617</v>
      </c>
      <c r="AG80" s="48">
        <f t="shared" si="30"/>
        <v>1687</v>
      </c>
      <c r="AH80" s="86">
        <f t="shared" si="30"/>
        <v>1757</v>
      </c>
      <c r="AI80" s="48">
        <f t="shared" si="30"/>
        <v>1828</v>
      </c>
      <c r="AJ80" s="48">
        <f t="shared" si="30"/>
        <v>1898</v>
      </c>
      <c r="AK80" s="48">
        <f t="shared" si="30"/>
        <v>1969</v>
      </c>
      <c r="AL80" s="48">
        <f t="shared" si="30"/>
        <v>2039</v>
      </c>
      <c r="AM80" s="82">
        <f t="shared" si="30"/>
        <v>2109</v>
      </c>
      <c r="AN80" s="91">
        <f t="shared" si="30"/>
        <v>2461</v>
      </c>
    </row>
    <row r="81" spans="1:40" x14ac:dyDescent="0.25">
      <c r="A81" s="48">
        <f>'Pokemon Data'!A80</f>
        <v>79</v>
      </c>
      <c r="B81" s="48" t="str">
        <f>'Pokemon Data'!B80</f>
        <v>Slowpoke</v>
      </c>
      <c r="C81" s="57">
        <f>'Pokemon Data'!E80</f>
        <v>33</v>
      </c>
      <c r="D81" s="57">
        <f>'Pokemon Data'!I80</f>
        <v>207</v>
      </c>
      <c r="E81" s="57">
        <f>'Pokemon Data'!J80</f>
        <v>109</v>
      </c>
      <c r="F81" s="57">
        <f>'Pokemon Data'!K80</f>
        <v>98</v>
      </c>
      <c r="G81" s="57">
        <f t="shared" si="25"/>
        <v>222</v>
      </c>
      <c r="H81" s="57">
        <f t="shared" si="26"/>
        <v>124</v>
      </c>
      <c r="I81" s="57">
        <f t="shared" si="27"/>
        <v>113</v>
      </c>
      <c r="J81" s="82">
        <f t="shared" si="28"/>
        <v>17</v>
      </c>
      <c r="K81" s="48">
        <f t="shared" si="28"/>
        <v>54</v>
      </c>
      <c r="L81" s="48">
        <f t="shared" si="28"/>
        <v>91</v>
      </c>
      <c r="M81" s="48">
        <f t="shared" si="28"/>
        <v>128</v>
      </c>
      <c r="N81" s="86">
        <f t="shared" si="28"/>
        <v>165</v>
      </c>
      <c r="O81" s="48">
        <f t="shared" si="28"/>
        <v>202</v>
      </c>
      <c r="P81" s="48">
        <f t="shared" si="28"/>
        <v>239</v>
      </c>
      <c r="Q81" s="48">
        <f t="shared" si="28"/>
        <v>276</v>
      </c>
      <c r="R81" s="48">
        <f t="shared" si="28"/>
        <v>313</v>
      </c>
      <c r="S81" s="82">
        <f t="shared" si="28"/>
        <v>350</v>
      </c>
      <c r="T81" s="48">
        <f t="shared" si="29"/>
        <v>385</v>
      </c>
      <c r="U81" s="48">
        <f t="shared" si="29"/>
        <v>420</v>
      </c>
      <c r="V81" s="48">
        <f t="shared" si="29"/>
        <v>455</v>
      </c>
      <c r="W81" s="48">
        <f t="shared" si="29"/>
        <v>490</v>
      </c>
      <c r="X81" s="86">
        <f t="shared" si="29"/>
        <v>525</v>
      </c>
      <c r="Y81" s="48">
        <f t="shared" si="29"/>
        <v>560</v>
      </c>
      <c r="Z81" s="48">
        <f t="shared" si="29"/>
        <v>595</v>
      </c>
      <c r="AA81" s="48">
        <f t="shared" si="29"/>
        <v>630</v>
      </c>
      <c r="AB81" s="48">
        <f t="shared" si="29"/>
        <v>665</v>
      </c>
      <c r="AC81" s="82">
        <f t="shared" si="29"/>
        <v>700</v>
      </c>
      <c r="AD81" s="48">
        <f t="shared" si="30"/>
        <v>735</v>
      </c>
      <c r="AE81" s="48">
        <f t="shared" si="30"/>
        <v>771</v>
      </c>
      <c r="AF81" s="48">
        <f t="shared" si="30"/>
        <v>806</v>
      </c>
      <c r="AG81" s="48">
        <f t="shared" si="30"/>
        <v>841</v>
      </c>
      <c r="AH81" s="86">
        <f t="shared" si="30"/>
        <v>876</v>
      </c>
      <c r="AI81" s="48">
        <f t="shared" si="30"/>
        <v>911</v>
      </c>
      <c r="AJ81" s="48">
        <f t="shared" si="30"/>
        <v>946</v>
      </c>
      <c r="AK81" s="48">
        <f t="shared" si="30"/>
        <v>981</v>
      </c>
      <c r="AL81" s="48">
        <f t="shared" si="30"/>
        <v>1016</v>
      </c>
      <c r="AM81" s="82">
        <f t="shared" si="30"/>
        <v>1051</v>
      </c>
      <c r="AN81" s="91">
        <f t="shared" si="30"/>
        <v>1226</v>
      </c>
    </row>
    <row r="82" spans="1:40" x14ac:dyDescent="0.25">
      <c r="A82" s="48">
        <f>'Pokemon Data'!A81</f>
        <v>80</v>
      </c>
      <c r="B82" s="48" t="str">
        <f>'Pokemon Data'!B81</f>
        <v>Slowbro</v>
      </c>
      <c r="C82" s="57">
        <f>'Pokemon Data'!E81</f>
        <v>33</v>
      </c>
      <c r="D82" s="57">
        <f>'Pokemon Data'!I81</f>
        <v>216</v>
      </c>
      <c r="E82" s="57">
        <f>'Pokemon Data'!J81</f>
        <v>177</v>
      </c>
      <c r="F82" s="57">
        <f>'Pokemon Data'!K81</f>
        <v>180</v>
      </c>
      <c r="G82" s="57">
        <f t="shared" si="25"/>
        <v>231</v>
      </c>
      <c r="H82" s="57">
        <f t="shared" si="26"/>
        <v>192</v>
      </c>
      <c r="I82" s="57">
        <f t="shared" si="27"/>
        <v>195</v>
      </c>
      <c r="J82" s="82">
        <f t="shared" si="28"/>
        <v>36</v>
      </c>
      <c r="K82" s="48">
        <f t="shared" si="28"/>
        <v>112</v>
      </c>
      <c r="L82" s="48">
        <f t="shared" si="28"/>
        <v>189</v>
      </c>
      <c r="M82" s="48">
        <f t="shared" si="28"/>
        <v>266</v>
      </c>
      <c r="N82" s="86">
        <f t="shared" si="28"/>
        <v>343</v>
      </c>
      <c r="O82" s="48">
        <f t="shared" si="28"/>
        <v>420</v>
      </c>
      <c r="P82" s="48">
        <f t="shared" si="28"/>
        <v>496</v>
      </c>
      <c r="Q82" s="48">
        <f t="shared" si="28"/>
        <v>573</v>
      </c>
      <c r="R82" s="48">
        <f t="shared" si="28"/>
        <v>650</v>
      </c>
      <c r="S82" s="82">
        <f t="shared" si="28"/>
        <v>727</v>
      </c>
      <c r="T82" s="48">
        <f t="shared" si="29"/>
        <v>800</v>
      </c>
      <c r="U82" s="48">
        <f t="shared" si="29"/>
        <v>872</v>
      </c>
      <c r="V82" s="48">
        <f t="shared" si="29"/>
        <v>945</v>
      </c>
      <c r="W82" s="48">
        <f t="shared" si="29"/>
        <v>1018</v>
      </c>
      <c r="X82" s="86">
        <f t="shared" si="29"/>
        <v>1090</v>
      </c>
      <c r="Y82" s="48">
        <f t="shared" si="29"/>
        <v>1163</v>
      </c>
      <c r="Z82" s="48">
        <f t="shared" si="29"/>
        <v>1236</v>
      </c>
      <c r="AA82" s="48">
        <f t="shared" si="29"/>
        <v>1308</v>
      </c>
      <c r="AB82" s="48">
        <f t="shared" si="29"/>
        <v>1381</v>
      </c>
      <c r="AC82" s="82">
        <f t="shared" si="29"/>
        <v>1454</v>
      </c>
      <c r="AD82" s="48">
        <f t="shared" si="30"/>
        <v>1527</v>
      </c>
      <c r="AE82" s="48">
        <f t="shared" si="30"/>
        <v>1599</v>
      </c>
      <c r="AF82" s="48">
        <f t="shared" si="30"/>
        <v>1672</v>
      </c>
      <c r="AG82" s="48">
        <f t="shared" si="30"/>
        <v>1745</v>
      </c>
      <c r="AH82" s="86">
        <f t="shared" si="30"/>
        <v>1817</v>
      </c>
      <c r="AI82" s="48">
        <f t="shared" si="30"/>
        <v>1890</v>
      </c>
      <c r="AJ82" s="48">
        <f t="shared" si="30"/>
        <v>1963</v>
      </c>
      <c r="AK82" s="48">
        <f t="shared" si="30"/>
        <v>2036</v>
      </c>
      <c r="AL82" s="48">
        <f t="shared" si="30"/>
        <v>2108</v>
      </c>
      <c r="AM82" s="82">
        <f t="shared" si="30"/>
        <v>2181</v>
      </c>
      <c r="AN82" s="91">
        <f t="shared" si="30"/>
        <v>2545</v>
      </c>
    </row>
    <row r="83" spans="1:40" x14ac:dyDescent="0.25">
      <c r="A83" s="48">
        <f>'Pokemon Data'!A82</f>
        <v>81</v>
      </c>
      <c r="B83" s="48" t="str">
        <f>'Pokemon Data'!B82</f>
        <v>Magnemite</v>
      </c>
      <c r="C83" s="57">
        <f>'Pokemon Data'!E82</f>
        <v>34</v>
      </c>
      <c r="D83" s="57">
        <f>'Pokemon Data'!I82</f>
        <v>93</v>
      </c>
      <c r="E83" s="57">
        <f>'Pokemon Data'!J82</f>
        <v>165</v>
      </c>
      <c r="F83" s="57">
        <f>'Pokemon Data'!K82</f>
        <v>121</v>
      </c>
      <c r="G83" s="57">
        <f t="shared" si="25"/>
        <v>108</v>
      </c>
      <c r="H83" s="57">
        <f t="shared" si="26"/>
        <v>180</v>
      </c>
      <c r="I83" s="57">
        <f t="shared" si="27"/>
        <v>136</v>
      </c>
      <c r="J83" s="82">
        <f t="shared" ref="J83:S92" si="31">MAX(10,INT(SQRT($G83*$I83)*$H83*J$1^2/10))</f>
        <v>19</v>
      </c>
      <c r="K83" s="48">
        <f t="shared" si="31"/>
        <v>60</v>
      </c>
      <c r="L83" s="48">
        <f t="shared" si="31"/>
        <v>101</v>
      </c>
      <c r="M83" s="48">
        <f t="shared" si="31"/>
        <v>142</v>
      </c>
      <c r="N83" s="86">
        <f t="shared" si="31"/>
        <v>183</v>
      </c>
      <c r="O83" s="48">
        <f t="shared" si="31"/>
        <v>224</v>
      </c>
      <c r="P83" s="48">
        <f t="shared" si="31"/>
        <v>266</v>
      </c>
      <c r="Q83" s="48">
        <f t="shared" si="31"/>
        <v>307</v>
      </c>
      <c r="R83" s="48">
        <f t="shared" si="31"/>
        <v>348</v>
      </c>
      <c r="S83" s="82">
        <f t="shared" si="31"/>
        <v>389</v>
      </c>
      <c r="T83" s="48">
        <f t="shared" ref="T83:AC92" si="32">MAX(10,INT(SQRT($G83*$I83)*$H83*T$1^2/10))</f>
        <v>428</v>
      </c>
      <c r="U83" s="48">
        <f t="shared" si="32"/>
        <v>467</v>
      </c>
      <c r="V83" s="48">
        <f t="shared" si="32"/>
        <v>506</v>
      </c>
      <c r="W83" s="48">
        <f t="shared" si="32"/>
        <v>545</v>
      </c>
      <c r="X83" s="86">
        <f t="shared" si="32"/>
        <v>583</v>
      </c>
      <c r="Y83" s="48">
        <f t="shared" si="32"/>
        <v>622</v>
      </c>
      <c r="Z83" s="48">
        <f t="shared" si="32"/>
        <v>661</v>
      </c>
      <c r="AA83" s="48">
        <f t="shared" si="32"/>
        <v>700</v>
      </c>
      <c r="AB83" s="48">
        <f t="shared" si="32"/>
        <v>739</v>
      </c>
      <c r="AC83" s="82">
        <f t="shared" si="32"/>
        <v>778</v>
      </c>
      <c r="AD83" s="48">
        <f t="shared" ref="AD83:AN92" si="33">MAX(10,INT(SQRT($G83*$I83)*$H83*AD$1^2/10))</f>
        <v>817</v>
      </c>
      <c r="AE83" s="48">
        <f t="shared" si="33"/>
        <v>856</v>
      </c>
      <c r="AF83" s="48">
        <f t="shared" si="33"/>
        <v>895</v>
      </c>
      <c r="AG83" s="48">
        <f t="shared" si="33"/>
        <v>934</v>
      </c>
      <c r="AH83" s="86">
        <f t="shared" si="33"/>
        <v>973</v>
      </c>
      <c r="AI83" s="48">
        <f t="shared" si="33"/>
        <v>1012</v>
      </c>
      <c r="AJ83" s="48">
        <f t="shared" si="33"/>
        <v>1051</v>
      </c>
      <c r="AK83" s="48">
        <f t="shared" si="33"/>
        <v>1090</v>
      </c>
      <c r="AL83" s="48">
        <f t="shared" si="33"/>
        <v>1128</v>
      </c>
      <c r="AM83" s="82">
        <f t="shared" si="33"/>
        <v>1167</v>
      </c>
      <c r="AN83" s="91">
        <f t="shared" si="33"/>
        <v>1362</v>
      </c>
    </row>
    <row r="84" spans="1:40" x14ac:dyDescent="0.25">
      <c r="A84" s="48">
        <f>'Pokemon Data'!A83</f>
        <v>82</v>
      </c>
      <c r="B84" s="48" t="str">
        <f>'Pokemon Data'!B83</f>
        <v>Magneton</v>
      </c>
      <c r="C84" s="57">
        <f>'Pokemon Data'!E83</f>
        <v>34</v>
      </c>
      <c r="D84" s="57">
        <f>'Pokemon Data'!I83</f>
        <v>137</v>
      </c>
      <c r="E84" s="57">
        <f>'Pokemon Data'!J83</f>
        <v>223</v>
      </c>
      <c r="F84" s="57">
        <f>'Pokemon Data'!K83</f>
        <v>169</v>
      </c>
      <c r="G84" s="57">
        <f t="shared" si="25"/>
        <v>152</v>
      </c>
      <c r="H84" s="57">
        <f t="shared" si="26"/>
        <v>238</v>
      </c>
      <c r="I84" s="57">
        <f t="shared" si="27"/>
        <v>184</v>
      </c>
      <c r="J84" s="82">
        <f t="shared" si="31"/>
        <v>35</v>
      </c>
      <c r="K84" s="48">
        <f t="shared" si="31"/>
        <v>110</v>
      </c>
      <c r="L84" s="48">
        <f t="shared" si="31"/>
        <v>185</v>
      </c>
      <c r="M84" s="48">
        <f t="shared" si="31"/>
        <v>260</v>
      </c>
      <c r="N84" s="86">
        <f t="shared" si="31"/>
        <v>335</v>
      </c>
      <c r="O84" s="48">
        <f t="shared" si="31"/>
        <v>410</v>
      </c>
      <c r="P84" s="48">
        <f t="shared" si="31"/>
        <v>485</v>
      </c>
      <c r="Q84" s="48">
        <f t="shared" si="31"/>
        <v>560</v>
      </c>
      <c r="R84" s="48">
        <f t="shared" si="31"/>
        <v>635</v>
      </c>
      <c r="S84" s="82">
        <f t="shared" si="31"/>
        <v>710</v>
      </c>
      <c r="T84" s="48">
        <f t="shared" si="32"/>
        <v>781</v>
      </c>
      <c r="U84" s="48">
        <f t="shared" si="32"/>
        <v>852</v>
      </c>
      <c r="V84" s="48">
        <f t="shared" si="32"/>
        <v>923</v>
      </c>
      <c r="W84" s="48">
        <f t="shared" si="32"/>
        <v>994</v>
      </c>
      <c r="X84" s="86">
        <f t="shared" si="32"/>
        <v>1065</v>
      </c>
      <c r="Y84" s="48">
        <f t="shared" si="32"/>
        <v>1136</v>
      </c>
      <c r="Z84" s="48">
        <f t="shared" si="32"/>
        <v>1207</v>
      </c>
      <c r="AA84" s="48">
        <f t="shared" si="32"/>
        <v>1278</v>
      </c>
      <c r="AB84" s="48">
        <f t="shared" si="32"/>
        <v>1349</v>
      </c>
      <c r="AC84" s="82">
        <f t="shared" si="32"/>
        <v>1420</v>
      </c>
      <c r="AD84" s="48">
        <f t="shared" si="33"/>
        <v>1491</v>
      </c>
      <c r="AE84" s="48">
        <f t="shared" si="33"/>
        <v>1562</v>
      </c>
      <c r="AF84" s="48">
        <f t="shared" si="33"/>
        <v>1633</v>
      </c>
      <c r="AG84" s="48">
        <f t="shared" si="33"/>
        <v>1704</v>
      </c>
      <c r="AH84" s="86">
        <f t="shared" si="33"/>
        <v>1775</v>
      </c>
      <c r="AI84" s="48">
        <f t="shared" si="33"/>
        <v>1846</v>
      </c>
      <c r="AJ84" s="48">
        <f t="shared" si="33"/>
        <v>1917</v>
      </c>
      <c r="AK84" s="48">
        <f t="shared" si="33"/>
        <v>1988</v>
      </c>
      <c r="AL84" s="48">
        <f t="shared" si="33"/>
        <v>2059</v>
      </c>
      <c r="AM84" s="82">
        <f t="shared" si="33"/>
        <v>2130</v>
      </c>
      <c r="AN84" s="91">
        <f t="shared" si="33"/>
        <v>2485</v>
      </c>
    </row>
    <row r="85" spans="1:40" x14ac:dyDescent="0.25">
      <c r="A85" s="48">
        <f>'Pokemon Data'!A84</f>
        <v>83</v>
      </c>
      <c r="B85" s="48" t="str">
        <f>'Pokemon Data'!B84</f>
        <v>Farfetch'd</v>
      </c>
      <c r="C85" s="57">
        <f>'Pokemon Data'!E84</f>
        <v>35</v>
      </c>
      <c r="D85" s="57">
        <f>'Pokemon Data'!I84</f>
        <v>141</v>
      </c>
      <c r="E85" s="57">
        <f>'Pokemon Data'!J84</f>
        <v>124</v>
      </c>
      <c r="F85" s="57">
        <f>'Pokemon Data'!K84</f>
        <v>115</v>
      </c>
      <c r="G85" s="57">
        <f t="shared" si="25"/>
        <v>156</v>
      </c>
      <c r="H85" s="57">
        <f t="shared" si="26"/>
        <v>139</v>
      </c>
      <c r="I85" s="57">
        <f t="shared" si="27"/>
        <v>130</v>
      </c>
      <c r="J85" s="82">
        <f t="shared" si="31"/>
        <v>17</v>
      </c>
      <c r="K85" s="48">
        <f t="shared" si="31"/>
        <v>54</v>
      </c>
      <c r="L85" s="48">
        <f t="shared" si="31"/>
        <v>92</v>
      </c>
      <c r="M85" s="48">
        <f t="shared" si="31"/>
        <v>129</v>
      </c>
      <c r="N85" s="86">
        <f t="shared" si="31"/>
        <v>166</v>
      </c>
      <c r="O85" s="48">
        <f t="shared" si="31"/>
        <v>204</v>
      </c>
      <c r="P85" s="48">
        <f t="shared" si="31"/>
        <v>241</v>
      </c>
      <c r="Q85" s="48">
        <f t="shared" si="31"/>
        <v>278</v>
      </c>
      <c r="R85" s="48">
        <f t="shared" si="31"/>
        <v>316</v>
      </c>
      <c r="S85" s="82">
        <f t="shared" si="31"/>
        <v>353</v>
      </c>
      <c r="T85" s="48">
        <f t="shared" si="32"/>
        <v>388</v>
      </c>
      <c r="U85" s="48">
        <f t="shared" si="32"/>
        <v>423</v>
      </c>
      <c r="V85" s="48">
        <f t="shared" si="32"/>
        <v>459</v>
      </c>
      <c r="W85" s="48">
        <f t="shared" si="32"/>
        <v>494</v>
      </c>
      <c r="X85" s="86">
        <f t="shared" si="32"/>
        <v>529</v>
      </c>
      <c r="Y85" s="48">
        <f t="shared" si="32"/>
        <v>565</v>
      </c>
      <c r="Z85" s="48">
        <f t="shared" si="32"/>
        <v>600</v>
      </c>
      <c r="AA85" s="48">
        <f t="shared" si="32"/>
        <v>635</v>
      </c>
      <c r="AB85" s="48">
        <f t="shared" si="32"/>
        <v>671</v>
      </c>
      <c r="AC85" s="82">
        <f t="shared" si="32"/>
        <v>706</v>
      </c>
      <c r="AD85" s="48">
        <f t="shared" si="33"/>
        <v>741</v>
      </c>
      <c r="AE85" s="48">
        <f t="shared" si="33"/>
        <v>777</v>
      </c>
      <c r="AF85" s="48">
        <f t="shared" si="33"/>
        <v>812</v>
      </c>
      <c r="AG85" s="48">
        <f t="shared" si="33"/>
        <v>847</v>
      </c>
      <c r="AH85" s="86">
        <f t="shared" si="33"/>
        <v>883</v>
      </c>
      <c r="AI85" s="48">
        <f t="shared" si="33"/>
        <v>918</v>
      </c>
      <c r="AJ85" s="48">
        <f t="shared" si="33"/>
        <v>953</v>
      </c>
      <c r="AK85" s="48">
        <f t="shared" si="33"/>
        <v>989</v>
      </c>
      <c r="AL85" s="48">
        <f t="shared" si="33"/>
        <v>1024</v>
      </c>
      <c r="AM85" s="82">
        <f t="shared" si="33"/>
        <v>1059</v>
      </c>
      <c r="AN85" s="91">
        <f t="shared" si="33"/>
        <v>1236</v>
      </c>
    </row>
    <row r="86" spans="1:40" x14ac:dyDescent="0.25">
      <c r="A86" s="48">
        <f>'Pokemon Data'!A85</f>
        <v>84</v>
      </c>
      <c r="B86" s="48" t="str">
        <f>'Pokemon Data'!B85</f>
        <v>Doduo</v>
      </c>
      <c r="C86" s="57">
        <f>'Pokemon Data'!E85</f>
        <v>36</v>
      </c>
      <c r="D86" s="57">
        <f>'Pokemon Data'!I85</f>
        <v>111</v>
      </c>
      <c r="E86" s="57">
        <f>'Pokemon Data'!J85</f>
        <v>158</v>
      </c>
      <c r="F86" s="57">
        <f>'Pokemon Data'!K85</f>
        <v>83</v>
      </c>
      <c r="G86" s="57">
        <f t="shared" si="25"/>
        <v>126</v>
      </c>
      <c r="H86" s="57">
        <f t="shared" si="26"/>
        <v>173</v>
      </c>
      <c r="I86" s="57">
        <f t="shared" si="27"/>
        <v>98</v>
      </c>
      <c r="J86" s="82">
        <f t="shared" si="31"/>
        <v>16</v>
      </c>
      <c r="K86" s="48">
        <f t="shared" si="31"/>
        <v>53</v>
      </c>
      <c r="L86" s="48">
        <f t="shared" si="31"/>
        <v>89</v>
      </c>
      <c r="M86" s="48">
        <f t="shared" si="31"/>
        <v>125</v>
      </c>
      <c r="N86" s="86">
        <f t="shared" si="31"/>
        <v>161</v>
      </c>
      <c r="O86" s="48">
        <f t="shared" si="31"/>
        <v>198</v>
      </c>
      <c r="P86" s="48">
        <f t="shared" si="31"/>
        <v>234</v>
      </c>
      <c r="Q86" s="48">
        <f t="shared" si="31"/>
        <v>270</v>
      </c>
      <c r="R86" s="48">
        <f t="shared" si="31"/>
        <v>306</v>
      </c>
      <c r="S86" s="82">
        <f t="shared" si="31"/>
        <v>343</v>
      </c>
      <c r="T86" s="48">
        <f t="shared" si="32"/>
        <v>377</v>
      </c>
      <c r="U86" s="48">
        <f t="shared" si="32"/>
        <v>411</v>
      </c>
      <c r="V86" s="48">
        <f t="shared" si="32"/>
        <v>446</v>
      </c>
      <c r="W86" s="48">
        <f t="shared" si="32"/>
        <v>480</v>
      </c>
      <c r="X86" s="86">
        <f t="shared" si="32"/>
        <v>514</v>
      </c>
      <c r="Y86" s="48">
        <f t="shared" si="32"/>
        <v>548</v>
      </c>
      <c r="Z86" s="48">
        <f t="shared" si="32"/>
        <v>583</v>
      </c>
      <c r="AA86" s="48">
        <f t="shared" si="32"/>
        <v>617</v>
      </c>
      <c r="AB86" s="48">
        <f t="shared" si="32"/>
        <v>651</v>
      </c>
      <c r="AC86" s="82">
        <f t="shared" si="32"/>
        <v>686</v>
      </c>
      <c r="AD86" s="48">
        <f t="shared" si="33"/>
        <v>720</v>
      </c>
      <c r="AE86" s="48">
        <f t="shared" si="33"/>
        <v>754</v>
      </c>
      <c r="AF86" s="48">
        <f t="shared" si="33"/>
        <v>789</v>
      </c>
      <c r="AG86" s="48">
        <f t="shared" si="33"/>
        <v>823</v>
      </c>
      <c r="AH86" s="86">
        <f t="shared" si="33"/>
        <v>857</v>
      </c>
      <c r="AI86" s="48">
        <f t="shared" si="33"/>
        <v>891</v>
      </c>
      <c r="AJ86" s="48">
        <f t="shared" si="33"/>
        <v>926</v>
      </c>
      <c r="AK86" s="48">
        <f t="shared" si="33"/>
        <v>960</v>
      </c>
      <c r="AL86" s="48">
        <f t="shared" si="33"/>
        <v>994</v>
      </c>
      <c r="AM86" s="82">
        <f t="shared" si="33"/>
        <v>1029</v>
      </c>
      <c r="AN86" s="91">
        <f t="shared" si="33"/>
        <v>1200</v>
      </c>
    </row>
    <row r="87" spans="1:40" x14ac:dyDescent="0.25">
      <c r="A87" s="48">
        <f>'Pokemon Data'!A86</f>
        <v>85</v>
      </c>
      <c r="B87" s="48" t="str">
        <f>'Pokemon Data'!B86</f>
        <v>Dodrio</v>
      </c>
      <c r="C87" s="57">
        <f>'Pokemon Data'!E86</f>
        <v>36</v>
      </c>
      <c r="D87" s="57">
        <f>'Pokemon Data'!I86</f>
        <v>155</v>
      </c>
      <c r="E87" s="57">
        <f>'Pokemon Data'!J86</f>
        <v>218</v>
      </c>
      <c r="F87" s="57">
        <f>'Pokemon Data'!K86</f>
        <v>140</v>
      </c>
      <c r="G87" s="57">
        <f t="shared" si="25"/>
        <v>170</v>
      </c>
      <c r="H87" s="57">
        <f t="shared" si="26"/>
        <v>233</v>
      </c>
      <c r="I87" s="57">
        <f t="shared" si="27"/>
        <v>155</v>
      </c>
      <c r="J87" s="82">
        <f t="shared" si="31"/>
        <v>33</v>
      </c>
      <c r="K87" s="48">
        <f t="shared" si="31"/>
        <v>104</v>
      </c>
      <c r="L87" s="48">
        <f t="shared" si="31"/>
        <v>176</v>
      </c>
      <c r="M87" s="48">
        <f t="shared" si="31"/>
        <v>247</v>
      </c>
      <c r="N87" s="86">
        <f t="shared" si="31"/>
        <v>318</v>
      </c>
      <c r="O87" s="48">
        <f t="shared" si="31"/>
        <v>389</v>
      </c>
      <c r="P87" s="48">
        <f t="shared" si="31"/>
        <v>461</v>
      </c>
      <c r="Q87" s="48">
        <f t="shared" si="31"/>
        <v>532</v>
      </c>
      <c r="R87" s="48">
        <f t="shared" si="31"/>
        <v>603</v>
      </c>
      <c r="S87" s="82">
        <f t="shared" si="31"/>
        <v>675</v>
      </c>
      <c r="T87" s="48">
        <f t="shared" si="32"/>
        <v>742</v>
      </c>
      <c r="U87" s="48">
        <f t="shared" si="32"/>
        <v>810</v>
      </c>
      <c r="V87" s="48">
        <f t="shared" si="32"/>
        <v>877</v>
      </c>
      <c r="W87" s="48">
        <f t="shared" si="32"/>
        <v>945</v>
      </c>
      <c r="X87" s="86">
        <f t="shared" si="32"/>
        <v>1012</v>
      </c>
      <c r="Y87" s="48">
        <f t="shared" si="32"/>
        <v>1079</v>
      </c>
      <c r="Z87" s="48">
        <f t="shared" si="32"/>
        <v>1147</v>
      </c>
      <c r="AA87" s="48">
        <f t="shared" si="32"/>
        <v>1214</v>
      </c>
      <c r="AB87" s="48">
        <f t="shared" si="32"/>
        <v>1282</v>
      </c>
      <c r="AC87" s="82">
        <f t="shared" si="32"/>
        <v>1349</v>
      </c>
      <c r="AD87" s="48">
        <f t="shared" si="33"/>
        <v>1417</v>
      </c>
      <c r="AE87" s="48">
        <f t="shared" si="33"/>
        <v>1484</v>
      </c>
      <c r="AF87" s="48">
        <f t="shared" si="33"/>
        <v>1552</v>
      </c>
      <c r="AG87" s="48">
        <f t="shared" si="33"/>
        <v>1619</v>
      </c>
      <c r="AH87" s="86">
        <f t="shared" si="33"/>
        <v>1687</v>
      </c>
      <c r="AI87" s="48">
        <f t="shared" si="33"/>
        <v>1754</v>
      </c>
      <c r="AJ87" s="48">
        <f t="shared" si="33"/>
        <v>1822</v>
      </c>
      <c r="AK87" s="48">
        <f t="shared" si="33"/>
        <v>1889</v>
      </c>
      <c r="AL87" s="48">
        <f t="shared" si="33"/>
        <v>1957</v>
      </c>
      <c r="AM87" s="82">
        <f t="shared" si="33"/>
        <v>2024</v>
      </c>
      <c r="AN87" s="91">
        <f t="shared" si="33"/>
        <v>2362</v>
      </c>
    </row>
    <row r="88" spans="1:40" x14ac:dyDescent="0.25">
      <c r="A88" s="48">
        <f>'Pokemon Data'!A87</f>
        <v>86</v>
      </c>
      <c r="B88" s="48" t="str">
        <f>'Pokemon Data'!B87</f>
        <v>Seel</v>
      </c>
      <c r="C88" s="57">
        <f>'Pokemon Data'!E87</f>
        <v>37</v>
      </c>
      <c r="D88" s="57">
        <f>'Pokemon Data'!I87</f>
        <v>163</v>
      </c>
      <c r="E88" s="57">
        <f>'Pokemon Data'!J87</f>
        <v>85</v>
      </c>
      <c r="F88" s="57">
        <f>'Pokemon Data'!K87</f>
        <v>121</v>
      </c>
      <c r="G88" s="57">
        <f t="shared" si="25"/>
        <v>178</v>
      </c>
      <c r="H88" s="57">
        <f t="shared" si="26"/>
        <v>100</v>
      </c>
      <c r="I88" s="57">
        <f t="shared" si="27"/>
        <v>136</v>
      </c>
      <c r="J88" s="82">
        <f t="shared" si="31"/>
        <v>13</v>
      </c>
      <c r="K88" s="48">
        <f t="shared" si="31"/>
        <v>43</v>
      </c>
      <c r="L88" s="48">
        <f t="shared" si="31"/>
        <v>72</v>
      </c>
      <c r="M88" s="48">
        <f t="shared" si="31"/>
        <v>101</v>
      </c>
      <c r="N88" s="86">
        <f t="shared" si="31"/>
        <v>131</v>
      </c>
      <c r="O88" s="48">
        <f t="shared" si="31"/>
        <v>160</v>
      </c>
      <c r="P88" s="48">
        <f t="shared" si="31"/>
        <v>189</v>
      </c>
      <c r="Q88" s="48">
        <f t="shared" si="31"/>
        <v>219</v>
      </c>
      <c r="R88" s="48">
        <f t="shared" si="31"/>
        <v>248</v>
      </c>
      <c r="S88" s="82">
        <f t="shared" si="31"/>
        <v>277</v>
      </c>
      <c r="T88" s="48">
        <f t="shared" si="32"/>
        <v>305</v>
      </c>
      <c r="U88" s="48">
        <f t="shared" si="32"/>
        <v>333</v>
      </c>
      <c r="V88" s="48">
        <f t="shared" si="32"/>
        <v>360</v>
      </c>
      <c r="W88" s="48">
        <f t="shared" si="32"/>
        <v>388</v>
      </c>
      <c r="X88" s="86">
        <f t="shared" si="32"/>
        <v>416</v>
      </c>
      <c r="Y88" s="48">
        <f t="shared" si="32"/>
        <v>444</v>
      </c>
      <c r="Z88" s="48">
        <f t="shared" si="32"/>
        <v>472</v>
      </c>
      <c r="AA88" s="48">
        <f t="shared" si="32"/>
        <v>499</v>
      </c>
      <c r="AB88" s="48">
        <f t="shared" si="32"/>
        <v>527</v>
      </c>
      <c r="AC88" s="82">
        <f t="shared" si="32"/>
        <v>555</v>
      </c>
      <c r="AD88" s="48">
        <f t="shared" si="33"/>
        <v>583</v>
      </c>
      <c r="AE88" s="48">
        <f t="shared" si="33"/>
        <v>610</v>
      </c>
      <c r="AF88" s="48">
        <f t="shared" si="33"/>
        <v>638</v>
      </c>
      <c r="AG88" s="48">
        <f t="shared" si="33"/>
        <v>666</v>
      </c>
      <c r="AH88" s="86">
        <f t="shared" si="33"/>
        <v>694</v>
      </c>
      <c r="AI88" s="48">
        <f t="shared" si="33"/>
        <v>721</v>
      </c>
      <c r="AJ88" s="48">
        <f t="shared" si="33"/>
        <v>749</v>
      </c>
      <c r="AK88" s="48">
        <f t="shared" si="33"/>
        <v>777</v>
      </c>
      <c r="AL88" s="48">
        <f t="shared" si="33"/>
        <v>805</v>
      </c>
      <c r="AM88" s="82">
        <f t="shared" si="33"/>
        <v>833</v>
      </c>
      <c r="AN88" s="91">
        <f t="shared" si="33"/>
        <v>971</v>
      </c>
    </row>
    <row r="89" spans="1:40" x14ac:dyDescent="0.25">
      <c r="A89" s="48">
        <f>'Pokemon Data'!A88</f>
        <v>87</v>
      </c>
      <c r="B89" s="48" t="str">
        <f>'Pokemon Data'!B88</f>
        <v>Dewgong</v>
      </c>
      <c r="C89" s="57">
        <f>'Pokemon Data'!E88</f>
        <v>37</v>
      </c>
      <c r="D89" s="57">
        <f>'Pokemon Data'!I88</f>
        <v>207</v>
      </c>
      <c r="E89" s="57">
        <f>'Pokemon Data'!J88</f>
        <v>139</v>
      </c>
      <c r="F89" s="57">
        <f>'Pokemon Data'!K88</f>
        <v>177</v>
      </c>
      <c r="G89" s="57">
        <f t="shared" si="25"/>
        <v>222</v>
      </c>
      <c r="H89" s="57">
        <f t="shared" si="26"/>
        <v>154</v>
      </c>
      <c r="I89" s="57">
        <f t="shared" si="27"/>
        <v>192</v>
      </c>
      <c r="J89" s="82">
        <f t="shared" si="31"/>
        <v>28</v>
      </c>
      <c r="K89" s="48">
        <f t="shared" si="31"/>
        <v>88</v>
      </c>
      <c r="L89" s="48">
        <f t="shared" si="31"/>
        <v>147</v>
      </c>
      <c r="M89" s="48">
        <f t="shared" si="31"/>
        <v>207</v>
      </c>
      <c r="N89" s="86">
        <f t="shared" si="31"/>
        <v>267</v>
      </c>
      <c r="O89" s="48">
        <f t="shared" si="31"/>
        <v>327</v>
      </c>
      <c r="P89" s="48">
        <f t="shared" si="31"/>
        <v>387</v>
      </c>
      <c r="Q89" s="48">
        <f t="shared" si="31"/>
        <v>447</v>
      </c>
      <c r="R89" s="48">
        <f t="shared" si="31"/>
        <v>507</v>
      </c>
      <c r="S89" s="82">
        <f t="shared" si="31"/>
        <v>567</v>
      </c>
      <c r="T89" s="48">
        <f t="shared" si="32"/>
        <v>624</v>
      </c>
      <c r="U89" s="48">
        <f t="shared" si="32"/>
        <v>680</v>
      </c>
      <c r="V89" s="48">
        <f t="shared" si="32"/>
        <v>737</v>
      </c>
      <c r="W89" s="48">
        <f t="shared" si="32"/>
        <v>794</v>
      </c>
      <c r="X89" s="86">
        <f t="shared" si="32"/>
        <v>851</v>
      </c>
      <c r="Y89" s="48">
        <f t="shared" si="32"/>
        <v>907</v>
      </c>
      <c r="Z89" s="48">
        <f t="shared" si="32"/>
        <v>964</v>
      </c>
      <c r="AA89" s="48">
        <f t="shared" si="32"/>
        <v>1021</v>
      </c>
      <c r="AB89" s="48">
        <f t="shared" si="32"/>
        <v>1077</v>
      </c>
      <c r="AC89" s="82">
        <f t="shared" si="32"/>
        <v>1134</v>
      </c>
      <c r="AD89" s="48">
        <f t="shared" si="33"/>
        <v>1191</v>
      </c>
      <c r="AE89" s="48">
        <f t="shared" si="33"/>
        <v>1248</v>
      </c>
      <c r="AF89" s="48">
        <f t="shared" si="33"/>
        <v>1304</v>
      </c>
      <c r="AG89" s="48">
        <f t="shared" si="33"/>
        <v>1361</v>
      </c>
      <c r="AH89" s="86">
        <f t="shared" si="33"/>
        <v>1418</v>
      </c>
      <c r="AI89" s="48">
        <f t="shared" si="33"/>
        <v>1475</v>
      </c>
      <c r="AJ89" s="48">
        <f t="shared" si="33"/>
        <v>1531</v>
      </c>
      <c r="AK89" s="48">
        <f t="shared" si="33"/>
        <v>1588</v>
      </c>
      <c r="AL89" s="48">
        <f t="shared" si="33"/>
        <v>1645</v>
      </c>
      <c r="AM89" s="82">
        <f t="shared" si="33"/>
        <v>1702</v>
      </c>
      <c r="AN89" s="91">
        <f t="shared" si="33"/>
        <v>1985</v>
      </c>
    </row>
    <row r="90" spans="1:40" x14ac:dyDescent="0.25">
      <c r="A90" s="48">
        <f>'Pokemon Data'!A89</f>
        <v>88</v>
      </c>
      <c r="B90" s="48" t="str">
        <f>'Pokemon Data'!B89</f>
        <v>Grimer</v>
      </c>
      <c r="C90" s="57">
        <f>'Pokemon Data'!E89</f>
        <v>38</v>
      </c>
      <c r="D90" s="57">
        <f>'Pokemon Data'!I89</f>
        <v>190</v>
      </c>
      <c r="E90" s="57">
        <f>'Pokemon Data'!J89</f>
        <v>135</v>
      </c>
      <c r="F90" s="57">
        <f>'Pokemon Data'!K89</f>
        <v>90</v>
      </c>
      <c r="G90" s="57">
        <f t="shared" si="25"/>
        <v>205</v>
      </c>
      <c r="H90" s="57">
        <f t="shared" si="26"/>
        <v>150</v>
      </c>
      <c r="I90" s="57">
        <f t="shared" si="27"/>
        <v>105</v>
      </c>
      <c r="J90" s="82">
        <f t="shared" si="31"/>
        <v>19</v>
      </c>
      <c r="K90" s="48">
        <f t="shared" si="31"/>
        <v>60</v>
      </c>
      <c r="L90" s="48">
        <f t="shared" si="31"/>
        <v>102</v>
      </c>
      <c r="M90" s="48">
        <f t="shared" si="31"/>
        <v>143</v>
      </c>
      <c r="N90" s="86">
        <f t="shared" si="31"/>
        <v>185</v>
      </c>
      <c r="O90" s="48">
        <f t="shared" si="31"/>
        <v>226</v>
      </c>
      <c r="P90" s="48">
        <f t="shared" si="31"/>
        <v>268</v>
      </c>
      <c r="Q90" s="48">
        <f t="shared" si="31"/>
        <v>309</v>
      </c>
      <c r="R90" s="48">
        <f t="shared" si="31"/>
        <v>351</v>
      </c>
      <c r="S90" s="82">
        <f t="shared" si="31"/>
        <v>392</v>
      </c>
      <c r="T90" s="48">
        <f t="shared" si="32"/>
        <v>432</v>
      </c>
      <c r="U90" s="48">
        <f t="shared" si="32"/>
        <v>471</v>
      </c>
      <c r="V90" s="48">
        <f t="shared" si="32"/>
        <v>510</v>
      </c>
      <c r="W90" s="48">
        <f t="shared" si="32"/>
        <v>549</v>
      </c>
      <c r="X90" s="86">
        <f t="shared" si="32"/>
        <v>589</v>
      </c>
      <c r="Y90" s="48">
        <f t="shared" si="32"/>
        <v>628</v>
      </c>
      <c r="Z90" s="48">
        <f t="shared" si="32"/>
        <v>667</v>
      </c>
      <c r="AA90" s="48">
        <f t="shared" si="32"/>
        <v>706</v>
      </c>
      <c r="AB90" s="48">
        <f t="shared" si="32"/>
        <v>746</v>
      </c>
      <c r="AC90" s="82">
        <f t="shared" si="32"/>
        <v>785</v>
      </c>
      <c r="AD90" s="48">
        <f t="shared" si="33"/>
        <v>824</v>
      </c>
      <c r="AE90" s="48">
        <f t="shared" si="33"/>
        <v>863</v>
      </c>
      <c r="AF90" s="48">
        <f t="shared" si="33"/>
        <v>903</v>
      </c>
      <c r="AG90" s="48">
        <f t="shared" si="33"/>
        <v>942</v>
      </c>
      <c r="AH90" s="86">
        <f t="shared" si="33"/>
        <v>981</v>
      </c>
      <c r="AI90" s="48">
        <f t="shared" si="33"/>
        <v>1021</v>
      </c>
      <c r="AJ90" s="48">
        <f t="shared" si="33"/>
        <v>1060</v>
      </c>
      <c r="AK90" s="48">
        <f t="shared" si="33"/>
        <v>1099</v>
      </c>
      <c r="AL90" s="48">
        <f t="shared" si="33"/>
        <v>1138</v>
      </c>
      <c r="AM90" s="82">
        <f t="shared" si="33"/>
        <v>1178</v>
      </c>
      <c r="AN90" s="91">
        <f t="shared" si="33"/>
        <v>1374</v>
      </c>
    </row>
    <row r="91" spans="1:40" x14ac:dyDescent="0.25">
      <c r="A91" s="48">
        <f>'Pokemon Data'!A90</f>
        <v>89</v>
      </c>
      <c r="B91" s="48" t="str">
        <f>'Pokemon Data'!B90</f>
        <v>Muk</v>
      </c>
      <c r="C91" s="57">
        <f>'Pokemon Data'!E90</f>
        <v>38</v>
      </c>
      <c r="D91" s="57">
        <f>'Pokemon Data'!I90</f>
        <v>233</v>
      </c>
      <c r="E91" s="57">
        <f>'Pokemon Data'!J90</f>
        <v>190</v>
      </c>
      <c r="F91" s="57">
        <f>'Pokemon Data'!K90</f>
        <v>172</v>
      </c>
      <c r="G91" s="57">
        <f t="shared" si="25"/>
        <v>248</v>
      </c>
      <c r="H91" s="57">
        <f t="shared" si="26"/>
        <v>205</v>
      </c>
      <c r="I91" s="57">
        <f t="shared" si="27"/>
        <v>187</v>
      </c>
      <c r="J91" s="82">
        <f t="shared" si="31"/>
        <v>39</v>
      </c>
      <c r="K91" s="48">
        <f t="shared" si="31"/>
        <v>122</v>
      </c>
      <c r="L91" s="48">
        <f t="shared" si="31"/>
        <v>205</v>
      </c>
      <c r="M91" s="48">
        <f t="shared" si="31"/>
        <v>288</v>
      </c>
      <c r="N91" s="86">
        <f t="shared" si="31"/>
        <v>371</v>
      </c>
      <c r="O91" s="48">
        <f t="shared" si="31"/>
        <v>455</v>
      </c>
      <c r="P91" s="48">
        <f t="shared" si="31"/>
        <v>538</v>
      </c>
      <c r="Q91" s="48">
        <f t="shared" si="31"/>
        <v>621</v>
      </c>
      <c r="R91" s="48">
        <f t="shared" si="31"/>
        <v>704</v>
      </c>
      <c r="S91" s="82">
        <f t="shared" si="31"/>
        <v>788</v>
      </c>
      <c r="T91" s="48">
        <f t="shared" si="32"/>
        <v>866</v>
      </c>
      <c r="U91" s="48">
        <f t="shared" si="32"/>
        <v>945</v>
      </c>
      <c r="V91" s="48">
        <f t="shared" si="32"/>
        <v>1024</v>
      </c>
      <c r="W91" s="48">
        <f t="shared" si="32"/>
        <v>1103</v>
      </c>
      <c r="X91" s="86">
        <f t="shared" si="32"/>
        <v>1181</v>
      </c>
      <c r="Y91" s="48">
        <f t="shared" si="32"/>
        <v>1260</v>
      </c>
      <c r="Z91" s="48">
        <f t="shared" si="32"/>
        <v>1339</v>
      </c>
      <c r="AA91" s="48">
        <f t="shared" si="32"/>
        <v>1418</v>
      </c>
      <c r="AB91" s="48">
        <f t="shared" si="32"/>
        <v>1496</v>
      </c>
      <c r="AC91" s="82">
        <f t="shared" si="32"/>
        <v>1575</v>
      </c>
      <c r="AD91" s="48">
        <f t="shared" si="33"/>
        <v>1654</v>
      </c>
      <c r="AE91" s="48">
        <f t="shared" si="33"/>
        <v>1733</v>
      </c>
      <c r="AF91" s="48">
        <f t="shared" si="33"/>
        <v>1811</v>
      </c>
      <c r="AG91" s="48">
        <f t="shared" si="33"/>
        <v>1890</v>
      </c>
      <c r="AH91" s="86">
        <f t="shared" si="33"/>
        <v>1969</v>
      </c>
      <c r="AI91" s="48">
        <f t="shared" si="33"/>
        <v>2048</v>
      </c>
      <c r="AJ91" s="48">
        <f t="shared" si="33"/>
        <v>2127</v>
      </c>
      <c r="AK91" s="48">
        <f t="shared" si="33"/>
        <v>2205</v>
      </c>
      <c r="AL91" s="48">
        <f t="shared" si="33"/>
        <v>2284</v>
      </c>
      <c r="AM91" s="82">
        <f t="shared" si="33"/>
        <v>2363</v>
      </c>
      <c r="AN91" s="91">
        <f t="shared" si="33"/>
        <v>2757</v>
      </c>
    </row>
    <row r="92" spans="1:40" x14ac:dyDescent="0.25">
      <c r="A92" s="48">
        <f>'Pokemon Data'!A91</f>
        <v>90</v>
      </c>
      <c r="B92" s="48" t="str">
        <f>'Pokemon Data'!B91</f>
        <v>Shellder</v>
      </c>
      <c r="C92" s="57">
        <f>'Pokemon Data'!E91</f>
        <v>39</v>
      </c>
      <c r="D92" s="57">
        <f>'Pokemon Data'!I91</f>
        <v>102</v>
      </c>
      <c r="E92" s="57">
        <f>'Pokemon Data'!J91</f>
        <v>116</v>
      </c>
      <c r="F92" s="57">
        <f>'Pokemon Data'!K91</f>
        <v>134</v>
      </c>
      <c r="G92" s="57">
        <f t="shared" si="25"/>
        <v>117</v>
      </c>
      <c r="H92" s="57">
        <f t="shared" si="26"/>
        <v>131</v>
      </c>
      <c r="I92" s="57">
        <f t="shared" si="27"/>
        <v>149</v>
      </c>
      <c r="J92" s="82">
        <f t="shared" si="31"/>
        <v>15</v>
      </c>
      <c r="K92" s="48">
        <f t="shared" si="31"/>
        <v>47</v>
      </c>
      <c r="L92" s="48">
        <f t="shared" si="31"/>
        <v>80</v>
      </c>
      <c r="M92" s="48">
        <f t="shared" si="31"/>
        <v>113</v>
      </c>
      <c r="N92" s="86">
        <f t="shared" si="31"/>
        <v>145</v>
      </c>
      <c r="O92" s="48">
        <f t="shared" si="31"/>
        <v>178</v>
      </c>
      <c r="P92" s="48">
        <f t="shared" si="31"/>
        <v>210</v>
      </c>
      <c r="Q92" s="48">
        <f t="shared" si="31"/>
        <v>243</v>
      </c>
      <c r="R92" s="48">
        <f t="shared" si="31"/>
        <v>276</v>
      </c>
      <c r="S92" s="82">
        <f t="shared" si="31"/>
        <v>308</v>
      </c>
      <c r="T92" s="48">
        <f t="shared" si="32"/>
        <v>339</v>
      </c>
      <c r="U92" s="48">
        <f t="shared" si="32"/>
        <v>370</v>
      </c>
      <c r="V92" s="48">
        <f t="shared" si="32"/>
        <v>401</v>
      </c>
      <c r="W92" s="48">
        <f t="shared" si="32"/>
        <v>432</v>
      </c>
      <c r="X92" s="86">
        <f t="shared" si="32"/>
        <v>463</v>
      </c>
      <c r="Y92" s="48">
        <f t="shared" si="32"/>
        <v>493</v>
      </c>
      <c r="Z92" s="48">
        <f t="shared" si="32"/>
        <v>524</v>
      </c>
      <c r="AA92" s="48">
        <f t="shared" si="32"/>
        <v>555</v>
      </c>
      <c r="AB92" s="48">
        <f t="shared" si="32"/>
        <v>586</v>
      </c>
      <c r="AC92" s="82">
        <f t="shared" si="32"/>
        <v>617</v>
      </c>
      <c r="AD92" s="48">
        <f t="shared" si="33"/>
        <v>648</v>
      </c>
      <c r="AE92" s="48">
        <f t="shared" si="33"/>
        <v>679</v>
      </c>
      <c r="AF92" s="48">
        <f t="shared" si="33"/>
        <v>709</v>
      </c>
      <c r="AG92" s="48">
        <f t="shared" si="33"/>
        <v>740</v>
      </c>
      <c r="AH92" s="86">
        <f t="shared" si="33"/>
        <v>771</v>
      </c>
      <c r="AI92" s="48">
        <f t="shared" si="33"/>
        <v>802</v>
      </c>
      <c r="AJ92" s="48">
        <f t="shared" si="33"/>
        <v>833</v>
      </c>
      <c r="AK92" s="48">
        <f t="shared" si="33"/>
        <v>864</v>
      </c>
      <c r="AL92" s="48">
        <f t="shared" si="33"/>
        <v>895</v>
      </c>
      <c r="AM92" s="82">
        <f t="shared" si="33"/>
        <v>926</v>
      </c>
      <c r="AN92" s="91">
        <f t="shared" si="33"/>
        <v>1080</v>
      </c>
    </row>
    <row r="93" spans="1:40" x14ac:dyDescent="0.25">
      <c r="A93" s="48">
        <f>'Pokemon Data'!A92</f>
        <v>91</v>
      </c>
      <c r="B93" s="48" t="str">
        <f>'Pokemon Data'!B92</f>
        <v>Cloyster</v>
      </c>
      <c r="C93" s="57">
        <f>'Pokemon Data'!E92</f>
        <v>39</v>
      </c>
      <c r="D93" s="57">
        <f>'Pokemon Data'!I92</f>
        <v>137</v>
      </c>
      <c r="E93" s="57">
        <f>'Pokemon Data'!J92</f>
        <v>186</v>
      </c>
      <c r="F93" s="57">
        <f>'Pokemon Data'!K92</f>
        <v>256</v>
      </c>
      <c r="G93" s="57">
        <f t="shared" si="25"/>
        <v>152</v>
      </c>
      <c r="H93" s="57">
        <f t="shared" si="26"/>
        <v>201</v>
      </c>
      <c r="I93" s="57">
        <f t="shared" si="27"/>
        <v>271</v>
      </c>
      <c r="J93" s="82">
        <f t="shared" ref="J93:S102" si="34">MAX(10,INT(SQRT($G93*$I93)*$H93*J$1^2/10))</f>
        <v>36</v>
      </c>
      <c r="K93" s="48">
        <f t="shared" si="34"/>
        <v>112</v>
      </c>
      <c r="L93" s="48">
        <f t="shared" si="34"/>
        <v>189</v>
      </c>
      <c r="M93" s="48">
        <f t="shared" si="34"/>
        <v>266</v>
      </c>
      <c r="N93" s="86">
        <f t="shared" si="34"/>
        <v>343</v>
      </c>
      <c r="O93" s="48">
        <f t="shared" si="34"/>
        <v>420</v>
      </c>
      <c r="P93" s="48">
        <f t="shared" si="34"/>
        <v>497</v>
      </c>
      <c r="Q93" s="48">
        <f t="shared" si="34"/>
        <v>574</v>
      </c>
      <c r="R93" s="48">
        <f t="shared" si="34"/>
        <v>651</v>
      </c>
      <c r="S93" s="82">
        <f t="shared" si="34"/>
        <v>728</v>
      </c>
      <c r="T93" s="48">
        <f t="shared" ref="T93:AC102" si="35">MAX(10,INT(SQRT($G93*$I93)*$H93*T$1^2/10))</f>
        <v>800</v>
      </c>
      <c r="U93" s="48">
        <f t="shared" si="35"/>
        <v>873</v>
      </c>
      <c r="V93" s="48">
        <f t="shared" si="35"/>
        <v>946</v>
      </c>
      <c r="W93" s="48">
        <f t="shared" si="35"/>
        <v>1019</v>
      </c>
      <c r="X93" s="86">
        <f t="shared" si="35"/>
        <v>1092</v>
      </c>
      <c r="Y93" s="48">
        <f t="shared" si="35"/>
        <v>1164</v>
      </c>
      <c r="Z93" s="48">
        <f t="shared" si="35"/>
        <v>1237</v>
      </c>
      <c r="AA93" s="48">
        <f t="shared" si="35"/>
        <v>1310</v>
      </c>
      <c r="AB93" s="48">
        <f t="shared" si="35"/>
        <v>1383</v>
      </c>
      <c r="AC93" s="82">
        <f t="shared" si="35"/>
        <v>1455</v>
      </c>
      <c r="AD93" s="48">
        <f t="shared" ref="AD93:AN102" si="36">MAX(10,INT(SQRT($G93*$I93)*$H93*AD$1^2/10))</f>
        <v>1528</v>
      </c>
      <c r="AE93" s="48">
        <f t="shared" si="36"/>
        <v>1601</v>
      </c>
      <c r="AF93" s="48">
        <f t="shared" si="36"/>
        <v>1674</v>
      </c>
      <c r="AG93" s="48">
        <f t="shared" si="36"/>
        <v>1747</v>
      </c>
      <c r="AH93" s="86">
        <f t="shared" si="36"/>
        <v>1819</v>
      </c>
      <c r="AI93" s="48">
        <f t="shared" si="36"/>
        <v>1892</v>
      </c>
      <c r="AJ93" s="48">
        <f t="shared" si="36"/>
        <v>1965</v>
      </c>
      <c r="AK93" s="48">
        <f t="shared" si="36"/>
        <v>2038</v>
      </c>
      <c r="AL93" s="48">
        <f t="shared" si="36"/>
        <v>2111</v>
      </c>
      <c r="AM93" s="82">
        <f t="shared" si="36"/>
        <v>2184</v>
      </c>
      <c r="AN93" s="91">
        <f t="shared" si="36"/>
        <v>2547</v>
      </c>
    </row>
    <row r="94" spans="1:40" x14ac:dyDescent="0.25">
      <c r="A94" s="48">
        <f>'Pokemon Data'!A93</f>
        <v>92</v>
      </c>
      <c r="B94" s="48" t="str">
        <f>'Pokemon Data'!B93</f>
        <v>Gastly</v>
      </c>
      <c r="C94" s="57">
        <f>'Pokemon Data'!E93</f>
        <v>40</v>
      </c>
      <c r="D94" s="57">
        <f>'Pokemon Data'!I93</f>
        <v>102</v>
      </c>
      <c r="E94" s="57">
        <f>'Pokemon Data'!J93</f>
        <v>186</v>
      </c>
      <c r="F94" s="57">
        <f>'Pokemon Data'!K93</f>
        <v>67</v>
      </c>
      <c r="G94" s="57">
        <f t="shared" si="25"/>
        <v>117</v>
      </c>
      <c r="H94" s="57">
        <f t="shared" si="26"/>
        <v>201</v>
      </c>
      <c r="I94" s="57">
        <f t="shared" si="27"/>
        <v>82</v>
      </c>
      <c r="J94" s="82">
        <f t="shared" si="34"/>
        <v>17</v>
      </c>
      <c r="K94" s="48">
        <f t="shared" si="34"/>
        <v>54</v>
      </c>
      <c r="L94" s="48">
        <f t="shared" si="34"/>
        <v>91</v>
      </c>
      <c r="M94" s="48">
        <f t="shared" si="34"/>
        <v>128</v>
      </c>
      <c r="N94" s="86">
        <f t="shared" si="34"/>
        <v>165</v>
      </c>
      <c r="O94" s="48">
        <f t="shared" si="34"/>
        <v>202</v>
      </c>
      <c r="P94" s="48">
        <f t="shared" si="34"/>
        <v>240</v>
      </c>
      <c r="Q94" s="48">
        <f t="shared" si="34"/>
        <v>277</v>
      </c>
      <c r="R94" s="48">
        <f t="shared" si="34"/>
        <v>314</v>
      </c>
      <c r="S94" s="82">
        <f t="shared" si="34"/>
        <v>351</v>
      </c>
      <c r="T94" s="48">
        <f t="shared" si="35"/>
        <v>386</v>
      </c>
      <c r="U94" s="48">
        <f t="shared" si="35"/>
        <v>421</v>
      </c>
      <c r="V94" s="48">
        <f t="shared" si="35"/>
        <v>456</v>
      </c>
      <c r="W94" s="48">
        <f t="shared" si="35"/>
        <v>491</v>
      </c>
      <c r="X94" s="86">
        <f t="shared" si="35"/>
        <v>527</v>
      </c>
      <c r="Y94" s="48">
        <f t="shared" si="35"/>
        <v>562</v>
      </c>
      <c r="Z94" s="48">
        <f t="shared" si="35"/>
        <v>597</v>
      </c>
      <c r="AA94" s="48">
        <f t="shared" si="35"/>
        <v>632</v>
      </c>
      <c r="AB94" s="48">
        <f t="shared" si="35"/>
        <v>667</v>
      </c>
      <c r="AC94" s="82">
        <f t="shared" si="35"/>
        <v>702</v>
      </c>
      <c r="AD94" s="48">
        <f t="shared" si="36"/>
        <v>737</v>
      </c>
      <c r="AE94" s="48">
        <f t="shared" si="36"/>
        <v>772</v>
      </c>
      <c r="AF94" s="48">
        <f t="shared" si="36"/>
        <v>808</v>
      </c>
      <c r="AG94" s="48">
        <f t="shared" si="36"/>
        <v>843</v>
      </c>
      <c r="AH94" s="86">
        <f t="shared" si="36"/>
        <v>878</v>
      </c>
      <c r="AI94" s="48">
        <f t="shared" si="36"/>
        <v>913</v>
      </c>
      <c r="AJ94" s="48">
        <f t="shared" si="36"/>
        <v>948</v>
      </c>
      <c r="AK94" s="48">
        <f t="shared" si="36"/>
        <v>983</v>
      </c>
      <c r="AL94" s="48">
        <f t="shared" si="36"/>
        <v>1018</v>
      </c>
      <c r="AM94" s="82">
        <f t="shared" si="36"/>
        <v>1054</v>
      </c>
      <c r="AN94" s="91">
        <f t="shared" si="36"/>
        <v>1229</v>
      </c>
    </row>
    <row r="95" spans="1:40" x14ac:dyDescent="0.25">
      <c r="A95" s="48">
        <f>'Pokemon Data'!A94</f>
        <v>93</v>
      </c>
      <c r="B95" s="48" t="str">
        <f>'Pokemon Data'!B94</f>
        <v>Haunter</v>
      </c>
      <c r="C95" s="57">
        <f>'Pokemon Data'!E94</f>
        <v>40</v>
      </c>
      <c r="D95" s="57">
        <f>'Pokemon Data'!I94</f>
        <v>128</v>
      </c>
      <c r="E95" s="57">
        <f>'Pokemon Data'!J94</f>
        <v>223</v>
      </c>
      <c r="F95" s="57">
        <f>'Pokemon Data'!K94</f>
        <v>107</v>
      </c>
      <c r="G95" s="57">
        <f t="shared" si="25"/>
        <v>143</v>
      </c>
      <c r="H95" s="57">
        <f t="shared" si="26"/>
        <v>238</v>
      </c>
      <c r="I95" s="57">
        <f t="shared" si="27"/>
        <v>122</v>
      </c>
      <c r="J95" s="82">
        <f t="shared" si="34"/>
        <v>27</v>
      </c>
      <c r="K95" s="48">
        <f t="shared" si="34"/>
        <v>87</v>
      </c>
      <c r="L95" s="48">
        <f t="shared" si="34"/>
        <v>146</v>
      </c>
      <c r="M95" s="48">
        <f t="shared" si="34"/>
        <v>205</v>
      </c>
      <c r="N95" s="86">
        <f t="shared" si="34"/>
        <v>264</v>
      </c>
      <c r="O95" s="48">
        <f t="shared" si="34"/>
        <v>324</v>
      </c>
      <c r="P95" s="48">
        <f t="shared" si="34"/>
        <v>383</v>
      </c>
      <c r="Q95" s="48">
        <f t="shared" si="34"/>
        <v>442</v>
      </c>
      <c r="R95" s="48">
        <f t="shared" si="34"/>
        <v>501</v>
      </c>
      <c r="S95" s="82">
        <f t="shared" si="34"/>
        <v>561</v>
      </c>
      <c r="T95" s="48">
        <f t="shared" si="35"/>
        <v>617</v>
      </c>
      <c r="U95" s="48">
        <f t="shared" si="35"/>
        <v>673</v>
      </c>
      <c r="V95" s="48">
        <f t="shared" si="35"/>
        <v>729</v>
      </c>
      <c r="W95" s="48">
        <f t="shared" si="35"/>
        <v>785</v>
      </c>
      <c r="X95" s="86">
        <f t="shared" si="35"/>
        <v>841</v>
      </c>
      <c r="Y95" s="48">
        <f t="shared" si="35"/>
        <v>897</v>
      </c>
      <c r="Z95" s="48">
        <f t="shared" si="35"/>
        <v>953</v>
      </c>
      <c r="AA95" s="48">
        <f t="shared" si="35"/>
        <v>1009</v>
      </c>
      <c r="AB95" s="48">
        <f t="shared" si="35"/>
        <v>1065</v>
      </c>
      <c r="AC95" s="82">
        <f t="shared" si="35"/>
        <v>1121</v>
      </c>
      <c r="AD95" s="48">
        <f t="shared" si="36"/>
        <v>1178</v>
      </c>
      <c r="AE95" s="48">
        <f t="shared" si="36"/>
        <v>1234</v>
      </c>
      <c r="AF95" s="48">
        <f t="shared" si="36"/>
        <v>1290</v>
      </c>
      <c r="AG95" s="48">
        <f t="shared" si="36"/>
        <v>1346</v>
      </c>
      <c r="AH95" s="86">
        <f t="shared" si="36"/>
        <v>1402</v>
      </c>
      <c r="AI95" s="48">
        <f t="shared" si="36"/>
        <v>1458</v>
      </c>
      <c r="AJ95" s="48">
        <f t="shared" si="36"/>
        <v>1514</v>
      </c>
      <c r="AK95" s="48">
        <f t="shared" si="36"/>
        <v>1570</v>
      </c>
      <c r="AL95" s="48">
        <f t="shared" si="36"/>
        <v>1626</v>
      </c>
      <c r="AM95" s="82">
        <f t="shared" si="36"/>
        <v>1683</v>
      </c>
      <c r="AN95" s="91">
        <f t="shared" si="36"/>
        <v>1963</v>
      </c>
    </row>
    <row r="96" spans="1:40" x14ac:dyDescent="0.25">
      <c r="A96" s="48">
        <f>'Pokemon Data'!A95</f>
        <v>94</v>
      </c>
      <c r="B96" s="48" t="str">
        <f>'Pokemon Data'!B95</f>
        <v>Gengar</v>
      </c>
      <c r="C96" s="57">
        <f>'Pokemon Data'!E95</f>
        <v>40</v>
      </c>
      <c r="D96" s="57">
        <f>'Pokemon Data'!I95</f>
        <v>155</v>
      </c>
      <c r="E96" s="57">
        <f>'Pokemon Data'!J95</f>
        <v>261</v>
      </c>
      <c r="F96" s="57">
        <f>'Pokemon Data'!K95</f>
        <v>149</v>
      </c>
      <c r="G96" s="57">
        <f t="shared" si="25"/>
        <v>170</v>
      </c>
      <c r="H96" s="57">
        <f t="shared" si="26"/>
        <v>276</v>
      </c>
      <c r="I96" s="57">
        <f t="shared" si="27"/>
        <v>164</v>
      </c>
      <c r="J96" s="82">
        <f t="shared" si="34"/>
        <v>40</v>
      </c>
      <c r="K96" s="48">
        <f t="shared" si="34"/>
        <v>127</v>
      </c>
      <c r="L96" s="48">
        <f t="shared" si="34"/>
        <v>214</v>
      </c>
      <c r="M96" s="48">
        <f t="shared" si="34"/>
        <v>301</v>
      </c>
      <c r="N96" s="86">
        <f t="shared" si="34"/>
        <v>388</v>
      </c>
      <c r="O96" s="48">
        <f t="shared" si="34"/>
        <v>475</v>
      </c>
      <c r="P96" s="48">
        <f t="shared" si="34"/>
        <v>561</v>
      </c>
      <c r="Q96" s="48">
        <f t="shared" si="34"/>
        <v>648</v>
      </c>
      <c r="R96" s="48">
        <f t="shared" si="34"/>
        <v>735</v>
      </c>
      <c r="S96" s="82">
        <f t="shared" si="34"/>
        <v>822</v>
      </c>
      <c r="T96" s="48">
        <f t="shared" si="35"/>
        <v>904</v>
      </c>
      <c r="U96" s="48">
        <f t="shared" si="35"/>
        <v>987</v>
      </c>
      <c r="V96" s="48">
        <f t="shared" si="35"/>
        <v>1069</v>
      </c>
      <c r="W96" s="48">
        <f t="shared" si="35"/>
        <v>1151</v>
      </c>
      <c r="X96" s="86">
        <f t="shared" si="35"/>
        <v>1233</v>
      </c>
      <c r="Y96" s="48">
        <f t="shared" si="35"/>
        <v>1315</v>
      </c>
      <c r="Z96" s="48">
        <f t="shared" si="35"/>
        <v>1398</v>
      </c>
      <c r="AA96" s="48">
        <f t="shared" si="35"/>
        <v>1480</v>
      </c>
      <c r="AB96" s="48">
        <f t="shared" si="35"/>
        <v>1562</v>
      </c>
      <c r="AC96" s="82">
        <f t="shared" si="35"/>
        <v>1644</v>
      </c>
      <c r="AD96" s="48">
        <f t="shared" si="36"/>
        <v>1726</v>
      </c>
      <c r="AE96" s="48">
        <f t="shared" si="36"/>
        <v>1809</v>
      </c>
      <c r="AF96" s="48">
        <f t="shared" si="36"/>
        <v>1891</v>
      </c>
      <c r="AG96" s="48">
        <f t="shared" si="36"/>
        <v>1973</v>
      </c>
      <c r="AH96" s="86">
        <f t="shared" si="36"/>
        <v>2055</v>
      </c>
      <c r="AI96" s="48">
        <f t="shared" si="36"/>
        <v>2138</v>
      </c>
      <c r="AJ96" s="48">
        <f t="shared" si="36"/>
        <v>2220</v>
      </c>
      <c r="AK96" s="48">
        <f t="shared" si="36"/>
        <v>2302</v>
      </c>
      <c r="AL96" s="48">
        <f t="shared" si="36"/>
        <v>2385</v>
      </c>
      <c r="AM96" s="82">
        <f t="shared" si="36"/>
        <v>2467</v>
      </c>
      <c r="AN96" s="91">
        <f t="shared" si="36"/>
        <v>2878</v>
      </c>
    </row>
    <row r="97" spans="1:40" x14ac:dyDescent="0.25">
      <c r="A97" s="48">
        <f>'Pokemon Data'!A96</f>
        <v>95</v>
      </c>
      <c r="B97" s="48" t="str">
        <f>'Pokemon Data'!B96</f>
        <v>Onix</v>
      </c>
      <c r="C97" s="57">
        <f>'Pokemon Data'!E96</f>
        <v>41</v>
      </c>
      <c r="D97" s="57">
        <f>'Pokemon Data'!I96</f>
        <v>111</v>
      </c>
      <c r="E97" s="57">
        <f>'Pokemon Data'!J96</f>
        <v>85</v>
      </c>
      <c r="F97" s="57">
        <f>'Pokemon Data'!K96</f>
        <v>232</v>
      </c>
      <c r="G97" s="57">
        <f t="shared" si="25"/>
        <v>126</v>
      </c>
      <c r="H97" s="57">
        <f t="shared" si="26"/>
        <v>100</v>
      </c>
      <c r="I97" s="57">
        <f t="shared" si="27"/>
        <v>247</v>
      </c>
      <c r="J97" s="82">
        <f t="shared" si="34"/>
        <v>15</v>
      </c>
      <c r="K97" s="48">
        <f t="shared" si="34"/>
        <v>48</v>
      </c>
      <c r="L97" s="48">
        <f t="shared" si="34"/>
        <v>82</v>
      </c>
      <c r="M97" s="48">
        <f t="shared" si="34"/>
        <v>115</v>
      </c>
      <c r="N97" s="86">
        <f t="shared" si="34"/>
        <v>148</v>
      </c>
      <c r="O97" s="48">
        <f t="shared" si="34"/>
        <v>181</v>
      </c>
      <c r="P97" s="48">
        <f t="shared" si="34"/>
        <v>215</v>
      </c>
      <c r="Q97" s="48">
        <f t="shared" si="34"/>
        <v>248</v>
      </c>
      <c r="R97" s="48">
        <f t="shared" si="34"/>
        <v>281</v>
      </c>
      <c r="S97" s="82">
        <f t="shared" si="34"/>
        <v>314</v>
      </c>
      <c r="T97" s="48">
        <f t="shared" si="35"/>
        <v>346</v>
      </c>
      <c r="U97" s="48">
        <f t="shared" si="35"/>
        <v>377</v>
      </c>
      <c r="V97" s="48">
        <f t="shared" si="35"/>
        <v>409</v>
      </c>
      <c r="W97" s="48">
        <f t="shared" si="35"/>
        <v>440</v>
      </c>
      <c r="X97" s="86">
        <f t="shared" si="35"/>
        <v>472</v>
      </c>
      <c r="Y97" s="48">
        <f t="shared" si="35"/>
        <v>503</v>
      </c>
      <c r="Z97" s="48">
        <f t="shared" si="35"/>
        <v>535</v>
      </c>
      <c r="AA97" s="48">
        <f t="shared" si="35"/>
        <v>566</v>
      </c>
      <c r="AB97" s="48">
        <f t="shared" si="35"/>
        <v>598</v>
      </c>
      <c r="AC97" s="82">
        <f t="shared" si="35"/>
        <v>629</v>
      </c>
      <c r="AD97" s="48">
        <f t="shared" si="36"/>
        <v>661</v>
      </c>
      <c r="AE97" s="48">
        <f t="shared" si="36"/>
        <v>692</v>
      </c>
      <c r="AF97" s="48">
        <f t="shared" si="36"/>
        <v>724</v>
      </c>
      <c r="AG97" s="48">
        <f t="shared" si="36"/>
        <v>755</v>
      </c>
      <c r="AH97" s="86">
        <f t="shared" si="36"/>
        <v>787</v>
      </c>
      <c r="AI97" s="48">
        <f t="shared" si="36"/>
        <v>818</v>
      </c>
      <c r="AJ97" s="48">
        <f t="shared" si="36"/>
        <v>850</v>
      </c>
      <c r="AK97" s="48">
        <f t="shared" si="36"/>
        <v>881</v>
      </c>
      <c r="AL97" s="48">
        <f t="shared" si="36"/>
        <v>913</v>
      </c>
      <c r="AM97" s="82">
        <f t="shared" si="36"/>
        <v>944</v>
      </c>
      <c r="AN97" s="91">
        <f t="shared" si="36"/>
        <v>1101</v>
      </c>
    </row>
    <row r="98" spans="1:40" x14ac:dyDescent="0.25">
      <c r="A98" s="48">
        <f>'Pokemon Data'!A97</f>
        <v>96</v>
      </c>
      <c r="B98" s="48" t="str">
        <f>'Pokemon Data'!B97</f>
        <v>Drowzee</v>
      </c>
      <c r="C98" s="57">
        <f>'Pokemon Data'!E97</f>
        <v>42</v>
      </c>
      <c r="D98" s="57">
        <f>'Pokemon Data'!I97</f>
        <v>155</v>
      </c>
      <c r="E98" s="57">
        <f>'Pokemon Data'!J97</f>
        <v>89</v>
      </c>
      <c r="F98" s="57">
        <f>'Pokemon Data'!K97</f>
        <v>136</v>
      </c>
      <c r="G98" s="57">
        <f t="shared" si="25"/>
        <v>170</v>
      </c>
      <c r="H98" s="57">
        <f t="shared" si="26"/>
        <v>104</v>
      </c>
      <c r="I98" s="57">
        <f t="shared" si="27"/>
        <v>151</v>
      </c>
      <c r="J98" s="82">
        <f t="shared" si="34"/>
        <v>14</v>
      </c>
      <c r="K98" s="48">
        <f t="shared" si="34"/>
        <v>46</v>
      </c>
      <c r="L98" s="48">
        <f t="shared" si="34"/>
        <v>77</v>
      </c>
      <c r="M98" s="48">
        <f t="shared" si="34"/>
        <v>108</v>
      </c>
      <c r="N98" s="86">
        <f t="shared" si="34"/>
        <v>140</v>
      </c>
      <c r="O98" s="48">
        <f t="shared" si="34"/>
        <v>171</v>
      </c>
      <c r="P98" s="48">
        <f t="shared" si="34"/>
        <v>203</v>
      </c>
      <c r="Q98" s="48">
        <f t="shared" si="34"/>
        <v>234</v>
      </c>
      <c r="R98" s="48">
        <f t="shared" si="34"/>
        <v>266</v>
      </c>
      <c r="S98" s="82">
        <f t="shared" si="34"/>
        <v>297</v>
      </c>
      <c r="T98" s="48">
        <f t="shared" si="35"/>
        <v>327</v>
      </c>
      <c r="U98" s="48">
        <f t="shared" si="35"/>
        <v>356</v>
      </c>
      <c r="V98" s="48">
        <f t="shared" si="35"/>
        <v>386</v>
      </c>
      <c r="W98" s="48">
        <f t="shared" si="35"/>
        <v>416</v>
      </c>
      <c r="X98" s="86">
        <f t="shared" si="35"/>
        <v>446</v>
      </c>
      <c r="Y98" s="48">
        <f t="shared" si="35"/>
        <v>475</v>
      </c>
      <c r="Z98" s="48">
        <f t="shared" si="35"/>
        <v>505</v>
      </c>
      <c r="AA98" s="48">
        <f t="shared" si="35"/>
        <v>535</v>
      </c>
      <c r="AB98" s="48">
        <f t="shared" si="35"/>
        <v>564</v>
      </c>
      <c r="AC98" s="82">
        <f t="shared" si="35"/>
        <v>594</v>
      </c>
      <c r="AD98" s="48">
        <f t="shared" si="36"/>
        <v>624</v>
      </c>
      <c r="AE98" s="48">
        <f t="shared" si="36"/>
        <v>654</v>
      </c>
      <c r="AF98" s="48">
        <f t="shared" si="36"/>
        <v>683</v>
      </c>
      <c r="AG98" s="48">
        <f t="shared" si="36"/>
        <v>713</v>
      </c>
      <c r="AH98" s="86">
        <f t="shared" si="36"/>
        <v>743</v>
      </c>
      <c r="AI98" s="48">
        <f t="shared" si="36"/>
        <v>773</v>
      </c>
      <c r="AJ98" s="48">
        <f t="shared" si="36"/>
        <v>802</v>
      </c>
      <c r="AK98" s="48">
        <f t="shared" si="36"/>
        <v>832</v>
      </c>
      <c r="AL98" s="48">
        <f t="shared" si="36"/>
        <v>862</v>
      </c>
      <c r="AM98" s="82">
        <f t="shared" si="36"/>
        <v>892</v>
      </c>
      <c r="AN98" s="91">
        <f t="shared" si="36"/>
        <v>1040</v>
      </c>
    </row>
    <row r="99" spans="1:40" x14ac:dyDescent="0.25">
      <c r="A99" s="48">
        <f>'Pokemon Data'!A98</f>
        <v>97</v>
      </c>
      <c r="B99" s="48" t="str">
        <f>'Pokemon Data'!B98</f>
        <v>Hypno</v>
      </c>
      <c r="C99" s="57">
        <f>'Pokemon Data'!E98</f>
        <v>42</v>
      </c>
      <c r="D99" s="57">
        <f>'Pokemon Data'!I98</f>
        <v>198</v>
      </c>
      <c r="E99" s="57">
        <f>'Pokemon Data'!J98</f>
        <v>144</v>
      </c>
      <c r="F99" s="57">
        <f>'Pokemon Data'!K98</f>
        <v>193</v>
      </c>
      <c r="G99" s="57">
        <f t="shared" si="25"/>
        <v>213</v>
      </c>
      <c r="H99" s="57">
        <f t="shared" si="26"/>
        <v>159</v>
      </c>
      <c r="I99" s="57">
        <f t="shared" si="27"/>
        <v>208</v>
      </c>
      <c r="J99" s="82">
        <f t="shared" si="34"/>
        <v>29</v>
      </c>
      <c r="K99" s="48">
        <f t="shared" si="34"/>
        <v>92</v>
      </c>
      <c r="L99" s="48">
        <f t="shared" si="34"/>
        <v>155</v>
      </c>
      <c r="M99" s="48">
        <f t="shared" si="34"/>
        <v>218</v>
      </c>
      <c r="N99" s="86">
        <f t="shared" si="34"/>
        <v>281</v>
      </c>
      <c r="O99" s="48">
        <f t="shared" si="34"/>
        <v>345</v>
      </c>
      <c r="P99" s="48">
        <f t="shared" si="34"/>
        <v>408</v>
      </c>
      <c r="Q99" s="48">
        <f t="shared" si="34"/>
        <v>471</v>
      </c>
      <c r="R99" s="48">
        <f t="shared" si="34"/>
        <v>534</v>
      </c>
      <c r="S99" s="82">
        <f t="shared" si="34"/>
        <v>597</v>
      </c>
      <c r="T99" s="48">
        <f t="shared" si="35"/>
        <v>657</v>
      </c>
      <c r="U99" s="48">
        <f t="shared" si="35"/>
        <v>716</v>
      </c>
      <c r="V99" s="48">
        <f t="shared" si="35"/>
        <v>776</v>
      </c>
      <c r="W99" s="48">
        <f t="shared" si="35"/>
        <v>836</v>
      </c>
      <c r="X99" s="86">
        <f t="shared" si="35"/>
        <v>895</v>
      </c>
      <c r="Y99" s="48">
        <f t="shared" si="35"/>
        <v>955</v>
      </c>
      <c r="Z99" s="48">
        <f t="shared" si="35"/>
        <v>1015</v>
      </c>
      <c r="AA99" s="48">
        <f t="shared" si="35"/>
        <v>1075</v>
      </c>
      <c r="AB99" s="48">
        <f t="shared" si="35"/>
        <v>1134</v>
      </c>
      <c r="AC99" s="82">
        <f t="shared" si="35"/>
        <v>1194</v>
      </c>
      <c r="AD99" s="48">
        <f t="shared" si="36"/>
        <v>1254</v>
      </c>
      <c r="AE99" s="48">
        <f t="shared" si="36"/>
        <v>1313</v>
      </c>
      <c r="AF99" s="48">
        <f t="shared" si="36"/>
        <v>1373</v>
      </c>
      <c r="AG99" s="48">
        <f t="shared" si="36"/>
        <v>1433</v>
      </c>
      <c r="AH99" s="86">
        <f t="shared" si="36"/>
        <v>1493</v>
      </c>
      <c r="AI99" s="48">
        <f t="shared" si="36"/>
        <v>1552</v>
      </c>
      <c r="AJ99" s="48">
        <f t="shared" si="36"/>
        <v>1612</v>
      </c>
      <c r="AK99" s="48">
        <f t="shared" si="36"/>
        <v>1672</v>
      </c>
      <c r="AL99" s="48">
        <f t="shared" si="36"/>
        <v>1732</v>
      </c>
      <c r="AM99" s="82">
        <f t="shared" si="36"/>
        <v>1791</v>
      </c>
      <c r="AN99" s="91">
        <f t="shared" si="36"/>
        <v>2090</v>
      </c>
    </row>
    <row r="100" spans="1:40" x14ac:dyDescent="0.25">
      <c r="A100" s="48">
        <f>'Pokemon Data'!A99</f>
        <v>98</v>
      </c>
      <c r="B100" s="48" t="str">
        <f>'Pokemon Data'!B99</f>
        <v>Krabby</v>
      </c>
      <c r="C100" s="57">
        <f>'Pokemon Data'!E99</f>
        <v>43</v>
      </c>
      <c r="D100" s="57">
        <f>'Pokemon Data'!I99</f>
        <v>102</v>
      </c>
      <c r="E100" s="57">
        <f>'Pokemon Data'!J99</f>
        <v>181</v>
      </c>
      <c r="F100" s="57">
        <f>'Pokemon Data'!K99</f>
        <v>124</v>
      </c>
      <c r="G100" s="57">
        <f t="shared" si="25"/>
        <v>117</v>
      </c>
      <c r="H100" s="57">
        <f t="shared" si="26"/>
        <v>196</v>
      </c>
      <c r="I100" s="57">
        <f t="shared" si="27"/>
        <v>139</v>
      </c>
      <c r="J100" s="82">
        <f t="shared" si="34"/>
        <v>22</v>
      </c>
      <c r="K100" s="48">
        <f t="shared" si="34"/>
        <v>69</v>
      </c>
      <c r="L100" s="48">
        <f t="shared" si="34"/>
        <v>116</v>
      </c>
      <c r="M100" s="48">
        <f t="shared" si="34"/>
        <v>163</v>
      </c>
      <c r="N100" s="86">
        <f t="shared" si="34"/>
        <v>210</v>
      </c>
      <c r="O100" s="48">
        <f t="shared" si="34"/>
        <v>257</v>
      </c>
      <c r="P100" s="48">
        <f t="shared" si="34"/>
        <v>304</v>
      </c>
      <c r="Q100" s="48">
        <f t="shared" si="34"/>
        <v>351</v>
      </c>
      <c r="R100" s="48">
        <f t="shared" si="34"/>
        <v>399</v>
      </c>
      <c r="S100" s="82">
        <f t="shared" si="34"/>
        <v>446</v>
      </c>
      <c r="T100" s="48">
        <f t="shared" si="35"/>
        <v>490</v>
      </c>
      <c r="U100" s="48">
        <f t="shared" si="35"/>
        <v>535</v>
      </c>
      <c r="V100" s="48">
        <f t="shared" si="35"/>
        <v>579</v>
      </c>
      <c r="W100" s="48">
        <f t="shared" si="35"/>
        <v>624</v>
      </c>
      <c r="X100" s="86">
        <f t="shared" si="35"/>
        <v>669</v>
      </c>
      <c r="Y100" s="48">
        <f t="shared" si="35"/>
        <v>713</v>
      </c>
      <c r="Z100" s="48">
        <f t="shared" si="35"/>
        <v>758</v>
      </c>
      <c r="AA100" s="48">
        <f t="shared" si="35"/>
        <v>802</v>
      </c>
      <c r="AB100" s="48">
        <f t="shared" si="35"/>
        <v>847</v>
      </c>
      <c r="AC100" s="82">
        <f t="shared" si="35"/>
        <v>892</v>
      </c>
      <c r="AD100" s="48">
        <f t="shared" si="36"/>
        <v>936</v>
      </c>
      <c r="AE100" s="48">
        <f t="shared" si="36"/>
        <v>981</v>
      </c>
      <c r="AF100" s="48">
        <f t="shared" si="36"/>
        <v>1025</v>
      </c>
      <c r="AG100" s="48">
        <f t="shared" si="36"/>
        <v>1070</v>
      </c>
      <c r="AH100" s="86">
        <f t="shared" si="36"/>
        <v>1115</v>
      </c>
      <c r="AI100" s="48">
        <f t="shared" si="36"/>
        <v>1159</v>
      </c>
      <c r="AJ100" s="48">
        <f t="shared" si="36"/>
        <v>1204</v>
      </c>
      <c r="AK100" s="48">
        <f t="shared" si="36"/>
        <v>1248</v>
      </c>
      <c r="AL100" s="48">
        <f t="shared" si="36"/>
        <v>1293</v>
      </c>
      <c r="AM100" s="82">
        <f t="shared" si="36"/>
        <v>1338</v>
      </c>
      <c r="AN100" s="91">
        <f t="shared" si="36"/>
        <v>1561</v>
      </c>
    </row>
    <row r="101" spans="1:40" x14ac:dyDescent="0.25">
      <c r="A101" s="48">
        <f>'Pokemon Data'!A100</f>
        <v>99</v>
      </c>
      <c r="B101" s="48" t="str">
        <f>'Pokemon Data'!B100</f>
        <v>Kingler</v>
      </c>
      <c r="C101" s="57">
        <f>'Pokemon Data'!E100</f>
        <v>43</v>
      </c>
      <c r="D101" s="57">
        <f>'Pokemon Data'!I100</f>
        <v>146</v>
      </c>
      <c r="E101" s="57">
        <f>'Pokemon Data'!J100</f>
        <v>240</v>
      </c>
      <c r="F101" s="57">
        <f>'Pokemon Data'!K100</f>
        <v>181</v>
      </c>
      <c r="G101" s="57">
        <f t="shared" si="25"/>
        <v>161</v>
      </c>
      <c r="H101" s="57">
        <f t="shared" si="26"/>
        <v>255</v>
      </c>
      <c r="I101" s="57">
        <f t="shared" si="27"/>
        <v>196</v>
      </c>
      <c r="J101" s="82">
        <f t="shared" si="34"/>
        <v>40</v>
      </c>
      <c r="K101" s="48">
        <f t="shared" si="34"/>
        <v>125</v>
      </c>
      <c r="L101" s="48">
        <f t="shared" si="34"/>
        <v>210</v>
      </c>
      <c r="M101" s="48">
        <f t="shared" si="34"/>
        <v>296</v>
      </c>
      <c r="N101" s="86">
        <f t="shared" si="34"/>
        <v>381</v>
      </c>
      <c r="O101" s="48">
        <f t="shared" si="34"/>
        <v>467</v>
      </c>
      <c r="P101" s="48">
        <f t="shared" si="34"/>
        <v>552</v>
      </c>
      <c r="Q101" s="48">
        <f t="shared" si="34"/>
        <v>637</v>
      </c>
      <c r="R101" s="48">
        <f t="shared" si="34"/>
        <v>723</v>
      </c>
      <c r="S101" s="82">
        <f t="shared" si="34"/>
        <v>808</v>
      </c>
      <c r="T101" s="48">
        <f t="shared" si="35"/>
        <v>889</v>
      </c>
      <c r="U101" s="48">
        <f t="shared" si="35"/>
        <v>970</v>
      </c>
      <c r="V101" s="48">
        <f t="shared" si="35"/>
        <v>1051</v>
      </c>
      <c r="W101" s="48">
        <f t="shared" si="35"/>
        <v>1131</v>
      </c>
      <c r="X101" s="86">
        <f t="shared" si="35"/>
        <v>1212</v>
      </c>
      <c r="Y101" s="48">
        <f t="shared" si="35"/>
        <v>1293</v>
      </c>
      <c r="Z101" s="48">
        <f t="shared" si="35"/>
        <v>1374</v>
      </c>
      <c r="AA101" s="48">
        <f t="shared" si="35"/>
        <v>1455</v>
      </c>
      <c r="AB101" s="48">
        <f t="shared" si="35"/>
        <v>1535</v>
      </c>
      <c r="AC101" s="82">
        <f t="shared" si="35"/>
        <v>1616</v>
      </c>
      <c r="AD101" s="48">
        <f t="shared" si="36"/>
        <v>1697</v>
      </c>
      <c r="AE101" s="48">
        <f t="shared" si="36"/>
        <v>1778</v>
      </c>
      <c r="AF101" s="48">
        <f t="shared" si="36"/>
        <v>1859</v>
      </c>
      <c r="AG101" s="48">
        <f t="shared" si="36"/>
        <v>1940</v>
      </c>
      <c r="AH101" s="86">
        <f t="shared" si="36"/>
        <v>2020</v>
      </c>
      <c r="AI101" s="48">
        <f t="shared" si="36"/>
        <v>2101</v>
      </c>
      <c r="AJ101" s="48">
        <f t="shared" si="36"/>
        <v>2182</v>
      </c>
      <c r="AK101" s="48">
        <f t="shared" si="36"/>
        <v>2263</v>
      </c>
      <c r="AL101" s="48">
        <f t="shared" si="36"/>
        <v>2344</v>
      </c>
      <c r="AM101" s="82">
        <f t="shared" si="36"/>
        <v>2425</v>
      </c>
      <c r="AN101" s="91">
        <f t="shared" si="36"/>
        <v>2829</v>
      </c>
    </row>
    <row r="102" spans="1:40" x14ac:dyDescent="0.25">
      <c r="A102" s="48">
        <f>'Pokemon Data'!A101</f>
        <v>100</v>
      </c>
      <c r="B102" s="48" t="str">
        <f>'Pokemon Data'!B101</f>
        <v>Voltorb</v>
      </c>
      <c r="C102" s="57">
        <f>'Pokemon Data'!E101</f>
        <v>44</v>
      </c>
      <c r="D102" s="57">
        <f>'Pokemon Data'!I101</f>
        <v>120</v>
      </c>
      <c r="E102" s="57">
        <f>'Pokemon Data'!J101</f>
        <v>109</v>
      </c>
      <c r="F102" s="57">
        <f>'Pokemon Data'!K101</f>
        <v>111</v>
      </c>
      <c r="G102" s="57">
        <f t="shared" si="25"/>
        <v>135</v>
      </c>
      <c r="H102" s="57">
        <f t="shared" si="26"/>
        <v>124</v>
      </c>
      <c r="I102" s="57">
        <f t="shared" si="27"/>
        <v>126</v>
      </c>
      <c r="J102" s="82">
        <f t="shared" si="34"/>
        <v>14</v>
      </c>
      <c r="K102" s="48">
        <f t="shared" si="34"/>
        <v>44</v>
      </c>
      <c r="L102" s="48">
        <f t="shared" si="34"/>
        <v>75</v>
      </c>
      <c r="M102" s="48">
        <f t="shared" si="34"/>
        <v>105</v>
      </c>
      <c r="N102" s="86">
        <f t="shared" si="34"/>
        <v>136</v>
      </c>
      <c r="O102" s="48">
        <f t="shared" si="34"/>
        <v>166</v>
      </c>
      <c r="P102" s="48">
        <f t="shared" si="34"/>
        <v>197</v>
      </c>
      <c r="Q102" s="48">
        <f t="shared" si="34"/>
        <v>227</v>
      </c>
      <c r="R102" s="48">
        <f t="shared" si="34"/>
        <v>258</v>
      </c>
      <c r="S102" s="82">
        <f t="shared" si="34"/>
        <v>288</v>
      </c>
      <c r="T102" s="48">
        <f t="shared" si="35"/>
        <v>317</v>
      </c>
      <c r="U102" s="48">
        <f t="shared" si="35"/>
        <v>346</v>
      </c>
      <c r="V102" s="48">
        <f t="shared" si="35"/>
        <v>375</v>
      </c>
      <c r="W102" s="48">
        <f t="shared" si="35"/>
        <v>404</v>
      </c>
      <c r="X102" s="86">
        <f t="shared" si="35"/>
        <v>432</v>
      </c>
      <c r="Y102" s="48">
        <f t="shared" si="35"/>
        <v>461</v>
      </c>
      <c r="Z102" s="48">
        <f t="shared" si="35"/>
        <v>490</v>
      </c>
      <c r="AA102" s="48">
        <f t="shared" si="35"/>
        <v>519</v>
      </c>
      <c r="AB102" s="48">
        <f t="shared" si="35"/>
        <v>548</v>
      </c>
      <c r="AC102" s="82">
        <f t="shared" si="35"/>
        <v>577</v>
      </c>
      <c r="AD102" s="48">
        <f t="shared" si="36"/>
        <v>606</v>
      </c>
      <c r="AE102" s="48">
        <f t="shared" si="36"/>
        <v>634</v>
      </c>
      <c r="AF102" s="48">
        <f t="shared" si="36"/>
        <v>663</v>
      </c>
      <c r="AG102" s="48">
        <f t="shared" si="36"/>
        <v>692</v>
      </c>
      <c r="AH102" s="86">
        <f t="shared" si="36"/>
        <v>721</v>
      </c>
      <c r="AI102" s="48">
        <f t="shared" si="36"/>
        <v>750</v>
      </c>
      <c r="AJ102" s="48">
        <f t="shared" si="36"/>
        <v>779</v>
      </c>
      <c r="AK102" s="48">
        <f t="shared" si="36"/>
        <v>808</v>
      </c>
      <c r="AL102" s="48">
        <f t="shared" si="36"/>
        <v>836</v>
      </c>
      <c r="AM102" s="82">
        <f t="shared" si="36"/>
        <v>865</v>
      </c>
      <c r="AN102" s="91">
        <f t="shared" si="36"/>
        <v>1010</v>
      </c>
    </row>
    <row r="103" spans="1:40" x14ac:dyDescent="0.25">
      <c r="A103" s="48">
        <f>'Pokemon Data'!A102</f>
        <v>101</v>
      </c>
      <c r="B103" s="48" t="str">
        <f>'Pokemon Data'!B102</f>
        <v>Electrode</v>
      </c>
      <c r="C103" s="57">
        <f>'Pokemon Data'!E102</f>
        <v>44</v>
      </c>
      <c r="D103" s="57">
        <f>'Pokemon Data'!I102</f>
        <v>155</v>
      </c>
      <c r="E103" s="57">
        <f>'Pokemon Data'!J102</f>
        <v>173</v>
      </c>
      <c r="F103" s="57">
        <f>'Pokemon Data'!K102</f>
        <v>173</v>
      </c>
      <c r="G103" s="57">
        <f t="shared" si="25"/>
        <v>170</v>
      </c>
      <c r="H103" s="57">
        <f t="shared" si="26"/>
        <v>188</v>
      </c>
      <c r="I103" s="57">
        <f t="shared" si="27"/>
        <v>188</v>
      </c>
      <c r="J103" s="82">
        <f t="shared" ref="J103:S112" si="37">MAX(10,INT(SQRT($G103*$I103)*$H103*J$1^2/10))</f>
        <v>29</v>
      </c>
      <c r="K103" s="48">
        <f t="shared" si="37"/>
        <v>93</v>
      </c>
      <c r="L103" s="48">
        <f t="shared" si="37"/>
        <v>156</v>
      </c>
      <c r="M103" s="48">
        <f t="shared" si="37"/>
        <v>219</v>
      </c>
      <c r="N103" s="86">
        <f t="shared" si="37"/>
        <v>283</v>
      </c>
      <c r="O103" s="48">
        <f t="shared" si="37"/>
        <v>346</v>
      </c>
      <c r="P103" s="48">
        <f t="shared" si="37"/>
        <v>409</v>
      </c>
      <c r="Q103" s="48">
        <f t="shared" si="37"/>
        <v>473</v>
      </c>
      <c r="R103" s="48">
        <f t="shared" si="37"/>
        <v>536</v>
      </c>
      <c r="S103" s="82">
        <f t="shared" si="37"/>
        <v>599</v>
      </c>
      <c r="T103" s="48">
        <f t="shared" ref="T103:AC112" si="38">MAX(10,INT(SQRT($G103*$I103)*$H103*T$1^2/10))</f>
        <v>659</v>
      </c>
      <c r="U103" s="48">
        <f t="shared" si="38"/>
        <v>719</v>
      </c>
      <c r="V103" s="48">
        <f t="shared" si="38"/>
        <v>779</v>
      </c>
      <c r="W103" s="48">
        <f t="shared" si="38"/>
        <v>839</v>
      </c>
      <c r="X103" s="86">
        <f t="shared" si="38"/>
        <v>899</v>
      </c>
      <c r="Y103" s="48">
        <f t="shared" si="38"/>
        <v>959</v>
      </c>
      <c r="Z103" s="48">
        <f t="shared" si="38"/>
        <v>1019</v>
      </c>
      <c r="AA103" s="48">
        <f t="shared" si="38"/>
        <v>1079</v>
      </c>
      <c r="AB103" s="48">
        <f t="shared" si="38"/>
        <v>1139</v>
      </c>
      <c r="AC103" s="82">
        <f t="shared" si="38"/>
        <v>1199</v>
      </c>
      <c r="AD103" s="48">
        <f t="shared" ref="AD103:AN112" si="39">MAX(10,INT(SQRT($G103*$I103)*$H103*AD$1^2/10))</f>
        <v>1259</v>
      </c>
      <c r="AE103" s="48">
        <f t="shared" si="39"/>
        <v>1319</v>
      </c>
      <c r="AF103" s="48">
        <f t="shared" si="39"/>
        <v>1379</v>
      </c>
      <c r="AG103" s="48">
        <f t="shared" si="39"/>
        <v>1439</v>
      </c>
      <c r="AH103" s="86">
        <f t="shared" si="39"/>
        <v>1499</v>
      </c>
      <c r="AI103" s="48">
        <f t="shared" si="39"/>
        <v>1559</v>
      </c>
      <c r="AJ103" s="48">
        <f t="shared" si="39"/>
        <v>1619</v>
      </c>
      <c r="AK103" s="48">
        <f t="shared" si="39"/>
        <v>1679</v>
      </c>
      <c r="AL103" s="48">
        <f t="shared" si="39"/>
        <v>1739</v>
      </c>
      <c r="AM103" s="82">
        <f t="shared" si="39"/>
        <v>1799</v>
      </c>
      <c r="AN103" s="91">
        <f t="shared" si="39"/>
        <v>2099</v>
      </c>
    </row>
    <row r="104" spans="1:40" x14ac:dyDescent="0.25">
      <c r="A104" s="48">
        <f>'Pokemon Data'!A103</f>
        <v>102</v>
      </c>
      <c r="B104" s="48" t="str">
        <f>'Pokemon Data'!B103</f>
        <v>Exeggcute</v>
      </c>
      <c r="C104" s="57">
        <f>'Pokemon Data'!E103</f>
        <v>45</v>
      </c>
      <c r="D104" s="57">
        <f>'Pokemon Data'!I103</f>
        <v>155</v>
      </c>
      <c r="E104" s="57">
        <f>'Pokemon Data'!J103</f>
        <v>107</v>
      </c>
      <c r="F104" s="57">
        <f>'Pokemon Data'!K103</f>
        <v>125</v>
      </c>
      <c r="G104" s="57">
        <f t="shared" si="25"/>
        <v>170</v>
      </c>
      <c r="H104" s="57">
        <f t="shared" si="26"/>
        <v>122</v>
      </c>
      <c r="I104" s="57">
        <f t="shared" si="27"/>
        <v>140</v>
      </c>
      <c r="J104" s="82">
        <f t="shared" si="37"/>
        <v>16</v>
      </c>
      <c r="K104" s="48">
        <f t="shared" si="37"/>
        <v>52</v>
      </c>
      <c r="L104" s="48">
        <f t="shared" si="37"/>
        <v>87</v>
      </c>
      <c r="M104" s="48">
        <f t="shared" si="37"/>
        <v>123</v>
      </c>
      <c r="N104" s="86">
        <f t="shared" si="37"/>
        <v>158</v>
      </c>
      <c r="O104" s="48">
        <f t="shared" si="37"/>
        <v>194</v>
      </c>
      <c r="P104" s="48">
        <f t="shared" si="37"/>
        <v>229</v>
      </c>
      <c r="Q104" s="48">
        <f t="shared" si="37"/>
        <v>265</v>
      </c>
      <c r="R104" s="48">
        <f t="shared" si="37"/>
        <v>300</v>
      </c>
      <c r="S104" s="82">
        <f t="shared" si="37"/>
        <v>335</v>
      </c>
      <c r="T104" s="48">
        <f t="shared" si="38"/>
        <v>369</v>
      </c>
      <c r="U104" s="48">
        <f t="shared" si="38"/>
        <v>403</v>
      </c>
      <c r="V104" s="48">
        <f t="shared" si="38"/>
        <v>436</v>
      </c>
      <c r="W104" s="48">
        <f t="shared" si="38"/>
        <v>470</v>
      </c>
      <c r="X104" s="86">
        <f t="shared" si="38"/>
        <v>503</v>
      </c>
      <c r="Y104" s="48">
        <f t="shared" si="38"/>
        <v>537</v>
      </c>
      <c r="Z104" s="48">
        <f t="shared" si="38"/>
        <v>570</v>
      </c>
      <c r="AA104" s="48">
        <f t="shared" si="38"/>
        <v>604</v>
      </c>
      <c r="AB104" s="48">
        <f t="shared" si="38"/>
        <v>638</v>
      </c>
      <c r="AC104" s="82">
        <f t="shared" si="38"/>
        <v>671</v>
      </c>
      <c r="AD104" s="48">
        <f t="shared" si="39"/>
        <v>705</v>
      </c>
      <c r="AE104" s="48">
        <f t="shared" si="39"/>
        <v>738</v>
      </c>
      <c r="AF104" s="48">
        <f t="shared" si="39"/>
        <v>772</v>
      </c>
      <c r="AG104" s="48">
        <f t="shared" si="39"/>
        <v>806</v>
      </c>
      <c r="AH104" s="86">
        <f t="shared" si="39"/>
        <v>839</v>
      </c>
      <c r="AI104" s="48">
        <f t="shared" si="39"/>
        <v>873</v>
      </c>
      <c r="AJ104" s="48">
        <f t="shared" si="39"/>
        <v>906</v>
      </c>
      <c r="AK104" s="48">
        <f t="shared" si="39"/>
        <v>940</v>
      </c>
      <c r="AL104" s="48">
        <f t="shared" si="39"/>
        <v>974</v>
      </c>
      <c r="AM104" s="82">
        <f t="shared" si="39"/>
        <v>1007</v>
      </c>
      <c r="AN104" s="91">
        <f t="shared" si="39"/>
        <v>1175</v>
      </c>
    </row>
    <row r="105" spans="1:40" x14ac:dyDescent="0.25">
      <c r="A105" s="48">
        <f>'Pokemon Data'!A104</f>
        <v>103</v>
      </c>
      <c r="B105" s="48" t="str">
        <f>'Pokemon Data'!B104</f>
        <v>Exeggutor</v>
      </c>
      <c r="C105" s="57">
        <f>'Pokemon Data'!E104</f>
        <v>45</v>
      </c>
      <c r="D105" s="57">
        <f>'Pokemon Data'!I104</f>
        <v>216</v>
      </c>
      <c r="E105" s="57">
        <f>'Pokemon Data'!J104</f>
        <v>233</v>
      </c>
      <c r="F105" s="57">
        <f>'Pokemon Data'!K104</f>
        <v>149</v>
      </c>
      <c r="G105" s="57">
        <f t="shared" si="25"/>
        <v>231</v>
      </c>
      <c r="H105" s="57">
        <f t="shared" si="26"/>
        <v>248</v>
      </c>
      <c r="I105" s="57">
        <f t="shared" si="27"/>
        <v>164</v>
      </c>
      <c r="J105" s="82">
        <f t="shared" si="37"/>
        <v>42</v>
      </c>
      <c r="K105" s="48">
        <f t="shared" si="37"/>
        <v>133</v>
      </c>
      <c r="L105" s="48">
        <f t="shared" si="37"/>
        <v>224</v>
      </c>
      <c r="M105" s="48">
        <f t="shared" si="37"/>
        <v>315</v>
      </c>
      <c r="N105" s="86">
        <f t="shared" si="37"/>
        <v>406</v>
      </c>
      <c r="O105" s="48">
        <f t="shared" si="37"/>
        <v>497</v>
      </c>
      <c r="P105" s="48">
        <f t="shared" si="37"/>
        <v>588</v>
      </c>
      <c r="Q105" s="48">
        <f t="shared" si="37"/>
        <v>679</v>
      </c>
      <c r="R105" s="48">
        <f t="shared" si="37"/>
        <v>770</v>
      </c>
      <c r="S105" s="82">
        <f t="shared" si="37"/>
        <v>861</v>
      </c>
      <c r="T105" s="48">
        <f t="shared" si="38"/>
        <v>947</v>
      </c>
      <c r="U105" s="48">
        <f t="shared" si="38"/>
        <v>1033</v>
      </c>
      <c r="V105" s="48">
        <f t="shared" si="38"/>
        <v>1119</v>
      </c>
      <c r="W105" s="48">
        <f t="shared" si="38"/>
        <v>1206</v>
      </c>
      <c r="X105" s="86">
        <f t="shared" si="38"/>
        <v>1292</v>
      </c>
      <c r="Y105" s="48">
        <f t="shared" si="38"/>
        <v>1378</v>
      </c>
      <c r="Z105" s="48">
        <f t="shared" si="38"/>
        <v>1464</v>
      </c>
      <c r="AA105" s="48">
        <f t="shared" si="38"/>
        <v>1550</v>
      </c>
      <c r="AB105" s="48">
        <f t="shared" si="38"/>
        <v>1636</v>
      </c>
      <c r="AC105" s="82">
        <f t="shared" si="38"/>
        <v>1722</v>
      </c>
      <c r="AD105" s="48">
        <f t="shared" si="39"/>
        <v>1808</v>
      </c>
      <c r="AE105" s="48">
        <f t="shared" si="39"/>
        <v>1895</v>
      </c>
      <c r="AF105" s="48">
        <f t="shared" si="39"/>
        <v>1981</v>
      </c>
      <c r="AG105" s="48">
        <f t="shared" si="39"/>
        <v>2067</v>
      </c>
      <c r="AH105" s="86">
        <f t="shared" si="39"/>
        <v>2153</v>
      </c>
      <c r="AI105" s="48">
        <f t="shared" si="39"/>
        <v>2239</v>
      </c>
      <c r="AJ105" s="48">
        <f t="shared" si="39"/>
        <v>2325</v>
      </c>
      <c r="AK105" s="48">
        <f t="shared" si="39"/>
        <v>2411</v>
      </c>
      <c r="AL105" s="48">
        <f t="shared" si="39"/>
        <v>2498</v>
      </c>
      <c r="AM105" s="82">
        <f t="shared" si="39"/>
        <v>2584</v>
      </c>
      <c r="AN105" s="91">
        <f t="shared" si="39"/>
        <v>3014</v>
      </c>
    </row>
    <row r="106" spans="1:40" x14ac:dyDescent="0.25">
      <c r="A106" s="48">
        <f>'Pokemon Data'!A105</f>
        <v>104</v>
      </c>
      <c r="B106" s="48" t="str">
        <f>'Pokemon Data'!B105</f>
        <v>Cubone</v>
      </c>
      <c r="C106" s="57">
        <f>'Pokemon Data'!E105</f>
        <v>46</v>
      </c>
      <c r="D106" s="57">
        <f>'Pokemon Data'!I105</f>
        <v>137</v>
      </c>
      <c r="E106" s="57">
        <f>'Pokemon Data'!J105</f>
        <v>90</v>
      </c>
      <c r="F106" s="57">
        <f>'Pokemon Data'!K105</f>
        <v>144</v>
      </c>
      <c r="G106" s="57">
        <f t="shared" si="25"/>
        <v>152</v>
      </c>
      <c r="H106" s="57">
        <f t="shared" si="26"/>
        <v>105</v>
      </c>
      <c r="I106" s="57">
        <f t="shared" si="27"/>
        <v>159</v>
      </c>
      <c r="J106" s="82">
        <f t="shared" si="37"/>
        <v>14</v>
      </c>
      <c r="K106" s="48">
        <f t="shared" si="37"/>
        <v>45</v>
      </c>
      <c r="L106" s="48">
        <f t="shared" si="37"/>
        <v>75</v>
      </c>
      <c r="M106" s="48">
        <f t="shared" si="37"/>
        <v>106</v>
      </c>
      <c r="N106" s="86">
        <f t="shared" si="37"/>
        <v>137</v>
      </c>
      <c r="O106" s="48">
        <f t="shared" si="37"/>
        <v>168</v>
      </c>
      <c r="P106" s="48">
        <f t="shared" si="37"/>
        <v>199</v>
      </c>
      <c r="Q106" s="48">
        <f t="shared" si="37"/>
        <v>229</v>
      </c>
      <c r="R106" s="48">
        <f t="shared" si="37"/>
        <v>260</v>
      </c>
      <c r="S106" s="82">
        <f t="shared" si="37"/>
        <v>291</v>
      </c>
      <c r="T106" s="48">
        <f t="shared" si="38"/>
        <v>320</v>
      </c>
      <c r="U106" s="48">
        <f t="shared" si="38"/>
        <v>349</v>
      </c>
      <c r="V106" s="48">
        <f t="shared" si="38"/>
        <v>378</v>
      </c>
      <c r="W106" s="48">
        <f t="shared" si="38"/>
        <v>407</v>
      </c>
      <c r="X106" s="86">
        <f t="shared" si="38"/>
        <v>436</v>
      </c>
      <c r="Y106" s="48">
        <f t="shared" si="38"/>
        <v>466</v>
      </c>
      <c r="Z106" s="48">
        <f t="shared" si="38"/>
        <v>495</v>
      </c>
      <c r="AA106" s="48">
        <f t="shared" si="38"/>
        <v>524</v>
      </c>
      <c r="AB106" s="48">
        <f t="shared" si="38"/>
        <v>553</v>
      </c>
      <c r="AC106" s="82">
        <f t="shared" si="38"/>
        <v>582</v>
      </c>
      <c r="AD106" s="48">
        <f t="shared" si="39"/>
        <v>611</v>
      </c>
      <c r="AE106" s="48">
        <f t="shared" si="39"/>
        <v>640</v>
      </c>
      <c r="AF106" s="48">
        <f t="shared" si="39"/>
        <v>669</v>
      </c>
      <c r="AG106" s="48">
        <f t="shared" si="39"/>
        <v>699</v>
      </c>
      <c r="AH106" s="86">
        <f t="shared" si="39"/>
        <v>728</v>
      </c>
      <c r="AI106" s="48">
        <f t="shared" si="39"/>
        <v>757</v>
      </c>
      <c r="AJ106" s="48">
        <f t="shared" si="39"/>
        <v>786</v>
      </c>
      <c r="AK106" s="48">
        <f t="shared" si="39"/>
        <v>815</v>
      </c>
      <c r="AL106" s="48">
        <f t="shared" si="39"/>
        <v>844</v>
      </c>
      <c r="AM106" s="82">
        <f t="shared" si="39"/>
        <v>873</v>
      </c>
      <c r="AN106" s="91">
        <f t="shared" si="39"/>
        <v>1019</v>
      </c>
    </row>
    <row r="107" spans="1:40" x14ac:dyDescent="0.25">
      <c r="A107" s="48">
        <f>'Pokemon Data'!A106</f>
        <v>105</v>
      </c>
      <c r="B107" s="48" t="str">
        <f>'Pokemon Data'!B106</f>
        <v>Marowak</v>
      </c>
      <c r="C107" s="57">
        <f>'Pokemon Data'!E106</f>
        <v>46</v>
      </c>
      <c r="D107" s="57">
        <f>'Pokemon Data'!I106</f>
        <v>155</v>
      </c>
      <c r="E107" s="57">
        <f>'Pokemon Data'!J106</f>
        <v>144</v>
      </c>
      <c r="F107" s="57">
        <f>'Pokemon Data'!K106</f>
        <v>186</v>
      </c>
      <c r="G107" s="57">
        <f t="shared" si="25"/>
        <v>170</v>
      </c>
      <c r="H107" s="57">
        <f t="shared" si="26"/>
        <v>159</v>
      </c>
      <c r="I107" s="57">
        <f t="shared" si="27"/>
        <v>201</v>
      </c>
      <c r="J107" s="82">
        <f t="shared" si="37"/>
        <v>25</v>
      </c>
      <c r="K107" s="48">
        <f t="shared" si="37"/>
        <v>81</v>
      </c>
      <c r="L107" s="48">
        <f t="shared" si="37"/>
        <v>136</v>
      </c>
      <c r="M107" s="48">
        <f t="shared" si="37"/>
        <v>192</v>
      </c>
      <c r="N107" s="86">
        <f t="shared" si="37"/>
        <v>247</v>
      </c>
      <c r="O107" s="48">
        <f t="shared" si="37"/>
        <v>303</v>
      </c>
      <c r="P107" s="48">
        <f t="shared" si="37"/>
        <v>358</v>
      </c>
      <c r="Q107" s="48">
        <f t="shared" si="37"/>
        <v>413</v>
      </c>
      <c r="R107" s="48">
        <f t="shared" si="37"/>
        <v>469</v>
      </c>
      <c r="S107" s="82">
        <f t="shared" si="37"/>
        <v>524</v>
      </c>
      <c r="T107" s="48">
        <f t="shared" si="38"/>
        <v>577</v>
      </c>
      <c r="U107" s="48">
        <f t="shared" si="38"/>
        <v>629</v>
      </c>
      <c r="V107" s="48">
        <f t="shared" si="38"/>
        <v>681</v>
      </c>
      <c r="W107" s="48">
        <f t="shared" si="38"/>
        <v>734</v>
      </c>
      <c r="X107" s="86">
        <f t="shared" si="38"/>
        <v>786</v>
      </c>
      <c r="Y107" s="48">
        <f t="shared" si="38"/>
        <v>839</v>
      </c>
      <c r="Z107" s="48">
        <f t="shared" si="38"/>
        <v>891</v>
      </c>
      <c r="AA107" s="48">
        <f t="shared" si="38"/>
        <v>944</v>
      </c>
      <c r="AB107" s="48">
        <f t="shared" si="38"/>
        <v>996</v>
      </c>
      <c r="AC107" s="82">
        <f t="shared" si="38"/>
        <v>1048</v>
      </c>
      <c r="AD107" s="48">
        <f t="shared" si="39"/>
        <v>1101</v>
      </c>
      <c r="AE107" s="48">
        <f t="shared" si="39"/>
        <v>1153</v>
      </c>
      <c r="AF107" s="48">
        <f t="shared" si="39"/>
        <v>1206</v>
      </c>
      <c r="AG107" s="48">
        <f t="shared" si="39"/>
        <v>1258</v>
      </c>
      <c r="AH107" s="86">
        <f t="shared" si="39"/>
        <v>1311</v>
      </c>
      <c r="AI107" s="48">
        <f t="shared" si="39"/>
        <v>1363</v>
      </c>
      <c r="AJ107" s="48">
        <f t="shared" si="39"/>
        <v>1416</v>
      </c>
      <c r="AK107" s="48">
        <f t="shared" si="39"/>
        <v>1468</v>
      </c>
      <c r="AL107" s="48">
        <f t="shared" si="39"/>
        <v>1521</v>
      </c>
      <c r="AM107" s="82">
        <f t="shared" si="39"/>
        <v>1573</v>
      </c>
      <c r="AN107" s="91">
        <f t="shared" si="39"/>
        <v>1835</v>
      </c>
    </row>
    <row r="108" spans="1:40" x14ac:dyDescent="0.25">
      <c r="A108" s="48">
        <f>'Pokemon Data'!A107</f>
        <v>106</v>
      </c>
      <c r="B108" s="48" t="str">
        <f>'Pokemon Data'!B107</f>
        <v>Hitmonlee</v>
      </c>
      <c r="C108" s="57">
        <f>'Pokemon Data'!E107</f>
        <v>121</v>
      </c>
      <c r="D108" s="57">
        <f>'Pokemon Data'!I107</f>
        <v>137</v>
      </c>
      <c r="E108" s="57">
        <f>'Pokemon Data'!J107</f>
        <v>224</v>
      </c>
      <c r="F108" s="57">
        <f>'Pokemon Data'!K107</f>
        <v>181</v>
      </c>
      <c r="G108" s="57">
        <f t="shared" si="25"/>
        <v>152</v>
      </c>
      <c r="H108" s="57">
        <f t="shared" si="26"/>
        <v>239</v>
      </c>
      <c r="I108" s="57">
        <f t="shared" si="27"/>
        <v>196</v>
      </c>
      <c r="J108" s="82">
        <f t="shared" si="37"/>
        <v>36</v>
      </c>
      <c r="K108" s="48">
        <f t="shared" si="37"/>
        <v>114</v>
      </c>
      <c r="L108" s="48">
        <f t="shared" si="37"/>
        <v>191</v>
      </c>
      <c r="M108" s="48">
        <f t="shared" si="37"/>
        <v>269</v>
      </c>
      <c r="N108" s="86">
        <f t="shared" si="37"/>
        <v>347</v>
      </c>
      <c r="O108" s="48">
        <f t="shared" si="37"/>
        <v>425</v>
      </c>
      <c r="P108" s="48">
        <f t="shared" si="37"/>
        <v>503</v>
      </c>
      <c r="Q108" s="48">
        <f t="shared" si="37"/>
        <v>580</v>
      </c>
      <c r="R108" s="48">
        <f t="shared" si="37"/>
        <v>658</v>
      </c>
      <c r="S108" s="82">
        <f t="shared" si="37"/>
        <v>736</v>
      </c>
      <c r="T108" s="48">
        <f t="shared" si="38"/>
        <v>809</v>
      </c>
      <c r="U108" s="48">
        <f t="shared" si="38"/>
        <v>883</v>
      </c>
      <c r="V108" s="48">
        <f t="shared" si="38"/>
        <v>957</v>
      </c>
      <c r="W108" s="48">
        <f t="shared" si="38"/>
        <v>1030</v>
      </c>
      <c r="X108" s="86">
        <f t="shared" si="38"/>
        <v>1104</v>
      </c>
      <c r="Y108" s="48">
        <f t="shared" si="38"/>
        <v>1177</v>
      </c>
      <c r="Z108" s="48">
        <f t="shared" si="38"/>
        <v>1251</v>
      </c>
      <c r="AA108" s="48">
        <f t="shared" si="38"/>
        <v>1325</v>
      </c>
      <c r="AB108" s="48">
        <f t="shared" si="38"/>
        <v>1398</v>
      </c>
      <c r="AC108" s="82">
        <f t="shared" si="38"/>
        <v>1472</v>
      </c>
      <c r="AD108" s="48">
        <f t="shared" si="39"/>
        <v>1545</v>
      </c>
      <c r="AE108" s="48">
        <f t="shared" si="39"/>
        <v>1619</v>
      </c>
      <c r="AF108" s="48">
        <f t="shared" si="39"/>
        <v>1693</v>
      </c>
      <c r="AG108" s="48">
        <f t="shared" si="39"/>
        <v>1766</v>
      </c>
      <c r="AH108" s="86">
        <f t="shared" si="39"/>
        <v>1840</v>
      </c>
      <c r="AI108" s="48">
        <f t="shared" si="39"/>
        <v>1914</v>
      </c>
      <c r="AJ108" s="48">
        <f t="shared" si="39"/>
        <v>1987</v>
      </c>
      <c r="AK108" s="48">
        <f t="shared" si="39"/>
        <v>2061</v>
      </c>
      <c r="AL108" s="48">
        <f t="shared" si="39"/>
        <v>2134</v>
      </c>
      <c r="AM108" s="82">
        <f t="shared" si="39"/>
        <v>2208</v>
      </c>
      <c r="AN108" s="91">
        <f t="shared" si="39"/>
        <v>2576</v>
      </c>
    </row>
    <row r="109" spans="1:40" x14ac:dyDescent="0.25">
      <c r="A109" s="48">
        <f>'Pokemon Data'!A108</f>
        <v>107</v>
      </c>
      <c r="B109" s="48" t="str">
        <f>'Pokemon Data'!B108</f>
        <v>Hitmonchan</v>
      </c>
      <c r="C109" s="57">
        <f>'Pokemon Data'!E108</f>
        <v>121</v>
      </c>
      <c r="D109" s="57">
        <f>'Pokemon Data'!I108</f>
        <v>137</v>
      </c>
      <c r="E109" s="57">
        <f>'Pokemon Data'!J108</f>
        <v>193</v>
      </c>
      <c r="F109" s="57">
        <f>'Pokemon Data'!K108</f>
        <v>197</v>
      </c>
      <c r="G109" s="57">
        <f t="shared" si="25"/>
        <v>152</v>
      </c>
      <c r="H109" s="57">
        <f t="shared" si="26"/>
        <v>208</v>
      </c>
      <c r="I109" s="57">
        <f t="shared" si="27"/>
        <v>212</v>
      </c>
      <c r="J109" s="82">
        <f t="shared" si="37"/>
        <v>32</v>
      </c>
      <c r="K109" s="48">
        <f t="shared" si="37"/>
        <v>103</v>
      </c>
      <c r="L109" s="48">
        <f t="shared" si="37"/>
        <v>173</v>
      </c>
      <c r="M109" s="48">
        <f t="shared" si="37"/>
        <v>244</v>
      </c>
      <c r="N109" s="86">
        <f t="shared" si="37"/>
        <v>314</v>
      </c>
      <c r="O109" s="48">
        <f t="shared" si="37"/>
        <v>384</v>
      </c>
      <c r="P109" s="48">
        <f t="shared" si="37"/>
        <v>455</v>
      </c>
      <c r="Q109" s="48">
        <f t="shared" si="37"/>
        <v>525</v>
      </c>
      <c r="R109" s="48">
        <f t="shared" si="37"/>
        <v>596</v>
      </c>
      <c r="S109" s="82">
        <f t="shared" si="37"/>
        <v>666</v>
      </c>
      <c r="T109" s="48">
        <f t="shared" si="38"/>
        <v>733</v>
      </c>
      <c r="U109" s="48">
        <f t="shared" si="38"/>
        <v>799</v>
      </c>
      <c r="V109" s="48">
        <f t="shared" si="38"/>
        <v>866</v>
      </c>
      <c r="W109" s="48">
        <f t="shared" si="38"/>
        <v>932</v>
      </c>
      <c r="X109" s="86">
        <f t="shared" si="38"/>
        <v>999</v>
      </c>
      <c r="Y109" s="48">
        <f t="shared" si="38"/>
        <v>1066</v>
      </c>
      <c r="Z109" s="48">
        <f t="shared" si="38"/>
        <v>1132</v>
      </c>
      <c r="AA109" s="48">
        <f t="shared" si="38"/>
        <v>1199</v>
      </c>
      <c r="AB109" s="48">
        <f t="shared" si="38"/>
        <v>1265</v>
      </c>
      <c r="AC109" s="82">
        <f t="shared" si="38"/>
        <v>1332</v>
      </c>
      <c r="AD109" s="48">
        <f t="shared" si="39"/>
        <v>1399</v>
      </c>
      <c r="AE109" s="48">
        <f t="shared" si="39"/>
        <v>1465</v>
      </c>
      <c r="AF109" s="48">
        <f t="shared" si="39"/>
        <v>1532</v>
      </c>
      <c r="AG109" s="48">
        <f t="shared" si="39"/>
        <v>1599</v>
      </c>
      <c r="AH109" s="86">
        <f t="shared" si="39"/>
        <v>1665</v>
      </c>
      <c r="AI109" s="48">
        <f t="shared" si="39"/>
        <v>1732</v>
      </c>
      <c r="AJ109" s="48">
        <f t="shared" si="39"/>
        <v>1799</v>
      </c>
      <c r="AK109" s="48">
        <f t="shared" si="39"/>
        <v>1865</v>
      </c>
      <c r="AL109" s="48">
        <f t="shared" si="39"/>
        <v>1932</v>
      </c>
      <c r="AM109" s="82">
        <f t="shared" si="39"/>
        <v>1999</v>
      </c>
      <c r="AN109" s="91">
        <f t="shared" si="39"/>
        <v>2332</v>
      </c>
    </row>
    <row r="110" spans="1:40" x14ac:dyDescent="0.25">
      <c r="A110" s="48">
        <f>'Pokemon Data'!A109</f>
        <v>108</v>
      </c>
      <c r="B110" s="48" t="str">
        <f>'Pokemon Data'!B109</f>
        <v>Lickitung</v>
      </c>
      <c r="C110" s="57">
        <f>'Pokemon Data'!E109</f>
        <v>47</v>
      </c>
      <c r="D110" s="57">
        <f>'Pokemon Data'!I109</f>
        <v>207</v>
      </c>
      <c r="E110" s="57">
        <f>'Pokemon Data'!J109</f>
        <v>108</v>
      </c>
      <c r="F110" s="57">
        <f>'Pokemon Data'!K109</f>
        <v>137</v>
      </c>
      <c r="G110" s="57">
        <f t="shared" si="25"/>
        <v>222</v>
      </c>
      <c r="H110" s="57">
        <f t="shared" si="26"/>
        <v>123</v>
      </c>
      <c r="I110" s="57">
        <f t="shared" si="27"/>
        <v>152</v>
      </c>
      <c r="J110" s="82">
        <f t="shared" si="37"/>
        <v>19</v>
      </c>
      <c r="K110" s="48">
        <f t="shared" si="37"/>
        <v>62</v>
      </c>
      <c r="L110" s="48">
        <f t="shared" si="37"/>
        <v>105</v>
      </c>
      <c r="M110" s="48">
        <f t="shared" si="37"/>
        <v>147</v>
      </c>
      <c r="N110" s="86">
        <f t="shared" si="37"/>
        <v>190</v>
      </c>
      <c r="O110" s="48">
        <f t="shared" si="37"/>
        <v>232</v>
      </c>
      <c r="P110" s="48">
        <f t="shared" si="37"/>
        <v>275</v>
      </c>
      <c r="Q110" s="48">
        <f t="shared" si="37"/>
        <v>318</v>
      </c>
      <c r="R110" s="48">
        <f t="shared" si="37"/>
        <v>360</v>
      </c>
      <c r="S110" s="82">
        <f t="shared" si="37"/>
        <v>403</v>
      </c>
      <c r="T110" s="48">
        <f t="shared" si="38"/>
        <v>443</v>
      </c>
      <c r="U110" s="48">
        <f t="shared" si="38"/>
        <v>483</v>
      </c>
      <c r="V110" s="48">
        <f t="shared" si="38"/>
        <v>524</v>
      </c>
      <c r="W110" s="48">
        <f t="shared" si="38"/>
        <v>564</v>
      </c>
      <c r="X110" s="86">
        <f t="shared" si="38"/>
        <v>604</v>
      </c>
      <c r="Y110" s="48">
        <f t="shared" si="38"/>
        <v>645</v>
      </c>
      <c r="Z110" s="48">
        <f t="shared" si="38"/>
        <v>685</v>
      </c>
      <c r="AA110" s="48">
        <f t="shared" si="38"/>
        <v>725</v>
      </c>
      <c r="AB110" s="48">
        <f t="shared" si="38"/>
        <v>766</v>
      </c>
      <c r="AC110" s="82">
        <f t="shared" si="38"/>
        <v>806</v>
      </c>
      <c r="AD110" s="48">
        <f t="shared" si="39"/>
        <v>846</v>
      </c>
      <c r="AE110" s="48">
        <f t="shared" si="39"/>
        <v>887</v>
      </c>
      <c r="AF110" s="48">
        <f t="shared" si="39"/>
        <v>927</v>
      </c>
      <c r="AG110" s="48">
        <f t="shared" si="39"/>
        <v>967</v>
      </c>
      <c r="AH110" s="86">
        <f t="shared" si="39"/>
        <v>1008</v>
      </c>
      <c r="AI110" s="48">
        <f t="shared" si="39"/>
        <v>1048</v>
      </c>
      <c r="AJ110" s="48">
        <f t="shared" si="39"/>
        <v>1088</v>
      </c>
      <c r="AK110" s="48">
        <f t="shared" si="39"/>
        <v>1129</v>
      </c>
      <c r="AL110" s="48">
        <f t="shared" si="39"/>
        <v>1169</v>
      </c>
      <c r="AM110" s="82">
        <f t="shared" si="39"/>
        <v>1209</v>
      </c>
      <c r="AN110" s="91">
        <f t="shared" si="39"/>
        <v>1411</v>
      </c>
    </row>
    <row r="111" spans="1:40" x14ac:dyDescent="0.25">
      <c r="A111" s="48">
        <f>'Pokemon Data'!A110</f>
        <v>109</v>
      </c>
      <c r="B111" s="48" t="str">
        <f>'Pokemon Data'!B110</f>
        <v>Koffing</v>
      </c>
      <c r="C111" s="57">
        <f>'Pokemon Data'!E110</f>
        <v>48</v>
      </c>
      <c r="D111" s="57">
        <f>'Pokemon Data'!I110</f>
        <v>120</v>
      </c>
      <c r="E111" s="57">
        <f>'Pokemon Data'!J110</f>
        <v>119</v>
      </c>
      <c r="F111" s="57">
        <f>'Pokemon Data'!K110</f>
        <v>141</v>
      </c>
      <c r="G111" s="57">
        <f t="shared" si="25"/>
        <v>135</v>
      </c>
      <c r="H111" s="57">
        <f t="shared" si="26"/>
        <v>134</v>
      </c>
      <c r="I111" s="57">
        <f t="shared" si="27"/>
        <v>156</v>
      </c>
      <c r="J111" s="82">
        <f t="shared" si="37"/>
        <v>17</v>
      </c>
      <c r="K111" s="48">
        <f t="shared" si="37"/>
        <v>53</v>
      </c>
      <c r="L111" s="48">
        <f t="shared" si="37"/>
        <v>90</v>
      </c>
      <c r="M111" s="48">
        <f t="shared" si="37"/>
        <v>127</v>
      </c>
      <c r="N111" s="86">
        <f t="shared" si="37"/>
        <v>163</v>
      </c>
      <c r="O111" s="48">
        <f t="shared" si="37"/>
        <v>200</v>
      </c>
      <c r="P111" s="48">
        <f t="shared" si="37"/>
        <v>237</v>
      </c>
      <c r="Q111" s="48">
        <f t="shared" si="37"/>
        <v>273</v>
      </c>
      <c r="R111" s="48">
        <f t="shared" si="37"/>
        <v>310</v>
      </c>
      <c r="S111" s="82">
        <f t="shared" si="37"/>
        <v>347</v>
      </c>
      <c r="T111" s="48">
        <f t="shared" si="38"/>
        <v>381</v>
      </c>
      <c r="U111" s="48">
        <f t="shared" si="38"/>
        <v>416</v>
      </c>
      <c r="V111" s="48">
        <f t="shared" si="38"/>
        <v>451</v>
      </c>
      <c r="W111" s="48">
        <f t="shared" si="38"/>
        <v>485</v>
      </c>
      <c r="X111" s="86">
        <f t="shared" si="38"/>
        <v>520</v>
      </c>
      <c r="Y111" s="48">
        <f t="shared" si="38"/>
        <v>555</v>
      </c>
      <c r="Z111" s="48">
        <f t="shared" si="38"/>
        <v>589</v>
      </c>
      <c r="AA111" s="48">
        <f t="shared" si="38"/>
        <v>624</v>
      </c>
      <c r="AB111" s="48">
        <f t="shared" si="38"/>
        <v>659</v>
      </c>
      <c r="AC111" s="82">
        <f t="shared" si="38"/>
        <v>694</v>
      </c>
      <c r="AD111" s="48">
        <f t="shared" si="39"/>
        <v>728</v>
      </c>
      <c r="AE111" s="48">
        <f t="shared" si="39"/>
        <v>763</v>
      </c>
      <c r="AF111" s="48">
        <f t="shared" si="39"/>
        <v>798</v>
      </c>
      <c r="AG111" s="48">
        <f t="shared" si="39"/>
        <v>832</v>
      </c>
      <c r="AH111" s="86">
        <f t="shared" si="39"/>
        <v>867</v>
      </c>
      <c r="AI111" s="48">
        <f t="shared" si="39"/>
        <v>902</v>
      </c>
      <c r="AJ111" s="48">
        <f t="shared" si="39"/>
        <v>936</v>
      </c>
      <c r="AK111" s="48">
        <f t="shared" si="39"/>
        <v>971</v>
      </c>
      <c r="AL111" s="48">
        <f t="shared" si="39"/>
        <v>1006</v>
      </c>
      <c r="AM111" s="82">
        <f t="shared" si="39"/>
        <v>1041</v>
      </c>
      <c r="AN111" s="91">
        <f t="shared" si="39"/>
        <v>1214</v>
      </c>
    </row>
    <row r="112" spans="1:40" x14ac:dyDescent="0.25">
      <c r="A112" s="48">
        <f>'Pokemon Data'!A111</f>
        <v>110</v>
      </c>
      <c r="B112" s="48" t="str">
        <f>'Pokemon Data'!B111</f>
        <v>Weezing</v>
      </c>
      <c r="C112" s="57">
        <f>'Pokemon Data'!E111</f>
        <v>48</v>
      </c>
      <c r="D112" s="57">
        <f>'Pokemon Data'!I111</f>
        <v>163</v>
      </c>
      <c r="E112" s="57">
        <f>'Pokemon Data'!J111</f>
        <v>174</v>
      </c>
      <c r="F112" s="57">
        <f>'Pokemon Data'!K111</f>
        <v>197</v>
      </c>
      <c r="G112" s="57">
        <f t="shared" si="25"/>
        <v>178</v>
      </c>
      <c r="H112" s="57">
        <f t="shared" si="26"/>
        <v>189</v>
      </c>
      <c r="I112" s="57">
        <f t="shared" si="27"/>
        <v>212</v>
      </c>
      <c r="J112" s="82">
        <f t="shared" si="37"/>
        <v>32</v>
      </c>
      <c r="K112" s="48">
        <f t="shared" si="37"/>
        <v>101</v>
      </c>
      <c r="L112" s="48">
        <f t="shared" si="37"/>
        <v>170</v>
      </c>
      <c r="M112" s="48">
        <f t="shared" si="37"/>
        <v>240</v>
      </c>
      <c r="N112" s="86">
        <f t="shared" si="37"/>
        <v>309</v>
      </c>
      <c r="O112" s="48">
        <f t="shared" si="37"/>
        <v>378</v>
      </c>
      <c r="P112" s="48">
        <f t="shared" si="37"/>
        <v>447</v>
      </c>
      <c r="Q112" s="48">
        <f t="shared" si="37"/>
        <v>516</v>
      </c>
      <c r="R112" s="48">
        <f t="shared" si="37"/>
        <v>586</v>
      </c>
      <c r="S112" s="82">
        <f t="shared" si="37"/>
        <v>655</v>
      </c>
      <c r="T112" s="48">
        <f t="shared" si="38"/>
        <v>720</v>
      </c>
      <c r="U112" s="48">
        <f t="shared" si="38"/>
        <v>786</v>
      </c>
      <c r="V112" s="48">
        <f t="shared" si="38"/>
        <v>851</v>
      </c>
      <c r="W112" s="48">
        <f t="shared" si="38"/>
        <v>917</v>
      </c>
      <c r="X112" s="86">
        <f t="shared" si="38"/>
        <v>982</v>
      </c>
      <c r="Y112" s="48">
        <f t="shared" si="38"/>
        <v>1048</v>
      </c>
      <c r="Z112" s="48">
        <f t="shared" si="38"/>
        <v>1113</v>
      </c>
      <c r="AA112" s="48">
        <f t="shared" si="38"/>
        <v>1179</v>
      </c>
      <c r="AB112" s="48">
        <f t="shared" si="38"/>
        <v>1244</v>
      </c>
      <c r="AC112" s="82">
        <f t="shared" si="38"/>
        <v>1310</v>
      </c>
      <c r="AD112" s="48">
        <f t="shared" si="39"/>
        <v>1375</v>
      </c>
      <c r="AE112" s="48">
        <f t="shared" si="39"/>
        <v>1441</v>
      </c>
      <c r="AF112" s="48">
        <f t="shared" si="39"/>
        <v>1506</v>
      </c>
      <c r="AG112" s="48">
        <f t="shared" si="39"/>
        <v>1572</v>
      </c>
      <c r="AH112" s="86">
        <f t="shared" si="39"/>
        <v>1637</v>
      </c>
      <c r="AI112" s="48">
        <f t="shared" si="39"/>
        <v>1703</v>
      </c>
      <c r="AJ112" s="48">
        <f t="shared" si="39"/>
        <v>1769</v>
      </c>
      <c r="AK112" s="48">
        <f t="shared" si="39"/>
        <v>1834</v>
      </c>
      <c r="AL112" s="48">
        <f t="shared" si="39"/>
        <v>1900</v>
      </c>
      <c r="AM112" s="82">
        <f t="shared" si="39"/>
        <v>1965</v>
      </c>
      <c r="AN112" s="91">
        <f t="shared" si="39"/>
        <v>2293</v>
      </c>
    </row>
    <row r="113" spans="1:40" x14ac:dyDescent="0.25">
      <c r="A113" s="48">
        <f>'Pokemon Data'!A112</f>
        <v>111</v>
      </c>
      <c r="B113" s="48" t="str">
        <f>'Pokemon Data'!B112</f>
        <v>Rhyhorn</v>
      </c>
      <c r="C113" s="57">
        <f>'Pokemon Data'!E112</f>
        <v>49</v>
      </c>
      <c r="D113" s="57">
        <f>'Pokemon Data'!I112</f>
        <v>190</v>
      </c>
      <c r="E113" s="57">
        <f>'Pokemon Data'!J112</f>
        <v>140</v>
      </c>
      <c r="F113" s="57">
        <f>'Pokemon Data'!K112</f>
        <v>127</v>
      </c>
      <c r="G113" s="57">
        <f t="shared" si="25"/>
        <v>205</v>
      </c>
      <c r="H113" s="57">
        <f t="shared" si="26"/>
        <v>155</v>
      </c>
      <c r="I113" s="57">
        <f t="shared" si="27"/>
        <v>142</v>
      </c>
      <c r="J113" s="82">
        <f t="shared" ref="J113:S122" si="40">MAX(10,INT(SQRT($G113*$I113)*$H113*J$1^2/10))</f>
        <v>23</v>
      </c>
      <c r="K113" s="48">
        <f t="shared" si="40"/>
        <v>73</v>
      </c>
      <c r="L113" s="48">
        <f t="shared" si="40"/>
        <v>123</v>
      </c>
      <c r="M113" s="48">
        <f t="shared" si="40"/>
        <v>172</v>
      </c>
      <c r="N113" s="86">
        <f t="shared" si="40"/>
        <v>222</v>
      </c>
      <c r="O113" s="48">
        <f t="shared" si="40"/>
        <v>272</v>
      </c>
      <c r="P113" s="48">
        <f t="shared" si="40"/>
        <v>322</v>
      </c>
      <c r="Q113" s="48">
        <f t="shared" si="40"/>
        <v>372</v>
      </c>
      <c r="R113" s="48">
        <f t="shared" si="40"/>
        <v>422</v>
      </c>
      <c r="S113" s="82">
        <f t="shared" si="40"/>
        <v>472</v>
      </c>
      <c r="T113" s="48">
        <f t="shared" ref="T113:AC122" si="41">MAX(10,INT(SQRT($G113*$I113)*$H113*T$1^2/10))</f>
        <v>519</v>
      </c>
      <c r="U113" s="48">
        <f t="shared" si="41"/>
        <v>566</v>
      </c>
      <c r="V113" s="48">
        <f t="shared" si="41"/>
        <v>613</v>
      </c>
      <c r="W113" s="48">
        <f t="shared" si="41"/>
        <v>660</v>
      </c>
      <c r="X113" s="86">
        <f t="shared" si="41"/>
        <v>707</v>
      </c>
      <c r="Y113" s="48">
        <f t="shared" si="41"/>
        <v>755</v>
      </c>
      <c r="Z113" s="48">
        <f t="shared" si="41"/>
        <v>802</v>
      </c>
      <c r="AA113" s="48">
        <f t="shared" si="41"/>
        <v>849</v>
      </c>
      <c r="AB113" s="48">
        <f t="shared" si="41"/>
        <v>896</v>
      </c>
      <c r="AC113" s="82">
        <f t="shared" si="41"/>
        <v>943</v>
      </c>
      <c r="AD113" s="48">
        <f t="shared" ref="AD113:AN122" si="42">MAX(10,INT(SQRT($G113*$I113)*$H113*AD$1^2/10))</f>
        <v>991</v>
      </c>
      <c r="AE113" s="48">
        <f t="shared" si="42"/>
        <v>1038</v>
      </c>
      <c r="AF113" s="48">
        <f t="shared" si="42"/>
        <v>1085</v>
      </c>
      <c r="AG113" s="48">
        <f t="shared" si="42"/>
        <v>1132</v>
      </c>
      <c r="AH113" s="86">
        <f t="shared" si="42"/>
        <v>1179</v>
      </c>
      <c r="AI113" s="48">
        <f t="shared" si="42"/>
        <v>1227</v>
      </c>
      <c r="AJ113" s="48">
        <f t="shared" si="42"/>
        <v>1274</v>
      </c>
      <c r="AK113" s="48">
        <f t="shared" si="42"/>
        <v>1321</v>
      </c>
      <c r="AL113" s="48">
        <f t="shared" si="42"/>
        <v>1368</v>
      </c>
      <c r="AM113" s="82">
        <f t="shared" si="42"/>
        <v>1415</v>
      </c>
      <c r="AN113" s="91">
        <f t="shared" si="42"/>
        <v>1651</v>
      </c>
    </row>
    <row r="114" spans="1:40" x14ac:dyDescent="0.25">
      <c r="A114" s="48">
        <f>'Pokemon Data'!A113</f>
        <v>112</v>
      </c>
      <c r="B114" s="48" t="str">
        <f>'Pokemon Data'!B113</f>
        <v>Rhydon</v>
      </c>
      <c r="C114" s="57">
        <f>'Pokemon Data'!E113</f>
        <v>49</v>
      </c>
      <c r="D114" s="57">
        <f>'Pokemon Data'!I113</f>
        <v>233</v>
      </c>
      <c r="E114" s="57">
        <f>'Pokemon Data'!J113</f>
        <v>222</v>
      </c>
      <c r="F114" s="57">
        <f>'Pokemon Data'!K113</f>
        <v>171</v>
      </c>
      <c r="G114" s="57">
        <f t="shared" si="25"/>
        <v>248</v>
      </c>
      <c r="H114" s="57">
        <f t="shared" si="26"/>
        <v>237</v>
      </c>
      <c r="I114" s="57">
        <f t="shared" si="27"/>
        <v>186</v>
      </c>
      <c r="J114" s="82">
        <f t="shared" si="40"/>
        <v>44</v>
      </c>
      <c r="K114" s="48">
        <f t="shared" si="40"/>
        <v>140</v>
      </c>
      <c r="L114" s="48">
        <f t="shared" si="40"/>
        <v>236</v>
      </c>
      <c r="M114" s="48">
        <f t="shared" si="40"/>
        <v>332</v>
      </c>
      <c r="N114" s="86">
        <f t="shared" si="40"/>
        <v>428</v>
      </c>
      <c r="O114" s="48">
        <f t="shared" si="40"/>
        <v>524</v>
      </c>
      <c r="P114" s="48">
        <f t="shared" si="40"/>
        <v>620</v>
      </c>
      <c r="Q114" s="48">
        <f t="shared" si="40"/>
        <v>716</v>
      </c>
      <c r="R114" s="48">
        <f t="shared" si="40"/>
        <v>812</v>
      </c>
      <c r="S114" s="82">
        <f t="shared" si="40"/>
        <v>908</v>
      </c>
      <c r="T114" s="48">
        <f t="shared" si="41"/>
        <v>999</v>
      </c>
      <c r="U114" s="48">
        <f t="shared" si="41"/>
        <v>1090</v>
      </c>
      <c r="V114" s="48">
        <f t="shared" si="41"/>
        <v>1181</v>
      </c>
      <c r="W114" s="48">
        <f t="shared" si="41"/>
        <v>1271</v>
      </c>
      <c r="X114" s="86">
        <f t="shared" si="41"/>
        <v>1362</v>
      </c>
      <c r="Y114" s="48">
        <f t="shared" si="41"/>
        <v>1453</v>
      </c>
      <c r="Z114" s="48">
        <f t="shared" si="41"/>
        <v>1544</v>
      </c>
      <c r="AA114" s="48">
        <f t="shared" si="41"/>
        <v>1635</v>
      </c>
      <c r="AB114" s="48">
        <f t="shared" si="41"/>
        <v>1725</v>
      </c>
      <c r="AC114" s="82">
        <f t="shared" si="41"/>
        <v>1816</v>
      </c>
      <c r="AD114" s="48">
        <f t="shared" si="42"/>
        <v>1907</v>
      </c>
      <c r="AE114" s="48">
        <f t="shared" si="42"/>
        <v>1998</v>
      </c>
      <c r="AF114" s="48">
        <f t="shared" si="42"/>
        <v>2089</v>
      </c>
      <c r="AG114" s="48">
        <f t="shared" si="42"/>
        <v>2180</v>
      </c>
      <c r="AH114" s="86">
        <f t="shared" si="42"/>
        <v>2270</v>
      </c>
      <c r="AI114" s="48">
        <f t="shared" si="42"/>
        <v>2361</v>
      </c>
      <c r="AJ114" s="48">
        <f t="shared" si="42"/>
        <v>2452</v>
      </c>
      <c r="AK114" s="48">
        <f t="shared" si="42"/>
        <v>2543</v>
      </c>
      <c r="AL114" s="48">
        <f t="shared" si="42"/>
        <v>2634</v>
      </c>
      <c r="AM114" s="82">
        <f t="shared" si="42"/>
        <v>2725</v>
      </c>
      <c r="AN114" s="91">
        <f t="shared" si="42"/>
        <v>3179</v>
      </c>
    </row>
    <row r="115" spans="1:40" x14ac:dyDescent="0.25">
      <c r="A115" s="48">
        <f>'Pokemon Data'!A114</f>
        <v>113</v>
      </c>
      <c r="B115" s="48" t="str">
        <f>'Pokemon Data'!B114</f>
        <v>Chansey</v>
      </c>
      <c r="C115" s="57">
        <f>'Pokemon Data'!E114</f>
        <v>50</v>
      </c>
      <c r="D115" s="57">
        <f>'Pokemon Data'!I114</f>
        <v>487</v>
      </c>
      <c r="E115" s="57">
        <f>'Pokemon Data'!J114</f>
        <v>60</v>
      </c>
      <c r="F115" s="57">
        <f>'Pokemon Data'!K114</f>
        <v>128</v>
      </c>
      <c r="G115" s="57">
        <f t="shared" si="25"/>
        <v>502</v>
      </c>
      <c r="H115" s="57">
        <f t="shared" si="26"/>
        <v>75</v>
      </c>
      <c r="I115" s="57">
        <f t="shared" si="27"/>
        <v>143</v>
      </c>
      <c r="J115" s="82">
        <f t="shared" si="40"/>
        <v>17</v>
      </c>
      <c r="K115" s="48">
        <f t="shared" si="40"/>
        <v>55</v>
      </c>
      <c r="L115" s="48">
        <f t="shared" si="40"/>
        <v>93</v>
      </c>
      <c r="M115" s="48">
        <f t="shared" si="40"/>
        <v>131</v>
      </c>
      <c r="N115" s="86">
        <f t="shared" si="40"/>
        <v>169</v>
      </c>
      <c r="O115" s="48">
        <f t="shared" si="40"/>
        <v>207</v>
      </c>
      <c r="P115" s="48">
        <f t="shared" si="40"/>
        <v>245</v>
      </c>
      <c r="Q115" s="48">
        <f t="shared" si="40"/>
        <v>282</v>
      </c>
      <c r="R115" s="48">
        <f t="shared" si="40"/>
        <v>320</v>
      </c>
      <c r="S115" s="82">
        <f t="shared" si="40"/>
        <v>358</v>
      </c>
      <c r="T115" s="48">
        <f t="shared" si="41"/>
        <v>394</v>
      </c>
      <c r="U115" s="48">
        <f t="shared" si="41"/>
        <v>430</v>
      </c>
      <c r="V115" s="48">
        <f t="shared" si="41"/>
        <v>466</v>
      </c>
      <c r="W115" s="48">
        <f t="shared" si="41"/>
        <v>502</v>
      </c>
      <c r="X115" s="86">
        <f t="shared" si="41"/>
        <v>537</v>
      </c>
      <c r="Y115" s="48">
        <f t="shared" si="41"/>
        <v>573</v>
      </c>
      <c r="Z115" s="48">
        <f t="shared" si="41"/>
        <v>609</v>
      </c>
      <c r="AA115" s="48">
        <f t="shared" si="41"/>
        <v>645</v>
      </c>
      <c r="AB115" s="48">
        <f t="shared" si="41"/>
        <v>681</v>
      </c>
      <c r="AC115" s="82">
        <f t="shared" si="41"/>
        <v>717</v>
      </c>
      <c r="AD115" s="48">
        <f t="shared" si="42"/>
        <v>753</v>
      </c>
      <c r="AE115" s="48">
        <f t="shared" si="42"/>
        <v>788</v>
      </c>
      <c r="AF115" s="48">
        <f t="shared" si="42"/>
        <v>824</v>
      </c>
      <c r="AG115" s="48">
        <f t="shared" si="42"/>
        <v>860</v>
      </c>
      <c r="AH115" s="86">
        <f t="shared" si="42"/>
        <v>896</v>
      </c>
      <c r="AI115" s="48">
        <f t="shared" si="42"/>
        <v>932</v>
      </c>
      <c r="AJ115" s="48">
        <f t="shared" si="42"/>
        <v>968</v>
      </c>
      <c r="AK115" s="48">
        <f t="shared" si="42"/>
        <v>1004</v>
      </c>
      <c r="AL115" s="48">
        <f t="shared" si="42"/>
        <v>1039</v>
      </c>
      <c r="AM115" s="82">
        <f t="shared" si="42"/>
        <v>1075</v>
      </c>
      <c r="AN115" s="91">
        <f t="shared" si="42"/>
        <v>1255</v>
      </c>
    </row>
    <row r="116" spans="1:40" x14ac:dyDescent="0.25">
      <c r="A116" s="48">
        <f>'Pokemon Data'!A115</f>
        <v>114</v>
      </c>
      <c r="B116" s="48" t="str">
        <f>'Pokemon Data'!B115</f>
        <v>Tangela</v>
      </c>
      <c r="C116" s="57">
        <f>'Pokemon Data'!E115</f>
        <v>51</v>
      </c>
      <c r="D116" s="57">
        <f>'Pokemon Data'!I115</f>
        <v>163</v>
      </c>
      <c r="E116" s="57">
        <f>'Pokemon Data'!J115</f>
        <v>183</v>
      </c>
      <c r="F116" s="57">
        <f>'Pokemon Data'!K115</f>
        <v>169</v>
      </c>
      <c r="G116" s="57">
        <f t="shared" si="25"/>
        <v>178</v>
      </c>
      <c r="H116" s="57">
        <f t="shared" si="26"/>
        <v>198</v>
      </c>
      <c r="I116" s="57">
        <f t="shared" si="27"/>
        <v>184</v>
      </c>
      <c r="J116" s="82">
        <f t="shared" si="40"/>
        <v>31</v>
      </c>
      <c r="K116" s="48">
        <f t="shared" si="40"/>
        <v>99</v>
      </c>
      <c r="L116" s="48">
        <f t="shared" si="40"/>
        <v>166</v>
      </c>
      <c r="M116" s="48">
        <f t="shared" si="40"/>
        <v>234</v>
      </c>
      <c r="N116" s="86">
        <f t="shared" si="40"/>
        <v>301</v>
      </c>
      <c r="O116" s="48">
        <f t="shared" si="40"/>
        <v>369</v>
      </c>
      <c r="P116" s="48">
        <f t="shared" si="40"/>
        <v>436</v>
      </c>
      <c r="Q116" s="48">
        <f t="shared" si="40"/>
        <v>504</v>
      </c>
      <c r="R116" s="48">
        <f t="shared" si="40"/>
        <v>572</v>
      </c>
      <c r="S116" s="82">
        <f t="shared" si="40"/>
        <v>639</v>
      </c>
      <c r="T116" s="48">
        <f t="shared" si="41"/>
        <v>703</v>
      </c>
      <c r="U116" s="48">
        <f t="shared" si="41"/>
        <v>767</v>
      </c>
      <c r="V116" s="48">
        <f t="shared" si="41"/>
        <v>831</v>
      </c>
      <c r="W116" s="48">
        <f t="shared" si="41"/>
        <v>895</v>
      </c>
      <c r="X116" s="86">
        <f t="shared" si="41"/>
        <v>959</v>
      </c>
      <c r="Y116" s="48">
        <f t="shared" si="41"/>
        <v>1023</v>
      </c>
      <c r="Z116" s="48">
        <f t="shared" si="41"/>
        <v>1087</v>
      </c>
      <c r="AA116" s="48">
        <f t="shared" si="41"/>
        <v>1150</v>
      </c>
      <c r="AB116" s="48">
        <f t="shared" si="41"/>
        <v>1214</v>
      </c>
      <c r="AC116" s="82">
        <f t="shared" si="41"/>
        <v>1278</v>
      </c>
      <c r="AD116" s="48">
        <f t="shared" si="42"/>
        <v>1342</v>
      </c>
      <c r="AE116" s="48">
        <f t="shared" si="42"/>
        <v>1406</v>
      </c>
      <c r="AF116" s="48">
        <f t="shared" si="42"/>
        <v>1470</v>
      </c>
      <c r="AG116" s="48">
        <f t="shared" si="42"/>
        <v>1534</v>
      </c>
      <c r="AH116" s="86">
        <f t="shared" si="42"/>
        <v>1598</v>
      </c>
      <c r="AI116" s="48">
        <f t="shared" si="42"/>
        <v>1662</v>
      </c>
      <c r="AJ116" s="48">
        <f t="shared" si="42"/>
        <v>1726</v>
      </c>
      <c r="AK116" s="48">
        <f t="shared" si="42"/>
        <v>1790</v>
      </c>
      <c r="AL116" s="48">
        <f t="shared" si="42"/>
        <v>1854</v>
      </c>
      <c r="AM116" s="82">
        <f t="shared" si="42"/>
        <v>1918</v>
      </c>
      <c r="AN116" s="91">
        <f t="shared" si="42"/>
        <v>2238</v>
      </c>
    </row>
    <row r="117" spans="1:40" x14ac:dyDescent="0.25">
      <c r="A117" s="48">
        <f>'Pokemon Data'!A116</f>
        <v>115</v>
      </c>
      <c r="B117" s="48" t="str">
        <f>'Pokemon Data'!B116</f>
        <v>Kangaskhan</v>
      </c>
      <c r="C117" s="57">
        <f>'Pokemon Data'!E116</f>
        <v>52</v>
      </c>
      <c r="D117" s="57">
        <f>'Pokemon Data'!I116</f>
        <v>233</v>
      </c>
      <c r="E117" s="57">
        <f>'Pokemon Data'!J116</f>
        <v>181</v>
      </c>
      <c r="F117" s="57">
        <f>'Pokemon Data'!K116</f>
        <v>165</v>
      </c>
      <c r="G117" s="57">
        <f t="shared" si="25"/>
        <v>248</v>
      </c>
      <c r="H117" s="57">
        <f t="shared" si="26"/>
        <v>196</v>
      </c>
      <c r="I117" s="57">
        <f t="shared" si="27"/>
        <v>180</v>
      </c>
      <c r="J117" s="82">
        <f t="shared" si="40"/>
        <v>36</v>
      </c>
      <c r="K117" s="48">
        <f t="shared" si="40"/>
        <v>114</v>
      </c>
      <c r="L117" s="48">
        <f t="shared" si="40"/>
        <v>192</v>
      </c>
      <c r="M117" s="48">
        <f t="shared" si="40"/>
        <v>270</v>
      </c>
      <c r="N117" s="86">
        <f t="shared" si="40"/>
        <v>348</v>
      </c>
      <c r="O117" s="48">
        <f t="shared" si="40"/>
        <v>426</v>
      </c>
      <c r="P117" s="48">
        <f t="shared" si="40"/>
        <v>505</v>
      </c>
      <c r="Q117" s="48">
        <f t="shared" si="40"/>
        <v>583</v>
      </c>
      <c r="R117" s="48">
        <f t="shared" si="40"/>
        <v>661</v>
      </c>
      <c r="S117" s="82">
        <f t="shared" si="40"/>
        <v>739</v>
      </c>
      <c r="T117" s="48">
        <f t="shared" si="41"/>
        <v>813</v>
      </c>
      <c r="U117" s="48">
        <f t="shared" si="41"/>
        <v>886</v>
      </c>
      <c r="V117" s="48">
        <f t="shared" si="41"/>
        <v>960</v>
      </c>
      <c r="W117" s="48">
        <f t="shared" si="41"/>
        <v>1034</v>
      </c>
      <c r="X117" s="86">
        <f t="shared" si="41"/>
        <v>1108</v>
      </c>
      <c r="Y117" s="48">
        <f t="shared" si="41"/>
        <v>1182</v>
      </c>
      <c r="Z117" s="48">
        <f t="shared" si="41"/>
        <v>1256</v>
      </c>
      <c r="AA117" s="48">
        <f t="shared" si="41"/>
        <v>1330</v>
      </c>
      <c r="AB117" s="48">
        <f t="shared" si="41"/>
        <v>1404</v>
      </c>
      <c r="AC117" s="82">
        <f t="shared" si="41"/>
        <v>1477</v>
      </c>
      <c r="AD117" s="48">
        <f t="shared" si="42"/>
        <v>1551</v>
      </c>
      <c r="AE117" s="48">
        <f t="shared" si="42"/>
        <v>1625</v>
      </c>
      <c r="AF117" s="48">
        <f t="shared" si="42"/>
        <v>1699</v>
      </c>
      <c r="AG117" s="48">
        <f t="shared" si="42"/>
        <v>1773</v>
      </c>
      <c r="AH117" s="86">
        <f t="shared" si="42"/>
        <v>1847</v>
      </c>
      <c r="AI117" s="48">
        <f t="shared" si="42"/>
        <v>1921</v>
      </c>
      <c r="AJ117" s="48">
        <f t="shared" si="42"/>
        <v>1995</v>
      </c>
      <c r="AK117" s="48">
        <f t="shared" si="42"/>
        <v>2069</v>
      </c>
      <c r="AL117" s="48">
        <f t="shared" si="42"/>
        <v>2143</v>
      </c>
      <c r="AM117" s="82">
        <f t="shared" si="42"/>
        <v>2217</v>
      </c>
      <c r="AN117" s="91">
        <f t="shared" si="42"/>
        <v>2586</v>
      </c>
    </row>
    <row r="118" spans="1:40" x14ac:dyDescent="0.25">
      <c r="A118" s="48">
        <f>'Pokemon Data'!A117</f>
        <v>116</v>
      </c>
      <c r="B118" s="48" t="str">
        <f>'Pokemon Data'!B117</f>
        <v>Horsea</v>
      </c>
      <c r="C118" s="57">
        <f>'Pokemon Data'!E117</f>
        <v>53</v>
      </c>
      <c r="D118" s="57">
        <f>'Pokemon Data'!I117</f>
        <v>102</v>
      </c>
      <c r="E118" s="57">
        <f>'Pokemon Data'!J117</f>
        <v>129</v>
      </c>
      <c r="F118" s="57">
        <f>'Pokemon Data'!K117</f>
        <v>103</v>
      </c>
      <c r="G118" s="57">
        <f t="shared" si="25"/>
        <v>117</v>
      </c>
      <c r="H118" s="57">
        <f t="shared" si="26"/>
        <v>144</v>
      </c>
      <c r="I118" s="57">
        <f t="shared" si="27"/>
        <v>118</v>
      </c>
      <c r="J118" s="82">
        <f t="shared" si="40"/>
        <v>14</v>
      </c>
      <c r="K118" s="48">
        <f t="shared" si="40"/>
        <v>46</v>
      </c>
      <c r="L118" s="48">
        <f t="shared" si="40"/>
        <v>78</v>
      </c>
      <c r="M118" s="48">
        <f t="shared" si="40"/>
        <v>110</v>
      </c>
      <c r="N118" s="86">
        <f t="shared" si="40"/>
        <v>142</v>
      </c>
      <c r="O118" s="48">
        <f t="shared" si="40"/>
        <v>174</v>
      </c>
      <c r="P118" s="48">
        <f t="shared" si="40"/>
        <v>206</v>
      </c>
      <c r="Q118" s="48">
        <f t="shared" si="40"/>
        <v>238</v>
      </c>
      <c r="R118" s="48">
        <f t="shared" si="40"/>
        <v>270</v>
      </c>
      <c r="S118" s="82">
        <f t="shared" si="40"/>
        <v>302</v>
      </c>
      <c r="T118" s="48">
        <f t="shared" si="41"/>
        <v>332</v>
      </c>
      <c r="U118" s="48">
        <f t="shared" si="41"/>
        <v>362</v>
      </c>
      <c r="V118" s="48">
        <f t="shared" si="41"/>
        <v>392</v>
      </c>
      <c r="W118" s="48">
        <f t="shared" si="41"/>
        <v>422</v>
      </c>
      <c r="X118" s="86">
        <f t="shared" si="41"/>
        <v>452</v>
      </c>
      <c r="Y118" s="48">
        <f t="shared" si="41"/>
        <v>483</v>
      </c>
      <c r="Z118" s="48">
        <f t="shared" si="41"/>
        <v>513</v>
      </c>
      <c r="AA118" s="48">
        <f t="shared" si="41"/>
        <v>543</v>
      </c>
      <c r="AB118" s="48">
        <f t="shared" si="41"/>
        <v>573</v>
      </c>
      <c r="AC118" s="82">
        <f t="shared" si="41"/>
        <v>603</v>
      </c>
      <c r="AD118" s="48">
        <f t="shared" si="42"/>
        <v>634</v>
      </c>
      <c r="AE118" s="48">
        <f t="shared" si="42"/>
        <v>664</v>
      </c>
      <c r="AF118" s="48">
        <f t="shared" si="42"/>
        <v>694</v>
      </c>
      <c r="AG118" s="48">
        <f t="shared" si="42"/>
        <v>724</v>
      </c>
      <c r="AH118" s="86">
        <f t="shared" si="42"/>
        <v>754</v>
      </c>
      <c r="AI118" s="48">
        <f t="shared" si="42"/>
        <v>785</v>
      </c>
      <c r="AJ118" s="48">
        <f t="shared" si="42"/>
        <v>815</v>
      </c>
      <c r="AK118" s="48">
        <f t="shared" si="42"/>
        <v>845</v>
      </c>
      <c r="AL118" s="48">
        <f t="shared" si="42"/>
        <v>875</v>
      </c>
      <c r="AM118" s="82">
        <f t="shared" si="42"/>
        <v>905</v>
      </c>
      <c r="AN118" s="91">
        <f t="shared" si="42"/>
        <v>1056</v>
      </c>
    </row>
    <row r="119" spans="1:40" x14ac:dyDescent="0.25">
      <c r="A119" s="48">
        <f>'Pokemon Data'!A118</f>
        <v>117</v>
      </c>
      <c r="B119" s="48" t="str">
        <f>'Pokemon Data'!B118</f>
        <v>Seadra</v>
      </c>
      <c r="C119" s="57">
        <f>'Pokemon Data'!E118</f>
        <v>53</v>
      </c>
      <c r="D119" s="57">
        <f>'Pokemon Data'!I118</f>
        <v>146</v>
      </c>
      <c r="E119" s="57">
        <f>'Pokemon Data'!J118</f>
        <v>187</v>
      </c>
      <c r="F119" s="57">
        <f>'Pokemon Data'!K118</f>
        <v>156</v>
      </c>
      <c r="G119" s="57">
        <f t="shared" si="25"/>
        <v>161</v>
      </c>
      <c r="H119" s="57">
        <f t="shared" si="26"/>
        <v>202</v>
      </c>
      <c r="I119" s="57">
        <f t="shared" si="27"/>
        <v>171</v>
      </c>
      <c r="J119" s="82">
        <f t="shared" si="40"/>
        <v>29</v>
      </c>
      <c r="K119" s="48">
        <f t="shared" si="40"/>
        <v>92</v>
      </c>
      <c r="L119" s="48">
        <f t="shared" si="40"/>
        <v>155</v>
      </c>
      <c r="M119" s="48">
        <f t="shared" si="40"/>
        <v>219</v>
      </c>
      <c r="N119" s="86">
        <f t="shared" si="40"/>
        <v>282</v>
      </c>
      <c r="O119" s="48">
        <f t="shared" si="40"/>
        <v>345</v>
      </c>
      <c r="P119" s="48">
        <f t="shared" si="40"/>
        <v>408</v>
      </c>
      <c r="Q119" s="48">
        <f t="shared" si="40"/>
        <v>471</v>
      </c>
      <c r="R119" s="48">
        <f t="shared" si="40"/>
        <v>535</v>
      </c>
      <c r="S119" s="82">
        <f t="shared" si="40"/>
        <v>598</v>
      </c>
      <c r="T119" s="48">
        <f t="shared" si="41"/>
        <v>658</v>
      </c>
      <c r="U119" s="48">
        <f t="shared" si="41"/>
        <v>717</v>
      </c>
      <c r="V119" s="48">
        <f t="shared" si="41"/>
        <v>777</v>
      </c>
      <c r="W119" s="48">
        <f t="shared" si="41"/>
        <v>837</v>
      </c>
      <c r="X119" s="86">
        <f t="shared" si="41"/>
        <v>897</v>
      </c>
      <c r="Y119" s="48">
        <f t="shared" si="41"/>
        <v>957</v>
      </c>
      <c r="Z119" s="48">
        <f t="shared" si="41"/>
        <v>1016</v>
      </c>
      <c r="AA119" s="48">
        <f t="shared" si="41"/>
        <v>1076</v>
      </c>
      <c r="AB119" s="48">
        <f t="shared" si="41"/>
        <v>1136</v>
      </c>
      <c r="AC119" s="82">
        <f t="shared" si="41"/>
        <v>1196</v>
      </c>
      <c r="AD119" s="48">
        <f t="shared" si="42"/>
        <v>1255</v>
      </c>
      <c r="AE119" s="48">
        <f t="shared" si="42"/>
        <v>1315</v>
      </c>
      <c r="AF119" s="48">
        <f t="shared" si="42"/>
        <v>1375</v>
      </c>
      <c r="AG119" s="48">
        <f t="shared" si="42"/>
        <v>1435</v>
      </c>
      <c r="AH119" s="86">
        <f t="shared" si="42"/>
        <v>1495</v>
      </c>
      <c r="AI119" s="48">
        <f t="shared" si="42"/>
        <v>1555</v>
      </c>
      <c r="AJ119" s="48">
        <f t="shared" si="42"/>
        <v>1614</v>
      </c>
      <c r="AK119" s="48">
        <f t="shared" si="42"/>
        <v>1674</v>
      </c>
      <c r="AL119" s="48">
        <f t="shared" si="42"/>
        <v>1734</v>
      </c>
      <c r="AM119" s="82">
        <f t="shared" si="42"/>
        <v>1794</v>
      </c>
      <c r="AN119" s="91">
        <f t="shared" si="42"/>
        <v>2093</v>
      </c>
    </row>
    <row r="120" spans="1:40" x14ac:dyDescent="0.25">
      <c r="A120" s="48">
        <f>'Pokemon Data'!A119</f>
        <v>118</v>
      </c>
      <c r="B120" s="48" t="str">
        <f>'Pokemon Data'!B119</f>
        <v>Goldeen</v>
      </c>
      <c r="C120" s="57">
        <f>'Pokemon Data'!E119</f>
        <v>54</v>
      </c>
      <c r="D120" s="57">
        <f>'Pokemon Data'!I119</f>
        <v>128</v>
      </c>
      <c r="E120" s="57">
        <f>'Pokemon Data'!J119</f>
        <v>123</v>
      </c>
      <c r="F120" s="57">
        <f>'Pokemon Data'!K119</f>
        <v>110</v>
      </c>
      <c r="G120" s="57">
        <f t="shared" si="25"/>
        <v>143</v>
      </c>
      <c r="H120" s="57">
        <f t="shared" si="26"/>
        <v>138</v>
      </c>
      <c r="I120" s="57">
        <f t="shared" si="27"/>
        <v>125</v>
      </c>
      <c r="J120" s="82">
        <f t="shared" si="40"/>
        <v>16</v>
      </c>
      <c r="K120" s="48">
        <f t="shared" si="40"/>
        <v>51</v>
      </c>
      <c r="L120" s="48">
        <f t="shared" si="40"/>
        <v>85</v>
      </c>
      <c r="M120" s="48">
        <f t="shared" si="40"/>
        <v>120</v>
      </c>
      <c r="N120" s="86">
        <f t="shared" si="40"/>
        <v>155</v>
      </c>
      <c r="O120" s="48">
        <f t="shared" si="40"/>
        <v>190</v>
      </c>
      <c r="P120" s="48">
        <f t="shared" si="40"/>
        <v>224</v>
      </c>
      <c r="Q120" s="48">
        <f t="shared" si="40"/>
        <v>259</v>
      </c>
      <c r="R120" s="48">
        <f t="shared" si="40"/>
        <v>294</v>
      </c>
      <c r="S120" s="82">
        <f t="shared" si="40"/>
        <v>329</v>
      </c>
      <c r="T120" s="48">
        <f t="shared" si="41"/>
        <v>362</v>
      </c>
      <c r="U120" s="48">
        <f t="shared" si="41"/>
        <v>395</v>
      </c>
      <c r="V120" s="48">
        <f t="shared" si="41"/>
        <v>428</v>
      </c>
      <c r="W120" s="48">
        <f t="shared" si="41"/>
        <v>460</v>
      </c>
      <c r="X120" s="86">
        <f t="shared" si="41"/>
        <v>493</v>
      </c>
      <c r="Y120" s="48">
        <f t="shared" si="41"/>
        <v>526</v>
      </c>
      <c r="Z120" s="48">
        <f t="shared" si="41"/>
        <v>559</v>
      </c>
      <c r="AA120" s="48">
        <f t="shared" si="41"/>
        <v>592</v>
      </c>
      <c r="AB120" s="48">
        <f t="shared" si="41"/>
        <v>625</v>
      </c>
      <c r="AC120" s="82">
        <f t="shared" si="41"/>
        <v>658</v>
      </c>
      <c r="AD120" s="48">
        <f t="shared" si="42"/>
        <v>691</v>
      </c>
      <c r="AE120" s="48">
        <f t="shared" si="42"/>
        <v>724</v>
      </c>
      <c r="AF120" s="48">
        <f t="shared" si="42"/>
        <v>757</v>
      </c>
      <c r="AG120" s="48">
        <f t="shared" si="42"/>
        <v>790</v>
      </c>
      <c r="AH120" s="86">
        <f t="shared" si="42"/>
        <v>823</v>
      </c>
      <c r="AI120" s="48">
        <f t="shared" si="42"/>
        <v>856</v>
      </c>
      <c r="AJ120" s="48">
        <f t="shared" si="42"/>
        <v>888</v>
      </c>
      <c r="AK120" s="48">
        <f t="shared" si="42"/>
        <v>921</v>
      </c>
      <c r="AL120" s="48">
        <f t="shared" si="42"/>
        <v>954</v>
      </c>
      <c r="AM120" s="82">
        <f t="shared" si="42"/>
        <v>987</v>
      </c>
      <c r="AN120" s="91">
        <f t="shared" si="42"/>
        <v>1152</v>
      </c>
    </row>
    <row r="121" spans="1:40" x14ac:dyDescent="0.25">
      <c r="A121" s="48">
        <f>'Pokemon Data'!A120</f>
        <v>119</v>
      </c>
      <c r="B121" s="48" t="str">
        <f>'Pokemon Data'!B120</f>
        <v>Seaking</v>
      </c>
      <c r="C121" s="57">
        <f>'Pokemon Data'!E120</f>
        <v>54</v>
      </c>
      <c r="D121" s="57">
        <f>'Pokemon Data'!I120</f>
        <v>190</v>
      </c>
      <c r="E121" s="57">
        <f>'Pokemon Data'!J120</f>
        <v>175</v>
      </c>
      <c r="F121" s="57">
        <f>'Pokemon Data'!K120</f>
        <v>147</v>
      </c>
      <c r="G121" s="57">
        <f t="shared" si="25"/>
        <v>205</v>
      </c>
      <c r="H121" s="57">
        <f t="shared" si="26"/>
        <v>190</v>
      </c>
      <c r="I121" s="57">
        <f t="shared" si="27"/>
        <v>162</v>
      </c>
      <c r="J121" s="82">
        <f t="shared" si="40"/>
        <v>30</v>
      </c>
      <c r="K121" s="48">
        <f t="shared" si="40"/>
        <v>95</v>
      </c>
      <c r="L121" s="48">
        <f t="shared" si="40"/>
        <v>161</v>
      </c>
      <c r="M121" s="48">
        <f t="shared" si="40"/>
        <v>226</v>
      </c>
      <c r="N121" s="86">
        <f t="shared" si="40"/>
        <v>291</v>
      </c>
      <c r="O121" s="48">
        <f t="shared" si="40"/>
        <v>356</v>
      </c>
      <c r="P121" s="48">
        <f t="shared" si="40"/>
        <v>422</v>
      </c>
      <c r="Q121" s="48">
        <f t="shared" si="40"/>
        <v>487</v>
      </c>
      <c r="R121" s="48">
        <f t="shared" si="40"/>
        <v>552</v>
      </c>
      <c r="S121" s="82">
        <f t="shared" si="40"/>
        <v>618</v>
      </c>
      <c r="T121" s="48">
        <f t="shared" si="41"/>
        <v>679</v>
      </c>
      <c r="U121" s="48">
        <f t="shared" si="41"/>
        <v>741</v>
      </c>
      <c r="V121" s="48">
        <f t="shared" si="41"/>
        <v>803</v>
      </c>
      <c r="W121" s="48">
        <f t="shared" si="41"/>
        <v>865</v>
      </c>
      <c r="X121" s="86">
        <f t="shared" si="41"/>
        <v>926</v>
      </c>
      <c r="Y121" s="48">
        <f t="shared" si="41"/>
        <v>988</v>
      </c>
      <c r="Z121" s="48">
        <f t="shared" si="41"/>
        <v>1050</v>
      </c>
      <c r="AA121" s="48">
        <f t="shared" si="41"/>
        <v>1112</v>
      </c>
      <c r="AB121" s="48">
        <f t="shared" si="41"/>
        <v>1173</v>
      </c>
      <c r="AC121" s="82">
        <f t="shared" si="41"/>
        <v>1235</v>
      </c>
      <c r="AD121" s="48">
        <f t="shared" si="42"/>
        <v>1297</v>
      </c>
      <c r="AE121" s="48">
        <f t="shared" si="42"/>
        <v>1359</v>
      </c>
      <c r="AF121" s="48">
        <f t="shared" si="42"/>
        <v>1421</v>
      </c>
      <c r="AG121" s="48">
        <f t="shared" si="42"/>
        <v>1482</v>
      </c>
      <c r="AH121" s="86">
        <f t="shared" si="42"/>
        <v>1544</v>
      </c>
      <c r="AI121" s="48">
        <f t="shared" si="42"/>
        <v>1606</v>
      </c>
      <c r="AJ121" s="48">
        <f t="shared" si="42"/>
        <v>1668</v>
      </c>
      <c r="AK121" s="48">
        <f t="shared" si="42"/>
        <v>1730</v>
      </c>
      <c r="AL121" s="48">
        <f t="shared" si="42"/>
        <v>1791</v>
      </c>
      <c r="AM121" s="82">
        <f t="shared" si="42"/>
        <v>1853</v>
      </c>
      <c r="AN121" s="91">
        <f t="shared" si="42"/>
        <v>2162</v>
      </c>
    </row>
    <row r="122" spans="1:40" x14ac:dyDescent="0.25">
      <c r="A122" s="48">
        <f>'Pokemon Data'!A121</f>
        <v>120</v>
      </c>
      <c r="B122" s="48" t="str">
        <f>'Pokemon Data'!B121</f>
        <v>Staryu</v>
      </c>
      <c r="C122" s="57">
        <f>'Pokemon Data'!E121</f>
        <v>55</v>
      </c>
      <c r="D122" s="57">
        <f>'Pokemon Data'!I121</f>
        <v>102</v>
      </c>
      <c r="E122" s="57">
        <f>'Pokemon Data'!J121</f>
        <v>137</v>
      </c>
      <c r="F122" s="57">
        <f>'Pokemon Data'!K121</f>
        <v>112</v>
      </c>
      <c r="G122" s="57">
        <f t="shared" si="25"/>
        <v>117</v>
      </c>
      <c r="H122" s="57">
        <f t="shared" si="26"/>
        <v>152</v>
      </c>
      <c r="I122" s="57">
        <f t="shared" si="27"/>
        <v>127</v>
      </c>
      <c r="J122" s="82">
        <f t="shared" si="40"/>
        <v>16</v>
      </c>
      <c r="K122" s="48">
        <f t="shared" si="40"/>
        <v>51</v>
      </c>
      <c r="L122" s="48">
        <f t="shared" si="40"/>
        <v>86</v>
      </c>
      <c r="M122" s="48">
        <f t="shared" si="40"/>
        <v>121</v>
      </c>
      <c r="N122" s="86">
        <f t="shared" si="40"/>
        <v>156</v>
      </c>
      <c r="O122" s="48">
        <f t="shared" si="40"/>
        <v>191</v>
      </c>
      <c r="P122" s="48">
        <f t="shared" si="40"/>
        <v>225</v>
      </c>
      <c r="Q122" s="48">
        <f t="shared" si="40"/>
        <v>260</v>
      </c>
      <c r="R122" s="48">
        <f t="shared" si="40"/>
        <v>295</v>
      </c>
      <c r="S122" s="82">
        <f t="shared" si="40"/>
        <v>330</v>
      </c>
      <c r="T122" s="48">
        <f t="shared" si="41"/>
        <v>363</v>
      </c>
      <c r="U122" s="48">
        <f t="shared" si="41"/>
        <v>396</v>
      </c>
      <c r="V122" s="48">
        <f t="shared" si="41"/>
        <v>429</v>
      </c>
      <c r="W122" s="48">
        <f t="shared" si="41"/>
        <v>462</v>
      </c>
      <c r="X122" s="86">
        <f t="shared" si="41"/>
        <v>495</v>
      </c>
      <c r="Y122" s="48">
        <f t="shared" si="41"/>
        <v>529</v>
      </c>
      <c r="Z122" s="48">
        <f t="shared" si="41"/>
        <v>562</v>
      </c>
      <c r="AA122" s="48">
        <f t="shared" si="41"/>
        <v>595</v>
      </c>
      <c r="AB122" s="48">
        <f t="shared" si="41"/>
        <v>628</v>
      </c>
      <c r="AC122" s="82">
        <f t="shared" si="41"/>
        <v>661</v>
      </c>
      <c r="AD122" s="48">
        <f t="shared" si="42"/>
        <v>694</v>
      </c>
      <c r="AE122" s="48">
        <f t="shared" si="42"/>
        <v>727</v>
      </c>
      <c r="AF122" s="48">
        <f t="shared" si="42"/>
        <v>760</v>
      </c>
      <c r="AG122" s="48">
        <f t="shared" si="42"/>
        <v>793</v>
      </c>
      <c r="AH122" s="86">
        <f t="shared" si="42"/>
        <v>826</v>
      </c>
      <c r="AI122" s="48">
        <f t="shared" si="42"/>
        <v>859</v>
      </c>
      <c r="AJ122" s="48">
        <f t="shared" si="42"/>
        <v>892</v>
      </c>
      <c r="AK122" s="48">
        <f t="shared" si="42"/>
        <v>925</v>
      </c>
      <c r="AL122" s="48">
        <f t="shared" si="42"/>
        <v>958</v>
      </c>
      <c r="AM122" s="82">
        <f t="shared" si="42"/>
        <v>991</v>
      </c>
      <c r="AN122" s="91">
        <f t="shared" si="42"/>
        <v>1157</v>
      </c>
    </row>
    <row r="123" spans="1:40" x14ac:dyDescent="0.25">
      <c r="A123" s="48">
        <f>'Pokemon Data'!A122</f>
        <v>121</v>
      </c>
      <c r="B123" s="48" t="str">
        <f>'Pokemon Data'!B122</f>
        <v>Starmie</v>
      </c>
      <c r="C123" s="57">
        <f>'Pokemon Data'!E122</f>
        <v>55</v>
      </c>
      <c r="D123" s="57">
        <f>'Pokemon Data'!I122</f>
        <v>155</v>
      </c>
      <c r="E123" s="57">
        <f>'Pokemon Data'!J122</f>
        <v>210</v>
      </c>
      <c r="F123" s="57">
        <f>'Pokemon Data'!K122</f>
        <v>184</v>
      </c>
      <c r="G123" s="57">
        <f t="shared" si="25"/>
        <v>170</v>
      </c>
      <c r="H123" s="57">
        <f t="shared" si="26"/>
        <v>225</v>
      </c>
      <c r="I123" s="57">
        <f t="shared" si="27"/>
        <v>199</v>
      </c>
      <c r="J123" s="82">
        <f t="shared" ref="J123:S132" si="43">MAX(10,INT(SQRT($G123*$I123)*$H123*J$1^2/10))</f>
        <v>36</v>
      </c>
      <c r="K123" s="48">
        <f t="shared" si="43"/>
        <v>114</v>
      </c>
      <c r="L123" s="48">
        <f t="shared" si="43"/>
        <v>192</v>
      </c>
      <c r="M123" s="48">
        <f t="shared" si="43"/>
        <v>270</v>
      </c>
      <c r="N123" s="86">
        <f t="shared" si="43"/>
        <v>348</v>
      </c>
      <c r="O123" s="48">
        <f t="shared" si="43"/>
        <v>426</v>
      </c>
      <c r="P123" s="48">
        <f t="shared" si="43"/>
        <v>504</v>
      </c>
      <c r="Q123" s="48">
        <f t="shared" si="43"/>
        <v>582</v>
      </c>
      <c r="R123" s="48">
        <f t="shared" si="43"/>
        <v>660</v>
      </c>
      <c r="S123" s="82">
        <f t="shared" si="43"/>
        <v>738</v>
      </c>
      <c r="T123" s="48">
        <f t="shared" ref="T123:AC132" si="44">MAX(10,INT(SQRT($G123*$I123)*$H123*T$1^2/10))</f>
        <v>812</v>
      </c>
      <c r="U123" s="48">
        <f t="shared" si="44"/>
        <v>886</v>
      </c>
      <c r="V123" s="48">
        <f t="shared" si="44"/>
        <v>960</v>
      </c>
      <c r="W123" s="48">
        <f t="shared" si="44"/>
        <v>1034</v>
      </c>
      <c r="X123" s="86">
        <f t="shared" si="44"/>
        <v>1107</v>
      </c>
      <c r="Y123" s="48">
        <f t="shared" si="44"/>
        <v>1181</v>
      </c>
      <c r="Z123" s="48">
        <f t="shared" si="44"/>
        <v>1255</v>
      </c>
      <c r="AA123" s="48">
        <f t="shared" si="44"/>
        <v>1329</v>
      </c>
      <c r="AB123" s="48">
        <f t="shared" si="44"/>
        <v>1403</v>
      </c>
      <c r="AC123" s="82">
        <f t="shared" si="44"/>
        <v>1476</v>
      </c>
      <c r="AD123" s="48">
        <f t="shared" ref="AD123:AN132" si="45">MAX(10,INT(SQRT($G123*$I123)*$H123*AD$1^2/10))</f>
        <v>1550</v>
      </c>
      <c r="AE123" s="48">
        <f t="shared" si="45"/>
        <v>1624</v>
      </c>
      <c r="AF123" s="48">
        <f t="shared" si="45"/>
        <v>1698</v>
      </c>
      <c r="AG123" s="48">
        <f t="shared" si="45"/>
        <v>1772</v>
      </c>
      <c r="AH123" s="86">
        <f t="shared" si="45"/>
        <v>1846</v>
      </c>
      <c r="AI123" s="48">
        <f t="shared" si="45"/>
        <v>1920</v>
      </c>
      <c r="AJ123" s="48">
        <f t="shared" si="45"/>
        <v>1994</v>
      </c>
      <c r="AK123" s="48">
        <f t="shared" si="45"/>
        <v>2067</v>
      </c>
      <c r="AL123" s="48">
        <f t="shared" si="45"/>
        <v>2141</v>
      </c>
      <c r="AM123" s="82">
        <f t="shared" si="45"/>
        <v>2215</v>
      </c>
      <c r="AN123" s="91">
        <f t="shared" si="45"/>
        <v>2584</v>
      </c>
    </row>
    <row r="124" spans="1:40" x14ac:dyDescent="0.25">
      <c r="A124" s="48">
        <f>'Pokemon Data'!A123</f>
        <v>122</v>
      </c>
      <c r="B124" s="48" t="str">
        <f>'Pokemon Data'!B123</f>
        <v>Mr. Mime</v>
      </c>
      <c r="C124" s="57">
        <f>'Pokemon Data'!E123</f>
        <v>56</v>
      </c>
      <c r="D124" s="57">
        <f>'Pokemon Data'!I123</f>
        <v>120</v>
      </c>
      <c r="E124" s="57">
        <f>'Pokemon Data'!J123</f>
        <v>192</v>
      </c>
      <c r="F124" s="57">
        <f>'Pokemon Data'!K123</f>
        <v>205</v>
      </c>
      <c r="G124" s="57">
        <f t="shared" si="25"/>
        <v>135</v>
      </c>
      <c r="H124" s="57">
        <f t="shared" si="26"/>
        <v>207</v>
      </c>
      <c r="I124" s="57">
        <f t="shared" si="27"/>
        <v>220</v>
      </c>
      <c r="J124" s="82">
        <f t="shared" si="43"/>
        <v>31</v>
      </c>
      <c r="K124" s="48">
        <f t="shared" si="43"/>
        <v>98</v>
      </c>
      <c r="L124" s="48">
        <f t="shared" si="43"/>
        <v>166</v>
      </c>
      <c r="M124" s="48">
        <f t="shared" si="43"/>
        <v>233</v>
      </c>
      <c r="N124" s="86">
        <f t="shared" si="43"/>
        <v>300</v>
      </c>
      <c r="O124" s="48">
        <f t="shared" si="43"/>
        <v>367</v>
      </c>
      <c r="P124" s="48">
        <f t="shared" si="43"/>
        <v>435</v>
      </c>
      <c r="Q124" s="48">
        <f t="shared" si="43"/>
        <v>502</v>
      </c>
      <c r="R124" s="48">
        <f t="shared" si="43"/>
        <v>569</v>
      </c>
      <c r="S124" s="82">
        <f t="shared" si="43"/>
        <v>636</v>
      </c>
      <c r="T124" s="48">
        <f t="shared" si="44"/>
        <v>700</v>
      </c>
      <c r="U124" s="48">
        <f t="shared" si="44"/>
        <v>764</v>
      </c>
      <c r="V124" s="48">
        <f t="shared" si="44"/>
        <v>827</v>
      </c>
      <c r="W124" s="48">
        <f t="shared" si="44"/>
        <v>891</v>
      </c>
      <c r="X124" s="86">
        <f t="shared" si="44"/>
        <v>954</v>
      </c>
      <c r="Y124" s="48">
        <f t="shared" si="44"/>
        <v>1018</v>
      </c>
      <c r="Z124" s="48">
        <f t="shared" si="44"/>
        <v>1082</v>
      </c>
      <c r="AA124" s="48">
        <f t="shared" si="44"/>
        <v>1145</v>
      </c>
      <c r="AB124" s="48">
        <f t="shared" si="44"/>
        <v>1209</v>
      </c>
      <c r="AC124" s="82">
        <f t="shared" si="44"/>
        <v>1273</v>
      </c>
      <c r="AD124" s="48">
        <f t="shared" si="45"/>
        <v>1336</v>
      </c>
      <c r="AE124" s="48">
        <f t="shared" si="45"/>
        <v>1400</v>
      </c>
      <c r="AF124" s="48">
        <f t="shared" si="45"/>
        <v>1464</v>
      </c>
      <c r="AG124" s="48">
        <f t="shared" si="45"/>
        <v>1527</v>
      </c>
      <c r="AH124" s="86">
        <f t="shared" si="45"/>
        <v>1591</v>
      </c>
      <c r="AI124" s="48">
        <f t="shared" si="45"/>
        <v>1655</v>
      </c>
      <c r="AJ124" s="48">
        <f t="shared" si="45"/>
        <v>1718</v>
      </c>
      <c r="AK124" s="48">
        <f t="shared" si="45"/>
        <v>1782</v>
      </c>
      <c r="AL124" s="48">
        <f t="shared" si="45"/>
        <v>1846</v>
      </c>
      <c r="AM124" s="82">
        <f t="shared" si="45"/>
        <v>1909</v>
      </c>
      <c r="AN124" s="91">
        <f t="shared" si="45"/>
        <v>2228</v>
      </c>
    </row>
    <row r="125" spans="1:40" x14ac:dyDescent="0.25">
      <c r="A125" s="48">
        <f>'Pokemon Data'!A124</f>
        <v>123</v>
      </c>
      <c r="B125" s="48" t="str">
        <f>'Pokemon Data'!B124</f>
        <v>Scyther</v>
      </c>
      <c r="C125" s="57">
        <f>'Pokemon Data'!E124</f>
        <v>57</v>
      </c>
      <c r="D125" s="57">
        <f>'Pokemon Data'!I124</f>
        <v>172</v>
      </c>
      <c r="E125" s="57">
        <f>'Pokemon Data'!J124</f>
        <v>218</v>
      </c>
      <c r="F125" s="57">
        <f>'Pokemon Data'!K124</f>
        <v>170</v>
      </c>
      <c r="G125" s="57">
        <f t="shared" si="25"/>
        <v>187</v>
      </c>
      <c r="H125" s="57">
        <f t="shared" si="26"/>
        <v>233</v>
      </c>
      <c r="I125" s="57">
        <f t="shared" si="27"/>
        <v>185</v>
      </c>
      <c r="J125" s="82">
        <f t="shared" si="43"/>
        <v>38</v>
      </c>
      <c r="K125" s="48">
        <f t="shared" si="43"/>
        <v>119</v>
      </c>
      <c r="L125" s="48">
        <f t="shared" si="43"/>
        <v>201</v>
      </c>
      <c r="M125" s="48">
        <f t="shared" si="43"/>
        <v>283</v>
      </c>
      <c r="N125" s="86">
        <f t="shared" si="43"/>
        <v>365</v>
      </c>
      <c r="O125" s="48">
        <f t="shared" si="43"/>
        <v>446</v>
      </c>
      <c r="P125" s="48">
        <f t="shared" si="43"/>
        <v>528</v>
      </c>
      <c r="Q125" s="48">
        <f t="shared" si="43"/>
        <v>610</v>
      </c>
      <c r="R125" s="48">
        <f t="shared" si="43"/>
        <v>691</v>
      </c>
      <c r="S125" s="82">
        <f t="shared" si="43"/>
        <v>773</v>
      </c>
      <c r="T125" s="48">
        <f t="shared" si="44"/>
        <v>850</v>
      </c>
      <c r="U125" s="48">
        <f t="shared" si="44"/>
        <v>928</v>
      </c>
      <c r="V125" s="48">
        <f t="shared" si="44"/>
        <v>1005</v>
      </c>
      <c r="W125" s="48">
        <f t="shared" si="44"/>
        <v>1082</v>
      </c>
      <c r="X125" s="86">
        <f t="shared" si="44"/>
        <v>1160</v>
      </c>
      <c r="Y125" s="48">
        <f t="shared" si="44"/>
        <v>1237</v>
      </c>
      <c r="Z125" s="48">
        <f t="shared" si="44"/>
        <v>1314</v>
      </c>
      <c r="AA125" s="48">
        <f t="shared" si="44"/>
        <v>1392</v>
      </c>
      <c r="AB125" s="48">
        <f t="shared" si="44"/>
        <v>1469</v>
      </c>
      <c r="AC125" s="82">
        <f t="shared" si="44"/>
        <v>1546</v>
      </c>
      <c r="AD125" s="48">
        <f t="shared" si="45"/>
        <v>1624</v>
      </c>
      <c r="AE125" s="48">
        <f t="shared" si="45"/>
        <v>1701</v>
      </c>
      <c r="AF125" s="48">
        <f t="shared" si="45"/>
        <v>1778</v>
      </c>
      <c r="AG125" s="48">
        <f t="shared" si="45"/>
        <v>1856</v>
      </c>
      <c r="AH125" s="86">
        <f t="shared" si="45"/>
        <v>1933</v>
      </c>
      <c r="AI125" s="48">
        <f t="shared" si="45"/>
        <v>2010</v>
      </c>
      <c r="AJ125" s="48">
        <f t="shared" si="45"/>
        <v>2088</v>
      </c>
      <c r="AK125" s="48">
        <f t="shared" si="45"/>
        <v>2165</v>
      </c>
      <c r="AL125" s="48">
        <f t="shared" si="45"/>
        <v>2242</v>
      </c>
      <c r="AM125" s="82">
        <f t="shared" si="45"/>
        <v>2320</v>
      </c>
      <c r="AN125" s="91">
        <f t="shared" si="45"/>
        <v>2706</v>
      </c>
    </row>
    <row r="126" spans="1:40" x14ac:dyDescent="0.25">
      <c r="A126" s="48">
        <f>'Pokemon Data'!A125</f>
        <v>124</v>
      </c>
      <c r="B126" s="48" t="str">
        <f>'Pokemon Data'!B125</f>
        <v>Jynx</v>
      </c>
      <c r="C126" s="57">
        <f>'Pokemon Data'!E125</f>
        <v>58</v>
      </c>
      <c r="D126" s="57">
        <f>'Pokemon Data'!I125</f>
        <v>163</v>
      </c>
      <c r="E126" s="57">
        <f>'Pokemon Data'!J125</f>
        <v>223</v>
      </c>
      <c r="F126" s="57">
        <f>'Pokemon Data'!K125</f>
        <v>151</v>
      </c>
      <c r="G126" s="57">
        <f t="shared" si="25"/>
        <v>178</v>
      </c>
      <c r="H126" s="57">
        <f t="shared" si="26"/>
        <v>238</v>
      </c>
      <c r="I126" s="57">
        <f t="shared" si="27"/>
        <v>166</v>
      </c>
      <c r="J126" s="82">
        <f t="shared" si="43"/>
        <v>36</v>
      </c>
      <c r="K126" s="48">
        <f t="shared" si="43"/>
        <v>113</v>
      </c>
      <c r="L126" s="48">
        <f t="shared" si="43"/>
        <v>190</v>
      </c>
      <c r="M126" s="48">
        <f t="shared" si="43"/>
        <v>267</v>
      </c>
      <c r="N126" s="86">
        <f t="shared" si="43"/>
        <v>344</v>
      </c>
      <c r="O126" s="48">
        <f t="shared" si="43"/>
        <v>421</v>
      </c>
      <c r="P126" s="48">
        <f t="shared" si="43"/>
        <v>498</v>
      </c>
      <c r="Q126" s="48">
        <f t="shared" si="43"/>
        <v>576</v>
      </c>
      <c r="R126" s="48">
        <f t="shared" si="43"/>
        <v>653</v>
      </c>
      <c r="S126" s="82">
        <f t="shared" si="43"/>
        <v>730</v>
      </c>
      <c r="T126" s="48">
        <f t="shared" si="44"/>
        <v>803</v>
      </c>
      <c r="U126" s="48">
        <f t="shared" si="44"/>
        <v>876</v>
      </c>
      <c r="V126" s="48">
        <f t="shared" si="44"/>
        <v>949</v>
      </c>
      <c r="W126" s="48">
        <f t="shared" si="44"/>
        <v>1022</v>
      </c>
      <c r="X126" s="86">
        <f t="shared" si="44"/>
        <v>1095</v>
      </c>
      <c r="Y126" s="48">
        <f t="shared" si="44"/>
        <v>1168</v>
      </c>
      <c r="Z126" s="48">
        <f t="shared" si="44"/>
        <v>1241</v>
      </c>
      <c r="AA126" s="48">
        <f t="shared" si="44"/>
        <v>1314</v>
      </c>
      <c r="AB126" s="48">
        <f t="shared" si="44"/>
        <v>1387</v>
      </c>
      <c r="AC126" s="82">
        <f t="shared" si="44"/>
        <v>1460</v>
      </c>
      <c r="AD126" s="48">
        <f t="shared" si="45"/>
        <v>1533</v>
      </c>
      <c r="AE126" s="48">
        <f t="shared" si="45"/>
        <v>1606</v>
      </c>
      <c r="AF126" s="48">
        <f t="shared" si="45"/>
        <v>1679</v>
      </c>
      <c r="AG126" s="48">
        <f t="shared" si="45"/>
        <v>1752</v>
      </c>
      <c r="AH126" s="86">
        <f t="shared" si="45"/>
        <v>1825</v>
      </c>
      <c r="AI126" s="48">
        <f t="shared" si="45"/>
        <v>1898</v>
      </c>
      <c r="AJ126" s="48">
        <f t="shared" si="45"/>
        <v>1971</v>
      </c>
      <c r="AK126" s="48">
        <f t="shared" si="45"/>
        <v>2044</v>
      </c>
      <c r="AL126" s="48">
        <f t="shared" si="45"/>
        <v>2117</v>
      </c>
      <c r="AM126" s="82">
        <f t="shared" si="45"/>
        <v>2190</v>
      </c>
      <c r="AN126" s="91">
        <f t="shared" si="45"/>
        <v>2555</v>
      </c>
    </row>
    <row r="127" spans="1:40" x14ac:dyDescent="0.25">
      <c r="A127" s="48">
        <f>'Pokemon Data'!A126</f>
        <v>125</v>
      </c>
      <c r="B127" s="48" t="str">
        <f>'Pokemon Data'!B126</f>
        <v>Electabuzz</v>
      </c>
      <c r="C127" s="57">
        <f>'Pokemon Data'!E126</f>
        <v>59</v>
      </c>
      <c r="D127" s="57">
        <f>'Pokemon Data'!I126</f>
        <v>163</v>
      </c>
      <c r="E127" s="57">
        <f>'Pokemon Data'!J126</f>
        <v>198</v>
      </c>
      <c r="F127" s="57">
        <f>'Pokemon Data'!K126</f>
        <v>158</v>
      </c>
      <c r="G127" s="57">
        <f t="shared" si="25"/>
        <v>178</v>
      </c>
      <c r="H127" s="57">
        <f t="shared" si="26"/>
        <v>213</v>
      </c>
      <c r="I127" s="57">
        <f t="shared" si="27"/>
        <v>173</v>
      </c>
      <c r="J127" s="82">
        <f t="shared" si="43"/>
        <v>33</v>
      </c>
      <c r="K127" s="48">
        <f t="shared" si="43"/>
        <v>103</v>
      </c>
      <c r="L127" s="48">
        <f t="shared" si="43"/>
        <v>173</v>
      </c>
      <c r="M127" s="48">
        <f t="shared" si="43"/>
        <v>244</v>
      </c>
      <c r="N127" s="86">
        <f t="shared" si="43"/>
        <v>314</v>
      </c>
      <c r="O127" s="48">
        <f t="shared" si="43"/>
        <v>385</v>
      </c>
      <c r="P127" s="48">
        <f t="shared" si="43"/>
        <v>455</v>
      </c>
      <c r="Q127" s="48">
        <f t="shared" si="43"/>
        <v>526</v>
      </c>
      <c r="R127" s="48">
        <f t="shared" si="43"/>
        <v>596</v>
      </c>
      <c r="S127" s="82">
        <f t="shared" si="43"/>
        <v>667</v>
      </c>
      <c r="T127" s="48">
        <f t="shared" si="44"/>
        <v>733</v>
      </c>
      <c r="U127" s="48">
        <f t="shared" si="44"/>
        <v>800</v>
      </c>
      <c r="V127" s="48">
        <f t="shared" si="44"/>
        <v>867</v>
      </c>
      <c r="W127" s="48">
        <f t="shared" si="44"/>
        <v>933</v>
      </c>
      <c r="X127" s="86">
        <f t="shared" si="44"/>
        <v>1000</v>
      </c>
      <c r="Y127" s="48">
        <f t="shared" si="44"/>
        <v>1067</v>
      </c>
      <c r="Z127" s="48">
        <f t="shared" si="44"/>
        <v>1133</v>
      </c>
      <c r="AA127" s="48">
        <f t="shared" si="44"/>
        <v>1200</v>
      </c>
      <c r="AB127" s="48">
        <f t="shared" si="44"/>
        <v>1267</v>
      </c>
      <c r="AC127" s="82">
        <f t="shared" si="44"/>
        <v>1333</v>
      </c>
      <c r="AD127" s="48">
        <f t="shared" si="45"/>
        <v>1400</v>
      </c>
      <c r="AE127" s="48">
        <f t="shared" si="45"/>
        <v>1467</v>
      </c>
      <c r="AF127" s="48">
        <f t="shared" si="45"/>
        <v>1534</v>
      </c>
      <c r="AG127" s="48">
        <f t="shared" si="45"/>
        <v>1600</v>
      </c>
      <c r="AH127" s="86">
        <f t="shared" si="45"/>
        <v>1667</v>
      </c>
      <c r="AI127" s="48">
        <f t="shared" si="45"/>
        <v>1734</v>
      </c>
      <c r="AJ127" s="48">
        <f t="shared" si="45"/>
        <v>1800</v>
      </c>
      <c r="AK127" s="48">
        <f t="shared" si="45"/>
        <v>1867</v>
      </c>
      <c r="AL127" s="48">
        <f t="shared" si="45"/>
        <v>1934</v>
      </c>
      <c r="AM127" s="82">
        <f t="shared" si="45"/>
        <v>2001</v>
      </c>
      <c r="AN127" s="91">
        <f t="shared" si="45"/>
        <v>2334</v>
      </c>
    </row>
    <row r="128" spans="1:40" x14ac:dyDescent="0.25">
      <c r="A128" s="48">
        <f>'Pokemon Data'!A127</f>
        <v>126</v>
      </c>
      <c r="B128" s="48" t="str">
        <f>'Pokemon Data'!B127</f>
        <v>Magmar</v>
      </c>
      <c r="C128" s="57">
        <f>'Pokemon Data'!E127</f>
        <v>60</v>
      </c>
      <c r="D128" s="57">
        <f>'Pokemon Data'!I127</f>
        <v>163</v>
      </c>
      <c r="E128" s="57">
        <f>'Pokemon Data'!J127</f>
        <v>206</v>
      </c>
      <c r="F128" s="57">
        <f>'Pokemon Data'!K127</f>
        <v>154</v>
      </c>
      <c r="G128" s="57">
        <f t="shared" si="25"/>
        <v>178</v>
      </c>
      <c r="H128" s="57">
        <f t="shared" si="26"/>
        <v>221</v>
      </c>
      <c r="I128" s="57">
        <f t="shared" si="27"/>
        <v>169</v>
      </c>
      <c r="J128" s="82">
        <f t="shared" si="43"/>
        <v>33</v>
      </c>
      <c r="K128" s="48">
        <f t="shared" si="43"/>
        <v>106</v>
      </c>
      <c r="L128" s="48">
        <f t="shared" si="43"/>
        <v>178</v>
      </c>
      <c r="M128" s="48">
        <f t="shared" si="43"/>
        <v>250</v>
      </c>
      <c r="N128" s="86">
        <f t="shared" si="43"/>
        <v>322</v>
      </c>
      <c r="O128" s="48">
        <f t="shared" si="43"/>
        <v>395</v>
      </c>
      <c r="P128" s="48">
        <f t="shared" si="43"/>
        <v>467</v>
      </c>
      <c r="Q128" s="48">
        <f t="shared" si="43"/>
        <v>539</v>
      </c>
      <c r="R128" s="48">
        <f t="shared" si="43"/>
        <v>611</v>
      </c>
      <c r="S128" s="82">
        <f t="shared" si="43"/>
        <v>684</v>
      </c>
      <c r="T128" s="48">
        <f t="shared" si="44"/>
        <v>752</v>
      </c>
      <c r="U128" s="48">
        <f t="shared" si="44"/>
        <v>820</v>
      </c>
      <c r="V128" s="48">
        <f t="shared" si="44"/>
        <v>889</v>
      </c>
      <c r="W128" s="48">
        <f t="shared" si="44"/>
        <v>957</v>
      </c>
      <c r="X128" s="86">
        <f t="shared" si="44"/>
        <v>1026</v>
      </c>
      <c r="Y128" s="48">
        <f t="shared" si="44"/>
        <v>1094</v>
      </c>
      <c r="Z128" s="48">
        <f t="shared" si="44"/>
        <v>1162</v>
      </c>
      <c r="AA128" s="48">
        <f t="shared" si="44"/>
        <v>1231</v>
      </c>
      <c r="AB128" s="48">
        <f t="shared" si="44"/>
        <v>1299</v>
      </c>
      <c r="AC128" s="82">
        <f t="shared" si="44"/>
        <v>1367</v>
      </c>
      <c r="AD128" s="48">
        <f t="shared" si="45"/>
        <v>1436</v>
      </c>
      <c r="AE128" s="48">
        <f t="shared" si="45"/>
        <v>1504</v>
      </c>
      <c r="AF128" s="48">
        <f t="shared" si="45"/>
        <v>1573</v>
      </c>
      <c r="AG128" s="48">
        <f t="shared" si="45"/>
        <v>1641</v>
      </c>
      <c r="AH128" s="86">
        <f t="shared" si="45"/>
        <v>1710</v>
      </c>
      <c r="AI128" s="48">
        <f t="shared" si="45"/>
        <v>1778</v>
      </c>
      <c r="AJ128" s="48">
        <f t="shared" si="45"/>
        <v>1846</v>
      </c>
      <c r="AK128" s="48">
        <f t="shared" si="45"/>
        <v>1915</v>
      </c>
      <c r="AL128" s="48">
        <f t="shared" si="45"/>
        <v>1983</v>
      </c>
      <c r="AM128" s="82">
        <f t="shared" si="45"/>
        <v>2052</v>
      </c>
      <c r="AN128" s="91">
        <f t="shared" si="45"/>
        <v>2394</v>
      </c>
    </row>
    <row r="129" spans="1:40" x14ac:dyDescent="0.25">
      <c r="A129" s="48">
        <f>'Pokemon Data'!A128</f>
        <v>127</v>
      </c>
      <c r="B129" s="48" t="str">
        <f>'Pokemon Data'!B128</f>
        <v>Pinsir</v>
      </c>
      <c r="C129" s="57">
        <f>'Pokemon Data'!E128</f>
        <v>61</v>
      </c>
      <c r="D129" s="57">
        <f>'Pokemon Data'!I128</f>
        <v>163</v>
      </c>
      <c r="E129" s="57">
        <f>'Pokemon Data'!J128</f>
        <v>238</v>
      </c>
      <c r="F129" s="57">
        <f>'Pokemon Data'!K128</f>
        <v>182</v>
      </c>
      <c r="G129" s="57">
        <f t="shared" si="25"/>
        <v>178</v>
      </c>
      <c r="H129" s="57">
        <f t="shared" si="26"/>
        <v>253</v>
      </c>
      <c r="I129" s="57">
        <f t="shared" si="27"/>
        <v>197</v>
      </c>
      <c r="J129" s="82">
        <f t="shared" si="43"/>
        <v>41</v>
      </c>
      <c r="K129" s="48">
        <f t="shared" si="43"/>
        <v>131</v>
      </c>
      <c r="L129" s="48">
        <f t="shared" si="43"/>
        <v>220</v>
      </c>
      <c r="M129" s="48">
        <f t="shared" si="43"/>
        <v>309</v>
      </c>
      <c r="N129" s="86">
        <f t="shared" si="43"/>
        <v>399</v>
      </c>
      <c r="O129" s="48">
        <f t="shared" si="43"/>
        <v>488</v>
      </c>
      <c r="P129" s="48">
        <f t="shared" si="43"/>
        <v>577</v>
      </c>
      <c r="Q129" s="48">
        <f t="shared" si="43"/>
        <v>667</v>
      </c>
      <c r="R129" s="48">
        <f t="shared" si="43"/>
        <v>756</v>
      </c>
      <c r="S129" s="82">
        <f t="shared" si="43"/>
        <v>845</v>
      </c>
      <c r="T129" s="48">
        <f t="shared" si="44"/>
        <v>930</v>
      </c>
      <c r="U129" s="48">
        <f t="shared" si="44"/>
        <v>1014</v>
      </c>
      <c r="V129" s="48">
        <f t="shared" si="44"/>
        <v>1099</v>
      </c>
      <c r="W129" s="48">
        <f t="shared" si="44"/>
        <v>1183</v>
      </c>
      <c r="X129" s="86">
        <f t="shared" si="44"/>
        <v>1268</v>
      </c>
      <c r="Y129" s="48">
        <f t="shared" si="44"/>
        <v>1352</v>
      </c>
      <c r="Z129" s="48">
        <f t="shared" si="44"/>
        <v>1437</v>
      </c>
      <c r="AA129" s="48">
        <f t="shared" si="44"/>
        <v>1521</v>
      </c>
      <c r="AB129" s="48">
        <f t="shared" si="44"/>
        <v>1606</v>
      </c>
      <c r="AC129" s="82">
        <f t="shared" si="44"/>
        <v>1690</v>
      </c>
      <c r="AD129" s="48">
        <f t="shared" si="45"/>
        <v>1775</v>
      </c>
      <c r="AE129" s="48">
        <f t="shared" si="45"/>
        <v>1859</v>
      </c>
      <c r="AF129" s="48">
        <f t="shared" si="45"/>
        <v>1944</v>
      </c>
      <c r="AG129" s="48">
        <f t="shared" si="45"/>
        <v>2029</v>
      </c>
      <c r="AH129" s="86">
        <f t="shared" si="45"/>
        <v>2113</v>
      </c>
      <c r="AI129" s="48">
        <f t="shared" si="45"/>
        <v>2198</v>
      </c>
      <c r="AJ129" s="48">
        <f t="shared" si="45"/>
        <v>2282</v>
      </c>
      <c r="AK129" s="48">
        <f t="shared" si="45"/>
        <v>2367</v>
      </c>
      <c r="AL129" s="48">
        <f t="shared" si="45"/>
        <v>2451</v>
      </c>
      <c r="AM129" s="82">
        <f t="shared" si="45"/>
        <v>2536</v>
      </c>
      <c r="AN129" s="91">
        <f t="shared" si="45"/>
        <v>2959</v>
      </c>
    </row>
    <row r="130" spans="1:40" x14ac:dyDescent="0.25">
      <c r="A130" s="48">
        <f>'Pokemon Data'!A129</f>
        <v>128</v>
      </c>
      <c r="B130" s="48" t="str">
        <f>'Pokemon Data'!B129</f>
        <v>Tauros</v>
      </c>
      <c r="C130" s="57">
        <f>'Pokemon Data'!E129</f>
        <v>62</v>
      </c>
      <c r="D130" s="57">
        <f>'Pokemon Data'!I129</f>
        <v>181</v>
      </c>
      <c r="E130" s="57">
        <f>'Pokemon Data'!J129</f>
        <v>198</v>
      </c>
      <c r="F130" s="57">
        <f>'Pokemon Data'!K129</f>
        <v>183</v>
      </c>
      <c r="G130" s="57">
        <f t="shared" si="25"/>
        <v>196</v>
      </c>
      <c r="H130" s="57">
        <f t="shared" si="26"/>
        <v>213</v>
      </c>
      <c r="I130" s="57">
        <f t="shared" si="27"/>
        <v>198</v>
      </c>
      <c r="J130" s="82">
        <f t="shared" si="43"/>
        <v>37</v>
      </c>
      <c r="K130" s="48">
        <f t="shared" si="43"/>
        <v>116</v>
      </c>
      <c r="L130" s="48">
        <f t="shared" si="43"/>
        <v>195</v>
      </c>
      <c r="M130" s="48">
        <f t="shared" si="43"/>
        <v>274</v>
      </c>
      <c r="N130" s="86">
        <f t="shared" si="43"/>
        <v>353</v>
      </c>
      <c r="O130" s="48">
        <f t="shared" si="43"/>
        <v>432</v>
      </c>
      <c r="P130" s="48">
        <f t="shared" si="43"/>
        <v>511</v>
      </c>
      <c r="Q130" s="48">
        <f t="shared" si="43"/>
        <v>590</v>
      </c>
      <c r="R130" s="48">
        <f t="shared" si="43"/>
        <v>669</v>
      </c>
      <c r="S130" s="82">
        <f t="shared" si="43"/>
        <v>749</v>
      </c>
      <c r="T130" s="48">
        <f t="shared" si="44"/>
        <v>823</v>
      </c>
      <c r="U130" s="48">
        <f t="shared" si="44"/>
        <v>898</v>
      </c>
      <c r="V130" s="48">
        <f t="shared" si="44"/>
        <v>973</v>
      </c>
      <c r="W130" s="48">
        <f t="shared" si="44"/>
        <v>1048</v>
      </c>
      <c r="X130" s="86">
        <f t="shared" si="44"/>
        <v>1123</v>
      </c>
      <c r="Y130" s="48">
        <f t="shared" si="44"/>
        <v>1198</v>
      </c>
      <c r="Z130" s="48">
        <f t="shared" si="44"/>
        <v>1272</v>
      </c>
      <c r="AA130" s="48">
        <f t="shared" si="44"/>
        <v>1347</v>
      </c>
      <c r="AB130" s="48">
        <f t="shared" si="44"/>
        <v>1422</v>
      </c>
      <c r="AC130" s="82">
        <f t="shared" si="44"/>
        <v>1497</v>
      </c>
      <c r="AD130" s="48">
        <f t="shared" si="45"/>
        <v>1572</v>
      </c>
      <c r="AE130" s="48">
        <f t="shared" si="45"/>
        <v>1647</v>
      </c>
      <c r="AF130" s="48">
        <f t="shared" si="45"/>
        <v>1722</v>
      </c>
      <c r="AG130" s="48">
        <f t="shared" si="45"/>
        <v>1797</v>
      </c>
      <c r="AH130" s="86">
        <f t="shared" si="45"/>
        <v>1872</v>
      </c>
      <c r="AI130" s="48">
        <f t="shared" si="45"/>
        <v>1946</v>
      </c>
      <c r="AJ130" s="48">
        <f t="shared" si="45"/>
        <v>2021</v>
      </c>
      <c r="AK130" s="48">
        <f t="shared" si="45"/>
        <v>2096</v>
      </c>
      <c r="AL130" s="48">
        <f t="shared" si="45"/>
        <v>2171</v>
      </c>
      <c r="AM130" s="82">
        <f t="shared" si="45"/>
        <v>2246</v>
      </c>
      <c r="AN130" s="91">
        <f t="shared" si="45"/>
        <v>2620</v>
      </c>
    </row>
    <row r="131" spans="1:40" x14ac:dyDescent="0.25">
      <c r="A131" s="48">
        <f>'Pokemon Data'!A130</f>
        <v>129</v>
      </c>
      <c r="B131" s="48" t="str">
        <f>'Pokemon Data'!B130</f>
        <v>Magikarp</v>
      </c>
      <c r="C131" s="57">
        <f>'Pokemon Data'!E130</f>
        <v>63</v>
      </c>
      <c r="D131" s="57">
        <f>'Pokemon Data'!I130</f>
        <v>85</v>
      </c>
      <c r="E131" s="57">
        <f>'Pokemon Data'!J130</f>
        <v>29</v>
      </c>
      <c r="F131" s="57">
        <f>'Pokemon Data'!K130</f>
        <v>85</v>
      </c>
      <c r="G131" s="57">
        <f t="shared" ref="G131:G194" si="46">D131+15</f>
        <v>100</v>
      </c>
      <c r="H131" s="57">
        <f t="shared" ref="H131:H194" si="47">E131+15</f>
        <v>44</v>
      </c>
      <c r="I131" s="57">
        <f t="shared" ref="I131:I194" si="48">F131+15</f>
        <v>100</v>
      </c>
      <c r="J131" s="82">
        <f t="shared" si="43"/>
        <v>10</v>
      </c>
      <c r="K131" s="48">
        <f t="shared" si="43"/>
        <v>12</v>
      </c>
      <c r="L131" s="48">
        <f t="shared" si="43"/>
        <v>20</v>
      </c>
      <c r="M131" s="48">
        <f t="shared" si="43"/>
        <v>28</v>
      </c>
      <c r="N131" s="86">
        <f t="shared" si="43"/>
        <v>37</v>
      </c>
      <c r="O131" s="48">
        <f t="shared" si="43"/>
        <v>45</v>
      </c>
      <c r="P131" s="48">
        <f t="shared" si="43"/>
        <v>53</v>
      </c>
      <c r="Q131" s="48">
        <f t="shared" si="43"/>
        <v>61</v>
      </c>
      <c r="R131" s="48">
        <f t="shared" si="43"/>
        <v>70</v>
      </c>
      <c r="S131" s="82">
        <f t="shared" si="43"/>
        <v>78</v>
      </c>
      <c r="T131" s="48">
        <f t="shared" si="44"/>
        <v>86</v>
      </c>
      <c r="U131" s="48">
        <f t="shared" si="44"/>
        <v>94</v>
      </c>
      <c r="V131" s="48">
        <f t="shared" si="44"/>
        <v>102</v>
      </c>
      <c r="W131" s="48">
        <f t="shared" si="44"/>
        <v>109</v>
      </c>
      <c r="X131" s="86">
        <f t="shared" si="44"/>
        <v>117</v>
      </c>
      <c r="Y131" s="48">
        <f t="shared" si="44"/>
        <v>125</v>
      </c>
      <c r="Z131" s="48">
        <f t="shared" si="44"/>
        <v>133</v>
      </c>
      <c r="AA131" s="48">
        <f t="shared" si="44"/>
        <v>141</v>
      </c>
      <c r="AB131" s="48">
        <f t="shared" si="44"/>
        <v>149</v>
      </c>
      <c r="AC131" s="82">
        <f t="shared" si="44"/>
        <v>157</v>
      </c>
      <c r="AD131" s="48">
        <f t="shared" si="45"/>
        <v>164</v>
      </c>
      <c r="AE131" s="48">
        <f t="shared" si="45"/>
        <v>172</v>
      </c>
      <c r="AF131" s="48">
        <f t="shared" si="45"/>
        <v>180</v>
      </c>
      <c r="AG131" s="48">
        <f t="shared" si="45"/>
        <v>188</v>
      </c>
      <c r="AH131" s="86">
        <f t="shared" si="45"/>
        <v>196</v>
      </c>
      <c r="AI131" s="48">
        <f t="shared" si="45"/>
        <v>204</v>
      </c>
      <c r="AJ131" s="48">
        <f t="shared" si="45"/>
        <v>212</v>
      </c>
      <c r="AK131" s="48">
        <f t="shared" si="45"/>
        <v>219</v>
      </c>
      <c r="AL131" s="48">
        <f t="shared" si="45"/>
        <v>227</v>
      </c>
      <c r="AM131" s="82">
        <f t="shared" si="45"/>
        <v>235</v>
      </c>
      <c r="AN131" s="91">
        <f t="shared" si="45"/>
        <v>274</v>
      </c>
    </row>
    <row r="132" spans="1:40" x14ac:dyDescent="0.25">
      <c r="A132" s="48">
        <f>'Pokemon Data'!A131</f>
        <v>130</v>
      </c>
      <c r="B132" s="48" t="str">
        <f>'Pokemon Data'!B131</f>
        <v>Gyarados</v>
      </c>
      <c r="C132" s="57">
        <f>'Pokemon Data'!E131</f>
        <v>63</v>
      </c>
      <c r="D132" s="57">
        <f>'Pokemon Data'!I131</f>
        <v>216</v>
      </c>
      <c r="E132" s="57">
        <f>'Pokemon Data'!J131</f>
        <v>237</v>
      </c>
      <c r="F132" s="57">
        <f>'Pokemon Data'!K131</f>
        <v>186</v>
      </c>
      <c r="G132" s="57">
        <f t="shared" si="46"/>
        <v>231</v>
      </c>
      <c r="H132" s="57">
        <f t="shared" si="47"/>
        <v>252</v>
      </c>
      <c r="I132" s="57">
        <f t="shared" si="48"/>
        <v>201</v>
      </c>
      <c r="J132" s="82">
        <f t="shared" si="43"/>
        <v>47</v>
      </c>
      <c r="K132" s="48">
        <f t="shared" si="43"/>
        <v>150</v>
      </c>
      <c r="L132" s="48">
        <f t="shared" si="43"/>
        <v>252</v>
      </c>
      <c r="M132" s="48">
        <f t="shared" si="43"/>
        <v>355</v>
      </c>
      <c r="N132" s="86">
        <f t="shared" si="43"/>
        <v>457</v>
      </c>
      <c r="O132" s="48">
        <f t="shared" si="43"/>
        <v>559</v>
      </c>
      <c r="P132" s="48">
        <f t="shared" si="43"/>
        <v>662</v>
      </c>
      <c r="Q132" s="48">
        <f t="shared" si="43"/>
        <v>764</v>
      </c>
      <c r="R132" s="48">
        <f t="shared" si="43"/>
        <v>866</v>
      </c>
      <c r="S132" s="82">
        <f t="shared" si="43"/>
        <v>969</v>
      </c>
      <c r="T132" s="48">
        <f t="shared" si="44"/>
        <v>1066</v>
      </c>
      <c r="U132" s="48">
        <f t="shared" si="44"/>
        <v>1163</v>
      </c>
      <c r="V132" s="48">
        <f t="shared" si="44"/>
        <v>1259</v>
      </c>
      <c r="W132" s="48">
        <f t="shared" si="44"/>
        <v>1356</v>
      </c>
      <c r="X132" s="86">
        <f t="shared" si="44"/>
        <v>1453</v>
      </c>
      <c r="Y132" s="48">
        <f t="shared" si="44"/>
        <v>1550</v>
      </c>
      <c r="Z132" s="48">
        <f t="shared" si="44"/>
        <v>1647</v>
      </c>
      <c r="AA132" s="48">
        <f t="shared" si="44"/>
        <v>1744</v>
      </c>
      <c r="AB132" s="48">
        <f t="shared" si="44"/>
        <v>1841</v>
      </c>
      <c r="AC132" s="82">
        <f t="shared" si="44"/>
        <v>1937</v>
      </c>
      <c r="AD132" s="48">
        <f t="shared" si="45"/>
        <v>2034</v>
      </c>
      <c r="AE132" s="48">
        <f t="shared" si="45"/>
        <v>2131</v>
      </c>
      <c r="AF132" s="48">
        <f t="shared" si="45"/>
        <v>2228</v>
      </c>
      <c r="AG132" s="48">
        <f t="shared" si="45"/>
        <v>2325</v>
      </c>
      <c r="AH132" s="86">
        <f t="shared" si="45"/>
        <v>2422</v>
      </c>
      <c r="AI132" s="48">
        <f t="shared" si="45"/>
        <v>2519</v>
      </c>
      <c r="AJ132" s="48">
        <f t="shared" si="45"/>
        <v>2616</v>
      </c>
      <c r="AK132" s="48">
        <f t="shared" si="45"/>
        <v>2713</v>
      </c>
      <c r="AL132" s="48">
        <f t="shared" si="45"/>
        <v>2810</v>
      </c>
      <c r="AM132" s="82">
        <f t="shared" si="45"/>
        <v>2907</v>
      </c>
      <c r="AN132" s="91">
        <f t="shared" si="45"/>
        <v>3391</v>
      </c>
    </row>
    <row r="133" spans="1:40" x14ac:dyDescent="0.25">
      <c r="A133" s="48">
        <f>'Pokemon Data'!A132</f>
        <v>131</v>
      </c>
      <c r="B133" s="48" t="str">
        <f>'Pokemon Data'!B132</f>
        <v>Lapras</v>
      </c>
      <c r="C133" s="57">
        <f>'Pokemon Data'!E132</f>
        <v>64</v>
      </c>
      <c r="D133" s="57">
        <f>'Pokemon Data'!I132</f>
        <v>277</v>
      </c>
      <c r="E133" s="57">
        <f>'Pokemon Data'!J132</f>
        <v>165</v>
      </c>
      <c r="F133" s="57">
        <f>'Pokemon Data'!K132</f>
        <v>174</v>
      </c>
      <c r="G133" s="57">
        <f t="shared" si="46"/>
        <v>292</v>
      </c>
      <c r="H133" s="57">
        <f t="shared" si="47"/>
        <v>180</v>
      </c>
      <c r="I133" s="57">
        <f t="shared" si="48"/>
        <v>189</v>
      </c>
      <c r="J133" s="82">
        <f t="shared" ref="J133:S142" si="49">MAX(10,INT(SQRT($G133*$I133)*$H133*J$1^2/10))</f>
        <v>37</v>
      </c>
      <c r="K133" s="48">
        <f t="shared" si="49"/>
        <v>117</v>
      </c>
      <c r="L133" s="48">
        <f t="shared" si="49"/>
        <v>196</v>
      </c>
      <c r="M133" s="48">
        <f t="shared" si="49"/>
        <v>276</v>
      </c>
      <c r="N133" s="86">
        <f t="shared" si="49"/>
        <v>356</v>
      </c>
      <c r="O133" s="48">
        <f t="shared" si="49"/>
        <v>435</v>
      </c>
      <c r="P133" s="48">
        <f t="shared" si="49"/>
        <v>515</v>
      </c>
      <c r="Q133" s="48">
        <f t="shared" si="49"/>
        <v>595</v>
      </c>
      <c r="R133" s="48">
        <f t="shared" si="49"/>
        <v>675</v>
      </c>
      <c r="S133" s="82">
        <f t="shared" si="49"/>
        <v>754</v>
      </c>
      <c r="T133" s="48">
        <f t="shared" ref="T133:AC142" si="50">MAX(10,INT(SQRT($G133*$I133)*$H133*T$1^2/10))</f>
        <v>830</v>
      </c>
      <c r="U133" s="48">
        <f t="shared" si="50"/>
        <v>905</v>
      </c>
      <c r="V133" s="48">
        <f t="shared" si="50"/>
        <v>981</v>
      </c>
      <c r="W133" s="48">
        <f t="shared" si="50"/>
        <v>1056</v>
      </c>
      <c r="X133" s="86">
        <f t="shared" si="50"/>
        <v>1131</v>
      </c>
      <c r="Y133" s="48">
        <f t="shared" si="50"/>
        <v>1207</v>
      </c>
      <c r="Z133" s="48">
        <f t="shared" si="50"/>
        <v>1282</v>
      </c>
      <c r="AA133" s="48">
        <f t="shared" si="50"/>
        <v>1358</v>
      </c>
      <c r="AB133" s="48">
        <f t="shared" si="50"/>
        <v>1433</v>
      </c>
      <c r="AC133" s="82">
        <f t="shared" si="50"/>
        <v>1509</v>
      </c>
      <c r="AD133" s="48">
        <f t="shared" ref="AD133:AN142" si="51">MAX(10,INT(SQRT($G133*$I133)*$H133*AD$1^2/10))</f>
        <v>1584</v>
      </c>
      <c r="AE133" s="48">
        <f t="shared" si="51"/>
        <v>1660</v>
      </c>
      <c r="AF133" s="48">
        <f t="shared" si="51"/>
        <v>1735</v>
      </c>
      <c r="AG133" s="48">
        <f t="shared" si="51"/>
        <v>1811</v>
      </c>
      <c r="AH133" s="86">
        <f t="shared" si="51"/>
        <v>1886</v>
      </c>
      <c r="AI133" s="48">
        <f t="shared" si="51"/>
        <v>1962</v>
      </c>
      <c r="AJ133" s="48">
        <f t="shared" si="51"/>
        <v>2037</v>
      </c>
      <c r="AK133" s="48">
        <f t="shared" si="51"/>
        <v>2112</v>
      </c>
      <c r="AL133" s="48">
        <f t="shared" si="51"/>
        <v>2188</v>
      </c>
      <c r="AM133" s="82">
        <f t="shared" si="51"/>
        <v>2263</v>
      </c>
      <c r="AN133" s="91">
        <f t="shared" si="51"/>
        <v>2641</v>
      </c>
    </row>
    <row r="134" spans="1:40" x14ac:dyDescent="0.25">
      <c r="A134" s="48">
        <f>'Pokemon Data'!A133</f>
        <v>132</v>
      </c>
      <c r="B134" s="48" t="str">
        <f>'Pokemon Data'!B133</f>
        <v>Ditto</v>
      </c>
      <c r="C134" s="57">
        <f>'Pokemon Data'!E133</f>
        <v>65</v>
      </c>
      <c r="D134" s="57">
        <f>'Pokemon Data'!I133</f>
        <v>134</v>
      </c>
      <c r="E134" s="57">
        <f>'Pokemon Data'!J133</f>
        <v>91</v>
      </c>
      <c r="F134" s="57">
        <f>'Pokemon Data'!K133</f>
        <v>91</v>
      </c>
      <c r="G134" s="57">
        <f t="shared" si="46"/>
        <v>149</v>
      </c>
      <c r="H134" s="57">
        <f t="shared" si="47"/>
        <v>106</v>
      </c>
      <c r="I134" s="57">
        <f t="shared" si="48"/>
        <v>106</v>
      </c>
      <c r="J134" s="82">
        <f t="shared" si="49"/>
        <v>11</v>
      </c>
      <c r="K134" s="48">
        <f t="shared" si="49"/>
        <v>36</v>
      </c>
      <c r="L134" s="48">
        <f t="shared" si="49"/>
        <v>61</v>
      </c>
      <c r="M134" s="48">
        <f t="shared" si="49"/>
        <v>87</v>
      </c>
      <c r="N134" s="86">
        <f t="shared" si="49"/>
        <v>112</v>
      </c>
      <c r="O134" s="48">
        <f t="shared" si="49"/>
        <v>137</v>
      </c>
      <c r="P134" s="48">
        <f t="shared" si="49"/>
        <v>162</v>
      </c>
      <c r="Q134" s="48">
        <f t="shared" si="49"/>
        <v>187</v>
      </c>
      <c r="R134" s="48">
        <f t="shared" si="49"/>
        <v>212</v>
      </c>
      <c r="S134" s="82">
        <f t="shared" si="49"/>
        <v>237</v>
      </c>
      <c r="T134" s="48">
        <f t="shared" si="50"/>
        <v>261</v>
      </c>
      <c r="U134" s="48">
        <f t="shared" si="50"/>
        <v>285</v>
      </c>
      <c r="V134" s="48">
        <f t="shared" si="50"/>
        <v>309</v>
      </c>
      <c r="W134" s="48">
        <f t="shared" si="50"/>
        <v>332</v>
      </c>
      <c r="X134" s="86">
        <f t="shared" si="50"/>
        <v>356</v>
      </c>
      <c r="Y134" s="48">
        <f t="shared" si="50"/>
        <v>380</v>
      </c>
      <c r="Z134" s="48">
        <f t="shared" si="50"/>
        <v>404</v>
      </c>
      <c r="AA134" s="48">
        <f t="shared" si="50"/>
        <v>427</v>
      </c>
      <c r="AB134" s="48">
        <f t="shared" si="50"/>
        <v>451</v>
      </c>
      <c r="AC134" s="82">
        <f t="shared" si="50"/>
        <v>475</v>
      </c>
      <c r="AD134" s="48">
        <f t="shared" si="51"/>
        <v>499</v>
      </c>
      <c r="AE134" s="48">
        <f t="shared" si="51"/>
        <v>522</v>
      </c>
      <c r="AF134" s="48">
        <f t="shared" si="51"/>
        <v>546</v>
      </c>
      <c r="AG134" s="48">
        <f t="shared" si="51"/>
        <v>570</v>
      </c>
      <c r="AH134" s="86">
        <f t="shared" si="51"/>
        <v>594</v>
      </c>
      <c r="AI134" s="48">
        <f t="shared" si="51"/>
        <v>618</v>
      </c>
      <c r="AJ134" s="48">
        <f t="shared" si="51"/>
        <v>641</v>
      </c>
      <c r="AK134" s="48">
        <f t="shared" si="51"/>
        <v>665</v>
      </c>
      <c r="AL134" s="48">
        <f t="shared" si="51"/>
        <v>689</v>
      </c>
      <c r="AM134" s="82">
        <f t="shared" si="51"/>
        <v>713</v>
      </c>
      <c r="AN134" s="91">
        <f t="shared" si="51"/>
        <v>832</v>
      </c>
    </row>
    <row r="135" spans="1:40" x14ac:dyDescent="0.25">
      <c r="A135" s="48">
        <f>'Pokemon Data'!A134</f>
        <v>133</v>
      </c>
      <c r="B135" s="48" t="str">
        <f>'Pokemon Data'!B134</f>
        <v>Eevee</v>
      </c>
      <c r="C135" s="57">
        <f>'Pokemon Data'!E134</f>
        <v>66</v>
      </c>
      <c r="D135" s="57">
        <f>'Pokemon Data'!I134</f>
        <v>146</v>
      </c>
      <c r="E135" s="57">
        <f>'Pokemon Data'!J134</f>
        <v>104</v>
      </c>
      <c r="F135" s="57">
        <f>'Pokemon Data'!K134</f>
        <v>114</v>
      </c>
      <c r="G135" s="57">
        <f t="shared" si="46"/>
        <v>161</v>
      </c>
      <c r="H135" s="57">
        <f t="shared" si="47"/>
        <v>119</v>
      </c>
      <c r="I135" s="57">
        <f t="shared" si="48"/>
        <v>129</v>
      </c>
      <c r="J135" s="82">
        <f t="shared" si="49"/>
        <v>15</v>
      </c>
      <c r="K135" s="48">
        <f t="shared" si="49"/>
        <v>47</v>
      </c>
      <c r="L135" s="48">
        <f t="shared" si="49"/>
        <v>79</v>
      </c>
      <c r="M135" s="48">
        <f t="shared" si="49"/>
        <v>112</v>
      </c>
      <c r="N135" s="86">
        <f t="shared" si="49"/>
        <v>144</v>
      </c>
      <c r="O135" s="48">
        <f t="shared" si="49"/>
        <v>176</v>
      </c>
      <c r="P135" s="48">
        <f t="shared" si="49"/>
        <v>209</v>
      </c>
      <c r="Q135" s="48">
        <f t="shared" si="49"/>
        <v>241</v>
      </c>
      <c r="R135" s="48">
        <f t="shared" si="49"/>
        <v>273</v>
      </c>
      <c r="S135" s="82">
        <f t="shared" si="49"/>
        <v>306</v>
      </c>
      <c r="T135" s="48">
        <f t="shared" si="50"/>
        <v>336</v>
      </c>
      <c r="U135" s="48">
        <f t="shared" si="50"/>
        <v>367</v>
      </c>
      <c r="V135" s="48">
        <f t="shared" si="50"/>
        <v>397</v>
      </c>
      <c r="W135" s="48">
        <f t="shared" si="50"/>
        <v>428</v>
      </c>
      <c r="X135" s="86">
        <f t="shared" si="50"/>
        <v>459</v>
      </c>
      <c r="Y135" s="48">
        <f t="shared" si="50"/>
        <v>489</v>
      </c>
      <c r="Z135" s="48">
        <f t="shared" si="50"/>
        <v>520</v>
      </c>
      <c r="AA135" s="48">
        <f t="shared" si="50"/>
        <v>550</v>
      </c>
      <c r="AB135" s="48">
        <f t="shared" si="50"/>
        <v>581</v>
      </c>
      <c r="AC135" s="82">
        <f t="shared" si="50"/>
        <v>612</v>
      </c>
      <c r="AD135" s="48">
        <f t="shared" si="51"/>
        <v>642</v>
      </c>
      <c r="AE135" s="48">
        <f t="shared" si="51"/>
        <v>673</v>
      </c>
      <c r="AF135" s="48">
        <f t="shared" si="51"/>
        <v>703</v>
      </c>
      <c r="AG135" s="48">
        <f t="shared" si="51"/>
        <v>734</v>
      </c>
      <c r="AH135" s="86">
        <f t="shared" si="51"/>
        <v>765</v>
      </c>
      <c r="AI135" s="48">
        <f t="shared" si="51"/>
        <v>795</v>
      </c>
      <c r="AJ135" s="48">
        <f t="shared" si="51"/>
        <v>826</v>
      </c>
      <c r="AK135" s="48">
        <f t="shared" si="51"/>
        <v>856</v>
      </c>
      <c r="AL135" s="48">
        <f t="shared" si="51"/>
        <v>887</v>
      </c>
      <c r="AM135" s="82">
        <f t="shared" si="51"/>
        <v>918</v>
      </c>
      <c r="AN135" s="91">
        <f t="shared" si="51"/>
        <v>1071</v>
      </c>
    </row>
    <row r="136" spans="1:40" x14ac:dyDescent="0.25">
      <c r="A136" s="48">
        <f>'Pokemon Data'!A135</f>
        <v>134</v>
      </c>
      <c r="B136" s="48" t="str">
        <f>'Pokemon Data'!B135</f>
        <v>Vaporeon</v>
      </c>
      <c r="C136" s="57">
        <f>'Pokemon Data'!E135</f>
        <v>66</v>
      </c>
      <c r="D136" s="57">
        <f>'Pokemon Data'!I135</f>
        <v>277</v>
      </c>
      <c r="E136" s="57">
        <f>'Pokemon Data'!J135</f>
        <v>205</v>
      </c>
      <c r="F136" s="57">
        <f>'Pokemon Data'!K135</f>
        <v>161</v>
      </c>
      <c r="G136" s="57">
        <f t="shared" si="46"/>
        <v>292</v>
      </c>
      <c r="H136" s="57">
        <f t="shared" si="47"/>
        <v>220</v>
      </c>
      <c r="I136" s="57">
        <f t="shared" si="48"/>
        <v>176</v>
      </c>
      <c r="J136" s="82">
        <f t="shared" si="49"/>
        <v>44</v>
      </c>
      <c r="K136" s="48">
        <f t="shared" si="49"/>
        <v>138</v>
      </c>
      <c r="L136" s="48">
        <f t="shared" si="49"/>
        <v>232</v>
      </c>
      <c r="M136" s="48">
        <f t="shared" si="49"/>
        <v>326</v>
      </c>
      <c r="N136" s="86">
        <f t="shared" si="49"/>
        <v>420</v>
      </c>
      <c r="O136" s="48">
        <f t="shared" si="49"/>
        <v>514</v>
      </c>
      <c r="P136" s="48">
        <f t="shared" si="49"/>
        <v>608</v>
      </c>
      <c r="Q136" s="48">
        <f t="shared" si="49"/>
        <v>702</v>
      </c>
      <c r="R136" s="48">
        <f t="shared" si="49"/>
        <v>796</v>
      </c>
      <c r="S136" s="82">
        <f t="shared" si="49"/>
        <v>890</v>
      </c>
      <c r="T136" s="48">
        <f t="shared" si="50"/>
        <v>979</v>
      </c>
      <c r="U136" s="48">
        <f t="shared" si="50"/>
        <v>1068</v>
      </c>
      <c r="V136" s="48">
        <f t="shared" si="50"/>
        <v>1157</v>
      </c>
      <c r="W136" s="48">
        <f t="shared" si="50"/>
        <v>1246</v>
      </c>
      <c r="X136" s="86">
        <f t="shared" si="50"/>
        <v>1335</v>
      </c>
      <c r="Y136" s="48">
        <f t="shared" si="50"/>
        <v>1424</v>
      </c>
      <c r="Z136" s="48">
        <f t="shared" si="50"/>
        <v>1513</v>
      </c>
      <c r="AA136" s="48">
        <f t="shared" si="50"/>
        <v>1601</v>
      </c>
      <c r="AB136" s="48">
        <f t="shared" si="50"/>
        <v>1690</v>
      </c>
      <c r="AC136" s="82">
        <f t="shared" si="50"/>
        <v>1779</v>
      </c>
      <c r="AD136" s="48">
        <f t="shared" si="51"/>
        <v>1868</v>
      </c>
      <c r="AE136" s="48">
        <f t="shared" si="51"/>
        <v>1957</v>
      </c>
      <c r="AF136" s="48">
        <f t="shared" si="51"/>
        <v>2046</v>
      </c>
      <c r="AG136" s="48">
        <f t="shared" si="51"/>
        <v>2136</v>
      </c>
      <c r="AH136" s="86">
        <f t="shared" si="51"/>
        <v>2225</v>
      </c>
      <c r="AI136" s="48">
        <f t="shared" si="51"/>
        <v>2314</v>
      </c>
      <c r="AJ136" s="48">
        <f t="shared" si="51"/>
        <v>2403</v>
      </c>
      <c r="AK136" s="48">
        <f t="shared" si="51"/>
        <v>2492</v>
      </c>
      <c r="AL136" s="48">
        <f t="shared" si="51"/>
        <v>2581</v>
      </c>
      <c r="AM136" s="82">
        <f t="shared" si="51"/>
        <v>2670</v>
      </c>
      <c r="AN136" s="91">
        <f t="shared" si="51"/>
        <v>3114</v>
      </c>
    </row>
    <row r="137" spans="1:40" x14ac:dyDescent="0.25">
      <c r="A137" s="48">
        <f>'Pokemon Data'!A136</f>
        <v>135</v>
      </c>
      <c r="B137" s="48" t="str">
        <f>'Pokemon Data'!B136</f>
        <v>Jolteon</v>
      </c>
      <c r="C137" s="57">
        <f>'Pokemon Data'!E136</f>
        <v>66</v>
      </c>
      <c r="D137" s="57">
        <f>'Pokemon Data'!I136</f>
        <v>163</v>
      </c>
      <c r="E137" s="57">
        <f>'Pokemon Data'!J136</f>
        <v>232</v>
      </c>
      <c r="F137" s="57">
        <f>'Pokemon Data'!K136</f>
        <v>182</v>
      </c>
      <c r="G137" s="57">
        <f t="shared" si="46"/>
        <v>178</v>
      </c>
      <c r="H137" s="57">
        <f t="shared" si="47"/>
        <v>247</v>
      </c>
      <c r="I137" s="57">
        <f t="shared" si="48"/>
        <v>197</v>
      </c>
      <c r="J137" s="82">
        <f t="shared" si="49"/>
        <v>40</v>
      </c>
      <c r="K137" s="48">
        <f t="shared" si="49"/>
        <v>128</v>
      </c>
      <c r="L137" s="48">
        <f t="shared" si="49"/>
        <v>215</v>
      </c>
      <c r="M137" s="48">
        <f t="shared" si="49"/>
        <v>302</v>
      </c>
      <c r="N137" s="86">
        <f t="shared" si="49"/>
        <v>389</v>
      </c>
      <c r="O137" s="48">
        <f t="shared" si="49"/>
        <v>476</v>
      </c>
      <c r="P137" s="48">
        <f t="shared" si="49"/>
        <v>564</v>
      </c>
      <c r="Q137" s="48">
        <f t="shared" si="49"/>
        <v>651</v>
      </c>
      <c r="R137" s="48">
        <f t="shared" si="49"/>
        <v>738</v>
      </c>
      <c r="S137" s="82">
        <f t="shared" si="49"/>
        <v>825</v>
      </c>
      <c r="T137" s="48">
        <f t="shared" si="50"/>
        <v>908</v>
      </c>
      <c r="U137" s="48">
        <f t="shared" si="50"/>
        <v>990</v>
      </c>
      <c r="V137" s="48">
        <f t="shared" si="50"/>
        <v>1073</v>
      </c>
      <c r="W137" s="48">
        <f t="shared" si="50"/>
        <v>1155</v>
      </c>
      <c r="X137" s="86">
        <f t="shared" si="50"/>
        <v>1238</v>
      </c>
      <c r="Y137" s="48">
        <f t="shared" si="50"/>
        <v>1320</v>
      </c>
      <c r="Z137" s="48">
        <f t="shared" si="50"/>
        <v>1403</v>
      </c>
      <c r="AA137" s="48">
        <f t="shared" si="50"/>
        <v>1485</v>
      </c>
      <c r="AB137" s="48">
        <f t="shared" si="50"/>
        <v>1568</v>
      </c>
      <c r="AC137" s="82">
        <f t="shared" si="50"/>
        <v>1650</v>
      </c>
      <c r="AD137" s="48">
        <f t="shared" si="51"/>
        <v>1733</v>
      </c>
      <c r="AE137" s="48">
        <f t="shared" si="51"/>
        <v>1815</v>
      </c>
      <c r="AF137" s="48">
        <f t="shared" si="51"/>
        <v>1898</v>
      </c>
      <c r="AG137" s="48">
        <f t="shared" si="51"/>
        <v>1980</v>
      </c>
      <c r="AH137" s="86">
        <f t="shared" si="51"/>
        <v>2063</v>
      </c>
      <c r="AI137" s="48">
        <f t="shared" si="51"/>
        <v>2146</v>
      </c>
      <c r="AJ137" s="48">
        <f t="shared" si="51"/>
        <v>2228</v>
      </c>
      <c r="AK137" s="48">
        <f t="shared" si="51"/>
        <v>2311</v>
      </c>
      <c r="AL137" s="48">
        <f t="shared" si="51"/>
        <v>2393</v>
      </c>
      <c r="AM137" s="82">
        <f t="shared" si="51"/>
        <v>2476</v>
      </c>
      <c r="AN137" s="91">
        <f t="shared" si="51"/>
        <v>2888</v>
      </c>
    </row>
    <row r="138" spans="1:40" x14ac:dyDescent="0.25">
      <c r="A138" s="48">
        <f>'Pokemon Data'!A137</f>
        <v>136</v>
      </c>
      <c r="B138" s="48" t="str">
        <f>'Pokemon Data'!B137</f>
        <v>Flareon</v>
      </c>
      <c r="C138" s="57">
        <f>'Pokemon Data'!E137</f>
        <v>66</v>
      </c>
      <c r="D138" s="57">
        <f>'Pokemon Data'!I137</f>
        <v>163</v>
      </c>
      <c r="E138" s="57">
        <f>'Pokemon Data'!J137</f>
        <v>246</v>
      </c>
      <c r="F138" s="57">
        <f>'Pokemon Data'!K137</f>
        <v>179</v>
      </c>
      <c r="G138" s="57">
        <f t="shared" si="46"/>
        <v>178</v>
      </c>
      <c r="H138" s="57">
        <f t="shared" si="47"/>
        <v>261</v>
      </c>
      <c r="I138" s="57">
        <f t="shared" si="48"/>
        <v>194</v>
      </c>
      <c r="J138" s="82">
        <f t="shared" si="49"/>
        <v>42</v>
      </c>
      <c r="K138" s="48">
        <f t="shared" si="49"/>
        <v>134</v>
      </c>
      <c r="L138" s="48">
        <f t="shared" si="49"/>
        <v>225</v>
      </c>
      <c r="M138" s="48">
        <f t="shared" si="49"/>
        <v>317</v>
      </c>
      <c r="N138" s="86">
        <f t="shared" si="49"/>
        <v>408</v>
      </c>
      <c r="O138" s="48">
        <f t="shared" si="49"/>
        <v>500</v>
      </c>
      <c r="P138" s="48">
        <f t="shared" si="49"/>
        <v>591</v>
      </c>
      <c r="Q138" s="48">
        <f t="shared" si="49"/>
        <v>682</v>
      </c>
      <c r="R138" s="48">
        <f t="shared" si="49"/>
        <v>774</v>
      </c>
      <c r="S138" s="82">
        <f t="shared" si="49"/>
        <v>865</v>
      </c>
      <c r="T138" s="48">
        <f t="shared" si="50"/>
        <v>952</v>
      </c>
      <c r="U138" s="48">
        <f t="shared" si="50"/>
        <v>1038</v>
      </c>
      <c r="V138" s="48">
        <f t="shared" si="50"/>
        <v>1125</v>
      </c>
      <c r="W138" s="48">
        <f t="shared" si="50"/>
        <v>1211</v>
      </c>
      <c r="X138" s="86">
        <f t="shared" si="50"/>
        <v>1298</v>
      </c>
      <c r="Y138" s="48">
        <f t="shared" si="50"/>
        <v>1384</v>
      </c>
      <c r="Z138" s="48">
        <f t="shared" si="50"/>
        <v>1471</v>
      </c>
      <c r="AA138" s="48">
        <f t="shared" si="50"/>
        <v>1557</v>
      </c>
      <c r="AB138" s="48">
        <f t="shared" si="50"/>
        <v>1644</v>
      </c>
      <c r="AC138" s="82">
        <f t="shared" si="50"/>
        <v>1730</v>
      </c>
      <c r="AD138" s="48">
        <f t="shared" si="51"/>
        <v>1817</v>
      </c>
      <c r="AE138" s="48">
        <f t="shared" si="51"/>
        <v>1904</v>
      </c>
      <c r="AF138" s="48">
        <f t="shared" si="51"/>
        <v>1990</v>
      </c>
      <c r="AG138" s="48">
        <f t="shared" si="51"/>
        <v>2077</v>
      </c>
      <c r="AH138" s="86">
        <f t="shared" si="51"/>
        <v>2163</v>
      </c>
      <c r="AI138" s="48">
        <f t="shared" si="51"/>
        <v>2250</v>
      </c>
      <c r="AJ138" s="48">
        <f t="shared" si="51"/>
        <v>2336</v>
      </c>
      <c r="AK138" s="48">
        <f t="shared" si="51"/>
        <v>2423</v>
      </c>
      <c r="AL138" s="48">
        <f t="shared" si="51"/>
        <v>2510</v>
      </c>
      <c r="AM138" s="82">
        <f t="shared" si="51"/>
        <v>2596</v>
      </c>
      <c r="AN138" s="91">
        <f t="shared" si="51"/>
        <v>3029</v>
      </c>
    </row>
    <row r="139" spans="1:40" x14ac:dyDescent="0.25">
      <c r="A139" s="48">
        <f>'Pokemon Data'!A138</f>
        <v>137</v>
      </c>
      <c r="B139" s="48" t="str">
        <f>'Pokemon Data'!B138</f>
        <v>Porygon</v>
      </c>
      <c r="C139" s="57">
        <f>'Pokemon Data'!E138</f>
        <v>67</v>
      </c>
      <c r="D139" s="57">
        <f>'Pokemon Data'!I138</f>
        <v>163</v>
      </c>
      <c r="E139" s="57">
        <f>'Pokemon Data'!J138</f>
        <v>153</v>
      </c>
      <c r="F139" s="57">
        <f>'Pokemon Data'!K138</f>
        <v>136</v>
      </c>
      <c r="G139" s="57">
        <f t="shared" si="46"/>
        <v>178</v>
      </c>
      <c r="H139" s="57">
        <f t="shared" si="47"/>
        <v>168</v>
      </c>
      <c r="I139" s="57">
        <f t="shared" si="48"/>
        <v>151</v>
      </c>
      <c r="J139" s="82">
        <f t="shared" si="49"/>
        <v>24</v>
      </c>
      <c r="K139" s="48">
        <f t="shared" si="49"/>
        <v>76</v>
      </c>
      <c r="L139" s="48">
        <f t="shared" si="49"/>
        <v>128</v>
      </c>
      <c r="M139" s="48">
        <f t="shared" si="49"/>
        <v>180</v>
      </c>
      <c r="N139" s="86">
        <f t="shared" si="49"/>
        <v>232</v>
      </c>
      <c r="O139" s="48">
        <f t="shared" si="49"/>
        <v>283</v>
      </c>
      <c r="P139" s="48">
        <f t="shared" si="49"/>
        <v>335</v>
      </c>
      <c r="Q139" s="48">
        <f t="shared" si="49"/>
        <v>387</v>
      </c>
      <c r="R139" s="48">
        <f t="shared" si="49"/>
        <v>439</v>
      </c>
      <c r="S139" s="82">
        <f t="shared" si="49"/>
        <v>491</v>
      </c>
      <c r="T139" s="48">
        <f t="shared" si="50"/>
        <v>540</v>
      </c>
      <c r="U139" s="48">
        <f t="shared" si="50"/>
        <v>589</v>
      </c>
      <c r="V139" s="48">
        <f t="shared" si="50"/>
        <v>639</v>
      </c>
      <c r="W139" s="48">
        <f t="shared" si="50"/>
        <v>688</v>
      </c>
      <c r="X139" s="86">
        <f t="shared" si="50"/>
        <v>737</v>
      </c>
      <c r="Y139" s="48">
        <f t="shared" si="50"/>
        <v>786</v>
      </c>
      <c r="Z139" s="48">
        <f t="shared" si="50"/>
        <v>835</v>
      </c>
      <c r="AA139" s="48">
        <f t="shared" si="50"/>
        <v>884</v>
      </c>
      <c r="AB139" s="48">
        <f t="shared" si="50"/>
        <v>933</v>
      </c>
      <c r="AC139" s="82">
        <f t="shared" si="50"/>
        <v>982</v>
      </c>
      <c r="AD139" s="48">
        <f t="shared" si="51"/>
        <v>1032</v>
      </c>
      <c r="AE139" s="48">
        <f t="shared" si="51"/>
        <v>1081</v>
      </c>
      <c r="AF139" s="48">
        <f t="shared" si="51"/>
        <v>1130</v>
      </c>
      <c r="AG139" s="48">
        <f t="shared" si="51"/>
        <v>1179</v>
      </c>
      <c r="AH139" s="86">
        <f t="shared" si="51"/>
        <v>1228</v>
      </c>
      <c r="AI139" s="48">
        <f t="shared" si="51"/>
        <v>1277</v>
      </c>
      <c r="AJ139" s="48">
        <f t="shared" si="51"/>
        <v>1327</v>
      </c>
      <c r="AK139" s="48">
        <f t="shared" si="51"/>
        <v>1376</v>
      </c>
      <c r="AL139" s="48">
        <f t="shared" si="51"/>
        <v>1425</v>
      </c>
      <c r="AM139" s="82">
        <f t="shared" si="51"/>
        <v>1474</v>
      </c>
      <c r="AN139" s="91">
        <f t="shared" si="51"/>
        <v>1720</v>
      </c>
    </row>
    <row r="140" spans="1:40" x14ac:dyDescent="0.25">
      <c r="A140" s="48">
        <f>'Pokemon Data'!A139</f>
        <v>138</v>
      </c>
      <c r="B140" s="48" t="str">
        <f>'Pokemon Data'!B139</f>
        <v>Omanyte</v>
      </c>
      <c r="C140" s="57">
        <f>'Pokemon Data'!E139</f>
        <v>68</v>
      </c>
      <c r="D140" s="57">
        <f>'Pokemon Data'!I139</f>
        <v>111</v>
      </c>
      <c r="E140" s="57">
        <f>'Pokemon Data'!J139</f>
        <v>155</v>
      </c>
      <c r="F140" s="57">
        <f>'Pokemon Data'!K139</f>
        <v>153</v>
      </c>
      <c r="G140" s="57">
        <f t="shared" si="46"/>
        <v>126</v>
      </c>
      <c r="H140" s="57">
        <f t="shared" si="47"/>
        <v>170</v>
      </c>
      <c r="I140" s="57">
        <f t="shared" si="48"/>
        <v>168</v>
      </c>
      <c r="J140" s="82">
        <f t="shared" si="49"/>
        <v>21</v>
      </c>
      <c r="K140" s="48">
        <f t="shared" si="49"/>
        <v>68</v>
      </c>
      <c r="L140" s="48">
        <f t="shared" si="49"/>
        <v>115</v>
      </c>
      <c r="M140" s="48">
        <f t="shared" si="49"/>
        <v>161</v>
      </c>
      <c r="N140" s="86">
        <f t="shared" si="49"/>
        <v>208</v>
      </c>
      <c r="O140" s="48">
        <f t="shared" si="49"/>
        <v>254</v>
      </c>
      <c r="P140" s="48">
        <f t="shared" si="49"/>
        <v>301</v>
      </c>
      <c r="Q140" s="48">
        <f t="shared" si="49"/>
        <v>348</v>
      </c>
      <c r="R140" s="48">
        <f t="shared" si="49"/>
        <v>394</v>
      </c>
      <c r="S140" s="82">
        <f t="shared" si="49"/>
        <v>441</v>
      </c>
      <c r="T140" s="48">
        <f t="shared" si="50"/>
        <v>485</v>
      </c>
      <c r="U140" s="48">
        <f t="shared" si="50"/>
        <v>529</v>
      </c>
      <c r="V140" s="48">
        <f t="shared" si="50"/>
        <v>573</v>
      </c>
      <c r="W140" s="48">
        <f t="shared" si="50"/>
        <v>617</v>
      </c>
      <c r="X140" s="86">
        <f t="shared" si="50"/>
        <v>662</v>
      </c>
      <c r="Y140" s="48">
        <f t="shared" si="50"/>
        <v>706</v>
      </c>
      <c r="Z140" s="48">
        <f t="shared" si="50"/>
        <v>750</v>
      </c>
      <c r="AA140" s="48">
        <f t="shared" si="50"/>
        <v>794</v>
      </c>
      <c r="AB140" s="48">
        <f t="shared" si="50"/>
        <v>838</v>
      </c>
      <c r="AC140" s="82">
        <f t="shared" si="50"/>
        <v>882</v>
      </c>
      <c r="AD140" s="48">
        <f t="shared" si="51"/>
        <v>926</v>
      </c>
      <c r="AE140" s="48">
        <f t="shared" si="51"/>
        <v>971</v>
      </c>
      <c r="AF140" s="48">
        <f t="shared" si="51"/>
        <v>1015</v>
      </c>
      <c r="AG140" s="48">
        <f t="shared" si="51"/>
        <v>1059</v>
      </c>
      <c r="AH140" s="86">
        <f t="shared" si="51"/>
        <v>1103</v>
      </c>
      <c r="AI140" s="48">
        <f t="shared" si="51"/>
        <v>1147</v>
      </c>
      <c r="AJ140" s="48">
        <f t="shared" si="51"/>
        <v>1191</v>
      </c>
      <c r="AK140" s="48">
        <f t="shared" si="51"/>
        <v>1235</v>
      </c>
      <c r="AL140" s="48">
        <f t="shared" si="51"/>
        <v>1280</v>
      </c>
      <c r="AM140" s="82">
        <f t="shared" si="51"/>
        <v>1324</v>
      </c>
      <c r="AN140" s="91">
        <f t="shared" si="51"/>
        <v>1544</v>
      </c>
    </row>
    <row r="141" spans="1:40" x14ac:dyDescent="0.25">
      <c r="A141" s="48">
        <f>'Pokemon Data'!A140</f>
        <v>139</v>
      </c>
      <c r="B141" s="48" t="str">
        <f>'Pokemon Data'!B140</f>
        <v>Omastar</v>
      </c>
      <c r="C141" s="57">
        <f>'Pokemon Data'!E140</f>
        <v>68</v>
      </c>
      <c r="D141" s="57">
        <f>'Pokemon Data'!I140</f>
        <v>172</v>
      </c>
      <c r="E141" s="57">
        <f>'Pokemon Data'!J140</f>
        <v>207</v>
      </c>
      <c r="F141" s="57">
        <f>'Pokemon Data'!K140</f>
        <v>201</v>
      </c>
      <c r="G141" s="57">
        <f t="shared" si="46"/>
        <v>187</v>
      </c>
      <c r="H141" s="57">
        <f t="shared" si="47"/>
        <v>222</v>
      </c>
      <c r="I141" s="57">
        <f t="shared" si="48"/>
        <v>216</v>
      </c>
      <c r="J141" s="82">
        <f t="shared" si="49"/>
        <v>39</v>
      </c>
      <c r="K141" s="48">
        <f t="shared" si="49"/>
        <v>123</v>
      </c>
      <c r="L141" s="48">
        <f t="shared" si="49"/>
        <v>207</v>
      </c>
      <c r="M141" s="48">
        <f t="shared" si="49"/>
        <v>291</v>
      </c>
      <c r="N141" s="86">
        <f t="shared" si="49"/>
        <v>375</v>
      </c>
      <c r="O141" s="48">
        <f t="shared" si="49"/>
        <v>459</v>
      </c>
      <c r="P141" s="48">
        <f t="shared" si="49"/>
        <v>544</v>
      </c>
      <c r="Q141" s="48">
        <f t="shared" si="49"/>
        <v>628</v>
      </c>
      <c r="R141" s="48">
        <f t="shared" si="49"/>
        <v>712</v>
      </c>
      <c r="S141" s="82">
        <f t="shared" si="49"/>
        <v>796</v>
      </c>
      <c r="T141" s="48">
        <f t="shared" si="50"/>
        <v>876</v>
      </c>
      <c r="U141" s="48">
        <f t="shared" si="50"/>
        <v>955</v>
      </c>
      <c r="V141" s="48">
        <f t="shared" si="50"/>
        <v>1035</v>
      </c>
      <c r="W141" s="48">
        <f t="shared" si="50"/>
        <v>1114</v>
      </c>
      <c r="X141" s="86">
        <f t="shared" si="50"/>
        <v>1194</v>
      </c>
      <c r="Y141" s="48">
        <f t="shared" si="50"/>
        <v>1273</v>
      </c>
      <c r="Z141" s="48">
        <f t="shared" si="50"/>
        <v>1353</v>
      </c>
      <c r="AA141" s="48">
        <f t="shared" si="50"/>
        <v>1433</v>
      </c>
      <c r="AB141" s="48">
        <f t="shared" si="50"/>
        <v>1512</v>
      </c>
      <c r="AC141" s="82">
        <f t="shared" si="50"/>
        <v>1592</v>
      </c>
      <c r="AD141" s="48">
        <f t="shared" si="51"/>
        <v>1671</v>
      </c>
      <c r="AE141" s="48">
        <f t="shared" si="51"/>
        <v>1751</v>
      </c>
      <c r="AF141" s="48">
        <f t="shared" si="51"/>
        <v>1831</v>
      </c>
      <c r="AG141" s="48">
        <f t="shared" si="51"/>
        <v>1910</v>
      </c>
      <c r="AH141" s="86">
        <f t="shared" si="51"/>
        <v>1990</v>
      </c>
      <c r="AI141" s="48">
        <f t="shared" si="51"/>
        <v>2070</v>
      </c>
      <c r="AJ141" s="48">
        <f t="shared" si="51"/>
        <v>2149</v>
      </c>
      <c r="AK141" s="48">
        <f t="shared" si="51"/>
        <v>2229</v>
      </c>
      <c r="AL141" s="48">
        <f t="shared" si="51"/>
        <v>2309</v>
      </c>
      <c r="AM141" s="82">
        <f t="shared" si="51"/>
        <v>2388</v>
      </c>
      <c r="AN141" s="91">
        <f t="shared" si="51"/>
        <v>2786</v>
      </c>
    </row>
    <row r="142" spans="1:40" x14ac:dyDescent="0.25">
      <c r="A142" s="48">
        <f>'Pokemon Data'!A141</f>
        <v>140</v>
      </c>
      <c r="B142" s="48" t="str">
        <f>'Pokemon Data'!B141</f>
        <v>Kabuto</v>
      </c>
      <c r="C142" s="57">
        <f>'Pokemon Data'!E141</f>
        <v>69</v>
      </c>
      <c r="D142" s="57">
        <f>'Pokemon Data'!I141</f>
        <v>102</v>
      </c>
      <c r="E142" s="57">
        <f>'Pokemon Data'!J141</f>
        <v>148</v>
      </c>
      <c r="F142" s="57">
        <f>'Pokemon Data'!K141</f>
        <v>140</v>
      </c>
      <c r="G142" s="57">
        <f t="shared" si="46"/>
        <v>117</v>
      </c>
      <c r="H142" s="57">
        <f t="shared" si="47"/>
        <v>163</v>
      </c>
      <c r="I142" s="57">
        <f t="shared" si="48"/>
        <v>155</v>
      </c>
      <c r="J142" s="82">
        <f t="shared" si="49"/>
        <v>19</v>
      </c>
      <c r="K142" s="48">
        <f t="shared" si="49"/>
        <v>60</v>
      </c>
      <c r="L142" s="48">
        <f t="shared" si="49"/>
        <v>102</v>
      </c>
      <c r="M142" s="48">
        <f t="shared" si="49"/>
        <v>143</v>
      </c>
      <c r="N142" s="86">
        <f t="shared" si="49"/>
        <v>184</v>
      </c>
      <c r="O142" s="48">
        <f t="shared" si="49"/>
        <v>226</v>
      </c>
      <c r="P142" s="48">
        <f t="shared" si="49"/>
        <v>267</v>
      </c>
      <c r="Q142" s="48">
        <f t="shared" si="49"/>
        <v>309</v>
      </c>
      <c r="R142" s="48">
        <f t="shared" si="49"/>
        <v>350</v>
      </c>
      <c r="S142" s="82">
        <f t="shared" si="49"/>
        <v>391</v>
      </c>
      <c r="T142" s="48">
        <f t="shared" si="50"/>
        <v>430</v>
      </c>
      <c r="U142" s="48">
        <f t="shared" si="50"/>
        <v>470</v>
      </c>
      <c r="V142" s="48">
        <f t="shared" si="50"/>
        <v>509</v>
      </c>
      <c r="W142" s="48">
        <f t="shared" si="50"/>
        <v>548</v>
      </c>
      <c r="X142" s="86">
        <f t="shared" si="50"/>
        <v>587</v>
      </c>
      <c r="Y142" s="48">
        <f t="shared" si="50"/>
        <v>626</v>
      </c>
      <c r="Z142" s="48">
        <f t="shared" si="50"/>
        <v>665</v>
      </c>
      <c r="AA142" s="48">
        <f t="shared" si="50"/>
        <v>705</v>
      </c>
      <c r="AB142" s="48">
        <f t="shared" si="50"/>
        <v>744</v>
      </c>
      <c r="AC142" s="82">
        <f t="shared" si="50"/>
        <v>783</v>
      </c>
      <c r="AD142" s="48">
        <f t="shared" si="51"/>
        <v>822</v>
      </c>
      <c r="AE142" s="48">
        <f t="shared" si="51"/>
        <v>861</v>
      </c>
      <c r="AF142" s="48">
        <f t="shared" si="51"/>
        <v>900</v>
      </c>
      <c r="AG142" s="48">
        <f t="shared" si="51"/>
        <v>940</v>
      </c>
      <c r="AH142" s="86">
        <f t="shared" si="51"/>
        <v>979</v>
      </c>
      <c r="AI142" s="48">
        <f t="shared" si="51"/>
        <v>1018</v>
      </c>
      <c r="AJ142" s="48">
        <f t="shared" si="51"/>
        <v>1057</v>
      </c>
      <c r="AK142" s="48">
        <f t="shared" si="51"/>
        <v>1096</v>
      </c>
      <c r="AL142" s="48">
        <f t="shared" si="51"/>
        <v>1136</v>
      </c>
      <c r="AM142" s="82">
        <f t="shared" si="51"/>
        <v>1175</v>
      </c>
      <c r="AN142" s="91">
        <f t="shared" si="51"/>
        <v>1370</v>
      </c>
    </row>
    <row r="143" spans="1:40" x14ac:dyDescent="0.25">
      <c r="A143" s="48">
        <f>'Pokemon Data'!A142</f>
        <v>141</v>
      </c>
      <c r="B143" s="48" t="str">
        <f>'Pokemon Data'!B142</f>
        <v>Kabutops</v>
      </c>
      <c r="C143" s="57">
        <f>'Pokemon Data'!E142</f>
        <v>69</v>
      </c>
      <c r="D143" s="57">
        <f>'Pokemon Data'!I142</f>
        <v>155</v>
      </c>
      <c r="E143" s="57">
        <f>'Pokemon Data'!J142</f>
        <v>220</v>
      </c>
      <c r="F143" s="57">
        <f>'Pokemon Data'!K142</f>
        <v>186</v>
      </c>
      <c r="G143" s="57">
        <f t="shared" si="46"/>
        <v>170</v>
      </c>
      <c r="H143" s="57">
        <f t="shared" si="47"/>
        <v>235</v>
      </c>
      <c r="I143" s="57">
        <f t="shared" si="48"/>
        <v>201</v>
      </c>
      <c r="J143" s="82">
        <f t="shared" ref="J143:S152" si="52">MAX(10,INT(SQRT($G143*$I143)*$H143*J$1^2/10))</f>
        <v>38</v>
      </c>
      <c r="K143" s="48">
        <f t="shared" si="52"/>
        <v>120</v>
      </c>
      <c r="L143" s="48">
        <f t="shared" si="52"/>
        <v>202</v>
      </c>
      <c r="M143" s="48">
        <f t="shared" si="52"/>
        <v>284</v>
      </c>
      <c r="N143" s="86">
        <f t="shared" si="52"/>
        <v>365</v>
      </c>
      <c r="O143" s="48">
        <f t="shared" si="52"/>
        <v>447</v>
      </c>
      <c r="P143" s="48">
        <f t="shared" si="52"/>
        <v>529</v>
      </c>
      <c r="Q143" s="48">
        <f t="shared" si="52"/>
        <v>611</v>
      </c>
      <c r="R143" s="48">
        <f t="shared" si="52"/>
        <v>693</v>
      </c>
      <c r="S143" s="82">
        <f t="shared" si="52"/>
        <v>775</v>
      </c>
      <c r="T143" s="48">
        <f t="shared" ref="T143:AC152" si="53">MAX(10,INT(SQRT($G143*$I143)*$H143*T$1^2/10))</f>
        <v>852</v>
      </c>
      <c r="U143" s="48">
        <f t="shared" si="53"/>
        <v>930</v>
      </c>
      <c r="V143" s="48">
        <f t="shared" si="53"/>
        <v>1007</v>
      </c>
      <c r="W143" s="48">
        <f t="shared" si="53"/>
        <v>1085</v>
      </c>
      <c r="X143" s="86">
        <f t="shared" si="53"/>
        <v>1162</v>
      </c>
      <c r="Y143" s="48">
        <f t="shared" si="53"/>
        <v>1240</v>
      </c>
      <c r="Z143" s="48">
        <f t="shared" si="53"/>
        <v>1317</v>
      </c>
      <c r="AA143" s="48">
        <f t="shared" si="53"/>
        <v>1395</v>
      </c>
      <c r="AB143" s="48">
        <f t="shared" si="53"/>
        <v>1472</v>
      </c>
      <c r="AC143" s="82">
        <f t="shared" si="53"/>
        <v>1550</v>
      </c>
      <c r="AD143" s="48">
        <f t="shared" ref="AD143:AN152" si="54">MAX(10,INT(SQRT($G143*$I143)*$H143*AD$1^2/10))</f>
        <v>1627</v>
      </c>
      <c r="AE143" s="48">
        <f t="shared" si="54"/>
        <v>1705</v>
      </c>
      <c r="AF143" s="48">
        <f t="shared" si="54"/>
        <v>1782</v>
      </c>
      <c r="AG143" s="48">
        <f t="shared" si="54"/>
        <v>1860</v>
      </c>
      <c r="AH143" s="86">
        <f t="shared" si="54"/>
        <v>1938</v>
      </c>
      <c r="AI143" s="48">
        <f t="shared" si="54"/>
        <v>2015</v>
      </c>
      <c r="AJ143" s="48">
        <f t="shared" si="54"/>
        <v>2093</v>
      </c>
      <c r="AK143" s="48">
        <f t="shared" si="54"/>
        <v>2170</v>
      </c>
      <c r="AL143" s="48">
        <f t="shared" si="54"/>
        <v>2248</v>
      </c>
      <c r="AM143" s="82">
        <f t="shared" si="54"/>
        <v>2325</v>
      </c>
      <c r="AN143" s="91">
        <f t="shared" si="54"/>
        <v>2713</v>
      </c>
    </row>
    <row r="144" spans="1:40" x14ac:dyDescent="0.25">
      <c r="A144" s="48">
        <f>'Pokemon Data'!A143</f>
        <v>142</v>
      </c>
      <c r="B144" s="48" t="str">
        <f>'Pokemon Data'!B143</f>
        <v>Aerodactyl</v>
      </c>
      <c r="C144" s="57">
        <f>'Pokemon Data'!E143</f>
        <v>70</v>
      </c>
      <c r="D144" s="57">
        <f>'Pokemon Data'!I143</f>
        <v>190</v>
      </c>
      <c r="E144" s="57">
        <f>'Pokemon Data'!J143</f>
        <v>221</v>
      </c>
      <c r="F144" s="57">
        <f>'Pokemon Data'!K143</f>
        <v>159</v>
      </c>
      <c r="G144" s="57">
        <f t="shared" si="46"/>
        <v>205</v>
      </c>
      <c r="H144" s="57">
        <f t="shared" si="47"/>
        <v>236</v>
      </c>
      <c r="I144" s="57">
        <f t="shared" si="48"/>
        <v>174</v>
      </c>
      <c r="J144" s="82">
        <f t="shared" si="52"/>
        <v>39</v>
      </c>
      <c r="K144" s="48">
        <f t="shared" si="52"/>
        <v>123</v>
      </c>
      <c r="L144" s="48">
        <f t="shared" si="52"/>
        <v>207</v>
      </c>
      <c r="M144" s="48">
        <f t="shared" si="52"/>
        <v>291</v>
      </c>
      <c r="N144" s="86">
        <f t="shared" si="52"/>
        <v>375</v>
      </c>
      <c r="O144" s="48">
        <f t="shared" si="52"/>
        <v>459</v>
      </c>
      <c r="P144" s="48">
        <f t="shared" si="52"/>
        <v>543</v>
      </c>
      <c r="Q144" s="48">
        <f t="shared" si="52"/>
        <v>627</v>
      </c>
      <c r="R144" s="48">
        <f t="shared" si="52"/>
        <v>711</v>
      </c>
      <c r="S144" s="82">
        <f t="shared" si="52"/>
        <v>795</v>
      </c>
      <c r="T144" s="48">
        <f t="shared" si="53"/>
        <v>875</v>
      </c>
      <c r="U144" s="48">
        <f t="shared" si="53"/>
        <v>954</v>
      </c>
      <c r="V144" s="48">
        <f t="shared" si="53"/>
        <v>1034</v>
      </c>
      <c r="W144" s="48">
        <f t="shared" si="53"/>
        <v>1113</v>
      </c>
      <c r="X144" s="86">
        <f t="shared" si="53"/>
        <v>1193</v>
      </c>
      <c r="Y144" s="48">
        <f t="shared" si="53"/>
        <v>1272</v>
      </c>
      <c r="Z144" s="48">
        <f t="shared" si="53"/>
        <v>1352</v>
      </c>
      <c r="AA144" s="48">
        <f t="shared" si="53"/>
        <v>1431</v>
      </c>
      <c r="AB144" s="48">
        <f t="shared" si="53"/>
        <v>1511</v>
      </c>
      <c r="AC144" s="82">
        <f t="shared" si="53"/>
        <v>1590</v>
      </c>
      <c r="AD144" s="48">
        <f t="shared" si="54"/>
        <v>1670</v>
      </c>
      <c r="AE144" s="48">
        <f t="shared" si="54"/>
        <v>1749</v>
      </c>
      <c r="AF144" s="48">
        <f t="shared" si="54"/>
        <v>1829</v>
      </c>
      <c r="AG144" s="48">
        <f t="shared" si="54"/>
        <v>1908</v>
      </c>
      <c r="AH144" s="86">
        <f t="shared" si="54"/>
        <v>1988</v>
      </c>
      <c r="AI144" s="48">
        <f t="shared" si="54"/>
        <v>2068</v>
      </c>
      <c r="AJ144" s="48">
        <f t="shared" si="54"/>
        <v>2147</v>
      </c>
      <c r="AK144" s="48">
        <f t="shared" si="54"/>
        <v>2227</v>
      </c>
      <c r="AL144" s="48">
        <f t="shared" si="54"/>
        <v>2306</v>
      </c>
      <c r="AM144" s="82">
        <f t="shared" si="54"/>
        <v>2386</v>
      </c>
      <c r="AN144" s="91">
        <f t="shared" si="54"/>
        <v>2783</v>
      </c>
    </row>
    <row r="145" spans="1:40" s="52" customFormat="1" x14ac:dyDescent="0.25">
      <c r="A145" s="52">
        <f>'Pokemon Data'!A144</f>
        <v>143</v>
      </c>
      <c r="B145" s="52" t="str">
        <f>'Pokemon Data'!B144</f>
        <v>Snorlax</v>
      </c>
      <c r="C145" s="57">
        <f>'Pokemon Data'!E144</f>
        <v>71</v>
      </c>
      <c r="D145" s="57">
        <f>'Pokemon Data'!I144</f>
        <v>330</v>
      </c>
      <c r="E145" s="57">
        <f>'Pokemon Data'!J144</f>
        <v>190</v>
      </c>
      <c r="F145" s="57">
        <f>'Pokemon Data'!K144</f>
        <v>169</v>
      </c>
      <c r="G145" s="57">
        <f t="shared" si="46"/>
        <v>345</v>
      </c>
      <c r="H145" s="57">
        <f t="shared" si="47"/>
        <v>205</v>
      </c>
      <c r="I145" s="57">
        <f t="shared" si="48"/>
        <v>184</v>
      </c>
      <c r="J145" s="82">
        <f t="shared" si="52"/>
        <v>45</v>
      </c>
      <c r="K145" s="52">
        <f t="shared" si="52"/>
        <v>143</v>
      </c>
      <c r="L145" s="52">
        <f t="shared" si="52"/>
        <v>240</v>
      </c>
      <c r="M145" s="52">
        <f t="shared" si="52"/>
        <v>337</v>
      </c>
      <c r="N145" s="86">
        <f t="shared" si="52"/>
        <v>435</v>
      </c>
      <c r="O145" s="52">
        <f t="shared" si="52"/>
        <v>532</v>
      </c>
      <c r="P145" s="52">
        <f t="shared" si="52"/>
        <v>629</v>
      </c>
      <c r="Q145" s="52">
        <f t="shared" si="52"/>
        <v>727</v>
      </c>
      <c r="R145" s="52">
        <f t="shared" si="52"/>
        <v>824</v>
      </c>
      <c r="S145" s="82">
        <f t="shared" si="52"/>
        <v>921</v>
      </c>
      <c r="T145" s="52">
        <f t="shared" si="53"/>
        <v>1014</v>
      </c>
      <c r="U145" s="52">
        <f t="shared" si="53"/>
        <v>1106</v>
      </c>
      <c r="V145" s="52">
        <f t="shared" si="53"/>
        <v>1198</v>
      </c>
      <c r="W145" s="52">
        <f t="shared" si="53"/>
        <v>1290</v>
      </c>
      <c r="X145" s="86">
        <f t="shared" si="53"/>
        <v>1382</v>
      </c>
      <c r="Y145" s="52">
        <f t="shared" si="53"/>
        <v>1474</v>
      </c>
      <c r="Z145" s="52">
        <f t="shared" si="53"/>
        <v>1566</v>
      </c>
      <c r="AA145" s="52">
        <f t="shared" si="53"/>
        <v>1659</v>
      </c>
      <c r="AB145" s="52">
        <f t="shared" si="53"/>
        <v>1751</v>
      </c>
      <c r="AC145" s="82">
        <f t="shared" si="53"/>
        <v>1843</v>
      </c>
      <c r="AD145" s="52">
        <f t="shared" si="54"/>
        <v>1935</v>
      </c>
      <c r="AE145" s="52">
        <f t="shared" si="54"/>
        <v>2027</v>
      </c>
      <c r="AF145" s="52">
        <f t="shared" si="54"/>
        <v>2119</v>
      </c>
      <c r="AG145" s="52">
        <f t="shared" si="54"/>
        <v>2212</v>
      </c>
      <c r="AH145" s="86">
        <f t="shared" si="54"/>
        <v>2304</v>
      </c>
      <c r="AI145" s="52">
        <f t="shared" si="54"/>
        <v>2396</v>
      </c>
      <c r="AJ145" s="52">
        <f t="shared" si="54"/>
        <v>2488</v>
      </c>
      <c r="AK145" s="52">
        <f t="shared" si="54"/>
        <v>2580</v>
      </c>
      <c r="AL145" s="52">
        <f t="shared" si="54"/>
        <v>2673</v>
      </c>
      <c r="AM145" s="82">
        <f t="shared" si="54"/>
        <v>2765</v>
      </c>
      <c r="AN145" s="91">
        <f t="shared" si="54"/>
        <v>3225</v>
      </c>
    </row>
    <row r="146" spans="1:40" s="52" customFormat="1" x14ac:dyDescent="0.25">
      <c r="A146" s="52">
        <f>'Pokemon Data'!A145</f>
        <v>144</v>
      </c>
      <c r="B146" s="52" t="str">
        <f>'Pokemon Data'!B145</f>
        <v>Articuno</v>
      </c>
      <c r="C146" s="57">
        <f>'Pokemon Data'!E145</f>
        <v>72</v>
      </c>
      <c r="D146" s="57">
        <f>'Pokemon Data'!I145</f>
        <v>207</v>
      </c>
      <c r="E146" s="57">
        <f>'Pokemon Data'!J145</f>
        <v>192</v>
      </c>
      <c r="F146" s="57">
        <f>'Pokemon Data'!K145</f>
        <v>236</v>
      </c>
      <c r="G146" s="57">
        <f t="shared" si="46"/>
        <v>222</v>
      </c>
      <c r="H146" s="57">
        <f t="shared" si="47"/>
        <v>207</v>
      </c>
      <c r="I146" s="57">
        <f t="shared" si="48"/>
        <v>251</v>
      </c>
      <c r="J146" s="82">
        <f t="shared" si="52"/>
        <v>43</v>
      </c>
      <c r="K146" s="52">
        <f t="shared" si="52"/>
        <v>135</v>
      </c>
      <c r="L146" s="52">
        <f t="shared" si="52"/>
        <v>227</v>
      </c>
      <c r="M146" s="52">
        <f t="shared" si="52"/>
        <v>319</v>
      </c>
      <c r="N146" s="86">
        <f t="shared" si="52"/>
        <v>411</v>
      </c>
      <c r="O146" s="52">
        <f t="shared" si="52"/>
        <v>503</v>
      </c>
      <c r="P146" s="52">
        <f t="shared" si="52"/>
        <v>595</v>
      </c>
      <c r="Q146" s="52">
        <f t="shared" si="52"/>
        <v>688</v>
      </c>
      <c r="R146" s="52">
        <f t="shared" si="52"/>
        <v>780</v>
      </c>
      <c r="S146" s="82">
        <f t="shared" si="52"/>
        <v>872</v>
      </c>
      <c r="T146" s="52">
        <f t="shared" si="53"/>
        <v>959</v>
      </c>
      <c r="U146" s="52">
        <f t="shared" si="53"/>
        <v>1046</v>
      </c>
      <c r="V146" s="52">
        <f t="shared" si="53"/>
        <v>1133</v>
      </c>
      <c r="W146" s="52">
        <f t="shared" si="53"/>
        <v>1220</v>
      </c>
      <c r="X146" s="86">
        <f t="shared" si="53"/>
        <v>1308</v>
      </c>
      <c r="Y146" s="52">
        <f t="shared" si="53"/>
        <v>1395</v>
      </c>
      <c r="Z146" s="52">
        <f t="shared" si="53"/>
        <v>1482</v>
      </c>
      <c r="AA146" s="52">
        <f t="shared" si="53"/>
        <v>1569</v>
      </c>
      <c r="AB146" s="52">
        <f t="shared" si="53"/>
        <v>1656</v>
      </c>
      <c r="AC146" s="82">
        <f t="shared" si="53"/>
        <v>1743</v>
      </c>
      <c r="AD146" s="52">
        <f t="shared" si="54"/>
        <v>1831</v>
      </c>
      <c r="AE146" s="52">
        <f t="shared" si="54"/>
        <v>1918</v>
      </c>
      <c r="AF146" s="52">
        <f t="shared" si="54"/>
        <v>2005</v>
      </c>
      <c r="AG146" s="52">
        <f t="shared" si="54"/>
        <v>2092</v>
      </c>
      <c r="AH146" s="86">
        <f t="shared" si="54"/>
        <v>2179</v>
      </c>
      <c r="AI146" s="52">
        <f t="shared" si="54"/>
        <v>2267</v>
      </c>
      <c r="AJ146" s="52">
        <f t="shared" si="54"/>
        <v>2354</v>
      </c>
      <c r="AK146" s="52">
        <f t="shared" si="54"/>
        <v>2441</v>
      </c>
      <c r="AL146" s="52">
        <f t="shared" si="54"/>
        <v>2528</v>
      </c>
      <c r="AM146" s="82">
        <f t="shared" si="54"/>
        <v>2616</v>
      </c>
      <c r="AN146" s="91">
        <f t="shared" si="54"/>
        <v>3051</v>
      </c>
    </row>
    <row r="147" spans="1:40" s="52" customFormat="1" x14ac:dyDescent="0.25">
      <c r="A147" s="52">
        <f>'Pokemon Data'!A146</f>
        <v>145</v>
      </c>
      <c r="B147" s="52" t="str">
        <f>'Pokemon Data'!B146</f>
        <v>Zapdos</v>
      </c>
      <c r="C147" s="57">
        <f>'Pokemon Data'!E146</f>
        <v>73</v>
      </c>
      <c r="D147" s="57">
        <f>'Pokemon Data'!I146</f>
        <v>207</v>
      </c>
      <c r="E147" s="57">
        <f>'Pokemon Data'!J146</f>
        <v>253</v>
      </c>
      <c r="F147" s="57">
        <f>'Pokemon Data'!K146</f>
        <v>185</v>
      </c>
      <c r="G147" s="57">
        <f t="shared" si="46"/>
        <v>222</v>
      </c>
      <c r="H147" s="57">
        <f t="shared" si="47"/>
        <v>268</v>
      </c>
      <c r="I147" s="57">
        <f t="shared" si="48"/>
        <v>200</v>
      </c>
      <c r="J147" s="82">
        <f t="shared" si="52"/>
        <v>49</v>
      </c>
      <c r="K147" s="52">
        <f t="shared" si="52"/>
        <v>156</v>
      </c>
      <c r="L147" s="52">
        <f t="shared" si="52"/>
        <v>262</v>
      </c>
      <c r="M147" s="52">
        <f t="shared" si="52"/>
        <v>369</v>
      </c>
      <c r="N147" s="86">
        <f t="shared" si="52"/>
        <v>475</v>
      </c>
      <c r="O147" s="52">
        <f t="shared" si="52"/>
        <v>582</v>
      </c>
      <c r="P147" s="52">
        <f t="shared" si="52"/>
        <v>688</v>
      </c>
      <c r="Q147" s="52">
        <f t="shared" si="52"/>
        <v>795</v>
      </c>
      <c r="R147" s="52">
        <f t="shared" si="52"/>
        <v>901</v>
      </c>
      <c r="S147" s="82">
        <f t="shared" si="52"/>
        <v>1008</v>
      </c>
      <c r="T147" s="52">
        <f t="shared" si="53"/>
        <v>1108</v>
      </c>
      <c r="U147" s="52">
        <f t="shared" si="53"/>
        <v>1209</v>
      </c>
      <c r="V147" s="52">
        <f t="shared" si="53"/>
        <v>1310</v>
      </c>
      <c r="W147" s="52">
        <f t="shared" si="53"/>
        <v>1410</v>
      </c>
      <c r="X147" s="86">
        <f t="shared" si="53"/>
        <v>1511</v>
      </c>
      <c r="Y147" s="52">
        <f t="shared" si="53"/>
        <v>1612</v>
      </c>
      <c r="Z147" s="52">
        <f t="shared" si="53"/>
        <v>1713</v>
      </c>
      <c r="AA147" s="52">
        <f t="shared" si="53"/>
        <v>1813</v>
      </c>
      <c r="AB147" s="52">
        <f t="shared" si="53"/>
        <v>1914</v>
      </c>
      <c r="AC147" s="82">
        <f t="shared" si="53"/>
        <v>2015</v>
      </c>
      <c r="AD147" s="52">
        <f t="shared" si="54"/>
        <v>2116</v>
      </c>
      <c r="AE147" s="52">
        <f t="shared" si="54"/>
        <v>2216</v>
      </c>
      <c r="AF147" s="52">
        <f t="shared" si="54"/>
        <v>2317</v>
      </c>
      <c r="AG147" s="52">
        <f t="shared" si="54"/>
        <v>2418</v>
      </c>
      <c r="AH147" s="86">
        <f t="shared" si="54"/>
        <v>2519</v>
      </c>
      <c r="AI147" s="52">
        <f t="shared" si="54"/>
        <v>2620</v>
      </c>
      <c r="AJ147" s="52">
        <f t="shared" si="54"/>
        <v>2720</v>
      </c>
      <c r="AK147" s="52">
        <f t="shared" si="54"/>
        <v>2821</v>
      </c>
      <c r="AL147" s="52">
        <f t="shared" si="54"/>
        <v>2922</v>
      </c>
      <c r="AM147" s="82">
        <f t="shared" si="54"/>
        <v>3023</v>
      </c>
      <c r="AN147" s="91">
        <f t="shared" si="54"/>
        <v>3527</v>
      </c>
    </row>
    <row r="148" spans="1:40" s="52" customFormat="1" x14ac:dyDescent="0.25">
      <c r="A148" s="52">
        <f>'Pokemon Data'!A147</f>
        <v>146</v>
      </c>
      <c r="B148" s="52" t="str">
        <f>'Pokemon Data'!B147</f>
        <v>Moltres</v>
      </c>
      <c r="C148" s="57">
        <f>'Pokemon Data'!E147</f>
        <v>74</v>
      </c>
      <c r="D148" s="57">
        <f>'Pokemon Data'!I147</f>
        <v>207</v>
      </c>
      <c r="E148" s="57">
        <f>'Pokemon Data'!J147</f>
        <v>251</v>
      </c>
      <c r="F148" s="57">
        <f>'Pokemon Data'!K147</f>
        <v>181</v>
      </c>
      <c r="G148" s="57">
        <f t="shared" si="46"/>
        <v>222</v>
      </c>
      <c r="H148" s="57">
        <f t="shared" si="47"/>
        <v>266</v>
      </c>
      <c r="I148" s="57">
        <f t="shared" si="48"/>
        <v>196</v>
      </c>
      <c r="J148" s="82">
        <f t="shared" si="52"/>
        <v>49</v>
      </c>
      <c r="K148" s="52">
        <f t="shared" si="52"/>
        <v>153</v>
      </c>
      <c r="L148" s="52">
        <f t="shared" si="52"/>
        <v>258</v>
      </c>
      <c r="M148" s="52">
        <f t="shared" si="52"/>
        <v>362</v>
      </c>
      <c r="N148" s="86">
        <f t="shared" si="52"/>
        <v>467</v>
      </c>
      <c r="O148" s="52">
        <f t="shared" si="52"/>
        <v>572</v>
      </c>
      <c r="P148" s="52">
        <f t="shared" si="52"/>
        <v>676</v>
      </c>
      <c r="Q148" s="52">
        <f t="shared" si="52"/>
        <v>781</v>
      </c>
      <c r="R148" s="52">
        <f t="shared" si="52"/>
        <v>885</v>
      </c>
      <c r="S148" s="82">
        <f t="shared" si="52"/>
        <v>990</v>
      </c>
      <c r="T148" s="52">
        <f t="shared" si="53"/>
        <v>1089</v>
      </c>
      <c r="U148" s="52">
        <f t="shared" si="53"/>
        <v>1188</v>
      </c>
      <c r="V148" s="52">
        <f t="shared" si="53"/>
        <v>1287</v>
      </c>
      <c r="W148" s="52">
        <f t="shared" si="53"/>
        <v>1386</v>
      </c>
      <c r="X148" s="86">
        <f t="shared" si="53"/>
        <v>1485</v>
      </c>
      <c r="Y148" s="52">
        <f t="shared" si="53"/>
        <v>1584</v>
      </c>
      <c r="Z148" s="52">
        <f t="shared" si="53"/>
        <v>1683</v>
      </c>
      <c r="AA148" s="52">
        <f t="shared" si="53"/>
        <v>1782</v>
      </c>
      <c r="AB148" s="52">
        <f t="shared" si="53"/>
        <v>1881</v>
      </c>
      <c r="AC148" s="82">
        <f t="shared" si="53"/>
        <v>1980</v>
      </c>
      <c r="AD148" s="52">
        <f t="shared" si="54"/>
        <v>2079</v>
      </c>
      <c r="AE148" s="52">
        <f t="shared" si="54"/>
        <v>2178</v>
      </c>
      <c r="AF148" s="52">
        <f t="shared" si="54"/>
        <v>2277</v>
      </c>
      <c r="AG148" s="52">
        <f t="shared" si="54"/>
        <v>2376</v>
      </c>
      <c r="AH148" s="86">
        <f t="shared" si="54"/>
        <v>2475</v>
      </c>
      <c r="AI148" s="52">
        <f t="shared" si="54"/>
        <v>2574</v>
      </c>
      <c r="AJ148" s="52">
        <f t="shared" si="54"/>
        <v>2673</v>
      </c>
      <c r="AK148" s="52">
        <f t="shared" si="54"/>
        <v>2772</v>
      </c>
      <c r="AL148" s="52">
        <f t="shared" si="54"/>
        <v>2871</v>
      </c>
      <c r="AM148" s="82">
        <f t="shared" si="54"/>
        <v>2970</v>
      </c>
      <c r="AN148" s="91">
        <f t="shared" si="54"/>
        <v>3465</v>
      </c>
    </row>
    <row r="149" spans="1:40" s="52" customFormat="1" x14ac:dyDescent="0.25">
      <c r="A149" s="52">
        <f>'Pokemon Data'!A148</f>
        <v>147</v>
      </c>
      <c r="B149" s="52" t="str">
        <f>'Pokemon Data'!B148</f>
        <v>Dratini</v>
      </c>
      <c r="C149" s="57">
        <f>'Pokemon Data'!E148</f>
        <v>75</v>
      </c>
      <c r="D149" s="57">
        <f>'Pokemon Data'!I148</f>
        <v>121</v>
      </c>
      <c r="E149" s="57">
        <f>'Pokemon Data'!J148</f>
        <v>119</v>
      </c>
      <c r="F149" s="57">
        <f>'Pokemon Data'!K148</f>
        <v>91</v>
      </c>
      <c r="G149" s="57">
        <f t="shared" si="46"/>
        <v>136</v>
      </c>
      <c r="H149" s="57">
        <f t="shared" si="47"/>
        <v>134</v>
      </c>
      <c r="I149" s="57">
        <f t="shared" si="48"/>
        <v>106</v>
      </c>
      <c r="J149" s="82">
        <f t="shared" si="52"/>
        <v>14</v>
      </c>
      <c r="K149" s="52">
        <f t="shared" si="52"/>
        <v>44</v>
      </c>
      <c r="L149" s="52">
        <f t="shared" si="52"/>
        <v>74</v>
      </c>
      <c r="M149" s="52">
        <f t="shared" si="52"/>
        <v>105</v>
      </c>
      <c r="N149" s="86">
        <f t="shared" si="52"/>
        <v>135</v>
      </c>
      <c r="O149" s="52">
        <f t="shared" si="52"/>
        <v>165</v>
      </c>
      <c r="P149" s="52">
        <f t="shared" si="52"/>
        <v>196</v>
      </c>
      <c r="Q149" s="52">
        <f t="shared" si="52"/>
        <v>226</v>
      </c>
      <c r="R149" s="52">
        <f t="shared" si="52"/>
        <v>256</v>
      </c>
      <c r="S149" s="82">
        <f t="shared" si="52"/>
        <v>287</v>
      </c>
      <c r="T149" s="52">
        <f t="shared" si="53"/>
        <v>315</v>
      </c>
      <c r="U149" s="52">
        <f t="shared" si="53"/>
        <v>344</v>
      </c>
      <c r="V149" s="52">
        <f t="shared" si="53"/>
        <v>373</v>
      </c>
      <c r="W149" s="52">
        <f t="shared" si="53"/>
        <v>401</v>
      </c>
      <c r="X149" s="86">
        <f t="shared" si="53"/>
        <v>430</v>
      </c>
      <c r="Y149" s="52">
        <f t="shared" si="53"/>
        <v>459</v>
      </c>
      <c r="Z149" s="52">
        <f t="shared" si="53"/>
        <v>488</v>
      </c>
      <c r="AA149" s="52">
        <f t="shared" si="53"/>
        <v>516</v>
      </c>
      <c r="AB149" s="52">
        <f t="shared" si="53"/>
        <v>545</v>
      </c>
      <c r="AC149" s="82">
        <f t="shared" si="53"/>
        <v>574</v>
      </c>
      <c r="AD149" s="52">
        <f t="shared" si="54"/>
        <v>602</v>
      </c>
      <c r="AE149" s="52">
        <f t="shared" si="54"/>
        <v>631</v>
      </c>
      <c r="AF149" s="52">
        <f t="shared" si="54"/>
        <v>660</v>
      </c>
      <c r="AG149" s="52">
        <f t="shared" si="54"/>
        <v>689</v>
      </c>
      <c r="AH149" s="86">
        <f t="shared" si="54"/>
        <v>717</v>
      </c>
      <c r="AI149" s="52">
        <f t="shared" si="54"/>
        <v>746</v>
      </c>
      <c r="AJ149" s="52">
        <f t="shared" si="54"/>
        <v>775</v>
      </c>
      <c r="AK149" s="52">
        <f t="shared" si="54"/>
        <v>803</v>
      </c>
      <c r="AL149" s="52">
        <f t="shared" si="54"/>
        <v>832</v>
      </c>
      <c r="AM149" s="82">
        <f t="shared" si="54"/>
        <v>861</v>
      </c>
      <c r="AN149" s="91">
        <f t="shared" si="54"/>
        <v>1004</v>
      </c>
    </row>
    <row r="150" spans="1:40" s="52" customFormat="1" x14ac:dyDescent="0.25">
      <c r="A150" s="52">
        <f>'Pokemon Data'!A149</f>
        <v>148</v>
      </c>
      <c r="B150" s="52" t="str">
        <f>'Pokemon Data'!B149</f>
        <v>Dragonair</v>
      </c>
      <c r="C150" s="57">
        <f>'Pokemon Data'!E149</f>
        <v>75</v>
      </c>
      <c r="D150" s="57">
        <f>'Pokemon Data'!I149</f>
        <v>156</v>
      </c>
      <c r="E150" s="57">
        <f>'Pokemon Data'!J149</f>
        <v>163</v>
      </c>
      <c r="F150" s="57">
        <f>'Pokemon Data'!K149</f>
        <v>135</v>
      </c>
      <c r="G150" s="57">
        <f t="shared" si="46"/>
        <v>171</v>
      </c>
      <c r="H150" s="57">
        <f t="shared" si="47"/>
        <v>178</v>
      </c>
      <c r="I150" s="57">
        <f t="shared" si="48"/>
        <v>150</v>
      </c>
      <c r="J150" s="82">
        <f t="shared" si="52"/>
        <v>25</v>
      </c>
      <c r="K150" s="52">
        <f t="shared" si="52"/>
        <v>78</v>
      </c>
      <c r="L150" s="52">
        <f t="shared" si="52"/>
        <v>132</v>
      </c>
      <c r="M150" s="52">
        <f t="shared" si="52"/>
        <v>186</v>
      </c>
      <c r="N150" s="86">
        <f t="shared" si="52"/>
        <v>240</v>
      </c>
      <c r="O150" s="52">
        <f t="shared" si="52"/>
        <v>293</v>
      </c>
      <c r="P150" s="52">
        <f t="shared" si="52"/>
        <v>347</v>
      </c>
      <c r="Q150" s="52">
        <f t="shared" si="52"/>
        <v>401</v>
      </c>
      <c r="R150" s="52">
        <f t="shared" si="52"/>
        <v>455</v>
      </c>
      <c r="S150" s="82">
        <f t="shared" si="52"/>
        <v>508</v>
      </c>
      <c r="T150" s="52">
        <f t="shared" si="53"/>
        <v>559</v>
      </c>
      <c r="U150" s="52">
        <f t="shared" si="53"/>
        <v>610</v>
      </c>
      <c r="V150" s="52">
        <f t="shared" si="53"/>
        <v>661</v>
      </c>
      <c r="W150" s="52">
        <f t="shared" si="53"/>
        <v>712</v>
      </c>
      <c r="X150" s="86">
        <f t="shared" si="53"/>
        <v>763</v>
      </c>
      <c r="Y150" s="52">
        <f t="shared" si="53"/>
        <v>813</v>
      </c>
      <c r="Z150" s="52">
        <f t="shared" si="53"/>
        <v>864</v>
      </c>
      <c r="AA150" s="52">
        <f t="shared" si="53"/>
        <v>915</v>
      </c>
      <c r="AB150" s="52">
        <f t="shared" si="53"/>
        <v>966</v>
      </c>
      <c r="AC150" s="82">
        <f t="shared" si="53"/>
        <v>1017</v>
      </c>
      <c r="AD150" s="52">
        <f t="shared" si="54"/>
        <v>1068</v>
      </c>
      <c r="AE150" s="52">
        <f t="shared" si="54"/>
        <v>1119</v>
      </c>
      <c r="AF150" s="52">
        <f t="shared" si="54"/>
        <v>1170</v>
      </c>
      <c r="AG150" s="52">
        <f t="shared" si="54"/>
        <v>1220</v>
      </c>
      <c r="AH150" s="86">
        <f t="shared" si="54"/>
        <v>1271</v>
      </c>
      <c r="AI150" s="52">
        <f t="shared" si="54"/>
        <v>1322</v>
      </c>
      <c r="AJ150" s="52">
        <f t="shared" si="54"/>
        <v>1373</v>
      </c>
      <c r="AK150" s="52">
        <f t="shared" si="54"/>
        <v>1424</v>
      </c>
      <c r="AL150" s="52">
        <f t="shared" si="54"/>
        <v>1475</v>
      </c>
      <c r="AM150" s="82">
        <f t="shared" si="54"/>
        <v>1526</v>
      </c>
      <c r="AN150" s="91">
        <f t="shared" si="54"/>
        <v>1780</v>
      </c>
    </row>
    <row r="151" spans="1:40" s="52" customFormat="1" x14ac:dyDescent="0.25">
      <c r="A151" s="52">
        <f>'Pokemon Data'!A150</f>
        <v>149</v>
      </c>
      <c r="B151" s="52" t="str">
        <f>'Pokemon Data'!B150</f>
        <v>Dragonite</v>
      </c>
      <c r="C151" s="57">
        <f>'Pokemon Data'!E150</f>
        <v>75</v>
      </c>
      <c r="D151" s="57">
        <f>'Pokemon Data'!I150</f>
        <v>209</v>
      </c>
      <c r="E151" s="57">
        <f>'Pokemon Data'!J150</f>
        <v>263</v>
      </c>
      <c r="F151" s="57">
        <f>'Pokemon Data'!K150</f>
        <v>198</v>
      </c>
      <c r="G151" s="57">
        <f t="shared" si="46"/>
        <v>224</v>
      </c>
      <c r="H151" s="57">
        <f t="shared" si="47"/>
        <v>278</v>
      </c>
      <c r="I151" s="57">
        <f t="shared" si="48"/>
        <v>213</v>
      </c>
      <c r="J151" s="82">
        <f t="shared" si="52"/>
        <v>53</v>
      </c>
      <c r="K151" s="52">
        <f t="shared" si="52"/>
        <v>168</v>
      </c>
      <c r="L151" s="52">
        <f t="shared" si="52"/>
        <v>282</v>
      </c>
      <c r="M151" s="52">
        <f t="shared" si="52"/>
        <v>397</v>
      </c>
      <c r="N151" s="86">
        <f t="shared" si="52"/>
        <v>511</v>
      </c>
      <c r="O151" s="52">
        <f t="shared" si="52"/>
        <v>626</v>
      </c>
      <c r="P151" s="52">
        <f t="shared" si="52"/>
        <v>740</v>
      </c>
      <c r="Q151" s="52">
        <f t="shared" si="52"/>
        <v>855</v>
      </c>
      <c r="R151" s="52">
        <f t="shared" si="52"/>
        <v>969</v>
      </c>
      <c r="S151" s="82">
        <f t="shared" si="52"/>
        <v>1083</v>
      </c>
      <c r="T151" s="52">
        <f t="shared" si="53"/>
        <v>1192</v>
      </c>
      <c r="U151" s="52">
        <f t="shared" si="53"/>
        <v>1300</v>
      </c>
      <c r="V151" s="52">
        <f t="shared" si="53"/>
        <v>1408</v>
      </c>
      <c r="W151" s="52">
        <f t="shared" si="53"/>
        <v>1517</v>
      </c>
      <c r="X151" s="86">
        <f t="shared" si="53"/>
        <v>1625</v>
      </c>
      <c r="Y151" s="52">
        <f t="shared" si="53"/>
        <v>1733</v>
      </c>
      <c r="Z151" s="52">
        <f t="shared" si="53"/>
        <v>1842</v>
      </c>
      <c r="AA151" s="52">
        <f t="shared" si="53"/>
        <v>1950</v>
      </c>
      <c r="AB151" s="52">
        <f t="shared" si="53"/>
        <v>2058</v>
      </c>
      <c r="AC151" s="82">
        <f t="shared" si="53"/>
        <v>2167</v>
      </c>
      <c r="AD151" s="52">
        <f t="shared" si="54"/>
        <v>2275</v>
      </c>
      <c r="AE151" s="52">
        <f t="shared" si="54"/>
        <v>2383</v>
      </c>
      <c r="AF151" s="52">
        <f t="shared" si="54"/>
        <v>2492</v>
      </c>
      <c r="AG151" s="52">
        <f t="shared" si="54"/>
        <v>2600</v>
      </c>
      <c r="AH151" s="86">
        <f t="shared" si="54"/>
        <v>2709</v>
      </c>
      <c r="AI151" s="52">
        <f t="shared" si="54"/>
        <v>2817</v>
      </c>
      <c r="AJ151" s="52">
        <f t="shared" si="54"/>
        <v>2925</v>
      </c>
      <c r="AK151" s="52">
        <f t="shared" si="54"/>
        <v>3034</v>
      </c>
      <c r="AL151" s="52">
        <f t="shared" si="54"/>
        <v>3142</v>
      </c>
      <c r="AM151" s="82">
        <f t="shared" si="54"/>
        <v>3251</v>
      </c>
      <c r="AN151" s="91">
        <f t="shared" si="54"/>
        <v>3792</v>
      </c>
    </row>
    <row r="152" spans="1:40" s="52" customFormat="1" x14ac:dyDescent="0.25">
      <c r="A152" s="52">
        <f>'Pokemon Data'!A151</f>
        <v>150</v>
      </c>
      <c r="B152" s="52" t="str">
        <f>'Pokemon Data'!B151</f>
        <v>Mewtwo</v>
      </c>
      <c r="C152" s="57">
        <f>'Pokemon Data'!E151</f>
        <v>76</v>
      </c>
      <c r="D152" s="57">
        <f>'Pokemon Data'!I151</f>
        <v>214</v>
      </c>
      <c r="E152" s="57">
        <f>'Pokemon Data'!J151</f>
        <v>300</v>
      </c>
      <c r="F152" s="57">
        <f>'Pokemon Data'!K151</f>
        <v>182</v>
      </c>
      <c r="G152" s="57">
        <f t="shared" si="46"/>
        <v>229</v>
      </c>
      <c r="H152" s="57">
        <f t="shared" si="47"/>
        <v>315</v>
      </c>
      <c r="I152" s="57">
        <f t="shared" si="48"/>
        <v>197</v>
      </c>
      <c r="J152" s="82">
        <f t="shared" si="52"/>
        <v>59</v>
      </c>
      <c r="K152" s="52">
        <f t="shared" si="52"/>
        <v>185</v>
      </c>
      <c r="L152" s="52">
        <f t="shared" si="52"/>
        <v>311</v>
      </c>
      <c r="M152" s="52">
        <f t="shared" si="52"/>
        <v>437</v>
      </c>
      <c r="N152" s="86">
        <f t="shared" si="52"/>
        <v>563</v>
      </c>
      <c r="O152" s="52">
        <f t="shared" si="52"/>
        <v>689</v>
      </c>
      <c r="P152" s="52">
        <f t="shared" si="52"/>
        <v>815</v>
      </c>
      <c r="Q152" s="52">
        <f t="shared" si="52"/>
        <v>942</v>
      </c>
      <c r="R152" s="52">
        <f t="shared" si="52"/>
        <v>1068</v>
      </c>
      <c r="S152" s="82">
        <f t="shared" si="52"/>
        <v>1194</v>
      </c>
      <c r="T152" s="52">
        <f t="shared" si="53"/>
        <v>1313</v>
      </c>
      <c r="U152" s="52">
        <f t="shared" si="53"/>
        <v>1432</v>
      </c>
      <c r="V152" s="52">
        <f t="shared" si="53"/>
        <v>1552</v>
      </c>
      <c r="W152" s="52">
        <f t="shared" si="53"/>
        <v>1671</v>
      </c>
      <c r="X152" s="86">
        <f t="shared" si="53"/>
        <v>1791</v>
      </c>
      <c r="Y152" s="52">
        <f t="shared" si="53"/>
        <v>1910</v>
      </c>
      <c r="Z152" s="52">
        <f t="shared" si="53"/>
        <v>2029</v>
      </c>
      <c r="AA152" s="52">
        <f t="shared" si="53"/>
        <v>2149</v>
      </c>
      <c r="AB152" s="52">
        <f t="shared" si="53"/>
        <v>2268</v>
      </c>
      <c r="AC152" s="82">
        <f t="shared" si="53"/>
        <v>2387</v>
      </c>
      <c r="AD152" s="52">
        <f t="shared" si="54"/>
        <v>2507</v>
      </c>
      <c r="AE152" s="52">
        <f t="shared" si="54"/>
        <v>2626</v>
      </c>
      <c r="AF152" s="52">
        <f t="shared" si="54"/>
        <v>2746</v>
      </c>
      <c r="AG152" s="52">
        <f t="shared" si="54"/>
        <v>2865</v>
      </c>
      <c r="AH152" s="86">
        <f t="shared" si="54"/>
        <v>2984</v>
      </c>
      <c r="AI152" s="52">
        <f t="shared" si="54"/>
        <v>3104</v>
      </c>
      <c r="AJ152" s="52">
        <f t="shared" si="54"/>
        <v>3223</v>
      </c>
      <c r="AK152" s="52">
        <f t="shared" si="54"/>
        <v>3343</v>
      </c>
      <c r="AL152" s="52">
        <f t="shared" si="54"/>
        <v>3462</v>
      </c>
      <c r="AM152" s="82">
        <f t="shared" si="54"/>
        <v>3582</v>
      </c>
      <c r="AN152" s="91">
        <f t="shared" si="54"/>
        <v>4178</v>
      </c>
    </row>
    <row r="153" spans="1:40" s="52" customFormat="1" x14ac:dyDescent="0.25">
      <c r="A153" s="52">
        <f>'Pokemon Data'!A152</f>
        <v>151</v>
      </c>
      <c r="B153" s="52" t="str">
        <f>'Pokemon Data'!B152</f>
        <v>Mew</v>
      </c>
      <c r="C153" s="57">
        <f>'Pokemon Data'!E152</f>
        <v>77</v>
      </c>
      <c r="D153" s="57">
        <f>'Pokemon Data'!I152</f>
        <v>214</v>
      </c>
      <c r="E153" s="57">
        <f>'Pokemon Data'!J152</f>
        <v>182</v>
      </c>
      <c r="F153" s="57">
        <f>'Pokemon Data'!K152</f>
        <v>278</v>
      </c>
      <c r="G153" s="57">
        <f t="shared" si="46"/>
        <v>229</v>
      </c>
      <c r="H153" s="57">
        <f t="shared" si="47"/>
        <v>197</v>
      </c>
      <c r="I153" s="57">
        <f t="shared" si="48"/>
        <v>293</v>
      </c>
      <c r="J153" s="82">
        <f t="shared" ref="J153:S162" si="55">MAX(10,INT(SQRT($G153*$I153)*$H153*J$1^2/10))</f>
        <v>45</v>
      </c>
      <c r="K153" s="52">
        <f t="shared" si="55"/>
        <v>141</v>
      </c>
      <c r="L153" s="52">
        <f t="shared" si="55"/>
        <v>237</v>
      </c>
      <c r="M153" s="52">
        <f t="shared" si="55"/>
        <v>333</v>
      </c>
      <c r="N153" s="86">
        <f t="shared" si="55"/>
        <v>429</v>
      </c>
      <c r="O153" s="52">
        <f t="shared" si="55"/>
        <v>526</v>
      </c>
      <c r="P153" s="52">
        <f t="shared" si="55"/>
        <v>622</v>
      </c>
      <c r="Q153" s="52">
        <f t="shared" si="55"/>
        <v>718</v>
      </c>
      <c r="R153" s="52">
        <f t="shared" si="55"/>
        <v>814</v>
      </c>
      <c r="S153" s="82">
        <f t="shared" si="55"/>
        <v>910</v>
      </c>
      <c r="T153" s="52">
        <f t="shared" ref="T153:AC162" si="56">MAX(10,INT(SQRT($G153*$I153)*$H153*T$1^2/10))</f>
        <v>1001</v>
      </c>
      <c r="U153" s="52">
        <f t="shared" si="56"/>
        <v>1092</v>
      </c>
      <c r="V153" s="52">
        <f t="shared" si="56"/>
        <v>1183</v>
      </c>
      <c r="W153" s="52">
        <f t="shared" si="56"/>
        <v>1275</v>
      </c>
      <c r="X153" s="86">
        <f t="shared" si="56"/>
        <v>1366</v>
      </c>
      <c r="Y153" s="52">
        <f t="shared" si="56"/>
        <v>1457</v>
      </c>
      <c r="Z153" s="52">
        <f t="shared" si="56"/>
        <v>1548</v>
      </c>
      <c r="AA153" s="52">
        <f t="shared" si="56"/>
        <v>1639</v>
      </c>
      <c r="AB153" s="52">
        <f t="shared" si="56"/>
        <v>1730</v>
      </c>
      <c r="AC153" s="82">
        <f t="shared" si="56"/>
        <v>1821</v>
      </c>
      <c r="AD153" s="52">
        <f t="shared" ref="AD153:AN162" si="57">MAX(10,INT(SQRT($G153*$I153)*$H153*AD$1^2/10))</f>
        <v>1912</v>
      </c>
      <c r="AE153" s="52">
        <f t="shared" si="57"/>
        <v>2003</v>
      </c>
      <c r="AF153" s="52">
        <f t="shared" si="57"/>
        <v>2094</v>
      </c>
      <c r="AG153" s="52">
        <f t="shared" si="57"/>
        <v>2185</v>
      </c>
      <c r="AH153" s="86">
        <f t="shared" si="57"/>
        <v>2276</v>
      </c>
      <c r="AI153" s="52">
        <f t="shared" si="57"/>
        <v>2367</v>
      </c>
      <c r="AJ153" s="52">
        <f t="shared" si="57"/>
        <v>2458</v>
      </c>
      <c r="AK153" s="52">
        <f t="shared" si="57"/>
        <v>2549</v>
      </c>
      <c r="AL153" s="52">
        <f t="shared" si="57"/>
        <v>2640</v>
      </c>
      <c r="AM153" s="82">
        <f t="shared" si="57"/>
        <v>2732</v>
      </c>
      <c r="AN153" s="91">
        <f t="shared" si="57"/>
        <v>3187</v>
      </c>
    </row>
    <row r="154" spans="1:40" s="52" customFormat="1" x14ac:dyDescent="0.25">
      <c r="A154" s="52">
        <f>'Pokemon Data'!A153</f>
        <v>152</v>
      </c>
      <c r="B154" s="52" t="str">
        <f>'Pokemon Data'!B153</f>
        <v>Chikorita</v>
      </c>
      <c r="C154" s="57">
        <f>'Pokemon Data'!E153</f>
        <v>78</v>
      </c>
      <c r="D154" s="57">
        <f>'Pokemon Data'!I153</f>
        <v>225</v>
      </c>
      <c r="E154" s="57">
        <f>'Pokemon Data'!J153</f>
        <v>210</v>
      </c>
      <c r="F154" s="57">
        <f>'Pokemon Data'!K153</f>
        <v>210</v>
      </c>
      <c r="G154" s="57">
        <f t="shared" si="46"/>
        <v>240</v>
      </c>
      <c r="H154" s="57">
        <f t="shared" si="47"/>
        <v>225</v>
      </c>
      <c r="I154" s="57">
        <f t="shared" si="48"/>
        <v>225</v>
      </c>
      <c r="J154" s="82">
        <f t="shared" si="55"/>
        <v>46</v>
      </c>
      <c r="K154" s="52">
        <f t="shared" si="55"/>
        <v>144</v>
      </c>
      <c r="L154" s="52">
        <f t="shared" si="55"/>
        <v>243</v>
      </c>
      <c r="M154" s="52">
        <f t="shared" si="55"/>
        <v>341</v>
      </c>
      <c r="N154" s="86">
        <f t="shared" si="55"/>
        <v>440</v>
      </c>
      <c r="O154" s="52">
        <f t="shared" si="55"/>
        <v>539</v>
      </c>
      <c r="P154" s="52">
        <f t="shared" si="55"/>
        <v>637</v>
      </c>
      <c r="Q154" s="52">
        <f t="shared" si="55"/>
        <v>736</v>
      </c>
      <c r="R154" s="52">
        <f t="shared" si="55"/>
        <v>834</v>
      </c>
      <c r="S154" s="82">
        <f t="shared" si="55"/>
        <v>933</v>
      </c>
      <c r="T154" s="52">
        <f t="shared" si="56"/>
        <v>1026</v>
      </c>
      <c r="U154" s="52">
        <f t="shared" si="56"/>
        <v>1119</v>
      </c>
      <c r="V154" s="52">
        <f t="shared" si="56"/>
        <v>1213</v>
      </c>
      <c r="W154" s="52">
        <f t="shared" si="56"/>
        <v>1306</v>
      </c>
      <c r="X154" s="86">
        <f t="shared" si="56"/>
        <v>1399</v>
      </c>
      <c r="Y154" s="52">
        <f t="shared" si="56"/>
        <v>1492</v>
      </c>
      <c r="Z154" s="52">
        <f t="shared" si="56"/>
        <v>1586</v>
      </c>
      <c r="AA154" s="52">
        <f t="shared" si="56"/>
        <v>1679</v>
      </c>
      <c r="AB154" s="52">
        <f t="shared" si="56"/>
        <v>1772</v>
      </c>
      <c r="AC154" s="82">
        <f t="shared" si="56"/>
        <v>1865</v>
      </c>
      <c r="AD154" s="52">
        <f t="shared" si="57"/>
        <v>1959</v>
      </c>
      <c r="AE154" s="52">
        <f t="shared" si="57"/>
        <v>2052</v>
      </c>
      <c r="AF154" s="52">
        <f t="shared" si="57"/>
        <v>2145</v>
      </c>
      <c r="AG154" s="52">
        <f t="shared" si="57"/>
        <v>2239</v>
      </c>
      <c r="AH154" s="86">
        <f t="shared" si="57"/>
        <v>2332</v>
      </c>
      <c r="AI154" s="52">
        <f t="shared" si="57"/>
        <v>2425</v>
      </c>
      <c r="AJ154" s="52">
        <f t="shared" si="57"/>
        <v>2519</v>
      </c>
      <c r="AK154" s="52">
        <f t="shared" si="57"/>
        <v>2612</v>
      </c>
      <c r="AL154" s="52">
        <f t="shared" si="57"/>
        <v>2705</v>
      </c>
      <c r="AM154" s="82">
        <f t="shared" si="57"/>
        <v>2799</v>
      </c>
      <c r="AN154" s="91">
        <f t="shared" si="57"/>
        <v>3265</v>
      </c>
    </row>
    <row r="155" spans="1:40" s="52" customFormat="1" x14ac:dyDescent="0.25">
      <c r="A155" s="52">
        <f>'Pokemon Data'!A154</f>
        <v>153</v>
      </c>
      <c r="B155" s="52" t="str">
        <f>'Pokemon Data'!B154</f>
        <v>Bayleef</v>
      </c>
      <c r="C155" s="57">
        <f>'Pokemon Data'!E154</f>
        <v>78</v>
      </c>
      <c r="D155" s="57">
        <f>'Pokemon Data'!I154</f>
        <v>128</v>
      </c>
      <c r="E155" s="57">
        <f>'Pokemon Data'!J154</f>
        <v>92</v>
      </c>
      <c r="F155" s="57">
        <f>'Pokemon Data'!K154</f>
        <v>122</v>
      </c>
      <c r="G155" s="57">
        <f t="shared" si="46"/>
        <v>143</v>
      </c>
      <c r="H155" s="57">
        <f t="shared" si="47"/>
        <v>107</v>
      </c>
      <c r="I155" s="57">
        <f t="shared" si="48"/>
        <v>137</v>
      </c>
      <c r="J155" s="82">
        <f t="shared" si="55"/>
        <v>13</v>
      </c>
      <c r="K155" s="52">
        <f t="shared" si="55"/>
        <v>41</v>
      </c>
      <c r="L155" s="52">
        <f t="shared" si="55"/>
        <v>69</v>
      </c>
      <c r="M155" s="52">
        <f t="shared" si="55"/>
        <v>97</v>
      </c>
      <c r="N155" s="86">
        <f t="shared" si="55"/>
        <v>126</v>
      </c>
      <c r="O155" s="52">
        <f t="shared" si="55"/>
        <v>154</v>
      </c>
      <c r="P155" s="52">
        <f t="shared" si="55"/>
        <v>182</v>
      </c>
      <c r="Q155" s="52">
        <f t="shared" si="55"/>
        <v>210</v>
      </c>
      <c r="R155" s="52">
        <f t="shared" si="55"/>
        <v>239</v>
      </c>
      <c r="S155" s="82">
        <f t="shared" si="55"/>
        <v>267</v>
      </c>
      <c r="T155" s="52">
        <f t="shared" si="56"/>
        <v>294</v>
      </c>
      <c r="U155" s="52">
        <f t="shared" si="56"/>
        <v>320</v>
      </c>
      <c r="V155" s="52">
        <f t="shared" si="56"/>
        <v>347</v>
      </c>
      <c r="W155" s="52">
        <f t="shared" si="56"/>
        <v>374</v>
      </c>
      <c r="X155" s="86">
        <f t="shared" si="56"/>
        <v>400</v>
      </c>
      <c r="Y155" s="52">
        <f t="shared" si="56"/>
        <v>427</v>
      </c>
      <c r="Z155" s="52">
        <f t="shared" si="56"/>
        <v>454</v>
      </c>
      <c r="AA155" s="52">
        <f t="shared" si="56"/>
        <v>481</v>
      </c>
      <c r="AB155" s="52">
        <f t="shared" si="56"/>
        <v>507</v>
      </c>
      <c r="AC155" s="82">
        <f t="shared" si="56"/>
        <v>534</v>
      </c>
      <c r="AD155" s="52">
        <f t="shared" si="57"/>
        <v>561</v>
      </c>
      <c r="AE155" s="52">
        <f t="shared" si="57"/>
        <v>587</v>
      </c>
      <c r="AF155" s="52">
        <f t="shared" si="57"/>
        <v>614</v>
      </c>
      <c r="AG155" s="52">
        <f t="shared" si="57"/>
        <v>641</v>
      </c>
      <c r="AH155" s="86">
        <f t="shared" si="57"/>
        <v>668</v>
      </c>
      <c r="AI155" s="52">
        <f t="shared" si="57"/>
        <v>694</v>
      </c>
      <c r="AJ155" s="52">
        <f t="shared" si="57"/>
        <v>721</v>
      </c>
      <c r="AK155" s="52">
        <f t="shared" si="57"/>
        <v>748</v>
      </c>
      <c r="AL155" s="52">
        <f t="shared" si="57"/>
        <v>775</v>
      </c>
      <c r="AM155" s="82">
        <f t="shared" si="57"/>
        <v>801</v>
      </c>
      <c r="AN155" s="91">
        <f t="shared" si="57"/>
        <v>935</v>
      </c>
    </row>
    <row r="156" spans="1:40" x14ac:dyDescent="0.25">
      <c r="A156" s="52">
        <f>'Pokemon Data'!A155</f>
        <v>154</v>
      </c>
      <c r="B156" s="52" t="str">
        <f>'Pokemon Data'!B155</f>
        <v>Meganium</v>
      </c>
      <c r="C156" s="57">
        <f>'Pokemon Data'!E155</f>
        <v>78</v>
      </c>
      <c r="D156" s="57">
        <f>'Pokemon Data'!I155</f>
        <v>155</v>
      </c>
      <c r="E156" s="57">
        <f>'Pokemon Data'!J155</f>
        <v>122</v>
      </c>
      <c r="F156" s="57">
        <f>'Pokemon Data'!K155</f>
        <v>155</v>
      </c>
      <c r="G156" s="57">
        <f t="shared" si="46"/>
        <v>170</v>
      </c>
      <c r="H156" s="57">
        <f t="shared" si="47"/>
        <v>137</v>
      </c>
      <c r="I156" s="57">
        <f t="shared" si="48"/>
        <v>170</v>
      </c>
      <c r="J156" s="82">
        <f t="shared" si="55"/>
        <v>20</v>
      </c>
      <c r="K156" s="59">
        <f t="shared" si="55"/>
        <v>64</v>
      </c>
      <c r="L156" s="59">
        <f t="shared" si="55"/>
        <v>108</v>
      </c>
      <c r="M156" s="59">
        <f t="shared" si="55"/>
        <v>152</v>
      </c>
      <c r="N156" s="86">
        <f t="shared" si="55"/>
        <v>196</v>
      </c>
      <c r="O156" s="59">
        <f t="shared" si="55"/>
        <v>240</v>
      </c>
      <c r="P156" s="59">
        <f t="shared" si="55"/>
        <v>284</v>
      </c>
      <c r="Q156" s="59">
        <f t="shared" si="55"/>
        <v>327</v>
      </c>
      <c r="R156" s="59">
        <f t="shared" si="55"/>
        <v>371</v>
      </c>
      <c r="S156" s="82">
        <f t="shared" si="55"/>
        <v>415</v>
      </c>
      <c r="T156" s="59">
        <f t="shared" si="56"/>
        <v>457</v>
      </c>
      <c r="U156" s="59">
        <f t="shared" si="56"/>
        <v>498</v>
      </c>
      <c r="V156" s="59">
        <f t="shared" si="56"/>
        <v>540</v>
      </c>
      <c r="W156" s="59">
        <f t="shared" si="56"/>
        <v>581</v>
      </c>
      <c r="X156" s="86">
        <f t="shared" si="56"/>
        <v>623</v>
      </c>
      <c r="Y156" s="59">
        <f t="shared" si="56"/>
        <v>665</v>
      </c>
      <c r="Z156" s="59">
        <f t="shared" si="56"/>
        <v>706</v>
      </c>
      <c r="AA156" s="59">
        <f t="shared" si="56"/>
        <v>748</v>
      </c>
      <c r="AB156" s="59">
        <f t="shared" si="56"/>
        <v>789</v>
      </c>
      <c r="AC156" s="82">
        <f t="shared" si="56"/>
        <v>831</v>
      </c>
      <c r="AD156" s="59">
        <f t="shared" si="57"/>
        <v>872</v>
      </c>
      <c r="AE156" s="59">
        <f t="shared" si="57"/>
        <v>914</v>
      </c>
      <c r="AF156" s="59">
        <f t="shared" si="57"/>
        <v>955</v>
      </c>
      <c r="AG156" s="59">
        <f t="shared" si="57"/>
        <v>997</v>
      </c>
      <c r="AH156" s="86">
        <f t="shared" si="57"/>
        <v>1039</v>
      </c>
      <c r="AI156" s="59">
        <f t="shared" si="57"/>
        <v>1080</v>
      </c>
      <c r="AJ156" s="59">
        <f t="shared" si="57"/>
        <v>1122</v>
      </c>
      <c r="AK156" s="59">
        <f t="shared" si="57"/>
        <v>1163</v>
      </c>
      <c r="AL156" s="59">
        <f t="shared" si="57"/>
        <v>1205</v>
      </c>
      <c r="AM156" s="82">
        <f t="shared" si="57"/>
        <v>1246</v>
      </c>
      <c r="AN156" s="91">
        <f t="shared" si="57"/>
        <v>1454</v>
      </c>
    </row>
    <row r="157" spans="1:40" x14ac:dyDescent="0.25">
      <c r="A157" s="52">
        <f>'Pokemon Data'!A156</f>
        <v>155</v>
      </c>
      <c r="B157" s="52" t="str">
        <f>'Pokemon Data'!B156</f>
        <v>Cyndaquil</v>
      </c>
      <c r="C157" s="57">
        <f>'Pokemon Data'!E156</f>
        <v>79</v>
      </c>
      <c r="D157" s="57">
        <f>'Pokemon Data'!I156</f>
        <v>190</v>
      </c>
      <c r="E157" s="57">
        <f>'Pokemon Data'!J156</f>
        <v>168</v>
      </c>
      <c r="F157" s="57">
        <f>'Pokemon Data'!K156</f>
        <v>202</v>
      </c>
      <c r="G157" s="57">
        <f t="shared" si="46"/>
        <v>205</v>
      </c>
      <c r="H157" s="57">
        <f t="shared" si="47"/>
        <v>183</v>
      </c>
      <c r="I157" s="57">
        <f t="shared" si="48"/>
        <v>217</v>
      </c>
      <c r="J157" s="82">
        <f t="shared" si="55"/>
        <v>34</v>
      </c>
      <c r="K157" s="59">
        <f t="shared" si="55"/>
        <v>106</v>
      </c>
      <c r="L157" s="59">
        <f t="shared" si="55"/>
        <v>179</v>
      </c>
      <c r="M157" s="59">
        <f t="shared" si="55"/>
        <v>252</v>
      </c>
      <c r="N157" s="86">
        <f t="shared" si="55"/>
        <v>325</v>
      </c>
      <c r="O157" s="59">
        <f t="shared" si="55"/>
        <v>397</v>
      </c>
      <c r="P157" s="59">
        <f t="shared" si="55"/>
        <v>470</v>
      </c>
      <c r="Q157" s="59">
        <f t="shared" si="55"/>
        <v>543</v>
      </c>
      <c r="R157" s="59">
        <f t="shared" si="55"/>
        <v>616</v>
      </c>
      <c r="S157" s="82">
        <f t="shared" si="55"/>
        <v>688</v>
      </c>
      <c r="T157" s="59">
        <f t="shared" si="56"/>
        <v>757</v>
      </c>
      <c r="U157" s="59">
        <f t="shared" si="56"/>
        <v>826</v>
      </c>
      <c r="V157" s="59">
        <f t="shared" si="56"/>
        <v>895</v>
      </c>
      <c r="W157" s="59">
        <f t="shared" si="56"/>
        <v>964</v>
      </c>
      <c r="X157" s="86">
        <f t="shared" si="56"/>
        <v>1033</v>
      </c>
      <c r="Y157" s="59">
        <f t="shared" si="56"/>
        <v>1102</v>
      </c>
      <c r="Z157" s="59">
        <f t="shared" si="56"/>
        <v>1170</v>
      </c>
      <c r="AA157" s="59">
        <f t="shared" si="56"/>
        <v>1239</v>
      </c>
      <c r="AB157" s="59">
        <f t="shared" si="56"/>
        <v>1308</v>
      </c>
      <c r="AC157" s="82">
        <f t="shared" si="56"/>
        <v>1377</v>
      </c>
      <c r="AD157" s="59">
        <f t="shared" si="57"/>
        <v>1446</v>
      </c>
      <c r="AE157" s="59">
        <f t="shared" si="57"/>
        <v>1515</v>
      </c>
      <c r="AF157" s="59">
        <f t="shared" si="57"/>
        <v>1584</v>
      </c>
      <c r="AG157" s="59">
        <f t="shared" si="57"/>
        <v>1653</v>
      </c>
      <c r="AH157" s="86">
        <f t="shared" si="57"/>
        <v>1721</v>
      </c>
      <c r="AI157" s="59">
        <f t="shared" si="57"/>
        <v>1790</v>
      </c>
      <c r="AJ157" s="59">
        <f t="shared" si="57"/>
        <v>1859</v>
      </c>
      <c r="AK157" s="59">
        <f t="shared" si="57"/>
        <v>1928</v>
      </c>
      <c r="AL157" s="59">
        <f t="shared" si="57"/>
        <v>1997</v>
      </c>
      <c r="AM157" s="82">
        <f t="shared" si="57"/>
        <v>2066</v>
      </c>
      <c r="AN157" s="91">
        <f t="shared" si="57"/>
        <v>2410</v>
      </c>
    </row>
    <row r="158" spans="1:40" x14ac:dyDescent="0.25">
      <c r="A158" s="52">
        <f>'Pokemon Data'!A157</f>
        <v>156</v>
      </c>
      <c r="B158" s="52" t="str">
        <f>'Pokemon Data'!B157</f>
        <v>Quilava</v>
      </c>
      <c r="C158" s="57">
        <f>'Pokemon Data'!E157</f>
        <v>79</v>
      </c>
      <c r="D158" s="57">
        <f>'Pokemon Data'!I157</f>
        <v>118</v>
      </c>
      <c r="E158" s="57">
        <f>'Pokemon Data'!J157</f>
        <v>116</v>
      </c>
      <c r="F158" s="57">
        <f>'Pokemon Data'!K157</f>
        <v>93</v>
      </c>
      <c r="G158" s="57">
        <f t="shared" si="46"/>
        <v>133</v>
      </c>
      <c r="H158" s="57">
        <f t="shared" si="47"/>
        <v>131</v>
      </c>
      <c r="I158" s="57">
        <f t="shared" si="48"/>
        <v>108</v>
      </c>
      <c r="J158" s="82">
        <f t="shared" si="55"/>
        <v>13</v>
      </c>
      <c r="K158" s="59">
        <f t="shared" si="55"/>
        <v>43</v>
      </c>
      <c r="L158" s="59">
        <f t="shared" si="55"/>
        <v>73</v>
      </c>
      <c r="M158" s="59">
        <f t="shared" si="55"/>
        <v>102</v>
      </c>
      <c r="N158" s="86">
        <f t="shared" si="55"/>
        <v>132</v>
      </c>
      <c r="O158" s="59">
        <f t="shared" si="55"/>
        <v>161</v>
      </c>
      <c r="P158" s="59">
        <f t="shared" si="55"/>
        <v>191</v>
      </c>
      <c r="Q158" s="59">
        <f t="shared" si="55"/>
        <v>221</v>
      </c>
      <c r="R158" s="59">
        <f t="shared" si="55"/>
        <v>250</v>
      </c>
      <c r="S158" s="82">
        <f t="shared" si="55"/>
        <v>280</v>
      </c>
      <c r="T158" s="59">
        <f t="shared" si="56"/>
        <v>308</v>
      </c>
      <c r="U158" s="59">
        <f t="shared" si="56"/>
        <v>336</v>
      </c>
      <c r="V158" s="59">
        <f t="shared" si="56"/>
        <v>364</v>
      </c>
      <c r="W158" s="59">
        <f t="shared" si="56"/>
        <v>392</v>
      </c>
      <c r="X158" s="86">
        <f t="shared" si="56"/>
        <v>420</v>
      </c>
      <c r="Y158" s="59">
        <f t="shared" si="56"/>
        <v>448</v>
      </c>
      <c r="Z158" s="59">
        <f t="shared" si="56"/>
        <v>476</v>
      </c>
      <c r="AA158" s="59">
        <f t="shared" si="56"/>
        <v>504</v>
      </c>
      <c r="AB158" s="59">
        <f t="shared" si="56"/>
        <v>532</v>
      </c>
      <c r="AC158" s="82">
        <f t="shared" si="56"/>
        <v>560</v>
      </c>
      <c r="AD158" s="59">
        <f t="shared" si="57"/>
        <v>588</v>
      </c>
      <c r="AE158" s="59">
        <f t="shared" si="57"/>
        <v>616</v>
      </c>
      <c r="AF158" s="59">
        <f t="shared" si="57"/>
        <v>644</v>
      </c>
      <c r="AG158" s="59">
        <f t="shared" si="57"/>
        <v>672</v>
      </c>
      <c r="AH158" s="86">
        <f t="shared" si="57"/>
        <v>700</v>
      </c>
      <c r="AI158" s="59">
        <f t="shared" si="57"/>
        <v>728</v>
      </c>
      <c r="AJ158" s="59">
        <f t="shared" si="57"/>
        <v>756</v>
      </c>
      <c r="AK158" s="59">
        <f t="shared" si="57"/>
        <v>784</v>
      </c>
      <c r="AL158" s="59">
        <f t="shared" si="57"/>
        <v>812</v>
      </c>
      <c r="AM158" s="82">
        <f t="shared" si="57"/>
        <v>840</v>
      </c>
      <c r="AN158" s="91">
        <f t="shared" si="57"/>
        <v>980</v>
      </c>
    </row>
    <row r="159" spans="1:40" x14ac:dyDescent="0.25">
      <c r="A159" s="52">
        <f>'Pokemon Data'!A158</f>
        <v>157</v>
      </c>
      <c r="B159" s="52" t="str">
        <f>'Pokemon Data'!B158</f>
        <v>Typhlosion</v>
      </c>
      <c r="C159" s="57">
        <f>'Pokemon Data'!E158</f>
        <v>79</v>
      </c>
      <c r="D159" s="57">
        <f>'Pokemon Data'!I158</f>
        <v>151</v>
      </c>
      <c r="E159" s="57">
        <f>'Pokemon Data'!J158</f>
        <v>158</v>
      </c>
      <c r="F159" s="57">
        <f>'Pokemon Data'!K158</f>
        <v>126</v>
      </c>
      <c r="G159" s="57">
        <f t="shared" si="46"/>
        <v>166</v>
      </c>
      <c r="H159" s="57">
        <f t="shared" si="47"/>
        <v>173</v>
      </c>
      <c r="I159" s="57">
        <f t="shared" si="48"/>
        <v>141</v>
      </c>
      <c r="J159" s="82">
        <f t="shared" si="55"/>
        <v>23</v>
      </c>
      <c r="K159" s="59">
        <f t="shared" si="55"/>
        <v>73</v>
      </c>
      <c r="L159" s="59">
        <f t="shared" si="55"/>
        <v>123</v>
      </c>
      <c r="M159" s="59">
        <f t="shared" si="55"/>
        <v>173</v>
      </c>
      <c r="N159" s="86">
        <f t="shared" si="55"/>
        <v>222</v>
      </c>
      <c r="O159" s="59">
        <f t="shared" si="55"/>
        <v>272</v>
      </c>
      <c r="P159" s="59">
        <f t="shared" si="55"/>
        <v>322</v>
      </c>
      <c r="Q159" s="59">
        <f t="shared" si="55"/>
        <v>372</v>
      </c>
      <c r="R159" s="59">
        <f t="shared" si="55"/>
        <v>422</v>
      </c>
      <c r="S159" s="82">
        <f t="shared" si="55"/>
        <v>472</v>
      </c>
      <c r="T159" s="59">
        <f t="shared" si="56"/>
        <v>519</v>
      </c>
      <c r="U159" s="59">
        <f t="shared" si="56"/>
        <v>566</v>
      </c>
      <c r="V159" s="59">
        <f t="shared" si="56"/>
        <v>614</v>
      </c>
      <c r="W159" s="59">
        <f t="shared" si="56"/>
        <v>661</v>
      </c>
      <c r="X159" s="86">
        <f t="shared" si="56"/>
        <v>708</v>
      </c>
      <c r="Y159" s="59">
        <f t="shared" si="56"/>
        <v>755</v>
      </c>
      <c r="Z159" s="59">
        <f t="shared" si="56"/>
        <v>802</v>
      </c>
      <c r="AA159" s="59">
        <f t="shared" si="56"/>
        <v>850</v>
      </c>
      <c r="AB159" s="59">
        <f t="shared" si="56"/>
        <v>897</v>
      </c>
      <c r="AC159" s="82">
        <f t="shared" si="56"/>
        <v>944</v>
      </c>
      <c r="AD159" s="59">
        <f t="shared" si="57"/>
        <v>991</v>
      </c>
      <c r="AE159" s="59">
        <f t="shared" si="57"/>
        <v>1039</v>
      </c>
      <c r="AF159" s="59">
        <f t="shared" si="57"/>
        <v>1086</v>
      </c>
      <c r="AG159" s="59">
        <f t="shared" si="57"/>
        <v>1133</v>
      </c>
      <c r="AH159" s="86">
        <f t="shared" si="57"/>
        <v>1180</v>
      </c>
      <c r="AI159" s="59">
        <f t="shared" si="57"/>
        <v>1228</v>
      </c>
      <c r="AJ159" s="59">
        <f t="shared" si="57"/>
        <v>1275</v>
      </c>
      <c r="AK159" s="59">
        <f t="shared" si="57"/>
        <v>1322</v>
      </c>
      <c r="AL159" s="59">
        <f t="shared" si="57"/>
        <v>1369</v>
      </c>
      <c r="AM159" s="82">
        <f t="shared" si="57"/>
        <v>1417</v>
      </c>
      <c r="AN159" s="91">
        <f t="shared" si="57"/>
        <v>1653</v>
      </c>
    </row>
    <row r="160" spans="1:40" x14ac:dyDescent="0.25">
      <c r="A160" s="52">
        <f>'Pokemon Data'!A159</f>
        <v>158</v>
      </c>
      <c r="B160" s="52" t="str">
        <f>'Pokemon Data'!B159</f>
        <v>Totodile</v>
      </c>
      <c r="C160" s="57">
        <f>'Pokemon Data'!E159</f>
        <v>80</v>
      </c>
      <c r="D160" s="57">
        <f>'Pokemon Data'!I159</f>
        <v>186</v>
      </c>
      <c r="E160" s="57">
        <f>'Pokemon Data'!J159</f>
        <v>223</v>
      </c>
      <c r="F160" s="57">
        <f>'Pokemon Data'!K159</f>
        <v>173</v>
      </c>
      <c r="G160" s="57">
        <f t="shared" si="46"/>
        <v>201</v>
      </c>
      <c r="H160" s="57">
        <f t="shared" si="47"/>
        <v>238</v>
      </c>
      <c r="I160" s="57">
        <f t="shared" si="48"/>
        <v>188</v>
      </c>
      <c r="J160" s="82">
        <f t="shared" si="55"/>
        <v>40</v>
      </c>
      <c r="K160" s="59">
        <f t="shared" si="55"/>
        <v>128</v>
      </c>
      <c r="L160" s="59">
        <f t="shared" si="55"/>
        <v>215</v>
      </c>
      <c r="M160" s="59">
        <f t="shared" si="55"/>
        <v>302</v>
      </c>
      <c r="N160" s="86">
        <f t="shared" si="55"/>
        <v>389</v>
      </c>
      <c r="O160" s="59">
        <f t="shared" si="55"/>
        <v>476</v>
      </c>
      <c r="P160" s="59">
        <f t="shared" si="55"/>
        <v>564</v>
      </c>
      <c r="Q160" s="59">
        <f t="shared" si="55"/>
        <v>651</v>
      </c>
      <c r="R160" s="59">
        <f t="shared" si="55"/>
        <v>738</v>
      </c>
      <c r="S160" s="82">
        <f t="shared" si="55"/>
        <v>825</v>
      </c>
      <c r="T160" s="59">
        <f t="shared" si="56"/>
        <v>908</v>
      </c>
      <c r="U160" s="59">
        <f t="shared" si="56"/>
        <v>990</v>
      </c>
      <c r="V160" s="59">
        <f t="shared" si="56"/>
        <v>1073</v>
      </c>
      <c r="W160" s="59">
        <f t="shared" si="56"/>
        <v>1155</v>
      </c>
      <c r="X160" s="86">
        <f t="shared" si="56"/>
        <v>1238</v>
      </c>
      <c r="Y160" s="59">
        <f t="shared" si="56"/>
        <v>1321</v>
      </c>
      <c r="Z160" s="59">
        <f t="shared" si="56"/>
        <v>1403</v>
      </c>
      <c r="AA160" s="59">
        <f t="shared" si="56"/>
        <v>1486</v>
      </c>
      <c r="AB160" s="59">
        <f t="shared" si="56"/>
        <v>1568</v>
      </c>
      <c r="AC160" s="82">
        <f t="shared" si="56"/>
        <v>1651</v>
      </c>
      <c r="AD160" s="59">
        <f t="shared" si="57"/>
        <v>1733</v>
      </c>
      <c r="AE160" s="59">
        <f t="shared" si="57"/>
        <v>1816</v>
      </c>
      <c r="AF160" s="59">
        <f t="shared" si="57"/>
        <v>1898</v>
      </c>
      <c r="AG160" s="59">
        <f t="shared" si="57"/>
        <v>1981</v>
      </c>
      <c r="AH160" s="86">
        <f t="shared" si="57"/>
        <v>2064</v>
      </c>
      <c r="AI160" s="59">
        <f t="shared" si="57"/>
        <v>2146</v>
      </c>
      <c r="AJ160" s="59">
        <f t="shared" si="57"/>
        <v>2229</v>
      </c>
      <c r="AK160" s="59">
        <f t="shared" si="57"/>
        <v>2311</v>
      </c>
      <c r="AL160" s="59">
        <f t="shared" si="57"/>
        <v>2394</v>
      </c>
      <c r="AM160" s="82">
        <f t="shared" si="57"/>
        <v>2476</v>
      </c>
      <c r="AN160" s="91">
        <f t="shared" si="57"/>
        <v>2889</v>
      </c>
    </row>
    <row r="161" spans="1:40" x14ac:dyDescent="0.25">
      <c r="A161" s="52">
        <f>'Pokemon Data'!A160</f>
        <v>159</v>
      </c>
      <c r="B161" s="52" t="str">
        <f>'Pokemon Data'!B160</f>
        <v>Croconaw</v>
      </c>
      <c r="C161" s="57">
        <f>'Pokemon Data'!E160</f>
        <v>80</v>
      </c>
      <c r="D161" s="57">
        <f>'Pokemon Data'!I160</f>
        <v>137</v>
      </c>
      <c r="E161" s="57">
        <f>'Pokemon Data'!J160</f>
        <v>117</v>
      </c>
      <c r="F161" s="57">
        <f>'Pokemon Data'!K160</f>
        <v>109</v>
      </c>
      <c r="G161" s="57">
        <f t="shared" si="46"/>
        <v>152</v>
      </c>
      <c r="H161" s="57">
        <f t="shared" si="47"/>
        <v>132</v>
      </c>
      <c r="I161" s="57">
        <f t="shared" si="48"/>
        <v>124</v>
      </c>
      <c r="J161" s="82">
        <f t="shared" si="55"/>
        <v>16</v>
      </c>
      <c r="K161" s="59">
        <f t="shared" si="55"/>
        <v>50</v>
      </c>
      <c r="L161" s="59">
        <f t="shared" si="55"/>
        <v>84</v>
      </c>
      <c r="M161" s="59">
        <f t="shared" si="55"/>
        <v>118</v>
      </c>
      <c r="N161" s="86">
        <f t="shared" si="55"/>
        <v>152</v>
      </c>
      <c r="O161" s="59">
        <f t="shared" si="55"/>
        <v>186</v>
      </c>
      <c r="P161" s="59">
        <f t="shared" si="55"/>
        <v>220</v>
      </c>
      <c r="Q161" s="59">
        <f t="shared" si="55"/>
        <v>255</v>
      </c>
      <c r="R161" s="59">
        <f t="shared" si="55"/>
        <v>289</v>
      </c>
      <c r="S161" s="82">
        <f t="shared" si="55"/>
        <v>323</v>
      </c>
      <c r="T161" s="59">
        <f t="shared" si="56"/>
        <v>355</v>
      </c>
      <c r="U161" s="59">
        <f t="shared" si="56"/>
        <v>388</v>
      </c>
      <c r="V161" s="59">
        <f t="shared" si="56"/>
        <v>420</v>
      </c>
      <c r="W161" s="59">
        <f t="shared" si="56"/>
        <v>452</v>
      </c>
      <c r="X161" s="86">
        <f t="shared" si="56"/>
        <v>485</v>
      </c>
      <c r="Y161" s="59">
        <f t="shared" si="56"/>
        <v>517</v>
      </c>
      <c r="Z161" s="59">
        <f t="shared" si="56"/>
        <v>549</v>
      </c>
      <c r="AA161" s="59">
        <f t="shared" si="56"/>
        <v>582</v>
      </c>
      <c r="AB161" s="59">
        <f t="shared" si="56"/>
        <v>614</v>
      </c>
      <c r="AC161" s="82">
        <f t="shared" si="56"/>
        <v>646</v>
      </c>
      <c r="AD161" s="59">
        <f t="shared" si="57"/>
        <v>679</v>
      </c>
      <c r="AE161" s="59">
        <f t="shared" si="57"/>
        <v>711</v>
      </c>
      <c r="AF161" s="59">
        <f t="shared" si="57"/>
        <v>743</v>
      </c>
      <c r="AG161" s="59">
        <f t="shared" si="57"/>
        <v>776</v>
      </c>
      <c r="AH161" s="86">
        <f t="shared" si="57"/>
        <v>808</v>
      </c>
      <c r="AI161" s="59">
        <f t="shared" si="57"/>
        <v>840</v>
      </c>
      <c r="AJ161" s="59">
        <f t="shared" si="57"/>
        <v>873</v>
      </c>
      <c r="AK161" s="59">
        <f t="shared" si="57"/>
        <v>905</v>
      </c>
      <c r="AL161" s="59">
        <f t="shared" si="57"/>
        <v>937</v>
      </c>
      <c r="AM161" s="82">
        <f t="shared" si="57"/>
        <v>970</v>
      </c>
      <c r="AN161" s="91">
        <f t="shared" si="57"/>
        <v>1131</v>
      </c>
    </row>
    <row r="162" spans="1:40" x14ac:dyDescent="0.25">
      <c r="A162" s="52">
        <f>'Pokemon Data'!A161</f>
        <v>160</v>
      </c>
      <c r="B162" s="52" t="str">
        <f>'Pokemon Data'!B161</f>
        <v>Feraligatr</v>
      </c>
      <c r="C162" s="57">
        <f>'Pokemon Data'!E161</f>
        <v>80</v>
      </c>
      <c r="D162" s="57">
        <f>'Pokemon Data'!I161</f>
        <v>163</v>
      </c>
      <c r="E162" s="57">
        <f>'Pokemon Data'!J161</f>
        <v>150</v>
      </c>
      <c r="F162" s="57">
        <f>'Pokemon Data'!K161</f>
        <v>142</v>
      </c>
      <c r="G162" s="57">
        <f t="shared" si="46"/>
        <v>178</v>
      </c>
      <c r="H162" s="57">
        <f t="shared" si="47"/>
        <v>165</v>
      </c>
      <c r="I162" s="57">
        <f t="shared" si="48"/>
        <v>157</v>
      </c>
      <c r="J162" s="82">
        <f t="shared" si="55"/>
        <v>24</v>
      </c>
      <c r="K162" s="59">
        <f t="shared" si="55"/>
        <v>76</v>
      </c>
      <c r="L162" s="59">
        <f t="shared" si="55"/>
        <v>128</v>
      </c>
      <c r="M162" s="59">
        <f t="shared" si="55"/>
        <v>180</v>
      </c>
      <c r="N162" s="86">
        <f t="shared" si="55"/>
        <v>232</v>
      </c>
      <c r="O162" s="59">
        <f t="shared" si="55"/>
        <v>284</v>
      </c>
      <c r="P162" s="59">
        <f t="shared" si="55"/>
        <v>336</v>
      </c>
      <c r="Q162" s="59">
        <f t="shared" si="55"/>
        <v>388</v>
      </c>
      <c r="R162" s="59">
        <f t="shared" si="55"/>
        <v>440</v>
      </c>
      <c r="S162" s="82">
        <f t="shared" si="55"/>
        <v>492</v>
      </c>
      <c r="T162" s="59">
        <f t="shared" si="56"/>
        <v>541</v>
      </c>
      <c r="U162" s="59">
        <f t="shared" si="56"/>
        <v>590</v>
      </c>
      <c r="V162" s="59">
        <f t="shared" si="56"/>
        <v>639</v>
      </c>
      <c r="W162" s="59">
        <f t="shared" si="56"/>
        <v>689</v>
      </c>
      <c r="X162" s="86">
        <f t="shared" si="56"/>
        <v>738</v>
      </c>
      <c r="Y162" s="59">
        <f t="shared" si="56"/>
        <v>787</v>
      </c>
      <c r="Z162" s="59">
        <f t="shared" si="56"/>
        <v>836</v>
      </c>
      <c r="AA162" s="59">
        <f t="shared" si="56"/>
        <v>886</v>
      </c>
      <c r="AB162" s="59">
        <f t="shared" si="56"/>
        <v>935</v>
      </c>
      <c r="AC162" s="82">
        <f t="shared" si="56"/>
        <v>984</v>
      </c>
      <c r="AD162" s="59">
        <f t="shared" si="57"/>
        <v>1033</v>
      </c>
      <c r="AE162" s="59">
        <f t="shared" si="57"/>
        <v>1082</v>
      </c>
      <c r="AF162" s="59">
        <f t="shared" si="57"/>
        <v>1132</v>
      </c>
      <c r="AG162" s="59">
        <f t="shared" si="57"/>
        <v>1181</v>
      </c>
      <c r="AH162" s="86">
        <f t="shared" si="57"/>
        <v>1230</v>
      </c>
      <c r="AI162" s="59">
        <f t="shared" si="57"/>
        <v>1279</v>
      </c>
      <c r="AJ162" s="59">
        <f t="shared" si="57"/>
        <v>1329</v>
      </c>
      <c r="AK162" s="59">
        <f t="shared" si="57"/>
        <v>1378</v>
      </c>
      <c r="AL162" s="59">
        <f t="shared" si="57"/>
        <v>1427</v>
      </c>
      <c r="AM162" s="82">
        <f t="shared" si="57"/>
        <v>1476</v>
      </c>
      <c r="AN162" s="91">
        <f t="shared" si="57"/>
        <v>1722</v>
      </c>
    </row>
    <row r="163" spans="1:40" x14ac:dyDescent="0.25">
      <c r="A163" s="52">
        <f>'Pokemon Data'!A162</f>
        <v>161</v>
      </c>
      <c r="B163" s="52" t="str">
        <f>'Pokemon Data'!B162</f>
        <v>Sentret</v>
      </c>
      <c r="C163" s="57">
        <f>'Pokemon Data'!E162</f>
        <v>81</v>
      </c>
      <c r="D163" s="57">
        <f>'Pokemon Data'!I162</f>
        <v>198</v>
      </c>
      <c r="E163" s="57">
        <f>'Pokemon Data'!J162</f>
        <v>205</v>
      </c>
      <c r="F163" s="57">
        <f>'Pokemon Data'!K162</f>
        <v>188</v>
      </c>
      <c r="G163" s="57">
        <f t="shared" si="46"/>
        <v>213</v>
      </c>
      <c r="H163" s="57">
        <f t="shared" si="47"/>
        <v>220</v>
      </c>
      <c r="I163" s="57">
        <f t="shared" si="48"/>
        <v>203</v>
      </c>
      <c r="J163" s="82">
        <f t="shared" ref="J163:S172" si="58">MAX(10,INT(SQRT($G163*$I163)*$H163*J$1^2/10))</f>
        <v>40</v>
      </c>
      <c r="K163" s="59">
        <f t="shared" si="58"/>
        <v>126</v>
      </c>
      <c r="L163" s="59">
        <f t="shared" si="58"/>
        <v>212</v>
      </c>
      <c r="M163" s="59">
        <f t="shared" si="58"/>
        <v>299</v>
      </c>
      <c r="N163" s="86">
        <f t="shared" si="58"/>
        <v>385</v>
      </c>
      <c r="O163" s="59">
        <f t="shared" si="58"/>
        <v>471</v>
      </c>
      <c r="P163" s="59">
        <f t="shared" si="58"/>
        <v>557</v>
      </c>
      <c r="Q163" s="59">
        <f t="shared" si="58"/>
        <v>644</v>
      </c>
      <c r="R163" s="59">
        <f t="shared" si="58"/>
        <v>730</v>
      </c>
      <c r="S163" s="82">
        <f t="shared" si="58"/>
        <v>816</v>
      </c>
      <c r="T163" s="59">
        <f t="shared" ref="T163:AC172" si="59">MAX(10,INT(SQRT($G163*$I163)*$H163*T$1^2/10))</f>
        <v>898</v>
      </c>
      <c r="U163" s="59">
        <f t="shared" si="59"/>
        <v>979</v>
      </c>
      <c r="V163" s="59">
        <f t="shared" si="59"/>
        <v>1061</v>
      </c>
      <c r="W163" s="59">
        <f t="shared" si="59"/>
        <v>1143</v>
      </c>
      <c r="X163" s="86">
        <f t="shared" si="59"/>
        <v>1224</v>
      </c>
      <c r="Y163" s="59">
        <f t="shared" si="59"/>
        <v>1306</v>
      </c>
      <c r="Z163" s="59">
        <f t="shared" si="59"/>
        <v>1387</v>
      </c>
      <c r="AA163" s="59">
        <f t="shared" si="59"/>
        <v>1469</v>
      </c>
      <c r="AB163" s="59">
        <f t="shared" si="59"/>
        <v>1551</v>
      </c>
      <c r="AC163" s="82">
        <f t="shared" si="59"/>
        <v>1632</v>
      </c>
      <c r="AD163" s="59">
        <f t="shared" ref="AD163:AN172" si="60">MAX(10,INT(SQRT($G163*$I163)*$H163*AD$1^2/10))</f>
        <v>1714</v>
      </c>
      <c r="AE163" s="59">
        <f t="shared" si="60"/>
        <v>1795</v>
      </c>
      <c r="AF163" s="59">
        <f t="shared" si="60"/>
        <v>1877</v>
      </c>
      <c r="AG163" s="59">
        <f t="shared" si="60"/>
        <v>1959</v>
      </c>
      <c r="AH163" s="86">
        <f t="shared" si="60"/>
        <v>2040</v>
      </c>
      <c r="AI163" s="59">
        <f t="shared" si="60"/>
        <v>2122</v>
      </c>
      <c r="AJ163" s="59">
        <f t="shared" si="60"/>
        <v>2204</v>
      </c>
      <c r="AK163" s="59">
        <f t="shared" si="60"/>
        <v>2285</v>
      </c>
      <c r="AL163" s="59">
        <f t="shared" si="60"/>
        <v>2367</v>
      </c>
      <c r="AM163" s="82">
        <f t="shared" si="60"/>
        <v>2449</v>
      </c>
      <c r="AN163" s="91">
        <f t="shared" si="60"/>
        <v>2857</v>
      </c>
    </row>
    <row r="164" spans="1:40" x14ac:dyDescent="0.25">
      <c r="A164" s="52">
        <f>'Pokemon Data'!A163</f>
        <v>162</v>
      </c>
      <c r="B164" s="52" t="str">
        <f>'Pokemon Data'!B163</f>
        <v>Furret</v>
      </c>
      <c r="C164" s="57">
        <f>'Pokemon Data'!E163</f>
        <v>81</v>
      </c>
      <c r="D164" s="57">
        <f>'Pokemon Data'!I163</f>
        <v>111</v>
      </c>
      <c r="E164" s="57">
        <f>'Pokemon Data'!J163</f>
        <v>79</v>
      </c>
      <c r="F164" s="57">
        <f>'Pokemon Data'!K163</f>
        <v>73</v>
      </c>
      <c r="G164" s="57">
        <f t="shared" si="46"/>
        <v>126</v>
      </c>
      <c r="H164" s="57">
        <f t="shared" si="47"/>
        <v>94</v>
      </c>
      <c r="I164" s="57">
        <f t="shared" si="48"/>
        <v>88</v>
      </c>
      <c r="J164" s="82">
        <f t="shared" si="58"/>
        <v>10</v>
      </c>
      <c r="K164" s="59">
        <f t="shared" si="58"/>
        <v>27</v>
      </c>
      <c r="L164" s="59">
        <f t="shared" si="58"/>
        <v>46</v>
      </c>
      <c r="M164" s="59">
        <f t="shared" si="58"/>
        <v>64</v>
      </c>
      <c r="N164" s="86">
        <f t="shared" si="58"/>
        <v>83</v>
      </c>
      <c r="O164" s="59">
        <f t="shared" si="58"/>
        <v>102</v>
      </c>
      <c r="P164" s="59">
        <f t="shared" si="58"/>
        <v>120</v>
      </c>
      <c r="Q164" s="59">
        <f t="shared" si="58"/>
        <v>139</v>
      </c>
      <c r="R164" s="59">
        <f t="shared" si="58"/>
        <v>158</v>
      </c>
      <c r="S164" s="82">
        <f t="shared" si="58"/>
        <v>176</v>
      </c>
      <c r="T164" s="59">
        <f t="shared" si="59"/>
        <v>194</v>
      </c>
      <c r="U164" s="59">
        <f t="shared" si="59"/>
        <v>212</v>
      </c>
      <c r="V164" s="59">
        <f t="shared" si="59"/>
        <v>229</v>
      </c>
      <c r="W164" s="59">
        <f t="shared" si="59"/>
        <v>247</v>
      </c>
      <c r="X164" s="86">
        <f t="shared" si="59"/>
        <v>264</v>
      </c>
      <c r="Y164" s="59">
        <f t="shared" si="59"/>
        <v>282</v>
      </c>
      <c r="Z164" s="59">
        <f t="shared" si="59"/>
        <v>300</v>
      </c>
      <c r="AA164" s="59">
        <f t="shared" si="59"/>
        <v>317</v>
      </c>
      <c r="AB164" s="59">
        <f t="shared" si="59"/>
        <v>335</v>
      </c>
      <c r="AC164" s="82">
        <f t="shared" si="59"/>
        <v>353</v>
      </c>
      <c r="AD164" s="59">
        <f t="shared" si="60"/>
        <v>370</v>
      </c>
      <c r="AE164" s="59">
        <f t="shared" si="60"/>
        <v>388</v>
      </c>
      <c r="AF164" s="59">
        <f t="shared" si="60"/>
        <v>406</v>
      </c>
      <c r="AG164" s="59">
        <f t="shared" si="60"/>
        <v>423</v>
      </c>
      <c r="AH164" s="86">
        <f t="shared" si="60"/>
        <v>441</v>
      </c>
      <c r="AI164" s="59">
        <f t="shared" si="60"/>
        <v>459</v>
      </c>
      <c r="AJ164" s="59">
        <f t="shared" si="60"/>
        <v>476</v>
      </c>
      <c r="AK164" s="59">
        <f t="shared" si="60"/>
        <v>494</v>
      </c>
      <c r="AL164" s="59">
        <f t="shared" si="60"/>
        <v>512</v>
      </c>
      <c r="AM164" s="82">
        <f t="shared" si="60"/>
        <v>529</v>
      </c>
      <c r="AN164" s="91">
        <f t="shared" si="60"/>
        <v>618</v>
      </c>
    </row>
    <row r="165" spans="1:40" x14ac:dyDescent="0.25">
      <c r="A165" s="52">
        <f>'Pokemon Data'!A164</f>
        <v>163</v>
      </c>
      <c r="B165" s="52" t="str">
        <f>'Pokemon Data'!B164</f>
        <v>Hoothoot</v>
      </c>
      <c r="C165" s="57">
        <f>'Pokemon Data'!E164</f>
        <v>82</v>
      </c>
      <c r="D165" s="57">
        <f>'Pokemon Data'!I164</f>
        <v>198</v>
      </c>
      <c r="E165" s="57">
        <f>'Pokemon Data'!J164</f>
        <v>148</v>
      </c>
      <c r="F165" s="57">
        <f>'Pokemon Data'!K164</f>
        <v>125</v>
      </c>
      <c r="G165" s="57">
        <f t="shared" si="46"/>
        <v>213</v>
      </c>
      <c r="H165" s="57">
        <f t="shared" si="47"/>
        <v>163</v>
      </c>
      <c r="I165" s="57">
        <f t="shared" si="48"/>
        <v>140</v>
      </c>
      <c r="J165" s="82">
        <f t="shared" si="58"/>
        <v>24</v>
      </c>
      <c r="K165" s="59">
        <f t="shared" si="58"/>
        <v>77</v>
      </c>
      <c r="L165" s="59">
        <f t="shared" si="58"/>
        <v>131</v>
      </c>
      <c r="M165" s="59">
        <f t="shared" si="58"/>
        <v>184</v>
      </c>
      <c r="N165" s="86">
        <f t="shared" si="58"/>
        <v>237</v>
      </c>
      <c r="O165" s="59">
        <f t="shared" si="58"/>
        <v>290</v>
      </c>
      <c r="P165" s="59">
        <f t="shared" si="58"/>
        <v>343</v>
      </c>
      <c r="Q165" s="59">
        <f t="shared" si="58"/>
        <v>396</v>
      </c>
      <c r="R165" s="59">
        <f t="shared" si="58"/>
        <v>449</v>
      </c>
      <c r="S165" s="82">
        <f t="shared" si="58"/>
        <v>502</v>
      </c>
      <c r="T165" s="59">
        <f t="shared" si="59"/>
        <v>552</v>
      </c>
      <c r="U165" s="59">
        <f t="shared" si="59"/>
        <v>602</v>
      </c>
      <c r="V165" s="59">
        <f t="shared" si="59"/>
        <v>653</v>
      </c>
      <c r="W165" s="59">
        <f t="shared" si="59"/>
        <v>703</v>
      </c>
      <c r="X165" s="86">
        <f t="shared" si="59"/>
        <v>753</v>
      </c>
      <c r="Y165" s="59">
        <f t="shared" si="59"/>
        <v>803</v>
      </c>
      <c r="Z165" s="59">
        <f t="shared" si="59"/>
        <v>853</v>
      </c>
      <c r="AA165" s="59">
        <f t="shared" si="59"/>
        <v>904</v>
      </c>
      <c r="AB165" s="59">
        <f t="shared" si="59"/>
        <v>954</v>
      </c>
      <c r="AC165" s="82">
        <f t="shared" si="59"/>
        <v>1004</v>
      </c>
      <c r="AD165" s="59">
        <f t="shared" si="60"/>
        <v>1054</v>
      </c>
      <c r="AE165" s="59">
        <f t="shared" si="60"/>
        <v>1105</v>
      </c>
      <c r="AF165" s="59">
        <f t="shared" si="60"/>
        <v>1155</v>
      </c>
      <c r="AG165" s="59">
        <f t="shared" si="60"/>
        <v>1205</v>
      </c>
      <c r="AH165" s="86">
        <f t="shared" si="60"/>
        <v>1255</v>
      </c>
      <c r="AI165" s="59">
        <f t="shared" si="60"/>
        <v>1306</v>
      </c>
      <c r="AJ165" s="59">
        <f t="shared" si="60"/>
        <v>1356</v>
      </c>
      <c r="AK165" s="59">
        <f t="shared" si="60"/>
        <v>1406</v>
      </c>
      <c r="AL165" s="59">
        <f t="shared" si="60"/>
        <v>1456</v>
      </c>
      <c r="AM165" s="82">
        <f t="shared" si="60"/>
        <v>1506</v>
      </c>
      <c r="AN165" s="91">
        <f t="shared" si="60"/>
        <v>1758</v>
      </c>
    </row>
    <row r="166" spans="1:40" x14ac:dyDescent="0.25">
      <c r="A166" s="52">
        <f>'Pokemon Data'!A165</f>
        <v>164</v>
      </c>
      <c r="B166" s="52" t="str">
        <f>'Pokemon Data'!B165</f>
        <v>Noctowl</v>
      </c>
      <c r="C166" s="57">
        <f>'Pokemon Data'!E165</f>
        <v>82</v>
      </c>
      <c r="D166" s="57">
        <f>'Pokemon Data'!I165</f>
        <v>155</v>
      </c>
      <c r="E166" s="57">
        <f>'Pokemon Data'!J165</f>
        <v>67</v>
      </c>
      <c r="F166" s="57">
        <f>'Pokemon Data'!K165</f>
        <v>88</v>
      </c>
      <c r="G166" s="57">
        <f t="shared" si="46"/>
        <v>170</v>
      </c>
      <c r="H166" s="57">
        <f t="shared" si="47"/>
        <v>82</v>
      </c>
      <c r="I166" s="57">
        <f t="shared" si="48"/>
        <v>103</v>
      </c>
      <c r="J166" s="82">
        <f t="shared" si="58"/>
        <v>10</v>
      </c>
      <c r="K166" s="59">
        <f t="shared" si="58"/>
        <v>30</v>
      </c>
      <c r="L166" s="59">
        <f t="shared" si="58"/>
        <v>50</v>
      </c>
      <c r="M166" s="59">
        <f t="shared" si="58"/>
        <v>70</v>
      </c>
      <c r="N166" s="86">
        <f t="shared" si="58"/>
        <v>91</v>
      </c>
      <c r="O166" s="59">
        <f t="shared" si="58"/>
        <v>111</v>
      </c>
      <c r="P166" s="59">
        <f t="shared" si="58"/>
        <v>132</v>
      </c>
      <c r="Q166" s="59">
        <f t="shared" si="58"/>
        <v>152</v>
      </c>
      <c r="R166" s="59">
        <f t="shared" si="58"/>
        <v>173</v>
      </c>
      <c r="S166" s="82">
        <f t="shared" si="58"/>
        <v>193</v>
      </c>
      <c r="T166" s="59">
        <f t="shared" si="59"/>
        <v>213</v>
      </c>
      <c r="U166" s="59">
        <f t="shared" si="59"/>
        <v>232</v>
      </c>
      <c r="V166" s="59">
        <f t="shared" si="59"/>
        <v>251</v>
      </c>
      <c r="W166" s="59">
        <f t="shared" si="59"/>
        <v>271</v>
      </c>
      <c r="X166" s="86">
        <f t="shared" si="59"/>
        <v>290</v>
      </c>
      <c r="Y166" s="59">
        <f t="shared" si="59"/>
        <v>309</v>
      </c>
      <c r="Z166" s="59">
        <f t="shared" si="59"/>
        <v>329</v>
      </c>
      <c r="AA166" s="59">
        <f t="shared" si="59"/>
        <v>348</v>
      </c>
      <c r="AB166" s="59">
        <f t="shared" si="59"/>
        <v>367</v>
      </c>
      <c r="AC166" s="82">
        <f t="shared" si="59"/>
        <v>387</v>
      </c>
      <c r="AD166" s="59">
        <f t="shared" si="60"/>
        <v>406</v>
      </c>
      <c r="AE166" s="59">
        <f t="shared" si="60"/>
        <v>425</v>
      </c>
      <c r="AF166" s="59">
        <f t="shared" si="60"/>
        <v>445</v>
      </c>
      <c r="AG166" s="59">
        <f t="shared" si="60"/>
        <v>464</v>
      </c>
      <c r="AH166" s="86">
        <f t="shared" si="60"/>
        <v>484</v>
      </c>
      <c r="AI166" s="59">
        <f t="shared" si="60"/>
        <v>503</v>
      </c>
      <c r="AJ166" s="59">
        <f t="shared" si="60"/>
        <v>522</v>
      </c>
      <c r="AK166" s="59">
        <f t="shared" si="60"/>
        <v>542</v>
      </c>
      <c r="AL166" s="59">
        <f t="shared" si="60"/>
        <v>561</v>
      </c>
      <c r="AM166" s="82">
        <f t="shared" si="60"/>
        <v>580</v>
      </c>
      <c r="AN166" s="91">
        <f t="shared" si="60"/>
        <v>677</v>
      </c>
    </row>
    <row r="167" spans="1:40" x14ac:dyDescent="0.25">
      <c r="A167" s="52">
        <f>'Pokemon Data'!A166</f>
        <v>165</v>
      </c>
      <c r="B167" s="52" t="str">
        <f>'Pokemon Data'!B166</f>
        <v>Ledyba</v>
      </c>
      <c r="C167" s="57">
        <f>'Pokemon Data'!E166</f>
        <v>83</v>
      </c>
      <c r="D167" s="57">
        <f>'Pokemon Data'!I166</f>
        <v>225</v>
      </c>
      <c r="E167" s="57">
        <f>'Pokemon Data'!J166</f>
        <v>145</v>
      </c>
      <c r="F167" s="57">
        <f>'Pokemon Data'!K166</f>
        <v>156</v>
      </c>
      <c r="G167" s="57">
        <f t="shared" si="46"/>
        <v>240</v>
      </c>
      <c r="H167" s="57">
        <f t="shared" si="47"/>
        <v>160</v>
      </c>
      <c r="I167" s="57">
        <f t="shared" si="48"/>
        <v>171</v>
      </c>
      <c r="J167" s="82">
        <f t="shared" si="58"/>
        <v>28</v>
      </c>
      <c r="K167" s="59">
        <f t="shared" si="58"/>
        <v>89</v>
      </c>
      <c r="L167" s="59">
        <f t="shared" si="58"/>
        <v>150</v>
      </c>
      <c r="M167" s="59">
        <f t="shared" si="58"/>
        <v>211</v>
      </c>
      <c r="N167" s="86">
        <f t="shared" si="58"/>
        <v>273</v>
      </c>
      <c r="O167" s="59">
        <f t="shared" si="58"/>
        <v>334</v>
      </c>
      <c r="P167" s="59">
        <f t="shared" si="58"/>
        <v>395</v>
      </c>
      <c r="Q167" s="59">
        <f t="shared" si="58"/>
        <v>456</v>
      </c>
      <c r="R167" s="59">
        <f t="shared" si="58"/>
        <v>517</v>
      </c>
      <c r="S167" s="82">
        <f t="shared" si="58"/>
        <v>578</v>
      </c>
      <c r="T167" s="59">
        <f t="shared" si="59"/>
        <v>636</v>
      </c>
      <c r="U167" s="59">
        <f t="shared" si="59"/>
        <v>694</v>
      </c>
      <c r="V167" s="59">
        <f t="shared" si="59"/>
        <v>752</v>
      </c>
      <c r="W167" s="59">
        <f t="shared" si="59"/>
        <v>809</v>
      </c>
      <c r="X167" s="86">
        <f t="shared" si="59"/>
        <v>867</v>
      </c>
      <c r="Y167" s="59">
        <f t="shared" si="59"/>
        <v>925</v>
      </c>
      <c r="Z167" s="59">
        <f t="shared" si="59"/>
        <v>983</v>
      </c>
      <c r="AA167" s="59">
        <f t="shared" si="59"/>
        <v>1041</v>
      </c>
      <c r="AB167" s="59">
        <f t="shared" si="59"/>
        <v>1098</v>
      </c>
      <c r="AC167" s="82">
        <f t="shared" si="59"/>
        <v>1156</v>
      </c>
      <c r="AD167" s="59">
        <f t="shared" si="60"/>
        <v>1214</v>
      </c>
      <c r="AE167" s="59">
        <f t="shared" si="60"/>
        <v>1272</v>
      </c>
      <c r="AF167" s="59">
        <f t="shared" si="60"/>
        <v>1330</v>
      </c>
      <c r="AG167" s="59">
        <f t="shared" si="60"/>
        <v>1388</v>
      </c>
      <c r="AH167" s="86">
        <f t="shared" si="60"/>
        <v>1446</v>
      </c>
      <c r="AI167" s="59">
        <f t="shared" si="60"/>
        <v>1503</v>
      </c>
      <c r="AJ167" s="59">
        <f t="shared" si="60"/>
        <v>1561</v>
      </c>
      <c r="AK167" s="59">
        <f t="shared" si="60"/>
        <v>1619</v>
      </c>
      <c r="AL167" s="59">
        <f t="shared" si="60"/>
        <v>1677</v>
      </c>
      <c r="AM167" s="82">
        <f t="shared" si="60"/>
        <v>1735</v>
      </c>
      <c r="AN167" s="91">
        <f t="shared" si="60"/>
        <v>2024</v>
      </c>
    </row>
    <row r="168" spans="1:40" x14ac:dyDescent="0.25">
      <c r="A168" s="52">
        <f>'Pokemon Data'!A167</f>
        <v>166</v>
      </c>
      <c r="B168" s="52" t="str">
        <f>'Pokemon Data'!B167</f>
        <v>Ledian</v>
      </c>
      <c r="C168" s="57">
        <f>'Pokemon Data'!E167</f>
        <v>83</v>
      </c>
      <c r="D168" s="57">
        <f>'Pokemon Data'!I167</f>
        <v>120</v>
      </c>
      <c r="E168" s="57">
        <f>'Pokemon Data'!J167</f>
        <v>72</v>
      </c>
      <c r="F168" s="57">
        <f>'Pokemon Data'!K167</f>
        <v>118</v>
      </c>
      <c r="G168" s="57">
        <f t="shared" si="46"/>
        <v>135</v>
      </c>
      <c r="H168" s="57">
        <f t="shared" si="47"/>
        <v>87</v>
      </c>
      <c r="I168" s="57">
        <f t="shared" si="48"/>
        <v>133</v>
      </c>
      <c r="J168" s="82">
        <f t="shared" si="58"/>
        <v>10</v>
      </c>
      <c r="K168" s="59">
        <f t="shared" si="58"/>
        <v>32</v>
      </c>
      <c r="L168" s="59">
        <f t="shared" si="58"/>
        <v>54</v>
      </c>
      <c r="M168" s="59">
        <f t="shared" si="58"/>
        <v>76</v>
      </c>
      <c r="N168" s="86">
        <f t="shared" si="58"/>
        <v>98</v>
      </c>
      <c r="O168" s="59">
        <f t="shared" si="58"/>
        <v>120</v>
      </c>
      <c r="P168" s="59">
        <f t="shared" si="58"/>
        <v>142</v>
      </c>
      <c r="Q168" s="59">
        <f t="shared" si="58"/>
        <v>164</v>
      </c>
      <c r="R168" s="59">
        <f t="shared" si="58"/>
        <v>186</v>
      </c>
      <c r="S168" s="82">
        <f t="shared" si="58"/>
        <v>208</v>
      </c>
      <c r="T168" s="59">
        <f t="shared" si="59"/>
        <v>228</v>
      </c>
      <c r="U168" s="59">
        <f t="shared" si="59"/>
        <v>249</v>
      </c>
      <c r="V168" s="59">
        <f t="shared" si="59"/>
        <v>270</v>
      </c>
      <c r="W168" s="59">
        <f t="shared" si="59"/>
        <v>291</v>
      </c>
      <c r="X168" s="86">
        <f t="shared" si="59"/>
        <v>312</v>
      </c>
      <c r="Y168" s="59">
        <f t="shared" si="59"/>
        <v>332</v>
      </c>
      <c r="Z168" s="59">
        <f t="shared" si="59"/>
        <v>353</v>
      </c>
      <c r="AA168" s="59">
        <f t="shared" si="59"/>
        <v>374</v>
      </c>
      <c r="AB168" s="59">
        <f t="shared" si="59"/>
        <v>395</v>
      </c>
      <c r="AC168" s="82">
        <f t="shared" si="59"/>
        <v>416</v>
      </c>
      <c r="AD168" s="59">
        <f t="shared" si="60"/>
        <v>436</v>
      </c>
      <c r="AE168" s="59">
        <f t="shared" si="60"/>
        <v>457</v>
      </c>
      <c r="AF168" s="59">
        <f t="shared" si="60"/>
        <v>478</v>
      </c>
      <c r="AG168" s="59">
        <f t="shared" si="60"/>
        <v>499</v>
      </c>
      <c r="AH168" s="86">
        <f t="shared" si="60"/>
        <v>520</v>
      </c>
      <c r="AI168" s="59">
        <f t="shared" si="60"/>
        <v>540</v>
      </c>
      <c r="AJ168" s="59">
        <f t="shared" si="60"/>
        <v>561</v>
      </c>
      <c r="AK168" s="59">
        <f t="shared" si="60"/>
        <v>582</v>
      </c>
      <c r="AL168" s="59">
        <f t="shared" si="60"/>
        <v>603</v>
      </c>
      <c r="AM168" s="82">
        <f t="shared" si="60"/>
        <v>624</v>
      </c>
      <c r="AN168" s="91">
        <f t="shared" si="60"/>
        <v>728</v>
      </c>
    </row>
    <row r="169" spans="1:40" x14ac:dyDescent="0.25">
      <c r="A169" s="52">
        <f>'Pokemon Data'!A168</f>
        <v>167</v>
      </c>
      <c r="B169" s="52" t="str">
        <f>'Pokemon Data'!B168</f>
        <v>Spinarak</v>
      </c>
      <c r="C169" s="57">
        <f>'Pokemon Data'!E168</f>
        <v>84</v>
      </c>
      <c r="D169" s="57">
        <f>'Pokemon Data'!I168</f>
        <v>146</v>
      </c>
      <c r="E169" s="57">
        <f>'Pokemon Data'!J168</f>
        <v>107</v>
      </c>
      <c r="F169" s="57">
        <f>'Pokemon Data'!K168</f>
        <v>179</v>
      </c>
      <c r="G169" s="57">
        <f t="shared" si="46"/>
        <v>161</v>
      </c>
      <c r="H169" s="57">
        <f t="shared" si="47"/>
        <v>122</v>
      </c>
      <c r="I169" s="57">
        <f t="shared" si="48"/>
        <v>194</v>
      </c>
      <c r="J169" s="82">
        <f t="shared" si="58"/>
        <v>19</v>
      </c>
      <c r="K169" s="59">
        <f t="shared" si="58"/>
        <v>59</v>
      </c>
      <c r="L169" s="59">
        <f t="shared" si="58"/>
        <v>100</v>
      </c>
      <c r="M169" s="59">
        <f t="shared" si="58"/>
        <v>140</v>
      </c>
      <c r="N169" s="86">
        <f t="shared" si="58"/>
        <v>181</v>
      </c>
      <c r="O169" s="59">
        <f t="shared" si="58"/>
        <v>222</v>
      </c>
      <c r="P169" s="59">
        <f t="shared" si="58"/>
        <v>262</v>
      </c>
      <c r="Q169" s="59">
        <f t="shared" si="58"/>
        <v>303</v>
      </c>
      <c r="R169" s="59">
        <f t="shared" si="58"/>
        <v>344</v>
      </c>
      <c r="S169" s="82">
        <f t="shared" si="58"/>
        <v>384</v>
      </c>
      <c r="T169" s="59">
        <f t="shared" si="59"/>
        <v>423</v>
      </c>
      <c r="U169" s="59">
        <f t="shared" si="59"/>
        <v>461</v>
      </c>
      <c r="V169" s="59">
        <f t="shared" si="59"/>
        <v>500</v>
      </c>
      <c r="W169" s="59">
        <f t="shared" si="59"/>
        <v>538</v>
      </c>
      <c r="X169" s="86">
        <f t="shared" si="59"/>
        <v>577</v>
      </c>
      <c r="Y169" s="59">
        <f t="shared" si="59"/>
        <v>615</v>
      </c>
      <c r="Z169" s="59">
        <f t="shared" si="59"/>
        <v>654</v>
      </c>
      <c r="AA169" s="59">
        <f t="shared" si="59"/>
        <v>692</v>
      </c>
      <c r="AB169" s="59">
        <f t="shared" si="59"/>
        <v>731</v>
      </c>
      <c r="AC169" s="82">
        <f t="shared" si="59"/>
        <v>769</v>
      </c>
      <c r="AD169" s="59">
        <f t="shared" si="60"/>
        <v>807</v>
      </c>
      <c r="AE169" s="59">
        <f t="shared" si="60"/>
        <v>846</v>
      </c>
      <c r="AF169" s="59">
        <f t="shared" si="60"/>
        <v>884</v>
      </c>
      <c r="AG169" s="59">
        <f t="shared" si="60"/>
        <v>923</v>
      </c>
      <c r="AH169" s="86">
        <f t="shared" si="60"/>
        <v>961</v>
      </c>
      <c r="AI169" s="59">
        <f t="shared" si="60"/>
        <v>1000</v>
      </c>
      <c r="AJ169" s="59">
        <f t="shared" si="60"/>
        <v>1038</v>
      </c>
      <c r="AK169" s="59">
        <f t="shared" si="60"/>
        <v>1077</v>
      </c>
      <c r="AL169" s="59">
        <f t="shared" si="60"/>
        <v>1115</v>
      </c>
      <c r="AM169" s="82">
        <f t="shared" si="60"/>
        <v>1154</v>
      </c>
      <c r="AN169" s="91">
        <f t="shared" si="60"/>
        <v>1346</v>
      </c>
    </row>
    <row r="170" spans="1:40" x14ac:dyDescent="0.25">
      <c r="A170" s="52">
        <f>'Pokemon Data'!A169</f>
        <v>168</v>
      </c>
      <c r="B170" s="52" t="str">
        <f>'Pokemon Data'!B169</f>
        <v>Ariados</v>
      </c>
      <c r="C170" s="57">
        <f>'Pokemon Data'!E169</f>
        <v>84</v>
      </c>
      <c r="D170" s="57">
        <f>'Pokemon Data'!I169</f>
        <v>120</v>
      </c>
      <c r="E170" s="57">
        <f>'Pokemon Data'!J169</f>
        <v>105</v>
      </c>
      <c r="F170" s="57">
        <f>'Pokemon Data'!K169</f>
        <v>73</v>
      </c>
      <c r="G170" s="57">
        <f t="shared" si="46"/>
        <v>135</v>
      </c>
      <c r="H170" s="57">
        <f t="shared" si="47"/>
        <v>120</v>
      </c>
      <c r="I170" s="57">
        <f t="shared" si="48"/>
        <v>88</v>
      </c>
      <c r="J170" s="82">
        <f t="shared" si="58"/>
        <v>11</v>
      </c>
      <c r="K170" s="59">
        <f t="shared" si="58"/>
        <v>36</v>
      </c>
      <c r="L170" s="59">
        <f t="shared" si="58"/>
        <v>60</v>
      </c>
      <c r="M170" s="59">
        <f t="shared" si="58"/>
        <v>85</v>
      </c>
      <c r="N170" s="86">
        <f t="shared" si="58"/>
        <v>110</v>
      </c>
      <c r="O170" s="59">
        <f t="shared" si="58"/>
        <v>134</v>
      </c>
      <c r="P170" s="59">
        <f t="shared" si="58"/>
        <v>159</v>
      </c>
      <c r="Q170" s="59">
        <f t="shared" si="58"/>
        <v>184</v>
      </c>
      <c r="R170" s="59">
        <f t="shared" si="58"/>
        <v>208</v>
      </c>
      <c r="S170" s="82">
        <f t="shared" si="58"/>
        <v>233</v>
      </c>
      <c r="T170" s="59">
        <f t="shared" si="59"/>
        <v>256</v>
      </c>
      <c r="U170" s="59">
        <f t="shared" si="59"/>
        <v>280</v>
      </c>
      <c r="V170" s="59">
        <f t="shared" si="59"/>
        <v>303</v>
      </c>
      <c r="W170" s="59">
        <f t="shared" si="59"/>
        <v>326</v>
      </c>
      <c r="X170" s="86">
        <f t="shared" si="59"/>
        <v>350</v>
      </c>
      <c r="Y170" s="59">
        <f t="shared" si="59"/>
        <v>373</v>
      </c>
      <c r="Z170" s="59">
        <f t="shared" si="59"/>
        <v>396</v>
      </c>
      <c r="AA170" s="59">
        <f t="shared" si="59"/>
        <v>420</v>
      </c>
      <c r="AB170" s="59">
        <f t="shared" si="59"/>
        <v>443</v>
      </c>
      <c r="AC170" s="82">
        <f t="shared" si="59"/>
        <v>466</v>
      </c>
      <c r="AD170" s="59">
        <f t="shared" si="60"/>
        <v>490</v>
      </c>
      <c r="AE170" s="59">
        <f t="shared" si="60"/>
        <v>513</v>
      </c>
      <c r="AF170" s="59">
        <f t="shared" si="60"/>
        <v>536</v>
      </c>
      <c r="AG170" s="59">
        <f t="shared" si="60"/>
        <v>560</v>
      </c>
      <c r="AH170" s="86">
        <f t="shared" si="60"/>
        <v>583</v>
      </c>
      <c r="AI170" s="59">
        <f t="shared" si="60"/>
        <v>606</v>
      </c>
      <c r="AJ170" s="59">
        <f t="shared" si="60"/>
        <v>630</v>
      </c>
      <c r="AK170" s="59">
        <f t="shared" si="60"/>
        <v>653</v>
      </c>
      <c r="AL170" s="59">
        <f t="shared" si="60"/>
        <v>676</v>
      </c>
      <c r="AM170" s="82">
        <f t="shared" si="60"/>
        <v>700</v>
      </c>
      <c r="AN170" s="91">
        <f t="shared" si="60"/>
        <v>816</v>
      </c>
    </row>
    <row r="171" spans="1:40" x14ac:dyDescent="0.25">
      <c r="A171" s="52">
        <f>'Pokemon Data'!A170</f>
        <v>169</v>
      </c>
      <c r="B171" s="52" t="str">
        <f>'Pokemon Data'!B170</f>
        <v>Crobat</v>
      </c>
      <c r="C171" s="57">
        <f>'Pokemon Data'!E170</f>
        <v>17</v>
      </c>
      <c r="D171" s="57">
        <f>'Pokemon Data'!I170</f>
        <v>172</v>
      </c>
      <c r="E171" s="57">
        <f>'Pokemon Data'!J170</f>
        <v>161</v>
      </c>
      <c r="F171" s="57">
        <f>'Pokemon Data'!K170</f>
        <v>124</v>
      </c>
      <c r="G171" s="57">
        <f t="shared" si="46"/>
        <v>187</v>
      </c>
      <c r="H171" s="57">
        <f t="shared" si="47"/>
        <v>176</v>
      </c>
      <c r="I171" s="57">
        <f t="shared" si="48"/>
        <v>139</v>
      </c>
      <c r="J171" s="82">
        <f t="shared" si="58"/>
        <v>25</v>
      </c>
      <c r="K171" s="59">
        <f t="shared" si="58"/>
        <v>78</v>
      </c>
      <c r="L171" s="59">
        <f t="shared" si="58"/>
        <v>132</v>
      </c>
      <c r="M171" s="59">
        <f t="shared" si="58"/>
        <v>185</v>
      </c>
      <c r="N171" s="86">
        <f t="shared" si="58"/>
        <v>239</v>
      </c>
      <c r="O171" s="59">
        <f t="shared" si="58"/>
        <v>292</v>
      </c>
      <c r="P171" s="59">
        <f t="shared" si="58"/>
        <v>346</v>
      </c>
      <c r="Q171" s="59">
        <f t="shared" si="58"/>
        <v>399</v>
      </c>
      <c r="R171" s="59">
        <f t="shared" si="58"/>
        <v>453</v>
      </c>
      <c r="S171" s="82">
        <f t="shared" si="58"/>
        <v>506</v>
      </c>
      <c r="T171" s="59">
        <f t="shared" si="59"/>
        <v>557</v>
      </c>
      <c r="U171" s="59">
        <f t="shared" si="59"/>
        <v>607</v>
      </c>
      <c r="V171" s="59">
        <f t="shared" si="59"/>
        <v>658</v>
      </c>
      <c r="W171" s="59">
        <f t="shared" si="59"/>
        <v>708</v>
      </c>
      <c r="X171" s="86">
        <f t="shared" si="59"/>
        <v>759</v>
      </c>
      <c r="Y171" s="59">
        <f t="shared" si="59"/>
        <v>810</v>
      </c>
      <c r="Z171" s="59">
        <f t="shared" si="59"/>
        <v>860</v>
      </c>
      <c r="AA171" s="59">
        <f t="shared" si="59"/>
        <v>911</v>
      </c>
      <c r="AB171" s="59">
        <f t="shared" si="59"/>
        <v>962</v>
      </c>
      <c r="AC171" s="82">
        <f t="shared" si="59"/>
        <v>1012</v>
      </c>
      <c r="AD171" s="59">
        <f t="shared" si="60"/>
        <v>1063</v>
      </c>
      <c r="AE171" s="59">
        <f t="shared" si="60"/>
        <v>1113</v>
      </c>
      <c r="AF171" s="59">
        <f t="shared" si="60"/>
        <v>1164</v>
      </c>
      <c r="AG171" s="59">
        <f t="shared" si="60"/>
        <v>1215</v>
      </c>
      <c r="AH171" s="86">
        <f t="shared" si="60"/>
        <v>1265</v>
      </c>
      <c r="AI171" s="59">
        <f t="shared" si="60"/>
        <v>1316</v>
      </c>
      <c r="AJ171" s="59">
        <f t="shared" si="60"/>
        <v>1367</v>
      </c>
      <c r="AK171" s="59">
        <f t="shared" si="60"/>
        <v>1417</v>
      </c>
      <c r="AL171" s="59">
        <f t="shared" si="60"/>
        <v>1468</v>
      </c>
      <c r="AM171" s="82">
        <f t="shared" si="60"/>
        <v>1519</v>
      </c>
      <c r="AN171" s="91">
        <f t="shared" si="60"/>
        <v>1772</v>
      </c>
    </row>
    <row r="172" spans="1:40" x14ac:dyDescent="0.25">
      <c r="A172" s="52">
        <f>'Pokemon Data'!A171</f>
        <v>170</v>
      </c>
      <c r="B172" s="52" t="str">
        <f>'Pokemon Data'!B171</f>
        <v>Chinchou</v>
      </c>
      <c r="C172" s="57">
        <f>'Pokemon Data'!E171</f>
        <v>85</v>
      </c>
      <c r="D172" s="57">
        <f>'Pokemon Data'!I171</f>
        <v>198</v>
      </c>
      <c r="E172" s="57">
        <f>'Pokemon Data'!J171</f>
        <v>194</v>
      </c>
      <c r="F172" s="57">
        <f>'Pokemon Data'!K171</f>
        <v>178</v>
      </c>
      <c r="G172" s="57">
        <f t="shared" si="46"/>
        <v>213</v>
      </c>
      <c r="H172" s="57">
        <f t="shared" si="47"/>
        <v>209</v>
      </c>
      <c r="I172" s="57">
        <f t="shared" si="48"/>
        <v>193</v>
      </c>
      <c r="J172" s="82">
        <f t="shared" si="58"/>
        <v>37</v>
      </c>
      <c r="K172" s="59">
        <f t="shared" si="58"/>
        <v>117</v>
      </c>
      <c r="L172" s="59">
        <f t="shared" si="58"/>
        <v>197</v>
      </c>
      <c r="M172" s="59">
        <f t="shared" si="58"/>
        <v>277</v>
      </c>
      <c r="N172" s="86">
        <f t="shared" si="58"/>
        <v>356</v>
      </c>
      <c r="O172" s="59">
        <f t="shared" si="58"/>
        <v>436</v>
      </c>
      <c r="P172" s="59">
        <f t="shared" si="58"/>
        <v>516</v>
      </c>
      <c r="Q172" s="59">
        <f t="shared" si="58"/>
        <v>596</v>
      </c>
      <c r="R172" s="59">
        <f t="shared" si="58"/>
        <v>676</v>
      </c>
      <c r="S172" s="82">
        <f t="shared" si="58"/>
        <v>756</v>
      </c>
      <c r="T172" s="59">
        <f t="shared" si="59"/>
        <v>832</v>
      </c>
      <c r="U172" s="59">
        <f t="shared" si="59"/>
        <v>907</v>
      </c>
      <c r="V172" s="59">
        <f t="shared" si="59"/>
        <v>983</v>
      </c>
      <c r="W172" s="59">
        <f t="shared" si="59"/>
        <v>1058</v>
      </c>
      <c r="X172" s="86">
        <f t="shared" si="59"/>
        <v>1134</v>
      </c>
      <c r="Y172" s="59">
        <f t="shared" si="59"/>
        <v>1209</v>
      </c>
      <c r="Z172" s="59">
        <f t="shared" si="59"/>
        <v>1285</v>
      </c>
      <c r="AA172" s="59">
        <f t="shared" si="59"/>
        <v>1361</v>
      </c>
      <c r="AB172" s="59">
        <f t="shared" si="59"/>
        <v>1436</v>
      </c>
      <c r="AC172" s="82">
        <f t="shared" si="59"/>
        <v>1512</v>
      </c>
      <c r="AD172" s="59">
        <f t="shared" si="60"/>
        <v>1587</v>
      </c>
      <c r="AE172" s="59">
        <f t="shared" si="60"/>
        <v>1663</v>
      </c>
      <c r="AF172" s="59">
        <f t="shared" si="60"/>
        <v>1739</v>
      </c>
      <c r="AG172" s="59">
        <f t="shared" si="60"/>
        <v>1814</v>
      </c>
      <c r="AH172" s="86">
        <f t="shared" si="60"/>
        <v>1890</v>
      </c>
      <c r="AI172" s="59">
        <f t="shared" si="60"/>
        <v>1966</v>
      </c>
      <c r="AJ172" s="59">
        <f t="shared" si="60"/>
        <v>2041</v>
      </c>
      <c r="AK172" s="59">
        <f t="shared" si="60"/>
        <v>2117</v>
      </c>
      <c r="AL172" s="59">
        <f t="shared" si="60"/>
        <v>2193</v>
      </c>
      <c r="AM172" s="82">
        <f t="shared" si="60"/>
        <v>2268</v>
      </c>
      <c r="AN172" s="91">
        <f t="shared" si="60"/>
        <v>2646</v>
      </c>
    </row>
    <row r="173" spans="1:40" x14ac:dyDescent="0.25">
      <c r="A173" s="52">
        <f>'Pokemon Data'!A172</f>
        <v>171</v>
      </c>
      <c r="B173" s="52" t="str">
        <f>'Pokemon Data'!B172</f>
        <v>Lanturn</v>
      </c>
      <c r="C173" s="57">
        <f>'Pokemon Data'!E172</f>
        <v>85</v>
      </c>
      <c r="D173" s="57">
        <f>'Pokemon Data'!I172</f>
        <v>181</v>
      </c>
      <c r="E173" s="57">
        <f>'Pokemon Data'!J172</f>
        <v>106</v>
      </c>
      <c r="F173" s="57">
        <f>'Pokemon Data'!K172</f>
        <v>97</v>
      </c>
      <c r="G173" s="57">
        <f t="shared" si="46"/>
        <v>196</v>
      </c>
      <c r="H173" s="57">
        <f t="shared" si="47"/>
        <v>121</v>
      </c>
      <c r="I173" s="57">
        <f t="shared" si="48"/>
        <v>112</v>
      </c>
      <c r="J173" s="82">
        <f t="shared" ref="J173:S182" si="61">MAX(10,INT(SQRT($G173*$I173)*$H173*J$1^2/10))</f>
        <v>15</v>
      </c>
      <c r="K173" s="59">
        <f t="shared" si="61"/>
        <v>49</v>
      </c>
      <c r="L173" s="59">
        <f t="shared" si="61"/>
        <v>83</v>
      </c>
      <c r="M173" s="59">
        <f t="shared" si="61"/>
        <v>117</v>
      </c>
      <c r="N173" s="86">
        <f t="shared" si="61"/>
        <v>151</v>
      </c>
      <c r="O173" s="59">
        <f t="shared" si="61"/>
        <v>184</v>
      </c>
      <c r="P173" s="59">
        <f t="shared" si="61"/>
        <v>218</v>
      </c>
      <c r="Q173" s="59">
        <f t="shared" si="61"/>
        <v>252</v>
      </c>
      <c r="R173" s="59">
        <f t="shared" si="61"/>
        <v>286</v>
      </c>
      <c r="S173" s="82">
        <f t="shared" si="61"/>
        <v>320</v>
      </c>
      <c r="T173" s="59">
        <f t="shared" ref="T173:AC182" si="62">MAX(10,INT(SQRT($G173*$I173)*$H173*T$1^2/10))</f>
        <v>351</v>
      </c>
      <c r="U173" s="59">
        <f t="shared" si="62"/>
        <v>383</v>
      </c>
      <c r="V173" s="59">
        <f t="shared" si="62"/>
        <v>415</v>
      </c>
      <c r="W173" s="59">
        <f t="shared" si="62"/>
        <v>447</v>
      </c>
      <c r="X173" s="86">
        <f t="shared" si="62"/>
        <v>479</v>
      </c>
      <c r="Y173" s="59">
        <f t="shared" si="62"/>
        <v>511</v>
      </c>
      <c r="Z173" s="59">
        <f t="shared" si="62"/>
        <v>543</v>
      </c>
      <c r="AA173" s="59">
        <f t="shared" si="62"/>
        <v>575</v>
      </c>
      <c r="AB173" s="59">
        <f t="shared" si="62"/>
        <v>607</v>
      </c>
      <c r="AC173" s="82">
        <f t="shared" si="62"/>
        <v>639</v>
      </c>
      <c r="AD173" s="59">
        <f t="shared" ref="AD173:AN182" si="63">MAX(10,INT(SQRT($G173*$I173)*$H173*AD$1^2/10))</f>
        <v>671</v>
      </c>
      <c r="AE173" s="59">
        <f t="shared" si="63"/>
        <v>703</v>
      </c>
      <c r="AF173" s="59">
        <f t="shared" si="63"/>
        <v>735</v>
      </c>
      <c r="AG173" s="59">
        <f t="shared" si="63"/>
        <v>767</v>
      </c>
      <c r="AH173" s="86">
        <f t="shared" si="63"/>
        <v>799</v>
      </c>
      <c r="AI173" s="59">
        <f t="shared" si="63"/>
        <v>831</v>
      </c>
      <c r="AJ173" s="59">
        <f t="shared" si="63"/>
        <v>863</v>
      </c>
      <c r="AK173" s="59">
        <f t="shared" si="63"/>
        <v>895</v>
      </c>
      <c r="AL173" s="59">
        <f t="shared" si="63"/>
        <v>927</v>
      </c>
      <c r="AM173" s="82">
        <f t="shared" si="63"/>
        <v>959</v>
      </c>
      <c r="AN173" s="91">
        <f t="shared" si="63"/>
        <v>1119</v>
      </c>
    </row>
    <row r="174" spans="1:40" x14ac:dyDescent="0.25">
      <c r="A174" s="52">
        <f>'Pokemon Data'!A173</f>
        <v>172</v>
      </c>
      <c r="B174" s="52" t="str">
        <f>'Pokemon Data'!B173</f>
        <v>Pichu</v>
      </c>
      <c r="C174" s="57">
        <f>'Pokemon Data'!E173</f>
        <v>10</v>
      </c>
      <c r="D174" s="57">
        <f>'Pokemon Data'!I173</f>
        <v>268</v>
      </c>
      <c r="E174" s="57">
        <f>'Pokemon Data'!J173</f>
        <v>146</v>
      </c>
      <c r="F174" s="57">
        <f>'Pokemon Data'!K173</f>
        <v>137</v>
      </c>
      <c r="G174" s="57">
        <f t="shared" si="46"/>
        <v>283</v>
      </c>
      <c r="H174" s="57">
        <f t="shared" si="47"/>
        <v>161</v>
      </c>
      <c r="I174" s="57">
        <f t="shared" si="48"/>
        <v>152</v>
      </c>
      <c r="J174" s="82">
        <f t="shared" si="61"/>
        <v>29</v>
      </c>
      <c r="K174" s="48">
        <f t="shared" si="61"/>
        <v>92</v>
      </c>
      <c r="L174" s="48">
        <f t="shared" si="61"/>
        <v>155</v>
      </c>
      <c r="M174" s="48">
        <f t="shared" si="61"/>
        <v>218</v>
      </c>
      <c r="N174" s="86">
        <f t="shared" si="61"/>
        <v>281</v>
      </c>
      <c r="O174" s="48">
        <f t="shared" si="61"/>
        <v>344</v>
      </c>
      <c r="P174" s="48">
        <f t="shared" si="61"/>
        <v>407</v>
      </c>
      <c r="Q174" s="48">
        <f t="shared" si="61"/>
        <v>470</v>
      </c>
      <c r="R174" s="48">
        <f t="shared" si="61"/>
        <v>533</v>
      </c>
      <c r="S174" s="82">
        <f t="shared" si="61"/>
        <v>596</v>
      </c>
      <c r="T174" s="48">
        <f t="shared" si="62"/>
        <v>655</v>
      </c>
      <c r="U174" s="48">
        <f t="shared" si="62"/>
        <v>715</v>
      </c>
      <c r="V174" s="48">
        <f t="shared" si="62"/>
        <v>774</v>
      </c>
      <c r="W174" s="48">
        <f t="shared" si="62"/>
        <v>834</v>
      </c>
      <c r="X174" s="86">
        <f t="shared" si="62"/>
        <v>893</v>
      </c>
      <c r="Y174" s="48">
        <f t="shared" si="62"/>
        <v>953</v>
      </c>
      <c r="Z174" s="48">
        <f t="shared" si="62"/>
        <v>1013</v>
      </c>
      <c r="AA174" s="48">
        <f t="shared" si="62"/>
        <v>1072</v>
      </c>
      <c r="AB174" s="48">
        <f t="shared" si="62"/>
        <v>1132</v>
      </c>
      <c r="AC174" s="82">
        <f t="shared" si="62"/>
        <v>1191</v>
      </c>
      <c r="AD174" s="48">
        <f t="shared" si="63"/>
        <v>1251</v>
      </c>
      <c r="AE174" s="48">
        <f t="shared" si="63"/>
        <v>1310</v>
      </c>
      <c r="AF174" s="48">
        <f t="shared" si="63"/>
        <v>1370</v>
      </c>
      <c r="AG174" s="48">
        <f t="shared" si="63"/>
        <v>1430</v>
      </c>
      <c r="AH174" s="86">
        <f t="shared" si="63"/>
        <v>1489</v>
      </c>
      <c r="AI174" s="48">
        <f t="shared" si="63"/>
        <v>1549</v>
      </c>
      <c r="AJ174" s="48">
        <f t="shared" si="63"/>
        <v>1608</v>
      </c>
      <c r="AK174" s="48">
        <f t="shared" si="63"/>
        <v>1668</v>
      </c>
      <c r="AL174" s="48">
        <f t="shared" si="63"/>
        <v>1728</v>
      </c>
      <c r="AM174" s="82">
        <f t="shared" si="63"/>
        <v>1787</v>
      </c>
      <c r="AN174" s="91">
        <f t="shared" si="63"/>
        <v>2085</v>
      </c>
    </row>
    <row r="175" spans="1:40" x14ac:dyDescent="0.25">
      <c r="A175" s="52">
        <f>'Pokemon Data'!A174</f>
        <v>173</v>
      </c>
      <c r="B175" s="52" t="str">
        <f>'Pokemon Data'!B174</f>
        <v>Cleffa</v>
      </c>
      <c r="C175" s="57">
        <f>'Pokemon Data'!E174</f>
        <v>14</v>
      </c>
      <c r="D175" s="57">
        <f>'Pokemon Data'!I174</f>
        <v>85</v>
      </c>
      <c r="E175" s="57">
        <f>'Pokemon Data'!J174</f>
        <v>77</v>
      </c>
      <c r="F175" s="57">
        <f>'Pokemon Data'!K174</f>
        <v>53</v>
      </c>
      <c r="G175" s="57">
        <f t="shared" si="46"/>
        <v>100</v>
      </c>
      <c r="H175" s="57">
        <f t="shared" si="47"/>
        <v>92</v>
      </c>
      <c r="I175" s="57">
        <f t="shared" si="48"/>
        <v>68</v>
      </c>
      <c r="J175" s="82">
        <f t="shared" si="61"/>
        <v>10</v>
      </c>
      <c r="K175" s="48">
        <f t="shared" si="61"/>
        <v>21</v>
      </c>
      <c r="L175" s="48">
        <f t="shared" si="61"/>
        <v>35</v>
      </c>
      <c r="M175" s="48">
        <f t="shared" si="61"/>
        <v>49</v>
      </c>
      <c r="N175" s="86">
        <f t="shared" si="61"/>
        <v>63</v>
      </c>
      <c r="O175" s="48">
        <f t="shared" si="61"/>
        <v>78</v>
      </c>
      <c r="P175" s="48">
        <f t="shared" si="61"/>
        <v>92</v>
      </c>
      <c r="Q175" s="48">
        <f t="shared" si="61"/>
        <v>106</v>
      </c>
      <c r="R175" s="48">
        <f t="shared" si="61"/>
        <v>121</v>
      </c>
      <c r="S175" s="82">
        <f t="shared" si="61"/>
        <v>135</v>
      </c>
      <c r="T175" s="48">
        <f t="shared" si="62"/>
        <v>148</v>
      </c>
      <c r="U175" s="48">
        <f t="shared" si="62"/>
        <v>162</v>
      </c>
      <c r="V175" s="48">
        <f t="shared" si="62"/>
        <v>176</v>
      </c>
      <c r="W175" s="48">
        <f t="shared" si="62"/>
        <v>189</v>
      </c>
      <c r="X175" s="86">
        <f t="shared" si="62"/>
        <v>203</v>
      </c>
      <c r="Y175" s="48">
        <f t="shared" si="62"/>
        <v>216</v>
      </c>
      <c r="Z175" s="48">
        <f t="shared" si="62"/>
        <v>230</v>
      </c>
      <c r="AA175" s="48">
        <f t="shared" si="62"/>
        <v>243</v>
      </c>
      <c r="AB175" s="48">
        <f t="shared" si="62"/>
        <v>257</v>
      </c>
      <c r="AC175" s="82">
        <f t="shared" si="62"/>
        <v>270</v>
      </c>
      <c r="AD175" s="48">
        <f t="shared" si="63"/>
        <v>284</v>
      </c>
      <c r="AE175" s="48">
        <f t="shared" si="63"/>
        <v>297</v>
      </c>
      <c r="AF175" s="48">
        <f t="shared" si="63"/>
        <v>311</v>
      </c>
      <c r="AG175" s="48">
        <f t="shared" si="63"/>
        <v>324</v>
      </c>
      <c r="AH175" s="86">
        <f t="shared" si="63"/>
        <v>338</v>
      </c>
      <c r="AI175" s="48">
        <f t="shared" si="63"/>
        <v>352</v>
      </c>
      <c r="AJ175" s="48">
        <f t="shared" si="63"/>
        <v>365</v>
      </c>
      <c r="AK175" s="48">
        <f t="shared" si="63"/>
        <v>379</v>
      </c>
      <c r="AL175" s="48">
        <f t="shared" si="63"/>
        <v>392</v>
      </c>
      <c r="AM175" s="82">
        <f t="shared" si="63"/>
        <v>406</v>
      </c>
      <c r="AN175" s="91">
        <f t="shared" si="63"/>
        <v>473</v>
      </c>
    </row>
    <row r="176" spans="1:40" x14ac:dyDescent="0.25">
      <c r="A176" s="52">
        <f>'Pokemon Data'!A175</f>
        <v>174</v>
      </c>
      <c r="B176" s="52" t="str">
        <f>'Pokemon Data'!B175</f>
        <v>Igglybuff</v>
      </c>
      <c r="C176" s="57">
        <f>'Pokemon Data'!E175</f>
        <v>16</v>
      </c>
      <c r="D176" s="57">
        <f>'Pokemon Data'!I175</f>
        <v>137</v>
      </c>
      <c r="E176" s="57">
        <f>'Pokemon Data'!J175</f>
        <v>75</v>
      </c>
      <c r="F176" s="57">
        <f>'Pokemon Data'!K175</f>
        <v>79</v>
      </c>
      <c r="G176" s="57">
        <f t="shared" si="46"/>
        <v>152</v>
      </c>
      <c r="H176" s="57">
        <f t="shared" si="47"/>
        <v>90</v>
      </c>
      <c r="I176" s="57">
        <f t="shared" si="48"/>
        <v>94</v>
      </c>
      <c r="J176" s="82">
        <f t="shared" si="61"/>
        <v>10</v>
      </c>
      <c r="K176" s="48">
        <f t="shared" si="61"/>
        <v>29</v>
      </c>
      <c r="L176" s="48">
        <f t="shared" si="61"/>
        <v>50</v>
      </c>
      <c r="M176" s="48">
        <f t="shared" si="61"/>
        <v>70</v>
      </c>
      <c r="N176" s="86">
        <f t="shared" si="61"/>
        <v>90</v>
      </c>
      <c r="O176" s="48">
        <f t="shared" si="61"/>
        <v>110</v>
      </c>
      <c r="P176" s="48">
        <f t="shared" si="61"/>
        <v>131</v>
      </c>
      <c r="Q176" s="48">
        <f t="shared" si="61"/>
        <v>151</v>
      </c>
      <c r="R176" s="48">
        <f t="shared" si="61"/>
        <v>171</v>
      </c>
      <c r="S176" s="82">
        <f t="shared" si="61"/>
        <v>192</v>
      </c>
      <c r="T176" s="48">
        <f t="shared" si="62"/>
        <v>211</v>
      </c>
      <c r="U176" s="48">
        <f t="shared" si="62"/>
        <v>230</v>
      </c>
      <c r="V176" s="48">
        <f t="shared" si="62"/>
        <v>249</v>
      </c>
      <c r="W176" s="48">
        <f t="shared" si="62"/>
        <v>268</v>
      </c>
      <c r="X176" s="86">
        <f t="shared" si="62"/>
        <v>287</v>
      </c>
      <c r="Y176" s="48">
        <f t="shared" si="62"/>
        <v>307</v>
      </c>
      <c r="Z176" s="48">
        <f t="shared" si="62"/>
        <v>326</v>
      </c>
      <c r="AA176" s="48">
        <f t="shared" si="62"/>
        <v>345</v>
      </c>
      <c r="AB176" s="48">
        <f t="shared" si="62"/>
        <v>364</v>
      </c>
      <c r="AC176" s="82">
        <f t="shared" si="62"/>
        <v>383</v>
      </c>
      <c r="AD176" s="48">
        <f t="shared" si="63"/>
        <v>403</v>
      </c>
      <c r="AE176" s="48">
        <f t="shared" si="63"/>
        <v>422</v>
      </c>
      <c r="AF176" s="48">
        <f t="shared" si="63"/>
        <v>441</v>
      </c>
      <c r="AG176" s="48">
        <f t="shared" si="63"/>
        <v>460</v>
      </c>
      <c r="AH176" s="86">
        <f t="shared" si="63"/>
        <v>479</v>
      </c>
      <c r="AI176" s="48">
        <f t="shared" si="63"/>
        <v>499</v>
      </c>
      <c r="AJ176" s="48">
        <f t="shared" si="63"/>
        <v>518</v>
      </c>
      <c r="AK176" s="48">
        <f t="shared" si="63"/>
        <v>537</v>
      </c>
      <c r="AL176" s="48">
        <f t="shared" si="63"/>
        <v>556</v>
      </c>
      <c r="AM176" s="82">
        <f t="shared" si="63"/>
        <v>575</v>
      </c>
      <c r="AN176" s="91">
        <f t="shared" si="63"/>
        <v>671</v>
      </c>
    </row>
    <row r="177" spans="1:40" x14ac:dyDescent="0.25">
      <c r="A177" s="52">
        <f>'Pokemon Data'!A176</f>
        <v>175</v>
      </c>
      <c r="B177" s="52" t="str">
        <f>'Pokemon Data'!B176</f>
        <v>Togepi</v>
      </c>
      <c r="C177" s="57">
        <f>'Pokemon Data'!E176</f>
        <v>86</v>
      </c>
      <c r="D177" s="57">
        <f>'Pokemon Data'!I176</f>
        <v>207</v>
      </c>
      <c r="E177" s="57">
        <f>'Pokemon Data'!J176</f>
        <v>69</v>
      </c>
      <c r="F177" s="57">
        <f>'Pokemon Data'!K176</f>
        <v>32</v>
      </c>
      <c r="G177" s="57">
        <f t="shared" si="46"/>
        <v>222</v>
      </c>
      <c r="H177" s="57">
        <f t="shared" si="47"/>
        <v>84</v>
      </c>
      <c r="I177" s="57">
        <f t="shared" si="48"/>
        <v>47</v>
      </c>
      <c r="J177" s="82">
        <f t="shared" si="61"/>
        <v>10</v>
      </c>
      <c r="K177" s="48">
        <f t="shared" si="61"/>
        <v>23</v>
      </c>
      <c r="L177" s="48">
        <f t="shared" si="61"/>
        <v>39</v>
      </c>
      <c r="M177" s="48">
        <f t="shared" si="61"/>
        <v>56</v>
      </c>
      <c r="N177" s="86">
        <f t="shared" si="61"/>
        <v>72</v>
      </c>
      <c r="O177" s="48">
        <f t="shared" si="61"/>
        <v>88</v>
      </c>
      <c r="P177" s="48">
        <f t="shared" si="61"/>
        <v>104</v>
      </c>
      <c r="Q177" s="48">
        <f t="shared" si="61"/>
        <v>120</v>
      </c>
      <c r="R177" s="48">
        <f t="shared" si="61"/>
        <v>136</v>
      </c>
      <c r="S177" s="82">
        <f t="shared" si="61"/>
        <v>153</v>
      </c>
      <c r="T177" s="48">
        <f t="shared" si="62"/>
        <v>168</v>
      </c>
      <c r="U177" s="48">
        <f t="shared" si="62"/>
        <v>183</v>
      </c>
      <c r="V177" s="48">
        <f t="shared" si="62"/>
        <v>199</v>
      </c>
      <c r="W177" s="48">
        <f t="shared" si="62"/>
        <v>214</v>
      </c>
      <c r="X177" s="86">
        <f t="shared" si="62"/>
        <v>229</v>
      </c>
      <c r="Y177" s="48">
        <f t="shared" si="62"/>
        <v>244</v>
      </c>
      <c r="Z177" s="48">
        <f t="shared" si="62"/>
        <v>260</v>
      </c>
      <c r="AA177" s="48">
        <f t="shared" si="62"/>
        <v>275</v>
      </c>
      <c r="AB177" s="48">
        <f t="shared" si="62"/>
        <v>290</v>
      </c>
      <c r="AC177" s="82">
        <f t="shared" si="62"/>
        <v>306</v>
      </c>
      <c r="AD177" s="48">
        <f t="shared" si="63"/>
        <v>321</v>
      </c>
      <c r="AE177" s="48">
        <f t="shared" si="63"/>
        <v>336</v>
      </c>
      <c r="AF177" s="48">
        <f t="shared" si="63"/>
        <v>352</v>
      </c>
      <c r="AG177" s="48">
        <f t="shared" si="63"/>
        <v>367</v>
      </c>
      <c r="AH177" s="86">
        <f t="shared" si="63"/>
        <v>382</v>
      </c>
      <c r="AI177" s="48">
        <f t="shared" si="63"/>
        <v>398</v>
      </c>
      <c r="AJ177" s="48">
        <f t="shared" si="63"/>
        <v>413</v>
      </c>
      <c r="AK177" s="48">
        <f t="shared" si="63"/>
        <v>428</v>
      </c>
      <c r="AL177" s="48">
        <f t="shared" si="63"/>
        <v>444</v>
      </c>
      <c r="AM177" s="82">
        <f t="shared" si="63"/>
        <v>459</v>
      </c>
      <c r="AN177" s="91">
        <f t="shared" si="63"/>
        <v>535</v>
      </c>
    </row>
    <row r="178" spans="1:40" x14ac:dyDescent="0.25">
      <c r="A178" s="52">
        <f>'Pokemon Data'!A177</f>
        <v>176</v>
      </c>
      <c r="B178" s="52" t="str">
        <f>'Pokemon Data'!B177</f>
        <v>Togetic</v>
      </c>
      <c r="C178" s="57">
        <f>'Pokemon Data'!E177</f>
        <v>86</v>
      </c>
      <c r="D178" s="57">
        <f>'Pokemon Data'!I177</f>
        <v>111</v>
      </c>
      <c r="E178" s="57">
        <f>'Pokemon Data'!J177</f>
        <v>67</v>
      </c>
      <c r="F178" s="57">
        <f>'Pokemon Data'!K177</f>
        <v>116</v>
      </c>
      <c r="G178" s="57">
        <f t="shared" si="46"/>
        <v>126</v>
      </c>
      <c r="H178" s="57">
        <f t="shared" si="47"/>
        <v>82</v>
      </c>
      <c r="I178" s="57">
        <f t="shared" si="48"/>
        <v>131</v>
      </c>
      <c r="J178" s="82">
        <f t="shared" si="61"/>
        <v>10</v>
      </c>
      <c r="K178" s="48">
        <f t="shared" si="61"/>
        <v>29</v>
      </c>
      <c r="L178" s="48">
        <f t="shared" si="61"/>
        <v>49</v>
      </c>
      <c r="M178" s="48">
        <f t="shared" si="61"/>
        <v>68</v>
      </c>
      <c r="N178" s="86">
        <f t="shared" si="61"/>
        <v>88</v>
      </c>
      <c r="O178" s="48">
        <f t="shared" si="61"/>
        <v>108</v>
      </c>
      <c r="P178" s="48">
        <f t="shared" si="61"/>
        <v>128</v>
      </c>
      <c r="Q178" s="48">
        <f t="shared" si="61"/>
        <v>148</v>
      </c>
      <c r="R178" s="48">
        <f t="shared" si="61"/>
        <v>168</v>
      </c>
      <c r="S178" s="82">
        <f t="shared" si="61"/>
        <v>188</v>
      </c>
      <c r="T178" s="48">
        <f t="shared" si="62"/>
        <v>206</v>
      </c>
      <c r="U178" s="48">
        <f t="shared" si="62"/>
        <v>225</v>
      </c>
      <c r="V178" s="48">
        <f t="shared" si="62"/>
        <v>244</v>
      </c>
      <c r="W178" s="48">
        <f t="shared" si="62"/>
        <v>263</v>
      </c>
      <c r="X178" s="86">
        <f t="shared" si="62"/>
        <v>282</v>
      </c>
      <c r="Y178" s="48">
        <f t="shared" si="62"/>
        <v>300</v>
      </c>
      <c r="Z178" s="48">
        <f t="shared" si="62"/>
        <v>319</v>
      </c>
      <c r="AA178" s="48">
        <f t="shared" si="62"/>
        <v>338</v>
      </c>
      <c r="AB178" s="48">
        <f t="shared" si="62"/>
        <v>357</v>
      </c>
      <c r="AC178" s="82">
        <f t="shared" si="62"/>
        <v>375</v>
      </c>
      <c r="AD178" s="48">
        <f t="shared" si="63"/>
        <v>394</v>
      </c>
      <c r="AE178" s="48">
        <f t="shared" si="63"/>
        <v>413</v>
      </c>
      <c r="AF178" s="48">
        <f t="shared" si="63"/>
        <v>432</v>
      </c>
      <c r="AG178" s="48">
        <f t="shared" si="63"/>
        <v>451</v>
      </c>
      <c r="AH178" s="86">
        <f t="shared" si="63"/>
        <v>470</v>
      </c>
      <c r="AI178" s="48">
        <f t="shared" si="63"/>
        <v>488</v>
      </c>
      <c r="AJ178" s="48">
        <f t="shared" si="63"/>
        <v>507</v>
      </c>
      <c r="AK178" s="48">
        <f t="shared" si="63"/>
        <v>526</v>
      </c>
      <c r="AL178" s="48">
        <f t="shared" si="63"/>
        <v>545</v>
      </c>
      <c r="AM178" s="82">
        <f t="shared" si="63"/>
        <v>564</v>
      </c>
      <c r="AN178" s="91">
        <f t="shared" si="63"/>
        <v>657</v>
      </c>
    </row>
    <row r="179" spans="1:40" x14ac:dyDescent="0.25">
      <c r="A179" s="52">
        <f>'Pokemon Data'!A178</f>
        <v>177</v>
      </c>
      <c r="B179" s="52" t="str">
        <f>'Pokemon Data'!B178</f>
        <v>Natu</v>
      </c>
      <c r="C179" s="57">
        <f>'Pokemon Data'!E178</f>
        <v>87</v>
      </c>
      <c r="D179" s="57">
        <f>'Pokemon Data'!I178</f>
        <v>146</v>
      </c>
      <c r="E179" s="57">
        <f>'Pokemon Data'!J178</f>
        <v>139</v>
      </c>
      <c r="F179" s="57">
        <f>'Pokemon Data'!K178</f>
        <v>181</v>
      </c>
      <c r="G179" s="57">
        <f t="shared" si="46"/>
        <v>161</v>
      </c>
      <c r="H179" s="57">
        <f t="shared" si="47"/>
        <v>154</v>
      </c>
      <c r="I179" s="57">
        <f t="shared" si="48"/>
        <v>196</v>
      </c>
      <c r="J179" s="82">
        <f t="shared" si="61"/>
        <v>24</v>
      </c>
      <c r="K179" s="59">
        <f t="shared" si="61"/>
        <v>75</v>
      </c>
      <c r="L179" s="59">
        <f t="shared" si="61"/>
        <v>127</v>
      </c>
      <c r="M179" s="59">
        <f t="shared" si="61"/>
        <v>178</v>
      </c>
      <c r="N179" s="86">
        <f t="shared" si="61"/>
        <v>230</v>
      </c>
      <c r="O179" s="59">
        <f t="shared" si="61"/>
        <v>282</v>
      </c>
      <c r="P179" s="59">
        <f t="shared" si="61"/>
        <v>333</v>
      </c>
      <c r="Q179" s="59">
        <f t="shared" si="61"/>
        <v>385</v>
      </c>
      <c r="R179" s="59">
        <f t="shared" si="61"/>
        <v>436</v>
      </c>
      <c r="S179" s="82">
        <f t="shared" si="61"/>
        <v>488</v>
      </c>
      <c r="T179" s="59">
        <f t="shared" si="62"/>
        <v>537</v>
      </c>
      <c r="U179" s="59">
        <f t="shared" si="62"/>
        <v>585</v>
      </c>
      <c r="V179" s="59">
        <f t="shared" si="62"/>
        <v>634</v>
      </c>
      <c r="W179" s="59">
        <f t="shared" si="62"/>
        <v>683</v>
      </c>
      <c r="X179" s="86">
        <f t="shared" si="62"/>
        <v>732</v>
      </c>
      <c r="Y179" s="59">
        <f t="shared" si="62"/>
        <v>781</v>
      </c>
      <c r="Z179" s="59">
        <f t="shared" si="62"/>
        <v>829</v>
      </c>
      <c r="AA179" s="59">
        <f t="shared" si="62"/>
        <v>878</v>
      </c>
      <c r="AB179" s="59">
        <f t="shared" si="62"/>
        <v>927</v>
      </c>
      <c r="AC179" s="82">
        <f t="shared" si="62"/>
        <v>976</v>
      </c>
      <c r="AD179" s="59">
        <f t="shared" si="63"/>
        <v>1025</v>
      </c>
      <c r="AE179" s="59">
        <f t="shared" si="63"/>
        <v>1073</v>
      </c>
      <c r="AF179" s="59">
        <f t="shared" si="63"/>
        <v>1122</v>
      </c>
      <c r="AG179" s="59">
        <f t="shared" si="63"/>
        <v>1171</v>
      </c>
      <c r="AH179" s="86">
        <f t="shared" si="63"/>
        <v>1220</v>
      </c>
      <c r="AI179" s="59">
        <f t="shared" si="63"/>
        <v>1269</v>
      </c>
      <c r="AJ179" s="59">
        <f t="shared" si="63"/>
        <v>1318</v>
      </c>
      <c r="AK179" s="59">
        <f t="shared" si="63"/>
        <v>1366</v>
      </c>
      <c r="AL179" s="59">
        <f t="shared" si="63"/>
        <v>1415</v>
      </c>
      <c r="AM179" s="82">
        <f t="shared" si="63"/>
        <v>1464</v>
      </c>
      <c r="AN179" s="91">
        <f t="shared" si="63"/>
        <v>1708</v>
      </c>
    </row>
    <row r="180" spans="1:40" x14ac:dyDescent="0.25">
      <c r="A180" s="52">
        <f>'Pokemon Data'!A179</f>
        <v>178</v>
      </c>
      <c r="B180" s="52" t="str">
        <f>'Pokemon Data'!B179</f>
        <v>Xatu</v>
      </c>
      <c r="C180" s="57">
        <f>'Pokemon Data'!E179</f>
        <v>87</v>
      </c>
      <c r="D180" s="57">
        <f>'Pokemon Data'!I179</f>
        <v>120</v>
      </c>
      <c r="E180" s="57">
        <f>'Pokemon Data'!J179</f>
        <v>134</v>
      </c>
      <c r="F180" s="57">
        <f>'Pokemon Data'!K179</f>
        <v>89</v>
      </c>
      <c r="G180" s="57">
        <f t="shared" si="46"/>
        <v>135</v>
      </c>
      <c r="H180" s="57">
        <f t="shared" si="47"/>
        <v>149</v>
      </c>
      <c r="I180" s="57">
        <f t="shared" si="48"/>
        <v>104</v>
      </c>
      <c r="J180" s="82">
        <f t="shared" si="61"/>
        <v>15</v>
      </c>
      <c r="K180" s="59">
        <f t="shared" si="61"/>
        <v>48</v>
      </c>
      <c r="L180" s="59">
        <f t="shared" si="61"/>
        <v>82</v>
      </c>
      <c r="M180" s="59">
        <f t="shared" si="61"/>
        <v>115</v>
      </c>
      <c r="N180" s="86">
        <f t="shared" si="61"/>
        <v>148</v>
      </c>
      <c r="O180" s="59">
        <f t="shared" si="61"/>
        <v>182</v>
      </c>
      <c r="P180" s="59">
        <f t="shared" si="61"/>
        <v>215</v>
      </c>
      <c r="Q180" s="59">
        <f t="shared" si="61"/>
        <v>248</v>
      </c>
      <c r="R180" s="59">
        <f t="shared" si="61"/>
        <v>281</v>
      </c>
      <c r="S180" s="82">
        <f t="shared" si="61"/>
        <v>315</v>
      </c>
      <c r="T180" s="59">
        <f t="shared" si="62"/>
        <v>346</v>
      </c>
      <c r="U180" s="59">
        <f t="shared" si="62"/>
        <v>378</v>
      </c>
      <c r="V180" s="59">
        <f t="shared" si="62"/>
        <v>409</v>
      </c>
      <c r="W180" s="59">
        <f t="shared" si="62"/>
        <v>441</v>
      </c>
      <c r="X180" s="86">
        <f t="shared" si="62"/>
        <v>472</v>
      </c>
      <c r="Y180" s="59">
        <f t="shared" si="62"/>
        <v>504</v>
      </c>
      <c r="Z180" s="59">
        <f t="shared" si="62"/>
        <v>535</v>
      </c>
      <c r="AA180" s="59">
        <f t="shared" si="62"/>
        <v>567</v>
      </c>
      <c r="AB180" s="59">
        <f t="shared" si="62"/>
        <v>598</v>
      </c>
      <c r="AC180" s="82">
        <f t="shared" si="62"/>
        <v>630</v>
      </c>
      <c r="AD180" s="59">
        <f t="shared" si="63"/>
        <v>661</v>
      </c>
      <c r="AE180" s="59">
        <f t="shared" si="63"/>
        <v>693</v>
      </c>
      <c r="AF180" s="59">
        <f t="shared" si="63"/>
        <v>724</v>
      </c>
      <c r="AG180" s="59">
        <f t="shared" si="63"/>
        <v>756</v>
      </c>
      <c r="AH180" s="86">
        <f t="shared" si="63"/>
        <v>787</v>
      </c>
      <c r="AI180" s="59">
        <f t="shared" si="63"/>
        <v>819</v>
      </c>
      <c r="AJ180" s="59">
        <f t="shared" si="63"/>
        <v>850</v>
      </c>
      <c r="AK180" s="59">
        <f t="shared" si="63"/>
        <v>882</v>
      </c>
      <c r="AL180" s="59">
        <f t="shared" si="63"/>
        <v>913</v>
      </c>
      <c r="AM180" s="82">
        <f t="shared" si="63"/>
        <v>945</v>
      </c>
      <c r="AN180" s="91">
        <f t="shared" si="63"/>
        <v>1102</v>
      </c>
    </row>
    <row r="181" spans="1:40" x14ac:dyDescent="0.25">
      <c r="A181" s="52">
        <f>'Pokemon Data'!A180</f>
        <v>179</v>
      </c>
      <c r="B181" s="52" t="str">
        <f>'Pokemon Data'!B180</f>
        <v>Mareep</v>
      </c>
      <c r="C181" s="57">
        <f>'Pokemon Data'!E180</f>
        <v>88</v>
      </c>
      <c r="D181" s="57">
        <f>'Pokemon Data'!I180</f>
        <v>163</v>
      </c>
      <c r="E181" s="57">
        <f>'Pokemon Data'!J180</f>
        <v>192</v>
      </c>
      <c r="F181" s="57">
        <f>'Pokemon Data'!K180</f>
        <v>146</v>
      </c>
      <c r="G181" s="57">
        <f t="shared" si="46"/>
        <v>178</v>
      </c>
      <c r="H181" s="57">
        <f t="shared" si="47"/>
        <v>207</v>
      </c>
      <c r="I181" s="57">
        <f t="shared" si="48"/>
        <v>161</v>
      </c>
      <c r="J181" s="82">
        <f t="shared" si="61"/>
        <v>30</v>
      </c>
      <c r="K181" s="59">
        <f t="shared" si="61"/>
        <v>97</v>
      </c>
      <c r="L181" s="59">
        <f t="shared" si="61"/>
        <v>163</v>
      </c>
      <c r="M181" s="59">
        <f t="shared" si="61"/>
        <v>229</v>
      </c>
      <c r="N181" s="86">
        <f t="shared" si="61"/>
        <v>295</v>
      </c>
      <c r="O181" s="59">
        <f t="shared" si="61"/>
        <v>361</v>
      </c>
      <c r="P181" s="59">
        <f t="shared" si="61"/>
        <v>427</v>
      </c>
      <c r="Q181" s="59">
        <f t="shared" si="61"/>
        <v>493</v>
      </c>
      <c r="R181" s="59">
        <f t="shared" si="61"/>
        <v>559</v>
      </c>
      <c r="S181" s="82">
        <f t="shared" si="61"/>
        <v>625</v>
      </c>
      <c r="T181" s="59">
        <f t="shared" si="62"/>
        <v>688</v>
      </c>
      <c r="U181" s="59">
        <f t="shared" si="62"/>
        <v>750</v>
      </c>
      <c r="V181" s="59">
        <f t="shared" si="62"/>
        <v>813</v>
      </c>
      <c r="W181" s="59">
        <f t="shared" si="62"/>
        <v>875</v>
      </c>
      <c r="X181" s="86">
        <f t="shared" si="62"/>
        <v>938</v>
      </c>
      <c r="Y181" s="59">
        <f t="shared" si="62"/>
        <v>1000</v>
      </c>
      <c r="Z181" s="59">
        <f t="shared" si="62"/>
        <v>1063</v>
      </c>
      <c r="AA181" s="59">
        <f t="shared" si="62"/>
        <v>1125</v>
      </c>
      <c r="AB181" s="59">
        <f t="shared" si="62"/>
        <v>1188</v>
      </c>
      <c r="AC181" s="82">
        <f t="shared" si="62"/>
        <v>1250</v>
      </c>
      <c r="AD181" s="59">
        <f t="shared" si="63"/>
        <v>1313</v>
      </c>
      <c r="AE181" s="59">
        <f t="shared" si="63"/>
        <v>1375</v>
      </c>
      <c r="AF181" s="59">
        <f t="shared" si="63"/>
        <v>1438</v>
      </c>
      <c r="AG181" s="59">
        <f t="shared" si="63"/>
        <v>1500</v>
      </c>
      <c r="AH181" s="86">
        <f t="shared" si="63"/>
        <v>1563</v>
      </c>
      <c r="AI181" s="59">
        <f t="shared" si="63"/>
        <v>1625</v>
      </c>
      <c r="AJ181" s="59">
        <f t="shared" si="63"/>
        <v>1688</v>
      </c>
      <c r="AK181" s="59">
        <f t="shared" si="63"/>
        <v>1751</v>
      </c>
      <c r="AL181" s="59">
        <f t="shared" si="63"/>
        <v>1813</v>
      </c>
      <c r="AM181" s="82">
        <f t="shared" si="63"/>
        <v>1876</v>
      </c>
      <c r="AN181" s="91">
        <f t="shared" si="63"/>
        <v>2188</v>
      </c>
    </row>
    <row r="182" spans="1:40" x14ac:dyDescent="0.25">
      <c r="A182" s="52">
        <f>'Pokemon Data'!A181</f>
        <v>180</v>
      </c>
      <c r="B182" s="52" t="str">
        <f>'Pokemon Data'!B181</f>
        <v>Flaaffy</v>
      </c>
      <c r="C182" s="57">
        <f>'Pokemon Data'!E181</f>
        <v>88</v>
      </c>
      <c r="D182" s="57">
        <f>'Pokemon Data'!I181</f>
        <v>146</v>
      </c>
      <c r="E182" s="57">
        <f>'Pokemon Data'!J181</f>
        <v>114</v>
      </c>
      <c r="F182" s="57">
        <f>'Pokemon Data'!K181</f>
        <v>79</v>
      </c>
      <c r="G182" s="57">
        <f t="shared" si="46"/>
        <v>161</v>
      </c>
      <c r="H182" s="57">
        <f t="shared" si="47"/>
        <v>129</v>
      </c>
      <c r="I182" s="57">
        <f t="shared" si="48"/>
        <v>94</v>
      </c>
      <c r="J182" s="82">
        <f t="shared" si="61"/>
        <v>14</v>
      </c>
      <c r="K182" s="59">
        <f t="shared" si="61"/>
        <v>43</v>
      </c>
      <c r="L182" s="59">
        <f t="shared" si="61"/>
        <v>73</v>
      </c>
      <c r="M182" s="59">
        <f t="shared" si="61"/>
        <v>103</v>
      </c>
      <c r="N182" s="86">
        <f t="shared" si="61"/>
        <v>133</v>
      </c>
      <c r="O182" s="59">
        <f t="shared" si="61"/>
        <v>163</v>
      </c>
      <c r="P182" s="59">
        <f t="shared" si="61"/>
        <v>193</v>
      </c>
      <c r="Q182" s="59">
        <f t="shared" si="61"/>
        <v>223</v>
      </c>
      <c r="R182" s="59">
        <f t="shared" si="61"/>
        <v>253</v>
      </c>
      <c r="S182" s="82">
        <f t="shared" si="61"/>
        <v>283</v>
      </c>
      <c r="T182" s="59">
        <f t="shared" si="62"/>
        <v>311</v>
      </c>
      <c r="U182" s="59">
        <f t="shared" si="62"/>
        <v>339</v>
      </c>
      <c r="V182" s="59">
        <f t="shared" si="62"/>
        <v>368</v>
      </c>
      <c r="W182" s="59">
        <f t="shared" si="62"/>
        <v>396</v>
      </c>
      <c r="X182" s="86">
        <f t="shared" si="62"/>
        <v>424</v>
      </c>
      <c r="Y182" s="59">
        <f t="shared" si="62"/>
        <v>453</v>
      </c>
      <c r="Z182" s="59">
        <f t="shared" si="62"/>
        <v>481</v>
      </c>
      <c r="AA182" s="59">
        <f t="shared" si="62"/>
        <v>509</v>
      </c>
      <c r="AB182" s="59">
        <f t="shared" si="62"/>
        <v>538</v>
      </c>
      <c r="AC182" s="82">
        <f t="shared" si="62"/>
        <v>566</v>
      </c>
      <c r="AD182" s="59">
        <f t="shared" si="63"/>
        <v>594</v>
      </c>
      <c r="AE182" s="59">
        <f t="shared" si="63"/>
        <v>623</v>
      </c>
      <c r="AF182" s="59">
        <f t="shared" si="63"/>
        <v>651</v>
      </c>
      <c r="AG182" s="59">
        <f t="shared" si="63"/>
        <v>679</v>
      </c>
      <c r="AH182" s="86">
        <f t="shared" si="63"/>
        <v>708</v>
      </c>
      <c r="AI182" s="59">
        <f t="shared" si="63"/>
        <v>736</v>
      </c>
      <c r="AJ182" s="59">
        <f t="shared" si="63"/>
        <v>764</v>
      </c>
      <c r="AK182" s="59">
        <f t="shared" si="63"/>
        <v>792</v>
      </c>
      <c r="AL182" s="59">
        <f t="shared" si="63"/>
        <v>821</v>
      </c>
      <c r="AM182" s="82">
        <f t="shared" si="63"/>
        <v>849</v>
      </c>
      <c r="AN182" s="91">
        <f t="shared" si="63"/>
        <v>991</v>
      </c>
    </row>
    <row r="183" spans="1:40" x14ac:dyDescent="0.25">
      <c r="A183" s="52">
        <f>'Pokemon Data'!A182</f>
        <v>181</v>
      </c>
      <c r="B183" s="52" t="str">
        <f>'Pokemon Data'!B182</f>
        <v>Ampharos</v>
      </c>
      <c r="C183" s="57">
        <f>'Pokemon Data'!E182</f>
        <v>88</v>
      </c>
      <c r="D183" s="57">
        <f>'Pokemon Data'!I182</f>
        <v>172</v>
      </c>
      <c r="E183" s="57">
        <f>'Pokemon Data'!J182</f>
        <v>145</v>
      </c>
      <c r="F183" s="57">
        <f>'Pokemon Data'!K182</f>
        <v>109</v>
      </c>
      <c r="G183" s="57">
        <f t="shared" si="46"/>
        <v>187</v>
      </c>
      <c r="H183" s="57">
        <f t="shared" si="47"/>
        <v>160</v>
      </c>
      <c r="I183" s="57">
        <f t="shared" si="48"/>
        <v>124</v>
      </c>
      <c r="J183" s="82">
        <f t="shared" ref="J183:S192" si="64">MAX(10,INT(SQRT($G183*$I183)*$H183*J$1^2/10))</f>
        <v>21</v>
      </c>
      <c r="K183" s="59">
        <f t="shared" si="64"/>
        <v>67</v>
      </c>
      <c r="L183" s="59">
        <f t="shared" si="64"/>
        <v>113</v>
      </c>
      <c r="M183" s="59">
        <f t="shared" si="64"/>
        <v>159</v>
      </c>
      <c r="N183" s="86">
        <f t="shared" si="64"/>
        <v>205</v>
      </c>
      <c r="O183" s="59">
        <f t="shared" si="64"/>
        <v>251</v>
      </c>
      <c r="P183" s="59">
        <f t="shared" si="64"/>
        <v>297</v>
      </c>
      <c r="Q183" s="59">
        <f t="shared" si="64"/>
        <v>343</v>
      </c>
      <c r="R183" s="59">
        <f t="shared" si="64"/>
        <v>388</v>
      </c>
      <c r="S183" s="82">
        <f t="shared" si="64"/>
        <v>434</v>
      </c>
      <c r="T183" s="59">
        <f t="shared" ref="T183:AC192" si="65">MAX(10,INT(SQRT($G183*$I183)*$H183*T$1^2/10))</f>
        <v>478</v>
      </c>
      <c r="U183" s="59">
        <f t="shared" si="65"/>
        <v>521</v>
      </c>
      <c r="V183" s="59">
        <f t="shared" si="65"/>
        <v>565</v>
      </c>
      <c r="W183" s="59">
        <f t="shared" si="65"/>
        <v>608</v>
      </c>
      <c r="X183" s="86">
        <f t="shared" si="65"/>
        <v>652</v>
      </c>
      <c r="Y183" s="59">
        <f t="shared" si="65"/>
        <v>695</v>
      </c>
      <c r="Z183" s="59">
        <f t="shared" si="65"/>
        <v>739</v>
      </c>
      <c r="AA183" s="59">
        <f t="shared" si="65"/>
        <v>782</v>
      </c>
      <c r="AB183" s="59">
        <f t="shared" si="65"/>
        <v>826</v>
      </c>
      <c r="AC183" s="82">
        <f t="shared" si="65"/>
        <v>869</v>
      </c>
      <c r="AD183" s="59">
        <f t="shared" ref="AD183:AN192" si="66">MAX(10,INT(SQRT($G183*$I183)*$H183*AD$1^2/10))</f>
        <v>913</v>
      </c>
      <c r="AE183" s="59">
        <f t="shared" si="66"/>
        <v>956</v>
      </c>
      <c r="AF183" s="59">
        <f t="shared" si="66"/>
        <v>999</v>
      </c>
      <c r="AG183" s="59">
        <f t="shared" si="66"/>
        <v>1043</v>
      </c>
      <c r="AH183" s="86">
        <f t="shared" si="66"/>
        <v>1086</v>
      </c>
      <c r="AI183" s="59">
        <f t="shared" si="66"/>
        <v>1130</v>
      </c>
      <c r="AJ183" s="59">
        <f t="shared" si="66"/>
        <v>1173</v>
      </c>
      <c r="AK183" s="59">
        <f t="shared" si="66"/>
        <v>1217</v>
      </c>
      <c r="AL183" s="59">
        <f t="shared" si="66"/>
        <v>1260</v>
      </c>
      <c r="AM183" s="82">
        <f t="shared" si="66"/>
        <v>1304</v>
      </c>
      <c r="AN183" s="91">
        <f t="shared" si="66"/>
        <v>1521</v>
      </c>
    </row>
    <row r="184" spans="1:40" x14ac:dyDescent="0.25">
      <c r="A184" s="52">
        <f>'Pokemon Data'!A183</f>
        <v>182</v>
      </c>
      <c r="B184" s="52" t="str">
        <f>'Pokemon Data'!B183</f>
        <v>Bellossom</v>
      </c>
      <c r="C184" s="57">
        <f>'Pokemon Data'!E183</f>
        <v>18</v>
      </c>
      <c r="D184" s="57">
        <f>'Pokemon Data'!I183</f>
        <v>207</v>
      </c>
      <c r="E184" s="57">
        <f>'Pokemon Data'!J183</f>
        <v>211</v>
      </c>
      <c r="F184" s="57">
        <f>'Pokemon Data'!K183</f>
        <v>169</v>
      </c>
      <c r="G184" s="57">
        <f t="shared" si="46"/>
        <v>222</v>
      </c>
      <c r="H184" s="57">
        <f t="shared" si="47"/>
        <v>226</v>
      </c>
      <c r="I184" s="57">
        <f t="shared" si="48"/>
        <v>184</v>
      </c>
      <c r="J184" s="82">
        <f t="shared" si="64"/>
        <v>40</v>
      </c>
      <c r="K184" s="59">
        <f t="shared" si="64"/>
        <v>126</v>
      </c>
      <c r="L184" s="59">
        <f t="shared" si="64"/>
        <v>212</v>
      </c>
      <c r="M184" s="59">
        <f t="shared" si="64"/>
        <v>298</v>
      </c>
      <c r="N184" s="86">
        <f t="shared" si="64"/>
        <v>384</v>
      </c>
      <c r="O184" s="59">
        <f t="shared" si="64"/>
        <v>470</v>
      </c>
      <c r="P184" s="59">
        <f t="shared" si="64"/>
        <v>557</v>
      </c>
      <c r="Q184" s="59">
        <f t="shared" si="64"/>
        <v>643</v>
      </c>
      <c r="R184" s="59">
        <f t="shared" si="64"/>
        <v>729</v>
      </c>
      <c r="S184" s="82">
        <f t="shared" si="64"/>
        <v>815</v>
      </c>
      <c r="T184" s="59">
        <f t="shared" si="65"/>
        <v>896</v>
      </c>
      <c r="U184" s="59">
        <f t="shared" si="65"/>
        <v>978</v>
      </c>
      <c r="V184" s="59">
        <f t="shared" si="65"/>
        <v>1059</v>
      </c>
      <c r="W184" s="59">
        <f t="shared" si="65"/>
        <v>1141</v>
      </c>
      <c r="X184" s="86">
        <f t="shared" si="65"/>
        <v>1222</v>
      </c>
      <c r="Y184" s="59">
        <f t="shared" si="65"/>
        <v>1304</v>
      </c>
      <c r="Z184" s="59">
        <f t="shared" si="65"/>
        <v>1385</v>
      </c>
      <c r="AA184" s="59">
        <f t="shared" si="65"/>
        <v>1467</v>
      </c>
      <c r="AB184" s="59">
        <f t="shared" si="65"/>
        <v>1548</v>
      </c>
      <c r="AC184" s="82">
        <f t="shared" si="65"/>
        <v>1630</v>
      </c>
      <c r="AD184" s="59">
        <f t="shared" si="66"/>
        <v>1711</v>
      </c>
      <c r="AE184" s="59">
        <f t="shared" si="66"/>
        <v>1793</v>
      </c>
      <c r="AF184" s="59">
        <f t="shared" si="66"/>
        <v>1874</v>
      </c>
      <c r="AG184" s="59">
        <f t="shared" si="66"/>
        <v>1956</v>
      </c>
      <c r="AH184" s="86">
        <f t="shared" si="66"/>
        <v>2037</v>
      </c>
      <c r="AI184" s="59">
        <f t="shared" si="66"/>
        <v>2119</v>
      </c>
      <c r="AJ184" s="59">
        <f t="shared" si="66"/>
        <v>2200</v>
      </c>
      <c r="AK184" s="59">
        <f t="shared" si="66"/>
        <v>2282</v>
      </c>
      <c r="AL184" s="59">
        <f t="shared" si="66"/>
        <v>2363</v>
      </c>
      <c r="AM184" s="82">
        <f t="shared" si="66"/>
        <v>2445</v>
      </c>
      <c r="AN184" s="91">
        <f t="shared" si="66"/>
        <v>2852</v>
      </c>
    </row>
    <row r="185" spans="1:40" x14ac:dyDescent="0.25">
      <c r="A185" s="52">
        <f>'Pokemon Data'!A184</f>
        <v>183</v>
      </c>
      <c r="B185" s="52" t="str">
        <f>'Pokemon Data'!B184</f>
        <v>Marill</v>
      </c>
      <c r="C185" s="57">
        <f>'Pokemon Data'!E184</f>
        <v>89</v>
      </c>
      <c r="D185" s="57">
        <f>'Pokemon Data'!I184</f>
        <v>181</v>
      </c>
      <c r="E185" s="57">
        <f>'Pokemon Data'!J184</f>
        <v>169</v>
      </c>
      <c r="F185" s="57">
        <f>'Pokemon Data'!K184</f>
        <v>186</v>
      </c>
      <c r="G185" s="57">
        <f t="shared" si="46"/>
        <v>196</v>
      </c>
      <c r="H185" s="57">
        <f t="shared" si="47"/>
        <v>184</v>
      </c>
      <c r="I185" s="57">
        <f t="shared" si="48"/>
        <v>201</v>
      </c>
      <c r="J185" s="82">
        <f t="shared" si="64"/>
        <v>32</v>
      </c>
      <c r="K185" s="59">
        <f t="shared" si="64"/>
        <v>101</v>
      </c>
      <c r="L185" s="59">
        <f t="shared" si="64"/>
        <v>169</v>
      </c>
      <c r="M185" s="59">
        <f t="shared" si="64"/>
        <v>238</v>
      </c>
      <c r="N185" s="86">
        <f t="shared" si="64"/>
        <v>307</v>
      </c>
      <c r="O185" s="59">
        <f t="shared" si="64"/>
        <v>376</v>
      </c>
      <c r="P185" s="59">
        <f t="shared" si="64"/>
        <v>445</v>
      </c>
      <c r="Q185" s="59">
        <f t="shared" si="64"/>
        <v>514</v>
      </c>
      <c r="R185" s="59">
        <f t="shared" si="64"/>
        <v>583</v>
      </c>
      <c r="S185" s="82">
        <f t="shared" si="64"/>
        <v>651</v>
      </c>
      <c r="T185" s="59">
        <f t="shared" si="65"/>
        <v>717</v>
      </c>
      <c r="U185" s="59">
        <f t="shared" si="65"/>
        <v>782</v>
      </c>
      <c r="V185" s="59">
        <f t="shared" si="65"/>
        <v>847</v>
      </c>
      <c r="W185" s="59">
        <f t="shared" si="65"/>
        <v>912</v>
      </c>
      <c r="X185" s="86">
        <f t="shared" si="65"/>
        <v>977</v>
      </c>
      <c r="Y185" s="59">
        <f t="shared" si="65"/>
        <v>1042</v>
      </c>
      <c r="Z185" s="59">
        <f t="shared" si="65"/>
        <v>1107</v>
      </c>
      <c r="AA185" s="59">
        <f t="shared" si="65"/>
        <v>1173</v>
      </c>
      <c r="AB185" s="59">
        <f t="shared" si="65"/>
        <v>1238</v>
      </c>
      <c r="AC185" s="82">
        <f t="shared" si="65"/>
        <v>1303</v>
      </c>
      <c r="AD185" s="59">
        <f t="shared" si="66"/>
        <v>1368</v>
      </c>
      <c r="AE185" s="59">
        <f t="shared" si="66"/>
        <v>1433</v>
      </c>
      <c r="AF185" s="59">
        <f t="shared" si="66"/>
        <v>1498</v>
      </c>
      <c r="AG185" s="59">
        <f t="shared" si="66"/>
        <v>1564</v>
      </c>
      <c r="AH185" s="86">
        <f t="shared" si="66"/>
        <v>1629</v>
      </c>
      <c r="AI185" s="59">
        <f t="shared" si="66"/>
        <v>1694</v>
      </c>
      <c r="AJ185" s="59">
        <f t="shared" si="66"/>
        <v>1759</v>
      </c>
      <c r="AK185" s="59">
        <f t="shared" si="66"/>
        <v>1824</v>
      </c>
      <c r="AL185" s="59">
        <f t="shared" si="66"/>
        <v>1890</v>
      </c>
      <c r="AM185" s="82">
        <f t="shared" si="66"/>
        <v>1955</v>
      </c>
      <c r="AN185" s="91">
        <f t="shared" si="66"/>
        <v>2281</v>
      </c>
    </row>
    <row r="186" spans="1:40" x14ac:dyDescent="0.25">
      <c r="A186" s="52">
        <f>'Pokemon Data'!A185</f>
        <v>184</v>
      </c>
      <c r="B186" s="52" t="str">
        <f>'Pokemon Data'!B185</f>
        <v>Azumarill</v>
      </c>
      <c r="C186" s="57">
        <f>'Pokemon Data'!E185</f>
        <v>89</v>
      </c>
      <c r="D186" s="57">
        <f>'Pokemon Data'!I185</f>
        <v>172</v>
      </c>
      <c r="E186" s="57">
        <f>'Pokemon Data'!J185</f>
        <v>37</v>
      </c>
      <c r="F186" s="57">
        <f>'Pokemon Data'!K185</f>
        <v>93</v>
      </c>
      <c r="G186" s="57">
        <f t="shared" si="46"/>
        <v>187</v>
      </c>
      <c r="H186" s="57">
        <f t="shared" si="47"/>
        <v>52</v>
      </c>
      <c r="I186" s="57">
        <f t="shared" si="48"/>
        <v>108</v>
      </c>
      <c r="J186" s="82">
        <f t="shared" si="64"/>
        <v>10</v>
      </c>
      <c r="K186" s="59">
        <f t="shared" si="64"/>
        <v>20</v>
      </c>
      <c r="L186" s="59">
        <f t="shared" si="64"/>
        <v>34</v>
      </c>
      <c r="M186" s="59">
        <f t="shared" si="64"/>
        <v>48</v>
      </c>
      <c r="N186" s="86">
        <f t="shared" si="64"/>
        <v>62</v>
      </c>
      <c r="O186" s="59">
        <f t="shared" si="64"/>
        <v>76</v>
      </c>
      <c r="P186" s="59">
        <f t="shared" si="64"/>
        <v>90</v>
      </c>
      <c r="Q186" s="59">
        <f t="shared" si="64"/>
        <v>104</v>
      </c>
      <c r="R186" s="59">
        <f t="shared" si="64"/>
        <v>117</v>
      </c>
      <c r="S186" s="82">
        <f t="shared" si="64"/>
        <v>131</v>
      </c>
      <c r="T186" s="59">
        <f t="shared" si="65"/>
        <v>145</v>
      </c>
      <c r="U186" s="59">
        <f t="shared" si="65"/>
        <v>158</v>
      </c>
      <c r="V186" s="59">
        <f t="shared" si="65"/>
        <v>171</v>
      </c>
      <c r="W186" s="59">
        <f t="shared" si="65"/>
        <v>184</v>
      </c>
      <c r="X186" s="86">
        <f t="shared" si="65"/>
        <v>197</v>
      </c>
      <c r="Y186" s="59">
        <f t="shared" si="65"/>
        <v>211</v>
      </c>
      <c r="Z186" s="59">
        <f t="shared" si="65"/>
        <v>224</v>
      </c>
      <c r="AA186" s="59">
        <f t="shared" si="65"/>
        <v>237</v>
      </c>
      <c r="AB186" s="59">
        <f t="shared" si="65"/>
        <v>250</v>
      </c>
      <c r="AC186" s="82">
        <f t="shared" si="65"/>
        <v>263</v>
      </c>
      <c r="AD186" s="59">
        <f t="shared" si="66"/>
        <v>276</v>
      </c>
      <c r="AE186" s="59">
        <f t="shared" si="66"/>
        <v>290</v>
      </c>
      <c r="AF186" s="59">
        <f t="shared" si="66"/>
        <v>303</v>
      </c>
      <c r="AG186" s="59">
        <f t="shared" si="66"/>
        <v>316</v>
      </c>
      <c r="AH186" s="86">
        <f t="shared" si="66"/>
        <v>329</v>
      </c>
      <c r="AI186" s="59">
        <f t="shared" si="66"/>
        <v>342</v>
      </c>
      <c r="AJ186" s="59">
        <f t="shared" si="66"/>
        <v>356</v>
      </c>
      <c r="AK186" s="59">
        <f t="shared" si="66"/>
        <v>369</v>
      </c>
      <c r="AL186" s="59">
        <f t="shared" si="66"/>
        <v>382</v>
      </c>
      <c r="AM186" s="82">
        <f t="shared" si="66"/>
        <v>395</v>
      </c>
      <c r="AN186" s="91">
        <f t="shared" si="66"/>
        <v>461</v>
      </c>
    </row>
    <row r="187" spans="1:40" x14ac:dyDescent="0.25">
      <c r="A187" s="52">
        <f>'Pokemon Data'!A186</f>
        <v>185</v>
      </c>
      <c r="B187" s="52" t="str">
        <f>'Pokemon Data'!B186</f>
        <v>Sudowoodo</v>
      </c>
      <c r="C187" s="57">
        <f>'Pokemon Data'!E186</f>
        <v>90</v>
      </c>
      <c r="D187" s="57">
        <f>'Pokemon Data'!I186</f>
        <v>225</v>
      </c>
      <c r="E187" s="57">
        <f>'Pokemon Data'!J186</f>
        <v>112</v>
      </c>
      <c r="F187" s="57">
        <f>'Pokemon Data'!K186</f>
        <v>152</v>
      </c>
      <c r="G187" s="57">
        <f t="shared" si="46"/>
        <v>240</v>
      </c>
      <c r="H187" s="57">
        <f t="shared" si="47"/>
        <v>127</v>
      </c>
      <c r="I187" s="57">
        <f t="shared" si="48"/>
        <v>167</v>
      </c>
      <c r="J187" s="82">
        <f t="shared" si="64"/>
        <v>22</v>
      </c>
      <c r="K187" s="59">
        <f t="shared" si="64"/>
        <v>70</v>
      </c>
      <c r="L187" s="59">
        <f t="shared" si="64"/>
        <v>118</v>
      </c>
      <c r="M187" s="59">
        <f t="shared" si="64"/>
        <v>166</v>
      </c>
      <c r="N187" s="86">
        <f t="shared" si="64"/>
        <v>214</v>
      </c>
      <c r="O187" s="59">
        <f t="shared" si="64"/>
        <v>262</v>
      </c>
      <c r="P187" s="59">
        <f t="shared" si="64"/>
        <v>310</v>
      </c>
      <c r="Q187" s="59">
        <f t="shared" si="64"/>
        <v>357</v>
      </c>
      <c r="R187" s="59">
        <f t="shared" si="64"/>
        <v>405</v>
      </c>
      <c r="S187" s="82">
        <f t="shared" si="64"/>
        <v>453</v>
      </c>
      <c r="T187" s="59">
        <f t="shared" si="65"/>
        <v>499</v>
      </c>
      <c r="U187" s="59">
        <f t="shared" si="65"/>
        <v>544</v>
      </c>
      <c r="V187" s="59">
        <f t="shared" si="65"/>
        <v>589</v>
      </c>
      <c r="W187" s="59">
        <f t="shared" si="65"/>
        <v>635</v>
      </c>
      <c r="X187" s="86">
        <f t="shared" si="65"/>
        <v>680</v>
      </c>
      <c r="Y187" s="59">
        <f t="shared" si="65"/>
        <v>725</v>
      </c>
      <c r="Z187" s="59">
        <f t="shared" si="65"/>
        <v>771</v>
      </c>
      <c r="AA187" s="59">
        <f t="shared" si="65"/>
        <v>816</v>
      </c>
      <c r="AB187" s="59">
        <f t="shared" si="65"/>
        <v>862</v>
      </c>
      <c r="AC187" s="82">
        <f t="shared" si="65"/>
        <v>907</v>
      </c>
      <c r="AD187" s="59">
        <f t="shared" si="66"/>
        <v>952</v>
      </c>
      <c r="AE187" s="59">
        <f t="shared" si="66"/>
        <v>998</v>
      </c>
      <c r="AF187" s="59">
        <f t="shared" si="66"/>
        <v>1043</v>
      </c>
      <c r="AG187" s="59">
        <f t="shared" si="66"/>
        <v>1088</v>
      </c>
      <c r="AH187" s="86">
        <f t="shared" si="66"/>
        <v>1134</v>
      </c>
      <c r="AI187" s="59">
        <f t="shared" si="66"/>
        <v>1179</v>
      </c>
      <c r="AJ187" s="59">
        <f t="shared" si="66"/>
        <v>1225</v>
      </c>
      <c r="AK187" s="59">
        <f t="shared" si="66"/>
        <v>1270</v>
      </c>
      <c r="AL187" s="59">
        <f t="shared" si="66"/>
        <v>1315</v>
      </c>
      <c r="AM187" s="82">
        <f t="shared" si="66"/>
        <v>1361</v>
      </c>
      <c r="AN187" s="91">
        <f t="shared" si="66"/>
        <v>1588</v>
      </c>
    </row>
    <row r="188" spans="1:40" x14ac:dyDescent="0.25">
      <c r="A188" s="52">
        <f>'Pokemon Data'!A187</f>
        <v>186</v>
      </c>
      <c r="B188" s="52" t="str">
        <f>'Pokemon Data'!B187</f>
        <v>Politoed</v>
      </c>
      <c r="C188" s="57">
        <f>'Pokemon Data'!E187</f>
        <v>26</v>
      </c>
      <c r="D188" s="57">
        <f>'Pokemon Data'!I187</f>
        <v>172</v>
      </c>
      <c r="E188" s="57">
        <f>'Pokemon Data'!J187</f>
        <v>167</v>
      </c>
      <c r="F188" s="57">
        <f>'Pokemon Data'!K187</f>
        <v>176</v>
      </c>
      <c r="G188" s="57">
        <f t="shared" si="46"/>
        <v>187</v>
      </c>
      <c r="H188" s="57">
        <f t="shared" si="47"/>
        <v>182</v>
      </c>
      <c r="I188" s="57">
        <f t="shared" si="48"/>
        <v>191</v>
      </c>
      <c r="J188" s="82">
        <f t="shared" si="64"/>
        <v>30</v>
      </c>
      <c r="K188" s="59">
        <f t="shared" si="64"/>
        <v>95</v>
      </c>
      <c r="L188" s="59">
        <f t="shared" si="64"/>
        <v>160</v>
      </c>
      <c r="M188" s="59">
        <f t="shared" si="64"/>
        <v>224</v>
      </c>
      <c r="N188" s="86">
        <f t="shared" si="64"/>
        <v>289</v>
      </c>
      <c r="O188" s="59">
        <f t="shared" si="64"/>
        <v>354</v>
      </c>
      <c r="P188" s="59">
        <f t="shared" si="64"/>
        <v>419</v>
      </c>
      <c r="Q188" s="59">
        <f t="shared" si="64"/>
        <v>484</v>
      </c>
      <c r="R188" s="59">
        <f t="shared" si="64"/>
        <v>549</v>
      </c>
      <c r="S188" s="82">
        <f t="shared" si="64"/>
        <v>613</v>
      </c>
      <c r="T188" s="59">
        <f t="shared" si="65"/>
        <v>675</v>
      </c>
      <c r="U188" s="59">
        <f t="shared" si="65"/>
        <v>736</v>
      </c>
      <c r="V188" s="59">
        <f t="shared" si="65"/>
        <v>798</v>
      </c>
      <c r="W188" s="59">
        <f t="shared" si="65"/>
        <v>859</v>
      </c>
      <c r="X188" s="86">
        <f t="shared" si="65"/>
        <v>920</v>
      </c>
      <c r="Y188" s="59">
        <f t="shared" si="65"/>
        <v>982</v>
      </c>
      <c r="Z188" s="59">
        <f t="shared" si="65"/>
        <v>1043</v>
      </c>
      <c r="AA188" s="59">
        <f t="shared" si="65"/>
        <v>1104</v>
      </c>
      <c r="AB188" s="59">
        <f t="shared" si="65"/>
        <v>1166</v>
      </c>
      <c r="AC188" s="82">
        <f t="shared" si="65"/>
        <v>1227</v>
      </c>
      <c r="AD188" s="59">
        <f t="shared" si="66"/>
        <v>1288</v>
      </c>
      <c r="AE188" s="59">
        <f t="shared" si="66"/>
        <v>1350</v>
      </c>
      <c r="AF188" s="59">
        <f t="shared" si="66"/>
        <v>1411</v>
      </c>
      <c r="AG188" s="59">
        <f t="shared" si="66"/>
        <v>1473</v>
      </c>
      <c r="AH188" s="86">
        <f t="shared" si="66"/>
        <v>1534</v>
      </c>
      <c r="AI188" s="59">
        <f t="shared" si="66"/>
        <v>1595</v>
      </c>
      <c r="AJ188" s="59">
        <f t="shared" si="66"/>
        <v>1657</v>
      </c>
      <c r="AK188" s="59">
        <f t="shared" si="66"/>
        <v>1718</v>
      </c>
      <c r="AL188" s="59">
        <f t="shared" si="66"/>
        <v>1780</v>
      </c>
      <c r="AM188" s="82">
        <f t="shared" si="66"/>
        <v>1841</v>
      </c>
      <c r="AN188" s="91">
        <f t="shared" si="66"/>
        <v>2148</v>
      </c>
    </row>
    <row r="189" spans="1:40" x14ac:dyDescent="0.25">
      <c r="A189" s="52">
        <f>'Pokemon Data'!A188</f>
        <v>187</v>
      </c>
      <c r="B189" s="52" t="str">
        <f>'Pokemon Data'!B188</f>
        <v>Hoppip</v>
      </c>
      <c r="C189" s="57">
        <f>'Pokemon Data'!E188</f>
        <v>91</v>
      </c>
      <c r="D189" s="57">
        <f>'Pokemon Data'!I188</f>
        <v>207</v>
      </c>
      <c r="E189" s="57">
        <f>'Pokemon Data'!J188</f>
        <v>174</v>
      </c>
      <c r="F189" s="57">
        <f>'Pokemon Data'!K188</f>
        <v>179</v>
      </c>
      <c r="G189" s="57">
        <f t="shared" si="46"/>
        <v>222</v>
      </c>
      <c r="H189" s="57">
        <f t="shared" si="47"/>
        <v>189</v>
      </c>
      <c r="I189" s="57">
        <f t="shared" si="48"/>
        <v>194</v>
      </c>
      <c r="J189" s="82">
        <f t="shared" si="64"/>
        <v>34</v>
      </c>
      <c r="K189" s="59">
        <f t="shared" si="64"/>
        <v>108</v>
      </c>
      <c r="L189" s="59">
        <f t="shared" si="64"/>
        <v>182</v>
      </c>
      <c r="M189" s="59">
        <f t="shared" si="64"/>
        <v>256</v>
      </c>
      <c r="N189" s="86">
        <f t="shared" si="64"/>
        <v>330</v>
      </c>
      <c r="O189" s="59">
        <f t="shared" si="64"/>
        <v>404</v>
      </c>
      <c r="P189" s="59">
        <f t="shared" si="64"/>
        <v>478</v>
      </c>
      <c r="Q189" s="59">
        <f t="shared" si="64"/>
        <v>552</v>
      </c>
      <c r="R189" s="59">
        <f t="shared" si="64"/>
        <v>626</v>
      </c>
      <c r="S189" s="82">
        <f t="shared" si="64"/>
        <v>700</v>
      </c>
      <c r="T189" s="59">
        <f t="shared" si="65"/>
        <v>770</v>
      </c>
      <c r="U189" s="59">
        <f t="shared" si="65"/>
        <v>840</v>
      </c>
      <c r="V189" s="59">
        <f t="shared" si="65"/>
        <v>910</v>
      </c>
      <c r="W189" s="59">
        <f t="shared" si="65"/>
        <v>980</v>
      </c>
      <c r="X189" s="86">
        <f t="shared" si="65"/>
        <v>1049</v>
      </c>
      <c r="Y189" s="59">
        <f t="shared" si="65"/>
        <v>1119</v>
      </c>
      <c r="Z189" s="59">
        <f t="shared" si="65"/>
        <v>1189</v>
      </c>
      <c r="AA189" s="59">
        <f t="shared" si="65"/>
        <v>1259</v>
      </c>
      <c r="AB189" s="59">
        <f t="shared" si="65"/>
        <v>1329</v>
      </c>
      <c r="AC189" s="82">
        <f t="shared" si="65"/>
        <v>1399</v>
      </c>
      <c r="AD189" s="59">
        <f t="shared" si="66"/>
        <v>1469</v>
      </c>
      <c r="AE189" s="59">
        <f t="shared" si="66"/>
        <v>1539</v>
      </c>
      <c r="AF189" s="59">
        <f t="shared" si="66"/>
        <v>1609</v>
      </c>
      <c r="AG189" s="59">
        <f t="shared" si="66"/>
        <v>1679</v>
      </c>
      <c r="AH189" s="86">
        <f t="shared" si="66"/>
        <v>1749</v>
      </c>
      <c r="AI189" s="59">
        <f t="shared" si="66"/>
        <v>1819</v>
      </c>
      <c r="AJ189" s="59">
        <f t="shared" si="66"/>
        <v>1889</v>
      </c>
      <c r="AK189" s="59">
        <f t="shared" si="66"/>
        <v>1959</v>
      </c>
      <c r="AL189" s="59">
        <f t="shared" si="66"/>
        <v>2029</v>
      </c>
      <c r="AM189" s="82">
        <f t="shared" si="66"/>
        <v>2099</v>
      </c>
      <c r="AN189" s="91">
        <f t="shared" si="66"/>
        <v>2449</v>
      </c>
    </row>
    <row r="190" spans="1:40" x14ac:dyDescent="0.25">
      <c r="A190" s="52">
        <f>'Pokemon Data'!A189</f>
        <v>188</v>
      </c>
      <c r="B190" s="52" t="str">
        <f>'Pokemon Data'!B189</f>
        <v>Skiploom</v>
      </c>
      <c r="C190" s="57">
        <f>'Pokemon Data'!E189</f>
        <v>91</v>
      </c>
      <c r="D190" s="57">
        <f>'Pokemon Data'!I189</f>
        <v>111</v>
      </c>
      <c r="E190" s="57">
        <f>'Pokemon Data'!J189</f>
        <v>67</v>
      </c>
      <c r="F190" s="57">
        <f>'Pokemon Data'!K189</f>
        <v>94</v>
      </c>
      <c r="G190" s="57">
        <f t="shared" si="46"/>
        <v>126</v>
      </c>
      <c r="H190" s="57">
        <f t="shared" si="47"/>
        <v>82</v>
      </c>
      <c r="I190" s="57">
        <f t="shared" si="48"/>
        <v>109</v>
      </c>
      <c r="J190" s="82">
        <f t="shared" si="64"/>
        <v>10</v>
      </c>
      <c r="K190" s="59">
        <f t="shared" si="64"/>
        <v>26</v>
      </c>
      <c r="L190" s="59">
        <f t="shared" si="64"/>
        <v>44</v>
      </c>
      <c r="M190" s="59">
        <f t="shared" si="64"/>
        <v>62</v>
      </c>
      <c r="N190" s="86">
        <f t="shared" si="64"/>
        <v>80</v>
      </c>
      <c r="O190" s="59">
        <f t="shared" si="64"/>
        <v>99</v>
      </c>
      <c r="P190" s="59">
        <f t="shared" si="64"/>
        <v>117</v>
      </c>
      <c r="Q190" s="59">
        <f t="shared" si="64"/>
        <v>135</v>
      </c>
      <c r="R190" s="59">
        <f t="shared" si="64"/>
        <v>153</v>
      </c>
      <c r="S190" s="82">
        <f t="shared" si="64"/>
        <v>171</v>
      </c>
      <c r="T190" s="59">
        <f t="shared" si="65"/>
        <v>188</v>
      </c>
      <c r="U190" s="59">
        <f t="shared" si="65"/>
        <v>205</v>
      </c>
      <c r="V190" s="59">
        <f t="shared" si="65"/>
        <v>222</v>
      </c>
      <c r="W190" s="59">
        <f t="shared" si="65"/>
        <v>240</v>
      </c>
      <c r="X190" s="86">
        <f t="shared" si="65"/>
        <v>257</v>
      </c>
      <c r="Y190" s="59">
        <f t="shared" si="65"/>
        <v>274</v>
      </c>
      <c r="Z190" s="59">
        <f t="shared" si="65"/>
        <v>291</v>
      </c>
      <c r="AA190" s="59">
        <f t="shared" si="65"/>
        <v>308</v>
      </c>
      <c r="AB190" s="59">
        <f t="shared" si="65"/>
        <v>325</v>
      </c>
      <c r="AC190" s="82">
        <f t="shared" si="65"/>
        <v>342</v>
      </c>
      <c r="AD190" s="59">
        <f t="shared" si="66"/>
        <v>360</v>
      </c>
      <c r="AE190" s="59">
        <f t="shared" si="66"/>
        <v>377</v>
      </c>
      <c r="AF190" s="59">
        <f t="shared" si="66"/>
        <v>394</v>
      </c>
      <c r="AG190" s="59">
        <f t="shared" si="66"/>
        <v>411</v>
      </c>
      <c r="AH190" s="86">
        <f t="shared" si="66"/>
        <v>428</v>
      </c>
      <c r="AI190" s="59">
        <f t="shared" si="66"/>
        <v>445</v>
      </c>
      <c r="AJ190" s="59">
        <f t="shared" si="66"/>
        <v>463</v>
      </c>
      <c r="AK190" s="59">
        <f t="shared" si="66"/>
        <v>480</v>
      </c>
      <c r="AL190" s="59">
        <f t="shared" si="66"/>
        <v>497</v>
      </c>
      <c r="AM190" s="82">
        <f t="shared" si="66"/>
        <v>514</v>
      </c>
      <c r="AN190" s="91">
        <f t="shared" si="66"/>
        <v>600</v>
      </c>
    </row>
    <row r="191" spans="1:40" x14ac:dyDescent="0.25">
      <c r="A191" s="52">
        <f>'Pokemon Data'!A190</f>
        <v>189</v>
      </c>
      <c r="B191" s="52" t="str">
        <f>'Pokemon Data'!B190</f>
        <v>Jumpluff</v>
      </c>
      <c r="C191" s="57">
        <f>'Pokemon Data'!E190</f>
        <v>91</v>
      </c>
      <c r="D191" s="57">
        <f>'Pokemon Data'!I190</f>
        <v>146</v>
      </c>
      <c r="E191" s="57">
        <f>'Pokemon Data'!J190</f>
        <v>91</v>
      </c>
      <c r="F191" s="57">
        <f>'Pokemon Data'!K190</f>
        <v>120</v>
      </c>
      <c r="G191" s="57">
        <f t="shared" si="46"/>
        <v>161</v>
      </c>
      <c r="H191" s="57">
        <f t="shared" si="47"/>
        <v>106</v>
      </c>
      <c r="I191" s="57">
        <f t="shared" si="48"/>
        <v>135</v>
      </c>
      <c r="J191" s="82">
        <f t="shared" si="64"/>
        <v>13</v>
      </c>
      <c r="K191" s="59">
        <f t="shared" si="64"/>
        <v>43</v>
      </c>
      <c r="L191" s="59">
        <f t="shared" si="64"/>
        <v>72</v>
      </c>
      <c r="M191" s="59">
        <f t="shared" si="64"/>
        <v>102</v>
      </c>
      <c r="N191" s="86">
        <f t="shared" si="64"/>
        <v>131</v>
      </c>
      <c r="O191" s="59">
        <f t="shared" si="64"/>
        <v>161</v>
      </c>
      <c r="P191" s="59">
        <f t="shared" si="64"/>
        <v>190</v>
      </c>
      <c r="Q191" s="59">
        <f t="shared" si="64"/>
        <v>220</v>
      </c>
      <c r="R191" s="59">
        <f t="shared" si="64"/>
        <v>249</v>
      </c>
      <c r="S191" s="82">
        <f t="shared" si="64"/>
        <v>278</v>
      </c>
      <c r="T191" s="59">
        <f t="shared" si="65"/>
        <v>306</v>
      </c>
      <c r="U191" s="59">
        <f t="shared" si="65"/>
        <v>334</v>
      </c>
      <c r="V191" s="59">
        <f t="shared" si="65"/>
        <v>362</v>
      </c>
      <c r="W191" s="59">
        <f t="shared" si="65"/>
        <v>390</v>
      </c>
      <c r="X191" s="86">
        <f t="shared" si="65"/>
        <v>418</v>
      </c>
      <c r="Y191" s="59">
        <f t="shared" si="65"/>
        <v>446</v>
      </c>
      <c r="Z191" s="59">
        <f t="shared" si="65"/>
        <v>474</v>
      </c>
      <c r="AA191" s="59">
        <f t="shared" si="65"/>
        <v>501</v>
      </c>
      <c r="AB191" s="59">
        <f t="shared" si="65"/>
        <v>529</v>
      </c>
      <c r="AC191" s="82">
        <f t="shared" si="65"/>
        <v>557</v>
      </c>
      <c r="AD191" s="59">
        <f t="shared" si="66"/>
        <v>585</v>
      </c>
      <c r="AE191" s="59">
        <f t="shared" si="66"/>
        <v>613</v>
      </c>
      <c r="AF191" s="59">
        <f t="shared" si="66"/>
        <v>641</v>
      </c>
      <c r="AG191" s="59">
        <f t="shared" si="66"/>
        <v>669</v>
      </c>
      <c r="AH191" s="86">
        <f t="shared" si="66"/>
        <v>697</v>
      </c>
      <c r="AI191" s="59">
        <f t="shared" si="66"/>
        <v>725</v>
      </c>
      <c r="AJ191" s="59">
        <f t="shared" si="66"/>
        <v>752</v>
      </c>
      <c r="AK191" s="59">
        <f t="shared" si="66"/>
        <v>780</v>
      </c>
      <c r="AL191" s="59">
        <f t="shared" si="66"/>
        <v>808</v>
      </c>
      <c r="AM191" s="82">
        <f t="shared" si="66"/>
        <v>836</v>
      </c>
      <c r="AN191" s="91">
        <f t="shared" si="66"/>
        <v>976</v>
      </c>
    </row>
    <row r="192" spans="1:40" x14ac:dyDescent="0.25">
      <c r="A192" s="52">
        <f>'Pokemon Data'!A191</f>
        <v>190</v>
      </c>
      <c r="B192" s="52" t="str">
        <f>'Pokemon Data'!B191</f>
        <v>Aipom</v>
      </c>
      <c r="C192" s="57">
        <f>'Pokemon Data'!E191</f>
        <v>92</v>
      </c>
      <c r="D192" s="57">
        <f>'Pokemon Data'!I191</f>
        <v>181</v>
      </c>
      <c r="E192" s="57">
        <f>'Pokemon Data'!J191</f>
        <v>118</v>
      </c>
      <c r="F192" s="57">
        <f>'Pokemon Data'!K191</f>
        <v>183</v>
      </c>
      <c r="G192" s="57">
        <f t="shared" si="46"/>
        <v>196</v>
      </c>
      <c r="H192" s="57">
        <f t="shared" si="47"/>
        <v>133</v>
      </c>
      <c r="I192" s="57">
        <f t="shared" si="48"/>
        <v>198</v>
      </c>
      <c r="J192" s="82">
        <f t="shared" si="64"/>
        <v>23</v>
      </c>
      <c r="K192" s="59">
        <f t="shared" si="64"/>
        <v>72</v>
      </c>
      <c r="L192" s="59">
        <f t="shared" si="64"/>
        <v>121</v>
      </c>
      <c r="M192" s="59">
        <f t="shared" si="64"/>
        <v>171</v>
      </c>
      <c r="N192" s="86">
        <f t="shared" si="64"/>
        <v>220</v>
      </c>
      <c r="O192" s="59">
        <f t="shared" si="64"/>
        <v>270</v>
      </c>
      <c r="P192" s="59">
        <f t="shared" si="64"/>
        <v>319</v>
      </c>
      <c r="Q192" s="59">
        <f t="shared" si="64"/>
        <v>368</v>
      </c>
      <c r="R192" s="59">
        <f t="shared" si="64"/>
        <v>418</v>
      </c>
      <c r="S192" s="82">
        <f t="shared" si="64"/>
        <v>467</v>
      </c>
      <c r="T192" s="59">
        <f t="shared" si="65"/>
        <v>514</v>
      </c>
      <c r="U192" s="59">
        <f t="shared" si="65"/>
        <v>561</v>
      </c>
      <c r="V192" s="59">
        <f t="shared" si="65"/>
        <v>607</v>
      </c>
      <c r="W192" s="59">
        <f t="shared" si="65"/>
        <v>654</v>
      </c>
      <c r="X192" s="86">
        <f t="shared" si="65"/>
        <v>701</v>
      </c>
      <c r="Y192" s="59">
        <f t="shared" si="65"/>
        <v>748</v>
      </c>
      <c r="Z192" s="59">
        <f t="shared" si="65"/>
        <v>794</v>
      </c>
      <c r="AA192" s="59">
        <f t="shared" si="65"/>
        <v>841</v>
      </c>
      <c r="AB192" s="59">
        <f t="shared" si="65"/>
        <v>888</v>
      </c>
      <c r="AC192" s="82">
        <f t="shared" si="65"/>
        <v>935</v>
      </c>
      <c r="AD192" s="59">
        <f t="shared" si="66"/>
        <v>981</v>
      </c>
      <c r="AE192" s="59">
        <f t="shared" si="66"/>
        <v>1028</v>
      </c>
      <c r="AF192" s="59">
        <f t="shared" si="66"/>
        <v>1075</v>
      </c>
      <c r="AG192" s="59">
        <f t="shared" si="66"/>
        <v>1122</v>
      </c>
      <c r="AH192" s="86">
        <f t="shared" si="66"/>
        <v>1168</v>
      </c>
      <c r="AI192" s="59">
        <f t="shared" si="66"/>
        <v>1215</v>
      </c>
      <c r="AJ192" s="59">
        <f t="shared" si="66"/>
        <v>1262</v>
      </c>
      <c r="AK192" s="59">
        <f t="shared" si="66"/>
        <v>1309</v>
      </c>
      <c r="AL192" s="59">
        <f t="shared" si="66"/>
        <v>1355</v>
      </c>
      <c r="AM192" s="82">
        <f t="shared" si="66"/>
        <v>1402</v>
      </c>
      <c r="AN192" s="91">
        <f t="shared" si="66"/>
        <v>1636</v>
      </c>
    </row>
    <row r="193" spans="1:40" x14ac:dyDescent="0.25">
      <c r="A193" s="52">
        <f>'Pokemon Data'!A192</f>
        <v>191</v>
      </c>
      <c r="B193" s="52" t="str">
        <f>'Pokemon Data'!B192</f>
        <v>Sunkern</v>
      </c>
      <c r="C193" s="57">
        <f>'Pokemon Data'!E192</f>
        <v>93</v>
      </c>
      <c r="D193" s="57">
        <f>'Pokemon Data'!I192</f>
        <v>146</v>
      </c>
      <c r="E193" s="57">
        <f>'Pokemon Data'!J192</f>
        <v>136</v>
      </c>
      <c r="F193" s="57">
        <f>'Pokemon Data'!K192</f>
        <v>112</v>
      </c>
      <c r="G193" s="57">
        <f t="shared" si="46"/>
        <v>161</v>
      </c>
      <c r="H193" s="57">
        <f t="shared" si="47"/>
        <v>151</v>
      </c>
      <c r="I193" s="57">
        <f t="shared" si="48"/>
        <v>127</v>
      </c>
      <c r="J193" s="82">
        <f t="shared" ref="J193:S202" si="67">MAX(10,INT(SQRT($G193*$I193)*$H193*J$1^2/10))</f>
        <v>19</v>
      </c>
      <c r="K193" s="59">
        <f t="shared" si="67"/>
        <v>59</v>
      </c>
      <c r="L193" s="59">
        <f t="shared" si="67"/>
        <v>100</v>
      </c>
      <c r="M193" s="59">
        <f t="shared" si="67"/>
        <v>141</v>
      </c>
      <c r="N193" s="86">
        <f t="shared" si="67"/>
        <v>181</v>
      </c>
      <c r="O193" s="59">
        <f t="shared" si="67"/>
        <v>222</v>
      </c>
      <c r="P193" s="59">
        <f t="shared" si="67"/>
        <v>263</v>
      </c>
      <c r="Q193" s="59">
        <f t="shared" si="67"/>
        <v>304</v>
      </c>
      <c r="R193" s="59">
        <f t="shared" si="67"/>
        <v>344</v>
      </c>
      <c r="S193" s="82">
        <f t="shared" si="67"/>
        <v>385</v>
      </c>
      <c r="T193" s="59">
        <f t="shared" ref="T193:AC202" si="68">MAX(10,INT(SQRT($G193*$I193)*$H193*T$1^2/10))</f>
        <v>423</v>
      </c>
      <c r="U193" s="59">
        <f t="shared" si="68"/>
        <v>462</v>
      </c>
      <c r="V193" s="59">
        <f t="shared" si="68"/>
        <v>500</v>
      </c>
      <c r="W193" s="59">
        <f t="shared" si="68"/>
        <v>539</v>
      </c>
      <c r="X193" s="86">
        <f t="shared" si="68"/>
        <v>578</v>
      </c>
      <c r="Y193" s="59">
        <f t="shared" si="68"/>
        <v>616</v>
      </c>
      <c r="Z193" s="59">
        <f t="shared" si="68"/>
        <v>655</v>
      </c>
      <c r="AA193" s="59">
        <f t="shared" si="68"/>
        <v>693</v>
      </c>
      <c r="AB193" s="59">
        <f t="shared" si="68"/>
        <v>732</v>
      </c>
      <c r="AC193" s="82">
        <f t="shared" si="68"/>
        <v>770</v>
      </c>
      <c r="AD193" s="59">
        <f t="shared" ref="AD193:AN202" si="69">MAX(10,INT(SQRT($G193*$I193)*$H193*AD$1^2/10))</f>
        <v>809</v>
      </c>
      <c r="AE193" s="59">
        <f t="shared" si="69"/>
        <v>847</v>
      </c>
      <c r="AF193" s="59">
        <f t="shared" si="69"/>
        <v>886</v>
      </c>
      <c r="AG193" s="59">
        <f t="shared" si="69"/>
        <v>924</v>
      </c>
      <c r="AH193" s="86">
        <f t="shared" si="69"/>
        <v>963</v>
      </c>
      <c r="AI193" s="59">
        <f t="shared" si="69"/>
        <v>1001</v>
      </c>
      <c r="AJ193" s="59">
        <f t="shared" si="69"/>
        <v>1040</v>
      </c>
      <c r="AK193" s="59">
        <f t="shared" si="69"/>
        <v>1078</v>
      </c>
      <c r="AL193" s="59">
        <f t="shared" si="69"/>
        <v>1117</v>
      </c>
      <c r="AM193" s="82">
        <f t="shared" si="69"/>
        <v>1156</v>
      </c>
      <c r="AN193" s="91">
        <f t="shared" si="69"/>
        <v>1348</v>
      </c>
    </row>
    <row r="194" spans="1:40" x14ac:dyDescent="0.25">
      <c r="A194" s="52">
        <f>'Pokemon Data'!A193</f>
        <v>192</v>
      </c>
      <c r="B194" s="52" t="str">
        <f>'Pokemon Data'!B193</f>
        <v>Sunflora</v>
      </c>
      <c r="C194" s="57">
        <f>'Pokemon Data'!E193</f>
        <v>93</v>
      </c>
      <c r="D194" s="57">
        <f>'Pokemon Data'!I193</f>
        <v>102</v>
      </c>
      <c r="E194" s="57">
        <f>'Pokemon Data'!J193</f>
        <v>55</v>
      </c>
      <c r="F194" s="57">
        <f>'Pokemon Data'!K193</f>
        <v>55</v>
      </c>
      <c r="G194" s="57">
        <f t="shared" si="46"/>
        <v>117</v>
      </c>
      <c r="H194" s="57">
        <f t="shared" si="47"/>
        <v>70</v>
      </c>
      <c r="I194" s="57">
        <f t="shared" si="48"/>
        <v>70</v>
      </c>
      <c r="J194" s="82">
        <f t="shared" si="67"/>
        <v>10</v>
      </c>
      <c r="K194" s="59">
        <f t="shared" si="67"/>
        <v>17</v>
      </c>
      <c r="L194" s="59">
        <f t="shared" si="67"/>
        <v>29</v>
      </c>
      <c r="M194" s="59">
        <f t="shared" si="67"/>
        <v>41</v>
      </c>
      <c r="N194" s="86">
        <f t="shared" si="67"/>
        <v>53</v>
      </c>
      <c r="O194" s="59">
        <f t="shared" si="67"/>
        <v>65</v>
      </c>
      <c r="P194" s="59">
        <f t="shared" si="67"/>
        <v>77</v>
      </c>
      <c r="Q194" s="59">
        <f t="shared" si="67"/>
        <v>89</v>
      </c>
      <c r="R194" s="59">
        <f t="shared" si="67"/>
        <v>101</v>
      </c>
      <c r="S194" s="82">
        <f t="shared" si="67"/>
        <v>113</v>
      </c>
      <c r="T194" s="59">
        <f t="shared" si="68"/>
        <v>124</v>
      </c>
      <c r="U194" s="59">
        <f t="shared" si="68"/>
        <v>135</v>
      </c>
      <c r="V194" s="59">
        <f t="shared" si="68"/>
        <v>146</v>
      </c>
      <c r="W194" s="59">
        <f t="shared" si="68"/>
        <v>158</v>
      </c>
      <c r="X194" s="86">
        <f t="shared" si="68"/>
        <v>169</v>
      </c>
      <c r="Y194" s="59">
        <f t="shared" si="68"/>
        <v>180</v>
      </c>
      <c r="Z194" s="59">
        <f t="shared" si="68"/>
        <v>192</v>
      </c>
      <c r="AA194" s="59">
        <f t="shared" si="68"/>
        <v>203</v>
      </c>
      <c r="AB194" s="59">
        <f t="shared" si="68"/>
        <v>214</v>
      </c>
      <c r="AC194" s="82">
        <f t="shared" si="68"/>
        <v>226</v>
      </c>
      <c r="AD194" s="59">
        <f t="shared" si="69"/>
        <v>237</v>
      </c>
      <c r="AE194" s="59">
        <f t="shared" si="69"/>
        <v>248</v>
      </c>
      <c r="AF194" s="59">
        <f t="shared" si="69"/>
        <v>260</v>
      </c>
      <c r="AG194" s="59">
        <f t="shared" si="69"/>
        <v>271</v>
      </c>
      <c r="AH194" s="86">
        <f t="shared" si="69"/>
        <v>282</v>
      </c>
      <c r="AI194" s="59">
        <f t="shared" si="69"/>
        <v>293</v>
      </c>
      <c r="AJ194" s="59">
        <f t="shared" si="69"/>
        <v>305</v>
      </c>
      <c r="AK194" s="59">
        <f t="shared" si="69"/>
        <v>316</v>
      </c>
      <c r="AL194" s="59">
        <f t="shared" si="69"/>
        <v>327</v>
      </c>
      <c r="AM194" s="82">
        <f t="shared" si="69"/>
        <v>339</v>
      </c>
      <c r="AN194" s="91">
        <f t="shared" si="69"/>
        <v>395</v>
      </c>
    </row>
    <row r="195" spans="1:40" x14ac:dyDescent="0.25">
      <c r="A195" s="52">
        <f>'Pokemon Data'!A194</f>
        <v>193</v>
      </c>
      <c r="B195" s="52" t="str">
        <f>'Pokemon Data'!B194</f>
        <v>Yanma</v>
      </c>
      <c r="C195" s="57">
        <f>'Pokemon Data'!E194</f>
        <v>94</v>
      </c>
      <c r="D195" s="57">
        <f>'Pokemon Data'!I194</f>
        <v>181</v>
      </c>
      <c r="E195" s="57">
        <f>'Pokemon Data'!J194</f>
        <v>185</v>
      </c>
      <c r="F195" s="57">
        <f>'Pokemon Data'!K194</f>
        <v>135</v>
      </c>
      <c r="G195" s="57">
        <f t="shared" ref="G195:G253" si="70">D195+15</f>
        <v>196</v>
      </c>
      <c r="H195" s="57">
        <f t="shared" ref="H195:H253" si="71">E195+15</f>
        <v>200</v>
      </c>
      <c r="I195" s="57">
        <f t="shared" ref="I195:I253" si="72">F195+15</f>
        <v>150</v>
      </c>
      <c r="J195" s="82">
        <f t="shared" si="67"/>
        <v>30</v>
      </c>
      <c r="K195" s="59">
        <f t="shared" si="67"/>
        <v>94</v>
      </c>
      <c r="L195" s="59">
        <f t="shared" si="67"/>
        <v>159</v>
      </c>
      <c r="M195" s="59">
        <f t="shared" si="67"/>
        <v>224</v>
      </c>
      <c r="N195" s="86">
        <f t="shared" si="67"/>
        <v>288</v>
      </c>
      <c r="O195" s="59">
        <f t="shared" si="67"/>
        <v>353</v>
      </c>
      <c r="P195" s="59">
        <f t="shared" si="67"/>
        <v>418</v>
      </c>
      <c r="Q195" s="59">
        <f t="shared" si="67"/>
        <v>482</v>
      </c>
      <c r="R195" s="59">
        <f t="shared" si="67"/>
        <v>547</v>
      </c>
      <c r="S195" s="82">
        <f t="shared" si="67"/>
        <v>612</v>
      </c>
      <c r="T195" s="59">
        <f t="shared" si="68"/>
        <v>673</v>
      </c>
      <c r="U195" s="59">
        <f t="shared" si="68"/>
        <v>734</v>
      </c>
      <c r="V195" s="59">
        <f t="shared" si="68"/>
        <v>795</v>
      </c>
      <c r="W195" s="59">
        <f t="shared" si="68"/>
        <v>856</v>
      </c>
      <c r="X195" s="86">
        <f t="shared" si="68"/>
        <v>918</v>
      </c>
      <c r="Y195" s="59">
        <f t="shared" si="68"/>
        <v>979</v>
      </c>
      <c r="Z195" s="59">
        <f t="shared" si="68"/>
        <v>1040</v>
      </c>
      <c r="AA195" s="59">
        <f t="shared" si="68"/>
        <v>1101</v>
      </c>
      <c r="AB195" s="59">
        <f t="shared" si="68"/>
        <v>1162</v>
      </c>
      <c r="AC195" s="82">
        <f t="shared" si="68"/>
        <v>1223</v>
      </c>
      <c r="AD195" s="59">
        <f t="shared" si="69"/>
        <v>1285</v>
      </c>
      <c r="AE195" s="59">
        <f t="shared" si="69"/>
        <v>1346</v>
      </c>
      <c r="AF195" s="59">
        <f t="shared" si="69"/>
        <v>1407</v>
      </c>
      <c r="AG195" s="59">
        <f t="shared" si="69"/>
        <v>1468</v>
      </c>
      <c r="AH195" s="86">
        <f t="shared" si="69"/>
        <v>1529</v>
      </c>
      <c r="AI195" s="59">
        <f t="shared" si="69"/>
        <v>1591</v>
      </c>
      <c r="AJ195" s="59">
        <f t="shared" si="69"/>
        <v>1652</v>
      </c>
      <c r="AK195" s="59">
        <f t="shared" si="69"/>
        <v>1713</v>
      </c>
      <c r="AL195" s="59">
        <f t="shared" si="69"/>
        <v>1774</v>
      </c>
      <c r="AM195" s="82">
        <f t="shared" si="69"/>
        <v>1835</v>
      </c>
      <c r="AN195" s="91">
        <f t="shared" si="69"/>
        <v>2141</v>
      </c>
    </row>
    <row r="196" spans="1:40" x14ac:dyDescent="0.25">
      <c r="A196" s="52">
        <f>'Pokemon Data'!A195</f>
        <v>194</v>
      </c>
      <c r="B196" s="52" t="str">
        <f>'Pokemon Data'!B195</f>
        <v>Wooper</v>
      </c>
      <c r="C196" s="57">
        <f>'Pokemon Data'!E195</f>
        <v>95</v>
      </c>
      <c r="D196" s="57">
        <f>'Pokemon Data'!I195</f>
        <v>163</v>
      </c>
      <c r="E196" s="57">
        <f>'Pokemon Data'!J195</f>
        <v>154</v>
      </c>
      <c r="F196" s="57">
        <f>'Pokemon Data'!K195</f>
        <v>94</v>
      </c>
      <c r="G196" s="57">
        <f t="shared" si="70"/>
        <v>178</v>
      </c>
      <c r="H196" s="57">
        <f t="shared" si="71"/>
        <v>169</v>
      </c>
      <c r="I196" s="57">
        <f t="shared" si="72"/>
        <v>109</v>
      </c>
      <c r="J196" s="82">
        <f t="shared" si="67"/>
        <v>20</v>
      </c>
      <c r="K196" s="59">
        <f t="shared" si="67"/>
        <v>65</v>
      </c>
      <c r="L196" s="59">
        <f t="shared" si="67"/>
        <v>109</v>
      </c>
      <c r="M196" s="59">
        <f t="shared" si="67"/>
        <v>153</v>
      </c>
      <c r="N196" s="86">
        <f t="shared" si="67"/>
        <v>198</v>
      </c>
      <c r="O196" s="59">
        <f t="shared" si="67"/>
        <v>242</v>
      </c>
      <c r="P196" s="59">
        <f t="shared" si="67"/>
        <v>287</v>
      </c>
      <c r="Q196" s="59">
        <f t="shared" si="67"/>
        <v>331</v>
      </c>
      <c r="R196" s="59">
        <f t="shared" si="67"/>
        <v>375</v>
      </c>
      <c r="S196" s="82">
        <f t="shared" si="67"/>
        <v>420</v>
      </c>
      <c r="T196" s="59">
        <f t="shared" si="68"/>
        <v>462</v>
      </c>
      <c r="U196" s="59">
        <f t="shared" si="68"/>
        <v>504</v>
      </c>
      <c r="V196" s="59">
        <f t="shared" si="68"/>
        <v>546</v>
      </c>
      <c r="W196" s="59">
        <f t="shared" si="68"/>
        <v>588</v>
      </c>
      <c r="X196" s="86">
        <f t="shared" si="68"/>
        <v>630</v>
      </c>
      <c r="Y196" s="59">
        <f t="shared" si="68"/>
        <v>672</v>
      </c>
      <c r="Z196" s="59">
        <f t="shared" si="68"/>
        <v>714</v>
      </c>
      <c r="AA196" s="59">
        <f t="shared" si="68"/>
        <v>756</v>
      </c>
      <c r="AB196" s="59">
        <f t="shared" si="68"/>
        <v>798</v>
      </c>
      <c r="AC196" s="82">
        <f t="shared" si="68"/>
        <v>840</v>
      </c>
      <c r="AD196" s="59">
        <f t="shared" si="69"/>
        <v>882</v>
      </c>
      <c r="AE196" s="59">
        <f t="shared" si="69"/>
        <v>924</v>
      </c>
      <c r="AF196" s="59">
        <f t="shared" si="69"/>
        <v>966</v>
      </c>
      <c r="AG196" s="59">
        <f t="shared" si="69"/>
        <v>1008</v>
      </c>
      <c r="AH196" s="86">
        <f t="shared" si="69"/>
        <v>1050</v>
      </c>
      <c r="AI196" s="59">
        <f t="shared" si="69"/>
        <v>1092</v>
      </c>
      <c r="AJ196" s="59">
        <f t="shared" si="69"/>
        <v>1134</v>
      </c>
      <c r="AK196" s="59">
        <f t="shared" si="69"/>
        <v>1176</v>
      </c>
      <c r="AL196" s="59">
        <f t="shared" si="69"/>
        <v>1218</v>
      </c>
      <c r="AM196" s="82">
        <f t="shared" si="69"/>
        <v>1260</v>
      </c>
      <c r="AN196" s="91">
        <f t="shared" si="69"/>
        <v>1470</v>
      </c>
    </row>
    <row r="197" spans="1:40" x14ac:dyDescent="0.25">
      <c r="A197" s="52">
        <f>'Pokemon Data'!A196</f>
        <v>195</v>
      </c>
      <c r="B197" s="52" t="str">
        <f>'Pokemon Data'!B196</f>
        <v>Quagsire</v>
      </c>
      <c r="C197" s="57">
        <f>'Pokemon Data'!E196</f>
        <v>95</v>
      </c>
      <c r="D197" s="57">
        <f>'Pokemon Data'!I196</f>
        <v>146</v>
      </c>
      <c r="E197" s="57">
        <f>'Pokemon Data'!J196</f>
        <v>75</v>
      </c>
      <c r="F197" s="57">
        <f>'Pokemon Data'!K196</f>
        <v>66</v>
      </c>
      <c r="G197" s="57">
        <f t="shared" si="70"/>
        <v>161</v>
      </c>
      <c r="H197" s="57">
        <f t="shared" si="71"/>
        <v>90</v>
      </c>
      <c r="I197" s="57">
        <f t="shared" si="72"/>
        <v>81</v>
      </c>
      <c r="J197" s="82">
        <f t="shared" si="67"/>
        <v>10</v>
      </c>
      <c r="K197" s="59">
        <f t="shared" si="67"/>
        <v>28</v>
      </c>
      <c r="L197" s="59">
        <f t="shared" si="67"/>
        <v>47</v>
      </c>
      <c r="M197" s="59">
        <f t="shared" si="67"/>
        <v>67</v>
      </c>
      <c r="N197" s="86">
        <f t="shared" si="67"/>
        <v>86</v>
      </c>
      <c r="O197" s="59">
        <f t="shared" si="67"/>
        <v>105</v>
      </c>
      <c r="P197" s="59">
        <f t="shared" si="67"/>
        <v>125</v>
      </c>
      <c r="Q197" s="59">
        <f t="shared" si="67"/>
        <v>144</v>
      </c>
      <c r="R197" s="59">
        <f t="shared" si="67"/>
        <v>164</v>
      </c>
      <c r="S197" s="82">
        <f t="shared" si="67"/>
        <v>183</v>
      </c>
      <c r="T197" s="59">
        <f t="shared" si="68"/>
        <v>201</v>
      </c>
      <c r="U197" s="59">
        <f t="shared" si="68"/>
        <v>220</v>
      </c>
      <c r="V197" s="59">
        <f t="shared" si="68"/>
        <v>238</v>
      </c>
      <c r="W197" s="59">
        <f t="shared" si="68"/>
        <v>256</v>
      </c>
      <c r="X197" s="86">
        <f t="shared" si="68"/>
        <v>275</v>
      </c>
      <c r="Y197" s="59">
        <f t="shared" si="68"/>
        <v>293</v>
      </c>
      <c r="Z197" s="59">
        <f t="shared" si="68"/>
        <v>311</v>
      </c>
      <c r="AA197" s="59">
        <f t="shared" si="68"/>
        <v>330</v>
      </c>
      <c r="AB197" s="59">
        <f t="shared" si="68"/>
        <v>348</v>
      </c>
      <c r="AC197" s="82">
        <f t="shared" si="68"/>
        <v>366</v>
      </c>
      <c r="AD197" s="59">
        <f t="shared" si="69"/>
        <v>385</v>
      </c>
      <c r="AE197" s="59">
        <f t="shared" si="69"/>
        <v>403</v>
      </c>
      <c r="AF197" s="59">
        <f t="shared" si="69"/>
        <v>421</v>
      </c>
      <c r="AG197" s="59">
        <f t="shared" si="69"/>
        <v>440</v>
      </c>
      <c r="AH197" s="86">
        <f t="shared" si="69"/>
        <v>458</v>
      </c>
      <c r="AI197" s="59">
        <f t="shared" si="69"/>
        <v>476</v>
      </c>
      <c r="AJ197" s="59">
        <f t="shared" si="69"/>
        <v>495</v>
      </c>
      <c r="AK197" s="59">
        <f t="shared" si="69"/>
        <v>513</v>
      </c>
      <c r="AL197" s="59">
        <f t="shared" si="69"/>
        <v>531</v>
      </c>
      <c r="AM197" s="82">
        <f t="shared" si="69"/>
        <v>550</v>
      </c>
      <c r="AN197" s="91">
        <f t="shared" si="69"/>
        <v>641</v>
      </c>
    </row>
    <row r="198" spans="1:40" x14ac:dyDescent="0.25">
      <c r="A198" s="52">
        <f>'Pokemon Data'!A197</f>
        <v>196</v>
      </c>
      <c r="B198" s="52" t="str">
        <f>'Pokemon Data'!B197</f>
        <v>Espeon</v>
      </c>
      <c r="C198" s="57">
        <f>'Pokemon Data'!E197</f>
        <v>66</v>
      </c>
      <c r="D198" s="57">
        <f>'Pokemon Data'!I197</f>
        <v>216</v>
      </c>
      <c r="E198" s="57">
        <f>'Pokemon Data'!J197</f>
        <v>152</v>
      </c>
      <c r="F198" s="57">
        <f>'Pokemon Data'!K197</f>
        <v>143</v>
      </c>
      <c r="G198" s="57">
        <f t="shared" si="70"/>
        <v>231</v>
      </c>
      <c r="H198" s="57">
        <f t="shared" si="71"/>
        <v>167</v>
      </c>
      <c r="I198" s="57">
        <f t="shared" si="72"/>
        <v>158</v>
      </c>
      <c r="J198" s="82">
        <f t="shared" si="67"/>
        <v>28</v>
      </c>
      <c r="K198" s="59">
        <f t="shared" si="67"/>
        <v>88</v>
      </c>
      <c r="L198" s="59">
        <f t="shared" si="67"/>
        <v>148</v>
      </c>
      <c r="M198" s="59">
        <f t="shared" si="67"/>
        <v>208</v>
      </c>
      <c r="N198" s="86">
        <f t="shared" si="67"/>
        <v>268</v>
      </c>
      <c r="O198" s="59">
        <f t="shared" si="67"/>
        <v>328</v>
      </c>
      <c r="P198" s="59">
        <f t="shared" si="67"/>
        <v>389</v>
      </c>
      <c r="Q198" s="59">
        <f t="shared" si="67"/>
        <v>449</v>
      </c>
      <c r="R198" s="59">
        <f t="shared" si="67"/>
        <v>509</v>
      </c>
      <c r="S198" s="82">
        <f t="shared" si="67"/>
        <v>569</v>
      </c>
      <c r="T198" s="59">
        <f t="shared" si="68"/>
        <v>626</v>
      </c>
      <c r="U198" s="59">
        <f t="shared" si="68"/>
        <v>683</v>
      </c>
      <c r="V198" s="59">
        <f t="shared" si="68"/>
        <v>740</v>
      </c>
      <c r="W198" s="59">
        <f t="shared" si="68"/>
        <v>797</v>
      </c>
      <c r="X198" s="86">
        <f t="shared" si="68"/>
        <v>854</v>
      </c>
      <c r="Y198" s="59">
        <f t="shared" si="68"/>
        <v>910</v>
      </c>
      <c r="Z198" s="59">
        <f t="shared" si="68"/>
        <v>967</v>
      </c>
      <c r="AA198" s="59">
        <f t="shared" si="68"/>
        <v>1024</v>
      </c>
      <c r="AB198" s="59">
        <f t="shared" si="68"/>
        <v>1081</v>
      </c>
      <c r="AC198" s="82">
        <f t="shared" si="68"/>
        <v>1138</v>
      </c>
      <c r="AD198" s="59">
        <f t="shared" si="69"/>
        <v>1195</v>
      </c>
      <c r="AE198" s="59">
        <f t="shared" si="69"/>
        <v>1252</v>
      </c>
      <c r="AF198" s="59">
        <f t="shared" si="69"/>
        <v>1309</v>
      </c>
      <c r="AG198" s="59">
        <f t="shared" si="69"/>
        <v>1366</v>
      </c>
      <c r="AH198" s="86">
        <f t="shared" si="69"/>
        <v>1423</v>
      </c>
      <c r="AI198" s="59">
        <f t="shared" si="69"/>
        <v>1480</v>
      </c>
      <c r="AJ198" s="59">
        <f t="shared" si="69"/>
        <v>1537</v>
      </c>
      <c r="AK198" s="59">
        <f t="shared" si="69"/>
        <v>1594</v>
      </c>
      <c r="AL198" s="59">
        <f t="shared" si="69"/>
        <v>1651</v>
      </c>
      <c r="AM198" s="82">
        <f t="shared" si="69"/>
        <v>1708</v>
      </c>
      <c r="AN198" s="91">
        <f t="shared" si="69"/>
        <v>1992</v>
      </c>
    </row>
    <row r="199" spans="1:40" x14ac:dyDescent="0.25">
      <c r="A199" s="52">
        <f>'Pokemon Data'!A198</f>
        <v>197</v>
      </c>
      <c r="B199" s="52" t="str">
        <f>'Pokemon Data'!B198</f>
        <v>Umbreon</v>
      </c>
      <c r="C199" s="57">
        <f>'Pokemon Data'!E198</f>
        <v>66</v>
      </c>
      <c r="D199" s="57">
        <f>'Pokemon Data'!I198</f>
        <v>163</v>
      </c>
      <c r="E199" s="57">
        <f>'Pokemon Data'!J198</f>
        <v>261</v>
      </c>
      <c r="F199" s="57">
        <f>'Pokemon Data'!K198</f>
        <v>175</v>
      </c>
      <c r="G199" s="57">
        <f t="shared" si="70"/>
        <v>178</v>
      </c>
      <c r="H199" s="57">
        <f t="shared" si="71"/>
        <v>276</v>
      </c>
      <c r="I199" s="57">
        <f t="shared" si="72"/>
        <v>190</v>
      </c>
      <c r="J199" s="82">
        <f t="shared" si="67"/>
        <v>44</v>
      </c>
      <c r="K199" s="59">
        <f t="shared" si="67"/>
        <v>140</v>
      </c>
      <c r="L199" s="59">
        <f t="shared" si="67"/>
        <v>236</v>
      </c>
      <c r="M199" s="59">
        <f t="shared" si="67"/>
        <v>331</v>
      </c>
      <c r="N199" s="86">
        <f t="shared" si="67"/>
        <v>427</v>
      </c>
      <c r="O199" s="59">
        <f t="shared" si="67"/>
        <v>523</v>
      </c>
      <c r="P199" s="59">
        <f t="shared" si="67"/>
        <v>618</v>
      </c>
      <c r="Q199" s="59">
        <f t="shared" si="67"/>
        <v>714</v>
      </c>
      <c r="R199" s="59">
        <f t="shared" si="67"/>
        <v>810</v>
      </c>
      <c r="S199" s="82">
        <f t="shared" si="67"/>
        <v>906</v>
      </c>
      <c r="T199" s="59">
        <f t="shared" si="68"/>
        <v>996</v>
      </c>
      <c r="U199" s="59">
        <f t="shared" si="68"/>
        <v>1087</v>
      </c>
      <c r="V199" s="59">
        <f t="shared" si="68"/>
        <v>1177</v>
      </c>
      <c r="W199" s="59">
        <f t="shared" si="68"/>
        <v>1268</v>
      </c>
      <c r="X199" s="86">
        <f t="shared" si="68"/>
        <v>1358</v>
      </c>
      <c r="Y199" s="59">
        <f t="shared" si="68"/>
        <v>1449</v>
      </c>
      <c r="Z199" s="59">
        <f t="shared" si="68"/>
        <v>1539</v>
      </c>
      <c r="AA199" s="59">
        <f t="shared" si="68"/>
        <v>1630</v>
      </c>
      <c r="AB199" s="59">
        <f t="shared" si="68"/>
        <v>1720</v>
      </c>
      <c r="AC199" s="82">
        <f t="shared" si="68"/>
        <v>1811</v>
      </c>
      <c r="AD199" s="59">
        <f t="shared" si="69"/>
        <v>1902</v>
      </c>
      <c r="AE199" s="59">
        <f t="shared" si="69"/>
        <v>1992</v>
      </c>
      <c r="AF199" s="59">
        <f t="shared" si="69"/>
        <v>2083</v>
      </c>
      <c r="AG199" s="59">
        <f t="shared" si="69"/>
        <v>2173</v>
      </c>
      <c r="AH199" s="86">
        <f t="shared" si="69"/>
        <v>2264</v>
      </c>
      <c r="AI199" s="59">
        <f t="shared" si="69"/>
        <v>2355</v>
      </c>
      <c r="AJ199" s="59">
        <f t="shared" si="69"/>
        <v>2445</v>
      </c>
      <c r="AK199" s="59">
        <f t="shared" si="69"/>
        <v>2536</v>
      </c>
      <c r="AL199" s="59">
        <f t="shared" si="69"/>
        <v>2626</v>
      </c>
      <c r="AM199" s="82">
        <f t="shared" si="69"/>
        <v>2717</v>
      </c>
      <c r="AN199" s="91">
        <f t="shared" si="69"/>
        <v>3170</v>
      </c>
    </row>
    <row r="200" spans="1:40" x14ac:dyDescent="0.25">
      <c r="A200" s="52">
        <f>'Pokemon Data'!A199</f>
        <v>198</v>
      </c>
      <c r="B200" s="52" t="str">
        <f>'Pokemon Data'!B199</f>
        <v>Murkrow</v>
      </c>
      <c r="C200" s="57">
        <f>'Pokemon Data'!E199</f>
        <v>96</v>
      </c>
      <c r="D200" s="57">
        <f>'Pokemon Data'!I199</f>
        <v>216</v>
      </c>
      <c r="E200" s="57">
        <f>'Pokemon Data'!J199</f>
        <v>126</v>
      </c>
      <c r="F200" s="57">
        <f>'Pokemon Data'!K199</f>
        <v>240</v>
      </c>
      <c r="G200" s="57">
        <f t="shared" si="70"/>
        <v>231</v>
      </c>
      <c r="H200" s="57">
        <f t="shared" si="71"/>
        <v>141</v>
      </c>
      <c r="I200" s="57">
        <f t="shared" si="72"/>
        <v>255</v>
      </c>
      <c r="J200" s="82">
        <f t="shared" si="67"/>
        <v>30</v>
      </c>
      <c r="K200" s="59">
        <f t="shared" si="67"/>
        <v>94</v>
      </c>
      <c r="L200" s="59">
        <f t="shared" si="67"/>
        <v>159</v>
      </c>
      <c r="M200" s="59">
        <f t="shared" si="67"/>
        <v>223</v>
      </c>
      <c r="N200" s="86">
        <f t="shared" si="67"/>
        <v>288</v>
      </c>
      <c r="O200" s="59">
        <f t="shared" si="67"/>
        <v>352</v>
      </c>
      <c r="P200" s="59">
        <f t="shared" si="67"/>
        <v>417</v>
      </c>
      <c r="Q200" s="59">
        <f t="shared" si="67"/>
        <v>481</v>
      </c>
      <c r="R200" s="59">
        <f t="shared" si="67"/>
        <v>546</v>
      </c>
      <c r="S200" s="82">
        <f t="shared" si="67"/>
        <v>610</v>
      </c>
      <c r="T200" s="59">
        <f t="shared" si="68"/>
        <v>671</v>
      </c>
      <c r="U200" s="59">
        <f t="shared" si="68"/>
        <v>732</v>
      </c>
      <c r="V200" s="59">
        <f t="shared" si="68"/>
        <v>794</v>
      </c>
      <c r="W200" s="59">
        <f t="shared" si="68"/>
        <v>855</v>
      </c>
      <c r="X200" s="86">
        <f t="shared" si="68"/>
        <v>916</v>
      </c>
      <c r="Y200" s="59">
        <f t="shared" si="68"/>
        <v>977</v>
      </c>
      <c r="Z200" s="59">
        <f t="shared" si="68"/>
        <v>1038</v>
      </c>
      <c r="AA200" s="59">
        <f t="shared" si="68"/>
        <v>1099</v>
      </c>
      <c r="AB200" s="59">
        <f t="shared" si="68"/>
        <v>1160</v>
      </c>
      <c r="AC200" s="82">
        <f t="shared" si="68"/>
        <v>1221</v>
      </c>
      <c r="AD200" s="59">
        <f t="shared" si="69"/>
        <v>1282</v>
      </c>
      <c r="AE200" s="59">
        <f t="shared" si="69"/>
        <v>1343</v>
      </c>
      <c r="AF200" s="59">
        <f t="shared" si="69"/>
        <v>1404</v>
      </c>
      <c r="AG200" s="59">
        <f t="shared" si="69"/>
        <v>1465</v>
      </c>
      <c r="AH200" s="86">
        <f t="shared" si="69"/>
        <v>1526</v>
      </c>
      <c r="AI200" s="59">
        <f t="shared" si="69"/>
        <v>1587</v>
      </c>
      <c r="AJ200" s="59">
        <f t="shared" si="69"/>
        <v>1648</v>
      </c>
      <c r="AK200" s="59">
        <f t="shared" si="69"/>
        <v>1709</v>
      </c>
      <c r="AL200" s="59">
        <f t="shared" si="69"/>
        <v>1771</v>
      </c>
      <c r="AM200" s="82">
        <f t="shared" si="69"/>
        <v>1832</v>
      </c>
      <c r="AN200" s="91">
        <f t="shared" si="69"/>
        <v>2137</v>
      </c>
    </row>
    <row r="201" spans="1:40" x14ac:dyDescent="0.25">
      <c r="A201" s="52">
        <f>'Pokemon Data'!A200</f>
        <v>199</v>
      </c>
      <c r="B201" s="52" t="str">
        <f>'Pokemon Data'!B200</f>
        <v>Slowking</v>
      </c>
      <c r="C201" s="57">
        <f>'Pokemon Data'!E200</f>
        <v>33</v>
      </c>
      <c r="D201" s="57">
        <f>'Pokemon Data'!I200</f>
        <v>155</v>
      </c>
      <c r="E201" s="57">
        <f>'Pokemon Data'!J200</f>
        <v>175</v>
      </c>
      <c r="F201" s="57">
        <f>'Pokemon Data'!K200</f>
        <v>87</v>
      </c>
      <c r="G201" s="57">
        <f t="shared" si="70"/>
        <v>170</v>
      </c>
      <c r="H201" s="57">
        <f t="shared" si="71"/>
        <v>190</v>
      </c>
      <c r="I201" s="57">
        <f t="shared" si="72"/>
        <v>102</v>
      </c>
      <c r="J201" s="82">
        <f t="shared" si="67"/>
        <v>22</v>
      </c>
      <c r="K201" s="59">
        <f t="shared" si="67"/>
        <v>69</v>
      </c>
      <c r="L201" s="59">
        <f t="shared" si="67"/>
        <v>116</v>
      </c>
      <c r="M201" s="59">
        <f t="shared" si="67"/>
        <v>163</v>
      </c>
      <c r="N201" s="86">
        <f t="shared" si="67"/>
        <v>210</v>
      </c>
      <c r="O201" s="59">
        <f t="shared" si="67"/>
        <v>257</v>
      </c>
      <c r="P201" s="59">
        <f t="shared" si="67"/>
        <v>305</v>
      </c>
      <c r="Q201" s="59">
        <f t="shared" si="67"/>
        <v>352</v>
      </c>
      <c r="R201" s="59">
        <f t="shared" si="67"/>
        <v>399</v>
      </c>
      <c r="S201" s="82">
        <f t="shared" si="67"/>
        <v>446</v>
      </c>
      <c r="T201" s="59">
        <f t="shared" si="68"/>
        <v>491</v>
      </c>
      <c r="U201" s="59">
        <f t="shared" si="68"/>
        <v>535</v>
      </c>
      <c r="V201" s="59">
        <f t="shared" si="68"/>
        <v>580</v>
      </c>
      <c r="W201" s="59">
        <f t="shared" si="68"/>
        <v>625</v>
      </c>
      <c r="X201" s="86">
        <f t="shared" si="68"/>
        <v>669</v>
      </c>
      <c r="Y201" s="59">
        <f t="shared" si="68"/>
        <v>714</v>
      </c>
      <c r="Z201" s="59">
        <f t="shared" si="68"/>
        <v>759</v>
      </c>
      <c r="AA201" s="59">
        <f t="shared" si="68"/>
        <v>803</v>
      </c>
      <c r="AB201" s="59">
        <f t="shared" si="68"/>
        <v>848</v>
      </c>
      <c r="AC201" s="82">
        <f t="shared" si="68"/>
        <v>892</v>
      </c>
      <c r="AD201" s="59">
        <f t="shared" si="69"/>
        <v>937</v>
      </c>
      <c r="AE201" s="59">
        <f t="shared" si="69"/>
        <v>982</v>
      </c>
      <c r="AF201" s="59">
        <f t="shared" si="69"/>
        <v>1026</v>
      </c>
      <c r="AG201" s="59">
        <f t="shared" si="69"/>
        <v>1071</v>
      </c>
      <c r="AH201" s="86">
        <f t="shared" si="69"/>
        <v>1116</v>
      </c>
      <c r="AI201" s="59">
        <f t="shared" si="69"/>
        <v>1160</v>
      </c>
      <c r="AJ201" s="59">
        <f t="shared" si="69"/>
        <v>1205</v>
      </c>
      <c r="AK201" s="59">
        <f t="shared" si="69"/>
        <v>1250</v>
      </c>
      <c r="AL201" s="59">
        <f t="shared" si="69"/>
        <v>1294</v>
      </c>
      <c r="AM201" s="82">
        <f t="shared" si="69"/>
        <v>1339</v>
      </c>
      <c r="AN201" s="91">
        <f t="shared" si="69"/>
        <v>1562</v>
      </c>
    </row>
    <row r="202" spans="1:40" x14ac:dyDescent="0.25">
      <c r="A202" s="52">
        <f>'Pokemon Data'!A201</f>
        <v>200</v>
      </c>
      <c r="B202" s="52" t="str">
        <f>'Pokemon Data'!B201</f>
        <v>Misdreavus</v>
      </c>
      <c r="C202" s="57">
        <f>'Pokemon Data'!E201</f>
        <v>97</v>
      </c>
      <c r="D202" s="57">
        <f>'Pokemon Data'!I201</f>
        <v>216</v>
      </c>
      <c r="E202" s="57">
        <f>'Pokemon Data'!J201</f>
        <v>177</v>
      </c>
      <c r="F202" s="57">
        <f>'Pokemon Data'!K201</f>
        <v>180</v>
      </c>
      <c r="G202" s="57">
        <f t="shared" si="70"/>
        <v>231</v>
      </c>
      <c r="H202" s="57">
        <f t="shared" si="71"/>
        <v>192</v>
      </c>
      <c r="I202" s="57">
        <f t="shared" si="72"/>
        <v>195</v>
      </c>
      <c r="J202" s="82">
        <f t="shared" si="67"/>
        <v>36</v>
      </c>
      <c r="K202" s="59">
        <f t="shared" si="67"/>
        <v>112</v>
      </c>
      <c r="L202" s="59">
        <f t="shared" si="67"/>
        <v>189</v>
      </c>
      <c r="M202" s="59">
        <f t="shared" si="67"/>
        <v>266</v>
      </c>
      <c r="N202" s="86">
        <f t="shared" si="67"/>
        <v>343</v>
      </c>
      <c r="O202" s="59">
        <f t="shared" si="67"/>
        <v>420</v>
      </c>
      <c r="P202" s="59">
        <f t="shared" si="67"/>
        <v>496</v>
      </c>
      <c r="Q202" s="59">
        <f t="shared" si="67"/>
        <v>573</v>
      </c>
      <c r="R202" s="59">
        <f t="shared" si="67"/>
        <v>650</v>
      </c>
      <c r="S202" s="82">
        <f t="shared" si="67"/>
        <v>727</v>
      </c>
      <c r="T202" s="59">
        <f t="shared" si="68"/>
        <v>800</v>
      </c>
      <c r="U202" s="59">
        <f t="shared" si="68"/>
        <v>872</v>
      </c>
      <c r="V202" s="59">
        <f t="shared" si="68"/>
        <v>945</v>
      </c>
      <c r="W202" s="59">
        <f t="shared" si="68"/>
        <v>1018</v>
      </c>
      <c r="X202" s="86">
        <f t="shared" si="68"/>
        <v>1090</v>
      </c>
      <c r="Y202" s="59">
        <f t="shared" si="68"/>
        <v>1163</v>
      </c>
      <c r="Z202" s="59">
        <f t="shared" si="68"/>
        <v>1236</v>
      </c>
      <c r="AA202" s="59">
        <f t="shared" si="68"/>
        <v>1308</v>
      </c>
      <c r="AB202" s="59">
        <f t="shared" si="68"/>
        <v>1381</v>
      </c>
      <c r="AC202" s="82">
        <f t="shared" si="68"/>
        <v>1454</v>
      </c>
      <c r="AD202" s="59">
        <f t="shared" si="69"/>
        <v>1527</v>
      </c>
      <c r="AE202" s="59">
        <f t="shared" si="69"/>
        <v>1599</v>
      </c>
      <c r="AF202" s="59">
        <f t="shared" si="69"/>
        <v>1672</v>
      </c>
      <c r="AG202" s="59">
        <f t="shared" si="69"/>
        <v>1745</v>
      </c>
      <c r="AH202" s="86">
        <f t="shared" si="69"/>
        <v>1817</v>
      </c>
      <c r="AI202" s="59">
        <f t="shared" si="69"/>
        <v>1890</v>
      </c>
      <c r="AJ202" s="59">
        <f t="shared" si="69"/>
        <v>1963</v>
      </c>
      <c r="AK202" s="59">
        <f t="shared" si="69"/>
        <v>2036</v>
      </c>
      <c r="AL202" s="59">
        <f t="shared" si="69"/>
        <v>2108</v>
      </c>
      <c r="AM202" s="82">
        <f t="shared" si="69"/>
        <v>2181</v>
      </c>
      <c r="AN202" s="91">
        <f t="shared" si="69"/>
        <v>2545</v>
      </c>
    </row>
    <row r="203" spans="1:40" x14ac:dyDescent="0.25">
      <c r="A203" s="52">
        <f>'Pokemon Data'!A202</f>
        <v>201</v>
      </c>
      <c r="B203" s="52" t="str">
        <f>'Pokemon Data'!B202</f>
        <v>Unown</v>
      </c>
      <c r="C203" s="57">
        <f>'Pokemon Data'!E202</f>
        <v>98</v>
      </c>
      <c r="D203" s="57">
        <f>'Pokemon Data'!I202</f>
        <v>155</v>
      </c>
      <c r="E203" s="57">
        <f>'Pokemon Data'!J202</f>
        <v>167</v>
      </c>
      <c r="F203" s="57">
        <f>'Pokemon Data'!K202</f>
        <v>154</v>
      </c>
      <c r="G203" s="57">
        <f t="shared" si="70"/>
        <v>170</v>
      </c>
      <c r="H203" s="57">
        <f t="shared" si="71"/>
        <v>182</v>
      </c>
      <c r="I203" s="57">
        <f t="shared" si="72"/>
        <v>169</v>
      </c>
      <c r="J203" s="82">
        <f t="shared" ref="J203:S212" si="73">MAX(10,INT(SQRT($G203*$I203)*$H203*J$1^2/10))</f>
        <v>27</v>
      </c>
      <c r="K203" s="59">
        <f t="shared" si="73"/>
        <v>85</v>
      </c>
      <c r="L203" s="59">
        <f t="shared" si="73"/>
        <v>143</v>
      </c>
      <c r="M203" s="59">
        <f t="shared" si="73"/>
        <v>201</v>
      </c>
      <c r="N203" s="86">
        <f t="shared" si="73"/>
        <v>259</v>
      </c>
      <c r="O203" s="59">
        <f t="shared" si="73"/>
        <v>318</v>
      </c>
      <c r="P203" s="59">
        <f t="shared" si="73"/>
        <v>376</v>
      </c>
      <c r="Q203" s="59">
        <f t="shared" si="73"/>
        <v>434</v>
      </c>
      <c r="R203" s="59">
        <f t="shared" si="73"/>
        <v>492</v>
      </c>
      <c r="S203" s="82">
        <f t="shared" si="73"/>
        <v>550</v>
      </c>
      <c r="T203" s="59">
        <f t="shared" ref="T203:AC212" si="74">MAX(10,INT(SQRT($G203*$I203)*$H203*T$1^2/10))</f>
        <v>605</v>
      </c>
      <c r="U203" s="59">
        <f t="shared" si="74"/>
        <v>660</v>
      </c>
      <c r="V203" s="59">
        <f t="shared" si="74"/>
        <v>715</v>
      </c>
      <c r="W203" s="59">
        <f t="shared" si="74"/>
        <v>770</v>
      </c>
      <c r="X203" s="86">
        <f t="shared" si="74"/>
        <v>825</v>
      </c>
      <c r="Y203" s="59">
        <f t="shared" si="74"/>
        <v>880</v>
      </c>
      <c r="Z203" s="59">
        <f t="shared" si="74"/>
        <v>935</v>
      </c>
      <c r="AA203" s="59">
        <f t="shared" si="74"/>
        <v>990</v>
      </c>
      <c r="AB203" s="59">
        <f t="shared" si="74"/>
        <v>1045</v>
      </c>
      <c r="AC203" s="82">
        <f t="shared" si="74"/>
        <v>1100</v>
      </c>
      <c r="AD203" s="59">
        <f t="shared" ref="AD203:AN212" si="75">MAX(10,INT(SQRT($G203*$I203)*$H203*AD$1^2/10))</f>
        <v>1156</v>
      </c>
      <c r="AE203" s="59">
        <f t="shared" si="75"/>
        <v>1211</v>
      </c>
      <c r="AF203" s="59">
        <f t="shared" si="75"/>
        <v>1266</v>
      </c>
      <c r="AG203" s="59">
        <f t="shared" si="75"/>
        <v>1321</v>
      </c>
      <c r="AH203" s="86">
        <f t="shared" si="75"/>
        <v>1376</v>
      </c>
      <c r="AI203" s="59">
        <f t="shared" si="75"/>
        <v>1431</v>
      </c>
      <c r="AJ203" s="59">
        <f t="shared" si="75"/>
        <v>1486</v>
      </c>
      <c r="AK203" s="59">
        <f t="shared" si="75"/>
        <v>1541</v>
      </c>
      <c r="AL203" s="59">
        <f t="shared" si="75"/>
        <v>1596</v>
      </c>
      <c r="AM203" s="82">
        <f t="shared" si="75"/>
        <v>1651</v>
      </c>
      <c r="AN203" s="91">
        <f t="shared" si="75"/>
        <v>1926</v>
      </c>
    </row>
    <row r="204" spans="1:40" x14ac:dyDescent="0.25">
      <c r="A204" s="52">
        <f>'Pokemon Data'!A203</f>
        <v>202</v>
      </c>
      <c r="B204" s="52" t="str">
        <f>'Pokemon Data'!B203</f>
        <v>Wobbuffet</v>
      </c>
      <c r="C204" s="57">
        <f>'Pokemon Data'!E203</f>
        <v>99</v>
      </c>
      <c r="D204" s="57">
        <f>'Pokemon Data'!I203</f>
        <v>134</v>
      </c>
      <c r="E204" s="57">
        <f>'Pokemon Data'!J203</f>
        <v>136</v>
      </c>
      <c r="F204" s="57">
        <f>'Pokemon Data'!K203</f>
        <v>91</v>
      </c>
      <c r="G204" s="57">
        <f t="shared" si="70"/>
        <v>149</v>
      </c>
      <c r="H204" s="57">
        <f t="shared" si="71"/>
        <v>151</v>
      </c>
      <c r="I204" s="57">
        <f t="shared" si="72"/>
        <v>106</v>
      </c>
      <c r="J204" s="82">
        <f t="shared" si="73"/>
        <v>16</v>
      </c>
      <c r="K204" s="59">
        <f t="shared" si="73"/>
        <v>52</v>
      </c>
      <c r="L204" s="59">
        <f t="shared" si="73"/>
        <v>88</v>
      </c>
      <c r="M204" s="59">
        <f t="shared" si="73"/>
        <v>124</v>
      </c>
      <c r="N204" s="86">
        <f t="shared" si="73"/>
        <v>159</v>
      </c>
      <c r="O204" s="59">
        <f t="shared" si="73"/>
        <v>195</v>
      </c>
      <c r="P204" s="59">
        <f t="shared" si="73"/>
        <v>231</v>
      </c>
      <c r="Q204" s="59">
        <f t="shared" si="73"/>
        <v>267</v>
      </c>
      <c r="R204" s="59">
        <f t="shared" si="73"/>
        <v>302</v>
      </c>
      <c r="S204" s="82">
        <f t="shared" si="73"/>
        <v>338</v>
      </c>
      <c r="T204" s="59">
        <f t="shared" si="74"/>
        <v>372</v>
      </c>
      <c r="U204" s="59">
        <f t="shared" si="74"/>
        <v>406</v>
      </c>
      <c r="V204" s="59">
        <f t="shared" si="74"/>
        <v>440</v>
      </c>
      <c r="W204" s="59">
        <f t="shared" si="74"/>
        <v>474</v>
      </c>
      <c r="X204" s="86">
        <f t="shared" si="74"/>
        <v>508</v>
      </c>
      <c r="Y204" s="59">
        <f t="shared" si="74"/>
        <v>541</v>
      </c>
      <c r="Z204" s="59">
        <f t="shared" si="74"/>
        <v>575</v>
      </c>
      <c r="AA204" s="59">
        <f t="shared" si="74"/>
        <v>609</v>
      </c>
      <c r="AB204" s="59">
        <f t="shared" si="74"/>
        <v>643</v>
      </c>
      <c r="AC204" s="82">
        <f t="shared" si="74"/>
        <v>677</v>
      </c>
      <c r="AD204" s="59">
        <f t="shared" si="75"/>
        <v>711</v>
      </c>
      <c r="AE204" s="59">
        <f t="shared" si="75"/>
        <v>745</v>
      </c>
      <c r="AF204" s="59">
        <f t="shared" si="75"/>
        <v>778</v>
      </c>
      <c r="AG204" s="59">
        <f t="shared" si="75"/>
        <v>812</v>
      </c>
      <c r="AH204" s="86">
        <f t="shared" si="75"/>
        <v>846</v>
      </c>
      <c r="AI204" s="59">
        <f t="shared" si="75"/>
        <v>880</v>
      </c>
      <c r="AJ204" s="59">
        <f t="shared" si="75"/>
        <v>914</v>
      </c>
      <c r="AK204" s="59">
        <f t="shared" si="75"/>
        <v>948</v>
      </c>
      <c r="AL204" s="59">
        <f t="shared" si="75"/>
        <v>982</v>
      </c>
      <c r="AM204" s="82">
        <f t="shared" si="75"/>
        <v>1015</v>
      </c>
      <c r="AN204" s="91">
        <f t="shared" si="75"/>
        <v>1185</v>
      </c>
    </row>
    <row r="205" spans="1:40" x14ac:dyDescent="0.25">
      <c r="A205" s="52">
        <f>'Pokemon Data'!A204</f>
        <v>203</v>
      </c>
      <c r="B205" s="52" t="str">
        <f>'Pokemon Data'!B204</f>
        <v>Girafarig</v>
      </c>
      <c r="C205" s="57">
        <f>'Pokemon Data'!E204</f>
        <v>100</v>
      </c>
      <c r="D205" s="57">
        <f>'Pokemon Data'!I204</f>
        <v>382</v>
      </c>
      <c r="E205" s="57">
        <f>'Pokemon Data'!J204</f>
        <v>60</v>
      </c>
      <c r="F205" s="57">
        <f>'Pokemon Data'!K204</f>
        <v>106</v>
      </c>
      <c r="G205" s="57">
        <f t="shared" si="70"/>
        <v>397</v>
      </c>
      <c r="H205" s="57">
        <f t="shared" si="71"/>
        <v>75</v>
      </c>
      <c r="I205" s="57">
        <f t="shared" si="72"/>
        <v>121</v>
      </c>
      <c r="J205" s="82">
        <f t="shared" si="73"/>
        <v>14</v>
      </c>
      <c r="K205" s="59">
        <f t="shared" si="73"/>
        <v>45</v>
      </c>
      <c r="L205" s="59">
        <f t="shared" si="73"/>
        <v>76</v>
      </c>
      <c r="M205" s="59">
        <f t="shared" si="73"/>
        <v>107</v>
      </c>
      <c r="N205" s="86">
        <f t="shared" si="73"/>
        <v>138</v>
      </c>
      <c r="O205" s="59">
        <f t="shared" si="73"/>
        <v>169</v>
      </c>
      <c r="P205" s="59">
        <f t="shared" si="73"/>
        <v>200</v>
      </c>
      <c r="Q205" s="59">
        <f t="shared" si="73"/>
        <v>231</v>
      </c>
      <c r="R205" s="59">
        <f t="shared" si="73"/>
        <v>262</v>
      </c>
      <c r="S205" s="82">
        <f t="shared" si="73"/>
        <v>293</v>
      </c>
      <c r="T205" s="59">
        <f t="shared" si="74"/>
        <v>322</v>
      </c>
      <c r="U205" s="59">
        <f t="shared" si="74"/>
        <v>352</v>
      </c>
      <c r="V205" s="59">
        <f t="shared" si="74"/>
        <v>381</v>
      </c>
      <c r="W205" s="59">
        <f t="shared" si="74"/>
        <v>410</v>
      </c>
      <c r="X205" s="86">
        <f t="shared" si="74"/>
        <v>440</v>
      </c>
      <c r="Y205" s="59">
        <f t="shared" si="74"/>
        <v>469</v>
      </c>
      <c r="Z205" s="59">
        <f t="shared" si="74"/>
        <v>498</v>
      </c>
      <c r="AA205" s="59">
        <f t="shared" si="74"/>
        <v>528</v>
      </c>
      <c r="AB205" s="59">
        <f t="shared" si="74"/>
        <v>557</v>
      </c>
      <c r="AC205" s="82">
        <f t="shared" si="74"/>
        <v>586</v>
      </c>
      <c r="AD205" s="59">
        <f t="shared" si="75"/>
        <v>615</v>
      </c>
      <c r="AE205" s="59">
        <f t="shared" si="75"/>
        <v>645</v>
      </c>
      <c r="AF205" s="59">
        <f t="shared" si="75"/>
        <v>674</v>
      </c>
      <c r="AG205" s="59">
        <f t="shared" si="75"/>
        <v>704</v>
      </c>
      <c r="AH205" s="86">
        <f t="shared" si="75"/>
        <v>733</v>
      </c>
      <c r="AI205" s="59">
        <f t="shared" si="75"/>
        <v>762</v>
      </c>
      <c r="AJ205" s="59">
        <f t="shared" si="75"/>
        <v>792</v>
      </c>
      <c r="AK205" s="59">
        <f t="shared" si="75"/>
        <v>821</v>
      </c>
      <c r="AL205" s="59">
        <f t="shared" si="75"/>
        <v>850</v>
      </c>
      <c r="AM205" s="82">
        <f t="shared" si="75"/>
        <v>880</v>
      </c>
      <c r="AN205" s="91">
        <f t="shared" si="75"/>
        <v>1026</v>
      </c>
    </row>
    <row r="206" spans="1:40" x14ac:dyDescent="0.25">
      <c r="A206" s="52">
        <f>'Pokemon Data'!A205</f>
        <v>204</v>
      </c>
      <c r="B206" s="52" t="str">
        <f>'Pokemon Data'!B205</f>
        <v>Pineco</v>
      </c>
      <c r="C206" s="57">
        <f>'Pokemon Data'!E205</f>
        <v>101</v>
      </c>
      <c r="D206" s="57">
        <f>'Pokemon Data'!I205</f>
        <v>172</v>
      </c>
      <c r="E206" s="57">
        <f>'Pokemon Data'!J205</f>
        <v>182</v>
      </c>
      <c r="F206" s="57">
        <f>'Pokemon Data'!K205</f>
        <v>133</v>
      </c>
      <c r="G206" s="57">
        <f t="shared" si="70"/>
        <v>187</v>
      </c>
      <c r="H206" s="57">
        <f t="shared" si="71"/>
        <v>197</v>
      </c>
      <c r="I206" s="57">
        <f t="shared" si="72"/>
        <v>148</v>
      </c>
      <c r="J206" s="82">
        <f t="shared" si="73"/>
        <v>28</v>
      </c>
      <c r="K206" s="59">
        <f t="shared" si="73"/>
        <v>90</v>
      </c>
      <c r="L206" s="59">
        <f t="shared" si="73"/>
        <v>152</v>
      </c>
      <c r="M206" s="59">
        <f t="shared" si="73"/>
        <v>214</v>
      </c>
      <c r="N206" s="86">
        <f t="shared" si="73"/>
        <v>276</v>
      </c>
      <c r="O206" s="59">
        <f t="shared" si="73"/>
        <v>337</v>
      </c>
      <c r="P206" s="59">
        <f t="shared" si="73"/>
        <v>399</v>
      </c>
      <c r="Q206" s="59">
        <f t="shared" si="73"/>
        <v>461</v>
      </c>
      <c r="R206" s="59">
        <f t="shared" si="73"/>
        <v>523</v>
      </c>
      <c r="S206" s="82">
        <f t="shared" si="73"/>
        <v>585</v>
      </c>
      <c r="T206" s="59">
        <f t="shared" si="74"/>
        <v>643</v>
      </c>
      <c r="U206" s="59">
        <f t="shared" si="74"/>
        <v>701</v>
      </c>
      <c r="V206" s="59">
        <f t="shared" si="74"/>
        <v>760</v>
      </c>
      <c r="W206" s="59">
        <f t="shared" si="74"/>
        <v>818</v>
      </c>
      <c r="X206" s="86">
        <f t="shared" si="74"/>
        <v>877</v>
      </c>
      <c r="Y206" s="59">
        <f t="shared" si="74"/>
        <v>935</v>
      </c>
      <c r="Z206" s="59">
        <f t="shared" si="74"/>
        <v>994</v>
      </c>
      <c r="AA206" s="59">
        <f t="shared" si="74"/>
        <v>1052</v>
      </c>
      <c r="AB206" s="59">
        <f t="shared" si="74"/>
        <v>1111</v>
      </c>
      <c r="AC206" s="82">
        <f t="shared" si="74"/>
        <v>1169</v>
      </c>
      <c r="AD206" s="59">
        <f t="shared" si="75"/>
        <v>1228</v>
      </c>
      <c r="AE206" s="59">
        <f t="shared" si="75"/>
        <v>1286</v>
      </c>
      <c r="AF206" s="59">
        <f t="shared" si="75"/>
        <v>1345</v>
      </c>
      <c r="AG206" s="59">
        <f t="shared" si="75"/>
        <v>1403</v>
      </c>
      <c r="AH206" s="86">
        <f t="shared" si="75"/>
        <v>1462</v>
      </c>
      <c r="AI206" s="59">
        <f t="shared" si="75"/>
        <v>1520</v>
      </c>
      <c r="AJ206" s="59">
        <f t="shared" si="75"/>
        <v>1579</v>
      </c>
      <c r="AK206" s="59">
        <f t="shared" si="75"/>
        <v>1637</v>
      </c>
      <c r="AL206" s="59">
        <f t="shared" si="75"/>
        <v>1696</v>
      </c>
      <c r="AM206" s="82">
        <f t="shared" si="75"/>
        <v>1754</v>
      </c>
      <c r="AN206" s="91">
        <f t="shared" si="75"/>
        <v>2046</v>
      </c>
    </row>
    <row r="207" spans="1:40" x14ac:dyDescent="0.25">
      <c r="A207" s="52">
        <f>'Pokemon Data'!A206</f>
        <v>205</v>
      </c>
      <c r="B207" s="52" t="str">
        <f>'Pokemon Data'!B206</f>
        <v>Forretress</v>
      </c>
      <c r="C207" s="57">
        <f>'Pokemon Data'!E206</f>
        <v>101</v>
      </c>
      <c r="D207" s="57">
        <f>'Pokemon Data'!I206</f>
        <v>137</v>
      </c>
      <c r="E207" s="57">
        <f>'Pokemon Data'!J206</f>
        <v>108</v>
      </c>
      <c r="F207" s="57">
        <f>'Pokemon Data'!K206</f>
        <v>122</v>
      </c>
      <c r="G207" s="57">
        <f t="shared" si="70"/>
        <v>152</v>
      </c>
      <c r="H207" s="57">
        <f t="shared" si="71"/>
        <v>123</v>
      </c>
      <c r="I207" s="57">
        <f t="shared" si="72"/>
        <v>137</v>
      </c>
      <c r="J207" s="82">
        <f t="shared" si="73"/>
        <v>15</v>
      </c>
      <c r="K207" s="59">
        <f t="shared" si="73"/>
        <v>49</v>
      </c>
      <c r="L207" s="59">
        <f t="shared" si="73"/>
        <v>82</v>
      </c>
      <c r="M207" s="59">
        <f t="shared" si="73"/>
        <v>116</v>
      </c>
      <c r="N207" s="86">
        <f t="shared" si="73"/>
        <v>149</v>
      </c>
      <c r="O207" s="59">
        <f t="shared" si="73"/>
        <v>182</v>
      </c>
      <c r="P207" s="59">
        <f t="shared" si="73"/>
        <v>216</v>
      </c>
      <c r="Q207" s="59">
        <f t="shared" si="73"/>
        <v>249</v>
      </c>
      <c r="R207" s="59">
        <f t="shared" si="73"/>
        <v>283</v>
      </c>
      <c r="S207" s="82">
        <f t="shared" si="73"/>
        <v>316</v>
      </c>
      <c r="T207" s="59">
        <f t="shared" si="74"/>
        <v>348</v>
      </c>
      <c r="U207" s="59">
        <f t="shared" si="74"/>
        <v>380</v>
      </c>
      <c r="V207" s="59">
        <f t="shared" si="74"/>
        <v>411</v>
      </c>
      <c r="W207" s="59">
        <f t="shared" si="74"/>
        <v>443</v>
      </c>
      <c r="X207" s="86">
        <f t="shared" si="74"/>
        <v>475</v>
      </c>
      <c r="Y207" s="59">
        <f t="shared" si="74"/>
        <v>506</v>
      </c>
      <c r="Z207" s="59">
        <f t="shared" si="74"/>
        <v>538</v>
      </c>
      <c r="AA207" s="59">
        <f t="shared" si="74"/>
        <v>570</v>
      </c>
      <c r="AB207" s="59">
        <f t="shared" si="74"/>
        <v>601</v>
      </c>
      <c r="AC207" s="82">
        <f t="shared" si="74"/>
        <v>633</v>
      </c>
      <c r="AD207" s="59">
        <f t="shared" si="75"/>
        <v>665</v>
      </c>
      <c r="AE207" s="59">
        <f t="shared" si="75"/>
        <v>696</v>
      </c>
      <c r="AF207" s="59">
        <f t="shared" si="75"/>
        <v>728</v>
      </c>
      <c r="AG207" s="59">
        <f t="shared" si="75"/>
        <v>760</v>
      </c>
      <c r="AH207" s="86">
        <f t="shared" si="75"/>
        <v>791</v>
      </c>
      <c r="AI207" s="59">
        <f t="shared" si="75"/>
        <v>823</v>
      </c>
      <c r="AJ207" s="59">
        <f t="shared" si="75"/>
        <v>855</v>
      </c>
      <c r="AK207" s="59">
        <f t="shared" si="75"/>
        <v>886</v>
      </c>
      <c r="AL207" s="59">
        <f t="shared" si="75"/>
        <v>918</v>
      </c>
      <c r="AM207" s="82">
        <f t="shared" si="75"/>
        <v>950</v>
      </c>
      <c r="AN207" s="91">
        <f t="shared" si="75"/>
        <v>1108</v>
      </c>
    </row>
    <row r="208" spans="1:40" x14ac:dyDescent="0.25">
      <c r="A208" s="52">
        <f>'Pokemon Data'!A207</f>
        <v>206</v>
      </c>
      <c r="B208" s="52" t="str">
        <f>'Pokemon Data'!B207</f>
        <v>Dunsparce</v>
      </c>
      <c r="C208" s="57">
        <f>'Pokemon Data'!E207</f>
        <v>102</v>
      </c>
      <c r="D208" s="57">
        <f>'Pokemon Data'!I207</f>
        <v>181</v>
      </c>
      <c r="E208" s="57">
        <f>'Pokemon Data'!J207</f>
        <v>161</v>
      </c>
      <c r="F208" s="57">
        <f>'Pokemon Data'!K207</f>
        <v>205</v>
      </c>
      <c r="G208" s="57">
        <f t="shared" si="70"/>
        <v>196</v>
      </c>
      <c r="H208" s="57">
        <f t="shared" si="71"/>
        <v>176</v>
      </c>
      <c r="I208" s="57">
        <f t="shared" si="72"/>
        <v>220</v>
      </c>
      <c r="J208" s="82">
        <f t="shared" si="73"/>
        <v>32</v>
      </c>
      <c r="K208" s="59">
        <f t="shared" si="73"/>
        <v>101</v>
      </c>
      <c r="L208" s="59">
        <f t="shared" si="73"/>
        <v>170</v>
      </c>
      <c r="M208" s="59">
        <f t="shared" si="73"/>
        <v>238</v>
      </c>
      <c r="N208" s="86">
        <f t="shared" si="73"/>
        <v>307</v>
      </c>
      <c r="O208" s="59">
        <f t="shared" si="73"/>
        <v>376</v>
      </c>
      <c r="P208" s="59">
        <f t="shared" si="73"/>
        <v>445</v>
      </c>
      <c r="Q208" s="59">
        <f t="shared" si="73"/>
        <v>514</v>
      </c>
      <c r="R208" s="59">
        <f t="shared" si="73"/>
        <v>583</v>
      </c>
      <c r="S208" s="82">
        <f t="shared" si="73"/>
        <v>652</v>
      </c>
      <c r="T208" s="59">
        <f t="shared" si="74"/>
        <v>717</v>
      </c>
      <c r="U208" s="59">
        <f t="shared" si="74"/>
        <v>782</v>
      </c>
      <c r="V208" s="59">
        <f t="shared" si="74"/>
        <v>847</v>
      </c>
      <c r="W208" s="59">
        <f t="shared" si="74"/>
        <v>913</v>
      </c>
      <c r="X208" s="86">
        <f t="shared" si="74"/>
        <v>978</v>
      </c>
      <c r="Y208" s="59">
        <f t="shared" si="74"/>
        <v>1043</v>
      </c>
      <c r="Z208" s="59">
        <f t="shared" si="74"/>
        <v>1108</v>
      </c>
      <c r="AA208" s="59">
        <f t="shared" si="74"/>
        <v>1173</v>
      </c>
      <c r="AB208" s="59">
        <f t="shared" si="74"/>
        <v>1239</v>
      </c>
      <c r="AC208" s="82">
        <f t="shared" si="74"/>
        <v>1304</v>
      </c>
      <c r="AD208" s="59">
        <f t="shared" si="75"/>
        <v>1369</v>
      </c>
      <c r="AE208" s="59">
        <f t="shared" si="75"/>
        <v>1434</v>
      </c>
      <c r="AF208" s="59">
        <f t="shared" si="75"/>
        <v>1500</v>
      </c>
      <c r="AG208" s="59">
        <f t="shared" si="75"/>
        <v>1565</v>
      </c>
      <c r="AH208" s="86">
        <f t="shared" si="75"/>
        <v>1630</v>
      </c>
      <c r="AI208" s="59">
        <f t="shared" si="75"/>
        <v>1695</v>
      </c>
      <c r="AJ208" s="59">
        <f t="shared" si="75"/>
        <v>1760</v>
      </c>
      <c r="AK208" s="59">
        <f t="shared" si="75"/>
        <v>1826</v>
      </c>
      <c r="AL208" s="59">
        <f t="shared" si="75"/>
        <v>1891</v>
      </c>
      <c r="AM208" s="82">
        <f t="shared" si="75"/>
        <v>1956</v>
      </c>
      <c r="AN208" s="91">
        <f t="shared" si="75"/>
        <v>2282</v>
      </c>
    </row>
    <row r="209" spans="1:40" x14ac:dyDescent="0.25">
      <c r="A209" s="52">
        <f>'Pokemon Data'!A208</f>
        <v>207</v>
      </c>
      <c r="B209" s="52" t="str">
        <f>'Pokemon Data'!B208</f>
        <v>Gligar</v>
      </c>
      <c r="C209" s="57">
        <f>'Pokemon Data'!E208</f>
        <v>103</v>
      </c>
      <c r="D209" s="57">
        <f>'Pokemon Data'!I208</f>
        <v>225</v>
      </c>
      <c r="E209" s="57">
        <f>'Pokemon Data'!J208</f>
        <v>131</v>
      </c>
      <c r="F209" s="57">
        <f>'Pokemon Data'!K208</f>
        <v>128</v>
      </c>
      <c r="G209" s="57">
        <f t="shared" si="70"/>
        <v>240</v>
      </c>
      <c r="H209" s="57">
        <f t="shared" si="71"/>
        <v>146</v>
      </c>
      <c r="I209" s="57">
        <f t="shared" si="72"/>
        <v>143</v>
      </c>
      <c r="J209" s="82">
        <f t="shared" si="73"/>
        <v>23</v>
      </c>
      <c r="K209" s="59">
        <f t="shared" si="73"/>
        <v>74</v>
      </c>
      <c r="L209" s="59">
        <f t="shared" si="73"/>
        <v>125</v>
      </c>
      <c r="M209" s="59">
        <f t="shared" si="73"/>
        <v>176</v>
      </c>
      <c r="N209" s="86">
        <f t="shared" si="73"/>
        <v>227</v>
      </c>
      <c r="O209" s="59">
        <f t="shared" si="73"/>
        <v>278</v>
      </c>
      <c r="P209" s="59">
        <f t="shared" si="73"/>
        <v>329</v>
      </c>
      <c r="Q209" s="59">
        <f t="shared" si="73"/>
        <v>380</v>
      </c>
      <c r="R209" s="59">
        <f t="shared" si="73"/>
        <v>431</v>
      </c>
      <c r="S209" s="82">
        <f t="shared" si="73"/>
        <v>482</v>
      </c>
      <c r="T209" s="59">
        <f t="shared" si="74"/>
        <v>531</v>
      </c>
      <c r="U209" s="59">
        <f t="shared" si="74"/>
        <v>579</v>
      </c>
      <c r="V209" s="59">
        <f t="shared" si="74"/>
        <v>627</v>
      </c>
      <c r="W209" s="59">
        <f t="shared" si="74"/>
        <v>675</v>
      </c>
      <c r="X209" s="86">
        <f t="shared" si="74"/>
        <v>724</v>
      </c>
      <c r="Y209" s="59">
        <f t="shared" si="74"/>
        <v>772</v>
      </c>
      <c r="Z209" s="59">
        <f t="shared" si="74"/>
        <v>820</v>
      </c>
      <c r="AA209" s="59">
        <f t="shared" si="74"/>
        <v>868</v>
      </c>
      <c r="AB209" s="59">
        <f t="shared" si="74"/>
        <v>917</v>
      </c>
      <c r="AC209" s="82">
        <f t="shared" si="74"/>
        <v>965</v>
      </c>
      <c r="AD209" s="59">
        <f t="shared" si="75"/>
        <v>1013</v>
      </c>
      <c r="AE209" s="59">
        <f t="shared" si="75"/>
        <v>1061</v>
      </c>
      <c r="AF209" s="59">
        <f t="shared" si="75"/>
        <v>1110</v>
      </c>
      <c r="AG209" s="59">
        <f t="shared" si="75"/>
        <v>1158</v>
      </c>
      <c r="AH209" s="86">
        <f t="shared" si="75"/>
        <v>1206</v>
      </c>
      <c r="AI209" s="59">
        <f t="shared" si="75"/>
        <v>1254</v>
      </c>
      <c r="AJ209" s="59">
        <f t="shared" si="75"/>
        <v>1303</v>
      </c>
      <c r="AK209" s="59">
        <f t="shared" si="75"/>
        <v>1351</v>
      </c>
      <c r="AL209" s="59">
        <f t="shared" si="75"/>
        <v>1399</v>
      </c>
      <c r="AM209" s="82">
        <f t="shared" si="75"/>
        <v>1448</v>
      </c>
      <c r="AN209" s="91">
        <f t="shared" si="75"/>
        <v>1689</v>
      </c>
    </row>
    <row r="210" spans="1:40" x14ac:dyDescent="0.25">
      <c r="A210" s="52">
        <f>'Pokemon Data'!A209</f>
        <v>208</v>
      </c>
      <c r="B210" s="52" t="str">
        <f>'Pokemon Data'!B209</f>
        <v>Steelix</v>
      </c>
      <c r="C210" s="57">
        <f>'Pokemon Data'!E209</f>
        <v>41</v>
      </c>
      <c r="D210" s="57">
        <f>'Pokemon Data'!I209</f>
        <v>163</v>
      </c>
      <c r="E210" s="57">
        <f>'Pokemon Data'!J209</f>
        <v>143</v>
      </c>
      <c r="F210" s="57">
        <f>'Pokemon Data'!K209</f>
        <v>184</v>
      </c>
      <c r="G210" s="57">
        <f t="shared" si="70"/>
        <v>178</v>
      </c>
      <c r="H210" s="57">
        <f t="shared" si="71"/>
        <v>158</v>
      </c>
      <c r="I210" s="57">
        <f t="shared" si="72"/>
        <v>199</v>
      </c>
      <c r="J210" s="82">
        <f t="shared" si="73"/>
        <v>26</v>
      </c>
      <c r="K210" s="59">
        <f t="shared" si="73"/>
        <v>82</v>
      </c>
      <c r="L210" s="59">
        <f t="shared" si="73"/>
        <v>138</v>
      </c>
      <c r="M210" s="59">
        <f t="shared" si="73"/>
        <v>194</v>
      </c>
      <c r="N210" s="86">
        <f t="shared" si="73"/>
        <v>250</v>
      </c>
      <c r="O210" s="59">
        <f t="shared" si="73"/>
        <v>306</v>
      </c>
      <c r="P210" s="59">
        <f t="shared" si="73"/>
        <v>362</v>
      </c>
      <c r="Q210" s="59">
        <f t="shared" si="73"/>
        <v>418</v>
      </c>
      <c r="R210" s="59">
        <f t="shared" si="73"/>
        <v>474</v>
      </c>
      <c r="S210" s="82">
        <f t="shared" si="73"/>
        <v>530</v>
      </c>
      <c r="T210" s="59">
        <f t="shared" si="74"/>
        <v>583</v>
      </c>
      <c r="U210" s="59">
        <f t="shared" si="74"/>
        <v>636</v>
      </c>
      <c r="V210" s="59">
        <f t="shared" si="74"/>
        <v>689</v>
      </c>
      <c r="W210" s="59">
        <f t="shared" si="74"/>
        <v>742</v>
      </c>
      <c r="X210" s="86">
        <f t="shared" si="74"/>
        <v>796</v>
      </c>
      <c r="Y210" s="59">
        <f t="shared" si="74"/>
        <v>849</v>
      </c>
      <c r="Z210" s="59">
        <f t="shared" si="74"/>
        <v>902</v>
      </c>
      <c r="AA210" s="59">
        <f t="shared" si="74"/>
        <v>955</v>
      </c>
      <c r="AB210" s="59">
        <f t="shared" si="74"/>
        <v>1008</v>
      </c>
      <c r="AC210" s="82">
        <f t="shared" si="74"/>
        <v>1061</v>
      </c>
      <c r="AD210" s="59">
        <f t="shared" si="75"/>
        <v>1114</v>
      </c>
      <c r="AE210" s="59">
        <f t="shared" si="75"/>
        <v>1167</v>
      </c>
      <c r="AF210" s="59">
        <f t="shared" si="75"/>
        <v>1220</v>
      </c>
      <c r="AG210" s="59">
        <f t="shared" si="75"/>
        <v>1273</v>
      </c>
      <c r="AH210" s="86">
        <f t="shared" si="75"/>
        <v>1326</v>
      </c>
      <c r="AI210" s="59">
        <f t="shared" si="75"/>
        <v>1379</v>
      </c>
      <c r="AJ210" s="59">
        <f t="shared" si="75"/>
        <v>1432</v>
      </c>
      <c r="AK210" s="59">
        <f t="shared" si="75"/>
        <v>1485</v>
      </c>
      <c r="AL210" s="59">
        <f t="shared" si="75"/>
        <v>1538</v>
      </c>
      <c r="AM210" s="82">
        <f t="shared" si="75"/>
        <v>1592</v>
      </c>
      <c r="AN210" s="91">
        <f t="shared" si="75"/>
        <v>1857</v>
      </c>
    </row>
    <row r="211" spans="1:40" x14ac:dyDescent="0.25">
      <c r="A211" s="52">
        <f>'Pokemon Data'!A210</f>
        <v>209</v>
      </c>
      <c r="B211" s="52" t="str">
        <f>'Pokemon Data'!B210</f>
        <v>Snubbull</v>
      </c>
      <c r="C211" s="57">
        <f>'Pokemon Data'!E210</f>
        <v>104</v>
      </c>
      <c r="D211" s="57">
        <f>'Pokemon Data'!I210</f>
        <v>181</v>
      </c>
      <c r="E211" s="57">
        <f>'Pokemon Data'!J210</f>
        <v>148</v>
      </c>
      <c r="F211" s="57">
        <f>'Pokemon Data'!K210</f>
        <v>272</v>
      </c>
      <c r="G211" s="57">
        <f t="shared" si="70"/>
        <v>196</v>
      </c>
      <c r="H211" s="57">
        <f t="shared" si="71"/>
        <v>163</v>
      </c>
      <c r="I211" s="57">
        <f t="shared" si="72"/>
        <v>287</v>
      </c>
      <c r="J211" s="82">
        <f t="shared" si="73"/>
        <v>34</v>
      </c>
      <c r="K211" s="59">
        <f t="shared" si="73"/>
        <v>107</v>
      </c>
      <c r="L211" s="59">
        <f t="shared" si="73"/>
        <v>179</v>
      </c>
      <c r="M211" s="59">
        <f t="shared" si="73"/>
        <v>252</v>
      </c>
      <c r="N211" s="86">
        <f t="shared" si="73"/>
        <v>325</v>
      </c>
      <c r="O211" s="59">
        <f t="shared" si="73"/>
        <v>398</v>
      </c>
      <c r="P211" s="59">
        <f t="shared" si="73"/>
        <v>471</v>
      </c>
      <c r="Q211" s="59">
        <f t="shared" si="73"/>
        <v>544</v>
      </c>
      <c r="R211" s="59">
        <f t="shared" si="73"/>
        <v>617</v>
      </c>
      <c r="S211" s="82">
        <f t="shared" si="73"/>
        <v>690</v>
      </c>
      <c r="T211" s="59">
        <f t="shared" si="74"/>
        <v>759</v>
      </c>
      <c r="U211" s="59">
        <f t="shared" si="74"/>
        <v>828</v>
      </c>
      <c r="V211" s="59">
        <f t="shared" si="74"/>
        <v>896</v>
      </c>
      <c r="W211" s="59">
        <f t="shared" si="74"/>
        <v>965</v>
      </c>
      <c r="X211" s="86">
        <f t="shared" si="74"/>
        <v>1034</v>
      </c>
      <c r="Y211" s="59">
        <f t="shared" si="74"/>
        <v>1103</v>
      </c>
      <c r="Z211" s="59">
        <f t="shared" si="74"/>
        <v>1172</v>
      </c>
      <c r="AA211" s="59">
        <f t="shared" si="74"/>
        <v>1241</v>
      </c>
      <c r="AB211" s="59">
        <f t="shared" si="74"/>
        <v>1310</v>
      </c>
      <c r="AC211" s="82">
        <f t="shared" si="74"/>
        <v>1379</v>
      </c>
      <c r="AD211" s="59">
        <f t="shared" si="75"/>
        <v>1448</v>
      </c>
      <c r="AE211" s="59">
        <f t="shared" si="75"/>
        <v>1517</v>
      </c>
      <c r="AF211" s="59">
        <f t="shared" si="75"/>
        <v>1586</v>
      </c>
      <c r="AG211" s="59">
        <f t="shared" si="75"/>
        <v>1655</v>
      </c>
      <c r="AH211" s="86">
        <f t="shared" si="75"/>
        <v>1724</v>
      </c>
      <c r="AI211" s="59">
        <f t="shared" si="75"/>
        <v>1793</v>
      </c>
      <c r="AJ211" s="59">
        <f t="shared" si="75"/>
        <v>1862</v>
      </c>
      <c r="AK211" s="59">
        <f t="shared" si="75"/>
        <v>1931</v>
      </c>
      <c r="AL211" s="59">
        <f t="shared" si="75"/>
        <v>2000</v>
      </c>
      <c r="AM211" s="82">
        <f t="shared" si="75"/>
        <v>2069</v>
      </c>
      <c r="AN211" s="91">
        <f t="shared" si="75"/>
        <v>2414</v>
      </c>
    </row>
    <row r="212" spans="1:40" x14ac:dyDescent="0.25">
      <c r="A212" s="52">
        <f>'Pokemon Data'!A211</f>
        <v>210</v>
      </c>
      <c r="B212" s="52" t="str">
        <f>'Pokemon Data'!B211</f>
        <v>Granbull</v>
      </c>
      <c r="C212" s="57">
        <f>'Pokemon Data'!E211</f>
        <v>104</v>
      </c>
      <c r="D212" s="57">
        <f>'Pokemon Data'!I211</f>
        <v>155</v>
      </c>
      <c r="E212" s="57">
        <f>'Pokemon Data'!J211</f>
        <v>137</v>
      </c>
      <c r="F212" s="57">
        <f>'Pokemon Data'!K211</f>
        <v>85</v>
      </c>
      <c r="G212" s="57">
        <f t="shared" si="70"/>
        <v>170</v>
      </c>
      <c r="H212" s="57">
        <f t="shared" si="71"/>
        <v>152</v>
      </c>
      <c r="I212" s="57">
        <f t="shared" si="72"/>
        <v>100</v>
      </c>
      <c r="J212" s="82">
        <f t="shared" si="73"/>
        <v>17</v>
      </c>
      <c r="K212" s="59">
        <f t="shared" si="73"/>
        <v>54</v>
      </c>
      <c r="L212" s="59">
        <f t="shared" si="73"/>
        <v>92</v>
      </c>
      <c r="M212" s="59">
        <f t="shared" si="73"/>
        <v>129</v>
      </c>
      <c r="N212" s="86">
        <f t="shared" si="73"/>
        <v>166</v>
      </c>
      <c r="O212" s="59">
        <f t="shared" si="73"/>
        <v>204</v>
      </c>
      <c r="P212" s="59">
        <f t="shared" si="73"/>
        <v>241</v>
      </c>
      <c r="Q212" s="59">
        <f t="shared" si="73"/>
        <v>279</v>
      </c>
      <c r="R212" s="59">
        <f t="shared" si="73"/>
        <v>316</v>
      </c>
      <c r="S212" s="82">
        <f t="shared" si="73"/>
        <v>353</v>
      </c>
      <c r="T212" s="59">
        <f t="shared" si="74"/>
        <v>389</v>
      </c>
      <c r="U212" s="59">
        <f t="shared" si="74"/>
        <v>424</v>
      </c>
      <c r="V212" s="59">
        <f t="shared" si="74"/>
        <v>459</v>
      </c>
      <c r="W212" s="59">
        <f t="shared" si="74"/>
        <v>495</v>
      </c>
      <c r="X212" s="86">
        <f t="shared" si="74"/>
        <v>530</v>
      </c>
      <c r="Y212" s="59">
        <f t="shared" si="74"/>
        <v>565</v>
      </c>
      <c r="Z212" s="59">
        <f t="shared" si="74"/>
        <v>601</v>
      </c>
      <c r="AA212" s="59">
        <f t="shared" si="74"/>
        <v>636</v>
      </c>
      <c r="AB212" s="59">
        <f t="shared" si="74"/>
        <v>671</v>
      </c>
      <c r="AC212" s="82">
        <f t="shared" si="74"/>
        <v>707</v>
      </c>
      <c r="AD212" s="59">
        <f t="shared" si="75"/>
        <v>742</v>
      </c>
      <c r="AE212" s="59">
        <f t="shared" si="75"/>
        <v>778</v>
      </c>
      <c r="AF212" s="59">
        <f t="shared" si="75"/>
        <v>813</v>
      </c>
      <c r="AG212" s="59">
        <f t="shared" si="75"/>
        <v>848</v>
      </c>
      <c r="AH212" s="86">
        <f t="shared" si="75"/>
        <v>884</v>
      </c>
      <c r="AI212" s="59">
        <f t="shared" si="75"/>
        <v>919</v>
      </c>
      <c r="AJ212" s="59">
        <f t="shared" si="75"/>
        <v>954</v>
      </c>
      <c r="AK212" s="59">
        <f t="shared" si="75"/>
        <v>990</v>
      </c>
      <c r="AL212" s="59">
        <f t="shared" si="75"/>
        <v>1025</v>
      </c>
      <c r="AM212" s="82">
        <f t="shared" si="75"/>
        <v>1061</v>
      </c>
      <c r="AN212" s="91">
        <f t="shared" si="75"/>
        <v>1237</v>
      </c>
    </row>
    <row r="213" spans="1:40" x14ac:dyDescent="0.25">
      <c r="A213" s="52">
        <f>'Pokemon Data'!A212</f>
        <v>211</v>
      </c>
      <c r="B213" s="52" t="str">
        <f>'Pokemon Data'!B212</f>
        <v>Qwilfish</v>
      </c>
      <c r="C213" s="57">
        <f>'Pokemon Data'!E212</f>
        <v>105</v>
      </c>
      <c r="D213" s="57">
        <f>'Pokemon Data'!I212</f>
        <v>207</v>
      </c>
      <c r="E213" s="57">
        <f>'Pokemon Data'!J212</f>
        <v>212</v>
      </c>
      <c r="F213" s="57">
        <f>'Pokemon Data'!K212</f>
        <v>131</v>
      </c>
      <c r="G213" s="57">
        <f t="shared" si="70"/>
        <v>222</v>
      </c>
      <c r="H213" s="57">
        <f t="shared" si="71"/>
        <v>227</v>
      </c>
      <c r="I213" s="57">
        <f t="shared" si="72"/>
        <v>146</v>
      </c>
      <c r="J213" s="82">
        <f t="shared" ref="J213:S222" si="76">MAX(10,INT(SQRT($G213*$I213)*$H213*J$1^2/10))</f>
        <v>36</v>
      </c>
      <c r="K213" s="59">
        <f t="shared" si="76"/>
        <v>113</v>
      </c>
      <c r="L213" s="59">
        <f t="shared" si="76"/>
        <v>190</v>
      </c>
      <c r="M213" s="59">
        <f t="shared" si="76"/>
        <v>267</v>
      </c>
      <c r="N213" s="86">
        <f t="shared" si="76"/>
        <v>344</v>
      </c>
      <c r="O213" s="59">
        <f t="shared" si="76"/>
        <v>421</v>
      </c>
      <c r="P213" s="59">
        <f t="shared" si="76"/>
        <v>498</v>
      </c>
      <c r="Q213" s="59">
        <f t="shared" si="76"/>
        <v>575</v>
      </c>
      <c r="R213" s="59">
        <f t="shared" si="76"/>
        <v>652</v>
      </c>
      <c r="S213" s="82">
        <f t="shared" si="76"/>
        <v>729</v>
      </c>
      <c r="T213" s="59">
        <f t="shared" ref="T213:AC222" si="77">MAX(10,INT(SQRT($G213*$I213)*$H213*T$1^2/10))</f>
        <v>802</v>
      </c>
      <c r="U213" s="59">
        <f t="shared" si="77"/>
        <v>875</v>
      </c>
      <c r="V213" s="59">
        <f t="shared" si="77"/>
        <v>948</v>
      </c>
      <c r="W213" s="59">
        <f t="shared" si="77"/>
        <v>1021</v>
      </c>
      <c r="X213" s="86">
        <f t="shared" si="77"/>
        <v>1094</v>
      </c>
      <c r="Y213" s="59">
        <f t="shared" si="77"/>
        <v>1166</v>
      </c>
      <c r="Z213" s="59">
        <f t="shared" si="77"/>
        <v>1239</v>
      </c>
      <c r="AA213" s="59">
        <f t="shared" si="77"/>
        <v>1312</v>
      </c>
      <c r="AB213" s="59">
        <f t="shared" si="77"/>
        <v>1385</v>
      </c>
      <c r="AC213" s="82">
        <f t="shared" si="77"/>
        <v>1458</v>
      </c>
      <c r="AD213" s="59">
        <f t="shared" ref="AD213:AN222" si="78">MAX(10,INT(SQRT($G213*$I213)*$H213*AD$1^2/10))</f>
        <v>1531</v>
      </c>
      <c r="AE213" s="59">
        <f t="shared" si="78"/>
        <v>1604</v>
      </c>
      <c r="AF213" s="59">
        <f t="shared" si="78"/>
        <v>1677</v>
      </c>
      <c r="AG213" s="59">
        <f t="shared" si="78"/>
        <v>1750</v>
      </c>
      <c r="AH213" s="86">
        <f t="shared" si="78"/>
        <v>1823</v>
      </c>
      <c r="AI213" s="59">
        <f t="shared" si="78"/>
        <v>1896</v>
      </c>
      <c r="AJ213" s="59">
        <f t="shared" si="78"/>
        <v>1969</v>
      </c>
      <c r="AK213" s="59">
        <f t="shared" si="78"/>
        <v>2042</v>
      </c>
      <c r="AL213" s="59">
        <f t="shared" si="78"/>
        <v>2115</v>
      </c>
      <c r="AM213" s="82">
        <f t="shared" si="78"/>
        <v>2187</v>
      </c>
      <c r="AN213" s="91">
        <f t="shared" si="78"/>
        <v>2552</v>
      </c>
    </row>
    <row r="214" spans="1:40" x14ac:dyDescent="0.25">
      <c r="A214" s="52">
        <f>'Pokemon Data'!A213</f>
        <v>212</v>
      </c>
      <c r="B214" s="52" t="str">
        <f>'Pokemon Data'!B213</f>
        <v>Scizor</v>
      </c>
      <c r="C214" s="57">
        <f>'Pokemon Data'!E213</f>
        <v>57</v>
      </c>
      <c r="D214" s="57">
        <f>'Pokemon Data'!I213</f>
        <v>163</v>
      </c>
      <c r="E214" s="57">
        <f>'Pokemon Data'!J213</f>
        <v>184</v>
      </c>
      <c r="F214" s="57">
        <f>'Pokemon Data'!K213</f>
        <v>138</v>
      </c>
      <c r="G214" s="57">
        <f t="shared" si="70"/>
        <v>178</v>
      </c>
      <c r="H214" s="57">
        <f t="shared" si="71"/>
        <v>199</v>
      </c>
      <c r="I214" s="57">
        <f t="shared" si="72"/>
        <v>153</v>
      </c>
      <c r="J214" s="82">
        <f t="shared" si="76"/>
        <v>29</v>
      </c>
      <c r="K214" s="59">
        <f t="shared" si="76"/>
        <v>90</v>
      </c>
      <c r="L214" s="59">
        <f t="shared" si="76"/>
        <v>152</v>
      </c>
      <c r="M214" s="59">
        <f t="shared" si="76"/>
        <v>214</v>
      </c>
      <c r="N214" s="86">
        <f t="shared" si="76"/>
        <v>276</v>
      </c>
      <c r="O214" s="59">
        <f t="shared" si="76"/>
        <v>338</v>
      </c>
      <c r="P214" s="59">
        <f t="shared" si="76"/>
        <v>400</v>
      </c>
      <c r="Q214" s="59">
        <f t="shared" si="76"/>
        <v>462</v>
      </c>
      <c r="R214" s="59">
        <f t="shared" si="76"/>
        <v>524</v>
      </c>
      <c r="S214" s="82">
        <f t="shared" si="76"/>
        <v>586</v>
      </c>
      <c r="T214" s="59">
        <f t="shared" si="77"/>
        <v>644</v>
      </c>
      <c r="U214" s="59">
        <f t="shared" si="77"/>
        <v>703</v>
      </c>
      <c r="V214" s="59">
        <f t="shared" si="77"/>
        <v>761</v>
      </c>
      <c r="W214" s="59">
        <f t="shared" si="77"/>
        <v>820</v>
      </c>
      <c r="X214" s="86">
        <f t="shared" si="77"/>
        <v>879</v>
      </c>
      <c r="Y214" s="59">
        <f t="shared" si="77"/>
        <v>937</v>
      </c>
      <c r="Z214" s="59">
        <f t="shared" si="77"/>
        <v>996</v>
      </c>
      <c r="AA214" s="59">
        <f t="shared" si="77"/>
        <v>1054</v>
      </c>
      <c r="AB214" s="59">
        <f t="shared" si="77"/>
        <v>1113</v>
      </c>
      <c r="AC214" s="82">
        <f t="shared" si="77"/>
        <v>1172</v>
      </c>
      <c r="AD214" s="59">
        <f t="shared" si="78"/>
        <v>1230</v>
      </c>
      <c r="AE214" s="59">
        <f t="shared" si="78"/>
        <v>1289</v>
      </c>
      <c r="AF214" s="59">
        <f t="shared" si="78"/>
        <v>1347</v>
      </c>
      <c r="AG214" s="59">
        <f t="shared" si="78"/>
        <v>1406</v>
      </c>
      <c r="AH214" s="86">
        <f t="shared" si="78"/>
        <v>1465</v>
      </c>
      <c r="AI214" s="59">
        <f t="shared" si="78"/>
        <v>1523</v>
      </c>
      <c r="AJ214" s="59">
        <f t="shared" si="78"/>
        <v>1582</v>
      </c>
      <c r="AK214" s="59">
        <f t="shared" si="78"/>
        <v>1640</v>
      </c>
      <c r="AL214" s="59">
        <f t="shared" si="78"/>
        <v>1699</v>
      </c>
      <c r="AM214" s="82">
        <f t="shared" si="78"/>
        <v>1758</v>
      </c>
      <c r="AN214" s="91">
        <f t="shared" si="78"/>
        <v>2051</v>
      </c>
    </row>
    <row r="215" spans="1:40" x14ac:dyDescent="0.25">
      <c r="A215" s="52">
        <f>'Pokemon Data'!A214</f>
        <v>213</v>
      </c>
      <c r="B215" s="52" t="str">
        <f>'Pokemon Data'!B214</f>
        <v>Shuckle</v>
      </c>
      <c r="C215" s="57">
        <f>'Pokemon Data'!E214</f>
        <v>106</v>
      </c>
      <c r="D215" s="57">
        <f>'Pokemon Data'!I214</f>
        <v>172</v>
      </c>
      <c r="E215" s="57">
        <f>'Pokemon Data'!J214</f>
        <v>236</v>
      </c>
      <c r="F215" s="57">
        <f>'Pokemon Data'!K214</f>
        <v>181</v>
      </c>
      <c r="G215" s="57">
        <f t="shared" si="70"/>
        <v>187</v>
      </c>
      <c r="H215" s="57">
        <f t="shared" si="71"/>
        <v>251</v>
      </c>
      <c r="I215" s="57">
        <f t="shared" si="72"/>
        <v>196</v>
      </c>
      <c r="J215" s="82">
        <f t="shared" si="76"/>
        <v>42</v>
      </c>
      <c r="K215" s="59">
        <f t="shared" si="76"/>
        <v>133</v>
      </c>
      <c r="L215" s="59">
        <f t="shared" si="76"/>
        <v>223</v>
      </c>
      <c r="M215" s="59">
        <f t="shared" si="76"/>
        <v>314</v>
      </c>
      <c r="N215" s="86">
        <f t="shared" si="76"/>
        <v>404</v>
      </c>
      <c r="O215" s="59">
        <f t="shared" si="76"/>
        <v>495</v>
      </c>
      <c r="P215" s="59">
        <f t="shared" si="76"/>
        <v>586</v>
      </c>
      <c r="Q215" s="59">
        <f t="shared" si="76"/>
        <v>676</v>
      </c>
      <c r="R215" s="59">
        <f t="shared" si="76"/>
        <v>767</v>
      </c>
      <c r="S215" s="82">
        <f t="shared" si="76"/>
        <v>857</v>
      </c>
      <c r="T215" s="59">
        <f t="shared" si="77"/>
        <v>943</v>
      </c>
      <c r="U215" s="59">
        <f t="shared" si="77"/>
        <v>1029</v>
      </c>
      <c r="V215" s="59">
        <f t="shared" si="77"/>
        <v>1114</v>
      </c>
      <c r="W215" s="59">
        <f t="shared" si="77"/>
        <v>1200</v>
      </c>
      <c r="X215" s="86">
        <f t="shared" si="77"/>
        <v>1286</v>
      </c>
      <c r="Y215" s="59">
        <f t="shared" si="77"/>
        <v>1372</v>
      </c>
      <c r="Z215" s="59">
        <f t="shared" si="77"/>
        <v>1457</v>
      </c>
      <c r="AA215" s="59">
        <f t="shared" si="77"/>
        <v>1543</v>
      </c>
      <c r="AB215" s="59">
        <f t="shared" si="77"/>
        <v>1629</v>
      </c>
      <c r="AC215" s="82">
        <f t="shared" si="77"/>
        <v>1714</v>
      </c>
      <c r="AD215" s="59">
        <f t="shared" si="78"/>
        <v>1800</v>
      </c>
      <c r="AE215" s="59">
        <f t="shared" si="78"/>
        <v>1886</v>
      </c>
      <c r="AF215" s="59">
        <f t="shared" si="78"/>
        <v>1972</v>
      </c>
      <c r="AG215" s="59">
        <f t="shared" si="78"/>
        <v>2058</v>
      </c>
      <c r="AH215" s="86">
        <f t="shared" si="78"/>
        <v>2143</v>
      </c>
      <c r="AI215" s="59">
        <f t="shared" si="78"/>
        <v>2229</v>
      </c>
      <c r="AJ215" s="59">
        <f t="shared" si="78"/>
        <v>2315</v>
      </c>
      <c r="AK215" s="59">
        <f t="shared" si="78"/>
        <v>2401</v>
      </c>
      <c r="AL215" s="59">
        <f t="shared" si="78"/>
        <v>2486</v>
      </c>
      <c r="AM215" s="82">
        <f t="shared" si="78"/>
        <v>2572</v>
      </c>
      <c r="AN215" s="91">
        <f t="shared" si="78"/>
        <v>3001</v>
      </c>
    </row>
    <row r="216" spans="1:40" x14ac:dyDescent="0.25">
      <c r="A216" s="52">
        <f>'Pokemon Data'!A215</f>
        <v>214</v>
      </c>
      <c r="B216" s="52" t="str">
        <f>'Pokemon Data'!B215</f>
        <v>Heracross</v>
      </c>
      <c r="C216" s="57">
        <f>'Pokemon Data'!E215</f>
        <v>107</v>
      </c>
      <c r="D216" s="57">
        <f>'Pokemon Data'!I215</f>
        <v>85</v>
      </c>
      <c r="E216" s="57">
        <f>'Pokemon Data'!J215</f>
        <v>17</v>
      </c>
      <c r="F216" s="57">
        <f>'Pokemon Data'!K215</f>
        <v>396</v>
      </c>
      <c r="G216" s="57">
        <f t="shared" si="70"/>
        <v>100</v>
      </c>
      <c r="H216" s="57">
        <f t="shared" si="71"/>
        <v>32</v>
      </c>
      <c r="I216" s="57">
        <f t="shared" si="72"/>
        <v>411</v>
      </c>
      <c r="J216" s="82">
        <f t="shared" si="76"/>
        <v>10</v>
      </c>
      <c r="K216" s="59">
        <f t="shared" si="76"/>
        <v>17</v>
      </c>
      <c r="L216" s="59">
        <f t="shared" si="76"/>
        <v>30</v>
      </c>
      <c r="M216" s="59">
        <f t="shared" si="76"/>
        <v>42</v>
      </c>
      <c r="N216" s="86">
        <f t="shared" si="76"/>
        <v>54</v>
      </c>
      <c r="O216" s="59">
        <f t="shared" si="76"/>
        <v>66</v>
      </c>
      <c r="P216" s="59">
        <f t="shared" si="76"/>
        <v>79</v>
      </c>
      <c r="Q216" s="59">
        <f t="shared" si="76"/>
        <v>91</v>
      </c>
      <c r="R216" s="59">
        <f t="shared" si="76"/>
        <v>103</v>
      </c>
      <c r="S216" s="82">
        <f t="shared" si="76"/>
        <v>115</v>
      </c>
      <c r="T216" s="59">
        <f t="shared" si="77"/>
        <v>127</v>
      </c>
      <c r="U216" s="59">
        <f t="shared" si="77"/>
        <v>138</v>
      </c>
      <c r="V216" s="59">
        <f t="shared" si="77"/>
        <v>150</v>
      </c>
      <c r="W216" s="59">
        <f t="shared" si="77"/>
        <v>162</v>
      </c>
      <c r="X216" s="86">
        <f t="shared" si="77"/>
        <v>173</v>
      </c>
      <c r="Y216" s="59">
        <f t="shared" si="77"/>
        <v>185</v>
      </c>
      <c r="Z216" s="59">
        <f t="shared" si="77"/>
        <v>196</v>
      </c>
      <c r="AA216" s="59">
        <f t="shared" si="77"/>
        <v>208</v>
      </c>
      <c r="AB216" s="59">
        <f t="shared" si="77"/>
        <v>219</v>
      </c>
      <c r="AC216" s="82">
        <f t="shared" si="77"/>
        <v>231</v>
      </c>
      <c r="AD216" s="59">
        <f t="shared" si="78"/>
        <v>243</v>
      </c>
      <c r="AE216" s="59">
        <f t="shared" si="78"/>
        <v>254</v>
      </c>
      <c r="AF216" s="59">
        <f t="shared" si="78"/>
        <v>266</v>
      </c>
      <c r="AG216" s="59">
        <f t="shared" si="78"/>
        <v>277</v>
      </c>
      <c r="AH216" s="86">
        <f t="shared" si="78"/>
        <v>289</v>
      </c>
      <c r="AI216" s="59">
        <f t="shared" si="78"/>
        <v>301</v>
      </c>
      <c r="AJ216" s="59">
        <f t="shared" si="78"/>
        <v>312</v>
      </c>
      <c r="AK216" s="59">
        <f t="shared" si="78"/>
        <v>324</v>
      </c>
      <c r="AL216" s="59">
        <f t="shared" si="78"/>
        <v>335</v>
      </c>
      <c r="AM216" s="82">
        <f t="shared" si="78"/>
        <v>347</v>
      </c>
      <c r="AN216" s="91">
        <f t="shared" si="78"/>
        <v>405</v>
      </c>
    </row>
    <row r="217" spans="1:40" x14ac:dyDescent="0.25">
      <c r="A217" s="52">
        <f>'Pokemon Data'!A216</f>
        <v>215</v>
      </c>
      <c r="B217" s="52" t="str">
        <f>'Pokemon Data'!B216</f>
        <v>Sneasel</v>
      </c>
      <c r="C217" s="57">
        <f>'Pokemon Data'!E216</f>
        <v>108</v>
      </c>
      <c r="D217" s="57">
        <f>'Pokemon Data'!I216</f>
        <v>190</v>
      </c>
      <c r="E217" s="57">
        <f>'Pokemon Data'!J216</f>
        <v>234</v>
      </c>
      <c r="F217" s="57">
        <f>'Pokemon Data'!K216</f>
        <v>179</v>
      </c>
      <c r="G217" s="57">
        <f t="shared" si="70"/>
        <v>205</v>
      </c>
      <c r="H217" s="57">
        <f t="shared" si="71"/>
        <v>249</v>
      </c>
      <c r="I217" s="57">
        <f t="shared" si="72"/>
        <v>194</v>
      </c>
      <c r="J217" s="82">
        <f t="shared" si="76"/>
        <v>43</v>
      </c>
      <c r="K217" s="59">
        <f t="shared" si="76"/>
        <v>137</v>
      </c>
      <c r="L217" s="59">
        <f t="shared" si="76"/>
        <v>231</v>
      </c>
      <c r="M217" s="59">
        <f t="shared" si="76"/>
        <v>324</v>
      </c>
      <c r="N217" s="86">
        <f t="shared" si="76"/>
        <v>418</v>
      </c>
      <c r="O217" s="59">
        <f t="shared" si="76"/>
        <v>511</v>
      </c>
      <c r="P217" s="59">
        <f t="shared" si="76"/>
        <v>605</v>
      </c>
      <c r="Q217" s="59">
        <f t="shared" si="76"/>
        <v>699</v>
      </c>
      <c r="R217" s="59">
        <f t="shared" si="76"/>
        <v>792</v>
      </c>
      <c r="S217" s="82">
        <f t="shared" si="76"/>
        <v>886</v>
      </c>
      <c r="T217" s="59">
        <f t="shared" si="77"/>
        <v>974</v>
      </c>
      <c r="U217" s="59">
        <f t="shared" si="77"/>
        <v>1063</v>
      </c>
      <c r="V217" s="59">
        <f t="shared" si="77"/>
        <v>1152</v>
      </c>
      <c r="W217" s="59">
        <f t="shared" si="77"/>
        <v>1240</v>
      </c>
      <c r="X217" s="86">
        <f t="shared" si="77"/>
        <v>1329</v>
      </c>
      <c r="Y217" s="59">
        <f t="shared" si="77"/>
        <v>1417</v>
      </c>
      <c r="Z217" s="59">
        <f t="shared" si="77"/>
        <v>1506</v>
      </c>
      <c r="AA217" s="59">
        <f t="shared" si="77"/>
        <v>1595</v>
      </c>
      <c r="AB217" s="59">
        <f t="shared" si="77"/>
        <v>1683</v>
      </c>
      <c r="AC217" s="82">
        <f t="shared" si="77"/>
        <v>1772</v>
      </c>
      <c r="AD217" s="59">
        <f t="shared" si="78"/>
        <v>1860</v>
      </c>
      <c r="AE217" s="59">
        <f t="shared" si="78"/>
        <v>1949</v>
      </c>
      <c r="AF217" s="59">
        <f t="shared" si="78"/>
        <v>2038</v>
      </c>
      <c r="AG217" s="59">
        <f t="shared" si="78"/>
        <v>2126</v>
      </c>
      <c r="AH217" s="86">
        <f t="shared" si="78"/>
        <v>2215</v>
      </c>
      <c r="AI217" s="59">
        <f t="shared" si="78"/>
        <v>2303</v>
      </c>
      <c r="AJ217" s="59">
        <f t="shared" si="78"/>
        <v>2392</v>
      </c>
      <c r="AK217" s="59">
        <f t="shared" si="78"/>
        <v>2481</v>
      </c>
      <c r="AL217" s="59">
        <f t="shared" si="78"/>
        <v>2569</v>
      </c>
      <c r="AM217" s="82">
        <f t="shared" si="78"/>
        <v>2658</v>
      </c>
      <c r="AN217" s="91">
        <f t="shared" si="78"/>
        <v>3101</v>
      </c>
    </row>
    <row r="218" spans="1:40" x14ac:dyDescent="0.25">
      <c r="A218" s="52">
        <f>'Pokemon Data'!A217</f>
        <v>216</v>
      </c>
      <c r="B218" s="52" t="str">
        <f>'Pokemon Data'!B217</f>
        <v>Teddiursa</v>
      </c>
      <c r="C218" s="57">
        <f>'Pokemon Data'!E217</f>
        <v>109</v>
      </c>
      <c r="D218" s="57">
        <f>'Pokemon Data'!I217</f>
        <v>146</v>
      </c>
      <c r="E218" s="57">
        <f>'Pokemon Data'!J217</f>
        <v>189</v>
      </c>
      <c r="F218" s="57">
        <f>'Pokemon Data'!K217</f>
        <v>146</v>
      </c>
      <c r="G218" s="57">
        <f t="shared" si="70"/>
        <v>161</v>
      </c>
      <c r="H218" s="57">
        <f t="shared" si="71"/>
        <v>204</v>
      </c>
      <c r="I218" s="57">
        <f t="shared" si="72"/>
        <v>161</v>
      </c>
      <c r="J218" s="82">
        <f t="shared" si="76"/>
        <v>29</v>
      </c>
      <c r="K218" s="59">
        <f t="shared" si="76"/>
        <v>90</v>
      </c>
      <c r="L218" s="59">
        <f t="shared" si="76"/>
        <v>152</v>
      </c>
      <c r="M218" s="59">
        <f t="shared" si="76"/>
        <v>214</v>
      </c>
      <c r="N218" s="86">
        <f t="shared" si="76"/>
        <v>276</v>
      </c>
      <c r="O218" s="59">
        <f t="shared" si="76"/>
        <v>338</v>
      </c>
      <c r="P218" s="59">
        <f t="shared" si="76"/>
        <v>400</v>
      </c>
      <c r="Q218" s="59">
        <f t="shared" si="76"/>
        <v>462</v>
      </c>
      <c r="R218" s="59">
        <f t="shared" si="76"/>
        <v>524</v>
      </c>
      <c r="S218" s="82">
        <f t="shared" si="76"/>
        <v>586</v>
      </c>
      <c r="T218" s="59">
        <f t="shared" si="77"/>
        <v>644</v>
      </c>
      <c r="U218" s="59">
        <f t="shared" si="77"/>
        <v>703</v>
      </c>
      <c r="V218" s="59">
        <f t="shared" si="77"/>
        <v>762</v>
      </c>
      <c r="W218" s="59">
        <f t="shared" si="77"/>
        <v>820</v>
      </c>
      <c r="X218" s="86">
        <f t="shared" si="77"/>
        <v>879</v>
      </c>
      <c r="Y218" s="59">
        <f t="shared" si="77"/>
        <v>937</v>
      </c>
      <c r="Z218" s="59">
        <f t="shared" si="77"/>
        <v>996</v>
      </c>
      <c r="AA218" s="59">
        <f t="shared" si="77"/>
        <v>1054</v>
      </c>
      <c r="AB218" s="59">
        <f t="shared" si="77"/>
        <v>1113</v>
      </c>
      <c r="AC218" s="82">
        <f t="shared" si="77"/>
        <v>1172</v>
      </c>
      <c r="AD218" s="59">
        <f t="shared" si="78"/>
        <v>1230</v>
      </c>
      <c r="AE218" s="59">
        <f t="shared" si="78"/>
        <v>1289</v>
      </c>
      <c r="AF218" s="59">
        <f t="shared" si="78"/>
        <v>1348</v>
      </c>
      <c r="AG218" s="59">
        <f t="shared" si="78"/>
        <v>1406</v>
      </c>
      <c r="AH218" s="86">
        <f t="shared" si="78"/>
        <v>1465</v>
      </c>
      <c r="AI218" s="59">
        <f t="shared" si="78"/>
        <v>1523</v>
      </c>
      <c r="AJ218" s="59">
        <f t="shared" si="78"/>
        <v>1582</v>
      </c>
      <c r="AK218" s="59">
        <f t="shared" si="78"/>
        <v>1641</v>
      </c>
      <c r="AL218" s="59">
        <f t="shared" si="78"/>
        <v>1699</v>
      </c>
      <c r="AM218" s="82">
        <f t="shared" si="78"/>
        <v>1758</v>
      </c>
      <c r="AN218" s="91">
        <f t="shared" si="78"/>
        <v>2051</v>
      </c>
    </row>
    <row r="219" spans="1:40" x14ac:dyDescent="0.25">
      <c r="A219" s="52">
        <f>'Pokemon Data'!A218</f>
        <v>217</v>
      </c>
      <c r="B219" s="52" t="str">
        <f>'Pokemon Data'!B218</f>
        <v>Ursaring</v>
      </c>
      <c r="C219" s="57">
        <f>'Pokemon Data'!E218</f>
        <v>109</v>
      </c>
      <c r="D219" s="57">
        <f>'Pokemon Data'!I218</f>
        <v>155</v>
      </c>
      <c r="E219" s="57">
        <f>'Pokemon Data'!J218</f>
        <v>142</v>
      </c>
      <c r="F219" s="57">
        <f>'Pokemon Data'!K218</f>
        <v>93</v>
      </c>
      <c r="G219" s="57">
        <f t="shared" si="70"/>
        <v>170</v>
      </c>
      <c r="H219" s="57">
        <f t="shared" si="71"/>
        <v>157</v>
      </c>
      <c r="I219" s="57">
        <f t="shared" si="72"/>
        <v>108</v>
      </c>
      <c r="J219" s="82">
        <f t="shared" si="76"/>
        <v>18</v>
      </c>
      <c r="K219" s="59">
        <f t="shared" si="76"/>
        <v>58</v>
      </c>
      <c r="L219" s="59">
        <f t="shared" si="76"/>
        <v>99</v>
      </c>
      <c r="M219" s="59">
        <f t="shared" si="76"/>
        <v>139</v>
      </c>
      <c r="N219" s="86">
        <f t="shared" si="76"/>
        <v>179</v>
      </c>
      <c r="O219" s="59">
        <f t="shared" si="76"/>
        <v>219</v>
      </c>
      <c r="P219" s="59">
        <f t="shared" si="76"/>
        <v>259</v>
      </c>
      <c r="Q219" s="59">
        <f t="shared" si="76"/>
        <v>299</v>
      </c>
      <c r="R219" s="59">
        <f t="shared" si="76"/>
        <v>339</v>
      </c>
      <c r="S219" s="82">
        <f t="shared" si="76"/>
        <v>379</v>
      </c>
      <c r="T219" s="59">
        <f t="shared" si="77"/>
        <v>417</v>
      </c>
      <c r="U219" s="59">
        <f t="shared" si="77"/>
        <v>455</v>
      </c>
      <c r="V219" s="59">
        <f t="shared" si="77"/>
        <v>493</v>
      </c>
      <c r="W219" s="59">
        <f t="shared" si="77"/>
        <v>531</v>
      </c>
      <c r="X219" s="86">
        <f t="shared" si="77"/>
        <v>569</v>
      </c>
      <c r="Y219" s="59">
        <f t="shared" si="77"/>
        <v>607</v>
      </c>
      <c r="Z219" s="59">
        <f t="shared" si="77"/>
        <v>645</v>
      </c>
      <c r="AA219" s="59">
        <f t="shared" si="77"/>
        <v>683</v>
      </c>
      <c r="AB219" s="59">
        <f t="shared" si="77"/>
        <v>721</v>
      </c>
      <c r="AC219" s="82">
        <f t="shared" si="77"/>
        <v>759</v>
      </c>
      <c r="AD219" s="59">
        <f t="shared" si="78"/>
        <v>797</v>
      </c>
      <c r="AE219" s="59">
        <f t="shared" si="78"/>
        <v>835</v>
      </c>
      <c r="AF219" s="59">
        <f t="shared" si="78"/>
        <v>873</v>
      </c>
      <c r="AG219" s="59">
        <f t="shared" si="78"/>
        <v>911</v>
      </c>
      <c r="AH219" s="86">
        <f t="shared" si="78"/>
        <v>949</v>
      </c>
      <c r="AI219" s="59">
        <f t="shared" si="78"/>
        <v>987</v>
      </c>
      <c r="AJ219" s="59">
        <f t="shared" si="78"/>
        <v>1025</v>
      </c>
      <c r="AK219" s="59">
        <f t="shared" si="78"/>
        <v>1062</v>
      </c>
      <c r="AL219" s="59">
        <f t="shared" si="78"/>
        <v>1100</v>
      </c>
      <c r="AM219" s="82">
        <f t="shared" si="78"/>
        <v>1138</v>
      </c>
      <c r="AN219" s="91">
        <f t="shared" si="78"/>
        <v>1328</v>
      </c>
    </row>
    <row r="220" spans="1:40" x14ac:dyDescent="0.25">
      <c r="A220" s="52">
        <f>'Pokemon Data'!A219</f>
        <v>218</v>
      </c>
      <c r="B220" s="52" t="str">
        <f>'Pokemon Data'!B219</f>
        <v>Slugma</v>
      </c>
      <c r="C220" s="57">
        <f>'Pokemon Data'!E219</f>
        <v>110</v>
      </c>
      <c r="D220" s="57">
        <f>'Pokemon Data'!I219</f>
        <v>207</v>
      </c>
      <c r="E220" s="57">
        <f>'Pokemon Data'!J219</f>
        <v>236</v>
      </c>
      <c r="F220" s="57">
        <f>'Pokemon Data'!K219</f>
        <v>144</v>
      </c>
      <c r="G220" s="57">
        <f t="shared" si="70"/>
        <v>222</v>
      </c>
      <c r="H220" s="57">
        <f t="shared" si="71"/>
        <v>251</v>
      </c>
      <c r="I220" s="57">
        <f t="shared" si="72"/>
        <v>159</v>
      </c>
      <c r="J220" s="82">
        <f t="shared" si="76"/>
        <v>41</v>
      </c>
      <c r="K220" s="59">
        <f t="shared" si="76"/>
        <v>130</v>
      </c>
      <c r="L220" s="59">
        <f t="shared" si="76"/>
        <v>219</v>
      </c>
      <c r="M220" s="59">
        <f t="shared" si="76"/>
        <v>308</v>
      </c>
      <c r="N220" s="86">
        <f t="shared" si="76"/>
        <v>397</v>
      </c>
      <c r="O220" s="59">
        <f t="shared" si="76"/>
        <v>486</v>
      </c>
      <c r="P220" s="59">
        <f t="shared" si="76"/>
        <v>575</v>
      </c>
      <c r="Q220" s="59">
        <f t="shared" si="76"/>
        <v>663</v>
      </c>
      <c r="R220" s="59">
        <f t="shared" si="76"/>
        <v>752</v>
      </c>
      <c r="S220" s="82">
        <f t="shared" si="76"/>
        <v>841</v>
      </c>
      <c r="T220" s="59">
        <f t="shared" si="77"/>
        <v>925</v>
      </c>
      <c r="U220" s="59">
        <f t="shared" si="77"/>
        <v>1010</v>
      </c>
      <c r="V220" s="59">
        <f t="shared" si="77"/>
        <v>1094</v>
      </c>
      <c r="W220" s="59">
        <f t="shared" si="77"/>
        <v>1178</v>
      </c>
      <c r="X220" s="86">
        <f t="shared" si="77"/>
        <v>1262</v>
      </c>
      <c r="Y220" s="59">
        <f t="shared" si="77"/>
        <v>1346</v>
      </c>
      <c r="Z220" s="59">
        <f t="shared" si="77"/>
        <v>1430</v>
      </c>
      <c r="AA220" s="59">
        <f t="shared" si="77"/>
        <v>1514</v>
      </c>
      <c r="AB220" s="59">
        <f t="shared" si="77"/>
        <v>1598</v>
      </c>
      <c r="AC220" s="82">
        <f t="shared" si="77"/>
        <v>1682</v>
      </c>
      <c r="AD220" s="59">
        <f t="shared" si="78"/>
        <v>1767</v>
      </c>
      <c r="AE220" s="59">
        <f t="shared" si="78"/>
        <v>1851</v>
      </c>
      <c r="AF220" s="59">
        <f t="shared" si="78"/>
        <v>1935</v>
      </c>
      <c r="AG220" s="59">
        <f t="shared" si="78"/>
        <v>2019</v>
      </c>
      <c r="AH220" s="86">
        <f t="shared" si="78"/>
        <v>2103</v>
      </c>
      <c r="AI220" s="59">
        <f t="shared" si="78"/>
        <v>2188</v>
      </c>
      <c r="AJ220" s="59">
        <f t="shared" si="78"/>
        <v>2272</v>
      </c>
      <c r="AK220" s="59">
        <f t="shared" si="78"/>
        <v>2356</v>
      </c>
      <c r="AL220" s="59">
        <f t="shared" si="78"/>
        <v>2440</v>
      </c>
      <c r="AM220" s="82">
        <f t="shared" si="78"/>
        <v>2524</v>
      </c>
      <c r="AN220" s="91">
        <f t="shared" si="78"/>
        <v>2945</v>
      </c>
    </row>
    <row r="221" spans="1:40" x14ac:dyDescent="0.25">
      <c r="A221" s="52">
        <f>'Pokemon Data'!A220</f>
        <v>219</v>
      </c>
      <c r="B221" s="52" t="str">
        <f>'Pokemon Data'!B220</f>
        <v>Magcargo</v>
      </c>
      <c r="C221" s="57">
        <f>'Pokemon Data'!E220</f>
        <v>110</v>
      </c>
      <c r="D221" s="57">
        <f>'Pokemon Data'!I220</f>
        <v>120</v>
      </c>
      <c r="E221" s="57">
        <f>'Pokemon Data'!J220</f>
        <v>118</v>
      </c>
      <c r="F221" s="57">
        <f>'Pokemon Data'!K220</f>
        <v>71</v>
      </c>
      <c r="G221" s="57">
        <f t="shared" si="70"/>
        <v>135</v>
      </c>
      <c r="H221" s="57">
        <f t="shared" si="71"/>
        <v>133</v>
      </c>
      <c r="I221" s="57">
        <f t="shared" si="72"/>
        <v>86</v>
      </c>
      <c r="J221" s="82">
        <f t="shared" si="76"/>
        <v>12</v>
      </c>
      <c r="K221" s="59">
        <f t="shared" si="76"/>
        <v>39</v>
      </c>
      <c r="L221" s="59">
        <f t="shared" si="76"/>
        <v>66</v>
      </c>
      <c r="M221" s="59">
        <f t="shared" si="76"/>
        <v>93</v>
      </c>
      <c r="N221" s="86">
        <f t="shared" si="76"/>
        <v>120</v>
      </c>
      <c r="O221" s="59">
        <f t="shared" si="76"/>
        <v>147</v>
      </c>
      <c r="P221" s="59">
        <f t="shared" si="76"/>
        <v>174</v>
      </c>
      <c r="Q221" s="59">
        <f t="shared" si="76"/>
        <v>201</v>
      </c>
      <c r="R221" s="59">
        <f t="shared" si="76"/>
        <v>228</v>
      </c>
      <c r="S221" s="82">
        <f t="shared" si="76"/>
        <v>255</v>
      </c>
      <c r="T221" s="59">
        <f t="shared" si="77"/>
        <v>281</v>
      </c>
      <c r="U221" s="59">
        <f t="shared" si="77"/>
        <v>306</v>
      </c>
      <c r="V221" s="59">
        <f t="shared" si="77"/>
        <v>332</v>
      </c>
      <c r="W221" s="59">
        <f t="shared" si="77"/>
        <v>358</v>
      </c>
      <c r="X221" s="86">
        <f t="shared" si="77"/>
        <v>383</v>
      </c>
      <c r="Y221" s="59">
        <f t="shared" si="77"/>
        <v>409</v>
      </c>
      <c r="Z221" s="59">
        <f t="shared" si="77"/>
        <v>434</v>
      </c>
      <c r="AA221" s="59">
        <f t="shared" si="77"/>
        <v>460</v>
      </c>
      <c r="AB221" s="59">
        <f t="shared" si="77"/>
        <v>485</v>
      </c>
      <c r="AC221" s="82">
        <f t="shared" si="77"/>
        <v>511</v>
      </c>
      <c r="AD221" s="59">
        <f t="shared" si="78"/>
        <v>537</v>
      </c>
      <c r="AE221" s="59">
        <f t="shared" si="78"/>
        <v>562</v>
      </c>
      <c r="AF221" s="59">
        <f t="shared" si="78"/>
        <v>588</v>
      </c>
      <c r="AG221" s="59">
        <f t="shared" si="78"/>
        <v>613</v>
      </c>
      <c r="AH221" s="86">
        <f t="shared" si="78"/>
        <v>639</v>
      </c>
      <c r="AI221" s="59">
        <f t="shared" si="78"/>
        <v>664</v>
      </c>
      <c r="AJ221" s="59">
        <f t="shared" si="78"/>
        <v>690</v>
      </c>
      <c r="AK221" s="59">
        <f t="shared" si="78"/>
        <v>716</v>
      </c>
      <c r="AL221" s="59">
        <f t="shared" si="78"/>
        <v>741</v>
      </c>
      <c r="AM221" s="82">
        <f t="shared" si="78"/>
        <v>767</v>
      </c>
      <c r="AN221" s="91">
        <f t="shared" si="78"/>
        <v>895</v>
      </c>
    </row>
    <row r="222" spans="1:40" x14ac:dyDescent="0.25">
      <c r="A222" s="52">
        <f>'Pokemon Data'!A221</f>
        <v>220</v>
      </c>
      <c r="B222" s="52" t="str">
        <f>'Pokemon Data'!B221</f>
        <v>Swinub</v>
      </c>
      <c r="C222" s="57">
        <f>'Pokemon Data'!E221</f>
        <v>111</v>
      </c>
      <c r="D222" s="57">
        <f>'Pokemon Data'!I221</f>
        <v>137</v>
      </c>
      <c r="E222" s="57">
        <f>'Pokemon Data'!J221</f>
        <v>139</v>
      </c>
      <c r="F222" s="57">
        <f>'Pokemon Data'!K221</f>
        <v>191</v>
      </c>
      <c r="G222" s="57">
        <f t="shared" si="70"/>
        <v>152</v>
      </c>
      <c r="H222" s="57">
        <f t="shared" si="71"/>
        <v>154</v>
      </c>
      <c r="I222" s="57">
        <f t="shared" si="72"/>
        <v>206</v>
      </c>
      <c r="J222" s="82">
        <f t="shared" si="76"/>
        <v>24</v>
      </c>
      <c r="K222" s="59">
        <f t="shared" si="76"/>
        <v>75</v>
      </c>
      <c r="L222" s="59">
        <f t="shared" si="76"/>
        <v>126</v>
      </c>
      <c r="M222" s="59">
        <f t="shared" si="76"/>
        <v>178</v>
      </c>
      <c r="N222" s="86">
        <f t="shared" si="76"/>
        <v>229</v>
      </c>
      <c r="O222" s="59">
        <f t="shared" si="76"/>
        <v>280</v>
      </c>
      <c r="P222" s="59">
        <f t="shared" si="76"/>
        <v>332</v>
      </c>
      <c r="Q222" s="59">
        <f t="shared" si="76"/>
        <v>383</v>
      </c>
      <c r="R222" s="59">
        <f t="shared" si="76"/>
        <v>435</v>
      </c>
      <c r="S222" s="82">
        <f t="shared" si="76"/>
        <v>486</v>
      </c>
      <c r="T222" s="59">
        <f t="shared" si="77"/>
        <v>535</v>
      </c>
      <c r="U222" s="59">
        <f t="shared" si="77"/>
        <v>583</v>
      </c>
      <c r="V222" s="59">
        <f t="shared" si="77"/>
        <v>632</v>
      </c>
      <c r="W222" s="59">
        <f t="shared" si="77"/>
        <v>680</v>
      </c>
      <c r="X222" s="86">
        <f t="shared" si="77"/>
        <v>729</v>
      </c>
      <c r="Y222" s="59">
        <f t="shared" si="77"/>
        <v>778</v>
      </c>
      <c r="Z222" s="59">
        <f t="shared" si="77"/>
        <v>826</v>
      </c>
      <c r="AA222" s="59">
        <f t="shared" si="77"/>
        <v>875</v>
      </c>
      <c r="AB222" s="59">
        <f t="shared" si="77"/>
        <v>923</v>
      </c>
      <c r="AC222" s="82">
        <f t="shared" si="77"/>
        <v>972</v>
      </c>
      <c r="AD222" s="59">
        <f t="shared" si="78"/>
        <v>1021</v>
      </c>
      <c r="AE222" s="59">
        <f t="shared" si="78"/>
        <v>1069</v>
      </c>
      <c r="AF222" s="59">
        <f t="shared" si="78"/>
        <v>1118</v>
      </c>
      <c r="AG222" s="59">
        <f t="shared" si="78"/>
        <v>1167</v>
      </c>
      <c r="AH222" s="86">
        <f t="shared" si="78"/>
        <v>1215</v>
      </c>
      <c r="AI222" s="59">
        <f t="shared" si="78"/>
        <v>1264</v>
      </c>
      <c r="AJ222" s="59">
        <f t="shared" si="78"/>
        <v>1313</v>
      </c>
      <c r="AK222" s="59">
        <f t="shared" si="78"/>
        <v>1361</v>
      </c>
      <c r="AL222" s="59">
        <f t="shared" si="78"/>
        <v>1410</v>
      </c>
      <c r="AM222" s="82">
        <f t="shared" si="78"/>
        <v>1458</v>
      </c>
      <c r="AN222" s="91">
        <f t="shared" si="78"/>
        <v>1702</v>
      </c>
    </row>
    <row r="223" spans="1:40" x14ac:dyDescent="0.25">
      <c r="A223" s="52">
        <f>'Pokemon Data'!A222</f>
        <v>221</v>
      </c>
      <c r="B223" s="52" t="str">
        <f>'Pokemon Data'!B222</f>
        <v>Piloswine</v>
      </c>
      <c r="C223" s="57">
        <f>'Pokemon Data'!E222</f>
        <v>111</v>
      </c>
      <c r="D223" s="57">
        <f>'Pokemon Data'!I222</f>
        <v>137</v>
      </c>
      <c r="E223" s="57">
        <f>'Pokemon Data'!J222</f>
        <v>90</v>
      </c>
      <c r="F223" s="57">
        <f>'Pokemon Data'!K222</f>
        <v>69</v>
      </c>
      <c r="G223" s="57">
        <f t="shared" si="70"/>
        <v>152</v>
      </c>
      <c r="H223" s="57">
        <f t="shared" si="71"/>
        <v>105</v>
      </c>
      <c r="I223" s="57">
        <f t="shared" si="72"/>
        <v>84</v>
      </c>
      <c r="J223" s="82">
        <f t="shared" ref="J223:S232" si="79">MAX(10,INT(SQRT($G223*$I223)*$H223*J$1^2/10))</f>
        <v>10</v>
      </c>
      <c r="K223" s="59">
        <f t="shared" si="79"/>
        <v>32</v>
      </c>
      <c r="L223" s="59">
        <f t="shared" si="79"/>
        <v>55</v>
      </c>
      <c r="M223" s="59">
        <f t="shared" si="79"/>
        <v>77</v>
      </c>
      <c r="N223" s="86">
        <f t="shared" si="79"/>
        <v>99</v>
      </c>
      <c r="O223" s="59">
        <f t="shared" si="79"/>
        <v>122</v>
      </c>
      <c r="P223" s="59">
        <f t="shared" si="79"/>
        <v>144</v>
      </c>
      <c r="Q223" s="59">
        <f t="shared" si="79"/>
        <v>167</v>
      </c>
      <c r="R223" s="59">
        <f t="shared" si="79"/>
        <v>189</v>
      </c>
      <c r="S223" s="82">
        <f t="shared" si="79"/>
        <v>211</v>
      </c>
      <c r="T223" s="59">
        <f t="shared" ref="T223:AC232" si="80">MAX(10,INT(SQRT($G223*$I223)*$H223*T$1^2/10))</f>
        <v>232</v>
      </c>
      <c r="U223" s="59">
        <f t="shared" si="80"/>
        <v>254</v>
      </c>
      <c r="V223" s="59">
        <f t="shared" si="80"/>
        <v>275</v>
      </c>
      <c r="W223" s="59">
        <f t="shared" si="80"/>
        <v>296</v>
      </c>
      <c r="X223" s="86">
        <f t="shared" si="80"/>
        <v>317</v>
      </c>
      <c r="Y223" s="59">
        <f t="shared" si="80"/>
        <v>338</v>
      </c>
      <c r="Z223" s="59">
        <f t="shared" si="80"/>
        <v>359</v>
      </c>
      <c r="AA223" s="59">
        <f t="shared" si="80"/>
        <v>381</v>
      </c>
      <c r="AB223" s="59">
        <f t="shared" si="80"/>
        <v>402</v>
      </c>
      <c r="AC223" s="82">
        <f t="shared" si="80"/>
        <v>423</v>
      </c>
      <c r="AD223" s="59">
        <f t="shared" ref="AD223:AN232" si="81">MAX(10,INT(SQRT($G223*$I223)*$H223*AD$1^2/10))</f>
        <v>444</v>
      </c>
      <c r="AE223" s="59">
        <f t="shared" si="81"/>
        <v>465</v>
      </c>
      <c r="AF223" s="59">
        <f t="shared" si="81"/>
        <v>486</v>
      </c>
      <c r="AG223" s="59">
        <f t="shared" si="81"/>
        <v>508</v>
      </c>
      <c r="AH223" s="86">
        <f t="shared" si="81"/>
        <v>529</v>
      </c>
      <c r="AI223" s="59">
        <f t="shared" si="81"/>
        <v>550</v>
      </c>
      <c r="AJ223" s="59">
        <f t="shared" si="81"/>
        <v>571</v>
      </c>
      <c r="AK223" s="59">
        <f t="shared" si="81"/>
        <v>592</v>
      </c>
      <c r="AL223" s="59">
        <f t="shared" si="81"/>
        <v>614</v>
      </c>
      <c r="AM223" s="82">
        <f t="shared" si="81"/>
        <v>635</v>
      </c>
      <c r="AN223" s="91">
        <f t="shared" si="81"/>
        <v>741</v>
      </c>
    </row>
    <row r="224" spans="1:40" x14ac:dyDescent="0.25">
      <c r="A224" s="52">
        <f>'Pokemon Data'!A223</f>
        <v>222</v>
      </c>
      <c r="B224" s="52" t="str">
        <f>'Pokemon Data'!B223</f>
        <v>Corsola</v>
      </c>
      <c r="C224" s="57">
        <f>'Pokemon Data'!E223</f>
        <v>112</v>
      </c>
      <c r="D224" s="57">
        <f>'Pokemon Data'!I223</f>
        <v>225</v>
      </c>
      <c r="E224" s="57">
        <f>'Pokemon Data'!J223</f>
        <v>181</v>
      </c>
      <c r="F224" s="57">
        <f>'Pokemon Data'!K223</f>
        <v>138</v>
      </c>
      <c r="G224" s="57">
        <f t="shared" si="70"/>
        <v>240</v>
      </c>
      <c r="H224" s="57">
        <f t="shared" si="71"/>
        <v>196</v>
      </c>
      <c r="I224" s="57">
        <f t="shared" si="72"/>
        <v>153</v>
      </c>
      <c r="J224" s="82">
        <f t="shared" si="79"/>
        <v>33</v>
      </c>
      <c r="K224" s="59">
        <f t="shared" si="79"/>
        <v>103</v>
      </c>
      <c r="L224" s="59">
        <f t="shared" si="79"/>
        <v>174</v>
      </c>
      <c r="M224" s="59">
        <f t="shared" si="79"/>
        <v>245</v>
      </c>
      <c r="N224" s="86">
        <f t="shared" si="79"/>
        <v>316</v>
      </c>
      <c r="O224" s="59">
        <f t="shared" si="79"/>
        <v>387</v>
      </c>
      <c r="P224" s="59">
        <f t="shared" si="79"/>
        <v>458</v>
      </c>
      <c r="Q224" s="59">
        <f t="shared" si="79"/>
        <v>528</v>
      </c>
      <c r="R224" s="59">
        <f t="shared" si="79"/>
        <v>599</v>
      </c>
      <c r="S224" s="82">
        <f t="shared" si="79"/>
        <v>670</v>
      </c>
      <c r="T224" s="59">
        <f t="shared" si="80"/>
        <v>737</v>
      </c>
      <c r="U224" s="59">
        <f t="shared" si="80"/>
        <v>804</v>
      </c>
      <c r="V224" s="59">
        <f t="shared" si="80"/>
        <v>871</v>
      </c>
      <c r="W224" s="59">
        <f t="shared" si="80"/>
        <v>938</v>
      </c>
      <c r="X224" s="86">
        <f t="shared" si="80"/>
        <v>1005</v>
      </c>
      <c r="Y224" s="59">
        <f t="shared" si="80"/>
        <v>1072</v>
      </c>
      <c r="Z224" s="59">
        <f t="shared" si="80"/>
        <v>1139</v>
      </c>
      <c r="AA224" s="59">
        <f t="shared" si="80"/>
        <v>1206</v>
      </c>
      <c r="AB224" s="59">
        <f t="shared" si="80"/>
        <v>1273</v>
      </c>
      <c r="AC224" s="82">
        <f t="shared" si="80"/>
        <v>1340</v>
      </c>
      <c r="AD224" s="59">
        <f t="shared" si="81"/>
        <v>1407</v>
      </c>
      <c r="AE224" s="59">
        <f t="shared" si="81"/>
        <v>1474</v>
      </c>
      <c r="AF224" s="59">
        <f t="shared" si="81"/>
        <v>1541</v>
      </c>
      <c r="AG224" s="59">
        <f t="shared" si="81"/>
        <v>1608</v>
      </c>
      <c r="AH224" s="86">
        <f t="shared" si="81"/>
        <v>1675</v>
      </c>
      <c r="AI224" s="59">
        <f t="shared" si="81"/>
        <v>1742</v>
      </c>
      <c r="AJ224" s="59">
        <f t="shared" si="81"/>
        <v>1809</v>
      </c>
      <c r="AK224" s="59">
        <f t="shared" si="81"/>
        <v>1876</v>
      </c>
      <c r="AL224" s="59">
        <f t="shared" si="81"/>
        <v>1943</v>
      </c>
      <c r="AM224" s="82">
        <f t="shared" si="81"/>
        <v>2010</v>
      </c>
      <c r="AN224" s="91">
        <f t="shared" si="81"/>
        <v>2345</v>
      </c>
    </row>
    <row r="225" spans="1:40" x14ac:dyDescent="0.25">
      <c r="A225" s="52">
        <f>'Pokemon Data'!A224</f>
        <v>223</v>
      </c>
      <c r="B225" s="52" t="str">
        <f>'Pokemon Data'!B224</f>
        <v>Remoraid</v>
      </c>
      <c r="C225" s="57">
        <f>'Pokemon Data'!E224</f>
        <v>113</v>
      </c>
      <c r="D225" s="57">
        <f>'Pokemon Data'!I224</f>
        <v>146</v>
      </c>
      <c r="E225" s="57">
        <f>'Pokemon Data'!J224</f>
        <v>118</v>
      </c>
      <c r="F225" s="57">
        <f>'Pokemon Data'!K224</f>
        <v>156</v>
      </c>
      <c r="G225" s="57">
        <f t="shared" si="70"/>
        <v>161</v>
      </c>
      <c r="H225" s="57">
        <f t="shared" si="71"/>
        <v>133</v>
      </c>
      <c r="I225" s="57">
        <f t="shared" si="72"/>
        <v>171</v>
      </c>
      <c r="J225" s="82">
        <f t="shared" si="79"/>
        <v>19</v>
      </c>
      <c r="K225" s="59">
        <f t="shared" si="79"/>
        <v>61</v>
      </c>
      <c r="L225" s="59">
        <f t="shared" si="79"/>
        <v>102</v>
      </c>
      <c r="M225" s="59">
        <f t="shared" si="79"/>
        <v>144</v>
      </c>
      <c r="N225" s="86">
        <f t="shared" si="79"/>
        <v>185</v>
      </c>
      <c r="O225" s="59">
        <f t="shared" si="79"/>
        <v>227</v>
      </c>
      <c r="P225" s="59">
        <f t="shared" si="79"/>
        <v>269</v>
      </c>
      <c r="Q225" s="59">
        <f t="shared" si="79"/>
        <v>310</v>
      </c>
      <c r="R225" s="59">
        <f t="shared" si="79"/>
        <v>352</v>
      </c>
      <c r="S225" s="82">
        <f t="shared" si="79"/>
        <v>393</v>
      </c>
      <c r="T225" s="59">
        <f t="shared" si="80"/>
        <v>433</v>
      </c>
      <c r="U225" s="59">
        <f t="shared" si="80"/>
        <v>472</v>
      </c>
      <c r="V225" s="59">
        <f t="shared" si="80"/>
        <v>512</v>
      </c>
      <c r="W225" s="59">
        <f t="shared" si="80"/>
        <v>551</v>
      </c>
      <c r="X225" s="86">
        <f t="shared" si="80"/>
        <v>590</v>
      </c>
      <c r="Y225" s="59">
        <f t="shared" si="80"/>
        <v>630</v>
      </c>
      <c r="Z225" s="59">
        <f t="shared" si="80"/>
        <v>669</v>
      </c>
      <c r="AA225" s="59">
        <f t="shared" si="80"/>
        <v>708</v>
      </c>
      <c r="AB225" s="59">
        <f t="shared" si="80"/>
        <v>748</v>
      </c>
      <c r="AC225" s="82">
        <f t="shared" si="80"/>
        <v>787</v>
      </c>
      <c r="AD225" s="59">
        <f t="shared" si="81"/>
        <v>826</v>
      </c>
      <c r="AE225" s="59">
        <f t="shared" si="81"/>
        <v>866</v>
      </c>
      <c r="AF225" s="59">
        <f t="shared" si="81"/>
        <v>905</v>
      </c>
      <c r="AG225" s="59">
        <f t="shared" si="81"/>
        <v>945</v>
      </c>
      <c r="AH225" s="86">
        <f t="shared" si="81"/>
        <v>984</v>
      </c>
      <c r="AI225" s="59">
        <f t="shared" si="81"/>
        <v>1023</v>
      </c>
      <c r="AJ225" s="59">
        <f t="shared" si="81"/>
        <v>1063</v>
      </c>
      <c r="AK225" s="59">
        <f t="shared" si="81"/>
        <v>1102</v>
      </c>
      <c r="AL225" s="59">
        <f t="shared" si="81"/>
        <v>1142</v>
      </c>
      <c r="AM225" s="82">
        <f t="shared" si="81"/>
        <v>1181</v>
      </c>
      <c r="AN225" s="91">
        <f t="shared" si="81"/>
        <v>1378</v>
      </c>
    </row>
    <row r="226" spans="1:40" x14ac:dyDescent="0.25">
      <c r="A226" s="52">
        <f>'Pokemon Data'!A225</f>
        <v>224</v>
      </c>
      <c r="B226" s="52" t="str">
        <f>'Pokemon Data'!B225</f>
        <v>Octillery</v>
      </c>
      <c r="C226" s="57">
        <f>'Pokemon Data'!E225</f>
        <v>113</v>
      </c>
      <c r="D226" s="57">
        <f>'Pokemon Data'!I225</f>
        <v>111</v>
      </c>
      <c r="E226" s="57">
        <f>'Pokemon Data'!J225</f>
        <v>127</v>
      </c>
      <c r="F226" s="57">
        <f>'Pokemon Data'!K225</f>
        <v>69</v>
      </c>
      <c r="G226" s="57">
        <f t="shared" si="70"/>
        <v>126</v>
      </c>
      <c r="H226" s="57">
        <f t="shared" si="71"/>
        <v>142</v>
      </c>
      <c r="I226" s="57">
        <f t="shared" si="72"/>
        <v>84</v>
      </c>
      <c r="J226" s="82">
        <f t="shared" si="79"/>
        <v>12</v>
      </c>
      <c r="K226" s="59">
        <f t="shared" si="79"/>
        <v>40</v>
      </c>
      <c r="L226" s="59">
        <f t="shared" si="79"/>
        <v>67</v>
      </c>
      <c r="M226" s="59">
        <f t="shared" si="79"/>
        <v>95</v>
      </c>
      <c r="N226" s="86">
        <f t="shared" si="79"/>
        <v>123</v>
      </c>
      <c r="O226" s="59">
        <f t="shared" si="79"/>
        <v>150</v>
      </c>
      <c r="P226" s="59">
        <f t="shared" si="79"/>
        <v>178</v>
      </c>
      <c r="Q226" s="59">
        <f t="shared" si="79"/>
        <v>205</v>
      </c>
      <c r="R226" s="59">
        <f t="shared" si="79"/>
        <v>233</v>
      </c>
      <c r="S226" s="82">
        <f t="shared" si="79"/>
        <v>260</v>
      </c>
      <c r="T226" s="59">
        <f t="shared" si="80"/>
        <v>286</v>
      </c>
      <c r="U226" s="59">
        <f t="shared" si="80"/>
        <v>312</v>
      </c>
      <c r="V226" s="59">
        <f t="shared" si="80"/>
        <v>338</v>
      </c>
      <c r="W226" s="59">
        <f t="shared" si="80"/>
        <v>365</v>
      </c>
      <c r="X226" s="86">
        <f t="shared" si="80"/>
        <v>391</v>
      </c>
      <c r="Y226" s="59">
        <f t="shared" si="80"/>
        <v>417</v>
      </c>
      <c r="Z226" s="59">
        <f t="shared" si="80"/>
        <v>443</v>
      </c>
      <c r="AA226" s="59">
        <f t="shared" si="80"/>
        <v>469</v>
      </c>
      <c r="AB226" s="59">
        <f t="shared" si="80"/>
        <v>495</v>
      </c>
      <c r="AC226" s="82">
        <f t="shared" si="80"/>
        <v>521</v>
      </c>
      <c r="AD226" s="59">
        <f t="shared" si="81"/>
        <v>547</v>
      </c>
      <c r="AE226" s="59">
        <f t="shared" si="81"/>
        <v>573</v>
      </c>
      <c r="AF226" s="59">
        <f t="shared" si="81"/>
        <v>599</v>
      </c>
      <c r="AG226" s="59">
        <f t="shared" si="81"/>
        <v>625</v>
      </c>
      <c r="AH226" s="86">
        <f t="shared" si="81"/>
        <v>651</v>
      </c>
      <c r="AI226" s="59">
        <f t="shared" si="81"/>
        <v>677</v>
      </c>
      <c r="AJ226" s="59">
        <f t="shared" si="81"/>
        <v>703</v>
      </c>
      <c r="AK226" s="59">
        <f t="shared" si="81"/>
        <v>729</v>
      </c>
      <c r="AL226" s="59">
        <f t="shared" si="81"/>
        <v>756</v>
      </c>
      <c r="AM226" s="82">
        <f t="shared" si="81"/>
        <v>782</v>
      </c>
      <c r="AN226" s="91">
        <f t="shared" si="81"/>
        <v>912</v>
      </c>
    </row>
    <row r="227" spans="1:40" s="52" customFormat="1" x14ac:dyDescent="0.25">
      <c r="A227" s="52">
        <f>'Pokemon Data'!A226</f>
        <v>225</v>
      </c>
      <c r="B227" s="52" t="str">
        <f>'Pokemon Data'!B226</f>
        <v>Delibird</v>
      </c>
      <c r="C227" s="57">
        <f>'Pokemon Data'!E226</f>
        <v>114</v>
      </c>
      <c r="D227" s="57">
        <f>'Pokemon Data'!I226</f>
        <v>181</v>
      </c>
      <c r="E227" s="57">
        <f>'Pokemon Data'!J226</f>
        <v>197</v>
      </c>
      <c r="F227" s="57">
        <f>'Pokemon Data'!K226</f>
        <v>141</v>
      </c>
      <c r="G227" s="57">
        <f t="shared" si="70"/>
        <v>196</v>
      </c>
      <c r="H227" s="57">
        <f t="shared" si="71"/>
        <v>212</v>
      </c>
      <c r="I227" s="57">
        <f t="shared" si="72"/>
        <v>156</v>
      </c>
      <c r="J227" s="82">
        <f t="shared" si="79"/>
        <v>32</v>
      </c>
      <c r="K227" s="52">
        <f t="shared" si="79"/>
        <v>102</v>
      </c>
      <c r="L227" s="52">
        <f t="shared" si="79"/>
        <v>172</v>
      </c>
      <c r="M227" s="52">
        <f t="shared" si="79"/>
        <v>242</v>
      </c>
      <c r="N227" s="86">
        <f t="shared" si="79"/>
        <v>312</v>
      </c>
      <c r="O227" s="52">
        <f t="shared" si="79"/>
        <v>382</v>
      </c>
      <c r="P227" s="52">
        <f t="shared" si="79"/>
        <v>452</v>
      </c>
      <c r="Q227" s="52">
        <f t="shared" si="79"/>
        <v>521</v>
      </c>
      <c r="R227" s="52">
        <f t="shared" si="79"/>
        <v>591</v>
      </c>
      <c r="S227" s="82">
        <f t="shared" si="79"/>
        <v>661</v>
      </c>
      <c r="T227" s="52">
        <f t="shared" si="80"/>
        <v>727</v>
      </c>
      <c r="U227" s="52">
        <f t="shared" si="80"/>
        <v>793</v>
      </c>
      <c r="V227" s="52">
        <f t="shared" si="80"/>
        <v>860</v>
      </c>
      <c r="W227" s="52">
        <f t="shared" si="80"/>
        <v>926</v>
      </c>
      <c r="X227" s="86">
        <f t="shared" si="80"/>
        <v>992</v>
      </c>
      <c r="Y227" s="52">
        <f t="shared" si="80"/>
        <v>1058</v>
      </c>
      <c r="Z227" s="52">
        <f t="shared" si="80"/>
        <v>1124</v>
      </c>
      <c r="AA227" s="52">
        <f t="shared" si="80"/>
        <v>1190</v>
      </c>
      <c r="AB227" s="52">
        <f t="shared" si="80"/>
        <v>1256</v>
      </c>
      <c r="AC227" s="82">
        <f t="shared" si="80"/>
        <v>1322</v>
      </c>
      <c r="AD227" s="52">
        <f t="shared" si="81"/>
        <v>1389</v>
      </c>
      <c r="AE227" s="52">
        <f t="shared" si="81"/>
        <v>1455</v>
      </c>
      <c r="AF227" s="52">
        <f t="shared" si="81"/>
        <v>1521</v>
      </c>
      <c r="AG227" s="52">
        <f t="shared" si="81"/>
        <v>1587</v>
      </c>
      <c r="AH227" s="86">
        <f t="shared" si="81"/>
        <v>1653</v>
      </c>
      <c r="AI227" s="52">
        <f t="shared" si="81"/>
        <v>1720</v>
      </c>
      <c r="AJ227" s="52">
        <f t="shared" si="81"/>
        <v>1786</v>
      </c>
      <c r="AK227" s="52">
        <f t="shared" si="81"/>
        <v>1852</v>
      </c>
      <c r="AL227" s="52">
        <f t="shared" si="81"/>
        <v>1918</v>
      </c>
      <c r="AM227" s="82">
        <f t="shared" si="81"/>
        <v>1984</v>
      </c>
      <c r="AN227" s="91">
        <f t="shared" si="81"/>
        <v>2315</v>
      </c>
    </row>
    <row r="228" spans="1:40" x14ac:dyDescent="0.25">
      <c r="A228" s="52">
        <f>'Pokemon Data'!A227</f>
        <v>226</v>
      </c>
      <c r="B228" s="52" t="str">
        <f>'Pokemon Data'!B227</f>
        <v>Mantine</v>
      </c>
      <c r="C228" s="57">
        <f>'Pokemon Data'!E227</f>
        <v>115</v>
      </c>
      <c r="D228" s="57">
        <f>'Pokemon Data'!I227</f>
        <v>128</v>
      </c>
      <c r="E228" s="57">
        <f>'Pokemon Data'!J227</f>
        <v>128</v>
      </c>
      <c r="F228" s="57">
        <f>'Pokemon Data'!K227</f>
        <v>90</v>
      </c>
      <c r="G228" s="57">
        <f t="shared" si="70"/>
        <v>143</v>
      </c>
      <c r="H228" s="57">
        <f t="shared" si="71"/>
        <v>143</v>
      </c>
      <c r="I228" s="57">
        <f t="shared" si="72"/>
        <v>105</v>
      </c>
      <c r="J228" s="82">
        <f t="shared" si="79"/>
        <v>15</v>
      </c>
      <c r="K228" s="59">
        <f t="shared" si="79"/>
        <v>48</v>
      </c>
      <c r="L228" s="59">
        <f t="shared" si="79"/>
        <v>81</v>
      </c>
      <c r="M228" s="59">
        <f t="shared" si="79"/>
        <v>114</v>
      </c>
      <c r="N228" s="86">
        <f t="shared" si="79"/>
        <v>147</v>
      </c>
      <c r="O228" s="59">
        <f t="shared" si="79"/>
        <v>180</v>
      </c>
      <c r="P228" s="59">
        <f t="shared" si="79"/>
        <v>213</v>
      </c>
      <c r="Q228" s="59">
        <f t="shared" si="79"/>
        <v>246</v>
      </c>
      <c r="R228" s="59">
        <f t="shared" si="79"/>
        <v>279</v>
      </c>
      <c r="S228" s="82">
        <f t="shared" si="79"/>
        <v>312</v>
      </c>
      <c r="T228" s="59">
        <f t="shared" si="80"/>
        <v>344</v>
      </c>
      <c r="U228" s="59">
        <f t="shared" si="80"/>
        <v>375</v>
      </c>
      <c r="V228" s="59">
        <f t="shared" si="80"/>
        <v>406</v>
      </c>
      <c r="W228" s="59">
        <f t="shared" si="80"/>
        <v>437</v>
      </c>
      <c r="X228" s="86">
        <f t="shared" si="80"/>
        <v>469</v>
      </c>
      <c r="Y228" s="59">
        <f t="shared" si="80"/>
        <v>500</v>
      </c>
      <c r="Z228" s="59">
        <f t="shared" si="80"/>
        <v>531</v>
      </c>
      <c r="AA228" s="59">
        <f t="shared" si="80"/>
        <v>562</v>
      </c>
      <c r="AB228" s="59">
        <f t="shared" si="80"/>
        <v>594</v>
      </c>
      <c r="AC228" s="82">
        <f t="shared" si="80"/>
        <v>625</v>
      </c>
      <c r="AD228" s="59">
        <f t="shared" si="81"/>
        <v>656</v>
      </c>
      <c r="AE228" s="59">
        <f t="shared" si="81"/>
        <v>687</v>
      </c>
      <c r="AF228" s="59">
        <f t="shared" si="81"/>
        <v>719</v>
      </c>
      <c r="AG228" s="59">
        <f t="shared" si="81"/>
        <v>750</v>
      </c>
      <c r="AH228" s="86">
        <f t="shared" si="81"/>
        <v>781</v>
      </c>
      <c r="AI228" s="59">
        <f t="shared" si="81"/>
        <v>813</v>
      </c>
      <c r="AJ228" s="59">
        <f t="shared" si="81"/>
        <v>844</v>
      </c>
      <c r="AK228" s="59">
        <f t="shared" si="81"/>
        <v>875</v>
      </c>
      <c r="AL228" s="59">
        <f t="shared" si="81"/>
        <v>906</v>
      </c>
      <c r="AM228" s="82">
        <f t="shared" si="81"/>
        <v>938</v>
      </c>
      <c r="AN228" s="91">
        <f t="shared" si="81"/>
        <v>1094</v>
      </c>
    </row>
    <row r="229" spans="1:40" x14ac:dyDescent="0.25">
      <c r="A229" s="52">
        <f>'Pokemon Data'!A228</f>
        <v>227</v>
      </c>
      <c r="B229" s="52" t="str">
        <f>'Pokemon Data'!B228</f>
        <v>Skarmory</v>
      </c>
      <c r="C229" s="57">
        <f>'Pokemon Data'!E228</f>
        <v>116</v>
      </c>
      <c r="D229" s="57">
        <f>'Pokemon Data'!I228</f>
        <v>163</v>
      </c>
      <c r="E229" s="57">
        <f>'Pokemon Data'!J228</f>
        <v>148</v>
      </c>
      <c r="F229" s="57">
        <f>'Pokemon Data'!K228</f>
        <v>226</v>
      </c>
      <c r="G229" s="57">
        <f t="shared" si="70"/>
        <v>178</v>
      </c>
      <c r="H229" s="57">
        <f t="shared" si="71"/>
        <v>163</v>
      </c>
      <c r="I229" s="57">
        <f t="shared" si="72"/>
        <v>241</v>
      </c>
      <c r="J229" s="82">
        <f t="shared" si="79"/>
        <v>29</v>
      </c>
      <c r="K229" s="59">
        <f t="shared" si="79"/>
        <v>93</v>
      </c>
      <c r="L229" s="59">
        <f t="shared" si="79"/>
        <v>157</v>
      </c>
      <c r="M229" s="59">
        <f t="shared" si="79"/>
        <v>220</v>
      </c>
      <c r="N229" s="86">
        <f t="shared" si="79"/>
        <v>284</v>
      </c>
      <c r="O229" s="59">
        <f t="shared" si="79"/>
        <v>348</v>
      </c>
      <c r="P229" s="59">
        <f t="shared" si="79"/>
        <v>411</v>
      </c>
      <c r="Q229" s="59">
        <f t="shared" si="79"/>
        <v>475</v>
      </c>
      <c r="R229" s="59">
        <f t="shared" si="79"/>
        <v>538</v>
      </c>
      <c r="S229" s="82">
        <f t="shared" si="79"/>
        <v>602</v>
      </c>
      <c r="T229" s="59">
        <f t="shared" si="80"/>
        <v>662</v>
      </c>
      <c r="U229" s="59">
        <f t="shared" si="80"/>
        <v>723</v>
      </c>
      <c r="V229" s="59">
        <f t="shared" si="80"/>
        <v>783</v>
      </c>
      <c r="W229" s="59">
        <f t="shared" si="80"/>
        <v>843</v>
      </c>
      <c r="X229" s="86">
        <f t="shared" si="80"/>
        <v>903</v>
      </c>
      <c r="Y229" s="59">
        <f t="shared" si="80"/>
        <v>963</v>
      </c>
      <c r="Z229" s="59">
        <f t="shared" si="80"/>
        <v>1024</v>
      </c>
      <c r="AA229" s="59">
        <f t="shared" si="80"/>
        <v>1084</v>
      </c>
      <c r="AB229" s="59">
        <f t="shared" si="80"/>
        <v>1144</v>
      </c>
      <c r="AC229" s="82">
        <f t="shared" si="80"/>
        <v>1204</v>
      </c>
      <c r="AD229" s="59">
        <f t="shared" si="81"/>
        <v>1265</v>
      </c>
      <c r="AE229" s="59">
        <f t="shared" si="81"/>
        <v>1325</v>
      </c>
      <c r="AF229" s="59">
        <f t="shared" si="81"/>
        <v>1385</v>
      </c>
      <c r="AG229" s="59">
        <f t="shared" si="81"/>
        <v>1445</v>
      </c>
      <c r="AH229" s="86">
        <f t="shared" si="81"/>
        <v>1506</v>
      </c>
      <c r="AI229" s="59">
        <f t="shared" si="81"/>
        <v>1566</v>
      </c>
      <c r="AJ229" s="59">
        <f t="shared" si="81"/>
        <v>1626</v>
      </c>
      <c r="AK229" s="59">
        <f t="shared" si="81"/>
        <v>1686</v>
      </c>
      <c r="AL229" s="59">
        <f t="shared" si="81"/>
        <v>1747</v>
      </c>
      <c r="AM229" s="82">
        <f t="shared" si="81"/>
        <v>1807</v>
      </c>
      <c r="AN229" s="91">
        <f t="shared" si="81"/>
        <v>2108</v>
      </c>
    </row>
    <row r="230" spans="1:40" x14ac:dyDescent="0.25">
      <c r="A230" s="52">
        <f>'Pokemon Data'!A229</f>
        <v>228</v>
      </c>
      <c r="B230" s="52" t="str">
        <f>'Pokemon Data'!B229</f>
        <v>Houndour</v>
      </c>
      <c r="C230" s="57">
        <f>'Pokemon Data'!E229</f>
        <v>117</v>
      </c>
      <c r="D230" s="57">
        <f>'Pokemon Data'!I229</f>
        <v>163</v>
      </c>
      <c r="E230" s="57">
        <f>'Pokemon Data'!J229</f>
        <v>148</v>
      </c>
      <c r="F230" s="57">
        <f>'Pokemon Data'!K229</f>
        <v>226</v>
      </c>
      <c r="G230" s="57">
        <f t="shared" si="70"/>
        <v>178</v>
      </c>
      <c r="H230" s="57">
        <f t="shared" si="71"/>
        <v>163</v>
      </c>
      <c r="I230" s="57">
        <f t="shared" si="72"/>
        <v>241</v>
      </c>
      <c r="J230" s="82">
        <f t="shared" si="79"/>
        <v>29</v>
      </c>
      <c r="K230" s="59">
        <f t="shared" si="79"/>
        <v>93</v>
      </c>
      <c r="L230" s="59">
        <f t="shared" si="79"/>
        <v>157</v>
      </c>
      <c r="M230" s="59">
        <f t="shared" si="79"/>
        <v>220</v>
      </c>
      <c r="N230" s="86">
        <f t="shared" si="79"/>
        <v>284</v>
      </c>
      <c r="O230" s="59">
        <f t="shared" si="79"/>
        <v>348</v>
      </c>
      <c r="P230" s="59">
        <f t="shared" si="79"/>
        <v>411</v>
      </c>
      <c r="Q230" s="59">
        <f t="shared" si="79"/>
        <v>475</v>
      </c>
      <c r="R230" s="59">
        <f t="shared" si="79"/>
        <v>538</v>
      </c>
      <c r="S230" s="82">
        <f t="shared" si="79"/>
        <v>602</v>
      </c>
      <c r="T230" s="59">
        <f t="shared" si="80"/>
        <v>662</v>
      </c>
      <c r="U230" s="59">
        <f t="shared" si="80"/>
        <v>723</v>
      </c>
      <c r="V230" s="59">
        <f t="shared" si="80"/>
        <v>783</v>
      </c>
      <c r="W230" s="59">
        <f t="shared" si="80"/>
        <v>843</v>
      </c>
      <c r="X230" s="86">
        <f t="shared" si="80"/>
        <v>903</v>
      </c>
      <c r="Y230" s="59">
        <f t="shared" si="80"/>
        <v>963</v>
      </c>
      <c r="Z230" s="59">
        <f t="shared" si="80"/>
        <v>1024</v>
      </c>
      <c r="AA230" s="59">
        <f t="shared" si="80"/>
        <v>1084</v>
      </c>
      <c r="AB230" s="59">
        <f t="shared" si="80"/>
        <v>1144</v>
      </c>
      <c r="AC230" s="82">
        <f t="shared" si="80"/>
        <v>1204</v>
      </c>
      <c r="AD230" s="59">
        <f t="shared" si="81"/>
        <v>1265</v>
      </c>
      <c r="AE230" s="59">
        <f t="shared" si="81"/>
        <v>1325</v>
      </c>
      <c r="AF230" s="59">
        <f t="shared" si="81"/>
        <v>1385</v>
      </c>
      <c r="AG230" s="59">
        <f t="shared" si="81"/>
        <v>1445</v>
      </c>
      <c r="AH230" s="86">
        <f t="shared" si="81"/>
        <v>1506</v>
      </c>
      <c r="AI230" s="59">
        <f t="shared" si="81"/>
        <v>1566</v>
      </c>
      <c r="AJ230" s="59">
        <f t="shared" si="81"/>
        <v>1626</v>
      </c>
      <c r="AK230" s="59">
        <f t="shared" si="81"/>
        <v>1686</v>
      </c>
      <c r="AL230" s="59">
        <f t="shared" si="81"/>
        <v>1747</v>
      </c>
      <c r="AM230" s="82">
        <f t="shared" si="81"/>
        <v>1807</v>
      </c>
      <c r="AN230" s="91">
        <f t="shared" si="81"/>
        <v>2108</v>
      </c>
    </row>
    <row r="231" spans="1:40" x14ac:dyDescent="0.25">
      <c r="A231" s="52">
        <f>'Pokemon Data'!A230</f>
        <v>229</v>
      </c>
      <c r="B231" s="52" t="str">
        <f>'Pokemon Data'!B230</f>
        <v>Houndoom</v>
      </c>
      <c r="C231" s="57">
        <f>'Pokemon Data'!E230</f>
        <v>117</v>
      </c>
      <c r="D231" s="57">
        <f>'Pokemon Data'!I230</f>
        <v>128</v>
      </c>
      <c r="E231" s="57">
        <f>'Pokemon Data'!J230</f>
        <v>152</v>
      </c>
      <c r="F231" s="57">
        <f>'Pokemon Data'!K230</f>
        <v>83</v>
      </c>
      <c r="G231" s="57">
        <f t="shared" si="70"/>
        <v>143</v>
      </c>
      <c r="H231" s="57">
        <f t="shared" si="71"/>
        <v>167</v>
      </c>
      <c r="I231" s="57">
        <f t="shared" si="72"/>
        <v>98</v>
      </c>
      <c r="J231" s="82">
        <f t="shared" si="79"/>
        <v>17</v>
      </c>
      <c r="K231" s="59">
        <f t="shared" si="79"/>
        <v>54</v>
      </c>
      <c r="L231" s="59">
        <f t="shared" si="79"/>
        <v>92</v>
      </c>
      <c r="M231" s="59">
        <f t="shared" si="79"/>
        <v>129</v>
      </c>
      <c r="N231" s="86">
        <f t="shared" si="79"/>
        <v>166</v>
      </c>
      <c r="O231" s="59">
        <f t="shared" si="79"/>
        <v>203</v>
      </c>
      <c r="P231" s="59">
        <f t="shared" si="79"/>
        <v>241</v>
      </c>
      <c r="Q231" s="59">
        <f t="shared" si="79"/>
        <v>278</v>
      </c>
      <c r="R231" s="59">
        <f t="shared" si="79"/>
        <v>315</v>
      </c>
      <c r="S231" s="82">
        <f t="shared" si="79"/>
        <v>352</v>
      </c>
      <c r="T231" s="59">
        <f t="shared" si="80"/>
        <v>388</v>
      </c>
      <c r="U231" s="59">
        <f t="shared" si="80"/>
        <v>423</v>
      </c>
      <c r="V231" s="59">
        <f t="shared" si="80"/>
        <v>458</v>
      </c>
      <c r="W231" s="59">
        <f t="shared" si="80"/>
        <v>493</v>
      </c>
      <c r="X231" s="86">
        <f t="shared" si="80"/>
        <v>529</v>
      </c>
      <c r="Y231" s="59">
        <f t="shared" si="80"/>
        <v>564</v>
      </c>
      <c r="Z231" s="59">
        <f t="shared" si="80"/>
        <v>599</v>
      </c>
      <c r="AA231" s="59">
        <f t="shared" si="80"/>
        <v>635</v>
      </c>
      <c r="AB231" s="59">
        <f t="shared" si="80"/>
        <v>670</v>
      </c>
      <c r="AC231" s="82">
        <f t="shared" si="80"/>
        <v>705</v>
      </c>
      <c r="AD231" s="59">
        <f t="shared" si="81"/>
        <v>740</v>
      </c>
      <c r="AE231" s="59">
        <f t="shared" si="81"/>
        <v>776</v>
      </c>
      <c r="AF231" s="59">
        <f t="shared" si="81"/>
        <v>811</v>
      </c>
      <c r="AG231" s="59">
        <f t="shared" si="81"/>
        <v>846</v>
      </c>
      <c r="AH231" s="86">
        <f t="shared" si="81"/>
        <v>881</v>
      </c>
      <c r="AI231" s="59">
        <f t="shared" si="81"/>
        <v>917</v>
      </c>
      <c r="AJ231" s="59">
        <f t="shared" si="81"/>
        <v>952</v>
      </c>
      <c r="AK231" s="59">
        <f t="shared" si="81"/>
        <v>987</v>
      </c>
      <c r="AL231" s="59">
        <f t="shared" si="81"/>
        <v>1023</v>
      </c>
      <c r="AM231" s="82">
        <f t="shared" si="81"/>
        <v>1058</v>
      </c>
      <c r="AN231" s="91">
        <f t="shared" si="81"/>
        <v>1234</v>
      </c>
    </row>
    <row r="232" spans="1:40" x14ac:dyDescent="0.25">
      <c r="A232" s="52">
        <f>'Pokemon Data'!A231</f>
        <v>230</v>
      </c>
      <c r="B232" s="52" t="str">
        <f>'Pokemon Data'!B231</f>
        <v>Kingdra</v>
      </c>
      <c r="C232" s="57">
        <f>'Pokemon Data'!E231</f>
        <v>53</v>
      </c>
      <c r="D232" s="57">
        <f>'Pokemon Data'!I231</f>
        <v>181</v>
      </c>
      <c r="E232" s="57">
        <f>'Pokemon Data'!J231</f>
        <v>224</v>
      </c>
      <c r="F232" s="57">
        <f>'Pokemon Data'!K231</f>
        <v>144</v>
      </c>
      <c r="G232" s="57">
        <f t="shared" si="70"/>
        <v>196</v>
      </c>
      <c r="H232" s="57">
        <f t="shared" si="71"/>
        <v>239</v>
      </c>
      <c r="I232" s="57">
        <f t="shared" si="72"/>
        <v>159</v>
      </c>
      <c r="J232" s="82">
        <f t="shared" si="79"/>
        <v>37</v>
      </c>
      <c r="K232" s="59">
        <f t="shared" si="79"/>
        <v>116</v>
      </c>
      <c r="L232" s="59">
        <f t="shared" si="79"/>
        <v>196</v>
      </c>
      <c r="M232" s="59">
        <f t="shared" si="79"/>
        <v>275</v>
      </c>
      <c r="N232" s="86">
        <f t="shared" si="79"/>
        <v>355</v>
      </c>
      <c r="O232" s="59">
        <f t="shared" si="79"/>
        <v>434</v>
      </c>
      <c r="P232" s="59">
        <f t="shared" si="79"/>
        <v>514</v>
      </c>
      <c r="Q232" s="59">
        <f t="shared" si="79"/>
        <v>594</v>
      </c>
      <c r="R232" s="59">
        <f t="shared" si="79"/>
        <v>673</v>
      </c>
      <c r="S232" s="82">
        <f t="shared" si="79"/>
        <v>753</v>
      </c>
      <c r="T232" s="59">
        <f t="shared" si="80"/>
        <v>828</v>
      </c>
      <c r="U232" s="59">
        <f t="shared" si="80"/>
        <v>903</v>
      </c>
      <c r="V232" s="59">
        <f t="shared" si="80"/>
        <v>978</v>
      </c>
      <c r="W232" s="59">
        <f t="shared" si="80"/>
        <v>1054</v>
      </c>
      <c r="X232" s="86">
        <f t="shared" si="80"/>
        <v>1129</v>
      </c>
      <c r="Y232" s="59">
        <f t="shared" si="80"/>
        <v>1204</v>
      </c>
      <c r="Z232" s="59">
        <f t="shared" si="80"/>
        <v>1279</v>
      </c>
      <c r="AA232" s="59">
        <f t="shared" si="80"/>
        <v>1355</v>
      </c>
      <c r="AB232" s="59">
        <f t="shared" si="80"/>
        <v>1430</v>
      </c>
      <c r="AC232" s="82">
        <f t="shared" si="80"/>
        <v>1505</v>
      </c>
      <c r="AD232" s="59">
        <f t="shared" si="81"/>
        <v>1581</v>
      </c>
      <c r="AE232" s="59">
        <f t="shared" si="81"/>
        <v>1656</v>
      </c>
      <c r="AF232" s="59">
        <f t="shared" si="81"/>
        <v>1731</v>
      </c>
      <c r="AG232" s="59">
        <f t="shared" si="81"/>
        <v>1807</v>
      </c>
      <c r="AH232" s="86">
        <f t="shared" si="81"/>
        <v>1882</v>
      </c>
      <c r="AI232" s="59">
        <f t="shared" si="81"/>
        <v>1957</v>
      </c>
      <c r="AJ232" s="59">
        <f t="shared" si="81"/>
        <v>2032</v>
      </c>
      <c r="AK232" s="59">
        <f t="shared" si="81"/>
        <v>2108</v>
      </c>
      <c r="AL232" s="59">
        <f t="shared" si="81"/>
        <v>2183</v>
      </c>
      <c r="AM232" s="82">
        <f t="shared" si="81"/>
        <v>2258</v>
      </c>
      <c r="AN232" s="91">
        <f t="shared" si="81"/>
        <v>2635</v>
      </c>
    </row>
    <row r="233" spans="1:40" x14ac:dyDescent="0.25">
      <c r="A233" s="52">
        <f>'Pokemon Data'!A232</f>
        <v>231</v>
      </c>
      <c r="B233" s="52" t="str">
        <f>'Pokemon Data'!B232</f>
        <v>Phanpy</v>
      </c>
      <c r="C233" s="57">
        <f>'Pokemon Data'!E232</f>
        <v>118</v>
      </c>
      <c r="D233" s="57">
        <f>'Pokemon Data'!I232</f>
        <v>181</v>
      </c>
      <c r="E233" s="57">
        <f>'Pokemon Data'!J232</f>
        <v>194</v>
      </c>
      <c r="F233" s="57">
        <f>'Pokemon Data'!K232</f>
        <v>194</v>
      </c>
      <c r="G233" s="57">
        <f t="shared" si="70"/>
        <v>196</v>
      </c>
      <c r="H233" s="57">
        <f t="shared" si="71"/>
        <v>209</v>
      </c>
      <c r="I233" s="57">
        <f t="shared" si="72"/>
        <v>209</v>
      </c>
      <c r="J233" s="82">
        <f t="shared" ref="J233:S242" si="82">MAX(10,INT(SQRT($G233*$I233)*$H233*J$1^2/10))</f>
        <v>37</v>
      </c>
      <c r="K233" s="59">
        <f t="shared" si="82"/>
        <v>117</v>
      </c>
      <c r="L233" s="59">
        <f t="shared" si="82"/>
        <v>196</v>
      </c>
      <c r="M233" s="59">
        <f t="shared" si="82"/>
        <v>276</v>
      </c>
      <c r="N233" s="86">
        <f t="shared" si="82"/>
        <v>356</v>
      </c>
      <c r="O233" s="59">
        <f t="shared" si="82"/>
        <v>436</v>
      </c>
      <c r="P233" s="59">
        <f t="shared" si="82"/>
        <v>515</v>
      </c>
      <c r="Q233" s="59">
        <f t="shared" si="82"/>
        <v>595</v>
      </c>
      <c r="R233" s="59">
        <f t="shared" si="82"/>
        <v>675</v>
      </c>
      <c r="S233" s="82">
        <f t="shared" si="82"/>
        <v>755</v>
      </c>
      <c r="T233" s="59">
        <f t="shared" ref="T233:AC242" si="83">MAX(10,INT(SQRT($G233*$I233)*$H233*T$1^2/10))</f>
        <v>830</v>
      </c>
      <c r="U233" s="59">
        <f t="shared" si="83"/>
        <v>906</v>
      </c>
      <c r="V233" s="59">
        <f t="shared" si="83"/>
        <v>981</v>
      </c>
      <c r="W233" s="59">
        <f t="shared" si="83"/>
        <v>1056</v>
      </c>
      <c r="X233" s="86">
        <f t="shared" si="83"/>
        <v>1132</v>
      </c>
      <c r="Y233" s="59">
        <f t="shared" si="83"/>
        <v>1207</v>
      </c>
      <c r="Z233" s="59">
        <f t="shared" si="83"/>
        <v>1283</v>
      </c>
      <c r="AA233" s="59">
        <f t="shared" si="83"/>
        <v>1358</v>
      </c>
      <c r="AB233" s="59">
        <f t="shared" si="83"/>
        <v>1434</v>
      </c>
      <c r="AC233" s="82">
        <f t="shared" si="83"/>
        <v>1509</v>
      </c>
      <c r="AD233" s="59">
        <f t="shared" ref="AD233:AN242" si="84">MAX(10,INT(SQRT($G233*$I233)*$H233*AD$1^2/10))</f>
        <v>1585</v>
      </c>
      <c r="AE233" s="59">
        <f t="shared" si="84"/>
        <v>1660</v>
      </c>
      <c r="AF233" s="59">
        <f t="shared" si="84"/>
        <v>1736</v>
      </c>
      <c r="AG233" s="59">
        <f t="shared" si="84"/>
        <v>1811</v>
      </c>
      <c r="AH233" s="86">
        <f t="shared" si="84"/>
        <v>1887</v>
      </c>
      <c r="AI233" s="59">
        <f t="shared" si="84"/>
        <v>1962</v>
      </c>
      <c r="AJ233" s="59">
        <f t="shared" si="84"/>
        <v>2038</v>
      </c>
      <c r="AK233" s="59">
        <f t="shared" si="84"/>
        <v>2113</v>
      </c>
      <c r="AL233" s="59">
        <f t="shared" si="84"/>
        <v>2189</v>
      </c>
      <c r="AM233" s="82">
        <f t="shared" si="84"/>
        <v>2264</v>
      </c>
      <c r="AN233" s="91">
        <f t="shared" si="84"/>
        <v>2641</v>
      </c>
    </row>
    <row r="234" spans="1:40" x14ac:dyDescent="0.25">
      <c r="A234" s="52">
        <f>'Pokemon Data'!A233</f>
        <v>232</v>
      </c>
      <c r="B234" s="52" t="str">
        <f>'Pokemon Data'!B233</f>
        <v>Donphan</v>
      </c>
      <c r="C234" s="57">
        <f>'Pokemon Data'!E233</f>
        <v>118</v>
      </c>
      <c r="D234" s="57">
        <f>'Pokemon Data'!I233</f>
        <v>207</v>
      </c>
      <c r="E234" s="57">
        <f>'Pokemon Data'!J233</f>
        <v>107</v>
      </c>
      <c r="F234" s="57">
        <f>'Pokemon Data'!K233</f>
        <v>98</v>
      </c>
      <c r="G234" s="57">
        <f t="shared" si="70"/>
        <v>222</v>
      </c>
      <c r="H234" s="57">
        <f t="shared" si="71"/>
        <v>122</v>
      </c>
      <c r="I234" s="57">
        <f t="shared" si="72"/>
        <v>113</v>
      </c>
      <c r="J234" s="82">
        <f t="shared" si="82"/>
        <v>17</v>
      </c>
      <c r="K234" s="59">
        <f t="shared" si="82"/>
        <v>53</v>
      </c>
      <c r="L234" s="59">
        <f t="shared" si="82"/>
        <v>89</v>
      </c>
      <c r="M234" s="59">
        <f t="shared" si="82"/>
        <v>126</v>
      </c>
      <c r="N234" s="86">
        <f t="shared" si="82"/>
        <v>162</v>
      </c>
      <c r="O234" s="59">
        <f t="shared" si="82"/>
        <v>199</v>
      </c>
      <c r="P234" s="59">
        <f t="shared" si="82"/>
        <v>235</v>
      </c>
      <c r="Q234" s="59">
        <f t="shared" si="82"/>
        <v>272</v>
      </c>
      <c r="R234" s="59">
        <f t="shared" si="82"/>
        <v>308</v>
      </c>
      <c r="S234" s="82">
        <f t="shared" si="82"/>
        <v>344</v>
      </c>
      <c r="T234" s="59">
        <f t="shared" si="83"/>
        <v>379</v>
      </c>
      <c r="U234" s="59">
        <f t="shared" si="83"/>
        <v>413</v>
      </c>
      <c r="V234" s="59">
        <f t="shared" si="83"/>
        <v>448</v>
      </c>
      <c r="W234" s="59">
        <f t="shared" si="83"/>
        <v>482</v>
      </c>
      <c r="X234" s="86">
        <f t="shared" si="83"/>
        <v>517</v>
      </c>
      <c r="Y234" s="59">
        <f t="shared" si="83"/>
        <v>551</v>
      </c>
      <c r="Z234" s="59">
        <f t="shared" si="83"/>
        <v>586</v>
      </c>
      <c r="AA234" s="59">
        <f t="shared" si="83"/>
        <v>620</v>
      </c>
      <c r="AB234" s="59">
        <f t="shared" si="83"/>
        <v>655</v>
      </c>
      <c r="AC234" s="82">
        <f t="shared" si="83"/>
        <v>689</v>
      </c>
      <c r="AD234" s="59">
        <f t="shared" si="84"/>
        <v>724</v>
      </c>
      <c r="AE234" s="59">
        <f t="shared" si="84"/>
        <v>758</v>
      </c>
      <c r="AF234" s="59">
        <f t="shared" si="84"/>
        <v>793</v>
      </c>
      <c r="AG234" s="59">
        <f t="shared" si="84"/>
        <v>827</v>
      </c>
      <c r="AH234" s="86">
        <f t="shared" si="84"/>
        <v>862</v>
      </c>
      <c r="AI234" s="59">
        <f t="shared" si="84"/>
        <v>896</v>
      </c>
      <c r="AJ234" s="59">
        <f t="shared" si="84"/>
        <v>931</v>
      </c>
      <c r="AK234" s="59">
        <f t="shared" si="84"/>
        <v>965</v>
      </c>
      <c r="AL234" s="59">
        <f t="shared" si="84"/>
        <v>1000</v>
      </c>
      <c r="AM234" s="82">
        <f t="shared" si="84"/>
        <v>1034</v>
      </c>
      <c r="AN234" s="91">
        <f t="shared" si="84"/>
        <v>1206</v>
      </c>
    </row>
    <row r="235" spans="1:40" x14ac:dyDescent="0.25">
      <c r="A235" s="52">
        <f>'Pokemon Data'!A234</f>
        <v>233</v>
      </c>
      <c r="B235" s="52" t="str">
        <f>'Pokemon Data'!B234</f>
        <v>Porygon2</v>
      </c>
      <c r="C235" s="57">
        <f>'Pokemon Data'!E234</f>
        <v>67</v>
      </c>
      <c r="D235" s="57">
        <f>'Pokemon Data'!I234</f>
        <v>207</v>
      </c>
      <c r="E235" s="57">
        <f>'Pokemon Data'!J234</f>
        <v>214</v>
      </c>
      <c r="F235" s="57">
        <f>'Pokemon Data'!K234</f>
        <v>185</v>
      </c>
      <c r="G235" s="57">
        <f t="shared" si="70"/>
        <v>222</v>
      </c>
      <c r="H235" s="57">
        <f t="shared" si="71"/>
        <v>229</v>
      </c>
      <c r="I235" s="57">
        <f t="shared" si="72"/>
        <v>200</v>
      </c>
      <c r="J235" s="82">
        <f t="shared" si="82"/>
        <v>42</v>
      </c>
      <c r="K235" s="59">
        <f t="shared" si="82"/>
        <v>133</v>
      </c>
      <c r="L235" s="59">
        <f t="shared" si="82"/>
        <v>224</v>
      </c>
      <c r="M235" s="59">
        <f t="shared" si="82"/>
        <v>315</v>
      </c>
      <c r="N235" s="86">
        <f t="shared" si="82"/>
        <v>406</v>
      </c>
      <c r="O235" s="59">
        <f t="shared" si="82"/>
        <v>497</v>
      </c>
      <c r="P235" s="59">
        <f t="shared" si="82"/>
        <v>588</v>
      </c>
      <c r="Q235" s="59">
        <f t="shared" si="82"/>
        <v>679</v>
      </c>
      <c r="R235" s="59">
        <f t="shared" si="82"/>
        <v>770</v>
      </c>
      <c r="S235" s="82">
        <f t="shared" si="82"/>
        <v>861</v>
      </c>
      <c r="T235" s="59">
        <f t="shared" si="83"/>
        <v>947</v>
      </c>
      <c r="U235" s="59">
        <f t="shared" si="83"/>
        <v>1033</v>
      </c>
      <c r="V235" s="59">
        <f t="shared" si="83"/>
        <v>1119</v>
      </c>
      <c r="W235" s="59">
        <f t="shared" si="83"/>
        <v>1205</v>
      </c>
      <c r="X235" s="86">
        <f t="shared" si="83"/>
        <v>1291</v>
      </c>
      <c r="Y235" s="59">
        <f t="shared" si="83"/>
        <v>1377</v>
      </c>
      <c r="Z235" s="59">
        <f t="shared" si="83"/>
        <v>1463</v>
      </c>
      <c r="AA235" s="59">
        <f t="shared" si="83"/>
        <v>1549</v>
      </c>
      <c r="AB235" s="59">
        <f t="shared" si="83"/>
        <v>1636</v>
      </c>
      <c r="AC235" s="82">
        <f t="shared" si="83"/>
        <v>1722</v>
      </c>
      <c r="AD235" s="59">
        <f t="shared" si="84"/>
        <v>1808</v>
      </c>
      <c r="AE235" s="59">
        <f t="shared" si="84"/>
        <v>1894</v>
      </c>
      <c r="AF235" s="59">
        <f t="shared" si="84"/>
        <v>1980</v>
      </c>
      <c r="AG235" s="59">
        <f t="shared" si="84"/>
        <v>2066</v>
      </c>
      <c r="AH235" s="86">
        <f t="shared" si="84"/>
        <v>2152</v>
      </c>
      <c r="AI235" s="59">
        <f t="shared" si="84"/>
        <v>2238</v>
      </c>
      <c r="AJ235" s="59">
        <f t="shared" si="84"/>
        <v>2325</v>
      </c>
      <c r="AK235" s="59">
        <f t="shared" si="84"/>
        <v>2411</v>
      </c>
      <c r="AL235" s="59">
        <f t="shared" si="84"/>
        <v>2497</v>
      </c>
      <c r="AM235" s="82">
        <f t="shared" si="84"/>
        <v>2583</v>
      </c>
      <c r="AN235" s="91">
        <f t="shared" si="84"/>
        <v>3013</v>
      </c>
    </row>
    <row r="236" spans="1:40" x14ac:dyDescent="0.25">
      <c r="A236" s="52">
        <f>'Pokemon Data'!A235</f>
        <v>234</v>
      </c>
      <c r="B236" s="52" t="str">
        <f>'Pokemon Data'!B235</f>
        <v>Stantler</v>
      </c>
      <c r="C236" s="57">
        <f>'Pokemon Data'!E235</f>
        <v>119</v>
      </c>
      <c r="D236" s="57">
        <f>'Pokemon Data'!I235</f>
        <v>198</v>
      </c>
      <c r="E236" s="57">
        <f>'Pokemon Data'!J235</f>
        <v>198</v>
      </c>
      <c r="F236" s="57">
        <f>'Pokemon Data'!K235</f>
        <v>180</v>
      </c>
      <c r="G236" s="57">
        <f t="shared" si="70"/>
        <v>213</v>
      </c>
      <c r="H236" s="57">
        <f t="shared" si="71"/>
        <v>213</v>
      </c>
      <c r="I236" s="57">
        <f t="shared" si="72"/>
        <v>195</v>
      </c>
      <c r="J236" s="82">
        <f t="shared" si="82"/>
        <v>38</v>
      </c>
      <c r="K236" s="59">
        <f t="shared" si="82"/>
        <v>120</v>
      </c>
      <c r="L236" s="59">
        <f t="shared" si="82"/>
        <v>202</v>
      </c>
      <c r="M236" s="59">
        <f t="shared" si="82"/>
        <v>283</v>
      </c>
      <c r="N236" s="86">
        <f t="shared" si="82"/>
        <v>365</v>
      </c>
      <c r="O236" s="59">
        <f t="shared" si="82"/>
        <v>447</v>
      </c>
      <c r="P236" s="59">
        <f t="shared" si="82"/>
        <v>529</v>
      </c>
      <c r="Q236" s="59">
        <f t="shared" si="82"/>
        <v>611</v>
      </c>
      <c r="R236" s="59">
        <f t="shared" si="82"/>
        <v>693</v>
      </c>
      <c r="S236" s="82">
        <f t="shared" si="82"/>
        <v>774</v>
      </c>
      <c r="T236" s="59">
        <f t="shared" si="83"/>
        <v>852</v>
      </c>
      <c r="U236" s="59">
        <f t="shared" si="83"/>
        <v>929</v>
      </c>
      <c r="V236" s="59">
        <f t="shared" si="83"/>
        <v>1007</v>
      </c>
      <c r="W236" s="59">
        <f t="shared" si="83"/>
        <v>1084</v>
      </c>
      <c r="X236" s="86">
        <f t="shared" si="83"/>
        <v>1162</v>
      </c>
      <c r="Y236" s="59">
        <f t="shared" si="83"/>
        <v>1239</v>
      </c>
      <c r="Z236" s="59">
        <f t="shared" si="83"/>
        <v>1316</v>
      </c>
      <c r="AA236" s="59">
        <f t="shared" si="83"/>
        <v>1394</v>
      </c>
      <c r="AB236" s="59">
        <f t="shared" si="83"/>
        <v>1471</v>
      </c>
      <c r="AC236" s="82">
        <f t="shared" si="83"/>
        <v>1549</v>
      </c>
      <c r="AD236" s="59">
        <f t="shared" si="84"/>
        <v>1626</v>
      </c>
      <c r="AE236" s="59">
        <f t="shared" si="84"/>
        <v>1704</v>
      </c>
      <c r="AF236" s="59">
        <f t="shared" si="84"/>
        <v>1781</v>
      </c>
      <c r="AG236" s="59">
        <f t="shared" si="84"/>
        <v>1859</v>
      </c>
      <c r="AH236" s="86">
        <f t="shared" si="84"/>
        <v>1936</v>
      </c>
      <c r="AI236" s="59">
        <f t="shared" si="84"/>
        <v>2014</v>
      </c>
      <c r="AJ236" s="59">
        <f t="shared" si="84"/>
        <v>2091</v>
      </c>
      <c r="AK236" s="59">
        <f t="shared" si="84"/>
        <v>2169</v>
      </c>
      <c r="AL236" s="59">
        <f t="shared" si="84"/>
        <v>2246</v>
      </c>
      <c r="AM236" s="82">
        <f t="shared" si="84"/>
        <v>2324</v>
      </c>
      <c r="AN236" s="91">
        <f t="shared" si="84"/>
        <v>2711</v>
      </c>
    </row>
    <row r="237" spans="1:40" s="52" customFormat="1" x14ac:dyDescent="0.25">
      <c r="A237" s="52">
        <f>'Pokemon Data'!A236</f>
        <v>235</v>
      </c>
      <c r="B237" s="52" t="str">
        <f>'Pokemon Data'!B236</f>
        <v>Smeargle</v>
      </c>
      <c r="C237" s="57">
        <f>'Pokemon Data'!E236</f>
        <v>120</v>
      </c>
      <c r="D237" s="57">
        <f>'Pokemon Data'!I236</f>
        <v>177</v>
      </c>
      <c r="E237" s="57">
        <f>'Pokemon Data'!J236</f>
        <v>192</v>
      </c>
      <c r="F237" s="57">
        <f>'Pokemon Data'!K236</f>
        <v>131</v>
      </c>
      <c r="G237" s="57">
        <f t="shared" si="70"/>
        <v>192</v>
      </c>
      <c r="H237" s="57">
        <f t="shared" si="71"/>
        <v>207</v>
      </c>
      <c r="I237" s="57">
        <f t="shared" si="72"/>
        <v>146</v>
      </c>
      <c r="J237" s="82">
        <f t="shared" si="82"/>
        <v>30</v>
      </c>
      <c r="K237" s="52">
        <f t="shared" si="82"/>
        <v>95</v>
      </c>
      <c r="L237" s="52">
        <f t="shared" si="82"/>
        <v>161</v>
      </c>
      <c r="M237" s="52">
        <f t="shared" si="82"/>
        <v>226</v>
      </c>
      <c r="N237" s="86">
        <f t="shared" si="82"/>
        <v>291</v>
      </c>
      <c r="O237" s="52">
        <f t="shared" si="82"/>
        <v>357</v>
      </c>
      <c r="P237" s="52">
        <f t="shared" si="82"/>
        <v>422</v>
      </c>
      <c r="Q237" s="52">
        <f t="shared" si="82"/>
        <v>487</v>
      </c>
      <c r="R237" s="52">
        <f t="shared" si="82"/>
        <v>553</v>
      </c>
      <c r="S237" s="82">
        <f t="shared" si="82"/>
        <v>618</v>
      </c>
      <c r="T237" s="52">
        <f t="shared" si="83"/>
        <v>680</v>
      </c>
      <c r="U237" s="52">
        <f t="shared" si="83"/>
        <v>742</v>
      </c>
      <c r="V237" s="52">
        <f t="shared" si="83"/>
        <v>804</v>
      </c>
      <c r="W237" s="52">
        <f t="shared" si="83"/>
        <v>865</v>
      </c>
      <c r="X237" s="86">
        <f t="shared" si="83"/>
        <v>927</v>
      </c>
      <c r="Y237" s="52">
        <f t="shared" si="83"/>
        <v>989</v>
      </c>
      <c r="Z237" s="52">
        <f t="shared" si="83"/>
        <v>1051</v>
      </c>
      <c r="AA237" s="52">
        <f t="shared" si="83"/>
        <v>1113</v>
      </c>
      <c r="AB237" s="52">
        <f t="shared" si="83"/>
        <v>1175</v>
      </c>
      <c r="AC237" s="82">
        <f t="shared" si="83"/>
        <v>1236</v>
      </c>
      <c r="AD237" s="52">
        <f t="shared" si="84"/>
        <v>1298</v>
      </c>
      <c r="AE237" s="52">
        <f t="shared" si="84"/>
        <v>1360</v>
      </c>
      <c r="AF237" s="52">
        <f t="shared" si="84"/>
        <v>1422</v>
      </c>
      <c r="AG237" s="52">
        <f t="shared" si="84"/>
        <v>1484</v>
      </c>
      <c r="AH237" s="86">
        <f t="shared" si="84"/>
        <v>1546</v>
      </c>
      <c r="AI237" s="52">
        <f t="shared" si="84"/>
        <v>1608</v>
      </c>
      <c r="AJ237" s="52">
        <f t="shared" si="84"/>
        <v>1669</v>
      </c>
      <c r="AK237" s="52">
        <f t="shared" si="84"/>
        <v>1731</v>
      </c>
      <c r="AL237" s="52">
        <f t="shared" si="84"/>
        <v>1793</v>
      </c>
      <c r="AM237" s="82">
        <f t="shared" si="84"/>
        <v>1855</v>
      </c>
      <c r="AN237" s="91">
        <f t="shared" si="84"/>
        <v>2164</v>
      </c>
    </row>
    <row r="238" spans="1:40" x14ac:dyDescent="0.25">
      <c r="A238" s="52">
        <f>'Pokemon Data'!A237</f>
        <v>236</v>
      </c>
      <c r="B238" s="52" t="str">
        <f>'Pokemon Data'!B237</f>
        <v>Tyrogue</v>
      </c>
      <c r="C238" s="57">
        <f>'Pokemon Data'!E237</f>
        <v>121</v>
      </c>
      <c r="D238" s="57">
        <f>'Pokemon Data'!I237</f>
        <v>146</v>
      </c>
      <c r="E238" s="57">
        <f>'Pokemon Data'!J237</f>
        <v>40</v>
      </c>
      <c r="F238" s="57">
        <f>'Pokemon Data'!K237</f>
        <v>83</v>
      </c>
      <c r="G238" s="57">
        <f t="shared" si="70"/>
        <v>161</v>
      </c>
      <c r="H238" s="57">
        <f t="shared" si="71"/>
        <v>55</v>
      </c>
      <c r="I238" s="57">
        <f t="shared" si="72"/>
        <v>98</v>
      </c>
      <c r="J238" s="82">
        <f t="shared" si="82"/>
        <v>10</v>
      </c>
      <c r="K238" s="59">
        <f t="shared" si="82"/>
        <v>19</v>
      </c>
      <c r="L238" s="59">
        <f t="shared" si="82"/>
        <v>32</v>
      </c>
      <c r="M238" s="59">
        <f t="shared" si="82"/>
        <v>45</v>
      </c>
      <c r="N238" s="86">
        <f t="shared" si="82"/>
        <v>58</v>
      </c>
      <c r="O238" s="59">
        <f t="shared" si="82"/>
        <v>71</v>
      </c>
      <c r="P238" s="59">
        <f t="shared" si="82"/>
        <v>84</v>
      </c>
      <c r="Q238" s="59">
        <f t="shared" si="82"/>
        <v>97</v>
      </c>
      <c r="R238" s="59">
        <f t="shared" si="82"/>
        <v>110</v>
      </c>
      <c r="S238" s="82">
        <f t="shared" si="82"/>
        <v>123</v>
      </c>
      <c r="T238" s="59">
        <f t="shared" si="83"/>
        <v>135</v>
      </c>
      <c r="U238" s="59">
        <f t="shared" si="83"/>
        <v>147</v>
      </c>
      <c r="V238" s="59">
        <f t="shared" si="83"/>
        <v>160</v>
      </c>
      <c r="W238" s="59">
        <f t="shared" si="83"/>
        <v>172</v>
      </c>
      <c r="X238" s="86">
        <f t="shared" si="83"/>
        <v>184</v>
      </c>
      <c r="Y238" s="59">
        <f t="shared" si="83"/>
        <v>197</v>
      </c>
      <c r="Z238" s="59">
        <f t="shared" si="83"/>
        <v>209</v>
      </c>
      <c r="AA238" s="59">
        <f t="shared" si="83"/>
        <v>221</v>
      </c>
      <c r="AB238" s="59">
        <f t="shared" si="83"/>
        <v>234</v>
      </c>
      <c r="AC238" s="82">
        <f t="shared" si="83"/>
        <v>246</v>
      </c>
      <c r="AD238" s="59">
        <f t="shared" si="84"/>
        <v>258</v>
      </c>
      <c r="AE238" s="59">
        <f t="shared" si="84"/>
        <v>271</v>
      </c>
      <c r="AF238" s="59">
        <f t="shared" si="84"/>
        <v>283</v>
      </c>
      <c r="AG238" s="59">
        <f t="shared" si="84"/>
        <v>295</v>
      </c>
      <c r="AH238" s="86">
        <f t="shared" si="84"/>
        <v>308</v>
      </c>
      <c r="AI238" s="59">
        <f t="shared" si="84"/>
        <v>320</v>
      </c>
      <c r="AJ238" s="59">
        <f t="shared" si="84"/>
        <v>332</v>
      </c>
      <c r="AK238" s="59">
        <f t="shared" si="84"/>
        <v>345</v>
      </c>
      <c r="AL238" s="59">
        <f t="shared" si="84"/>
        <v>357</v>
      </c>
      <c r="AM238" s="82">
        <f t="shared" si="84"/>
        <v>369</v>
      </c>
      <c r="AN238" s="91">
        <f t="shared" si="84"/>
        <v>431</v>
      </c>
    </row>
    <row r="239" spans="1:40" x14ac:dyDescent="0.25">
      <c r="A239" s="52">
        <f>'Pokemon Data'!A238</f>
        <v>237</v>
      </c>
      <c r="B239" s="52" t="str">
        <f>'Pokemon Data'!B238</f>
        <v>Hitmontop</v>
      </c>
      <c r="C239" s="57">
        <f>'Pokemon Data'!E238</f>
        <v>121</v>
      </c>
      <c r="D239" s="57">
        <f>'Pokemon Data'!I238</f>
        <v>111</v>
      </c>
      <c r="E239" s="57">
        <f>'Pokemon Data'!J238</f>
        <v>64</v>
      </c>
      <c r="F239" s="57">
        <f>'Pokemon Data'!K238</f>
        <v>64</v>
      </c>
      <c r="G239" s="57">
        <f t="shared" si="70"/>
        <v>126</v>
      </c>
      <c r="H239" s="57">
        <f t="shared" si="71"/>
        <v>79</v>
      </c>
      <c r="I239" s="57">
        <f t="shared" si="72"/>
        <v>79</v>
      </c>
      <c r="J239" s="82">
        <f t="shared" si="82"/>
        <v>10</v>
      </c>
      <c r="K239" s="59">
        <f t="shared" si="82"/>
        <v>21</v>
      </c>
      <c r="L239" s="59">
        <f t="shared" si="82"/>
        <v>36</v>
      </c>
      <c r="M239" s="59">
        <f t="shared" si="82"/>
        <v>51</v>
      </c>
      <c r="N239" s="86">
        <f t="shared" si="82"/>
        <v>66</v>
      </c>
      <c r="O239" s="59">
        <f t="shared" si="82"/>
        <v>81</v>
      </c>
      <c r="P239" s="59">
        <f t="shared" si="82"/>
        <v>96</v>
      </c>
      <c r="Q239" s="59">
        <f t="shared" si="82"/>
        <v>110</v>
      </c>
      <c r="R239" s="59">
        <f t="shared" si="82"/>
        <v>125</v>
      </c>
      <c r="S239" s="82">
        <f t="shared" si="82"/>
        <v>140</v>
      </c>
      <c r="T239" s="59">
        <f t="shared" si="83"/>
        <v>154</v>
      </c>
      <c r="U239" s="59">
        <f t="shared" si="83"/>
        <v>168</v>
      </c>
      <c r="V239" s="59">
        <f t="shared" si="83"/>
        <v>182</v>
      </c>
      <c r="W239" s="59">
        <f t="shared" si="83"/>
        <v>196</v>
      </c>
      <c r="X239" s="86">
        <f t="shared" si="83"/>
        <v>210</v>
      </c>
      <c r="Y239" s="59">
        <f t="shared" si="83"/>
        <v>225</v>
      </c>
      <c r="Z239" s="59">
        <f t="shared" si="83"/>
        <v>239</v>
      </c>
      <c r="AA239" s="59">
        <f t="shared" si="83"/>
        <v>253</v>
      </c>
      <c r="AB239" s="59">
        <f t="shared" si="83"/>
        <v>267</v>
      </c>
      <c r="AC239" s="82">
        <f t="shared" si="83"/>
        <v>281</v>
      </c>
      <c r="AD239" s="59">
        <f t="shared" si="84"/>
        <v>295</v>
      </c>
      <c r="AE239" s="59">
        <f t="shared" si="84"/>
        <v>309</v>
      </c>
      <c r="AF239" s="59">
        <f t="shared" si="84"/>
        <v>323</v>
      </c>
      <c r="AG239" s="59">
        <f t="shared" si="84"/>
        <v>337</v>
      </c>
      <c r="AH239" s="86">
        <f t="shared" si="84"/>
        <v>351</v>
      </c>
      <c r="AI239" s="59">
        <f t="shared" si="84"/>
        <v>365</v>
      </c>
      <c r="AJ239" s="59">
        <f t="shared" si="84"/>
        <v>379</v>
      </c>
      <c r="AK239" s="59">
        <f t="shared" si="84"/>
        <v>393</v>
      </c>
      <c r="AL239" s="59">
        <f t="shared" si="84"/>
        <v>407</v>
      </c>
      <c r="AM239" s="82">
        <f t="shared" si="84"/>
        <v>421</v>
      </c>
      <c r="AN239" s="91">
        <f t="shared" si="84"/>
        <v>492</v>
      </c>
    </row>
    <row r="240" spans="1:40" x14ac:dyDescent="0.25">
      <c r="A240" s="52">
        <f>'Pokemon Data'!A239</f>
        <v>238</v>
      </c>
      <c r="B240" s="52" t="str">
        <f>'Pokemon Data'!B239</f>
        <v>Smoochum</v>
      </c>
      <c r="C240" s="57">
        <f>'Pokemon Data'!E239</f>
        <v>58</v>
      </c>
      <c r="D240" s="57">
        <f>'Pokemon Data'!I239</f>
        <v>137</v>
      </c>
      <c r="E240" s="57">
        <f>'Pokemon Data'!J239</f>
        <v>173</v>
      </c>
      <c r="F240" s="57">
        <f>'Pokemon Data'!K239</f>
        <v>207</v>
      </c>
      <c r="G240" s="57">
        <f t="shared" si="70"/>
        <v>152</v>
      </c>
      <c r="H240" s="57">
        <f t="shared" si="71"/>
        <v>188</v>
      </c>
      <c r="I240" s="57">
        <f t="shared" si="72"/>
        <v>222</v>
      </c>
      <c r="J240" s="82">
        <f t="shared" si="82"/>
        <v>30</v>
      </c>
      <c r="K240" s="48">
        <f t="shared" si="82"/>
        <v>95</v>
      </c>
      <c r="L240" s="48">
        <f t="shared" si="82"/>
        <v>160</v>
      </c>
      <c r="M240" s="48">
        <f t="shared" si="82"/>
        <v>225</v>
      </c>
      <c r="N240" s="86">
        <f t="shared" si="82"/>
        <v>290</v>
      </c>
      <c r="O240" s="48">
        <f t="shared" si="82"/>
        <v>356</v>
      </c>
      <c r="P240" s="48">
        <f t="shared" si="82"/>
        <v>421</v>
      </c>
      <c r="Q240" s="48">
        <f t="shared" si="82"/>
        <v>486</v>
      </c>
      <c r="R240" s="48">
        <f t="shared" si="82"/>
        <v>551</v>
      </c>
      <c r="S240" s="82">
        <f t="shared" si="82"/>
        <v>616</v>
      </c>
      <c r="T240" s="48">
        <f t="shared" si="83"/>
        <v>678</v>
      </c>
      <c r="U240" s="48">
        <f t="shared" si="83"/>
        <v>739</v>
      </c>
      <c r="V240" s="48">
        <f t="shared" si="83"/>
        <v>801</v>
      </c>
      <c r="W240" s="48">
        <f t="shared" si="83"/>
        <v>862</v>
      </c>
      <c r="X240" s="86">
        <f t="shared" si="83"/>
        <v>924</v>
      </c>
      <c r="Y240" s="48">
        <f t="shared" si="83"/>
        <v>986</v>
      </c>
      <c r="Z240" s="48">
        <f t="shared" si="83"/>
        <v>1047</v>
      </c>
      <c r="AA240" s="48">
        <f t="shared" si="83"/>
        <v>1109</v>
      </c>
      <c r="AB240" s="48">
        <f t="shared" si="83"/>
        <v>1170</v>
      </c>
      <c r="AC240" s="82">
        <f t="shared" si="83"/>
        <v>1232</v>
      </c>
      <c r="AD240" s="48">
        <f t="shared" si="84"/>
        <v>1294</v>
      </c>
      <c r="AE240" s="48">
        <f t="shared" si="84"/>
        <v>1355</v>
      </c>
      <c r="AF240" s="48">
        <f t="shared" si="84"/>
        <v>1417</v>
      </c>
      <c r="AG240" s="48">
        <f t="shared" si="84"/>
        <v>1479</v>
      </c>
      <c r="AH240" s="86">
        <f t="shared" si="84"/>
        <v>1540</v>
      </c>
      <c r="AI240" s="48">
        <f t="shared" si="84"/>
        <v>1602</v>
      </c>
      <c r="AJ240" s="48">
        <f t="shared" si="84"/>
        <v>1664</v>
      </c>
      <c r="AK240" s="48">
        <f t="shared" si="84"/>
        <v>1725</v>
      </c>
      <c r="AL240" s="48">
        <f t="shared" si="84"/>
        <v>1787</v>
      </c>
      <c r="AM240" s="82">
        <f t="shared" si="84"/>
        <v>1848</v>
      </c>
      <c r="AN240" s="91">
        <f t="shared" si="84"/>
        <v>2156</v>
      </c>
    </row>
    <row r="241" spans="1:40" x14ac:dyDescent="0.25">
      <c r="A241" s="52">
        <f>'Pokemon Data'!A240</f>
        <v>239</v>
      </c>
      <c r="B241" s="52" t="str">
        <f>'Pokemon Data'!B240</f>
        <v>Elekid</v>
      </c>
      <c r="C241" s="57">
        <f>'Pokemon Data'!E240</f>
        <v>59</v>
      </c>
      <c r="D241" s="57">
        <f>'Pokemon Data'!I240</f>
        <v>128</v>
      </c>
      <c r="E241" s="57">
        <f>'Pokemon Data'!J240</f>
        <v>153</v>
      </c>
      <c r="F241" s="57">
        <f>'Pokemon Data'!K240</f>
        <v>91</v>
      </c>
      <c r="G241" s="57">
        <f t="shared" si="70"/>
        <v>143</v>
      </c>
      <c r="H241" s="57">
        <f t="shared" si="71"/>
        <v>168</v>
      </c>
      <c r="I241" s="57">
        <f t="shared" si="72"/>
        <v>106</v>
      </c>
      <c r="J241" s="82">
        <f t="shared" si="82"/>
        <v>18</v>
      </c>
      <c r="K241" s="48">
        <f t="shared" si="82"/>
        <v>57</v>
      </c>
      <c r="L241" s="48">
        <f t="shared" si="82"/>
        <v>96</v>
      </c>
      <c r="M241" s="48">
        <f t="shared" si="82"/>
        <v>135</v>
      </c>
      <c r="N241" s="86">
        <f t="shared" si="82"/>
        <v>174</v>
      </c>
      <c r="O241" s="48">
        <f t="shared" si="82"/>
        <v>213</v>
      </c>
      <c r="P241" s="48">
        <f t="shared" si="82"/>
        <v>252</v>
      </c>
      <c r="Q241" s="48">
        <f t="shared" si="82"/>
        <v>291</v>
      </c>
      <c r="R241" s="48">
        <f t="shared" si="82"/>
        <v>330</v>
      </c>
      <c r="S241" s="82">
        <f t="shared" si="82"/>
        <v>369</v>
      </c>
      <c r="T241" s="48">
        <f t="shared" si="83"/>
        <v>406</v>
      </c>
      <c r="U241" s="48">
        <f t="shared" si="83"/>
        <v>443</v>
      </c>
      <c r="V241" s="48">
        <f t="shared" si="83"/>
        <v>479</v>
      </c>
      <c r="W241" s="48">
        <f t="shared" si="83"/>
        <v>516</v>
      </c>
      <c r="X241" s="86">
        <f t="shared" si="83"/>
        <v>553</v>
      </c>
      <c r="Y241" s="48">
        <f t="shared" si="83"/>
        <v>590</v>
      </c>
      <c r="Z241" s="48">
        <f t="shared" si="83"/>
        <v>627</v>
      </c>
      <c r="AA241" s="48">
        <f t="shared" si="83"/>
        <v>664</v>
      </c>
      <c r="AB241" s="48">
        <f t="shared" si="83"/>
        <v>701</v>
      </c>
      <c r="AC241" s="82">
        <f t="shared" si="83"/>
        <v>738</v>
      </c>
      <c r="AD241" s="48">
        <f t="shared" si="84"/>
        <v>775</v>
      </c>
      <c r="AE241" s="48">
        <f t="shared" si="84"/>
        <v>812</v>
      </c>
      <c r="AF241" s="48">
        <f t="shared" si="84"/>
        <v>848</v>
      </c>
      <c r="AG241" s="48">
        <f t="shared" si="84"/>
        <v>885</v>
      </c>
      <c r="AH241" s="86">
        <f t="shared" si="84"/>
        <v>922</v>
      </c>
      <c r="AI241" s="48">
        <f t="shared" si="84"/>
        <v>959</v>
      </c>
      <c r="AJ241" s="48">
        <f t="shared" si="84"/>
        <v>996</v>
      </c>
      <c r="AK241" s="48">
        <f t="shared" si="84"/>
        <v>1033</v>
      </c>
      <c r="AL241" s="48">
        <f t="shared" si="84"/>
        <v>1070</v>
      </c>
      <c r="AM241" s="82">
        <f t="shared" si="84"/>
        <v>1107</v>
      </c>
      <c r="AN241" s="91">
        <f t="shared" si="84"/>
        <v>1291</v>
      </c>
    </row>
    <row r="242" spans="1:40" x14ac:dyDescent="0.25">
      <c r="A242" s="52">
        <f>'Pokemon Data'!A241</f>
        <v>240</v>
      </c>
      <c r="B242" s="52" t="str">
        <f>'Pokemon Data'!B241</f>
        <v>Magby</v>
      </c>
      <c r="C242" s="57">
        <f>'Pokemon Data'!E241</f>
        <v>60</v>
      </c>
      <c r="D242" s="57">
        <f>'Pokemon Data'!I241</f>
        <v>128</v>
      </c>
      <c r="E242" s="57">
        <f>'Pokemon Data'!J241</f>
        <v>135</v>
      </c>
      <c r="F242" s="57">
        <f>'Pokemon Data'!K241</f>
        <v>101</v>
      </c>
      <c r="G242" s="57">
        <f t="shared" si="70"/>
        <v>143</v>
      </c>
      <c r="H242" s="57">
        <f t="shared" si="71"/>
        <v>150</v>
      </c>
      <c r="I242" s="57">
        <f t="shared" si="72"/>
        <v>116</v>
      </c>
      <c r="J242" s="82">
        <f t="shared" si="82"/>
        <v>17</v>
      </c>
      <c r="K242" s="48">
        <f t="shared" si="82"/>
        <v>53</v>
      </c>
      <c r="L242" s="48">
        <f t="shared" si="82"/>
        <v>89</v>
      </c>
      <c r="M242" s="48">
        <f t="shared" si="82"/>
        <v>126</v>
      </c>
      <c r="N242" s="86">
        <f t="shared" si="82"/>
        <v>162</v>
      </c>
      <c r="O242" s="48">
        <f t="shared" si="82"/>
        <v>199</v>
      </c>
      <c r="P242" s="48">
        <f t="shared" si="82"/>
        <v>235</v>
      </c>
      <c r="Q242" s="48">
        <f t="shared" si="82"/>
        <v>272</v>
      </c>
      <c r="R242" s="48">
        <f t="shared" si="82"/>
        <v>308</v>
      </c>
      <c r="S242" s="82">
        <f t="shared" si="82"/>
        <v>344</v>
      </c>
      <c r="T242" s="48">
        <f t="shared" si="83"/>
        <v>379</v>
      </c>
      <c r="U242" s="48">
        <f t="shared" si="83"/>
        <v>413</v>
      </c>
      <c r="V242" s="48">
        <f t="shared" si="83"/>
        <v>448</v>
      </c>
      <c r="W242" s="48">
        <f t="shared" si="83"/>
        <v>482</v>
      </c>
      <c r="X242" s="86">
        <f t="shared" si="83"/>
        <v>517</v>
      </c>
      <c r="Y242" s="48">
        <f t="shared" si="83"/>
        <v>551</v>
      </c>
      <c r="Z242" s="48">
        <f t="shared" si="83"/>
        <v>586</v>
      </c>
      <c r="AA242" s="48">
        <f t="shared" si="83"/>
        <v>620</v>
      </c>
      <c r="AB242" s="48">
        <f t="shared" si="83"/>
        <v>655</v>
      </c>
      <c r="AC242" s="82">
        <f t="shared" si="83"/>
        <v>689</v>
      </c>
      <c r="AD242" s="48">
        <f t="shared" si="84"/>
        <v>723</v>
      </c>
      <c r="AE242" s="48">
        <f t="shared" si="84"/>
        <v>758</v>
      </c>
      <c r="AF242" s="48">
        <f t="shared" si="84"/>
        <v>792</v>
      </c>
      <c r="AG242" s="48">
        <f t="shared" si="84"/>
        <v>827</v>
      </c>
      <c r="AH242" s="86">
        <f t="shared" si="84"/>
        <v>861</v>
      </c>
      <c r="AI242" s="48">
        <f t="shared" si="84"/>
        <v>896</v>
      </c>
      <c r="AJ242" s="48">
        <f t="shared" si="84"/>
        <v>930</v>
      </c>
      <c r="AK242" s="48">
        <f t="shared" si="84"/>
        <v>965</v>
      </c>
      <c r="AL242" s="48">
        <f t="shared" si="84"/>
        <v>999</v>
      </c>
      <c r="AM242" s="82">
        <f t="shared" si="84"/>
        <v>1034</v>
      </c>
      <c r="AN242" s="91">
        <f t="shared" si="84"/>
        <v>1206</v>
      </c>
    </row>
    <row r="243" spans="1:40" x14ac:dyDescent="0.25">
      <c r="A243" s="52">
        <f>'Pokemon Data'!A242</f>
        <v>241</v>
      </c>
      <c r="B243" s="52" t="str">
        <f>'Pokemon Data'!B242</f>
        <v>Miltank</v>
      </c>
      <c r="C243" s="57">
        <f>'Pokemon Data'!E242</f>
        <v>122</v>
      </c>
      <c r="D243" s="57">
        <f>'Pokemon Data'!I242</f>
        <v>128</v>
      </c>
      <c r="E243" s="57">
        <f>'Pokemon Data'!J242</f>
        <v>151</v>
      </c>
      <c r="F243" s="57">
        <f>'Pokemon Data'!K242</f>
        <v>99</v>
      </c>
      <c r="G243" s="57">
        <f t="shared" si="70"/>
        <v>143</v>
      </c>
      <c r="H243" s="57">
        <f t="shared" si="71"/>
        <v>166</v>
      </c>
      <c r="I243" s="57">
        <f t="shared" si="72"/>
        <v>114</v>
      </c>
      <c r="J243" s="82">
        <f t="shared" ref="J243:S258" si="85">MAX(10,INT(SQRT($G243*$I243)*$H243*J$1^2/10))</f>
        <v>18</v>
      </c>
      <c r="K243" s="59">
        <f t="shared" si="85"/>
        <v>58</v>
      </c>
      <c r="L243" s="59">
        <f t="shared" si="85"/>
        <v>98</v>
      </c>
      <c r="M243" s="59">
        <f t="shared" si="85"/>
        <v>138</v>
      </c>
      <c r="N243" s="86">
        <f t="shared" si="85"/>
        <v>178</v>
      </c>
      <c r="O243" s="59">
        <f t="shared" si="85"/>
        <v>218</v>
      </c>
      <c r="P243" s="59">
        <f t="shared" si="85"/>
        <v>258</v>
      </c>
      <c r="Q243" s="59">
        <f t="shared" si="85"/>
        <v>298</v>
      </c>
      <c r="R243" s="59">
        <f t="shared" si="85"/>
        <v>338</v>
      </c>
      <c r="S243" s="82">
        <f t="shared" si="85"/>
        <v>378</v>
      </c>
      <c r="T243" s="59">
        <f t="shared" ref="T243:AC258" si="86">MAX(10,INT(SQRT($G243*$I243)*$H243*T$1^2/10))</f>
        <v>416</v>
      </c>
      <c r="U243" s="59">
        <f t="shared" si="86"/>
        <v>453</v>
      </c>
      <c r="V243" s="59">
        <f t="shared" si="86"/>
        <v>491</v>
      </c>
      <c r="W243" s="59">
        <f t="shared" si="86"/>
        <v>529</v>
      </c>
      <c r="X243" s="86">
        <f t="shared" si="86"/>
        <v>567</v>
      </c>
      <c r="Y243" s="59">
        <f t="shared" si="86"/>
        <v>605</v>
      </c>
      <c r="Z243" s="59">
        <f t="shared" si="86"/>
        <v>642</v>
      </c>
      <c r="AA243" s="59">
        <f t="shared" si="86"/>
        <v>680</v>
      </c>
      <c r="AB243" s="59">
        <f t="shared" si="86"/>
        <v>718</v>
      </c>
      <c r="AC243" s="82">
        <f t="shared" si="86"/>
        <v>756</v>
      </c>
      <c r="AD243" s="59">
        <f t="shared" ref="AD243:AN258" si="87">MAX(10,INT(SQRT($G243*$I243)*$H243*AD$1^2/10))</f>
        <v>794</v>
      </c>
      <c r="AE243" s="59">
        <f t="shared" si="87"/>
        <v>832</v>
      </c>
      <c r="AF243" s="59">
        <f t="shared" si="87"/>
        <v>869</v>
      </c>
      <c r="AG243" s="59">
        <f t="shared" si="87"/>
        <v>907</v>
      </c>
      <c r="AH243" s="86">
        <f t="shared" si="87"/>
        <v>945</v>
      </c>
      <c r="AI243" s="59">
        <f t="shared" si="87"/>
        <v>983</v>
      </c>
      <c r="AJ243" s="59">
        <f t="shared" si="87"/>
        <v>1021</v>
      </c>
      <c r="AK243" s="59">
        <f t="shared" si="87"/>
        <v>1059</v>
      </c>
      <c r="AL243" s="59">
        <f t="shared" si="87"/>
        <v>1096</v>
      </c>
      <c r="AM243" s="82">
        <f t="shared" si="87"/>
        <v>1134</v>
      </c>
      <c r="AN243" s="91">
        <f t="shared" si="87"/>
        <v>1323</v>
      </c>
    </row>
    <row r="244" spans="1:40" x14ac:dyDescent="0.25">
      <c r="A244" s="52">
        <f>'Pokemon Data'!A243</f>
        <v>242</v>
      </c>
      <c r="B244" s="52" t="str">
        <f>'Pokemon Data'!B243</f>
        <v>Blissey</v>
      </c>
      <c r="C244" s="57">
        <f>'Pokemon Data'!E243</f>
        <v>50</v>
      </c>
      <c r="D244" s="57">
        <f>'Pokemon Data'!I243</f>
        <v>216</v>
      </c>
      <c r="E244" s="57">
        <f>'Pokemon Data'!J243</f>
        <v>157</v>
      </c>
      <c r="F244" s="57">
        <f>'Pokemon Data'!K243</f>
        <v>193</v>
      </c>
      <c r="G244" s="57">
        <f t="shared" si="70"/>
        <v>231</v>
      </c>
      <c r="H244" s="57">
        <f t="shared" si="71"/>
        <v>172</v>
      </c>
      <c r="I244" s="57">
        <f t="shared" si="72"/>
        <v>208</v>
      </c>
      <c r="J244" s="82">
        <f t="shared" si="85"/>
        <v>33</v>
      </c>
      <c r="K244" s="59">
        <f t="shared" si="85"/>
        <v>104</v>
      </c>
      <c r="L244" s="59">
        <f t="shared" si="85"/>
        <v>175</v>
      </c>
      <c r="M244" s="59">
        <f t="shared" si="85"/>
        <v>246</v>
      </c>
      <c r="N244" s="86">
        <f t="shared" si="85"/>
        <v>317</v>
      </c>
      <c r="O244" s="59">
        <f t="shared" si="85"/>
        <v>388</v>
      </c>
      <c r="P244" s="59">
        <f t="shared" si="85"/>
        <v>459</v>
      </c>
      <c r="Q244" s="59">
        <f t="shared" si="85"/>
        <v>530</v>
      </c>
      <c r="R244" s="59">
        <f t="shared" si="85"/>
        <v>601</v>
      </c>
      <c r="S244" s="82">
        <f t="shared" si="85"/>
        <v>673</v>
      </c>
      <c r="T244" s="59">
        <f t="shared" si="86"/>
        <v>740</v>
      </c>
      <c r="U244" s="59">
        <f t="shared" si="86"/>
        <v>807</v>
      </c>
      <c r="V244" s="59">
        <f t="shared" si="86"/>
        <v>874</v>
      </c>
      <c r="W244" s="59">
        <f t="shared" si="86"/>
        <v>942</v>
      </c>
      <c r="X244" s="86">
        <f t="shared" si="86"/>
        <v>1009</v>
      </c>
      <c r="Y244" s="59">
        <f t="shared" si="86"/>
        <v>1076</v>
      </c>
      <c r="Z244" s="59">
        <f t="shared" si="86"/>
        <v>1143</v>
      </c>
      <c r="AA244" s="59">
        <f t="shared" si="86"/>
        <v>1211</v>
      </c>
      <c r="AB244" s="59">
        <f t="shared" si="86"/>
        <v>1278</v>
      </c>
      <c r="AC244" s="82">
        <f t="shared" si="86"/>
        <v>1345</v>
      </c>
      <c r="AD244" s="59">
        <f t="shared" si="87"/>
        <v>1412</v>
      </c>
      <c r="AE244" s="59">
        <f t="shared" si="87"/>
        <v>1480</v>
      </c>
      <c r="AF244" s="59">
        <f t="shared" si="87"/>
        <v>1547</v>
      </c>
      <c r="AG244" s="59">
        <f t="shared" si="87"/>
        <v>1614</v>
      </c>
      <c r="AH244" s="86">
        <f t="shared" si="87"/>
        <v>1682</v>
      </c>
      <c r="AI244" s="59">
        <f t="shared" si="87"/>
        <v>1749</v>
      </c>
      <c r="AJ244" s="59">
        <f t="shared" si="87"/>
        <v>1816</v>
      </c>
      <c r="AK244" s="59">
        <f t="shared" si="87"/>
        <v>1883</v>
      </c>
      <c r="AL244" s="59">
        <f t="shared" si="87"/>
        <v>1951</v>
      </c>
      <c r="AM244" s="82">
        <f t="shared" si="87"/>
        <v>2018</v>
      </c>
      <c r="AN244" s="91">
        <f t="shared" si="87"/>
        <v>2354</v>
      </c>
    </row>
    <row r="245" spans="1:40" s="52" customFormat="1" x14ac:dyDescent="0.25">
      <c r="A245" s="52">
        <f>'Pokemon Data'!A244</f>
        <v>243</v>
      </c>
      <c r="B245" s="52" t="str">
        <f>'Pokemon Data'!B244</f>
        <v>Raikou</v>
      </c>
      <c r="C245" s="57">
        <f>'Pokemon Data'!E244</f>
        <v>123</v>
      </c>
      <c r="D245" s="57">
        <f>'Pokemon Data'!I244</f>
        <v>496</v>
      </c>
      <c r="E245" s="57">
        <f>'Pokemon Data'!J244</f>
        <v>129</v>
      </c>
      <c r="F245" s="57">
        <f>'Pokemon Data'!K244</f>
        <v>169</v>
      </c>
      <c r="G245" s="57">
        <f t="shared" si="70"/>
        <v>511</v>
      </c>
      <c r="H245" s="57">
        <f t="shared" si="71"/>
        <v>144</v>
      </c>
      <c r="I245" s="57">
        <f t="shared" si="72"/>
        <v>184</v>
      </c>
      <c r="J245" s="82">
        <f t="shared" si="85"/>
        <v>39</v>
      </c>
      <c r="K245" s="52">
        <f t="shared" si="85"/>
        <v>122</v>
      </c>
      <c r="L245" s="52">
        <f t="shared" si="85"/>
        <v>205</v>
      </c>
      <c r="M245" s="52">
        <f t="shared" si="85"/>
        <v>288</v>
      </c>
      <c r="N245" s="86">
        <f t="shared" si="85"/>
        <v>371</v>
      </c>
      <c r="O245" s="52">
        <f t="shared" si="85"/>
        <v>455</v>
      </c>
      <c r="P245" s="52">
        <f t="shared" si="85"/>
        <v>538</v>
      </c>
      <c r="Q245" s="52">
        <f t="shared" si="85"/>
        <v>621</v>
      </c>
      <c r="R245" s="52">
        <f t="shared" si="85"/>
        <v>704</v>
      </c>
      <c r="S245" s="82">
        <f t="shared" si="85"/>
        <v>788</v>
      </c>
      <c r="T245" s="52">
        <f t="shared" si="86"/>
        <v>866</v>
      </c>
      <c r="U245" s="52">
        <f t="shared" si="86"/>
        <v>945</v>
      </c>
      <c r="V245" s="52">
        <f t="shared" si="86"/>
        <v>1024</v>
      </c>
      <c r="W245" s="52">
        <f t="shared" si="86"/>
        <v>1103</v>
      </c>
      <c r="X245" s="86">
        <f t="shared" si="86"/>
        <v>1182</v>
      </c>
      <c r="Y245" s="52">
        <f t="shared" si="86"/>
        <v>1260</v>
      </c>
      <c r="Z245" s="52">
        <f t="shared" si="86"/>
        <v>1339</v>
      </c>
      <c r="AA245" s="52">
        <f t="shared" si="86"/>
        <v>1418</v>
      </c>
      <c r="AB245" s="52">
        <f t="shared" si="86"/>
        <v>1497</v>
      </c>
      <c r="AC245" s="82">
        <f t="shared" si="86"/>
        <v>1575</v>
      </c>
      <c r="AD245" s="52">
        <f t="shared" si="87"/>
        <v>1654</v>
      </c>
      <c r="AE245" s="52">
        <f t="shared" si="87"/>
        <v>1733</v>
      </c>
      <c r="AF245" s="52">
        <f t="shared" si="87"/>
        <v>1812</v>
      </c>
      <c r="AG245" s="52">
        <f t="shared" si="87"/>
        <v>1891</v>
      </c>
      <c r="AH245" s="86">
        <f t="shared" si="87"/>
        <v>1969</v>
      </c>
      <c r="AI245" s="52">
        <f t="shared" si="87"/>
        <v>2048</v>
      </c>
      <c r="AJ245" s="52">
        <f t="shared" si="87"/>
        <v>2127</v>
      </c>
      <c r="AK245" s="52">
        <f t="shared" si="87"/>
        <v>2206</v>
      </c>
      <c r="AL245" s="52">
        <f t="shared" si="87"/>
        <v>2285</v>
      </c>
      <c r="AM245" s="82">
        <f t="shared" si="87"/>
        <v>2364</v>
      </c>
      <c r="AN245" s="91">
        <f t="shared" si="87"/>
        <v>2757</v>
      </c>
    </row>
    <row r="246" spans="1:40" s="52" customFormat="1" x14ac:dyDescent="0.25">
      <c r="A246" s="52">
        <f>'Pokemon Data'!A245</f>
        <v>244</v>
      </c>
      <c r="B246" s="52" t="str">
        <f>'Pokemon Data'!B245</f>
        <v>Entei</v>
      </c>
      <c r="C246" s="57">
        <f>'Pokemon Data'!E245</f>
        <v>124</v>
      </c>
      <c r="D246" s="57">
        <f>'Pokemon Data'!I245</f>
        <v>207</v>
      </c>
      <c r="E246" s="57">
        <f>'Pokemon Data'!J245</f>
        <v>241</v>
      </c>
      <c r="F246" s="57">
        <f>'Pokemon Data'!K245</f>
        <v>195</v>
      </c>
      <c r="G246" s="57">
        <f t="shared" si="70"/>
        <v>222</v>
      </c>
      <c r="H246" s="57">
        <f t="shared" si="71"/>
        <v>256</v>
      </c>
      <c r="I246" s="57">
        <f t="shared" si="72"/>
        <v>210</v>
      </c>
      <c r="J246" s="82">
        <f t="shared" si="85"/>
        <v>48</v>
      </c>
      <c r="K246" s="52">
        <f t="shared" si="85"/>
        <v>153</v>
      </c>
      <c r="L246" s="52">
        <f t="shared" si="85"/>
        <v>257</v>
      </c>
      <c r="M246" s="52">
        <f t="shared" si="85"/>
        <v>361</v>
      </c>
      <c r="N246" s="86">
        <f t="shared" si="85"/>
        <v>465</v>
      </c>
      <c r="O246" s="52">
        <f t="shared" si="85"/>
        <v>569</v>
      </c>
      <c r="P246" s="52">
        <f t="shared" si="85"/>
        <v>674</v>
      </c>
      <c r="Q246" s="52">
        <f t="shared" si="85"/>
        <v>778</v>
      </c>
      <c r="R246" s="52">
        <f t="shared" si="85"/>
        <v>882</v>
      </c>
      <c r="S246" s="82">
        <f t="shared" si="85"/>
        <v>986</v>
      </c>
      <c r="T246" s="52">
        <f t="shared" si="86"/>
        <v>1085</v>
      </c>
      <c r="U246" s="52">
        <f t="shared" si="86"/>
        <v>1183</v>
      </c>
      <c r="V246" s="52">
        <f t="shared" si="86"/>
        <v>1282</v>
      </c>
      <c r="W246" s="52">
        <f t="shared" si="86"/>
        <v>1381</v>
      </c>
      <c r="X246" s="86">
        <f t="shared" si="86"/>
        <v>1479</v>
      </c>
      <c r="Y246" s="52">
        <f t="shared" si="86"/>
        <v>1578</v>
      </c>
      <c r="Z246" s="52">
        <f t="shared" si="86"/>
        <v>1676</v>
      </c>
      <c r="AA246" s="52">
        <f t="shared" si="86"/>
        <v>1775</v>
      </c>
      <c r="AB246" s="52">
        <f t="shared" si="86"/>
        <v>1874</v>
      </c>
      <c r="AC246" s="82">
        <f t="shared" si="86"/>
        <v>1972</v>
      </c>
      <c r="AD246" s="52">
        <f t="shared" si="87"/>
        <v>2071</v>
      </c>
      <c r="AE246" s="52">
        <f t="shared" si="87"/>
        <v>2170</v>
      </c>
      <c r="AF246" s="52">
        <f t="shared" si="87"/>
        <v>2268</v>
      </c>
      <c r="AG246" s="52">
        <f t="shared" si="87"/>
        <v>2367</v>
      </c>
      <c r="AH246" s="86">
        <f t="shared" si="87"/>
        <v>2466</v>
      </c>
      <c r="AI246" s="52">
        <f t="shared" si="87"/>
        <v>2564</v>
      </c>
      <c r="AJ246" s="52">
        <f t="shared" si="87"/>
        <v>2663</v>
      </c>
      <c r="AK246" s="52">
        <f t="shared" si="87"/>
        <v>2761</v>
      </c>
      <c r="AL246" s="52">
        <f t="shared" si="87"/>
        <v>2860</v>
      </c>
      <c r="AM246" s="82">
        <f t="shared" si="87"/>
        <v>2959</v>
      </c>
      <c r="AN246" s="91">
        <f t="shared" si="87"/>
        <v>3452</v>
      </c>
    </row>
    <row r="247" spans="1:40" s="52" customFormat="1" x14ac:dyDescent="0.25">
      <c r="A247" s="52">
        <f>'Pokemon Data'!A246</f>
        <v>245</v>
      </c>
      <c r="B247" s="52" t="str">
        <f>'Pokemon Data'!B246</f>
        <v>Suicune</v>
      </c>
      <c r="C247" s="57">
        <f>'Pokemon Data'!E246</f>
        <v>125</v>
      </c>
      <c r="D247" s="57">
        <f>'Pokemon Data'!I246</f>
        <v>251</v>
      </c>
      <c r="E247" s="57">
        <f>'Pokemon Data'!J246</f>
        <v>235</v>
      </c>
      <c r="F247" s="57">
        <f>'Pokemon Data'!K246</f>
        <v>171</v>
      </c>
      <c r="G247" s="57">
        <f t="shared" si="70"/>
        <v>266</v>
      </c>
      <c r="H247" s="57">
        <f t="shared" si="71"/>
        <v>250</v>
      </c>
      <c r="I247" s="57">
        <f t="shared" si="72"/>
        <v>186</v>
      </c>
      <c r="J247" s="82">
        <f t="shared" si="85"/>
        <v>49</v>
      </c>
      <c r="K247" s="52">
        <f t="shared" si="85"/>
        <v>153</v>
      </c>
      <c r="L247" s="52">
        <f t="shared" si="85"/>
        <v>258</v>
      </c>
      <c r="M247" s="52">
        <f t="shared" si="85"/>
        <v>363</v>
      </c>
      <c r="N247" s="86">
        <f t="shared" si="85"/>
        <v>468</v>
      </c>
      <c r="O247" s="52">
        <f t="shared" si="85"/>
        <v>573</v>
      </c>
      <c r="P247" s="52">
        <f t="shared" si="85"/>
        <v>678</v>
      </c>
      <c r="Q247" s="52">
        <f t="shared" si="85"/>
        <v>782</v>
      </c>
      <c r="R247" s="52">
        <f t="shared" si="85"/>
        <v>887</v>
      </c>
      <c r="S247" s="82">
        <f t="shared" si="85"/>
        <v>992</v>
      </c>
      <c r="T247" s="52">
        <f t="shared" si="86"/>
        <v>1091</v>
      </c>
      <c r="U247" s="52">
        <f t="shared" si="86"/>
        <v>1191</v>
      </c>
      <c r="V247" s="52">
        <f t="shared" si="86"/>
        <v>1290</v>
      </c>
      <c r="W247" s="52">
        <f t="shared" si="86"/>
        <v>1389</v>
      </c>
      <c r="X247" s="86">
        <f t="shared" si="86"/>
        <v>1488</v>
      </c>
      <c r="Y247" s="52">
        <f t="shared" si="86"/>
        <v>1587</v>
      </c>
      <c r="Z247" s="52">
        <f t="shared" si="86"/>
        <v>1686</v>
      </c>
      <c r="AA247" s="52">
        <f t="shared" si="86"/>
        <v>1786</v>
      </c>
      <c r="AB247" s="52">
        <f t="shared" si="86"/>
        <v>1885</v>
      </c>
      <c r="AC247" s="82">
        <f t="shared" si="86"/>
        <v>1984</v>
      </c>
      <c r="AD247" s="52">
        <f t="shared" si="87"/>
        <v>2083</v>
      </c>
      <c r="AE247" s="52">
        <f t="shared" si="87"/>
        <v>2183</v>
      </c>
      <c r="AF247" s="52">
        <f t="shared" si="87"/>
        <v>2282</v>
      </c>
      <c r="AG247" s="52">
        <f t="shared" si="87"/>
        <v>2381</v>
      </c>
      <c r="AH247" s="86">
        <f t="shared" si="87"/>
        <v>2480</v>
      </c>
      <c r="AI247" s="52">
        <f t="shared" si="87"/>
        <v>2580</v>
      </c>
      <c r="AJ247" s="52">
        <f t="shared" si="87"/>
        <v>2679</v>
      </c>
      <c r="AK247" s="52">
        <f t="shared" si="87"/>
        <v>2778</v>
      </c>
      <c r="AL247" s="52">
        <f t="shared" si="87"/>
        <v>2877</v>
      </c>
      <c r="AM247" s="82">
        <f t="shared" si="87"/>
        <v>2977</v>
      </c>
      <c r="AN247" s="91">
        <f t="shared" si="87"/>
        <v>3473</v>
      </c>
    </row>
    <row r="248" spans="1:40" s="52" customFormat="1" x14ac:dyDescent="0.25">
      <c r="A248" s="52">
        <f>'Pokemon Data'!A247</f>
        <v>246</v>
      </c>
      <c r="B248" s="52" t="str">
        <f>'Pokemon Data'!B247</f>
        <v>Larvitar</v>
      </c>
      <c r="C248" s="57">
        <f>'Pokemon Data'!E247</f>
        <v>126</v>
      </c>
      <c r="D248" s="57">
        <f>'Pokemon Data'!I247</f>
        <v>225</v>
      </c>
      <c r="E248" s="57">
        <f>'Pokemon Data'!J247</f>
        <v>180</v>
      </c>
      <c r="F248" s="57">
        <f>'Pokemon Data'!K247</f>
        <v>235</v>
      </c>
      <c r="G248" s="57">
        <f t="shared" si="70"/>
        <v>240</v>
      </c>
      <c r="H248" s="57">
        <f t="shared" si="71"/>
        <v>195</v>
      </c>
      <c r="I248" s="57">
        <f t="shared" si="72"/>
        <v>250</v>
      </c>
      <c r="J248" s="82">
        <f t="shared" si="85"/>
        <v>42</v>
      </c>
      <c r="K248" s="52">
        <f t="shared" si="85"/>
        <v>132</v>
      </c>
      <c r="L248" s="52">
        <f t="shared" si="85"/>
        <v>222</v>
      </c>
      <c r="M248" s="52">
        <f t="shared" si="85"/>
        <v>312</v>
      </c>
      <c r="N248" s="86">
        <f t="shared" si="85"/>
        <v>402</v>
      </c>
      <c r="O248" s="52">
        <f t="shared" si="85"/>
        <v>492</v>
      </c>
      <c r="P248" s="52">
        <f t="shared" si="85"/>
        <v>582</v>
      </c>
      <c r="Q248" s="52">
        <f t="shared" si="85"/>
        <v>672</v>
      </c>
      <c r="R248" s="52">
        <f t="shared" si="85"/>
        <v>762</v>
      </c>
      <c r="S248" s="82">
        <f t="shared" si="85"/>
        <v>852</v>
      </c>
      <c r="T248" s="52">
        <f t="shared" si="86"/>
        <v>937</v>
      </c>
      <c r="U248" s="52">
        <f t="shared" si="86"/>
        <v>1023</v>
      </c>
      <c r="V248" s="52">
        <f t="shared" si="86"/>
        <v>1108</v>
      </c>
      <c r="W248" s="52">
        <f t="shared" si="86"/>
        <v>1193</v>
      </c>
      <c r="X248" s="86">
        <f t="shared" si="86"/>
        <v>1278</v>
      </c>
      <c r="Y248" s="52">
        <f t="shared" si="86"/>
        <v>1363</v>
      </c>
      <c r="Z248" s="52">
        <f t="shared" si="86"/>
        <v>1449</v>
      </c>
      <c r="AA248" s="52">
        <f t="shared" si="86"/>
        <v>1534</v>
      </c>
      <c r="AB248" s="52">
        <f t="shared" si="86"/>
        <v>1619</v>
      </c>
      <c r="AC248" s="82">
        <f t="shared" si="86"/>
        <v>1704</v>
      </c>
      <c r="AD248" s="52">
        <f t="shared" si="87"/>
        <v>1789</v>
      </c>
      <c r="AE248" s="52">
        <f t="shared" si="87"/>
        <v>1875</v>
      </c>
      <c r="AF248" s="52">
        <f t="shared" si="87"/>
        <v>1960</v>
      </c>
      <c r="AG248" s="52">
        <f t="shared" si="87"/>
        <v>2045</v>
      </c>
      <c r="AH248" s="86">
        <f t="shared" si="87"/>
        <v>2130</v>
      </c>
      <c r="AI248" s="52">
        <f t="shared" si="87"/>
        <v>2216</v>
      </c>
      <c r="AJ248" s="52">
        <f t="shared" si="87"/>
        <v>2301</v>
      </c>
      <c r="AK248" s="52">
        <f t="shared" si="87"/>
        <v>2386</v>
      </c>
      <c r="AL248" s="52">
        <f t="shared" si="87"/>
        <v>2472</v>
      </c>
      <c r="AM248" s="82">
        <f t="shared" si="87"/>
        <v>2557</v>
      </c>
      <c r="AN248" s="91">
        <f t="shared" si="87"/>
        <v>2983</v>
      </c>
    </row>
    <row r="249" spans="1:40" s="52" customFormat="1" x14ac:dyDescent="0.25">
      <c r="A249" s="52">
        <f>'Pokemon Data'!A248</f>
        <v>247</v>
      </c>
      <c r="B249" s="52" t="str">
        <f>'Pokemon Data'!B248</f>
        <v>Pupitar</v>
      </c>
      <c r="C249" s="57">
        <f>'Pokemon Data'!E248</f>
        <v>126</v>
      </c>
      <c r="D249" s="57">
        <f>'Pokemon Data'!I248</f>
        <v>137</v>
      </c>
      <c r="E249" s="57">
        <f>'Pokemon Data'!J248</f>
        <v>115</v>
      </c>
      <c r="F249" s="57">
        <f>'Pokemon Data'!K248</f>
        <v>93</v>
      </c>
      <c r="G249" s="57">
        <f t="shared" si="70"/>
        <v>152</v>
      </c>
      <c r="H249" s="57">
        <f t="shared" si="71"/>
        <v>130</v>
      </c>
      <c r="I249" s="57">
        <f t="shared" si="72"/>
        <v>108</v>
      </c>
      <c r="J249" s="82">
        <f t="shared" si="85"/>
        <v>14</v>
      </c>
      <c r="K249" s="52">
        <f t="shared" si="85"/>
        <v>46</v>
      </c>
      <c r="L249" s="52">
        <f t="shared" si="85"/>
        <v>77</v>
      </c>
      <c r="M249" s="52">
        <f t="shared" si="85"/>
        <v>108</v>
      </c>
      <c r="N249" s="86">
        <f t="shared" si="85"/>
        <v>140</v>
      </c>
      <c r="O249" s="52">
        <f t="shared" si="85"/>
        <v>171</v>
      </c>
      <c r="P249" s="52">
        <f t="shared" si="85"/>
        <v>203</v>
      </c>
      <c r="Q249" s="52">
        <f t="shared" si="85"/>
        <v>234</v>
      </c>
      <c r="R249" s="52">
        <f t="shared" si="85"/>
        <v>265</v>
      </c>
      <c r="S249" s="82">
        <f t="shared" si="85"/>
        <v>297</v>
      </c>
      <c r="T249" s="52">
        <f t="shared" si="86"/>
        <v>327</v>
      </c>
      <c r="U249" s="52">
        <f t="shared" si="86"/>
        <v>356</v>
      </c>
      <c r="V249" s="52">
        <f t="shared" si="86"/>
        <v>386</v>
      </c>
      <c r="W249" s="52">
        <f t="shared" si="86"/>
        <v>416</v>
      </c>
      <c r="X249" s="86">
        <f t="shared" si="86"/>
        <v>445</v>
      </c>
      <c r="Y249" s="52">
        <f t="shared" si="86"/>
        <v>475</v>
      </c>
      <c r="Z249" s="52">
        <f t="shared" si="86"/>
        <v>505</v>
      </c>
      <c r="AA249" s="52">
        <f t="shared" si="86"/>
        <v>535</v>
      </c>
      <c r="AB249" s="52">
        <f t="shared" si="86"/>
        <v>564</v>
      </c>
      <c r="AC249" s="82">
        <f t="shared" si="86"/>
        <v>594</v>
      </c>
      <c r="AD249" s="52">
        <f t="shared" si="87"/>
        <v>624</v>
      </c>
      <c r="AE249" s="52">
        <f t="shared" si="87"/>
        <v>653</v>
      </c>
      <c r="AF249" s="52">
        <f t="shared" si="87"/>
        <v>683</v>
      </c>
      <c r="AG249" s="52">
        <f t="shared" si="87"/>
        <v>713</v>
      </c>
      <c r="AH249" s="86">
        <f t="shared" si="87"/>
        <v>743</v>
      </c>
      <c r="AI249" s="52">
        <f t="shared" si="87"/>
        <v>772</v>
      </c>
      <c r="AJ249" s="52">
        <f t="shared" si="87"/>
        <v>802</v>
      </c>
      <c r="AK249" s="52">
        <f t="shared" si="87"/>
        <v>832</v>
      </c>
      <c r="AL249" s="52">
        <f t="shared" si="87"/>
        <v>862</v>
      </c>
      <c r="AM249" s="82">
        <f t="shared" si="87"/>
        <v>891</v>
      </c>
      <c r="AN249" s="91">
        <f t="shared" si="87"/>
        <v>1040</v>
      </c>
    </row>
    <row r="250" spans="1:40" s="52" customFormat="1" x14ac:dyDescent="0.25">
      <c r="A250" s="52">
        <f>'Pokemon Data'!A249</f>
        <v>248</v>
      </c>
      <c r="B250" s="52" t="str">
        <f>'Pokemon Data'!B249</f>
        <v>Tyranitar</v>
      </c>
      <c r="C250" s="57">
        <f>'Pokemon Data'!E249</f>
        <v>126</v>
      </c>
      <c r="D250" s="57">
        <f>'Pokemon Data'!I249</f>
        <v>172</v>
      </c>
      <c r="E250" s="57">
        <f>'Pokemon Data'!J249</f>
        <v>155</v>
      </c>
      <c r="F250" s="57">
        <f>'Pokemon Data'!K249</f>
        <v>133</v>
      </c>
      <c r="G250" s="57">
        <f t="shared" si="70"/>
        <v>187</v>
      </c>
      <c r="H250" s="57">
        <f t="shared" si="71"/>
        <v>170</v>
      </c>
      <c r="I250" s="57">
        <f t="shared" si="72"/>
        <v>148</v>
      </c>
      <c r="J250" s="82">
        <f t="shared" si="85"/>
        <v>24</v>
      </c>
      <c r="K250" s="52">
        <f t="shared" si="85"/>
        <v>78</v>
      </c>
      <c r="L250" s="52">
        <f t="shared" si="85"/>
        <v>131</v>
      </c>
      <c r="M250" s="52">
        <f t="shared" si="85"/>
        <v>184</v>
      </c>
      <c r="N250" s="86">
        <f t="shared" si="85"/>
        <v>238</v>
      </c>
      <c r="O250" s="52">
        <f t="shared" si="85"/>
        <v>291</v>
      </c>
      <c r="P250" s="52">
        <f t="shared" si="85"/>
        <v>344</v>
      </c>
      <c r="Q250" s="52">
        <f t="shared" si="85"/>
        <v>398</v>
      </c>
      <c r="R250" s="52">
        <f t="shared" si="85"/>
        <v>451</v>
      </c>
      <c r="S250" s="82">
        <f t="shared" si="85"/>
        <v>504</v>
      </c>
      <c r="T250" s="52">
        <f t="shared" si="86"/>
        <v>555</v>
      </c>
      <c r="U250" s="52">
        <f t="shared" si="86"/>
        <v>605</v>
      </c>
      <c r="V250" s="52">
        <f t="shared" si="86"/>
        <v>656</v>
      </c>
      <c r="W250" s="52">
        <f t="shared" si="86"/>
        <v>706</v>
      </c>
      <c r="X250" s="86">
        <f t="shared" si="86"/>
        <v>757</v>
      </c>
      <c r="Y250" s="52">
        <f t="shared" si="86"/>
        <v>807</v>
      </c>
      <c r="Z250" s="52">
        <f t="shared" si="86"/>
        <v>857</v>
      </c>
      <c r="AA250" s="52">
        <f t="shared" si="86"/>
        <v>908</v>
      </c>
      <c r="AB250" s="52">
        <f t="shared" si="86"/>
        <v>958</v>
      </c>
      <c r="AC250" s="82">
        <f t="shared" si="86"/>
        <v>1009</v>
      </c>
      <c r="AD250" s="52">
        <f t="shared" si="87"/>
        <v>1059</v>
      </c>
      <c r="AE250" s="52">
        <f t="shared" si="87"/>
        <v>1110</v>
      </c>
      <c r="AF250" s="52">
        <f t="shared" si="87"/>
        <v>1160</v>
      </c>
      <c r="AG250" s="52">
        <f t="shared" si="87"/>
        <v>1211</v>
      </c>
      <c r="AH250" s="86">
        <f t="shared" si="87"/>
        <v>1261</v>
      </c>
      <c r="AI250" s="52">
        <f t="shared" si="87"/>
        <v>1312</v>
      </c>
      <c r="AJ250" s="52">
        <f t="shared" si="87"/>
        <v>1362</v>
      </c>
      <c r="AK250" s="52">
        <f t="shared" si="87"/>
        <v>1413</v>
      </c>
      <c r="AL250" s="52">
        <f t="shared" si="87"/>
        <v>1463</v>
      </c>
      <c r="AM250" s="82">
        <f t="shared" si="87"/>
        <v>1514</v>
      </c>
      <c r="AN250" s="91">
        <f t="shared" si="87"/>
        <v>1766</v>
      </c>
    </row>
    <row r="251" spans="1:40" s="52" customFormat="1" x14ac:dyDescent="0.25">
      <c r="A251" s="52">
        <f>'Pokemon Data'!A250</f>
        <v>249</v>
      </c>
      <c r="B251" s="52" t="str">
        <f>'Pokemon Data'!B250</f>
        <v>Lugia</v>
      </c>
      <c r="C251" s="57">
        <f>'Pokemon Data'!E250</f>
        <v>127</v>
      </c>
      <c r="D251" s="57">
        <f>'Pokemon Data'!I250</f>
        <v>225</v>
      </c>
      <c r="E251" s="57">
        <f>'Pokemon Data'!J250</f>
        <v>251</v>
      </c>
      <c r="F251" s="57">
        <f>'Pokemon Data'!K250</f>
        <v>207</v>
      </c>
      <c r="G251" s="57">
        <f t="shared" si="70"/>
        <v>240</v>
      </c>
      <c r="H251" s="57">
        <f t="shared" si="71"/>
        <v>266</v>
      </c>
      <c r="I251" s="57">
        <f t="shared" si="72"/>
        <v>222</v>
      </c>
      <c r="J251" s="82">
        <f t="shared" si="85"/>
        <v>54</v>
      </c>
      <c r="K251" s="52">
        <f t="shared" si="85"/>
        <v>170</v>
      </c>
      <c r="L251" s="52">
        <f t="shared" si="85"/>
        <v>285</v>
      </c>
      <c r="M251" s="52">
        <f t="shared" si="85"/>
        <v>401</v>
      </c>
      <c r="N251" s="86">
        <f t="shared" si="85"/>
        <v>517</v>
      </c>
      <c r="O251" s="52">
        <f t="shared" si="85"/>
        <v>633</v>
      </c>
      <c r="P251" s="52">
        <f t="shared" si="85"/>
        <v>748</v>
      </c>
      <c r="Q251" s="52">
        <f t="shared" si="85"/>
        <v>864</v>
      </c>
      <c r="R251" s="52">
        <f t="shared" si="85"/>
        <v>980</v>
      </c>
      <c r="S251" s="82">
        <f t="shared" si="85"/>
        <v>1096</v>
      </c>
      <c r="T251" s="52">
        <f t="shared" si="86"/>
        <v>1205</v>
      </c>
      <c r="U251" s="52">
        <f t="shared" si="86"/>
        <v>1315</v>
      </c>
      <c r="V251" s="52">
        <f t="shared" si="86"/>
        <v>1424</v>
      </c>
      <c r="W251" s="52">
        <f t="shared" si="86"/>
        <v>1534</v>
      </c>
      <c r="X251" s="86">
        <f t="shared" si="86"/>
        <v>1643</v>
      </c>
      <c r="Y251" s="52">
        <f t="shared" si="86"/>
        <v>1753</v>
      </c>
      <c r="Z251" s="52">
        <f t="shared" si="86"/>
        <v>1862</v>
      </c>
      <c r="AA251" s="52">
        <f t="shared" si="86"/>
        <v>1972</v>
      </c>
      <c r="AB251" s="52">
        <f t="shared" si="86"/>
        <v>2081</v>
      </c>
      <c r="AC251" s="82">
        <f t="shared" si="86"/>
        <v>2191</v>
      </c>
      <c r="AD251" s="52">
        <f t="shared" si="87"/>
        <v>2300</v>
      </c>
      <c r="AE251" s="52">
        <f t="shared" si="87"/>
        <v>2410</v>
      </c>
      <c r="AF251" s="52">
        <f t="shared" si="87"/>
        <v>2520</v>
      </c>
      <c r="AG251" s="52">
        <f t="shared" si="87"/>
        <v>2629</v>
      </c>
      <c r="AH251" s="86">
        <f t="shared" si="87"/>
        <v>2739</v>
      </c>
      <c r="AI251" s="52">
        <f t="shared" si="87"/>
        <v>2848</v>
      </c>
      <c r="AJ251" s="52">
        <f t="shared" si="87"/>
        <v>2958</v>
      </c>
      <c r="AK251" s="52">
        <f t="shared" si="87"/>
        <v>3068</v>
      </c>
      <c r="AL251" s="52">
        <f t="shared" si="87"/>
        <v>3177</v>
      </c>
      <c r="AM251" s="82">
        <f t="shared" si="87"/>
        <v>3287</v>
      </c>
      <c r="AN251" s="91">
        <f t="shared" si="87"/>
        <v>3834</v>
      </c>
    </row>
    <row r="252" spans="1:40" s="52" customFormat="1" x14ac:dyDescent="0.25">
      <c r="A252" s="52">
        <f>'Pokemon Data'!A251</f>
        <v>250</v>
      </c>
      <c r="B252" s="52" t="str">
        <f>'Pokemon Data'!B251</f>
        <v>Ho-Oh</v>
      </c>
      <c r="C252" s="57">
        <f>'Pokemon Data'!E251</f>
        <v>128</v>
      </c>
      <c r="D252" s="57">
        <f>'Pokemon Data'!I251</f>
        <v>235</v>
      </c>
      <c r="E252" s="57">
        <f>'Pokemon Data'!J251</f>
        <v>193</v>
      </c>
      <c r="F252" s="57">
        <f>'Pokemon Data'!K251</f>
        <v>310</v>
      </c>
      <c r="G252" s="57">
        <f t="shared" si="70"/>
        <v>250</v>
      </c>
      <c r="H252" s="57">
        <f t="shared" si="71"/>
        <v>208</v>
      </c>
      <c r="I252" s="57">
        <f t="shared" si="72"/>
        <v>325</v>
      </c>
      <c r="J252" s="82">
        <f t="shared" si="85"/>
        <v>52</v>
      </c>
      <c r="K252" s="52">
        <f t="shared" si="85"/>
        <v>164</v>
      </c>
      <c r="L252" s="52">
        <f t="shared" si="85"/>
        <v>275</v>
      </c>
      <c r="M252" s="52">
        <f t="shared" si="85"/>
        <v>387</v>
      </c>
      <c r="N252" s="86">
        <f t="shared" si="85"/>
        <v>499</v>
      </c>
      <c r="O252" s="52">
        <f t="shared" si="85"/>
        <v>611</v>
      </c>
      <c r="P252" s="52">
        <f t="shared" si="85"/>
        <v>723</v>
      </c>
      <c r="Q252" s="52">
        <f t="shared" si="85"/>
        <v>834</v>
      </c>
      <c r="R252" s="52">
        <f t="shared" si="85"/>
        <v>946</v>
      </c>
      <c r="S252" s="82">
        <f t="shared" si="85"/>
        <v>1058</v>
      </c>
      <c r="T252" s="52">
        <f t="shared" si="86"/>
        <v>1164</v>
      </c>
      <c r="U252" s="52">
        <f t="shared" si="86"/>
        <v>1269</v>
      </c>
      <c r="V252" s="52">
        <f t="shared" si="86"/>
        <v>1375</v>
      </c>
      <c r="W252" s="52">
        <f t="shared" si="86"/>
        <v>1481</v>
      </c>
      <c r="X252" s="86">
        <f t="shared" si="86"/>
        <v>1587</v>
      </c>
      <c r="Y252" s="52">
        <f t="shared" si="86"/>
        <v>1692</v>
      </c>
      <c r="Z252" s="52">
        <f t="shared" si="86"/>
        <v>1798</v>
      </c>
      <c r="AA252" s="52">
        <f t="shared" si="86"/>
        <v>1904</v>
      </c>
      <c r="AB252" s="52">
        <f t="shared" si="86"/>
        <v>2010</v>
      </c>
      <c r="AC252" s="82">
        <f t="shared" si="86"/>
        <v>2115</v>
      </c>
      <c r="AD252" s="52">
        <f t="shared" si="87"/>
        <v>2221</v>
      </c>
      <c r="AE252" s="52">
        <f t="shared" si="87"/>
        <v>2327</v>
      </c>
      <c r="AF252" s="52">
        <f t="shared" si="87"/>
        <v>2433</v>
      </c>
      <c r="AG252" s="52">
        <f t="shared" si="87"/>
        <v>2539</v>
      </c>
      <c r="AH252" s="86">
        <f t="shared" si="87"/>
        <v>2645</v>
      </c>
      <c r="AI252" s="52">
        <f t="shared" si="87"/>
        <v>2750</v>
      </c>
      <c r="AJ252" s="52">
        <f t="shared" si="87"/>
        <v>2856</v>
      </c>
      <c r="AK252" s="52">
        <f t="shared" si="87"/>
        <v>2962</v>
      </c>
      <c r="AL252" s="52">
        <f t="shared" si="87"/>
        <v>3068</v>
      </c>
      <c r="AM252" s="82">
        <f t="shared" si="87"/>
        <v>3174</v>
      </c>
      <c r="AN252" s="91">
        <f t="shared" si="87"/>
        <v>3703</v>
      </c>
    </row>
    <row r="253" spans="1:40" s="52" customFormat="1" x14ac:dyDescent="0.25">
      <c r="A253" s="52">
        <f>'Pokemon Data'!A252</f>
        <v>251</v>
      </c>
      <c r="B253" s="52" t="str">
        <f>'Pokemon Data'!B252</f>
        <v>Celebi</v>
      </c>
      <c r="C253" s="57">
        <f>'Pokemon Data'!E252</f>
        <v>129</v>
      </c>
      <c r="D253" s="57">
        <f>'Pokemon Data'!I252</f>
        <v>214</v>
      </c>
      <c r="E253" s="57">
        <f>'Pokemon Data'!J252</f>
        <v>239</v>
      </c>
      <c r="F253" s="57">
        <f>'Pokemon Data'!K252</f>
        <v>244</v>
      </c>
      <c r="G253" s="57">
        <f t="shared" si="70"/>
        <v>229</v>
      </c>
      <c r="H253" s="57">
        <f t="shared" si="71"/>
        <v>254</v>
      </c>
      <c r="I253" s="57">
        <f t="shared" si="72"/>
        <v>259</v>
      </c>
      <c r="J253" s="82">
        <f t="shared" si="85"/>
        <v>54</v>
      </c>
      <c r="K253" s="52">
        <f t="shared" si="85"/>
        <v>171</v>
      </c>
      <c r="L253" s="52">
        <f t="shared" si="85"/>
        <v>287</v>
      </c>
      <c r="M253" s="52">
        <f t="shared" si="85"/>
        <v>404</v>
      </c>
      <c r="N253" s="86">
        <f t="shared" si="85"/>
        <v>521</v>
      </c>
      <c r="O253" s="52">
        <f t="shared" si="85"/>
        <v>637</v>
      </c>
      <c r="P253" s="52">
        <f t="shared" si="85"/>
        <v>754</v>
      </c>
      <c r="Q253" s="52">
        <f t="shared" si="85"/>
        <v>870</v>
      </c>
      <c r="R253" s="52">
        <f t="shared" si="85"/>
        <v>987</v>
      </c>
      <c r="S253" s="82">
        <f t="shared" si="85"/>
        <v>1104</v>
      </c>
      <c r="T253" s="52">
        <f t="shared" si="86"/>
        <v>1214</v>
      </c>
      <c r="U253" s="52">
        <f t="shared" si="86"/>
        <v>1324</v>
      </c>
      <c r="V253" s="52">
        <f t="shared" si="86"/>
        <v>1435</v>
      </c>
      <c r="W253" s="52">
        <f t="shared" si="86"/>
        <v>1545</v>
      </c>
      <c r="X253" s="86">
        <f t="shared" si="86"/>
        <v>1655</v>
      </c>
      <c r="Y253" s="52">
        <f t="shared" si="86"/>
        <v>1766</v>
      </c>
      <c r="Z253" s="52">
        <f t="shared" si="86"/>
        <v>1876</v>
      </c>
      <c r="AA253" s="52">
        <f t="shared" si="86"/>
        <v>1986</v>
      </c>
      <c r="AB253" s="52">
        <f t="shared" si="86"/>
        <v>2097</v>
      </c>
      <c r="AC253" s="82">
        <f t="shared" si="86"/>
        <v>2207</v>
      </c>
      <c r="AD253" s="52">
        <f t="shared" si="87"/>
        <v>2318</v>
      </c>
      <c r="AE253" s="52">
        <f t="shared" si="87"/>
        <v>2428</v>
      </c>
      <c r="AF253" s="52">
        <f t="shared" si="87"/>
        <v>2538</v>
      </c>
      <c r="AG253" s="52">
        <f t="shared" si="87"/>
        <v>2649</v>
      </c>
      <c r="AH253" s="86">
        <f t="shared" si="87"/>
        <v>2759</v>
      </c>
      <c r="AI253" s="52">
        <f t="shared" si="87"/>
        <v>2870</v>
      </c>
      <c r="AJ253" s="52">
        <f t="shared" si="87"/>
        <v>2980</v>
      </c>
      <c r="AK253" s="52">
        <f t="shared" si="87"/>
        <v>3090</v>
      </c>
      <c r="AL253" s="52">
        <f t="shared" si="87"/>
        <v>3201</v>
      </c>
      <c r="AM253" s="82">
        <f t="shared" si="87"/>
        <v>3311</v>
      </c>
      <c r="AN253" s="91">
        <f t="shared" si="87"/>
        <v>3863</v>
      </c>
    </row>
    <row r="254" spans="1:40" x14ac:dyDescent="0.25">
      <c r="A254" s="52">
        <f>'Pokemon Data'!A253</f>
        <v>252</v>
      </c>
      <c r="B254" s="52" t="str">
        <f>'Pokemon Data'!B253</f>
        <v>Treecko</v>
      </c>
      <c r="C254" s="57">
        <f>'Pokemon Data'!E253</f>
        <v>130</v>
      </c>
      <c r="D254" s="57">
        <f>'Pokemon Data'!I253</f>
        <v>225</v>
      </c>
      <c r="E254" s="57">
        <f>'Pokemon Data'!J253</f>
        <v>210</v>
      </c>
      <c r="F254" s="57">
        <f>'Pokemon Data'!K253</f>
        <v>210</v>
      </c>
      <c r="G254" s="57">
        <f t="shared" ref="G254:G317" si="88">D254+15</f>
        <v>240</v>
      </c>
      <c r="H254" s="57">
        <f t="shared" ref="H254:H317" si="89">E254+15</f>
        <v>225</v>
      </c>
      <c r="I254" s="57">
        <f t="shared" ref="I254:I317" si="90">F254+15</f>
        <v>225</v>
      </c>
      <c r="J254" s="82">
        <f t="shared" si="85"/>
        <v>46</v>
      </c>
      <c r="K254" s="52">
        <f>MAX(10,INT(SQRT($G254*$I254)*$H254*K$1^2/10))</f>
        <v>144</v>
      </c>
      <c r="L254" s="52">
        <f t="shared" si="85"/>
        <v>243</v>
      </c>
      <c r="M254" s="52">
        <f t="shared" si="85"/>
        <v>341</v>
      </c>
      <c r="N254" s="86">
        <f t="shared" si="85"/>
        <v>440</v>
      </c>
      <c r="O254" s="52">
        <f t="shared" si="85"/>
        <v>539</v>
      </c>
      <c r="P254" s="52">
        <f t="shared" si="85"/>
        <v>637</v>
      </c>
      <c r="Q254" s="52">
        <f t="shared" si="85"/>
        <v>736</v>
      </c>
      <c r="R254" s="52">
        <f t="shared" si="85"/>
        <v>834</v>
      </c>
      <c r="S254" s="82">
        <f t="shared" si="85"/>
        <v>933</v>
      </c>
      <c r="T254" s="52">
        <f t="shared" si="86"/>
        <v>1026</v>
      </c>
      <c r="U254" s="52">
        <f t="shared" si="86"/>
        <v>1119</v>
      </c>
      <c r="V254" s="52">
        <f t="shared" si="86"/>
        <v>1213</v>
      </c>
      <c r="W254" s="52">
        <f t="shared" si="86"/>
        <v>1306</v>
      </c>
      <c r="X254" s="86">
        <f t="shared" si="86"/>
        <v>1399</v>
      </c>
      <c r="Y254" s="52">
        <f t="shared" si="86"/>
        <v>1492</v>
      </c>
      <c r="Z254" s="52">
        <f t="shared" si="86"/>
        <v>1586</v>
      </c>
      <c r="AA254" s="52">
        <f t="shared" si="86"/>
        <v>1679</v>
      </c>
      <c r="AB254" s="52">
        <f t="shared" si="86"/>
        <v>1772</v>
      </c>
      <c r="AC254" s="82">
        <f t="shared" si="86"/>
        <v>1865</v>
      </c>
      <c r="AD254" s="52">
        <f t="shared" si="87"/>
        <v>1959</v>
      </c>
      <c r="AE254" s="52">
        <f t="shared" si="87"/>
        <v>2052</v>
      </c>
      <c r="AF254" s="52">
        <f t="shared" si="87"/>
        <v>2145</v>
      </c>
      <c r="AG254" s="52">
        <f t="shared" si="87"/>
        <v>2239</v>
      </c>
      <c r="AH254" s="86">
        <f t="shared" si="87"/>
        <v>2332</v>
      </c>
      <c r="AI254" s="52">
        <f t="shared" si="87"/>
        <v>2425</v>
      </c>
      <c r="AJ254" s="52">
        <f t="shared" si="87"/>
        <v>2519</v>
      </c>
      <c r="AK254" s="52">
        <f t="shared" si="87"/>
        <v>2612</v>
      </c>
      <c r="AL254" s="52">
        <f t="shared" si="87"/>
        <v>2705</v>
      </c>
      <c r="AM254" s="82">
        <f t="shared" si="87"/>
        <v>2799</v>
      </c>
      <c r="AN254" s="91">
        <f t="shared" si="87"/>
        <v>3265</v>
      </c>
    </row>
    <row r="255" spans="1:40" x14ac:dyDescent="0.25">
      <c r="A255" s="52">
        <f>'Pokemon Data'!A254</f>
        <v>253</v>
      </c>
      <c r="B255" s="52" t="str">
        <f>'Pokemon Data'!B254</f>
        <v>Grovyle</v>
      </c>
      <c r="C255" s="57">
        <f>'Pokemon Data'!E254</f>
        <v>130</v>
      </c>
      <c r="D255" s="57">
        <f>'Pokemon Data'!I254</f>
        <v>120</v>
      </c>
      <c r="E255" s="57">
        <f>'Pokemon Data'!J254</f>
        <v>124</v>
      </c>
      <c r="F255" s="57">
        <f>'Pokemon Data'!K254</f>
        <v>94</v>
      </c>
      <c r="G255" s="57">
        <f t="shared" si="88"/>
        <v>135</v>
      </c>
      <c r="H255" s="57">
        <f t="shared" si="89"/>
        <v>139</v>
      </c>
      <c r="I255" s="57">
        <f t="shared" si="90"/>
        <v>109</v>
      </c>
      <c r="J255" s="82">
        <f t="shared" si="85"/>
        <v>14</v>
      </c>
      <c r="K255" s="52">
        <f t="shared" si="85"/>
        <v>46</v>
      </c>
      <c r="L255" s="52">
        <f t="shared" si="85"/>
        <v>78</v>
      </c>
      <c r="M255" s="52">
        <f t="shared" si="85"/>
        <v>110</v>
      </c>
      <c r="N255" s="86">
        <f t="shared" si="85"/>
        <v>142</v>
      </c>
      <c r="O255" s="52">
        <f t="shared" si="85"/>
        <v>173</v>
      </c>
      <c r="P255" s="52">
        <f t="shared" si="85"/>
        <v>205</v>
      </c>
      <c r="Q255" s="52">
        <f t="shared" si="85"/>
        <v>237</v>
      </c>
      <c r="R255" s="52">
        <f t="shared" si="85"/>
        <v>269</v>
      </c>
      <c r="S255" s="82">
        <f t="shared" si="85"/>
        <v>300</v>
      </c>
      <c r="T255" s="52">
        <f t="shared" si="86"/>
        <v>331</v>
      </c>
      <c r="U255" s="52">
        <f t="shared" si="86"/>
        <v>361</v>
      </c>
      <c r="V255" s="52">
        <f t="shared" si="86"/>
        <v>391</v>
      </c>
      <c r="W255" s="52">
        <f t="shared" si="86"/>
        <v>421</v>
      </c>
      <c r="X255" s="86">
        <f t="shared" si="86"/>
        <v>451</v>
      </c>
      <c r="Y255" s="52">
        <f t="shared" si="86"/>
        <v>481</v>
      </c>
      <c r="Z255" s="52">
        <f t="shared" si="86"/>
        <v>511</v>
      </c>
      <c r="AA255" s="52">
        <f t="shared" si="86"/>
        <v>541</v>
      </c>
      <c r="AB255" s="52">
        <f t="shared" si="86"/>
        <v>571</v>
      </c>
      <c r="AC255" s="82">
        <f t="shared" si="86"/>
        <v>601</v>
      </c>
      <c r="AD255" s="52">
        <f t="shared" si="87"/>
        <v>631</v>
      </c>
      <c r="AE255" s="52">
        <f t="shared" si="87"/>
        <v>661</v>
      </c>
      <c r="AF255" s="52">
        <f t="shared" si="87"/>
        <v>692</v>
      </c>
      <c r="AG255" s="52">
        <f t="shared" si="87"/>
        <v>722</v>
      </c>
      <c r="AH255" s="86">
        <f t="shared" si="87"/>
        <v>752</v>
      </c>
      <c r="AI255" s="52">
        <f t="shared" si="87"/>
        <v>782</v>
      </c>
      <c r="AJ255" s="52">
        <f t="shared" si="87"/>
        <v>812</v>
      </c>
      <c r="AK255" s="52">
        <f t="shared" si="87"/>
        <v>842</v>
      </c>
      <c r="AL255" s="52">
        <f t="shared" si="87"/>
        <v>872</v>
      </c>
      <c r="AM255" s="82">
        <f t="shared" si="87"/>
        <v>902</v>
      </c>
      <c r="AN255" s="91">
        <f t="shared" si="87"/>
        <v>1053</v>
      </c>
    </row>
    <row r="256" spans="1:40" x14ac:dyDescent="0.25">
      <c r="A256" s="52">
        <f>'Pokemon Data'!A255</f>
        <v>254</v>
      </c>
      <c r="B256" s="52" t="str">
        <f>'Pokemon Data'!B255</f>
        <v>Sceptile</v>
      </c>
      <c r="C256" s="57">
        <f>'Pokemon Data'!E255</f>
        <v>130</v>
      </c>
      <c r="D256" s="57">
        <f>'Pokemon Data'!I255</f>
        <v>137</v>
      </c>
      <c r="E256" s="57">
        <f>'Pokemon Data'!J255</f>
        <v>172</v>
      </c>
      <c r="F256" s="57">
        <f>'Pokemon Data'!K255</f>
        <v>120</v>
      </c>
      <c r="G256" s="57">
        <f t="shared" si="88"/>
        <v>152</v>
      </c>
      <c r="H256" s="57">
        <f t="shared" si="89"/>
        <v>187</v>
      </c>
      <c r="I256" s="57">
        <f t="shared" si="90"/>
        <v>135</v>
      </c>
      <c r="J256" s="82">
        <f t="shared" si="85"/>
        <v>23</v>
      </c>
      <c r="K256" s="52">
        <f t="shared" si="85"/>
        <v>74</v>
      </c>
      <c r="L256" s="52">
        <f t="shared" si="85"/>
        <v>124</v>
      </c>
      <c r="M256" s="52">
        <f t="shared" si="85"/>
        <v>175</v>
      </c>
      <c r="N256" s="86">
        <f t="shared" si="85"/>
        <v>225</v>
      </c>
      <c r="O256" s="52">
        <f t="shared" si="85"/>
        <v>276</v>
      </c>
      <c r="P256" s="52">
        <f t="shared" si="85"/>
        <v>326</v>
      </c>
      <c r="Q256" s="52">
        <f t="shared" si="85"/>
        <v>377</v>
      </c>
      <c r="R256" s="52">
        <f t="shared" si="85"/>
        <v>427</v>
      </c>
      <c r="S256" s="82">
        <f t="shared" si="85"/>
        <v>478</v>
      </c>
      <c r="T256" s="52">
        <f t="shared" si="86"/>
        <v>525</v>
      </c>
      <c r="U256" s="52">
        <f t="shared" si="86"/>
        <v>573</v>
      </c>
      <c r="V256" s="52">
        <f t="shared" si="86"/>
        <v>621</v>
      </c>
      <c r="W256" s="52">
        <f t="shared" si="86"/>
        <v>669</v>
      </c>
      <c r="X256" s="86">
        <f t="shared" si="86"/>
        <v>717</v>
      </c>
      <c r="Y256" s="52">
        <f t="shared" si="86"/>
        <v>764</v>
      </c>
      <c r="Z256" s="52">
        <f t="shared" si="86"/>
        <v>812</v>
      </c>
      <c r="AA256" s="52">
        <f t="shared" si="86"/>
        <v>860</v>
      </c>
      <c r="AB256" s="52">
        <f t="shared" si="86"/>
        <v>908</v>
      </c>
      <c r="AC256" s="82">
        <f t="shared" si="86"/>
        <v>956</v>
      </c>
      <c r="AD256" s="52">
        <f t="shared" si="87"/>
        <v>1003</v>
      </c>
      <c r="AE256" s="52">
        <f t="shared" si="87"/>
        <v>1051</v>
      </c>
      <c r="AF256" s="52">
        <f t="shared" si="87"/>
        <v>1099</v>
      </c>
      <c r="AG256" s="52">
        <f t="shared" si="87"/>
        <v>1147</v>
      </c>
      <c r="AH256" s="86">
        <f t="shared" si="87"/>
        <v>1195</v>
      </c>
      <c r="AI256" s="52">
        <f t="shared" si="87"/>
        <v>1242</v>
      </c>
      <c r="AJ256" s="52">
        <f t="shared" si="87"/>
        <v>1290</v>
      </c>
      <c r="AK256" s="52">
        <f t="shared" si="87"/>
        <v>1338</v>
      </c>
      <c r="AL256" s="52">
        <f t="shared" si="87"/>
        <v>1386</v>
      </c>
      <c r="AM256" s="82">
        <f t="shared" si="87"/>
        <v>1434</v>
      </c>
      <c r="AN256" s="91">
        <f t="shared" si="87"/>
        <v>1673</v>
      </c>
    </row>
    <row r="257" spans="1:40" x14ac:dyDescent="0.25">
      <c r="A257" s="52">
        <f>'Pokemon Data'!A256</f>
        <v>255</v>
      </c>
      <c r="B257" s="52" t="str">
        <f>'Pokemon Data'!B256</f>
        <v>Torchic</v>
      </c>
      <c r="C257" s="57">
        <f>'Pokemon Data'!E256</f>
        <v>131</v>
      </c>
      <c r="D257" s="57">
        <f>'Pokemon Data'!I256</f>
        <v>172</v>
      </c>
      <c r="E257" s="57">
        <f>'Pokemon Data'!J256</f>
        <v>223</v>
      </c>
      <c r="F257" s="57">
        <f>'Pokemon Data'!K256</f>
        <v>169</v>
      </c>
      <c r="G257" s="57">
        <f t="shared" si="88"/>
        <v>187</v>
      </c>
      <c r="H257" s="57">
        <f t="shared" si="89"/>
        <v>238</v>
      </c>
      <c r="I257" s="57">
        <f t="shared" si="90"/>
        <v>184</v>
      </c>
      <c r="J257" s="82">
        <f t="shared" si="85"/>
        <v>39</v>
      </c>
      <c r="K257" s="52">
        <f t="shared" si="85"/>
        <v>122</v>
      </c>
      <c r="L257" s="52">
        <f t="shared" si="85"/>
        <v>205</v>
      </c>
      <c r="M257" s="52">
        <f t="shared" si="85"/>
        <v>288</v>
      </c>
      <c r="N257" s="86">
        <f t="shared" si="85"/>
        <v>371</v>
      </c>
      <c r="O257" s="52">
        <f t="shared" si="85"/>
        <v>455</v>
      </c>
      <c r="P257" s="52">
        <f t="shared" si="85"/>
        <v>538</v>
      </c>
      <c r="Q257" s="52">
        <f t="shared" si="85"/>
        <v>621</v>
      </c>
      <c r="R257" s="52">
        <f t="shared" si="85"/>
        <v>704</v>
      </c>
      <c r="S257" s="82">
        <f t="shared" si="85"/>
        <v>788</v>
      </c>
      <c r="T257" s="52">
        <f t="shared" si="86"/>
        <v>866</v>
      </c>
      <c r="U257" s="52">
        <f t="shared" si="86"/>
        <v>945</v>
      </c>
      <c r="V257" s="52">
        <f t="shared" si="86"/>
        <v>1024</v>
      </c>
      <c r="W257" s="52">
        <f t="shared" si="86"/>
        <v>1103</v>
      </c>
      <c r="X257" s="86">
        <f t="shared" si="86"/>
        <v>1181</v>
      </c>
      <c r="Y257" s="52">
        <f t="shared" si="86"/>
        <v>1260</v>
      </c>
      <c r="Z257" s="52">
        <f t="shared" si="86"/>
        <v>1339</v>
      </c>
      <c r="AA257" s="52">
        <f t="shared" si="86"/>
        <v>1418</v>
      </c>
      <c r="AB257" s="52">
        <f t="shared" si="86"/>
        <v>1496</v>
      </c>
      <c r="AC257" s="82">
        <f t="shared" si="86"/>
        <v>1575</v>
      </c>
      <c r="AD257" s="52">
        <f t="shared" si="87"/>
        <v>1654</v>
      </c>
      <c r="AE257" s="52">
        <f t="shared" si="87"/>
        <v>1733</v>
      </c>
      <c r="AF257" s="52">
        <f t="shared" si="87"/>
        <v>1811</v>
      </c>
      <c r="AG257" s="52">
        <f t="shared" si="87"/>
        <v>1890</v>
      </c>
      <c r="AH257" s="86">
        <f t="shared" si="87"/>
        <v>1969</v>
      </c>
      <c r="AI257" s="52">
        <f t="shared" si="87"/>
        <v>2048</v>
      </c>
      <c r="AJ257" s="52">
        <f t="shared" si="87"/>
        <v>2127</v>
      </c>
      <c r="AK257" s="52">
        <f t="shared" si="87"/>
        <v>2205</v>
      </c>
      <c r="AL257" s="52">
        <f t="shared" si="87"/>
        <v>2284</v>
      </c>
      <c r="AM257" s="82">
        <f t="shared" si="87"/>
        <v>2363</v>
      </c>
      <c r="AN257" s="91">
        <f t="shared" si="87"/>
        <v>2757</v>
      </c>
    </row>
    <row r="258" spans="1:40" x14ac:dyDescent="0.25">
      <c r="A258" s="52">
        <f>'Pokemon Data'!A257</f>
        <v>256</v>
      </c>
      <c r="B258" s="52" t="str">
        <f>'Pokemon Data'!B257</f>
        <v>Combusken</v>
      </c>
      <c r="C258" s="57">
        <f>'Pokemon Data'!E257</f>
        <v>131</v>
      </c>
      <c r="D258" s="57">
        <f>'Pokemon Data'!I257</f>
        <v>128</v>
      </c>
      <c r="E258" s="57">
        <f>'Pokemon Data'!J257</f>
        <v>130</v>
      </c>
      <c r="F258" s="57">
        <f>'Pokemon Data'!K257</f>
        <v>87</v>
      </c>
      <c r="G258" s="57">
        <f t="shared" si="88"/>
        <v>143</v>
      </c>
      <c r="H258" s="57">
        <f t="shared" si="89"/>
        <v>145</v>
      </c>
      <c r="I258" s="57">
        <f t="shared" si="90"/>
        <v>102</v>
      </c>
      <c r="J258" s="82">
        <f t="shared" si="85"/>
        <v>15</v>
      </c>
      <c r="K258" s="52">
        <f t="shared" si="85"/>
        <v>48</v>
      </c>
      <c r="L258" s="52">
        <f t="shared" si="85"/>
        <v>81</v>
      </c>
      <c r="M258" s="52">
        <f t="shared" si="85"/>
        <v>114</v>
      </c>
      <c r="N258" s="86">
        <f t="shared" si="85"/>
        <v>147</v>
      </c>
      <c r="O258" s="52">
        <f t="shared" si="85"/>
        <v>180</v>
      </c>
      <c r="P258" s="52">
        <f t="shared" si="85"/>
        <v>213</v>
      </c>
      <c r="Q258" s="52">
        <f t="shared" si="85"/>
        <v>246</v>
      </c>
      <c r="R258" s="52">
        <f t="shared" si="85"/>
        <v>279</v>
      </c>
      <c r="S258" s="82">
        <f t="shared" si="85"/>
        <v>312</v>
      </c>
      <c r="T258" s="52">
        <f t="shared" si="86"/>
        <v>343</v>
      </c>
      <c r="U258" s="52">
        <f t="shared" si="86"/>
        <v>375</v>
      </c>
      <c r="V258" s="52">
        <f t="shared" si="86"/>
        <v>406</v>
      </c>
      <c r="W258" s="52">
        <f t="shared" si="86"/>
        <v>437</v>
      </c>
      <c r="X258" s="86">
        <f t="shared" si="86"/>
        <v>468</v>
      </c>
      <c r="Y258" s="52">
        <f t="shared" si="86"/>
        <v>500</v>
      </c>
      <c r="Z258" s="52">
        <f t="shared" si="86"/>
        <v>531</v>
      </c>
      <c r="AA258" s="52">
        <f t="shared" si="86"/>
        <v>562</v>
      </c>
      <c r="AB258" s="52">
        <f t="shared" si="86"/>
        <v>593</v>
      </c>
      <c r="AC258" s="82">
        <f t="shared" si="86"/>
        <v>624</v>
      </c>
      <c r="AD258" s="52">
        <f t="shared" si="87"/>
        <v>656</v>
      </c>
      <c r="AE258" s="52">
        <f t="shared" si="87"/>
        <v>687</v>
      </c>
      <c r="AF258" s="52">
        <f t="shared" si="87"/>
        <v>718</v>
      </c>
      <c r="AG258" s="52">
        <f t="shared" si="87"/>
        <v>750</v>
      </c>
      <c r="AH258" s="86">
        <f t="shared" si="87"/>
        <v>781</v>
      </c>
      <c r="AI258" s="52">
        <f t="shared" si="87"/>
        <v>812</v>
      </c>
      <c r="AJ258" s="52">
        <f t="shared" si="87"/>
        <v>843</v>
      </c>
      <c r="AK258" s="52">
        <f t="shared" si="87"/>
        <v>875</v>
      </c>
      <c r="AL258" s="52">
        <f t="shared" si="87"/>
        <v>906</v>
      </c>
      <c r="AM258" s="82">
        <f t="shared" si="87"/>
        <v>937</v>
      </c>
      <c r="AN258" s="91">
        <f t="shared" si="87"/>
        <v>1093</v>
      </c>
    </row>
    <row r="259" spans="1:40" x14ac:dyDescent="0.25">
      <c r="A259" s="52">
        <f>'Pokemon Data'!A258</f>
        <v>257</v>
      </c>
      <c r="B259" s="52" t="str">
        <f>'Pokemon Data'!B258</f>
        <v>Blaziken</v>
      </c>
      <c r="C259" s="57">
        <f>'Pokemon Data'!E258</f>
        <v>131</v>
      </c>
      <c r="D259" s="57">
        <f>'Pokemon Data'!I258</f>
        <v>155</v>
      </c>
      <c r="E259" s="57">
        <f>'Pokemon Data'!J258</f>
        <v>163</v>
      </c>
      <c r="F259" s="57">
        <f>'Pokemon Data'!K258</f>
        <v>115</v>
      </c>
      <c r="G259" s="57">
        <f t="shared" si="88"/>
        <v>170</v>
      </c>
      <c r="H259" s="57">
        <f t="shared" si="89"/>
        <v>178</v>
      </c>
      <c r="I259" s="57">
        <f t="shared" si="90"/>
        <v>130</v>
      </c>
      <c r="J259" s="82">
        <f t="shared" ref="J259:S268" si="91">MAX(10,INT(SQRT($G259*$I259)*$H259*J$1^2/10))</f>
        <v>23</v>
      </c>
      <c r="K259" s="52">
        <f t="shared" si="91"/>
        <v>73</v>
      </c>
      <c r="L259" s="52">
        <f t="shared" si="91"/>
        <v>123</v>
      </c>
      <c r="M259" s="52">
        <f t="shared" si="91"/>
        <v>173</v>
      </c>
      <c r="N259" s="86">
        <f t="shared" si="91"/>
        <v>222</v>
      </c>
      <c r="O259" s="52">
        <f t="shared" si="91"/>
        <v>272</v>
      </c>
      <c r="P259" s="52">
        <f t="shared" si="91"/>
        <v>322</v>
      </c>
      <c r="Q259" s="52">
        <f t="shared" si="91"/>
        <v>372</v>
      </c>
      <c r="R259" s="52">
        <f t="shared" si="91"/>
        <v>422</v>
      </c>
      <c r="S259" s="82">
        <f t="shared" si="91"/>
        <v>472</v>
      </c>
      <c r="T259" s="52">
        <f t="shared" ref="T259:AC268" si="92">MAX(10,INT(SQRT($G259*$I259)*$H259*T$1^2/10))</f>
        <v>519</v>
      </c>
      <c r="U259" s="52">
        <f t="shared" si="92"/>
        <v>566</v>
      </c>
      <c r="V259" s="52">
        <f t="shared" si="92"/>
        <v>613</v>
      </c>
      <c r="W259" s="52">
        <f t="shared" si="92"/>
        <v>661</v>
      </c>
      <c r="X259" s="86">
        <f t="shared" si="92"/>
        <v>708</v>
      </c>
      <c r="Y259" s="52">
        <f t="shared" si="92"/>
        <v>755</v>
      </c>
      <c r="Z259" s="52">
        <f t="shared" si="92"/>
        <v>802</v>
      </c>
      <c r="AA259" s="52">
        <f t="shared" si="92"/>
        <v>849</v>
      </c>
      <c r="AB259" s="52">
        <f t="shared" si="92"/>
        <v>897</v>
      </c>
      <c r="AC259" s="82">
        <f t="shared" si="92"/>
        <v>944</v>
      </c>
      <c r="AD259" s="52">
        <f t="shared" ref="AD259:AM268" si="93">MAX(10,INT(SQRT($G259*$I259)*$H259*AD$1^2/10))</f>
        <v>991</v>
      </c>
      <c r="AE259" s="52">
        <f t="shared" si="93"/>
        <v>1038</v>
      </c>
      <c r="AF259" s="52">
        <f t="shared" si="93"/>
        <v>1086</v>
      </c>
      <c r="AG259" s="52">
        <f t="shared" si="93"/>
        <v>1133</v>
      </c>
      <c r="AH259" s="86">
        <f t="shared" si="93"/>
        <v>1180</v>
      </c>
      <c r="AI259" s="52">
        <f t="shared" si="93"/>
        <v>1227</v>
      </c>
      <c r="AJ259" s="52">
        <f t="shared" si="93"/>
        <v>1275</v>
      </c>
      <c r="AK259" s="52">
        <f t="shared" si="93"/>
        <v>1322</v>
      </c>
      <c r="AL259" s="52">
        <f t="shared" si="93"/>
        <v>1369</v>
      </c>
      <c r="AM259" s="82">
        <f t="shared" si="93"/>
        <v>1416</v>
      </c>
      <c r="AN259" s="91">
        <f t="shared" ref="AN259:AN322" si="94">MAX(10,INT(SQRT($G259*$I259)*$H259*AN$1^2/10))</f>
        <v>1652</v>
      </c>
    </row>
    <row r="260" spans="1:40" x14ac:dyDescent="0.25">
      <c r="A260" s="52">
        <f>'Pokemon Data'!A259</f>
        <v>258</v>
      </c>
      <c r="B260" s="52" t="str">
        <f>'Pokemon Data'!B259</f>
        <v>Mudkip</v>
      </c>
      <c r="C260" s="57">
        <f>'Pokemon Data'!E259</f>
        <v>132</v>
      </c>
      <c r="D260" s="57">
        <f>'Pokemon Data'!I259</f>
        <v>190</v>
      </c>
      <c r="E260" s="57">
        <f>'Pokemon Data'!J259</f>
        <v>240</v>
      </c>
      <c r="F260" s="57">
        <f>'Pokemon Data'!K259</f>
        <v>141</v>
      </c>
      <c r="G260" s="57">
        <f t="shared" si="88"/>
        <v>205</v>
      </c>
      <c r="H260" s="57">
        <f t="shared" si="89"/>
        <v>255</v>
      </c>
      <c r="I260" s="57">
        <f t="shared" si="90"/>
        <v>156</v>
      </c>
      <c r="J260" s="82">
        <f t="shared" si="91"/>
        <v>40</v>
      </c>
      <c r="K260" s="52">
        <f t="shared" si="91"/>
        <v>126</v>
      </c>
      <c r="L260" s="52">
        <f t="shared" si="91"/>
        <v>212</v>
      </c>
      <c r="M260" s="52">
        <f t="shared" si="91"/>
        <v>298</v>
      </c>
      <c r="N260" s="86">
        <f t="shared" si="91"/>
        <v>384</v>
      </c>
      <c r="O260" s="52">
        <f t="shared" si="91"/>
        <v>470</v>
      </c>
      <c r="P260" s="52">
        <f t="shared" si="91"/>
        <v>556</v>
      </c>
      <c r="Q260" s="52">
        <f t="shared" si="91"/>
        <v>642</v>
      </c>
      <c r="R260" s="52">
        <f t="shared" si="91"/>
        <v>728</v>
      </c>
      <c r="S260" s="82">
        <f t="shared" si="91"/>
        <v>814</v>
      </c>
      <c r="T260" s="52">
        <f t="shared" si="92"/>
        <v>895</v>
      </c>
      <c r="U260" s="52">
        <f t="shared" si="92"/>
        <v>976</v>
      </c>
      <c r="V260" s="52">
        <f t="shared" si="92"/>
        <v>1058</v>
      </c>
      <c r="W260" s="52">
        <f t="shared" si="92"/>
        <v>1139</v>
      </c>
      <c r="X260" s="86">
        <f t="shared" si="92"/>
        <v>1220</v>
      </c>
      <c r="Y260" s="52">
        <f t="shared" si="92"/>
        <v>1302</v>
      </c>
      <c r="Z260" s="52">
        <f t="shared" si="92"/>
        <v>1383</v>
      </c>
      <c r="AA260" s="52">
        <f t="shared" si="92"/>
        <v>1464</v>
      </c>
      <c r="AB260" s="52">
        <f t="shared" si="92"/>
        <v>1546</v>
      </c>
      <c r="AC260" s="82">
        <f t="shared" si="92"/>
        <v>1627</v>
      </c>
      <c r="AD260" s="52">
        <f t="shared" si="93"/>
        <v>1708</v>
      </c>
      <c r="AE260" s="52">
        <f t="shared" si="93"/>
        <v>1790</v>
      </c>
      <c r="AF260" s="52">
        <f t="shared" si="93"/>
        <v>1871</v>
      </c>
      <c r="AG260" s="52">
        <f t="shared" si="93"/>
        <v>1953</v>
      </c>
      <c r="AH260" s="86">
        <f t="shared" si="93"/>
        <v>2034</v>
      </c>
      <c r="AI260" s="52">
        <f t="shared" si="93"/>
        <v>2115</v>
      </c>
      <c r="AJ260" s="52">
        <f t="shared" si="93"/>
        <v>2197</v>
      </c>
      <c r="AK260" s="52">
        <f t="shared" si="93"/>
        <v>2278</v>
      </c>
      <c r="AL260" s="52">
        <f t="shared" si="93"/>
        <v>2360</v>
      </c>
      <c r="AM260" s="82">
        <f t="shared" si="93"/>
        <v>2441</v>
      </c>
      <c r="AN260" s="91">
        <f t="shared" si="94"/>
        <v>2848</v>
      </c>
    </row>
    <row r="261" spans="1:40" x14ac:dyDescent="0.25">
      <c r="A261" s="52">
        <f>'Pokemon Data'!A260</f>
        <v>259</v>
      </c>
      <c r="B261" s="52" t="str">
        <f>'Pokemon Data'!B260</f>
        <v>Marshtomp</v>
      </c>
      <c r="C261" s="57">
        <f>'Pokemon Data'!E260</f>
        <v>132</v>
      </c>
      <c r="D261" s="57">
        <f>'Pokemon Data'!I260</f>
        <v>137</v>
      </c>
      <c r="E261" s="57">
        <f>'Pokemon Data'!J260</f>
        <v>126</v>
      </c>
      <c r="F261" s="57">
        <f>'Pokemon Data'!K260</f>
        <v>93</v>
      </c>
      <c r="G261" s="57">
        <f t="shared" si="88"/>
        <v>152</v>
      </c>
      <c r="H261" s="57">
        <f t="shared" si="89"/>
        <v>141</v>
      </c>
      <c r="I261" s="57">
        <f t="shared" si="90"/>
        <v>108</v>
      </c>
      <c r="J261" s="82">
        <f t="shared" si="91"/>
        <v>15</v>
      </c>
      <c r="K261" s="52">
        <f t="shared" si="91"/>
        <v>50</v>
      </c>
      <c r="L261" s="52">
        <f t="shared" si="91"/>
        <v>84</v>
      </c>
      <c r="M261" s="52">
        <f t="shared" si="91"/>
        <v>118</v>
      </c>
      <c r="N261" s="86">
        <f t="shared" si="91"/>
        <v>152</v>
      </c>
      <c r="O261" s="52">
        <f t="shared" si="91"/>
        <v>186</v>
      </c>
      <c r="P261" s="52">
        <f t="shared" si="91"/>
        <v>220</v>
      </c>
      <c r="Q261" s="52">
        <f t="shared" si="91"/>
        <v>254</v>
      </c>
      <c r="R261" s="52">
        <f t="shared" si="91"/>
        <v>288</v>
      </c>
      <c r="S261" s="82">
        <f t="shared" si="91"/>
        <v>322</v>
      </c>
      <c r="T261" s="52">
        <f t="shared" si="92"/>
        <v>354</v>
      </c>
      <c r="U261" s="52">
        <f t="shared" si="92"/>
        <v>386</v>
      </c>
      <c r="V261" s="52">
        <f t="shared" si="92"/>
        <v>419</v>
      </c>
      <c r="W261" s="52">
        <f t="shared" si="92"/>
        <v>451</v>
      </c>
      <c r="X261" s="86">
        <f t="shared" si="92"/>
        <v>483</v>
      </c>
      <c r="Y261" s="52">
        <f t="shared" si="92"/>
        <v>515</v>
      </c>
      <c r="Z261" s="52">
        <f t="shared" si="92"/>
        <v>548</v>
      </c>
      <c r="AA261" s="52">
        <f t="shared" si="92"/>
        <v>580</v>
      </c>
      <c r="AB261" s="52">
        <f t="shared" si="92"/>
        <v>612</v>
      </c>
      <c r="AC261" s="82">
        <f t="shared" si="92"/>
        <v>644</v>
      </c>
      <c r="AD261" s="52">
        <f t="shared" si="93"/>
        <v>676</v>
      </c>
      <c r="AE261" s="52">
        <f t="shared" si="93"/>
        <v>709</v>
      </c>
      <c r="AF261" s="52">
        <f t="shared" si="93"/>
        <v>741</v>
      </c>
      <c r="AG261" s="52">
        <f t="shared" si="93"/>
        <v>773</v>
      </c>
      <c r="AH261" s="86">
        <f t="shared" si="93"/>
        <v>805</v>
      </c>
      <c r="AI261" s="52">
        <f t="shared" si="93"/>
        <v>838</v>
      </c>
      <c r="AJ261" s="52">
        <f t="shared" si="93"/>
        <v>870</v>
      </c>
      <c r="AK261" s="52">
        <f t="shared" si="93"/>
        <v>902</v>
      </c>
      <c r="AL261" s="52">
        <f t="shared" si="93"/>
        <v>934</v>
      </c>
      <c r="AM261" s="82">
        <f t="shared" si="93"/>
        <v>967</v>
      </c>
      <c r="AN261" s="91">
        <f t="shared" si="94"/>
        <v>1128</v>
      </c>
    </row>
    <row r="262" spans="1:40" x14ac:dyDescent="0.25">
      <c r="A262" s="52">
        <f>'Pokemon Data'!A261</f>
        <v>260</v>
      </c>
      <c r="B262" s="52" t="str">
        <f>'Pokemon Data'!B261</f>
        <v>Swampert</v>
      </c>
      <c r="C262" s="57">
        <f>'Pokemon Data'!E261</f>
        <v>132</v>
      </c>
      <c r="D262" s="57">
        <f>'Pokemon Data'!I261</f>
        <v>172</v>
      </c>
      <c r="E262" s="57">
        <f>'Pokemon Data'!J261</f>
        <v>156</v>
      </c>
      <c r="F262" s="57">
        <f>'Pokemon Data'!K261</f>
        <v>133</v>
      </c>
      <c r="G262" s="57">
        <f t="shared" si="88"/>
        <v>187</v>
      </c>
      <c r="H262" s="57">
        <f t="shared" si="89"/>
        <v>171</v>
      </c>
      <c r="I262" s="57">
        <f t="shared" si="90"/>
        <v>148</v>
      </c>
      <c r="J262" s="82">
        <f t="shared" si="91"/>
        <v>25</v>
      </c>
      <c r="K262" s="52">
        <f t="shared" si="91"/>
        <v>78</v>
      </c>
      <c r="L262" s="52">
        <f t="shared" si="91"/>
        <v>132</v>
      </c>
      <c r="M262" s="52">
        <f t="shared" si="91"/>
        <v>186</v>
      </c>
      <c r="N262" s="86">
        <f t="shared" si="91"/>
        <v>239</v>
      </c>
      <c r="O262" s="52">
        <f t="shared" si="91"/>
        <v>293</v>
      </c>
      <c r="P262" s="52">
        <f t="shared" si="91"/>
        <v>346</v>
      </c>
      <c r="Q262" s="52">
        <f t="shared" si="91"/>
        <v>400</v>
      </c>
      <c r="R262" s="52">
        <f t="shared" si="91"/>
        <v>454</v>
      </c>
      <c r="S262" s="82">
        <f t="shared" si="91"/>
        <v>507</v>
      </c>
      <c r="T262" s="52">
        <f t="shared" si="92"/>
        <v>558</v>
      </c>
      <c r="U262" s="52">
        <f t="shared" si="92"/>
        <v>609</v>
      </c>
      <c r="V262" s="52">
        <f t="shared" si="92"/>
        <v>660</v>
      </c>
      <c r="W262" s="52">
        <f t="shared" si="92"/>
        <v>710</v>
      </c>
      <c r="X262" s="86">
        <f t="shared" si="92"/>
        <v>761</v>
      </c>
      <c r="Y262" s="52">
        <f t="shared" si="92"/>
        <v>812</v>
      </c>
      <c r="Z262" s="52">
        <f t="shared" si="92"/>
        <v>863</v>
      </c>
      <c r="AA262" s="52">
        <f t="shared" si="92"/>
        <v>913</v>
      </c>
      <c r="AB262" s="52">
        <f t="shared" si="92"/>
        <v>964</v>
      </c>
      <c r="AC262" s="82">
        <f t="shared" si="92"/>
        <v>1015</v>
      </c>
      <c r="AD262" s="52">
        <f t="shared" si="93"/>
        <v>1066</v>
      </c>
      <c r="AE262" s="52">
        <f t="shared" si="93"/>
        <v>1116</v>
      </c>
      <c r="AF262" s="52">
        <f t="shared" si="93"/>
        <v>1167</v>
      </c>
      <c r="AG262" s="52">
        <f t="shared" si="93"/>
        <v>1218</v>
      </c>
      <c r="AH262" s="86">
        <f t="shared" si="93"/>
        <v>1269</v>
      </c>
      <c r="AI262" s="52">
        <f t="shared" si="93"/>
        <v>1319</v>
      </c>
      <c r="AJ262" s="52">
        <f t="shared" si="93"/>
        <v>1370</v>
      </c>
      <c r="AK262" s="52">
        <f t="shared" si="93"/>
        <v>1421</v>
      </c>
      <c r="AL262" s="52">
        <f t="shared" si="93"/>
        <v>1472</v>
      </c>
      <c r="AM262" s="82">
        <f t="shared" si="93"/>
        <v>1523</v>
      </c>
      <c r="AN262" s="91">
        <f t="shared" si="94"/>
        <v>1776</v>
      </c>
    </row>
    <row r="263" spans="1:40" x14ac:dyDescent="0.25">
      <c r="A263" s="52">
        <f>'Pokemon Data'!A262</f>
        <v>261</v>
      </c>
      <c r="B263" s="52" t="str">
        <f>'Pokemon Data'!B262</f>
        <v>Poochyena</v>
      </c>
      <c r="C263" s="57">
        <f>'Pokemon Data'!E262</f>
        <v>133</v>
      </c>
      <c r="D263" s="57">
        <f>'Pokemon Data'!I262</f>
        <v>225</v>
      </c>
      <c r="E263" s="57">
        <f>'Pokemon Data'!J262</f>
        <v>208</v>
      </c>
      <c r="F263" s="57">
        <f>'Pokemon Data'!K262</f>
        <v>175</v>
      </c>
      <c r="G263" s="57">
        <f t="shared" si="88"/>
        <v>240</v>
      </c>
      <c r="H263" s="57">
        <f t="shared" si="89"/>
        <v>223</v>
      </c>
      <c r="I263" s="57">
        <f t="shared" si="90"/>
        <v>190</v>
      </c>
      <c r="J263" s="82">
        <f t="shared" si="91"/>
        <v>42</v>
      </c>
      <c r="K263" s="52">
        <f t="shared" si="91"/>
        <v>131</v>
      </c>
      <c r="L263" s="52">
        <f t="shared" si="91"/>
        <v>221</v>
      </c>
      <c r="M263" s="52">
        <f t="shared" si="91"/>
        <v>311</v>
      </c>
      <c r="N263" s="86">
        <f t="shared" si="91"/>
        <v>401</v>
      </c>
      <c r="O263" s="52">
        <f t="shared" si="91"/>
        <v>490</v>
      </c>
      <c r="P263" s="52">
        <f t="shared" si="91"/>
        <v>580</v>
      </c>
      <c r="Q263" s="52">
        <f t="shared" si="91"/>
        <v>670</v>
      </c>
      <c r="R263" s="52">
        <f t="shared" si="91"/>
        <v>760</v>
      </c>
      <c r="S263" s="82">
        <f t="shared" si="91"/>
        <v>850</v>
      </c>
      <c r="T263" s="52">
        <f t="shared" si="92"/>
        <v>934</v>
      </c>
      <c r="U263" s="52">
        <f t="shared" si="92"/>
        <v>1019</v>
      </c>
      <c r="V263" s="52">
        <f t="shared" si="92"/>
        <v>1104</v>
      </c>
      <c r="W263" s="52">
        <f t="shared" si="92"/>
        <v>1189</v>
      </c>
      <c r="X263" s="86">
        <f t="shared" si="92"/>
        <v>1274</v>
      </c>
      <c r="Y263" s="52">
        <f t="shared" si="92"/>
        <v>1359</v>
      </c>
      <c r="Z263" s="52">
        <f t="shared" si="92"/>
        <v>1444</v>
      </c>
      <c r="AA263" s="52">
        <f t="shared" si="92"/>
        <v>1529</v>
      </c>
      <c r="AB263" s="52">
        <f t="shared" si="92"/>
        <v>1614</v>
      </c>
      <c r="AC263" s="82">
        <f t="shared" si="92"/>
        <v>1699</v>
      </c>
      <c r="AD263" s="52">
        <f t="shared" si="93"/>
        <v>1784</v>
      </c>
      <c r="AE263" s="52">
        <f t="shared" si="93"/>
        <v>1869</v>
      </c>
      <c r="AF263" s="52">
        <f t="shared" si="93"/>
        <v>1954</v>
      </c>
      <c r="AG263" s="52">
        <f t="shared" si="93"/>
        <v>2039</v>
      </c>
      <c r="AH263" s="86">
        <f t="shared" si="93"/>
        <v>2124</v>
      </c>
      <c r="AI263" s="52">
        <f t="shared" si="93"/>
        <v>2209</v>
      </c>
      <c r="AJ263" s="52">
        <f t="shared" si="93"/>
        <v>2294</v>
      </c>
      <c r="AK263" s="52">
        <f t="shared" si="93"/>
        <v>2379</v>
      </c>
      <c r="AL263" s="52">
        <f t="shared" si="93"/>
        <v>2464</v>
      </c>
      <c r="AM263" s="82">
        <f t="shared" si="93"/>
        <v>2549</v>
      </c>
      <c r="AN263" s="91">
        <f t="shared" si="94"/>
        <v>2974</v>
      </c>
    </row>
    <row r="264" spans="1:40" x14ac:dyDescent="0.25">
      <c r="A264" s="52">
        <f>'Pokemon Data'!A263</f>
        <v>262</v>
      </c>
      <c r="B264" s="52" t="str">
        <f>'Pokemon Data'!B263</f>
        <v>Mightyena</v>
      </c>
      <c r="C264" s="57">
        <f>'Pokemon Data'!E263</f>
        <v>133</v>
      </c>
      <c r="D264" s="57">
        <f>'Pokemon Data'!I263</f>
        <v>111</v>
      </c>
      <c r="E264" s="57">
        <f>'Pokemon Data'!J263</f>
        <v>96</v>
      </c>
      <c r="F264" s="57">
        <f>'Pokemon Data'!K263</f>
        <v>61</v>
      </c>
      <c r="G264" s="57">
        <f t="shared" si="88"/>
        <v>126</v>
      </c>
      <c r="H264" s="57">
        <f t="shared" si="89"/>
        <v>111</v>
      </c>
      <c r="I264" s="57">
        <f t="shared" si="90"/>
        <v>76</v>
      </c>
      <c r="J264" s="82">
        <f t="shared" si="91"/>
        <v>10</v>
      </c>
      <c r="K264" s="52">
        <f t="shared" si="91"/>
        <v>30</v>
      </c>
      <c r="L264" s="52">
        <f t="shared" si="91"/>
        <v>50</v>
      </c>
      <c r="M264" s="52">
        <f t="shared" si="91"/>
        <v>71</v>
      </c>
      <c r="N264" s="86">
        <f t="shared" si="91"/>
        <v>91</v>
      </c>
      <c r="O264" s="52">
        <f t="shared" si="91"/>
        <v>111</v>
      </c>
      <c r="P264" s="52">
        <f t="shared" si="91"/>
        <v>132</v>
      </c>
      <c r="Q264" s="52">
        <f t="shared" si="91"/>
        <v>152</v>
      </c>
      <c r="R264" s="52">
        <f t="shared" si="91"/>
        <v>173</v>
      </c>
      <c r="S264" s="82">
        <f t="shared" si="91"/>
        <v>193</v>
      </c>
      <c r="T264" s="52">
        <f t="shared" si="92"/>
        <v>213</v>
      </c>
      <c r="U264" s="52">
        <f t="shared" si="92"/>
        <v>232</v>
      </c>
      <c r="V264" s="52">
        <f t="shared" si="92"/>
        <v>252</v>
      </c>
      <c r="W264" s="52">
        <f t="shared" si="92"/>
        <v>271</v>
      </c>
      <c r="X264" s="86">
        <f t="shared" si="92"/>
        <v>290</v>
      </c>
      <c r="Y264" s="52">
        <f t="shared" si="92"/>
        <v>310</v>
      </c>
      <c r="Z264" s="52">
        <f t="shared" si="92"/>
        <v>329</v>
      </c>
      <c r="AA264" s="52">
        <f t="shared" si="92"/>
        <v>348</v>
      </c>
      <c r="AB264" s="52">
        <f t="shared" si="92"/>
        <v>368</v>
      </c>
      <c r="AC264" s="82">
        <f t="shared" si="92"/>
        <v>387</v>
      </c>
      <c r="AD264" s="52">
        <f t="shared" si="93"/>
        <v>407</v>
      </c>
      <c r="AE264" s="52">
        <f t="shared" si="93"/>
        <v>426</v>
      </c>
      <c r="AF264" s="52">
        <f t="shared" si="93"/>
        <v>445</v>
      </c>
      <c r="AG264" s="52">
        <f t="shared" si="93"/>
        <v>465</v>
      </c>
      <c r="AH264" s="86">
        <f t="shared" si="93"/>
        <v>484</v>
      </c>
      <c r="AI264" s="52">
        <f t="shared" si="93"/>
        <v>503</v>
      </c>
      <c r="AJ264" s="52">
        <f t="shared" si="93"/>
        <v>523</v>
      </c>
      <c r="AK264" s="52">
        <f t="shared" si="93"/>
        <v>542</v>
      </c>
      <c r="AL264" s="52">
        <f t="shared" si="93"/>
        <v>562</v>
      </c>
      <c r="AM264" s="82">
        <f t="shared" si="93"/>
        <v>581</v>
      </c>
      <c r="AN264" s="91">
        <f t="shared" si="94"/>
        <v>678</v>
      </c>
    </row>
    <row r="265" spans="1:40" x14ac:dyDescent="0.25">
      <c r="A265" s="52">
        <f>'Pokemon Data'!A264</f>
        <v>263</v>
      </c>
      <c r="B265" s="52" t="str">
        <f>'Pokemon Data'!B264</f>
        <v>Zigzagoon</v>
      </c>
      <c r="C265" s="57">
        <f>'Pokemon Data'!E264</f>
        <v>134</v>
      </c>
      <c r="D265" s="57">
        <f>'Pokemon Data'!I264</f>
        <v>172</v>
      </c>
      <c r="E265" s="57">
        <f>'Pokemon Data'!J264</f>
        <v>171</v>
      </c>
      <c r="F265" s="57">
        <f>'Pokemon Data'!K264</f>
        <v>132</v>
      </c>
      <c r="G265" s="57">
        <f t="shared" si="88"/>
        <v>187</v>
      </c>
      <c r="H265" s="57">
        <f t="shared" si="89"/>
        <v>186</v>
      </c>
      <c r="I265" s="57">
        <f t="shared" si="90"/>
        <v>147</v>
      </c>
      <c r="J265" s="82">
        <f t="shared" si="91"/>
        <v>27</v>
      </c>
      <c r="K265" s="52">
        <f t="shared" si="91"/>
        <v>85</v>
      </c>
      <c r="L265" s="52">
        <f t="shared" si="91"/>
        <v>143</v>
      </c>
      <c r="M265" s="52">
        <f t="shared" si="91"/>
        <v>201</v>
      </c>
      <c r="N265" s="86">
        <f t="shared" si="91"/>
        <v>259</v>
      </c>
      <c r="O265" s="52">
        <f t="shared" si="91"/>
        <v>317</v>
      </c>
      <c r="P265" s="52">
        <f t="shared" si="91"/>
        <v>376</v>
      </c>
      <c r="Q265" s="52">
        <f t="shared" si="91"/>
        <v>434</v>
      </c>
      <c r="R265" s="52">
        <f t="shared" si="91"/>
        <v>492</v>
      </c>
      <c r="S265" s="82">
        <f t="shared" si="91"/>
        <v>550</v>
      </c>
      <c r="T265" s="52">
        <f t="shared" si="92"/>
        <v>605</v>
      </c>
      <c r="U265" s="52">
        <f t="shared" si="92"/>
        <v>660</v>
      </c>
      <c r="V265" s="52">
        <f t="shared" si="92"/>
        <v>715</v>
      </c>
      <c r="W265" s="52">
        <f t="shared" si="92"/>
        <v>770</v>
      </c>
      <c r="X265" s="86">
        <f t="shared" si="92"/>
        <v>825</v>
      </c>
      <c r="Y265" s="52">
        <f t="shared" si="92"/>
        <v>880</v>
      </c>
      <c r="Z265" s="52">
        <f t="shared" si="92"/>
        <v>935</v>
      </c>
      <c r="AA265" s="52">
        <f t="shared" si="92"/>
        <v>990</v>
      </c>
      <c r="AB265" s="52">
        <f t="shared" si="92"/>
        <v>1045</v>
      </c>
      <c r="AC265" s="82">
        <f t="shared" si="92"/>
        <v>1100</v>
      </c>
      <c r="AD265" s="52">
        <f t="shared" si="93"/>
        <v>1155</v>
      </c>
      <c r="AE265" s="52">
        <f t="shared" si="93"/>
        <v>1210</v>
      </c>
      <c r="AF265" s="52">
        <f t="shared" si="93"/>
        <v>1265</v>
      </c>
      <c r="AG265" s="52">
        <f t="shared" si="93"/>
        <v>1320</v>
      </c>
      <c r="AH265" s="86">
        <f t="shared" si="93"/>
        <v>1375</v>
      </c>
      <c r="AI265" s="52">
        <f t="shared" si="93"/>
        <v>1430</v>
      </c>
      <c r="AJ265" s="52">
        <f t="shared" si="93"/>
        <v>1485</v>
      </c>
      <c r="AK265" s="52">
        <f t="shared" si="93"/>
        <v>1540</v>
      </c>
      <c r="AL265" s="52">
        <f t="shared" si="93"/>
        <v>1595</v>
      </c>
      <c r="AM265" s="82">
        <f t="shared" si="93"/>
        <v>1651</v>
      </c>
      <c r="AN265" s="91">
        <f t="shared" si="94"/>
        <v>1926</v>
      </c>
    </row>
    <row r="266" spans="1:40" x14ac:dyDescent="0.25">
      <c r="A266" s="52">
        <f>'Pokemon Data'!A265</f>
        <v>264</v>
      </c>
      <c r="B266" s="52" t="str">
        <f>'Pokemon Data'!B265</f>
        <v>Linoone</v>
      </c>
      <c r="C266" s="57">
        <f>'Pokemon Data'!E265</f>
        <v>134</v>
      </c>
      <c r="D266" s="57">
        <f>'Pokemon Data'!I265</f>
        <v>116</v>
      </c>
      <c r="E266" s="57">
        <f>'Pokemon Data'!J265</f>
        <v>58</v>
      </c>
      <c r="F266" s="57">
        <f>'Pokemon Data'!K265</f>
        <v>80</v>
      </c>
      <c r="G266" s="57">
        <f t="shared" si="88"/>
        <v>131</v>
      </c>
      <c r="H266" s="57">
        <f t="shared" si="89"/>
        <v>73</v>
      </c>
      <c r="I266" s="57">
        <f t="shared" si="90"/>
        <v>95</v>
      </c>
      <c r="J266" s="82">
        <f t="shared" si="91"/>
        <v>10</v>
      </c>
      <c r="K266" s="52">
        <f t="shared" si="91"/>
        <v>22</v>
      </c>
      <c r="L266" s="52">
        <f t="shared" si="91"/>
        <v>37</v>
      </c>
      <c r="M266" s="52">
        <f t="shared" si="91"/>
        <v>53</v>
      </c>
      <c r="N266" s="86">
        <f t="shared" si="91"/>
        <v>68</v>
      </c>
      <c r="O266" s="52">
        <f t="shared" si="91"/>
        <v>83</v>
      </c>
      <c r="P266" s="52">
        <f t="shared" si="91"/>
        <v>99</v>
      </c>
      <c r="Q266" s="52">
        <f t="shared" si="91"/>
        <v>114</v>
      </c>
      <c r="R266" s="52">
        <f t="shared" si="91"/>
        <v>130</v>
      </c>
      <c r="S266" s="82">
        <f t="shared" si="91"/>
        <v>145</v>
      </c>
      <c r="T266" s="52">
        <f t="shared" si="92"/>
        <v>159</v>
      </c>
      <c r="U266" s="52">
        <f t="shared" si="92"/>
        <v>174</v>
      </c>
      <c r="V266" s="52">
        <f t="shared" si="92"/>
        <v>188</v>
      </c>
      <c r="W266" s="52">
        <f t="shared" si="92"/>
        <v>203</v>
      </c>
      <c r="X266" s="86">
        <f t="shared" si="92"/>
        <v>218</v>
      </c>
      <c r="Y266" s="52">
        <f t="shared" si="92"/>
        <v>232</v>
      </c>
      <c r="Z266" s="52">
        <f t="shared" si="92"/>
        <v>247</v>
      </c>
      <c r="AA266" s="52">
        <f t="shared" si="92"/>
        <v>261</v>
      </c>
      <c r="AB266" s="52">
        <f t="shared" si="92"/>
        <v>276</v>
      </c>
      <c r="AC266" s="82">
        <f t="shared" si="92"/>
        <v>290</v>
      </c>
      <c r="AD266" s="52">
        <f t="shared" si="93"/>
        <v>305</v>
      </c>
      <c r="AE266" s="52">
        <f t="shared" si="93"/>
        <v>319</v>
      </c>
      <c r="AF266" s="52">
        <f t="shared" si="93"/>
        <v>334</v>
      </c>
      <c r="AG266" s="52">
        <f t="shared" si="93"/>
        <v>348</v>
      </c>
      <c r="AH266" s="86">
        <f t="shared" si="93"/>
        <v>363</v>
      </c>
      <c r="AI266" s="52">
        <f t="shared" si="93"/>
        <v>377</v>
      </c>
      <c r="AJ266" s="52">
        <f t="shared" si="93"/>
        <v>392</v>
      </c>
      <c r="AK266" s="52">
        <f t="shared" si="93"/>
        <v>406</v>
      </c>
      <c r="AL266" s="52">
        <f t="shared" si="93"/>
        <v>421</v>
      </c>
      <c r="AM266" s="82">
        <f t="shared" si="93"/>
        <v>435</v>
      </c>
      <c r="AN266" s="91">
        <f t="shared" si="94"/>
        <v>508</v>
      </c>
    </row>
    <row r="267" spans="1:40" x14ac:dyDescent="0.25">
      <c r="A267" s="52">
        <f>'Pokemon Data'!A266</f>
        <v>265</v>
      </c>
      <c r="B267" s="52" t="str">
        <f>'Pokemon Data'!B266</f>
        <v>Wurmple</v>
      </c>
      <c r="C267" s="57">
        <f>'Pokemon Data'!E266</f>
        <v>135</v>
      </c>
      <c r="D267" s="57">
        <f>'Pokemon Data'!I266</f>
        <v>186</v>
      </c>
      <c r="E267" s="57">
        <f>'Pokemon Data'!J266</f>
        <v>142</v>
      </c>
      <c r="F267" s="57">
        <f>'Pokemon Data'!K266</f>
        <v>128</v>
      </c>
      <c r="G267" s="57">
        <f t="shared" si="88"/>
        <v>201</v>
      </c>
      <c r="H267" s="57">
        <f t="shared" si="89"/>
        <v>157</v>
      </c>
      <c r="I267" s="57">
        <f t="shared" si="90"/>
        <v>143</v>
      </c>
      <c r="J267" s="82">
        <f t="shared" si="91"/>
        <v>23</v>
      </c>
      <c r="K267" s="52">
        <f t="shared" si="91"/>
        <v>73</v>
      </c>
      <c r="L267" s="52">
        <f t="shared" si="91"/>
        <v>123</v>
      </c>
      <c r="M267" s="52">
        <f t="shared" si="91"/>
        <v>174</v>
      </c>
      <c r="N267" s="86">
        <f t="shared" si="91"/>
        <v>224</v>
      </c>
      <c r="O267" s="52">
        <f t="shared" si="91"/>
        <v>274</v>
      </c>
      <c r="P267" s="52">
        <f t="shared" si="91"/>
        <v>324</v>
      </c>
      <c r="Q267" s="52">
        <f t="shared" si="91"/>
        <v>374</v>
      </c>
      <c r="R267" s="52">
        <f t="shared" si="91"/>
        <v>424</v>
      </c>
      <c r="S267" s="82">
        <f t="shared" si="91"/>
        <v>475</v>
      </c>
      <c r="T267" s="52">
        <f t="shared" si="92"/>
        <v>522</v>
      </c>
      <c r="U267" s="52">
        <f t="shared" si="92"/>
        <v>570</v>
      </c>
      <c r="V267" s="52">
        <f t="shared" si="92"/>
        <v>617</v>
      </c>
      <c r="W267" s="52">
        <f t="shared" si="92"/>
        <v>665</v>
      </c>
      <c r="X267" s="86">
        <f t="shared" si="92"/>
        <v>712</v>
      </c>
      <c r="Y267" s="52">
        <f t="shared" si="92"/>
        <v>760</v>
      </c>
      <c r="Z267" s="52">
        <f t="shared" si="92"/>
        <v>807</v>
      </c>
      <c r="AA267" s="52">
        <f t="shared" si="92"/>
        <v>854</v>
      </c>
      <c r="AB267" s="52">
        <f t="shared" si="92"/>
        <v>902</v>
      </c>
      <c r="AC267" s="82">
        <f t="shared" si="92"/>
        <v>949</v>
      </c>
      <c r="AD267" s="52">
        <f t="shared" si="93"/>
        <v>997</v>
      </c>
      <c r="AE267" s="52">
        <f t="shared" si="93"/>
        <v>1044</v>
      </c>
      <c r="AF267" s="52">
        <f t="shared" si="93"/>
        <v>1092</v>
      </c>
      <c r="AG267" s="52">
        <f t="shared" si="93"/>
        <v>1139</v>
      </c>
      <c r="AH267" s="86">
        <f t="shared" si="93"/>
        <v>1187</v>
      </c>
      <c r="AI267" s="52">
        <f t="shared" si="93"/>
        <v>1235</v>
      </c>
      <c r="AJ267" s="52">
        <f t="shared" si="93"/>
        <v>1282</v>
      </c>
      <c r="AK267" s="52">
        <f t="shared" si="93"/>
        <v>1330</v>
      </c>
      <c r="AL267" s="52">
        <f t="shared" si="93"/>
        <v>1377</v>
      </c>
      <c r="AM267" s="82">
        <f t="shared" si="93"/>
        <v>1425</v>
      </c>
      <c r="AN267" s="91">
        <f t="shared" si="94"/>
        <v>1662</v>
      </c>
    </row>
    <row r="268" spans="1:40" x14ac:dyDescent="0.25">
      <c r="A268" s="52">
        <f>'Pokemon Data'!A267</f>
        <v>266</v>
      </c>
      <c r="B268" s="52" t="str">
        <f>'Pokemon Data'!B267</f>
        <v>Silcoon</v>
      </c>
      <c r="C268" s="57">
        <f>'Pokemon Data'!E267</f>
        <v>135</v>
      </c>
      <c r="D268" s="57">
        <f>'Pokemon Data'!I267</f>
        <v>128</v>
      </c>
      <c r="E268" s="57">
        <f>'Pokemon Data'!J267</f>
        <v>75</v>
      </c>
      <c r="F268" s="57">
        <f>'Pokemon Data'!K267</f>
        <v>59</v>
      </c>
      <c r="G268" s="57">
        <f t="shared" si="88"/>
        <v>143</v>
      </c>
      <c r="H268" s="57">
        <f t="shared" si="89"/>
        <v>90</v>
      </c>
      <c r="I268" s="57">
        <f t="shared" si="90"/>
        <v>74</v>
      </c>
      <c r="J268" s="82">
        <f t="shared" si="91"/>
        <v>10</v>
      </c>
      <c r="K268" s="52">
        <f t="shared" si="91"/>
        <v>25</v>
      </c>
      <c r="L268" s="52">
        <f t="shared" si="91"/>
        <v>43</v>
      </c>
      <c r="M268" s="52">
        <f t="shared" si="91"/>
        <v>60</v>
      </c>
      <c r="N268" s="86">
        <f t="shared" si="91"/>
        <v>77</v>
      </c>
      <c r="O268" s="52">
        <f t="shared" si="91"/>
        <v>95</v>
      </c>
      <c r="P268" s="52">
        <f t="shared" si="91"/>
        <v>112</v>
      </c>
      <c r="Q268" s="52">
        <f t="shared" si="91"/>
        <v>130</v>
      </c>
      <c r="R268" s="52">
        <f t="shared" si="91"/>
        <v>147</v>
      </c>
      <c r="S268" s="82">
        <f t="shared" si="91"/>
        <v>165</v>
      </c>
      <c r="T268" s="52">
        <f t="shared" si="92"/>
        <v>181</v>
      </c>
      <c r="U268" s="52">
        <f t="shared" si="92"/>
        <v>198</v>
      </c>
      <c r="V268" s="52">
        <f t="shared" si="92"/>
        <v>214</v>
      </c>
      <c r="W268" s="52">
        <f t="shared" si="92"/>
        <v>231</v>
      </c>
      <c r="X268" s="86">
        <f t="shared" si="92"/>
        <v>247</v>
      </c>
      <c r="Y268" s="52">
        <f t="shared" si="92"/>
        <v>264</v>
      </c>
      <c r="Z268" s="52">
        <f t="shared" si="92"/>
        <v>280</v>
      </c>
      <c r="AA268" s="52">
        <f t="shared" si="92"/>
        <v>297</v>
      </c>
      <c r="AB268" s="52">
        <f t="shared" si="92"/>
        <v>313</v>
      </c>
      <c r="AC268" s="82">
        <f t="shared" si="92"/>
        <v>330</v>
      </c>
      <c r="AD268" s="52">
        <f t="shared" si="93"/>
        <v>346</v>
      </c>
      <c r="AE268" s="52">
        <f t="shared" si="93"/>
        <v>363</v>
      </c>
      <c r="AF268" s="52">
        <f t="shared" si="93"/>
        <v>379</v>
      </c>
      <c r="AG268" s="52">
        <f t="shared" si="93"/>
        <v>396</v>
      </c>
      <c r="AH268" s="86">
        <f t="shared" si="93"/>
        <v>413</v>
      </c>
      <c r="AI268" s="52">
        <f t="shared" si="93"/>
        <v>429</v>
      </c>
      <c r="AJ268" s="52">
        <f t="shared" si="93"/>
        <v>446</v>
      </c>
      <c r="AK268" s="52">
        <f t="shared" si="93"/>
        <v>462</v>
      </c>
      <c r="AL268" s="52">
        <f t="shared" si="93"/>
        <v>479</v>
      </c>
      <c r="AM268" s="82">
        <f t="shared" si="93"/>
        <v>495</v>
      </c>
      <c r="AN268" s="91">
        <f t="shared" si="94"/>
        <v>578</v>
      </c>
    </row>
    <row r="269" spans="1:40" x14ac:dyDescent="0.25">
      <c r="A269" s="52">
        <f>'Pokemon Data'!A268</f>
        <v>267</v>
      </c>
      <c r="B269" s="52" t="str">
        <f>'Pokemon Data'!B268</f>
        <v>Beautifly</v>
      </c>
      <c r="C269" s="57">
        <f>'Pokemon Data'!E268</f>
        <v>135</v>
      </c>
      <c r="D269" s="57">
        <f>'Pokemon Data'!I268</f>
        <v>137</v>
      </c>
      <c r="E269" s="57">
        <f>'Pokemon Data'!J268</f>
        <v>60</v>
      </c>
      <c r="F269" s="57">
        <f>'Pokemon Data'!K268</f>
        <v>77</v>
      </c>
      <c r="G269" s="57">
        <f t="shared" si="88"/>
        <v>152</v>
      </c>
      <c r="H269" s="57">
        <f t="shared" si="89"/>
        <v>75</v>
      </c>
      <c r="I269" s="57">
        <f t="shared" si="90"/>
        <v>92</v>
      </c>
      <c r="J269" s="82">
        <f t="shared" ref="J269:S278" si="95">MAX(10,INT(SQRT($G269*$I269)*$H269*J$1^2/10))</f>
        <v>10</v>
      </c>
      <c r="K269" s="52">
        <f t="shared" si="95"/>
        <v>24</v>
      </c>
      <c r="L269" s="52">
        <f t="shared" si="95"/>
        <v>41</v>
      </c>
      <c r="M269" s="52">
        <f t="shared" si="95"/>
        <v>57</v>
      </c>
      <c r="N269" s="86">
        <f t="shared" si="95"/>
        <v>74</v>
      </c>
      <c r="O269" s="52">
        <f t="shared" si="95"/>
        <v>91</v>
      </c>
      <c r="P269" s="52">
        <f t="shared" si="95"/>
        <v>108</v>
      </c>
      <c r="Q269" s="52">
        <f t="shared" si="95"/>
        <v>124</v>
      </c>
      <c r="R269" s="52">
        <f t="shared" si="95"/>
        <v>141</v>
      </c>
      <c r="S269" s="82">
        <f t="shared" si="95"/>
        <v>158</v>
      </c>
      <c r="T269" s="52">
        <f t="shared" ref="T269:AC278" si="96">MAX(10,INT(SQRT($G269*$I269)*$H269*T$1^2/10))</f>
        <v>174</v>
      </c>
      <c r="U269" s="52">
        <f t="shared" si="96"/>
        <v>189</v>
      </c>
      <c r="V269" s="52">
        <f t="shared" si="96"/>
        <v>205</v>
      </c>
      <c r="W269" s="52">
        <f t="shared" si="96"/>
        <v>221</v>
      </c>
      <c r="X269" s="86">
        <f t="shared" si="96"/>
        <v>237</v>
      </c>
      <c r="Y269" s="52">
        <f t="shared" si="96"/>
        <v>253</v>
      </c>
      <c r="Z269" s="52">
        <f t="shared" si="96"/>
        <v>269</v>
      </c>
      <c r="AA269" s="52">
        <f t="shared" si="96"/>
        <v>284</v>
      </c>
      <c r="AB269" s="52">
        <f t="shared" si="96"/>
        <v>300</v>
      </c>
      <c r="AC269" s="82">
        <f t="shared" si="96"/>
        <v>316</v>
      </c>
      <c r="AD269" s="52">
        <f t="shared" ref="AD269:AM278" si="97">MAX(10,INT(SQRT($G269*$I269)*$H269*AD$1^2/10))</f>
        <v>332</v>
      </c>
      <c r="AE269" s="52">
        <f t="shared" si="97"/>
        <v>348</v>
      </c>
      <c r="AF269" s="52">
        <f t="shared" si="97"/>
        <v>364</v>
      </c>
      <c r="AG269" s="52">
        <f t="shared" si="97"/>
        <v>379</v>
      </c>
      <c r="AH269" s="86">
        <f t="shared" si="97"/>
        <v>395</v>
      </c>
      <c r="AI269" s="52">
        <f t="shared" si="97"/>
        <v>411</v>
      </c>
      <c r="AJ269" s="52">
        <f t="shared" si="97"/>
        <v>427</v>
      </c>
      <c r="AK269" s="52">
        <f t="shared" si="97"/>
        <v>443</v>
      </c>
      <c r="AL269" s="52">
        <f t="shared" si="97"/>
        <v>459</v>
      </c>
      <c r="AM269" s="82">
        <f t="shared" si="97"/>
        <v>474</v>
      </c>
      <c r="AN269" s="91">
        <f t="shared" si="94"/>
        <v>553</v>
      </c>
    </row>
    <row r="270" spans="1:40" x14ac:dyDescent="0.25">
      <c r="A270" s="52">
        <f>'Pokemon Data'!A269</f>
        <v>268</v>
      </c>
      <c r="B270" s="52" t="str">
        <f>'Pokemon Data'!B269</f>
        <v>Cascoon</v>
      </c>
      <c r="C270" s="57">
        <f>'Pokemon Data'!E269</f>
        <v>135</v>
      </c>
      <c r="D270" s="57">
        <f>'Pokemon Data'!I269</f>
        <v>155</v>
      </c>
      <c r="E270" s="57">
        <f>'Pokemon Data'!J269</f>
        <v>189</v>
      </c>
      <c r="F270" s="57">
        <f>'Pokemon Data'!K269</f>
        <v>98</v>
      </c>
      <c r="G270" s="57">
        <f t="shared" si="88"/>
        <v>170</v>
      </c>
      <c r="H270" s="57">
        <f t="shared" si="89"/>
        <v>204</v>
      </c>
      <c r="I270" s="57">
        <f t="shared" si="90"/>
        <v>113</v>
      </c>
      <c r="J270" s="82">
        <f t="shared" si="95"/>
        <v>24</v>
      </c>
      <c r="K270" s="52">
        <f t="shared" si="95"/>
        <v>78</v>
      </c>
      <c r="L270" s="52">
        <f t="shared" si="95"/>
        <v>131</v>
      </c>
      <c r="M270" s="52">
        <f t="shared" si="95"/>
        <v>184</v>
      </c>
      <c r="N270" s="86">
        <f t="shared" si="95"/>
        <v>238</v>
      </c>
      <c r="O270" s="52">
        <f t="shared" si="95"/>
        <v>291</v>
      </c>
      <c r="P270" s="52">
        <f t="shared" si="95"/>
        <v>344</v>
      </c>
      <c r="Q270" s="52">
        <f t="shared" si="95"/>
        <v>398</v>
      </c>
      <c r="R270" s="52">
        <f t="shared" si="95"/>
        <v>451</v>
      </c>
      <c r="S270" s="82">
        <f t="shared" si="95"/>
        <v>504</v>
      </c>
      <c r="T270" s="52">
        <f t="shared" si="96"/>
        <v>555</v>
      </c>
      <c r="U270" s="52">
        <f t="shared" si="96"/>
        <v>605</v>
      </c>
      <c r="V270" s="52">
        <f t="shared" si="96"/>
        <v>656</v>
      </c>
      <c r="W270" s="52">
        <f t="shared" si="96"/>
        <v>706</v>
      </c>
      <c r="X270" s="86">
        <f t="shared" si="96"/>
        <v>756</v>
      </c>
      <c r="Y270" s="52">
        <f t="shared" si="96"/>
        <v>807</v>
      </c>
      <c r="Z270" s="52">
        <f t="shared" si="96"/>
        <v>857</v>
      </c>
      <c r="AA270" s="52">
        <f t="shared" si="96"/>
        <v>908</v>
      </c>
      <c r="AB270" s="52">
        <f t="shared" si="96"/>
        <v>958</v>
      </c>
      <c r="AC270" s="82">
        <f t="shared" si="96"/>
        <v>1009</v>
      </c>
      <c r="AD270" s="52">
        <f t="shared" si="97"/>
        <v>1059</v>
      </c>
      <c r="AE270" s="52">
        <f t="shared" si="97"/>
        <v>1110</v>
      </c>
      <c r="AF270" s="52">
        <f t="shared" si="97"/>
        <v>1160</v>
      </c>
      <c r="AG270" s="52">
        <f t="shared" si="97"/>
        <v>1210</v>
      </c>
      <c r="AH270" s="86">
        <f t="shared" si="97"/>
        <v>1261</v>
      </c>
      <c r="AI270" s="52">
        <f t="shared" si="97"/>
        <v>1311</v>
      </c>
      <c r="AJ270" s="52">
        <f t="shared" si="97"/>
        <v>1362</v>
      </c>
      <c r="AK270" s="52">
        <f t="shared" si="97"/>
        <v>1412</v>
      </c>
      <c r="AL270" s="52">
        <f t="shared" si="97"/>
        <v>1463</v>
      </c>
      <c r="AM270" s="82">
        <f t="shared" si="97"/>
        <v>1513</v>
      </c>
      <c r="AN270" s="91">
        <f t="shared" si="94"/>
        <v>1765</v>
      </c>
    </row>
    <row r="271" spans="1:40" x14ac:dyDescent="0.25">
      <c r="A271" s="52">
        <f>'Pokemon Data'!A270</f>
        <v>269</v>
      </c>
      <c r="B271" s="52" t="str">
        <f>'Pokemon Data'!B270</f>
        <v>Dustox</v>
      </c>
      <c r="C271" s="57">
        <f>'Pokemon Data'!E270</f>
        <v>135</v>
      </c>
      <c r="D271" s="57">
        <f>'Pokemon Data'!I270</f>
        <v>137</v>
      </c>
      <c r="E271" s="57">
        <f>'Pokemon Data'!J270</f>
        <v>60</v>
      </c>
      <c r="F271" s="57">
        <f>'Pokemon Data'!K270</f>
        <v>77</v>
      </c>
      <c r="G271" s="57">
        <f t="shared" si="88"/>
        <v>152</v>
      </c>
      <c r="H271" s="57">
        <f t="shared" si="89"/>
        <v>75</v>
      </c>
      <c r="I271" s="57">
        <f t="shared" si="90"/>
        <v>92</v>
      </c>
      <c r="J271" s="82">
        <f t="shared" si="95"/>
        <v>10</v>
      </c>
      <c r="K271" s="52">
        <f t="shared" si="95"/>
        <v>24</v>
      </c>
      <c r="L271" s="52">
        <f t="shared" si="95"/>
        <v>41</v>
      </c>
      <c r="M271" s="52">
        <f t="shared" si="95"/>
        <v>57</v>
      </c>
      <c r="N271" s="86">
        <f t="shared" si="95"/>
        <v>74</v>
      </c>
      <c r="O271" s="52">
        <f t="shared" si="95"/>
        <v>91</v>
      </c>
      <c r="P271" s="52">
        <f t="shared" si="95"/>
        <v>108</v>
      </c>
      <c r="Q271" s="52">
        <f t="shared" si="95"/>
        <v>124</v>
      </c>
      <c r="R271" s="52">
        <f t="shared" si="95"/>
        <v>141</v>
      </c>
      <c r="S271" s="82">
        <f t="shared" si="95"/>
        <v>158</v>
      </c>
      <c r="T271" s="52">
        <f t="shared" si="96"/>
        <v>174</v>
      </c>
      <c r="U271" s="52">
        <f t="shared" si="96"/>
        <v>189</v>
      </c>
      <c r="V271" s="52">
        <f t="shared" si="96"/>
        <v>205</v>
      </c>
      <c r="W271" s="52">
        <f t="shared" si="96"/>
        <v>221</v>
      </c>
      <c r="X271" s="86">
        <f t="shared" si="96"/>
        <v>237</v>
      </c>
      <c r="Y271" s="52">
        <f t="shared" si="96"/>
        <v>253</v>
      </c>
      <c r="Z271" s="52">
        <f t="shared" si="96"/>
        <v>269</v>
      </c>
      <c r="AA271" s="52">
        <f t="shared" si="96"/>
        <v>284</v>
      </c>
      <c r="AB271" s="52">
        <f t="shared" si="96"/>
        <v>300</v>
      </c>
      <c r="AC271" s="82">
        <f t="shared" si="96"/>
        <v>316</v>
      </c>
      <c r="AD271" s="52">
        <f t="shared" si="97"/>
        <v>332</v>
      </c>
      <c r="AE271" s="52">
        <f t="shared" si="97"/>
        <v>348</v>
      </c>
      <c r="AF271" s="52">
        <f t="shared" si="97"/>
        <v>364</v>
      </c>
      <c r="AG271" s="52">
        <f t="shared" si="97"/>
        <v>379</v>
      </c>
      <c r="AH271" s="86">
        <f t="shared" si="97"/>
        <v>395</v>
      </c>
      <c r="AI271" s="52">
        <f t="shared" si="97"/>
        <v>411</v>
      </c>
      <c r="AJ271" s="52">
        <f t="shared" si="97"/>
        <v>427</v>
      </c>
      <c r="AK271" s="52">
        <f t="shared" si="97"/>
        <v>443</v>
      </c>
      <c r="AL271" s="52">
        <f t="shared" si="97"/>
        <v>459</v>
      </c>
      <c r="AM271" s="82">
        <f t="shared" si="97"/>
        <v>474</v>
      </c>
      <c r="AN271" s="91">
        <f t="shared" si="94"/>
        <v>553</v>
      </c>
    </row>
    <row r="272" spans="1:40" x14ac:dyDescent="0.25">
      <c r="A272" s="52">
        <f>'Pokemon Data'!A271</f>
        <v>270</v>
      </c>
      <c r="B272" s="52" t="str">
        <f>'Pokemon Data'!B271</f>
        <v>Lotad</v>
      </c>
      <c r="C272" s="57">
        <f>'Pokemon Data'!E271</f>
        <v>136</v>
      </c>
      <c r="D272" s="57">
        <f>'Pokemon Data'!I271</f>
        <v>155</v>
      </c>
      <c r="E272" s="57">
        <f>'Pokemon Data'!J271</f>
        <v>98</v>
      </c>
      <c r="F272" s="57">
        <f>'Pokemon Data'!K271</f>
        <v>162</v>
      </c>
      <c r="G272" s="57">
        <f t="shared" si="88"/>
        <v>170</v>
      </c>
      <c r="H272" s="57">
        <f t="shared" si="89"/>
        <v>113</v>
      </c>
      <c r="I272" s="57">
        <f t="shared" si="90"/>
        <v>177</v>
      </c>
      <c r="J272" s="82">
        <f t="shared" si="95"/>
        <v>17</v>
      </c>
      <c r="K272" s="52">
        <f t="shared" si="95"/>
        <v>54</v>
      </c>
      <c r="L272" s="52">
        <f t="shared" si="95"/>
        <v>91</v>
      </c>
      <c r="M272" s="52">
        <f t="shared" si="95"/>
        <v>128</v>
      </c>
      <c r="N272" s="86">
        <f t="shared" si="95"/>
        <v>165</v>
      </c>
      <c r="O272" s="52">
        <f t="shared" si="95"/>
        <v>202</v>
      </c>
      <c r="P272" s="52">
        <f t="shared" si="95"/>
        <v>239</v>
      </c>
      <c r="Q272" s="52">
        <f t="shared" si="95"/>
        <v>275</v>
      </c>
      <c r="R272" s="52">
        <f t="shared" si="95"/>
        <v>312</v>
      </c>
      <c r="S272" s="82">
        <f t="shared" si="95"/>
        <v>349</v>
      </c>
      <c r="T272" s="52">
        <f t="shared" si="96"/>
        <v>384</v>
      </c>
      <c r="U272" s="52">
        <f t="shared" si="96"/>
        <v>419</v>
      </c>
      <c r="V272" s="52">
        <f t="shared" si="96"/>
        <v>454</v>
      </c>
      <c r="W272" s="52">
        <f t="shared" si="96"/>
        <v>489</v>
      </c>
      <c r="X272" s="86">
        <f t="shared" si="96"/>
        <v>524</v>
      </c>
      <c r="Y272" s="52">
        <f t="shared" si="96"/>
        <v>559</v>
      </c>
      <c r="Z272" s="52">
        <f t="shared" si="96"/>
        <v>594</v>
      </c>
      <c r="AA272" s="52">
        <f t="shared" si="96"/>
        <v>629</v>
      </c>
      <c r="AB272" s="52">
        <f t="shared" si="96"/>
        <v>664</v>
      </c>
      <c r="AC272" s="82">
        <f t="shared" si="96"/>
        <v>699</v>
      </c>
      <c r="AD272" s="52">
        <f t="shared" si="97"/>
        <v>734</v>
      </c>
      <c r="AE272" s="52">
        <f t="shared" si="97"/>
        <v>769</v>
      </c>
      <c r="AF272" s="52">
        <f t="shared" si="97"/>
        <v>804</v>
      </c>
      <c r="AG272" s="52">
        <f t="shared" si="97"/>
        <v>839</v>
      </c>
      <c r="AH272" s="86">
        <f t="shared" si="97"/>
        <v>874</v>
      </c>
      <c r="AI272" s="52">
        <f t="shared" si="97"/>
        <v>909</v>
      </c>
      <c r="AJ272" s="52">
        <f t="shared" si="97"/>
        <v>944</v>
      </c>
      <c r="AK272" s="52">
        <f t="shared" si="97"/>
        <v>979</v>
      </c>
      <c r="AL272" s="52">
        <f t="shared" si="97"/>
        <v>1014</v>
      </c>
      <c r="AM272" s="82">
        <f t="shared" si="97"/>
        <v>1049</v>
      </c>
      <c r="AN272" s="91">
        <f t="shared" si="94"/>
        <v>1224</v>
      </c>
    </row>
    <row r="273" spans="1:40" x14ac:dyDescent="0.25">
      <c r="A273" s="52">
        <f>'Pokemon Data'!A272</f>
        <v>271</v>
      </c>
      <c r="B273" s="52" t="str">
        <f>'Pokemon Data'!B272</f>
        <v>Lombre</v>
      </c>
      <c r="C273" s="57">
        <f>'Pokemon Data'!E272</f>
        <v>136</v>
      </c>
      <c r="D273" s="57">
        <f>'Pokemon Data'!I272</f>
        <v>120</v>
      </c>
      <c r="E273" s="57">
        <f>'Pokemon Data'!J272</f>
        <v>71</v>
      </c>
      <c r="F273" s="57">
        <f>'Pokemon Data'!K272</f>
        <v>77</v>
      </c>
      <c r="G273" s="57">
        <f t="shared" si="88"/>
        <v>135</v>
      </c>
      <c r="H273" s="57">
        <f t="shared" si="89"/>
        <v>86</v>
      </c>
      <c r="I273" s="57">
        <f t="shared" si="90"/>
        <v>92</v>
      </c>
      <c r="J273" s="82">
        <f t="shared" si="95"/>
        <v>10</v>
      </c>
      <c r="K273" s="52">
        <f t="shared" si="95"/>
        <v>26</v>
      </c>
      <c r="L273" s="52">
        <f t="shared" si="95"/>
        <v>44</v>
      </c>
      <c r="M273" s="52">
        <f t="shared" si="95"/>
        <v>62</v>
      </c>
      <c r="N273" s="86">
        <f t="shared" si="95"/>
        <v>80</v>
      </c>
      <c r="O273" s="52">
        <f t="shared" si="95"/>
        <v>98</v>
      </c>
      <c r="P273" s="52">
        <f t="shared" si="95"/>
        <v>116</v>
      </c>
      <c r="Q273" s="52">
        <f t="shared" si="95"/>
        <v>134</v>
      </c>
      <c r="R273" s="52">
        <f t="shared" si="95"/>
        <v>153</v>
      </c>
      <c r="S273" s="82">
        <f t="shared" si="95"/>
        <v>171</v>
      </c>
      <c r="T273" s="52">
        <f t="shared" si="96"/>
        <v>188</v>
      </c>
      <c r="U273" s="52">
        <f t="shared" si="96"/>
        <v>205</v>
      </c>
      <c r="V273" s="52">
        <f t="shared" si="96"/>
        <v>222</v>
      </c>
      <c r="W273" s="52">
        <f t="shared" si="96"/>
        <v>239</v>
      </c>
      <c r="X273" s="86">
        <f t="shared" si="96"/>
        <v>256</v>
      </c>
      <c r="Y273" s="52">
        <f t="shared" si="96"/>
        <v>273</v>
      </c>
      <c r="Z273" s="52">
        <f t="shared" si="96"/>
        <v>290</v>
      </c>
      <c r="AA273" s="52">
        <f t="shared" si="96"/>
        <v>307</v>
      </c>
      <c r="AB273" s="52">
        <f t="shared" si="96"/>
        <v>324</v>
      </c>
      <c r="AC273" s="82">
        <f t="shared" si="96"/>
        <v>342</v>
      </c>
      <c r="AD273" s="52">
        <f t="shared" si="97"/>
        <v>359</v>
      </c>
      <c r="AE273" s="52">
        <f t="shared" si="97"/>
        <v>376</v>
      </c>
      <c r="AF273" s="52">
        <f t="shared" si="97"/>
        <v>393</v>
      </c>
      <c r="AG273" s="52">
        <f t="shared" si="97"/>
        <v>410</v>
      </c>
      <c r="AH273" s="86">
        <f t="shared" si="97"/>
        <v>427</v>
      </c>
      <c r="AI273" s="52">
        <f t="shared" si="97"/>
        <v>444</v>
      </c>
      <c r="AJ273" s="52">
        <f t="shared" si="97"/>
        <v>461</v>
      </c>
      <c r="AK273" s="52">
        <f t="shared" si="97"/>
        <v>478</v>
      </c>
      <c r="AL273" s="52">
        <f t="shared" si="97"/>
        <v>496</v>
      </c>
      <c r="AM273" s="82">
        <f t="shared" si="97"/>
        <v>513</v>
      </c>
      <c r="AN273" s="91">
        <f t="shared" si="94"/>
        <v>598</v>
      </c>
    </row>
    <row r="274" spans="1:40" x14ac:dyDescent="0.25">
      <c r="A274" s="52">
        <f>'Pokemon Data'!A273</f>
        <v>272</v>
      </c>
      <c r="B274" s="52" t="str">
        <f>'Pokemon Data'!B273</f>
        <v>Ludicolo</v>
      </c>
      <c r="C274" s="57">
        <f>'Pokemon Data'!E273</f>
        <v>136</v>
      </c>
      <c r="D274" s="57">
        <f>'Pokemon Data'!I273</f>
        <v>155</v>
      </c>
      <c r="E274" s="57">
        <f>'Pokemon Data'!J273</f>
        <v>112</v>
      </c>
      <c r="F274" s="57">
        <f>'Pokemon Data'!K273</f>
        <v>119</v>
      </c>
      <c r="G274" s="57">
        <f t="shared" si="88"/>
        <v>170</v>
      </c>
      <c r="H274" s="57">
        <f t="shared" si="89"/>
        <v>127</v>
      </c>
      <c r="I274" s="57">
        <f t="shared" si="90"/>
        <v>134</v>
      </c>
      <c r="J274" s="82">
        <f t="shared" si="95"/>
        <v>16</v>
      </c>
      <c r="K274" s="52">
        <f t="shared" si="95"/>
        <v>53</v>
      </c>
      <c r="L274" s="52">
        <f t="shared" si="95"/>
        <v>89</v>
      </c>
      <c r="M274" s="52">
        <f t="shared" si="95"/>
        <v>125</v>
      </c>
      <c r="N274" s="86">
        <f t="shared" si="95"/>
        <v>161</v>
      </c>
      <c r="O274" s="52">
        <f t="shared" si="95"/>
        <v>197</v>
      </c>
      <c r="P274" s="52">
        <f t="shared" si="95"/>
        <v>233</v>
      </c>
      <c r="Q274" s="52">
        <f t="shared" si="95"/>
        <v>269</v>
      </c>
      <c r="R274" s="52">
        <f t="shared" si="95"/>
        <v>306</v>
      </c>
      <c r="S274" s="82">
        <f t="shared" si="95"/>
        <v>342</v>
      </c>
      <c r="T274" s="52">
        <f t="shared" si="96"/>
        <v>376</v>
      </c>
      <c r="U274" s="52">
        <f t="shared" si="96"/>
        <v>410</v>
      </c>
      <c r="V274" s="52">
        <f t="shared" si="96"/>
        <v>444</v>
      </c>
      <c r="W274" s="52">
        <f t="shared" si="96"/>
        <v>478</v>
      </c>
      <c r="X274" s="86">
        <f t="shared" si="96"/>
        <v>513</v>
      </c>
      <c r="Y274" s="52">
        <f t="shared" si="96"/>
        <v>547</v>
      </c>
      <c r="Z274" s="52">
        <f t="shared" si="96"/>
        <v>581</v>
      </c>
      <c r="AA274" s="52">
        <f t="shared" si="96"/>
        <v>615</v>
      </c>
      <c r="AB274" s="52">
        <f t="shared" si="96"/>
        <v>649</v>
      </c>
      <c r="AC274" s="82">
        <f t="shared" si="96"/>
        <v>684</v>
      </c>
      <c r="AD274" s="52">
        <f t="shared" si="97"/>
        <v>718</v>
      </c>
      <c r="AE274" s="52">
        <f t="shared" si="97"/>
        <v>752</v>
      </c>
      <c r="AF274" s="52">
        <f t="shared" si="97"/>
        <v>786</v>
      </c>
      <c r="AG274" s="52">
        <f t="shared" si="97"/>
        <v>820</v>
      </c>
      <c r="AH274" s="86">
        <f t="shared" si="97"/>
        <v>855</v>
      </c>
      <c r="AI274" s="52">
        <f t="shared" si="97"/>
        <v>889</v>
      </c>
      <c r="AJ274" s="52">
        <f t="shared" si="97"/>
        <v>923</v>
      </c>
      <c r="AK274" s="52">
        <f t="shared" si="97"/>
        <v>957</v>
      </c>
      <c r="AL274" s="52">
        <f t="shared" si="97"/>
        <v>992</v>
      </c>
      <c r="AM274" s="82">
        <f t="shared" si="97"/>
        <v>1026</v>
      </c>
      <c r="AN274" s="91">
        <f t="shared" si="94"/>
        <v>1197</v>
      </c>
    </row>
    <row r="275" spans="1:40" x14ac:dyDescent="0.25">
      <c r="A275" s="52">
        <f>'Pokemon Data'!A274</f>
        <v>273</v>
      </c>
      <c r="B275" s="52" t="str">
        <f>'Pokemon Data'!B274</f>
        <v>Seedot</v>
      </c>
      <c r="C275" s="57">
        <f>'Pokemon Data'!E274</f>
        <v>137</v>
      </c>
      <c r="D275" s="57">
        <f>'Pokemon Data'!I274</f>
        <v>190</v>
      </c>
      <c r="E275" s="57">
        <f>'Pokemon Data'!J274</f>
        <v>173</v>
      </c>
      <c r="F275" s="57">
        <f>'Pokemon Data'!K274</f>
        <v>176</v>
      </c>
      <c r="G275" s="57">
        <f t="shared" si="88"/>
        <v>205</v>
      </c>
      <c r="H275" s="57">
        <f t="shared" si="89"/>
        <v>188</v>
      </c>
      <c r="I275" s="57">
        <f t="shared" si="90"/>
        <v>191</v>
      </c>
      <c r="J275" s="82">
        <f t="shared" si="95"/>
        <v>32</v>
      </c>
      <c r="K275" s="52">
        <f t="shared" si="95"/>
        <v>103</v>
      </c>
      <c r="L275" s="52">
        <f t="shared" si="95"/>
        <v>173</v>
      </c>
      <c r="M275" s="52">
        <f t="shared" si="95"/>
        <v>243</v>
      </c>
      <c r="N275" s="86">
        <f t="shared" si="95"/>
        <v>313</v>
      </c>
      <c r="O275" s="52">
        <f t="shared" si="95"/>
        <v>383</v>
      </c>
      <c r="P275" s="52">
        <f t="shared" si="95"/>
        <v>453</v>
      </c>
      <c r="Q275" s="52">
        <f t="shared" si="95"/>
        <v>523</v>
      </c>
      <c r="R275" s="52">
        <f t="shared" si="95"/>
        <v>593</v>
      </c>
      <c r="S275" s="82">
        <f t="shared" si="95"/>
        <v>664</v>
      </c>
      <c r="T275" s="52">
        <f t="shared" si="96"/>
        <v>730</v>
      </c>
      <c r="U275" s="52">
        <f t="shared" si="96"/>
        <v>796</v>
      </c>
      <c r="V275" s="52">
        <f t="shared" si="96"/>
        <v>863</v>
      </c>
      <c r="W275" s="52">
        <f t="shared" si="96"/>
        <v>929</v>
      </c>
      <c r="X275" s="86">
        <f t="shared" si="96"/>
        <v>995</v>
      </c>
      <c r="Y275" s="52">
        <f t="shared" si="96"/>
        <v>1062</v>
      </c>
      <c r="Z275" s="52">
        <f t="shared" si="96"/>
        <v>1128</v>
      </c>
      <c r="AA275" s="52">
        <f t="shared" si="96"/>
        <v>1194</v>
      </c>
      <c r="AB275" s="52">
        <f t="shared" si="96"/>
        <v>1261</v>
      </c>
      <c r="AC275" s="82">
        <f t="shared" si="96"/>
        <v>1327</v>
      </c>
      <c r="AD275" s="52">
        <f t="shared" si="97"/>
        <v>1394</v>
      </c>
      <c r="AE275" s="52">
        <f t="shared" si="97"/>
        <v>1460</v>
      </c>
      <c r="AF275" s="52">
        <f t="shared" si="97"/>
        <v>1526</v>
      </c>
      <c r="AG275" s="52">
        <f t="shared" si="97"/>
        <v>1593</v>
      </c>
      <c r="AH275" s="86">
        <f t="shared" si="97"/>
        <v>1659</v>
      </c>
      <c r="AI275" s="52">
        <f t="shared" si="97"/>
        <v>1726</v>
      </c>
      <c r="AJ275" s="52">
        <f t="shared" si="97"/>
        <v>1792</v>
      </c>
      <c r="AK275" s="52">
        <f t="shared" si="97"/>
        <v>1858</v>
      </c>
      <c r="AL275" s="52">
        <f t="shared" si="97"/>
        <v>1925</v>
      </c>
      <c r="AM275" s="82">
        <f t="shared" si="97"/>
        <v>1991</v>
      </c>
      <c r="AN275" s="91">
        <f t="shared" si="94"/>
        <v>2323</v>
      </c>
    </row>
    <row r="276" spans="1:40" x14ac:dyDescent="0.25">
      <c r="A276" s="52">
        <f>'Pokemon Data'!A275</f>
        <v>274</v>
      </c>
      <c r="B276" s="52" t="str">
        <f>'Pokemon Data'!B275</f>
        <v>Nuzleaf</v>
      </c>
      <c r="C276" s="57">
        <f>'Pokemon Data'!E275</f>
        <v>137</v>
      </c>
      <c r="D276" s="57">
        <f>'Pokemon Data'!I275</f>
        <v>120</v>
      </c>
      <c r="E276" s="57">
        <f>'Pokemon Data'!J275</f>
        <v>71</v>
      </c>
      <c r="F276" s="57">
        <f>'Pokemon Data'!K275</f>
        <v>77</v>
      </c>
      <c r="G276" s="57">
        <f t="shared" si="88"/>
        <v>135</v>
      </c>
      <c r="H276" s="57">
        <f t="shared" si="89"/>
        <v>86</v>
      </c>
      <c r="I276" s="57">
        <f t="shared" si="90"/>
        <v>92</v>
      </c>
      <c r="J276" s="82">
        <f t="shared" si="95"/>
        <v>10</v>
      </c>
      <c r="K276" s="52">
        <f t="shared" si="95"/>
        <v>26</v>
      </c>
      <c r="L276" s="52">
        <f t="shared" si="95"/>
        <v>44</v>
      </c>
      <c r="M276" s="52">
        <f t="shared" si="95"/>
        <v>62</v>
      </c>
      <c r="N276" s="86">
        <f t="shared" si="95"/>
        <v>80</v>
      </c>
      <c r="O276" s="52">
        <f t="shared" si="95"/>
        <v>98</v>
      </c>
      <c r="P276" s="52">
        <f t="shared" si="95"/>
        <v>116</v>
      </c>
      <c r="Q276" s="52">
        <f t="shared" si="95"/>
        <v>134</v>
      </c>
      <c r="R276" s="52">
        <f t="shared" si="95"/>
        <v>153</v>
      </c>
      <c r="S276" s="82">
        <f t="shared" si="95"/>
        <v>171</v>
      </c>
      <c r="T276" s="52">
        <f t="shared" si="96"/>
        <v>188</v>
      </c>
      <c r="U276" s="52">
        <f t="shared" si="96"/>
        <v>205</v>
      </c>
      <c r="V276" s="52">
        <f t="shared" si="96"/>
        <v>222</v>
      </c>
      <c r="W276" s="52">
        <f t="shared" si="96"/>
        <v>239</v>
      </c>
      <c r="X276" s="86">
        <f t="shared" si="96"/>
        <v>256</v>
      </c>
      <c r="Y276" s="52">
        <f t="shared" si="96"/>
        <v>273</v>
      </c>
      <c r="Z276" s="52">
        <f t="shared" si="96"/>
        <v>290</v>
      </c>
      <c r="AA276" s="52">
        <f t="shared" si="96"/>
        <v>307</v>
      </c>
      <c r="AB276" s="52">
        <f t="shared" si="96"/>
        <v>324</v>
      </c>
      <c r="AC276" s="82">
        <f t="shared" si="96"/>
        <v>342</v>
      </c>
      <c r="AD276" s="52">
        <f t="shared" si="97"/>
        <v>359</v>
      </c>
      <c r="AE276" s="52">
        <f t="shared" si="97"/>
        <v>376</v>
      </c>
      <c r="AF276" s="52">
        <f t="shared" si="97"/>
        <v>393</v>
      </c>
      <c r="AG276" s="52">
        <f t="shared" si="97"/>
        <v>410</v>
      </c>
      <c r="AH276" s="86">
        <f t="shared" si="97"/>
        <v>427</v>
      </c>
      <c r="AI276" s="52">
        <f t="shared" si="97"/>
        <v>444</v>
      </c>
      <c r="AJ276" s="52">
        <f t="shared" si="97"/>
        <v>461</v>
      </c>
      <c r="AK276" s="52">
        <f t="shared" si="97"/>
        <v>478</v>
      </c>
      <c r="AL276" s="52">
        <f t="shared" si="97"/>
        <v>496</v>
      </c>
      <c r="AM276" s="82">
        <f t="shared" si="97"/>
        <v>513</v>
      </c>
      <c r="AN276" s="91">
        <f t="shared" si="94"/>
        <v>598</v>
      </c>
    </row>
    <row r="277" spans="1:40" x14ac:dyDescent="0.25">
      <c r="A277" s="52">
        <f>'Pokemon Data'!A276</f>
        <v>275</v>
      </c>
      <c r="B277" s="52" t="str">
        <f>'Pokemon Data'!B276</f>
        <v>Shiftry</v>
      </c>
      <c r="C277" s="57">
        <f>'Pokemon Data'!E276</f>
        <v>137</v>
      </c>
      <c r="D277" s="57">
        <f>'Pokemon Data'!I276</f>
        <v>172</v>
      </c>
      <c r="E277" s="57">
        <f>'Pokemon Data'!J276</f>
        <v>134</v>
      </c>
      <c r="F277" s="57">
        <f>'Pokemon Data'!K276</f>
        <v>78</v>
      </c>
      <c r="G277" s="57">
        <f t="shared" si="88"/>
        <v>187</v>
      </c>
      <c r="H277" s="57">
        <f t="shared" si="89"/>
        <v>149</v>
      </c>
      <c r="I277" s="57">
        <f t="shared" si="90"/>
        <v>93</v>
      </c>
      <c r="J277" s="82">
        <f t="shared" si="95"/>
        <v>17</v>
      </c>
      <c r="K277" s="52">
        <f t="shared" si="95"/>
        <v>54</v>
      </c>
      <c r="L277" s="52">
        <f t="shared" si="95"/>
        <v>91</v>
      </c>
      <c r="M277" s="52">
        <f t="shared" si="95"/>
        <v>128</v>
      </c>
      <c r="N277" s="86">
        <f t="shared" si="95"/>
        <v>165</v>
      </c>
      <c r="O277" s="52">
        <f t="shared" si="95"/>
        <v>202</v>
      </c>
      <c r="P277" s="52">
        <f t="shared" si="95"/>
        <v>239</v>
      </c>
      <c r="Q277" s="52">
        <f t="shared" si="95"/>
        <v>276</v>
      </c>
      <c r="R277" s="52">
        <f t="shared" si="95"/>
        <v>313</v>
      </c>
      <c r="S277" s="82">
        <f t="shared" si="95"/>
        <v>350</v>
      </c>
      <c r="T277" s="52">
        <f t="shared" si="96"/>
        <v>385</v>
      </c>
      <c r="U277" s="52">
        <f t="shared" si="96"/>
        <v>420</v>
      </c>
      <c r="V277" s="52">
        <f t="shared" si="96"/>
        <v>455</v>
      </c>
      <c r="W277" s="52">
        <f t="shared" si="96"/>
        <v>490</v>
      </c>
      <c r="X277" s="86">
        <f t="shared" si="96"/>
        <v>526</v>
      </c>
      <c r="Y277" s="52">
        <f t="shared" si="96"/>
        <v>561</v>
      </c>
      <c r="Z277" s="52">
        <f t="shared" si="96"/>
        <v>596</v>
      </c>
      <c r="AA277" s="52">
        <f t="shared" si="96"/>
        <v>631</v>
      </c>
      <c r="AB277" s="52">
        <f t="shared" si="96"/>
        <v>666</v>
      </c>
      <c r="AC277" s="82">
        <f t="shared" si="96"/>
        <v>701</v>
      </c>
      <c r="AD277" s="52">
        <f t="shared" si="97"/>
        <v>736</v>
      </c>
      <c r="AE277" s="52">
        <f t="shared" si="97"/>
        <v>771</v>
      </c>
      <c r="AF277" s="52">
        <f t="shared" si="97"/>
        <v>806</v>
      </c>
      <c r="AG277" s="52">
        <f t="shared" si="97"/>
        <v>841</v>
      </c>
      <c r="AH277" s="86">
        <f t="shared" si="97"/>
        <v>876</v>
      </c>
      <c r="AI277" s="52">
        <f t="shared" si="97"/>
        <v>911</v>
      </c>
      <c r="AJ277" s="52">
        <f t="shared" si="97"/>
        <v>946</v>
      </c>
      <c r="AK277" s="52">
        <f t="shared" si="97"/>
        <v>981</v>
      </c>
      <c r="AL277" s="52">
        <f t="shared" si="97"/>
        <v>1016</v>
      </c>
      <c r="AM277" s="82">
        <f t="shared" si="97"/>
        <v>1051</v>
      </c>
      <c r="AN277" s="91">
        <f t="shared" si="94"/>
        <v>1227</v>
      </c>
    </row>
    <row r="278" spans="1:40" x14ac:dyDescent="0.25">
      <c r="A278" s="52">
        <f>'Pokemon Data'!A277</f>
        <v>276</v>
      </c>
      <c r="B278" s="52" t="str">
        <f>'Pokemon Data'!B277</f>
        <v>Taillow</v>
      </c>
      <c r="C278" s="57">
        <f>'Pokemon Data'!E277</f>
        <v>138</v>
      </c>
      <c r="D278" s="57">
        <f>'Pokemon Data'!I277</f>
        <v>207</v>
      </c>
      <c r="E278" s="57">
        <f>'Pokemon Data'!J277</f>
        <v>200</v>
      </c>
      <c r="F278" s="57">
        <f>'Pokemon Data'!K277</f>
        <v>121</v>
      </c>
      <c r="G278" s="57">
        <f t="shared" si="88"/>
        <v>222</v>
      </c>
      <c r="H278" s="57">
        <f t="shared" si="89"/>
        <v>215</v>
      </c>
      <c r="I278" s="57">
        <f t="shared" si="90"/>
        <v>136</v>
      </c>
      <c r="J278" s="82">
        <f t="shared" si="95"/>
        <v>33</v>
      </c>
      <c r="K278" s="52">
        <f t="shared" si="95"/>
        <v>103</v>
      </c>
      <c r="L278" s="52">
        <f t="shared" si="95"/>
        <v>173</v>
      </c>
      <c r="M278" s="52">
        <f t="shared" si="95"/>
        <v>244</v>
      </c>
      <c r="N278" s="86">
        <f t="shared" si="95"/>
        <v>314</v>
      </c>
      <c r="O278" s="52">
        <f t="shared" si="95"/>
        <v>385</v>
      </c>
      <c r="P278" s="52">
        <f t="shared" si="95"/>
        <v>455</v>
      </c>
      <c r="Q278" s="52">
        <f t="shared" si="95"/>
        <v>526</v>
      </c>
      <c r="R278" s="52">
        <f t="shared" si="95"/>
        <v>596</v>
      </c>
      <c r="S278" s="82">
        <f t="shared" si="95"/>
        <v>666</v>
      </c>
      <c r="T278" s="52">
        <f t="shared" si="96"/>
        <v>733</v>
      </c>
      <c r="U278" s="52">
        <f t="shared" si="96"/>
        <v>800</v>
      </c>
      <c r="V278" s="52">
        <f t="shared" si="96"/>
        <v>866</v>
      </c>
      <c r="W278" s="52">
        <f t="shared" si="96"/>
        <v>933</v>
      </c>
      <c r="X278" s="86">
        <f t="shared" si="96"/>
        <v>1000</v>
      </c>
      <c r="Y278" s="52">
        <f t="shared" si="96"/>
        <v>1066</v>
      </c>
      <c r="Z278" s="52">
        <f t="shared" si="96"/>
        <v>1133</v>
      </c>
      <c r="AA278" s="52">
        <f t="shared" si="96"/>
        <v>1199</v>
      </c>
      <c r="AB278" s="52">
        <f t="shared" si="96"/>
        <v>1266</v>
      </c>
      <c r="AC278" s="82">
        <f t="shared" si="96"/>
        <v>1333</v>
      </c>
      <c r="AD278" s="52">
        <f t="shared" si="97"/>
        <v>1399</v>
      </c>
      <c r="AE278" s="52">
        <f t="shared" si="97"/>
        <v>1466</v>
      </c>
      <c r="AF278" s="52">
        <f t="shared" si="97"/>
        <v>1533</v>
      </c>
      <c r="AG278" s="52">
        <f t="shared" si="97"/>
        <v>1599</v>
      </c>
      <c r="AH278" s="86">
        <f t="shared" si="97"/>
        <v>1666</v>
      </c>
      <c r="AI278" s="52">
        <f t="shared" si="97"/>
        <v>1733</v>
      </c>
      <c r="AJ278" s="52">
        <f t="shared" si="97"/>
        <v>1800</v>
      </c>
      <c r="AK278" s="52">
        <f t="shared" si="97"/>
        <v>1866</v>
      </c>
      <c r="AL278" s="52">
        <f t="shared" si="97"/>
        <v>1933</v>
      </c>
      <c r="AM278" s="82">
        <f t="shared" si="97"/>
        <v>2000</v>
      </c>
      <c r="AN278" s="91">
        <f t="shared" si="94"/>
        <v>2333</v>
      </c>
    </row>
    <row r="279" spans="1:40" x14ac:dyDescent="0.25">
      <c r="A279" s="52">
        <f>'Pokemon Data'!A278</f>
        <v>277</v>
      </c>
      <c r="B279" s="52" t="str">
        <f>'Pokemon Data'!B278</f>
        <v>Swellow</v>
      </c>
      <c r="C279" s="57">
        <f>'Pokemon Data'!E278</f>
        <v>138</v>
      </c>
      <c r="D279" s="57">
        <f>'Pokemon Data'!I278</f>
        <v>120</v>
      </c>
      <c r="E279" s="57">
        <f>'Pokemon Data'!J278</f>
        <v>106</v>
      </c>
      <c r="F279" s="57">
        <f>'Pokemon Data'!K278</f>
        <v>61</v>
      </c>
      <c r="G279" s="57">
        <f t="shared" si="88"/>
        <v>135</v>
      </c>
      <c r="H279" s="57">
        <f t="shared" si="89"/>
        <v>121</v>
      </c>
      <c r="I279" s="57">
        <f t="shared" si="90"/>
        <v>76</v>
      </c>
      <c r="J279" s="82">
        <f t="shared" ref="J279:S288" si="98">MAX(10,INT(SQRT($G279*$I279)*$H279*J$1^2/10))</f>
        <v>10</v>
      </c>
      <c r="K279" s="52">
        <f t="shared" si="98"/>
        <v>33</v>
      </c>
      <c r="L279" s="52">
        <f t="shared" si="98"/>
        <v>57</v>
      </c>
      <c r="M279" s="52">
        <f t="shared" si="98"/>
        <v>80</v>
      </c>
      <c r="N279" s="86">
        <f t="shared" si="98"/>
        <v>103</v>
      </c>
      <c r="O279" s="52">
        <f t="shared" si="98"/>
        <v>126</v>
      </c>
      <c r="P279" s="52">
        <f t="shared" si="98"/>
        <v>149</v>
      </c>
      <c r="Q279" s="52">
        <f t="shared" si="98"/>
        <v>172</v>
      </c>
      <c r="R279" s="52">
        <f t="shared" si="98"/>
        <v>195</v>
      </c>
      <c r="S279" s="82">
        <f t="shared" si="98"/>
        <v>218</v>
      </c>
      <c r="T279" s="52">
        <f t="shared" ref="T279:AC288" si="99">MAX(10,INT(SQRT($G279*$I279)*$H279*T$1^2/10))</f>
        <v>240</v>
      </c>
      <c r="U279" s="52">
        <f t="shared" si="99"/>
        <v>262</v>
      </c>
      <c r="V279" s="52">
        <f t="shared" si="99"/>
        <v>284</v>
      </c>
      <c r="W279" s="52">
        <f t="shared" si="99"/>
        <v>306</v>
      </c>
      <c r="X279" s="86">
        <f t="shared" si="99"/>
        <v>328</v>
      </c>
      <c r="Y279" s="52">
        <f t="shared" si="99"/>
        <v>349</v>
      </c>
      <c r="Z279" s="52">
        <f t="shared" si="99"/>
        <v>371</v>
      </c>
      <c r="AA279" s="52">
        <f t="shared" si="99"/>
        <v>393</v>
      </c>
      <c r="AB279" s="52">
        <f t="shared" si="99"/>
        <v>415</v>
      </c>
      <c r="AC279" s="82">
        <f t="shared" si="99"/>
        <v>437</v>
      </c>
      <c r="AD279" s="52">
        <f t="shared" ref="AD279:AM288" si="100">MAX(10,INT(SQRT($G279*$I279)*$H279*AD$1^2/10))</f>
        <v>459</v>
      </c>
      <c r="AE279" s="52">
        <f t="shared" si="100"/>
        <v>481</v>
      </c>
      <c r="AF279" s="52">
        <f t="shared" si="100"/>
        <v>503</v>
      </c>
      <c r="AG279" s="52">
        <f t="shared" si="100"/>
        <v>524</v>
      </c>
      <c r="AH279" s="86">
        <f t="shared" si="100"/>
        <v>546</v>
      </c>
      <c r="AI279" s="52">
        <f t="shared" si="100"/>
        <v>568</v>
      </c>
      <c r="AJ279" s="52">
        <f t="shared" si="100"/>
        <v>590</v>
      </c>
      <c r="AK279" s="52">
        <f t="shared" si="100"/>
        <v>612</v>
      </c>
      <c r="AL279" s="52">
        <f t="shared" si="100"/>
        <v>634</v>
      </c>
      <c r="AM279" s="82">
        <f t="shared" si="100"/>
        <v>656</v>
      </c>
      <c r="AN279" s="91">
        <f t="shared" si="94"/>
        <v>765</v>
      </c>
    </row>
    <row r="280" spans="1:40" x14ac:dyDescent="0.25">
      <c r="A280" s="52">
        <f>'Pokemon Data'!A279</f>
        <v>278</v>
      </c>
      <c r="B280" s="52" t="str">
        <f>'Pokemon Data'!B279</f>
        <v>Wingull</v>
      </c>
      <c r="C280" s="57">
        <f>'Pokemon Data'!E279</f>
        <v>139</v>
      </c>
      <c r="D280" s="57">
        <f>'Pokemon Data'!I279</f>
        <v>155</v>
      </c>
      <c r="E280" s="57">
        <f>'Pokemon Data'!J279</f>
        <v>185</v>
      </c>
      <c r="F280" s="57">
        <f>'Pokemon Data'!K279</f>
        <v>124</v>
      </c>
      <c r="G280" s="57">
        <f t="shared" si="88"/>
        <v>170</v>
      </c>
      <c r="H280" s="57">
        <f t="shared" si="89"/>
        <v>200</v>
      </c>
      <c r="I280" s="57">
        <f t="shared" si="90"/>
        <v>139</v>
      </c>
      <c r="J280" s="82">
        <f t="shared" si="98"/>
        <v>27</v>
      </c>
      <c r="K280" s="52">
        <f t="shared" si="98"/>
        <v>85</v>
      </c>
      <c r="L280" s="52">
        <f t="shared" si="98"/>
        <v>143</v>
      </c>
      <c r="M280" s="52">
        <f t="shared" si="98"/>
        <v>201</v>
      </c>
      <c r="N280" s="86">
        <f t="shared" si="98"/>
        <v>259</v>
      </c>
      <c r="O280" s="52">
        <f t="shared" si="98"/>
        <v>316</v>
      </c>
      <c r="P280" s="52">
        <f t="shared" si="98"/>
        <v>374</v>
      </c>
      <c r="Q280" s="52">
        <f t="shared" si="98"/>
        <v>432</v>
      </c>
      <c r="R280" s="52">
        <f t="shared" si="98"/>
        <v>490</v>
      </c>
      <c r="S280" s="82">
        <f t="shared" si="98"/>
        <v>548</v>
      </c>
      <c r="T280" s="52">
        <f t="shared" si="99"/>
        <v>603</v>
      </c>
      <c r="U280" s="52">
        <f t="shared" si="99"/>
        <v>658</v>
      </c>
      <c r="V280" s="52">
        <f t="shared" si="99"/>
        <v>713</v>
      </c>
      <c r="W280" s="52">
        <f t="shared" si="99"/>
        <v>768</v>
      </c>
      <c r="X280" s="86">
        <f t="shared" si="99"/>
        <v>823</v>
      </c>
      <c r="Y280" s="52">
        <f t="shared" si="99"/>
        <v>877</v>
      </c>
      <c r="Z280" s="52">
        <f t="shared" si="99"/>
        <v>932</v>
      </c>
      <c r="AA280" s="52">
        <f t="shared" si="99"/>
        <v>987</v>
      </c>
      <c r="AB280" s="52">
        <f t="shared" si="99"/>
        <v>1042</v>
      </c>
      <c r="AC280" s="82">
        <f t="shared" si="99"/>
        <v>1097</v>
      </c>
      <c r="AD280" s="52">
        <f t="shared" si="100"/>
        <v>1152</v>
      </c>
      <c r="AE280" s="52">
        <f t="shared" si="100"/>
        <v>1206</v>
      </c>
      <c r="AF280" s="52">
        <f t="shared" si="100"/>
        <v>1261</v>
      </c>
      <c r="AG280" s="52">
        <f t="shared" si="100"/>
        <v>1316</v>
      </c>
      <c r="AH280" s="86">
        <f t="shared" si="100"/>
        <v>1371</v>
      </c>
      <c r="AI280" s="52">
        <f t="shared" si="100"/>
        <v>1426</v>
      </c>
      <c r="AJ280" s="52">
        <f t="shared" si="100"/>
        <v>1481</v>
      </c>
      <c r="AK280" s="52">
        <f t="shared" si="100"/>
        <v>1536</v>
      </c>
      <c r="AL280" s="52">
        <f t="shared" si="100"/>
        <v>1591</v>
      </c>
      <c r="AM280" s="82">
        <f t="shared" si="100"/>
        <v>1645</v>
      </c>
      <c r="AN280" s="91">
        <f t="shared" si="94"/>
        <v>1920</v>
      </c>
    </row>
    <row r="281" spans="1:40" x14ac:dyDescent="0.25">
      <c r="A281" s="52">
        <f>'Pokemon Data'!A280</f>
        <v>279</v>
      </c>
      <c r="B281" s="52" t="str">
        <f>'Pokemon Data'!B280</f>
        <v>Pelipper</v>
      </c>
      <c r="C281" s="57">
        <f>'Pokemon Data'!E280</f>
        <v>139</v>
      </c>
      <c r="D281" s="57">
        <f>'Pokemon Data'!I280</f>
        <v>120</v>
      </c>
      <c r="E281" s="57">
        <f>'Pokemon Data'!J280</f>
        <v>106</v>
      </c>
      <c r="F281" s="57">
        <f>'Pokemon Data'!K280</f>
        <v>61</v>
      </c>
      <c r="G281" s="57">
        <f t="shared" si="88"/>
        <v>135</v>
      </c>
      <c r="H281" s="57">
        <f t="shared" si="89"/>
        <v>121</v>
      </c>
      <c r="I281" s="57">
        <f t="shared" si="90"/>
        <v>76</v>
      </c>
      <c r="J281" s="82">
        <f t="shared" si="98"/>
        <v>10</v>
      </c>
      <c r="K281" s="52">
        <f t="shared" si="98"/>
        <v>33</v>
      </c>
      <c r="L281" s="52">
        <f t="shared" si="98"/>
        <v>57</v>
      </c>
      <c r="M281" s="52">
        <f t="shared" si="98"/>
        <v>80</v>
      </c>
      <c r="N281" s="86">
        <f t="shared" si="98"/>
        <v>103</v>
      </c>
      <c r="O281" s="52">
        <f t="shared" si="98"/>
        <v>126</v>
      </c>
      <c r="P281" s="52">
        <f t="shared" si="98"/>
        <v>149</v>
      </c>
      <c r="Q281" s="52">
        <f t="shared" si="98"/>
        <v>172</v>
      </c>
      <c r="R281" s="52">
        <f t="shared" si="98"/>
        <v>195</v>
      </c>
      <c r="S281" s="82">
        <f t="shared" si="98"/>
        <v>218</v>
      </c>
      <c r="T281" s="52">
        <f t="shared" si="99"/>
        <v>240</v>
      </c>
      <c r="U281" s="52">
        <f t="shared" si="99"/>
        <v>262</v>
      </c>
      <c r="V281" s="52">
        <f t="shared" si="99"/>
        <v>284</v>
      </c>
      <c r="W281" s="52">
        <f t="shared" si="99"/>
        <v>306</v>
      </c>
      <c r="X281" s="86">
        <f t="shared" si="99"/>
        <v>328</v>
      </c>
      <c r="Y281" s="52">
        <f t="shared" si="99"/>
        <v>349</v>
      </c>
      <c r="Z281" s="52">
        <f t="shared" si="99"/>
        <v>371</v>
      </c>
      <c r="AA281" s="52">
        <f t="shared" si="99"/>
        <v>393</v>
      </c>
      <c r="AB281" s="52">
        <f t="shared" si="99"/>
        <v>415</v>
      </c>
      <c r="AC281" s="82">
        <f t="shared" si="99"/>
        <v>437</v>
      </c>
      <c r="AD281" s="52">
        <f t="shared" si="100"/>
        <v>459</v>
      </c>
      <c r="AE281" s="52">
        <f t="shared" si="100"/>
        <v>481</v>
      </c>
      <c r="AF281" s="52">
        <f t="shared" si="100"/>
        <v>503</v>
      </c>
      <c r="AG281" s="52">
        <f t="shared" si="100"/>
        <v>524</v>
      </c>
      <c r="AH281" s="86">
        <f t="shared" si="100"/>
        <v>546</v>
      </c>
      <c r="AI281" s="52">
        <f t="shared" si="100"/>
        <v>568</v>
      </c>
      <c r="AJ281" s="52">
        <f t="shared" si="100"/>
        <v>590</v>
      </c>
      <c r="AK281" s="52">
        <f t="shared" si="100"/>
        <v>612</v>
      </c>
      <c r="AL281" s="52">
        <f t="shared" si="100"/>
        <v>634</v>
      </c>
      <c r="AM281" s="82">
        <f t="shared" si="100"/>
        <v>656</v>
      </c>
      <c r="AN281" s="91">
        <f t="shared" si="94"/>
        <v>765</v>
      </c>
    </row>
    <row r="282" spans="1:40" x14ac:dyDescent="0.25">
      <c r="A282" s="52">
        <f>'Pokemon Data'!A281</f>
        <v>280</v>
      </c>
      <c r="B282" s="52" t="str">
        <f>'Pokemon Data'!B281</f>
        <v>Ralts</v>
      </c>
      <c r="C282" s="57">
        <f>'Pokemon Data'!E281</f>
        <v>140</v>
      </c>
      <c r="D282" s="57">
        <f>'Pokemon Data'!I281</f>
        <v>155</v>
      </c>
      <c r="E282" s="57">
        <f>'Pokemon Data'!J281</f>
        <v>175</v>
      </c>
      <c r="F282" s="57">
        <f>'Pokemon Data'!K281</f>
        <v>174</v>
      </c>
      <c r="G282" s="57">
        <f t="shared" si="88"/>
        <v>170</v>
      </c>
      <c r="H282" s="57">
        <f t="shared" si="89"/>
        <v>190</v>
      </c>
      <c r="I282" s="57">
        <f t="shared" si="90"/>
        <v>189</v>
      </c>
      <c r="J282" s="82">
        <f t="shared" si="98"/>
        <v>30</v>
      </c>
      <c r="K282" s="52">
        <f t="shared" si="98"/>
        <v>94</v>
      </c>
      <c r="L282" s="52">
        <f t="shared" si="98"/>
        <v>158</v>
      </c>
      <c r="M282" s="52">
        <f t="shared" si="98"/>
        <v>222</v>
      </c>
      <c r="N282" s="86">
        <f t="shared" si="98"/>
        <v>286</v>
      </c>
      <c r="O282" s="52">
        <f t="shared" si="98"/>
        <v>351</v>
      </c>
      <c r="P282" s="52">
        <f t="shared" si="98"/>
        <v>415</v>
      </c>
      <c r="Q282" s="52">
        <f t="shared" si="98"/>
        <v>479</v>
      </c>
      <c r="R282" s="52">
        <f t="shared" si="98"/>
        <v>543</v>
      </c>
      <c r="S282" s="82">
        <f t="shared" si="98"/>
        <v>607</v>
      </c>
      <c r="T282" s="52">
        <f t="shared" si="99"/>
        <v>668</v>
      </c>
      <c r="U282" s="52">
        <f t="shared" si="99"/>
        <v>729</v>
      </c>
      <c r="V282" s="52">
        <f t="shared" si="99"/>
        <v>790</v>
      </c>
      <c r="W282" s="52">
        <f t="shared" si="99"/>
        <v>850</v>
      </c>
      <c r="X282" s="86">
        <f t="shared" si="99"/>
        <v>911</v>
      </c>
      <c r="Y282" s="52">
        <f t="shared" si="99"/>
        <v>972</v>
      </c>
      <c r="Z282" s="52">
        <f t="shared" si="99"/>
        <v>1033</v>
      </c>
      <c r="AA282" s="52">
        <f t="shared" si="99"/>
        <v>1093</v>
      </c>
      <c r="AB282" s="52">
        <f t="shared" si="99"/>
        <v>1154</v>
      </c>
      <c r="AC282" s="82">
        <f t="shared" si="99"/>
        <v>1215</v>
      </c>
      <c r="AD282" s="52">
        <f t="shared" si="100"/>
        <v>1276</v>
      </c>
      <c r="AE282" s="52">
        <f t="shared" si="100"/>
        <v>1337</v>
      </c>
      <c r="AF282" s="52">
        <f t="shared" si="100"/>
        <v>1397</v>
      </c>
      <c r="AG282" s="52">
        <f t="shared" si="100"/>
        <v>1458</v>
      </c>
      <c r="AH282" s="86">
        <f t="shared" si="100"/>
        <v>1519</v>
      </c>
      <c r="AI282" s="52">
        <f t="shared" si="100"/>
        <v>1580</v>
      </c>
      <c r="AJ282" s="52">
        <f t="shared" si="100"/>
        <v>1640</v>
      </c>
      <c r="AK282" s="52">
        <f t="shared" si="100"/>
        <v>1701</v>
      </c>
      <c r="AL282" s="52">
        <f t="shared" si="100"/>
        <v>1762</v>
      </c>
      <c r="AM282" s="82">
        <f t="shared" si="100"/>
        <v>1823</v>
      </c>
      <c r="AN282" s="91">
        <f t="shared" si="94"/>
        <v>2127</v>
      </c>
    </row>
    <row r="283" spans="1:40" x14ac:dyDescent="0.25">
      <c r="A283" s="52">
        <f>'Pokemon Data'!A282</f>
        <v>281</v>
      </c>
      <c r="B283" s="52" t="str">
        <f>'Pokemon Data'!B282</f>
        <v>Kirlia</v>
      </c>
      <c r="C283" s="57">
        <f>'Pokemon Data'!E282</f>
        <v>140</v>
      </c>
      <c r="D283" s="57">
        <f>'Pokemon Data'!I282</f>
        <v>99</v>
      </c>
      <c r="E283" s="57">
        <f>'Pokemon Data'!J282</f>
        <v>79</v>
      </c>
      <c r="F283" s="57">
        <f>'Pokemon Data'!K282</f>
        <v>59</v>
      </c>
      <c r="G283" s="57">
        <f t="shared" si="88"/>
        <v>114</v>
      </c>
      <c r="H283" s="57">
        <f t="shared" si="89"/>
        <v>94</v>
      </c>
      <c r="I283" s="57">
        <f t="shared" si="90"/>
        <v>74</v>
      </c>
      <c r="J283" s="82">
        <f t="shared" si="98"/>
        <v>10</v>
      </c>
      <c r="K283" s="52">
        <f t="shared" si="98"/>
        <v>23</v>
      </c>
      <c r="L283" s="52">
        <f t="shared" si="98"/>
        <v>40</v>
      </c>
      <c r="M283" s="52">
        <f t="shared" si="98"/>
        <v>56</v>
      </c>
      <c r="N283" s="86">
        <f t="shared" si="98"/>
        <v>72</v>
      </c>
      <c r="O283" s="52">
        <f t="shared" si="98"/>
        <v>89</v>
      </c>
      <c r="P283" s="52">
        <f t="shared" si="98"/>
        <v>105</v>
      </c>
      <c r="Q283" s="52">
        <f t="shared" si="98"/>
        <v>121</v>
      </c>
      <c r="R283" s="52">
        <f t="shared" si="98"/>
        <v>137</v>
      </c>
      <c r="S283" s="82">
        <f t="shared" si="98"/>
        <v>154</v>
      </c>
      <c r="T283" s="52">
        <f t="shared" si="99"/>
        <v>169</v>
      </c>
      <c r="U283" s="52">
        <f t="shared" si="99"/>
        <v>184</v>
      </c>
      <c r="V283" s="52">
        <f t="shared" si="99"/>
        <v>200</v>
      </c>
      <c r="W283" s="52">
        <f t="shared" si="99"/>
        <v>215</v>
      </c>
      <c r="X283" s="86">
        <f t="shared" si="99"/>
        <v>231</v>
      </c>
      <c r="Y283" s="52">
        <f t="shared" si="99"/>
        <v>246</v>
      </c>
      <c r="Z283" s="52">
        <f t="shared" si="99"/>
        <v>261</v>
      </c>
      <c r="AA283" s="52">
        <f t="shared" si="99"/>
        <v>277</v>
      </c>
      <c r="AB283" s="52">
        <f t="shared" si="99"/>
        <v>292</v>
      </c>
      <c r="AC283" s="82">
        <f t="shared" si="99"/>
        <v>308</v>
      </c>
      <c r="AD283" s="52">
        <f t="shared" si="100"/>
        <v>323</v>
      </c>
      <c r="AE283" s="52">
        <f t="shared" si="100"/>
        <v>338</v>
      </c>
      <c r="AF283" s="52">
        <f t="shared" si="100"/>
        <v>354</v>
      </c>
      <c r="AG283" s="52">
        <f t="shared" si="100"/>
        <v>369</v>
      </c>
      <c r="AH283" s="86">
        <f t="shared" si="100"/>
        <v>385</v>
      </c>
      <c r="AI283" s="52">
        <f t="shared" si="100"/>
        <v>400</v>
      </c>
      <c r="AJ283" s="52">
        <f t="shared" si="100"/>
        <v>416</v>
      </c>
      <c r="AK283" s="52">
        <f t="shared" si="100"/>
        <v>431</v>
      </c>
      <c r="AL283" s="52">
        <f t="shared" si="100"/>
        <v>446</v>
      </c>
      <c r="AM283" s="82">
        <f t="shared" si="100"/>
        <v>462</v>
      </c>
      <c r="AN283" s="91">
        <f t="shared" si="94"/>
        <v>539</v>
      </c>
    </row>
    <row r="284" spans="1:40" x14ac:dyDescent="0.25">
      <c r="A284" s="52">
        <f>'Pokemon Data'!A283</f>
        <v>282</v>
      </c>
      <c r="B284" s="52" t="str">
        <f>'Pokemon Data'!B283</f>
        <v>Gardevoir</v>
      </c>
      <c r="C284" s="57">
        <f>'Pokemon Data'!E283</f>
        <v>140</v>
      </c>
      <c r="D284" s="57">
        <f>'Pokemon Data'!I283</f>
        <v>116</v>
      </c>
      <c r="E284" s="57">
        <f>'Pokemon Data'!J283</f>
        <v>117</v>
      </c>
      <c r="F284" s="57">
        <f>'Pokemon Data'!K283</f>
        <v>90</v>
      </c>
      <c r="G284" s="57">
        <f t="shared" si="88"/>
        <v>131</v>
      </c>
      <c r="H284" s="57">
        <f t="shared" si="89"/>
        <v>132</v>
      </c>
      <c r="I284" s="57">
        <f t="shared" si="90"/>
        <v>105</v>
      </c>
      <c r="J284" s="82">
        <f t="shared" si="98"/>
        <v>13</v>
      </c>
      <c r="K284" s="52">
        <f t="shared" si="98"/>
        <v>42</v>
      </c>
      <c r="L284" s="52">
        <f t="shared" si="98"/>
        <v>72</v>
      </c>
      <c r="M284" s="52">
        <f t="shared" si="98"/>
        <v>101</v>
      </c>
      <c r="N284" s="86">
        <f t="shared" si="98"/>
        <v>130</v>
      </c>
      <c r="O284" s="52">
        <f t="shared" si="98"/>
        <v>159</v>
      </c>
      <c r="P284" s="52">
        <f t="shared" si="98"/>
        <v>188</v>
      </c>
      <c r="Q284" s="52">
        <f t="shared" si="98"/>
        <v>217</v>
      </c>
      <c r="R284" s="52">
        <f t="shared" si="98"/>
        <v>247</v>
      </c>
      <c r="S284" s="82">
        <f t="shared" si="98"/>
        <v>276</v>
      </c>
      <c r="T284" s="52">
        <f t="shared" si="99"/>
        <v>303</v>
      </c>
      <c r="U284" s="52">
        <f t="shared" si="99"/>
        <v>331</v>
      </c>
      <c r="V284" s="52">
        <f t="shared" si="99"/>
        <v>359</v>
      </c>
      <c r="W284" s="52">
        <f t="shared" si="99"/>
        <v>386</v>
      </c>
      <c r="X284" s="86">
        <f t="shared" si="99"/>
        <v>414</v>
      </c>
      <c r="Y284" s="52">
        <f t="shared" si="99"/>
        <v>442</v>
      </c>
      <c r="Z284" s="52">
        <f t="shared" si="99"/>
        <v>469</v>
      </c>
      <c r="AA284" s="52">
        <f t="shared" si="99"/>
        <v>497</v>
      </c>
      <c r="AB284" s="52">
        <f t="shared" si="99"/>
        <v>524</v>
      </c>
      <c r="AC284" s="82">
        <f t="shared" si="99"/>
        <v>552</v>
      </c>
      <c r="AD284" s="52">
        <f t="shared" si="100"/>
        <v>580</v>
      </c>
      <c r="AE284" s="52">
        <f t="shared" si="100"/>
        <v>607</v>
      </c>
      <c r="AF284" s="52">
        <f t="shared" si="100"/>
        <v>635</v>
      </c>
      <c r="AG284" s="52">
        <f t="shared" si="100"/>
        <v>663</v>
      </c>
      <c r="AH284" s="86">
        <f t="shared" si="100"/>
        <v>690</v>
      </c>
      <c r="AI284" s="52">
        <f t="shared" si="100"/>
        <v>718</v>
      </c>
      <c r="AJ284" s="52">
        <f t="shared" si="100"/>
        <v>745</v>
      </c>
      <c r="AK284" s="52">
        <f t="shared" si="100"/>
        <v>773</v>
      </c>
      <c r="AL284" s="52">
        <f t="shared" si="100"/>
        <v>801</v>
      </c>
      <c r="AM284" s="82">
        <f t="shared" si="100"/>
        <v>828</v>
      </c>
      <c r="AN284" s="91">
        <f t="shared" si="94"/>
        <v>966</v>
      </c>
    </row>
    <row r="285" spans="1:40" x14ac:dyDescent="0.25">
      <c r="A285" s="52">
        <f>'Pokemon Data'!A284</f>
        <v>283</v>
      </c>
      <c r="B285" s="52" t="str">
        <f>'Pokemon Data'!B284</f>
        <v>Surskit</v>
      </c>
      <c r="C285" s="57">
        <f>'Pokemon Data'!E284</f>
        <v>141</v>
      </c>
      <c r="D285" s="57">
        <f>'Pokemon Data'!I284</f>
        <v>169</v>
      </c>
      <c r="E285" s="57">
        <f>'Pokemon Data'!J284</f>
        <v>237</v>
      </c>
      <c r="F285" s="57">
        <f>'Pokemon Data'!K284</f>
        <v>195</v>
      </c>
      <c r="G285" s="57">
        <f t="shared" si="88"/>
        <v>184</v>
      </c>
      <c r="H285" s="57">
        <f t="shared" si="89"/>
        <v>252</v>
      </c>
      <c r="I285" s="57">
        <f t="shared" si="90"/>
        <v>210</v>
      </c>
      <c r="J285" s="82">
        <f t="shared" si="98"/>
        <v>43</v>
      </c>
      <c r="K285" s="52">
        <f t="shared" si="98"/>
        <v>137</v>
      </c>
      <c r="L285" s="52">
        <f t="shared" si="98"/>
        <v>230</v>
      </c>
      <c r="M285" s="52">
        <f t="shared" si="98"/>
        <v>323</v>
      </c>
      <c r="N285" s="86">
        <f t="shared" si="98"/>
        <v>417</v>
      </c>
      <c r="O285" s="52">
        <f t="shared" si="98"/>
        <v>510</v>
      </c>
      <c r="P285" s="52">
        <f t="shared" si="98"/>
        <v>604</v>
      </c>
      <c r="Q285" s="52">
        <f t="shared" si="98"/>
        <v>697</v>
      </c>
      <c r="R285" s="52">
        <f t="shared" si="98"/>
        <v>790</v>
      </c>
      <c r="S285" s="82">
        <f t="shared" si="98"/>
        <v>884</v>
      </c>
      <c r="T285" s="52">
        <f t="shared" si="99"/>
        <v>972</v>
      </c>
      <c r="U285" s="52">
        <f t="shared" si="99"/>
        <v>1060</v>
      </c>
      <c r="V285" s="52">
        <f t="shared" si="99"/>
        <v>1149</v>
      </c>
      <c r="W285" s="52">
        <f t="shared" si="99"/>
        <v>1237</v>
      </c>
      <c r="X285" s="86">
        <f t="shared" si="99"/>
        <v>1326</v>
      </c>
      <c r="Y285" s="52">
        <f t="shared" si="99"/>
        <v>1414</v>
      </c>
      <c r="Z285" s="52">
        <f t="shared" si="99"/>
        <v>1502</v>
      </c>
      <c r="AA285" s="52">
        <f t="shared" si="99"/>
        <v>1591</v>
      </c>
      <c r="AB285" s="52">
        <f t="shared" si="99"/>
        <v>1679</v>
      </c>
      <c r="AC285" s="82">
        <f t="shared" si="99"/>
        <v>1767</v>
      </c>
      <c r="AD285" s="52">
        <f t="shared" si="100"/>
        <v>1856</v>
      </c>
      <c r="AE285" s="52">
        <f t="shared" si="100"/>
        <v>1944</v>
      </c>
      <c r="AF285" s="52">
        <f t="shared" si="100"/>
        <v>2033</v>
      </c>
      <c r="AG285" s="52">
        <f t="shared" si="100"/>
        <v>2121</v>
      </c>
      <c r="AH285" s="86">
        <f t="shared" si="100"/>
        <v>2209</v>
      </c>
      <c r="AI285" s="52">
        <f t="shared" si="100"/>
        <v>2298</v>
      </c>
      <c r="AJ285" s="52">
        <f t="shared" si="100"/>
        <v>2386</v>
      </c>
      <c r="AK285" s="52">
        <f t="shared" si="100"/>
        <v>2475</v>
      </c>
      <c r="AL285" s="52">
        <f t="shared" si="100"/>
        <v>2563</v>
      </c>
      <c r="AM285" s="82">
        <f t="shared" si="100"/>
        <v>2652</v>
      </c>
      <c r="AN285" s="91">
        <f t="shared" si="94"/>
        <v>3093</v>
      </c>
    </row>
    <row r="286" spans="1:40" x14ac:dyDescent="0.25">
      <c r="A286" s="52">
        <f>'Pokemon Data'!A285</f>
        <v>284</v>
      </c>
      <c r="B286" s="52" t="str">
        <f>'Pokemon Data'!B285</f>
        <v>Masquerain</v>
      </c>
      <c r="C286" s="57">
        <f>'Pokemon Data'!E285</f>
        <v>141</v>
      </c>
      <c r="D286" s="57">
        <f>'Pokemon Data'!I285</f>
        <v>120</v>
      </c>
      <c r="E286" s="57">
        <f>'Pokemon Data'!J285</f>
        <v>93</v>
      </c>
      <c r="F286" s="57">
        <f>'Pokemon Data'!K285</f>
        <v>87</v>
      </c>
      <c r="G286" s="57">
        <f t="shared" si="88"/>
        <v>135</v>
      </c>
      <c r="H286" s="57">
        <f t="shared" si="89"/>
        <v>108</v>
      </c>
      <c r="I286" s="57">
        <f t="shared" si="90"/>
        <v>102</v>
      </c>
      <c r="J286" s="82">
        <f t="shared" si="98"/>
        <v>11</v>
      </c>
      <c r="K286" s="52">
        <f t="shared" si="98"/>
        <v>35</v>
      </c>
      <c r="L286" s="52">
        <f t="shared" si="98"/>
        <v>58</v>
      </c>
      <c r="M286" s="52">
        <f t="shared" si="98"/>
        <v>82</v>
      </c>
      <c r="N286" s="86">
        <f t="shared" si="98"/>
        <v>106</v>
      </c>
      <c r="O286" s="52">
        <f t="shared" si="98"/>
        <v>130</v>
      </c>
      <c r="P286" s="52">
        <f t="shared" si="98"/>
        <v>154</v>
      </c>
      <c r="Q286" s="52">
        <f t="shared" si="98"/>
        <v>178</v>
      </c>
      <c r="R286" s="52">
        <f t="shared" si="98"/>
        <v>202</v>
      </c>
      <c r="S286" s="82">
        <f t="shared" si="98"/>
        <v>226</v>
      </c>
      <c r="T286" s="52">
        <f t="shared" si="99"/>
        <v>248</v>
      </c>
      <c r="U286" s="52">
        <f t="shared" si="99"/>
        <v>271</v>
      </c>
      <c r="V286" s="52">
        <f t="shared" si="99"/>
        <v>294</v>
      </c>
      <c r="W286" s="52">
        <f t="shared" si="99"/>
        <v>316</v>
      </c>
      <c r="X286" s="86">
        <f t="shared" si="99"/>
        <v>339</v>
      </c>
      <c r="Y286" s="52">
        <f t="shared" si="99"/>
        <v>361</v>
      </c>
      <c r="Z286" s="52">
        <f t="shared" si="99"/>
        <v>384</v>
      </c>
      <c r="AA286" s="52">
        <f t="shared" si="99"/>
        <v>407</v>
      </c>
      <c r="AB286" s="52">
        <f t="shared" si="99"/>
        <v>429</v>
      </c>
      <c r="AC286" s="82">
        <f t="shared" si="99"/>
        <v>452</v>
      </c>
      <c r="AD286" s="52">
        <f t="shared" si="100"/>
        <v>474</v>
      </c>
      <c r="AE286" s="52">
        <f t="shared" si="100"/>
        <v>497</v>
      </c>
      <c r="AF286" s="52">
        <f t="shared" si="100"/>
        <v>520</v>
      </c>
      <c r="AG286" s="52">
        <f t="shared" si="100"/>
        <v>542</v>
      </c>
      <c r="AH286" s="86">
        <f t="shared" si="100"/>
        <v>565</v>
      </c>
      <c r="AI286" s="52">
        <f t="shared" si="100"/>
        <v>588</v>
      </c>
      <c r="AJ286" s="52">
        <f t="shared" si="100"/>
        <v>610</v>
      </c>
      <c r="AK286" s="52">
        <f t="shared" si="100"/>
        <v>633</v>
      </c>
      <c r="AL286" s="52">
        <f t="shared" si="100"/>
        <v>655</v>
      </c>
      <c r="AM286" s="82">
        <f t="shared" si="100"/>
        <v>678</v>
      </c>
      <c r="AN286" s="91">
        <f t="shared" si="94"/>
        <v>791</v>
      </c>
    </row>
    <row r="287" spans="1:40" x14ac:dyDescent="0.25">
      <c r="A287" s="52">
        <f>'Pokemon Data'!A286</f>
        <v>285</v>
      </c>
      <c r="B287" s="52" t="str">
        <f>'Pokemon Data'!B286</f>
        <v>Shroomish</v>
      </c>
      <c r="C287" s="57">
        <f>'Pokemon Data'!E286</f>
        <v>142</v>
      </c>
      <c r="D287" s="57">
        <f>'Pokemon Data'!I286</f>
        <v>172</v>
      </c>
      <c r="E287" s="57">
        <f>'Pokemon Data'!J286</f>
        <v>192</v>
      </c>
      <c r="F287" s="57">
        <f>'Pokemon Data'!K286</f>
        <v>150</v>
      </c>
      <c r="G287" s="57">
        <f t="shared" si="88"/>
        <v>187</v>
      </c>
      <c r="H287" s="57">
        <f t="shared" si="89"/>
        <v>207</v>
      </c>
      <c r="I287" s="57">
        <f t="shared" si="90"/>
        <v>165</v>
      </c>
      <c r="J287" s="82">
        <f t="shared" si="98"/>
        <v>32</v>
      </c>
      <c r="K287" s="52">
        <f t="shared" si="98"/>
        <v>100</v>
      </c>
      <c r="L287" s="52">
        <f t="shared" si="98"/>
        <v>169</v>
      </c>
      <c r="M287" s="52">
        <f t="shared" si="98"/>
        <v>237</v>
      </c>
      <c r="N287" s="86">
        <f t="shared" si="98"/>
        <v>306</v>
      </c>
      <c r="O287" s="52">
        <f t="shared" si="98"/>
        <v>374</v>
      </c>
      <c r="P287" s="52">
        <f t="shared" si="98"/>
        <v>443</v>
      </c>
      <c r="Q287" s="52">
        <f t="shared" si="98"/>
        <v>511</v>
      </c>
      <c r="R287" s="52">
        <f t="shared" si="98"/>
        <v>580</v>
      </c>
      <c r="S287" s="82">
        <f t="shared" si="98"/>
        <v>649</v>
      </c>
      <c r="T287" s="52">
        <f t="shared" si="99"/>
        <v>713</v>
      </c>
      <c r="U287" s="52">
        <f t="shared" si="99"/>
        <v>778</v>
      </c>
      <c r="V287" s="52">
        <f t="shared" si="99"/>
        <v>843</v>
      </c>
      <c r="W287" s="52">
        <f t="shared" si="99"/>
        <v>908</v>
      </c>
      <c r="X287" s="86">
        <f t="shared" si="99"/>
        <v>973</v>
      </c>
      <c r="Y287" s="52">
        <f t="shared" si="99"/>
        <v>1038</v>
      </c>
      <c r="Z287" s="52">
        <f t="shared" si="99"/>
        <v>1103</v>
      </c>
      <c r="AA287" s="52">
        <f t="shared" si="99"/>
        <v>1167</v>
      </c>
      <c r="AB287" s="52">
        <f t="shared" si="99"/>
        <v>1232</v>
      </c>
      <c r="AC287" s="82">
        <f t="shared" si="99"/>
        <v>1297</v>
      </c>
      <c r="AD287" s="52">
        <f t="shared" si="100"/>
        <v>1362</v>
      </c>
      <c r="AE287" s="52">
        <f t="shared" si="100"/>
        <v>1427</v>
      </c>
      <c r="AF287" s="52">
        <f t="shared" si="100"/>
        <v>1492</v>
      </c>
      <c r="AG287" s="52">
        <f t="shared" si="100"/>
        <v>1557</v>
      </c>
      <c r="AH287" s="86">
        <f t="shared" si="100"/>
        <v>1622</v>
      </c>
      <c r="AI287" s="52">
        <f t="shared" si="100"/>
        <v>1687</v>
      </c>
      <c r="AJ287" s="52">
        <f t="shared" si="100"/>
        <v>1751</v>
      </c>
      <c r="AK287" s="52">
        <f t="shared" si="100"/>
        <v>1816</v>
      </c>
      <c r="AL287" s="52">
        <f t="shared" si="100"/>
        <v>1881</v>
      </c>
      <c r="AM287" s="82">
        <f t="shared" si="100"/>
        <v>1946</v>
      </c>
      <c r="AN287" s="91">
        <f t="shared" si="94"/>
        <v>2270</v>
      </c>
    </row>
    <row r="288" spans="1:40" x14ac:dyDescent="0.25">
      <c r="A288" s="52">
        <f>'Pokemon Data'!A287</f>
        <v>286</v>
      </c>
      <c r="B288" s="52" t="str">
        <f>'Pokemon Data'!B287</f>
        <v>Breloom</v>
      </c>
      <c r="C288" s="57">
        <f>'Pokemon Data'!E287</f>
        <v>142</v>
      </c>
      <c r="D288" s="57">
        <f>'Pokemon Data'!I287</f>
        <v>155</v>
      </c>
      <c r="E288" s="57">
        <f>'Pokemon Data'!J287</f>
        <v>74</v>
      </c>
      <c r="F288" s="57">
        <f>'Pokemon Data'!K287</f>
        <v>110</v>
      </c>
      <c r="G288" s="57">
        <f t="shared" si="88"/>
        <v>170</v>
      </c>
      <c r="H288" s="57">
        <f t="shared" si="89"/>
        <v>89</v>
      </c>
      <c r="I288" s="57">
        <f t="shared" si="90"/>
        <v>125</v>
      </c>
      <c r="J288" s="82">
        <f t="shared" si="98"/>
        <v>11</v>
      </c>
      <c r="K288" s="52">
        <f t="shared" si="98"/>
        <v>35</v>
      </c>
      <c r="L288" s="52">
        <f t="shared" si="98"/>
        <v>60</v>
      </c>
      <c r="M288" s="52">
        <f t="shared" si="98"/>
        <v>84</v>
      </c>
      <c r="N288" s="86">
        <f t="shared" si="98"/>
        <v>109</v>
      </c>
      <c r="O288" s="52">
        <f t="shared" si="98"/>
        <v>133</v>
      </c>
      <c r="P288" s="52">
        <f t="shared" si="98"/>
        <v>158</v>
      </c>
      <c r="Q288" s="52">
        <f t="shared" si="98"/>
        <v>182</v>
      </c>
      <c r="R288" s="52">
        <f t="shared" si="98"/>
        <v>207</v>
      </c>
      <c r="S288" s="82">
        <f t="shared" si="98"/>
        <v>231</v>
      </c>
      <c r="T288" s="52">
        <f t="shared" si="99"/>
        <v>254</v>
      </c>
      <c r="U288" s="52">
        <f t="shared" si="99"/>
        <v>277</v>
      </c>
      <c r="V288" s="52">
        <f t="shared" si="99"/>
        <v>301</v>
      </c>
      <c r="W288" s="52">
        <f t="shared" si="99"/>
        <v>324</v>
      </c>
      <c r="X288" s="86">
        <f t="shared" si="99"/>
        <v>347</v>
      </c>
      <c r="Y288" s="52">
        <f t="shared" si="99"/>
        <v>370</v>
      </c>
      <c r="Z288" s="52">
        <f t="shared" si="99"/>
        <v>393</v>
      </c>
      <c r="AA288" s="52">
        <f t="shared" si="99"/>
        <v>416</v>
      </c>
      <c r="AB288" s="52">
        <f t="shared" si="99"/>
        <v>439</v>
      </c>
      <c r="AC288" s="82">
        <f t="shared" si="99"/>
        <v>463</v>
      </c>
      <c r="AD288" s="52">
        <f t="shared" si="100"/>
        <v>486</v>
      </c>
      <c r="AE288" s="52">
        <f t="shared" si="100"/>
        <v>509</v>
      </c>
      <c r="AF288" s="52">
        <f t="shared" si="100"/>
        <v>532</v>
      </c>
      <c r="AG288" s="52">
        <f t="shared" si="100"/>
        <v>555</v>
      </c>
      <c r="AH288" s="86">
        <f t="shared" si="100"/>
        <v>578</v>
      </c>
      <c r="AI288" s="52">
        <f t="shared" si="100"/>
        <v>601</v>
      </c>
      <c r="AJ288" s="52">
        <f t="shared" si="100"/>
        <v>625</v>
      </c>
      <c r="AK288" s="52">
        <f t="shared" si="100"/>
        <v>648</v>
      </c>
      <c r="AL288" s="52">
        <f t="shared" si="100"/>
        <v>671</v>
      </c>
      <c r="AM288" s="82">
        <f t="shared" si="100"/>
        <v>694</v>
      </c>
      <c r="AN288" s="91">
        <f t="shared" si="94"/>
        <v>810</v>
      </c>
    </row>
    <row r="289" spans="1:40" x14ac:dyDescent="0.25">
      <c r="A289" s="52">
        <f>'Pokemon Data'!A288</f>
        <v>287</v>
      </c>
      <c r="B289" s="52" t="str">
        <f>'Pokemon Data'!B288</f>
        <v>Slakoth</v>
      </c>
      <c r="C289" s="57">
        <f>'Pokemon Data'!E288</f>
        <v>143</v>
      </c>
      <c r="D289" s="57">
        <f>'Pokemon Data'!I288</f>
        <v>155</v>
      </c>
      <c r="E289" s="57">
        <f>'Pokemon Data'!J288</f>
        <v>241</v>
      </c>
      <c r="F289" s="57">
        <f>'Pokemon Data'!K288</f>
        <v>144</v>
      </c>
      <c r="G289" s="57">
        <f t="shared" si="88"/>
        <v>170</v>
      </c>
      <c r="H289" s="57">
        <f t="shared" si="89"/>
        <v>256</v>
      </c>
      <c r="I289" s="57">
        <f t="shared" si="90"/>
        <v>159</v>
      </c>
      <c r="J289" s="82">
        <f t="shared" ref="J289:S298" si="101">MAX(10,INT(SQRT($G289*$I289)*$H289*J$1^2/10))</f>
        <v>37</v>
      </c>
      <c r="K289" s="52">
        <f t="shared" si="101"/>
        <v>116</v>
      </c>
      <c r="L289" s="52">
        <f t="shared" si="101"/>
        <v>195</v>
      </c>
      <c r="M289" s="52">
        <f t="shared" si="101"/>
        <v>275</v>
      </c>
      <c r="N289" s="86">
        <f t="shared" si="101"/>
        <v>354</v>
      </c>
      <c r="O289" s="52">
        <f t="shared" si="101"/>
        <v>433</v>
      </c>
      <c r="P289" s="52">
        <f t="shared" si="101"/>
        <v>513</v>
      </c>
      <c r="Q289" s="52">
        <f t="shared" si="101"/>
        <v>592</v>
      </c>
      <c r="R289" s="52">
        <f t="shared" si="101"/>
        <v>671</v>
      </c>
      <c r="S289" s="82">
        <f t="shared" si="101"/>
        <v>751</v>
      </c>
      <c r="T289" s="52">
        <f t="shared" ref="T289:AC298" si="102">MAX(10,INT(SQRT($G289*$I289)*$H289*T$1^2/10))</f>
        <v>826</v>
      </c>
      <c r="U289" s="52">
        <f t="shared" si="102"/>
        <v>901</v>
      </c>
      <c r="V289" s="52">
        <f t="shared" si="102"/>
        <v>976</v>
      </c>
      <c r="W289" s="52">
        <f t="shared" si="102"/>
        <v>1051</v>
      </c>
      <c r="X289" s="86">
        <f t="shared" si="102"/>
        <v>1126</v>
      </c>
      <c r="Y289" s="52">
        <f t="shared" si="102"/>
        <v>1201</v>
      </c>
      <c r="Z289" s="52">
        <f t="shared" si="102"/>
        <v>1276</v>
      </c>
      <c r="AA289" s="52">
        <f t="shared" si="102"/>
        <v>1351</v>
      </c>
      <c r="AB289" s="52">
        <f t="shared" si="102"/>
        <v>1427</v>
      </c>
      <c r="AC289" s="82">
        <f t="shared" si="102"/>
        <v>1502</v>
      </c>
      <c r="AD289" s="52">
        <f t="shared" ref="AD289:AM298" si="103">MAX(10,INT(SQRT($G289*$I289)*$H289*AD$1^2/10))</f>
        <v>1577</v>
      </c>
      <c r="AE289" s="52">
        <f t="shared" si="103"/>
        <v>1652</v>
      </c>
      <c r="AF289" s="52">
        <f t="shared" si="103"/>
        <v>1727</v>
      </c>
      <c r="AG289" s="52">
        <f t="shared" si="103"/>
        <v>1802</v>
      </c>
      <c r="AH289" s="86">
        <f t="shared" si="103"/>
        <v>1877</v>
      </c>
      <c r="AI289" s="52">
        <f t="shared" si="103"/>
        <v>1952</v>
      </c>
      <c r="AJ289" s="52">
        <f t="shared" si="103"/>
        <v>2027</v>
      </c>
      <c r="AK289" s="52">
        <f t="shared" si="103"/>
        <v>2103</v>
      </c>
      <c r="AL289" s="52">
        <f t="shared" si="103"/>
        <v>2178</v>
      </c>
      <c r="AM289" s="82">
        <f t="shared" si="103"/>
        <v>2253</v>
      </c>
      <c r="AN289" s="91">
        <f t="shared" si="94"/>
        <v>2628</v>
      </c>
    </row>
    <row r="290" spans="1:40" x14ac:dyDescent="0.25">
      <c r="A290" s="52">
        <f>'Pokemon Data'!A289</f>
        <v>288</v>
      </c>
      <c r="B290" s="52" t="str">
        <f>'Pokemon Data'!B289</f>
        <v>Vigoroth</v>
      </c>
      <c r="C290" s="57">
        <f>'Pokemon Data'!E289</f>
        <v>143</v>
      </c>
      <c r="D290" s="57">
        <f>'Pokemon Data'!I289</f>
        <v>155</v>
      </c>
      <c r="E290" s="57">
        <f>'Pokemon Data'!J289</f>
        <v>104</v>
      </c>
      <c r="F290" s="57">
        <f>'Pokemon Data'!K289</f>
        <v>92</v>
      </c>
      <c r="G290" s="57">
        <f t="shared" si="88"/>
        <v>170</v>
      </c>
      <c r="H290" s="57">
        <f t="shared" si="89"/>
        <v>119</v>
      </c>
      <c r="I290" s="57">
        <f t="shared" si="90"/>
        <v>107</v>
      </c>
      <c r="J290" s="82">
        <f t="shared" si="101"/>
        <v>14</v>
      </c>
      <c r="K290" s="52">
        <f t="shared" si="101"/>
        <v>44</v>
      </c>
      <c r="L290" s="52">
        <f t="shared" si="101"/>
        <v>74</v>
      </c>
      <c r="M290" s="52">
        <f t="shared" si="101"/>
        <v>104</v>
      </c>
      <c r="N290" s="86">
        <f t="shared" si="101"/>
        <v>135</v>
      </c>
      <c r="O290" s="52">
        <f t="shared" si="101"/>
        <v>165</v>
      </c>
      <c r="P290" s="52">
        <f t="shared" si="101"/>
        <v>195</v>
      </c>
      <c r="Q290" s="52">
        <f t="shared" si="101"/>
        <v>225</v>
      </c>
      <c r="R290" s="52">
        <f t="shared" si="101"/>
        <v>256</v>
      </c>
      <c r="S290" s="82">
        <f t="shared" si="101"/>
        <v>286</v>
      </c>
      <c r="T290" s="52">
        <f t="shared" si="102"/>
        <v>315</v>
      </c>
      <c r="U290" s="52">
        <f t="shared" si="102"/>
        <v>343</v>
      </c>
      <c r="V290" s="52">
        <f t="shared" si="102"/>
        <v>372</v>
      </c>
      <c r="W290" s="52">
        <f t="shared" si="102"/>
        <v>401</v>
      </c>
      <c r="X290" s="86">
        <f t="shared" si="102"/>
        <v>429</v>
      </c>
      <c r="Y290" s="52">
        <f t="shared" si="102"/>
        <v>458</v>
      </c>
      <c r="Z290" s="52">
        <f t="shared" si="102"/>
        <v>486</v>
      </c>
      <c r="AA290" s="52">
        <f t="shared" si="102"/>
        <v>515</v>
      </c>
      <c r="AB290" s="52">
        <f t="shared" si="102"/>
        <v>544</v>
      </c>
      <c r="AC290" s="82">
        <f t="shared" si="102"/>
        <v>572</v>
      </c>
      <c r="AD290" s="52">
        <f t="shared" si="103"/>
        <v>601</v>
      </c>
      <c r="AE290" s="52">
        <f t="shared" si="103"/>
        <v>630</v>
      </c>
      <c r="AF290" s="52">
        <f t="shared" si="103"/>
        <v>658</v>
      </c>
      <c r="AG290" s="52">
        <f t="shared" si="103"/>
        <v>687</v>
      </c>
      <c r="AH290" s="86">
        <f t="shared" si="103"/>
        <v>716</v>
      </c>
      <c r="AI290" s="52">
        <f t="shared" si="103"/>
        <v>744</v>
      </c>
      <c r="AJ290" s="52">
        <f t="shared" si="103"/>
        <v>773</v>
      </c>
      <c r="AK290" s="52">
        <f t="shared" si="103"/>
        <v>801</v>
      </c>
      <c r="AL290" s="52">
        <f t="shared" si="103"/>
        <v>830</v>
      </c>
      <c r="AM290" s="82">
        <f t="shared" si="103"/>
        <v>859</v>
      </c>
      <c r="AN290" s="91">
        <f t="shared" si="94"/>
        <v>1002</v>
      </c>
    </row>
    <row r="291" spans="1:40" x14ac:dyDescent="0.25">
      <c r="A291" s="52">
        <f>'Pokemon Data'!A290</f>
        <v>289</v>
      </c>
      <c r="B291" s="52" t="str">
        <f>'Pokemon Data'!B290</f>
        <v>Slaking</v>
      </c>
      <c r="C291" s="57">
        <f>'Pokemon Data'!E290</f>
        <v>143</v>
      </c>
      <c r="D291" s="57">
        <f>'Pokemon Data'!I290</f>
        <v>190</v>
      </c>
      <c r="E291" s="57">
        <f>'Pokemon Data'!J290</f>
        <v>159</v>
      </c>
      <c r="F291" s="57">
        <f>'Pokemon Data'!K290</f>
        <v>145</v>
      </c>
      <c r="G291" s="57">
        <f t="shared" si="88"/>
        <v>205</v>
      </c>
      <c r="H291" s="57">
        <f t="shared" si="89"/>
        <v>174</v>
      </c>
      <c r="I291" s="57">
        <f t="shared" si="90"/>
        <v>160</v>
      </c>
      <c r="J291" s="82">
        <f t="shared" si="101"/>
        <v>27</v>
      </c>
      <c r="K291" s="52">
        <f t="shared" si="101"/>
        <v>87</v>
      </c>
      <c r="L291" s="52">
        <f t="shared" si="101"/>
        <v>146</v>
      </c>
      <c r="M291" s="52">
        <f t="shared" si="101"/>
        <v>206</v>
      </c>
      <c r="N291" s="86">
        <f t="shared" si="101"/>
        <v>265</v>
      </c>
      <c r="O291" s="52">
        <f t="shared" si="101"/>
        <v>324</v>
      </c>
      <c r="P291" s="52">
        <f t="shared" si="101"/>
        <v>384</v>
      </c>
      <c r="Q291" s="52">
        <f t="shared" si="101"/>
        <v>443</v>
      </c>
      <c r="R291" s="52">
        <f t="shared" si="101"/>
        <v>503</v>
      </c>
      <c r="S291" s="82">
        <f t="shared" si="101"/>
        <v>562</v>
      </c>
      <c r="T291" s="52">
        <f t="shared" si="102"/>
        <v>618</v>
      </c>
      <c r="U291" s="52">
        <f t="shared" si="102"/>
        <v>674</v>
      </c>
      <c r="V291" s="52">
        <f t="shared" si="102"/>
        <v>731</v>
      </c>
      <c r="W291" s="52">
        <f t="shared" si="102"/>
        <v>787</v>
      </c>
      <c r="X291" s="86">
        <f t="shared" si="102"/>
        <v>843</v>
      </c>
      <c r="Y291" s="52">
        <f t="shared" si="102"/>
        <v>899</v>
      </c>
      <c r="Z291" s="52">
        <f t="shared" si="102"/>
        <v>956</v>
      </c>
      <c r="AA291" s="52">
        <f t="shared" si="102"/>
        <v>1012</v>
      </c>
      <c r="AB291" s="52">
        <f t="shared" si="102"/>
        <v>1068</v>
      </c>
      <c r="AC291" s="82">
        <f t="shared" si="102"/>
        <v>1124</v>
      </c>
      <c r="AD291" s="52">
        <f t="shared" si="103"/>
        <v>1180</v>
      </c>
      <c r="AE291" s="52">
        <f t="shared" si="103"/>
        <v>1237</v>
      </c>
      <c r="AF291" s="52">
        <f t="shared" si="103"/>
        <v>1293</v>
      </c>
      <c r="AG291" s="52">
        <f t="shared" si="103"/>
        <v>1349</v>
      </c>
      <c r="AH291" s="86">
        <f t="shared" si="103"/>
        <v>1405</v>
      </c>
      <c r="AI291" s="52">
        <f t="shared" si="103"/>
        <v>1462</v>
      </c>
      <c r="AJ291" s="52">
        <f t="shared" si="103"/>
        <v>1518</v>
      </c>
      <c r="AK291" s="52">
        <f t="shared" si="103"/>
        <v>1574</v>
      </c>
      <c r="AL291" s="52">
        <f t="shared" si="103"/>
        <v>1630</v>
      </c>
      <c r="AM291" s="82">
        <f t="shared" si="103"/>
        <v>1687</v>
      </c>
      <c r="AN291" s="91">
        <f t="shared" si="94"/>
        <v>1968</v>
      </c>
    </row>
    <row r="292" spans="1:40" x14ac:dyDescent="0.25">
      <c r="A292" s="52">
        <f>'Pokemon Data'!A291</f>
        <v>290</v>
      </c>
      <c r="B292" s="52" t="str">
        <f>'Pokemon Data'!B291</f>
        <v>Nincada</v>
      </c>
      <c r="C292" s="57">
        <f>'Pokemon Data'!E291</f>
        <v>144</v>
      </c>
      <c r="D292" s="57">
        <f>'Pokemon Data'!I291</f>
        <v>284</v>
      </c>
      <c r="E292" s="57">
        <f>'Pokemon Data'!J291</f>
        <v>290</v>
      </c>
      <c r="F292" s="57">
        <f>'Pokemon Data'!K291</f>
        <v>166</v>
      </c>
      <c r="G292" s="57">
        <f t="shared" si="88"/>
        <v>299</v>
      </c>
      <c r="H292" s="57">
        <f t="shared" si="89"/>
        <v>305</v>
      </c>
      <c r="I292" s="57">
        <f t="shared" si="90"/>
        <v>181</v>
      </c>
      <c r="J292" s="82">
        <f t="shared" si="101"/>
        <v>62</v>
      </c>
      <c r="K292" s="52">
        <f t="shared" si="101"/>
        <v>196</v>
      </c>
      <c r="L292" s="52">
        <f t="shared" si="101"/>
        <v>330</v>
      </c>
      <c r="M292" s="52">
        <f t="shared" si="101"/>
        <v>463</v>
      </c>
      <c r="N292" s="86">
        <f t="shared" si="101"/>
        <v>597</v>
      </c>
      <c r="O292" s="52">
        <f t="shared" si="101"/>
        <v>731</v>
      </c>
      <c r="P292" s="52">
        <f t="shared" si="101"/>
        <v>865</v>
      </c>
      <c r="Q292" s="52">
        <f t="shared" si="101"/>
        <v>999</v>
      </c>
      <c r="R292" s="52">
        <f t="shared" si="101"/>
        <v>1132</v>
      </c>
      <c r="S292" s="82">
        <f t="shared" si="101"/>
        <v>1266</v>
      </c>
      <c r="T292" s="52">
        <f t="shared" si="102"/>
        <v>1393</v>
      </c>
      <c r="U292" s="52">
        <f t="shared" si="102"/>
        <v>1519</v>
      </c>
      <c r="V292" s="52">
        <f t="shared" si="102"/>
        <v>1646</v>
      </c>
      <c r="W292" s="52">
        <f t="shared" si="102"/>
        <v>1772</v>
      </c>
      <c r="X292" s="86">
        <f t="shared" si="102"/>
        <v>1899</v>
      </c>
      <c r="Y292" s="52">
        <f t="shared" si="102"/>
        <v>2025</v>
      </c>
      <c r="Z292" s="52">
        <f t="shared" si="102"/>
        <v>2152</v>
      </c>
      <c r="AA292" s="52">
        <f t="shared" si="102"/>
        <v>2279</v>
      </c>
      <c r="AB292" s="52">
        <f t="shared" si="102"/>
        <v>2405</v>
      </c>
      <c r="AC292" s="82">
        <f t="shared" si="102"/>
        <v>2532</v>
      </c>
      <c r="AD292" s="52">
        <f t="shared" si="103"/>
        <v>2658</v>
      </c>
      <c r="AE292" s="52">
        <f t="shared" si="103"/>
        <v>2785</v>
      </c>
      <c r="AF292" s="52">
        <f t="shared" si="103"/>
        <v>2912</v>
      </c>
      <c r="AG292" s="52">
        <f t="shared" si="103"/>
        <v>3038</v>
      </c>
      <c r="AH292" s="86">
        <f t="shared" si="103"/>
        <v>3165</v>
      </c>
      <c r="AI292" s="52">
        <f t="shared" si="103"/>
        <v>3292</v>
      </c>
      <c r="AJ292" s="52">
        <f t="shared" si="103"/>
        <v>3418</v>
      </c>
      <c r="AK292" s="52">
        <f t="shared" si="103"/>
        <v>3545</v>
      </c>
      <c r="AL292" s="52">
        <f t="shared" si="103"/>
        <v>3672</v>
      </c>
      <c r="AM292" s="82">
        <f t="shared" si="103"/>
        <v>3798</v>
      </c>
      <c r="AN292" s="91">
        <f t="shared" si="94"/>
        <v>4431</v>
      </c>
    </row>
    <row r="293" spans="1:40" x14ac:dyDescent="0.25">
      <c r="A293" s="52">
        <f>'Pokemon Data'!A292</f>
        <v>291</v>
      </c>
      <c r="B293" s="52" t="str">
        <f>'Pokemon Data'!B292</f>
        <v>Ninjask</v>
      </c>
      <c r="C293" s="57">
        <f>'Pokemon Data'!E292</f>
        <v>144</v>
      </c>
      <c r="D293" s="57">
        <f>'Pokemon Data'!I292</f>
        <v>104</v>
      </c>
      <c r="E293" s="57">
        <f>'Pokemon Data'!J292</f>
        <v>80</v>
      </c>
      <c r="F293" s="57">
        <f>'Pokemon Data'!K292</f>
        <v>126</v>
      </c>
      <c r="G293" s="57">
        <f t="shared" si="88"/>
        <v>119</v>
      </c>
      <c r="H293" s="57">
        <f t="shared" si="89"/>
        <v>95</v>
      </c>
      <c r="I293" s="57">
        <f t="shared" si="90"/>
        <v>141</v>
      </c>
      <c r="J293" s="82">
        <f t="shared" si="101"/>
        <v>10</v>
      </c>
      <c r="K293" s="52">
        <f t="shared" si="101"/>
        <v>34</v>
      </c>
      <c r="L293" s="52">
        <f t="shared" si="101"/>
        <v>57</v>
      </c>
      <c r="M293" s="52">
        <f t="shared" si="101"/>
        <v>80</v>
      </c>
      <c r="N293" s="86">
        <f t="shared" si="101"/>
        <v>103</v>
      </c>
      <c r="O293" s="52">
        <f t="shared" si="101"/>
        <v>126</v>
      </c>
      <c r="P293" s="52">
        <f t="shared" si="101"/>
        <v>150</v>
      </c>
      <c r="Q293" s="52">
        <f t="shared" si="101"/>
        <v>173</v>
      </c>
      <c r="R293" s="52">
        <f t="shared" si="101"/>
        <v>196</v>
      </c>
      <c r="S293" s="82">
        <f t="shared" si="101"/>
        <v>219</v>
      </c>
      <c r="T293" s="52">
        <f t="shared" si="102"/>
        <v>241</v>
      </c>
      <c r="U293" s="52">
        <f t="shared" si="102"/>
        <v>263</v>
      </c>
      <c r="V293" s="52">
        <f t="shared" si="102"/>
        <v>285</v>
      </c>
      <c r="W293" s="52">
        <f t="shared" si="102"/>
        <v>307</v>
      </c>
      <c r="X293" s="86">
        <f t="shared" si="102"/>
        <v>329</v>
      </c>
      <c r="Y293" s="52">
        <f t="shared" si="102"/>
        <v>351</v>
      </c>
      <c r="Z293" s="52">
        <f t="shared" si="102"/>
        <v>373</v>
      </c>
      <c r="AA293" s="52">
        <f t="shared" si="102"/>
        <v>395</v>
      </c>
      <c r="AB293" s="52">
        <f t="shared" si="102"/>
        <v>417</v>
      </c>
      <c r="AC293" s="82">
        <f t="shared" si="102"/>
        <v>439</v>
      </c>
      <c r="AD293" s="52">
        <f t="shared" si="103"/>
        <v>461</v>
      </c>
      <c r="AE293" s="52">
        <f t="shared" si="103"/>
        <v>483</v>
      </c>
      <c r="AF293" s="52">
        <f t="shared" si="103"/>
        <v>505</v>
      </c>
      <c r="AG293" s="52">
        <f t="shared" si="103"/>
        <v>527</v>
      </c>
      <c r="AH293" s="86">
        <f t="shared" si="103"/>
        <v>549</v>
      </c>
      <c r="AI293" s="52">
        <f t="shared" si="103"/>
        <v>570</v>
      </c>
      <c r="AJ293" s="52">
        <f t="shared" si="103"/>
        <v>592</v>
      </c>
      <c r="AK293" s="52">
        <f t="shared" si="103"/>
        <v>614</v>
      </c>
      <c r="AL293" s="52">
        <f t="shared" si="103"/>
        <v>636</v>
      </c>
      <c r="AM293" s="82">
        <f t="shared" si="103"/>
        <v>658</v>
      </c>
      <c r="AN293" s="91">
        <f t="shared" si="94"/>
        <v>768</v>
      </c>
    </row>
    <row r="294" spans="1:40" x14ac:dyDescent="0.25">
      <c r="A294" s="52">
        <f>'Pokemon Data'!A293</f>
        <v>292</v>
      </c>
      <c r="B294" s="52" t="str">
        <f>'Pokemon Data'!B293</f>
        <v>Shedinja</v>
      </c>
      <c r="C294" s="57">
        <f>'Pokemon Data'!E293</f>
        <v>144</v>
      </c>
      <c r="D294" s="57">
        <f>'Pokemon Data'!I293</f>
        <v>156</v>
      </c>
      <c r="E294" s="57">
        <f>'Pokemon Data'!J293</f>
        <v>199</v>
      </c>
      <c r="F294" s="57">
        <f>'Pokemon Data'!K293</f>
        <v>112</v>
      </c>
      <c r="G294" s="57">
        <f t="shared" si="88"/>
        <v>171</v>
      </c>
      <c r="H294" s="57">
        <f t="shared" si="89"/>
        <v>214</v>
      </c>
      <c r="I294" s="57">
        <f t="shared" si="90"/>
        <v>127</v>
      </c>
      <c r="J294" s="82">
        <f t="shared" si="101"/>
        <v>27</v>
      </c>
      <c r="K294" s="52">
        <f t="shared" si="101"/>
        <v>87</v>
      </c>
      <c r="L294" s="52">
        <f t="shared" si="101"/>
        <v>146</v>
      </c>
      <c r="M294" s="52">
        <f t="shared" si="101"/>
        <v>206</v>
      </c>
      <c r="N294" s="86">
        <f t="shared" si="101"/>
        <v>265</v>
      </c>
      <c r="O294" s="52">
        <f t="shared" si="101"/>
        <v>325</v>
      </c>
      <c r="P294" s="52">
        <f t="shared" si="101"/>
        <v>384</v>
      </c>
      <c r="Q294" s="52">
        <f t="shared" si="101"/>
        <v>444</v>
      </c>
      <c r="R294" s="52">
        <f t="shared" si="101"/>
        <v>503</v>
      </c>
      <c r="S294" s="82">
        <f t="shared" si="101"/>
        <v>562</v>
      </c>
      <c r="T294" s="52">
        <f t="shared" si="102"/>
        <v>619</v>
      </c>
      <c r="U294" s="52">
        <f t="shared" si="102"/>
        <v>675</v>
      </c>
      <c r="V294" s="52">
        <f t="shared" si="102"/>
        <v>731</v>
      </c>
      <c r="W294" s="52">
        <f t="shared" si="102"/>
        <v>787</v>
      </c>
      <c r="X294" s="86">
        <f t="shared" si="102"/>
        <v>844</v>
      </c>
      <c r="Y294" s="52">
        <f t="shared" si="102"/>
        <v>900</v>
      </c>
      <c r="Z294" s="52">
        <f t="shared" si="102"/>
        <v>956</v>
      </c>
      <c r="AA294" s="52">
        <f t="shared" si="102"/>
        <v>1012</v>
      </c>
      <c r="AB294" s="52">
        <f t="shared" si="102"/>
        <v>1069</v>
      </c>
      <c r="AC294" s="82">
        <f t="shared" si="102"/>
        <v>1125</v>
      </c>
      <c r="AD294" s="52">
        <f t="shared" si="103"/>
        <v>1181</v>
      </c>
      <c r="AE294" s="52">
        <f t="shared" si="103"/>
        <v>1238</v>
      </c>
      <c r="AF294" s="52">
        <f t="shared" si="103"/>
        <v>1294</v>
      </c>
      <c r="AG294" s="52">
        <f t="shared" si="103"/>
        <v>1350</v>
      </c>
      <c r="AH294" s="86">
        <f t="shared" si="103"/>
        <v>1406</v>
      </c>
      <c r="AI294" s="52">
        <f t="shared" si="103"/>
        <v>1463</v>
      </c>
      <c r="AJ294" s="52">
        <f t="shared" si="103"/>
        <v>1519</v>
      </c>
      <c r="AK294" s="52">
        <f t="shared" si="103"/>
        <v>1575</v>
      </c>
      <c r="AL294" s="52">
        <f t="shared" si="103"/>
        <v>1632</v>
      </c>
      <c r="AM294" s="82">
        <f t="shared" si="103"/>
        <v>1688</v>
      </c>
      <c r="AN294" s="91">
        <f t="shared" si="94"/>
        <v>1969</v>
      </c>
    </row>
    <row r="295" spans="1:40" x14ac:dyDescent="0.25">
      <c r="A295" s="52">
        <f>'Pokemon Data'!A294</f>
        <v>293</v>
      </c>
      <c r="B295" s="52" t="str">
        <f>'Pokemon Data'!B294</f>
        <v>Whismur</v>
      </c>
      <c r="C295" s="57">
        <f>'Pokemon Data'!E294</f>
        <v>145</v>
      </c>
      <c r="D295" s="57">
        <f>'Pokemon Data'!I294</f>
        <v>1</v>
      </c>
      <c r="E295" s="57">
        <f>'Pokemon Data'!J294</f>
        <v>153</v>
      </c>
      <c r="F295" s="57">
        <f>'Pokemon Data'!K294</f>
        <v>73</v>
      </c>
      <c r="G295" s="57">
        <f t="shared" si="88"/>
        <v>16</v>
      </c>
      <c r="H295" s="57">
        <f t="shared" si="89"/>
        <v>168</v>
      </c>
      <c r="I295" s="57">
        <f t="shared" si="90"/>
        <v>88</v>
      </c>
      <c r="J295" s="82">
        <f t="shared" si="101"/>
        <v>10</v>
      </c>
      <c r="K295" s="52">
        <f t="shared" si="101"/>
        <v>17</v>
      </c>
      <c r="L295" s="52">
        <f t="shared" si="101"/>
        <v>29</v>
      </c>
      <c r="M295" s="52">
        <f t="shared" si="101"/>
        <v>41</v>
      </c>
      <c r="N295" s="86">
        <f t="shared" si="101"/>
        <v>53</v>
      </c>
      <c r="O295" s="52">
        <f t="shared" si="101"/>
        <v>64</v>
      </c>
      <c r="P295" s="52">
        <f t="shared" si="101"/>
        <v>76</v>
      </c>
      <c r="Q295" s="52">
        <f t="shared" si="101"/>
        <v>88</v>
      </c>
      <c r="R295" s="52">
        <f t="shared" si="101"/>
        <v>100</v>
      </c>
      <c r="S295" s="82">
        <f t="shared" si="101"/>
        <v>112</v>
      </c>
      <c r="T295" s="52">
        <f t="shared" si="102"/>
        <v>123</v>
      </c>
      <c r="U295" s="52">
        <f t="shared" si="102"/>
        <v>135</v>
      </c>
      <c r="V295" s="52">
        <f t="shared" si="102"/>
        <v>146</v>
      </c>
      <c r="W295" s="52">
        <f t="shared" si="102"/>
        <v>157</v>
      </c>
      <c r="X295" s="86">
        <f t="shared" si="102"/>
        <v>168</v>
      </c>
      <c r="Y295" s="52">
        <f t="shared" si="102"/>
        <v>179</v>
      </c>
      <c r="Z295" s="52">
        <f t="shared" si="102"/>
        <v>191</v>
      </c>
      <c r="AA295" s="52">
        <f t="shared" si="102"/>
        <v>202</v>
      </c>
      <c r="AB295" s="52">
        <f t="shared" si="102"/>
        <v>213</v>
      </c>
      <c r="AC295" s="82">
        <f t="shared" si="102"/>
        <v>224</v>
      </c>
      <c r="AD295" s="52">
        <f t="shared" si="103"/>
        <v>236</v>
      </c>
      <c r="AE295" s="52">
        <f t="shared" si="103"/>
        <v>247</v>
      </c>
      <c r="AF295" s="52">
        <f t="shared" si="103"/>
        <v>258</v>
      </c>
      <c r="AG295" s="52">
        <f t="shared" si="103"/>
        <v>269</v>
      </c>
      <c r="AH295" s="86">
        <f t="shared" si="103"/>
        <v>281</v>
      </c>
      <c r="AI295" s="52">
        <f t="shared" si="103"/>
        <v>292</v>
      </c>
      <c r="AJ295" s="52">
        <f t="shared" si="103"/>
        <v>303</v>
      </c>
      <c r="AK295" s="52">
        <f t="shared" si="103"/>
        <v>314</v>
      </c>
      <c r="AL295" s="52">
        <f t="shared" si="103"/>
        <v>326</v>
      </c>
      <c r="AM295" s="82">
        <f t="shared" si="103"/>
        <v>337</v>
      </c>
      <c r="AN295" s="91">
        <f t="shared" si="94"/>
        <v>393</v>
      </c>
    </row>
    <row r="296" spans="1:40" x14ac:dyDescent="0.25">
      <c r="A296" s="52">
        <f>'Pokemon Data'!A295</f>
        <v>294</v>
      </c>
      <c r="B296" s="52" t="str">
        <f>'Pokemon Data'!B295</f>
        <v>Loudred</v>
      </c>
      <c r="C296" s="57">
        <f>'Pokemon Data'!E295</f>
        <v>145</v>
      </c>
      <c r="D296" s="57">
        <f>'Pokemon Data'!I295</f>
        <v>162</v>
      </c>
      <c r="E296" s="57">
        <f>'Pokemon Data'!J295</f>
        <v>92</v>
      </c>
      <c r="F296" s="57">
        <f>'Pokemon Data'!K295</f>
        <v>42</v>
      </c>
      <c r="G296" s="57">
        <f t="shared" si="88"/>
        <v>177</v>
      </c>
      <c r="H296" s="57">
        <f t="shared" si="89"/>
        <v>107</v>
      </c>
      <c r="I296" s="57">
        <f t="shared" si="90"/>
        <v>57</v>
      </c>
      <c r="J296" s="82">
        <f t="shared" si="101"/>
        <v>10</v>
      </c>
      <c r="K296" s="52">
        <f t="shared" si="101"/>
        <v>29</v>
      </c>
      <c r="L296" s="52">
        <f t="shared" si="101"/>
        <v>50</v>
      </c>
      <c r="M296" s="52">
        <f t="shared" si="101"/>
        <v>70</v>
      </c>
      <c r="N296" s="86">
        <f t="shared" si="101"/>
        <v>90</v>
      </c>
      <c r="O296" s="52">
        <f t="shared" si="101"/>
        <v>110</v>
      </c>
      <c r="P296" s="52">
        <f t="shared" si="101"/>
        <v>131</v>
      </c>
      <c r="Q296" s="52">
        <f t="shared" si="101"/>
        <v>151</v>
      </c>
      <c r="R296" s="52">
        <f t="shared" si="101"/>
        <v>171</v>
      </c>
      <c r="S296" s="82">
        <f t="shared" si="101"/>
        <v>191</v>
      </c>
      <c r="T296" s="52">
        <f t="shared" si="102"/>
        <v>211</v>
      </c>
      <c r="U296" s="52">
        <f t="shared" si="102"/>
        <v>230</v>
      </c>
      <c r="V296" s="52">
        <f t="shared" si="102"/>
        <v>249</v>
      </c>
      <c r="W296" s="52">
        <f t="shared" si="102"/>
        <v>268</v>
      </c>
      <c r="X296" s="86">
        <f t="shared" si="102"/>
        <v>287</v>
      </c>
      <c r="Y296" s="52">
        <f t="shared" si="102"/>
        <v>306</v>
      </c>
      <c r="Z296" s="52">
        <f t="shared" si="102"/>
        <v>326</v>
      </c>
      <c r="AA296" s="52">
        <f t="shared" si="102"/>
        <v>345</v>
      </c>
      <c r="AB296" s="52">
        <f t="shared" si="102"/>
        <v>364</v>
      </c>
      <c r="AC296" s="82">
        <f t="shared" si="102"/>
        <v>383</v>
      </c>
      <c r="AD296" s="52">
        <f t="shared" si="103"/>
        <v>402</v>
      </c>
      <c r="AE296" s="52">
        <f t="shared" si="103"/>
        <v>421</v>
      </c>
      <c r="AF296" s="52">
        <f t="shared" si="103"/>
        <v>441</v>
      </c>
      <c r="AG296" s="52">
        <f t="shared" si="103"/>
        <v>460</v>
      </c>
      <c r="AH296" s="86">
        <f t="shared" si="103"/>
        <v>479</v>
      </c>
      <c r="AI296" s="52">
        <f t="shared" si="103"/>
        <v>498</v>
      </c>
      <c r="AJ296" s="52">
        <f t="shared" si="103"/>
        <v>517</v>
      </c>
      <c r="AK296" s="52">
        <f t="shared" si="103"/>
        <v>537</v>
      </c>
      <c r="AL296" s="52">
        <f t="shared" si="103"/>
        <v>556</v>
      </c>
      <c r="AM296" s="82">
        <f t="shared" si="103"/>
        <v>575</v>
      </c>
      <c r="AN296" s="91">
        <f t="shared" si="94"/>
        <v>671</v>
      </c>
    </row>
    <row r="297" spans="1:40" x14ac:dyDescent="0.25">
      <c r="A297" s="52">
        <f>'Pokemon Data'!A296</f>
        <v>295</v>
      </c>
      <c r="B297" s="52" t="str">
        <f>'Pokemon Data'!B296</f>
        <v>Exploud</v>
      </c>
      <c r="C297" s="57">
        <f>'Pokemon Data'!E296</f>
        <v>145</v>
      </c>
      <c r="D297" s="57">
        <f>'Pokemon Data'!I296</f>
        <v>197</v>
      </c>
      <c r="E297" s="57">
        <f>'Pokemon Data'!J296</f>
        <v>134</v>
      </c>
      <c r="F297" s="57">
        <f>'Pokemon Data'!K296</f>
        <v>81</v>
      </c>
      <c r="G297" s="57">
        <f t="shared" si="88"/>
        <v>212</v>
      </c>
      <c r="H297" s="57">
        <f t="shared" si="89"/>
        <v>149</v>
      </c>
      <c r="I297" s="57">
        <f t="shared" si="90"/>
        <v>96</v>
      </c>
      <c r="J297" s="82">
        <f t="shared" si="101"/>
        <v>18</v>
      </c>
      <c r="K297" s="52">
        <f t="shared" si="101"/>
        <v>58</v>
      </c>
      <c r="L297" s="52">
        <f t="shared" si="101"/>
        <v>98</v>
      </c>
      <c r="M297" s="52">
        <f t="shared" si="101"/>
        <v>139</v>
      </c>
      <c r="N297" s="86">
        <f t="shared" si="101"/>
        <v>179</v>
      </c>
      <c r="O297" s="52">
        <f t="shared" si="101"/>
        <v>219</v>
      </c>
      <c r="P297" s="52">
        <f t="shared" si="101"/>
        <v>259</v>
      </c>
      <c r="Q297" s="52">
        <f t="shared" si="101"/>
        <v>299</v>
      </c>
      <c r="R297" s="52">
        <f t="shared" si="101"/>
        <v>339</v>
      </c>
      <c r="S297" s="82">
        <f t="shared" si="101"/>
        <v>379</v>
      </c>
      <c r="T297" s="52">
        <f t="shared" si="102"/>
        <v>417</v>
      </c>
      <c r="U297" s="52">
        <f t="shared" si="102"/>
        <v>455</v>
      </c>
      <c r="V297" s="52">
        <f t="shared" si="102"/>
        <v>493</v>
      </c>
      <c r="W297" s="52">
        <f t="shared" si="102"/>
        <v>531</v>
      </c>
      <c r="X297" s="86">
        <f t="shared" si="102"/>
        <v>569</v>
      </c>
      <c r="Y297" s="52">
        <f t="shared" si="102"/>
        <v>606</v>
      </c>
      <c r="Z297" s="52">
        <f t="shared" si="102"/>
        <v>644</v>
      </c>
      <c r="AA297" s="52">
        <f t="shared" si="102"/>
        <v>682</v>
      </c>
      <c r="AB297" s="52">
        <f t="shared" si="102"/>
        <v>720</v>
      </c>
      <c r="AC297" s="82">
        <f t="shared" si="102"/>
        <v>758</v>
      </c>
      <c r="AD297" s="52">
        <f t="shared" si="103"/>
        <v>796</v>
      </c>
      <c r="AE297" s="52">
        <f t="shared" si="103"/>
        <v>834</v>
      </c>
      <c r="AF297" s="52">
        <f t="shared" si="103"/>
        <v>872</v>
      </c>
      <c r="AG297" s="52">
        <f t="shared" si="103"/>
        <v>910</v>
      </c>
      <c r="AH297" s="86">
        <f t="shared" si="103"/>
        <v>948</v>
      </c>
      <c r="AI297" s="52">
        <f t="shared" si="103"/>
        <v>986</v>
      </c>
      <c r="AJ297" s="52">
        <f t="shared" si="103"/>
        <v>1024</v>
      </c>
      <c r="AK297" s="52">
        <f t="shared" si="103"/>
        <v>1062</v>
      </c>
      <c r="AL297" s="52">
        <f t="shared" si="103"/>
        <v>1100</v>
      </c>
      <c r="AM297" s="82">
        <f t="shared" si="103"/>
        <v>1138</v>
      </c>
      <c r="AN297" s="91">
        <f t="shared" si="94"/>
        <v>1327</v>
      </c>
    </row>
    <row r="298" spans="1:40" x14ac:dyDescent="0.25">
      <c r="A298" s="52">
        <f>'Pokemon Data'!A297</f>
        <v>296</v>
      </c>
      <c r="B298" s="52" t="str">
        <f>'Pokemon Data'!B297</f>
        <v>Makuhita</v>
      </c>
      <c r="C298" s="57">
        <f>'Pokemon Data'!E297</f>
        <v>146</v>
      </c>
      <c r="D298" s="57">
        <f>'Pokemon Data'!I297</f>
        <v>232</v>
      </c>
      <c r="E298" s="57">
        <f>'Pokemon Data'!J297</f>
        <v>179</v>
      </c>
      <c r="F298" s="57">
        <f>'Pokemon Data'!K297</f>
        <v>137</v>
      </c>
      <c r="G298" s="57">
        <f t="shared" si="88"/>
        <v>247</v>
      </c>
      <c r="H298" s="57">
        <f t="shared" si="89"/>
        <v>194</v>
      </c>
      <c r="I298" s="57">
        <f t="shared" si="90"/>
        <v>152</v>
      </c>
      <c r="J298" s="82">
        <f t="shared" si="101"/>
        <v>33</v>
      </c>
      <c r="K298" s="52">
        <f t="shared" si="101"/>
        <v>104</v>
      </c>
      <c r="L298" s="52">
        <f t="shared" si="101"/>
        <v>174</v>
      </c>
      <c r="M298" s="52">
        <f t="shared" si="101"/>
        <v>245</v>
      </c>
      <c r="N298" s="86">
        <f t="shared" si="101"/>
        <v>316</v>
      </c>
      <c r="O298" s="52">
        <f t="shared" si="101"/>
        <v>387</v>
      </c>
      <c r="P298" s="52">
        <f t="shared" si="101"/>
        <v>458</v>
      </c>
      <c r="Q298" s="52">
        <f t="shared" si="101"/>
        <v>529</v>
      </c>
      <c r="R298" s="52">
        <f t="shared" si="101"/>
        <v>600</v>
      </c>
      <c r="S298" s="82">
        <f t="shared" si="101"/>
        <v>671</v>
      </c>
      <c r="T298" s="52">
        <f t="shared" si="102"/>
        <v>738</v>
      </c>
      <c r="U298" s="52">
        <f t="shared" si="102"/>
        <v>805</v>
      </c>
      <c r="V298" s="52">
        <f t="shared" si="102"/>
        <v>872</v>
      </c>
      <c r="W298" s="52">
        <f t="shared" si="102"/>
        <v>939</v>
      </c>
      <c r="X298" s="86">
        <f t="shared" si="102"/>
        <v>1006</v>
      </c>
      <c r="Y298" s="52">
        <f t="shared" si="102"/>
        <v>1073</v>
      </c>
      <c r="Z298" s="52">
        <f t="shared" si="102"/>
        <v>1140</v>
      </c>
      <c r="AA298" s="52">
        <f t="shared" si="102"/>
        <v>1207</v>
      </c>
      <c r="AB298" s="52">
        <f t="shared" si="102"/>
        <v>1274</v>
      </c>
      <c r="AC298" s="82">
        <f t="shared" si="102"/>
        <v>1341</v>
      </c>
      <c r="AD298" s="52">
        <f t="shared" si="103"/>
        <v>1408</v>
      </c>
      <c r="AE298" s="52">
        <f t="shared" si="103"/>
        <v>1475</v>
      </c>
      <c r="AF298" s="52">
        <f t="shared" si="103"/>
        <v>1542</v>
      </c>
      <c r="AG298" s="52">
        <f t="shared" si="103"/>
        <v>1609</v>
      </c>
      <c r="AH298" s="86">
        <f t="shared" si="103"/>
        <v>1677</v>
      </c>
      <c r="AI298" s="52">
        <f t="shared" si="103"/>
        <v>1744</v>
      </c>
      <c r="AJ298" s="52">
        <f t="shared" si="103"/>
        <v>1811</v>
      </c>
      <c r="AK298" s="52">
        <f t="shared" si="103"/>
        <v>1878</v>
      </c>
      <c r="AL298" s="52">
        <f t="shared" si="103"/>
        <v>1945</v>
      </c>
      <c r="AM298" s="82">
        <f t="shared" si="103"/>
        <v>2012</v>
      </c>
      <c r="AN298" s="91">
        <f t="shared" si="94"/>
        <v>2347</v>
      </c>
    </row>
    <row r="299" spans="1:40" x14ac:dyDescent="0.25">
      <c r="A299" s="52">
        <f>'Pokemon Data'!A298</f>
        <v>297</v>
      </c>
      <c r="B299" s="52" t="str">
        <f>'Pokemon Data'!B298</f>
        <v>Hariyama</v>
      </c>
      <c r="C299" s="57">
        <f>'Pokemon Data'!E298</f>
        <v>146</v>
      </c>
      <c r="D299" s="57">
        <f>'Pokemon Data'!I298</f>
        <v>176</v>
      </c>
      <c r="E299" s="57">
        <f>'Pokemon Data'!J298</f>
        <v>99</v>
      </c>
      <c r="F299" s="57">
        <f>'Pokemon Data'!K298</f>
        <v>54</v>
      </c>
      <c r="G299" s="57">
        <f t="shared" si="88"/>
        <v>191</v>
      </c>
      <c r="H299" s="57">
        <f t="shared" si="89"/>
        <v>114</v>
      </c>
      <c r="I299" s="57">
        <f t="shared" si="90"/>
        <v>69</v>
      </c>
      <c r="J299" s="82">
        <f t="shared" ref="J299:S308" si="104">MAX(10,INT(SQRT($G299*$I299)*$H299*J$1^2/10))</f>
        <v>11</v>
      </c>
      <c r="K299" s="52">
        <f t="shared" si="104"/>
        <v>36</v>
      </c>
      <c r="L299" s="52">
        <f t="shared" si="104"/>
        <v>60</v>
      </c>
      <c r="M299" s="52">
        <f t="shared" si="104"/>
        <v>85</v>
      </c>
      <c r="N299" s="86">
        <f t="shared" si="104"/>
        <v>110</v>
      </c>
      <c r="O299" s="52">
        <f t="shared" si="104"/>
        <v>134</v>
      </c>
      <c r="P299" s="52">
        <f t="shared" si="104"/>
        <v>159</v>
      </c>
      <c r="Q299" s="52">
        <f t="shared" si="104"/>
        <v>184</v>
      </c>
      <c r="R299" s="52">
        <f t="shared" si="104"/>
        <v>208</v>
      </c>
      <c r="S299" s="82">
        <f t="shared" si="104"/>
        <v>233</v>
      </c>
      <c r="T299" s="52">
        <f t="shared" ref="T299:AC308" si="105">MAX(10,INT(SQRT($G299*$I299)*$H299*T$1^2/10))</f>
        <v>256</v>
      </c>
      <c r="U299" s="52">
        <f t="shared" si="105"/>
        <v>280</v>
      </c>
      <c r="V299" s="52">
        <f t="shared" si="105"/>
        <v>303</v>
      </c>
      <c r="W299" s="52">
        <f t="shared" si="105"/>
        <v>326</v>
      </c>
      <c r="X299" s="86">
        <f t="shared" si="105"/>
        <v>350</v>
      </c>
      <c r="Y299" s="52">
        <f t="shared" si="105"/>
        <v>373</v>
      </c>
      <c r="Z299" s="52">
        <f t="shared" si="105"/>
        <v>397</v>
      </c>
      <c r="AA299" s="52">
        <f t="shared" si="105"/>
        <v>420</v>
      </c>
      <c r="AB299" s="52">
        <f t="shared" si="105"/>
        <v>443</v>
      </c>
      <c r="AC299" s="82">
        <f t="shared" si="105"/>
        <v>467</v>
      </c>
      <c r="AD299" s="52">
        <f t="shared" ref="AD299:AM308" si="106">MAX(10,INT(SQRT($G299*$I299)*$H299*AD$1^2/10))</f>
        <v>490</v>
      </c>
      <c r="AE299" s="52">
        <f t="shared" si="106"/>
        <v>513</v>
      </c>
      <c r="AF299" s="52">
        <f t="shared" si="106"/>
        <v>537</v>
      </c>
      <c r="AG299" s="52">
        <f t="shared" si="106"/>
        <v>560</v>
      </c>
      <c r="AH299" s="86">
        <f t="shared" si="106"/>
        <v>583</v>
      </c>
      <c r="AI299" s="52">
        <f t="shared" si="106"/>
        <v>607</v>
      </c>
      <c r="AJ299" s="52">
        <f t="shared" si="106"/>
        <v>630</v>
      </c>
      <c r="AK299" s="52">
        <f t="shared" si="106"/>
        <v>653</v>
      </c>
      <c r="AL299" s="52">
        <f t="shared" si="106"/>
        <v>677</v>
      </c>
      <c r="AM299" s="82">
        <f t="shared" si="106"/>
        <v>700</v>
      </c>
      <c r="AN299" s="91">
        <f t="shared" si="94"/>
        <v>817</v>
      </c>
    </row>
    <row r="300" spans="1:40" x14ac:dyDescent="0.25">
      <c r="A300" s="52">
        <f>'Pokemon Data'!A299</f>
        <v>298</v>
      </c>
      <c r="B300" s="52" t="str">
        <f>'Pokemon Data'!B299</f>
        <v>Azurill</v>
      </c>
      <c r="C300" s="57">
        <f>'Pokemon Data'!E299</f>
        <v>89</v>
      </c>
      <c r="D300" s="57">
        <f>'Pokemon Data'!I299</f>
        <v>302</v>
      </c>
      <c r="E300" s="57">
        <f>'Pokemon Data'!J299</f>
        <v>209</v>
      </c>
      <c r="F300" s="57">
        <f>'Pokemon Data'!K299</f>
        <v>114</v>
      </c>
      <c r="G300" s="57">
        <f t="shared" si="88"/>
        <v>317</v>
      </c>
      <c r="H300" s="57">
        <f t="shared" si="89"/>
        <v>224</v>
      </c>
      <c r="I300" s="57">
        <f t="shared" si="90"/>
        <v>129</v>
      </c>
      <c r="J300" s="82">
        <f t="shared" si="104"/>
        <v>40</v>
      </c>
      <c r="K300" s="52">
        <f t="shared" si="104"/>
        <v>125</v>
      </c>
      <c r="L300" s="52">
        <f t="shared" si="104"/>
        <v>210</v>
      </c>
      <c r="M300" s="52">
        <f t="shared" si="104"/>
        <v>296</v>
      </c>
      <c r="N300" s="86">
        <f t="shared" si="104"/>
        <v>381</v>
      </c>
      <c r="O300" s="52">
        <f t="shared" si="104"/>
        <v>467</v>
      </c>
      <c r="P300" s="52">
        <f t="shared" si="104"/>
        <v>552</v>
      </c>
      <c r="Q300" s="52">
        <f t="shared" si="104"/>
        <v>637</v>
      </c>
      <c r="R300" s="52">
        <f t="shared" si="104"/>
        <v>723</v>
      </c>
      <c r="S300" s="82">
        <f t="shared" si="104"/>
        <v>808</v>
      </c>
      <c r="T300" s="52">
        <f t="shared" si="105"/>
        <v>889</v>
      </c>
      <c r="U300" s="52">
        <f t="shared" si="105"/>
        <v>970</v>
      </c>
      <c r="V300" s="52">
        <f t="shared" si="105"/>
        <v>1050</v>
      </c>
      <c r="W300" s="52">
        <f t="shared" si="105"/>
        <v>1131</v>
      </c>
      <c r="X300" s="86">
        <f t="shared" si="105"/>
        <v>1212</v>
      </c>
      <c r="Y300" s="52">
        <f t="shared" si="105"/>
        <v>1293</v>
      </c>
      <c r="Z300" s="52">
        <f t="shared" si="105"/>
        <v>1374</v>
      </c>
      <c r="AA300" s="52">
        <f t="shared" si="105"/>
        <v>1454</v>
      </c>
      <c r="AB300" s="52">
        <f t="shared" si="105"/>
        <v>1535</v>
      </c>
      <c r="AC300" s="82">
        <f t="shared" si="105"/>
        <v>1616</v>
      </c>
      <c r="AD300" s="52">
        <f t="shared" si="106"/>
        <v>1697</v>
      </c>
      <c r="AE300" s="52">
        <f t="shared" si="106"/>
        <v>1778</v>
      </c>
      <c r="AF300" s="52">
        <f t="shared" si="106"/>
        <v>1859</v>
      </c>
      <c r="AG300" s="52">
        <f t="shared" si="106"/>
        <v>1940</v>
      </c>
      <c r="AH300" s="86">
        <f t="shared" si="106"/>
        <v>2020</v>
      </c>
      <c r="AI300" s="52">
        <f t="shared" si="106"/>
        <v>2101</v>
      </c>
      <c r="AJ300" s="52">
        <f t="shared" si="106"/>
        <v>2182</v>
      </c>
      <c r="AK300" s="52">
        <f t="shared" si="106"/>
        <v>2263</v>
      </c>
      <c r="AL300" s="52">
        <f t="shared" si="106"/>
        <v>2344</v>
      </c>
      <c r="AM300" s="82">
        <f t="shared" si="106"/>
        <v>2425</v>
      </c>
      <c r="AN300" s="91">
        <f t="shared" si="94"/>
        <v>2829</v>
      </c>
    </row>
    <row r="301" spans="1:40" x14ac:dyDescent="0.25">
      <c r="A301" s="52">
        <f>'Pokemon Data'!A300</f>
        <v>299</v>
      </c>
      <c r="B301" s="52" t="str">
        <f>'Pokemon Data'!B300</f>
        <v>Nosepass</v>
      </c>
      <c r="C301" s="57">
        <f>'Pokemon Data'!E300</f>
        <v>147</v>
      </c>
      <c r="D301" s="57">
        <f>'Pokemon Data'!I300</f>
        <v>137</v>
      </c>
      <c r="E301" s="57">
        <f>'Pokemon Data'!J300</f>
        <v>36</v>
      </c>
      <c r="F301" s="57">
        <f>'Pokemon Data'!K300</f>
        <v>71</v>
      </c>
      <c r="G301" s="57">
        <f t="shared" si="88"/>
        <v>152</v>
      </c>
      <c r="H301" s="57">
        <f t="shared" si="89"/>
        <v>51</v>
      </c>
      <c r="I301" s="57">
        <f t="shared" si="90"/>
        <v>86</v>
      </c>
      <c r="J301" s="82">
        <f t="shared" si="104"/>
        <v>10</v>
      </c>
      <c r="K301" s="52">
        <f t="shared" si="104"/>
        <v>16</v>
      </c>
      <c r="L301" s="52">
        <f t="shared" si="104"/>
        <v>27</v>
      </c>
      <c r="M301" s="52">
        <f t="shared" si="104"/>
        <v>38</v>
      </c>
      <c r="N301" s="86">
        <f t="shared" si="104"/>
        <v>49</v>
      </c>
      <c r="O301" s="52">
        <f t="shared" si="104"/>
        <v>60</v>
      </c>
      <c r="P301" s="52">
        <f t="shared" si="104"/>
        <v>71</v>
      </c>
      <c r="Q301" s="52">
        <f t="shared" si="104"/>
        <v>82</v>
      </c>
      <c r="R301" s="52">
        <f t="shared" si="104"/>
        <v>93</v>
      </c>
      <c r="S301" s="82">
        <f t="shared" si="104"/>
        <v>104</v>
      </c>
      <c r="T301" s="52">
        <f t="shared" si="105"/>
        <v>114</v>
      </c>
      <c r="U301" s="52">
        <f t="shared" si="105"/>
        <v>124</v>
      </c>
      <c r="V301" s="52">
        <f t="shared" si="105"/>
        <v>135</v>
      </c>
      <c r="W301" s="52">
        <f t="shared" si="105"/>
        <v>145</v>
      </c>
      <c r="X301" s="86">
        <f t="shared" si="105"/>
        <v>156</v>
      </c>
      <c r="Y301" s="52">
        <f t="shared" si="105"/>
        <v>166</v>
      </c>
      <c r="Z301" s="52">
        <f t="shared" si="105"/>
        <v>176</v>
      </c>
      <c r="AA301" s="52">
        <f t="shared" si="105"/>
        <v>187</v>
      </c>
      <c r="AB301" s="52">
        <f t="shared" si="105"/>
        <v>197</v>
      </c>
      <c r="AC301" s="82">
        <f t="shared" si="105"/>
        <v>208</v>
      </c>
      <c r="AD301" s="52">
        <f t="shared" si="106"/>
        <v>218</v>
      </c>
      <c r="AE301" s="52">
        <f t="shared" si="106"/>
        <v>228</v>
      </c>
      <c r="AF301" s="52">
        <f t="shared" si="106"/>
        <v>239</v>
      </c>
      <c r="AG301" s="52">
        <f t="shared" si="106"/>
        <v>249</v>
      </c>
      <c r="AH301" s="86">
        <f t="shared" si="106"/>
        <v>260</v>
      </c>
      <c r="AI301" s="52">
        <f t="shared" si="106"/>
        <v>270</v>
      </c>
      <c r="AJ301" s="52">
        <f t="shared" si="106"/>
        <v>280</v>
      </c>
      <c r="AK301" s="52">
        <f t="shared" si="106"/>
        <v>291</v>
      </c>
      <c r="AL301" s="52">
        <f t="shared" si="106"/>
        <v>301</v>
      </c>
      <c r="AM301" s="82">
        <f t="shared" si="106"/>
        <v>312</v>
      </c>
      <c r="AN301" s="91">
        <f t="shared" si="94"/>
        <v>364</v>
      </c>
    </row>
    <row r="302" spans="1:40" x14ac:dyDescent="0.25">
      <c r="A302" s="52">
        <f>'Pokemon Data'!A301</f>
        <v>300</v>
      </c>
      <c r="B302" s="52" t="str">
        <f>'Pokemon Data'!B301</f>
        <v>Skitty</v>
      </c>
      <c r="C302" s="57">
        <f>'Pokemon Data'!E301</f>
        <v>148</v>
      </c>
      <c r="D302" s="57">
        <f>'Pokemon Data'!I301</f>
        <v>102</v>
      </c>
      <c r="E302" s="57">
        <f>'Pokemon Data'!J301</f>
        <v>82</v>
      </c>
      <c r="F302" s="57">
        <f>'Pokemon Data'!K301</f>
        <v>215</v>
      </c>
      <c r="G302" s="57">
        <f t="shared" si="88"/>
        <v>117</v>
      </c>
      <c r="H302" s="57">
        <f t="shared" si="89"/>
        <v>97</v>
      </c>
      <c r="I302" s="57">
        <f t="shared" si="90"/>
        <v>230</v>
      </c>
      <c r="J302" s="82">
        <f t="shared" si="104"/>
        <v>14</v>
      </c>
      <c r="K302" s="52">
        <f t="shared" si="104"/>
        <v>44</v>
      </c>
      <c r="L302" s="52">
        <f t="shared" si="104"/>
        <v>74</v>
      </c>
      <c r="M302" s="52">
        <f t="shared" si="104"/>
        <v>104</v>
      </c>
      <c r="N302" s="86">
        <f t="shared" si="104"/>
        <v>134</v>
      </c>
      <c r="O302" s="52">
        <f t="shared" si="104"/>
        <v>164</v>
      </c>
      <c r="P302" s="52">
        <f t="shared" si="104"/>
        <v>194</v>
      </c>
      <c r="Q302" s="52">
        <f t="shared" si="104"/>
        <v>224</v>
      </c>
      <c r="R302" s="52">
        <f t="shared" si="104"/>
        <v>254</v>
      </c>
      <c r="S302" s="82">
        <f t="shared" si="104"/>
        <v>284</v>
      </c>
      <c r="T302" s="52">
        <f t="shared" si="105"/>
        <v>312</v>
      </c>
      <c r="U302" s="52">
        <f t="shared" si="105"/>
        <v>340</v>
      </c>
      <c r="V302" s="52">
        <f t="shared" si="105"/>
        <v>369</v>
      </c>
      <c r="W302" s="52">
        <f t="shared" si="105"/>
        <v>397</v>
      </c>
      <c r="X302" s="86">
        <f t="shared" si="105"/>
        <v>425</v>
      </c>
      <c r="Y302" s="52">
        <f t="shared" si="105"/>
        <v>454</v>
      </c>
      <c r="Z302" s="52">
        <f t="shared" si="105"/>
        <v>482</v>
      </c>
      <c r="AA302" s="52">
        <f t="shared" si="105"/>
        <v>511</v>
      </c>
      <c r="AB302" s="52">
        <f t="shared" si="105"/>
        <v>539</v>
      </c>
      <c r="AC302" s="82">
        <f t="shared" si="105"/>
        <v>567</v>
      </c>
      <c r="AD302" s="52">
        <f t="shared" si="106"/>
        <v>596</v>
      </c>
      <c r="AE302" s="52">
        <f t="shared" si="106"/>
        <v>624</v>
      </c>
      <c r="AF302" s="52">
        <f t="shared" si="106"/>
        <v>653</v>
      </c>
      <c r="AG302" s="52">
        <f t="shared" si="106"/>
        <v>681</v>
      </c>
      <c r="AH302" s="86">
        <f t="shared" si="106"/>
        <v>709</v>
      </c>
      <c r="AI302" s="52">
        <f t="shared" si="106"/>
        <v>738</v>
      </c>
      <c r="AJ302" s="52">
        <f t="shared" si="106"/>
        <v>766</v>
      </c>
      <c r="AK302" s="52">
        <f t="shared" si="106"/>
        <v>795</v>
      </c>
      <c r="AL302" s="52">
        <f t="shared" si="106"/>
        <v>823</v>
      </c>
      <c r="AM302" s="82">
        <f t="shared" si="106"/>
        <v>851</v>
      </c>
      <c r="AN302" s="91">
        <f t="shared" si="94"/>
        <v>993</v>
      </c>
    </row>
    <row r="303" spans="1:40" x14ac:dyDescent="0.25">
      <c r="A303" s="52">
        <f>'Pokemon Data'!A302</f>
        <v>301</v>
      </c>
      <c r="B303" s="52" t="str">
        <f>'Pokemon Data'!B302</f>
        <v>Delcatty</v>
      </c>
      <c r="C303" s="57">
        <f>'Pokemon Data'!E302</f>
        <v>148</v>
      </c>
      <c r="D303" s="57">
        <f>'Pokemon Data'!I302</f>
        <v>137</v>
      </c>
      <c r="E303" s="57">
        <f>'Pokemon Data'!J302</f>
        <v>84</v>
      </c>
      <c r="F303" s="57">
        <f>'Pokemon Data'!K302</f>
        <v>79</v>
      </c>
      <c r="G303" s="57">
        <f t="shared" si="88"/>
        <v>152</v>
      </c>
      <c r="H303" s="57">
        <f t="shared" si="89"/>
        <v>99</v>
      </c>
      <c r="I303" s="57">
        <f t="shared" si="90"/>
        <v>94</v>
      </c>
      <c r="J303" s="82">
        <f t="shared" si="104"/>
        <v>10</v>
      </c>
      <c r="K303" s="52">
        <f t="shared" si="104"/>
        <v>32</v>
      </c>
      <c r="L303" s="52">
        <f t="shared" si="104"/>
        <v>55</v>
      </c>
      <c r="M303" s="52">
        <f t="shared" si="104"/>
        <v>77</v>
      </c>
      <c r="N303" s="86">
        <f t="shared" si="104"/>
        <v>99</v>
      </c>
      <c r="O303" s="52">
        <f t="shared" si="104"/>
        <v>122</v>
      </c>
      <c r="P303" s="52">
        <f t="shared" si="104"/>
        <v>144</v>
      </c>
      <c r="Q303" s="52">
        <f t="shared" si="104"/>
        <v>166</v>
      </c>
      <c r="R303" s="52">
        <f t="shared" si="104"/>
        <v>188</v>
      </c>
      <c r="S303" s="82">
        <f t="shared" si="104"/>
        <v>211</v>
      </c>
      <c r="T303" s="52">
        <f t="shared" si="105"/>
        <v>232</v>
      </c>
      <c r="U303" s="52">
        <f t="shared" si="105"/>
        <v>253</v>
      </c>
      <c r="V303" s="52">
        <f t="shared" si="105"/>
        <v>274</v>
      </c>
      <c r="W303" s="52">
        <f t="shared" si="105"/>
        <v>295</v>
      </c>
      <c r="X303" s="86">
        <f t="shared" si="105"/>
        <v>316</v>
      </c>
      <c r="Y303" s="52">
        <f t="shared" si="105"/>
        <v>337</v>
      </c>
      <c r="Z303" s="52">
        <f t="shared" si="105"/>
        <v>359</v>
      </c>
      <c r="AA303" s="52">
        <f t="shared" si="105"/>
        <v>380</v>
      </c>
      <c r="AB303" s="52">
        <f t="shared" si="105"/>
        <v>401</v>
      </c>
      <c r="AC303" s="82">
        <f t="shared" si="105"/>
        <v>422</v>
      </c>
      <c r="AD303" s="52">
        <f t="shared" si="106"/>
        <v>443</v>
      </c>
      <c r="AE303" s="52">
        <f t="shared" si="106"/>
        <v>464</v>
      </c>
      <c r="AF303" s="52">
        <f t="shared" si="106"/>
        <v>485</v>
      </c>
      <c r="AG303" s="52">
        <f t="shared" si="106"/>
        <v>506</v>
      </c>
      <c r="AH303" s="86">
        <f t="shared" si="106"/>
        <v>527</v>
      </c>
      <c r="AI303" s="52">
        <f t="shared" si="106"/>
        <v>549</v>
      </c>
      <c r="AJ303" s="52">
        <f t="shared" si="106"/>
        <v>570</v>
      </c>
      <c r="AK303" s="52">
        <f t="shared" si="106"/>
        <v>591</v>
      </c>
      <c r="AL303" s="52">
        <f t="shared" si="106"/>
        <v>612</v>
      </c>
      <c r="AM303" s="82">
        <f t="shared" si="106"/>
        <v>633</v>
      </c>
      <c r="AN303" s="91">
        <f t="shared" si="94"/>
        <v>739</v>
      </c>
    </row>
    <row r="304" spans="1:40" x14ac:dyDescent="0.25">
      <c r="A304" s="52">
        <f>'Pokemon Data'!A303</f>
        <v>302</v>
      </c>
      <c r="B304" s="52" t="str">
        <f>'Pokemon Data'!B303</f>
        <v>Sableye</v>
      </c>
      <c r="C304" s="57">
        <f>'Pokemon Data'!E303</f>
        <v>149</v>
      </c>
      <c r="D304" s="57">
        <f>'Pokemon Data'!I303</f>
        <v>172</v>
      </c>
      <c r="E304" s="57">
        <f>'Pokemon Data'!J303</f>
        <v>132</v>
      </c>
      <c r="F304" s="57">
        <f>'Pokemon Data'!K303</f>
        <v>127</v>
      </c>
      <c r="G304" s="57">
        <f t="shared" si="88"/>
        <v>187</v>
      </c>
      <c r="H304" s="57">
        <f t="shared" si="89"/>
        <v>147</v>
      </c>
      <c r="I304" s="57">
        <f t="shared" si="90"/>
        <v>142</v>
      </c>
      <c r="J304" s="82">
        <f t="shared" si="104"/>
        <v>21</v>
      </c>
      <c r="K304" s="52">
        <f t="shared" si="104"/>
        <v>66</v>
      </c>
      <c r="L304" s="52">
        <f t="shared" si="104"/>
        <v>111</v>
      </c>
      <c r="M304" s="52">
        <f t="shared" si="104"/>
        <v>156</v>
      </c>
      <c r="N304" s="86">
        <f t="shared" si="104"/>
        <v>201</v>
      </c>
      <c r="O304" s="52">
        <f t="shared" si="104"/>
        <v>246</v>
      </c>
      <c r="P304" s="52">
        <f t="shared" si="104"/>
        <v>292</v>
      </c>
      <c r="Q304" s="52">
        <f t="shared" si="104"/>
        <v>337</v>
      </c>
      <c r="R304" s="52">
        <f t="shared" si="104"/>
        <v>382</v>
      </c>
      <c r="S304" s="82">
        <f t="shared" si="104"/>
        <v>427</v>
      </c>
      <c r="T304" s="52">
        <f t="shared" si="105"/>
        <v>470</v>
      </c>
      <c r="U304" s="52">
        <f t="shared" si="105"/>
        <v>513</v>
      </c>
      <c r="V304" s="52">
        <f t="shared" si="105"/>
        <v>555</v>
      </c>
      <c r="W304" s="52">
        <f t="shared" si="105"/>
        <v>598</v>
      </c>
      <c r="X304" s="86">
        <f t="shared" si="105"/>
        <v>641</v>
      </c>
      <c r="Y304" s="52">
        <f t="shared" si="105"/>
        <v>683</v>
      </c>
      <c r="Z304" s="52">
        <f t="shared" si="105"/>
        <v>726</v>
      </c>
      <c r="AA304" s="52">
        <f t="shared" si="105"/>
        <v>769</v>
      </c>
      <c r="AB304" s="52">
        <f t="shared" si="105"/>
        <v>812</v>
      </c>
      <c r="AC304" s="82">
        <f t="shared" si="105"/>
        <v>854</v>
      </c>
      <c r="AD304" s="52">
        <f t="shared" si="106"/>
        <v>897</v>
      </c>
      <c r="AE304" s="52">
        <f t="shared" si="106"/>
        <v>940</v>
      </c>
      <c r="AF304" s="52">
        <f t="shared" si="106"/>
        <v>983</v>
      </c>
      <c r="AG304" s="52">
        <f t="shared" si="106"/>
        <v>1025</v>
      </c>
      <c r="AH304" s="86">
        <f t="shared" si="106"/>
        <v>1068</v>
      </c>
      <c r="AI304" s="52">
        <f t="shared" si="106"/>
        <v>1111</v>
      </c>
      <c r="AJ304" s="52">
        <f t="shared" si="106"/>
        <v>1154</v>
      </c>
      <c r="AK304" s="52">
        <f t="shared" si="106"/>
        <v>1196</v>
      </c>
      <c r="AL304" s="52">
        <f t="shared" si="106"/>
        <v>1239</v>
      </c>
      <c r="AM304" s="82">
        <f t="shared" si="106"/>
        <v>1282</v>
      </c>
      <c r="AN304" s="91">
        <f t="shared" si="94"/>
        <v>1496</v>
      </c>
    </row>
    <row r="305" spans="1:40" x14ac:dyDescent="0.25">
      <c r="A305" s="52">
        <f>'Pokemon Data'!A304</f>
        <v>303</v>
      </c>
      <c r="B305" s="52" t="str">
        <f>'Pokemon Data'!B304</f>
        <v>Mawile</v>
      </c>
      <c r="C305" s="57">
        <f>'Pokemon Data'!E304</f>
        <v>150</v>
      </c>
      <c r="D305" s="57">
        <f>'Pokemon Data'!I304</f>
        <v>137</v>
      </c>
      <c r="E305" s="57">
        <f>'Pokemon Data'!J304</f>
        <v>141</v>
      </c>
      <c r="F305" s="57">
        <f>'Pokemon Data'!K304</f>
        <v>136</v>
      </c>
      <c r="G305" s="57">
        <f t="shared" si="88"/>
        <v>152</v>
      </c>
      <c r="H305" s="57">
        <f t="shared" si="89"/>
        <v>156</v>
      </c>
      <c r="I305" s="57">
        <f t="shared" si="90"/>
        <v>151</v>
      </c>
      <c r="J305" s="82">
        <f t="shared" si="104"/>
        <v>20</v>
      </c>
      <c r="K305" s="52">
        <f t="shared" si="104"/>
        <v>65</v>
      </c>
      <c r="L305" s="52">
        <f t="shared" si="104"/>
        <v>109</v>
      </c>
      <c r="M305" s="52">
        <f t="shared" si="104"/>
        <v>154</v>
      </c>
      <c r="N305" s="86">
        <f t="shared" si="104"/>
        <v>199</v>
      </c>
      <c r="O305" s="52">
        <f t="shared" si="104"/>
        <v>243</v>
      </c>
      <c r="P305" s="52">
        <f t="shared" si="104"/>
        <v>288</v>
      </c>
      <c r="Q305" s="52">
        <f t="shared" si="104"/>
        <v>332</v>
      </c>
      <c r="R305" s="52">
        <f t="shared" si="104"/>
        <v>377</v>
      </c>
      <c r="S305" s="82">
        <f t="shared" si="104"/>
        <v>421</v>
      </c>
      <c r="T305" s="52">
        <f t="shared" si="105"/>
        <v>464</v>
      </c>
      <c r="U305" s="52">
        <f t="shared" si="105"/>
        <v>506</v>
      </c>
      <c r="V305" s="52">
        <f t="shared" si="105"/>
        <v>548</v>
      </c>
      <c r="W305" s="52">
        <f t="shared" si="105"/>
        <v>590</v>
      </c>
      <c r="X305" s="86">
        <f t="shared" si="105"/>
        <v>632</v>
      </c>
      <c r="Y305" s="52">
        <f t="shared" si="105"/>
        <v>674</v>
      </c>
      <c r="Z305" s="52">
        <f t="shared" si="105"/>
        <v>716</v>
      </c>
      <c r="AA305" s="52">
        <f t="shared" si="105"/>
        <v>759</v>
      </c>
      <c r="AB305" s="52">
        <f t="shared" si="105"/>
        <v>801</v>
      </c>
      <c r="AC305" s="82">
        <f t="shared" si="105"/>
        <v>843</v>
      </c>
      <c r="AD305" s="52">
        <f t="shared" si="106"/>
        <v>885</v>
      </c>
      <c r="AE305" s="52">
        <f t="shared" si="106"/>
        <v>927</v>
      </c>
      <c r="AF305" s="52">
        <f t="shared" si="106"/>
        <v>970</v>
      </c>
      <c r="AG305" s="52">
        <f t="shared" si="106"/>
        <v>1012</v>
      </c>
      <c r="AH305" s="86">
        <f t="shared" si="106"/>
        <v>1054</v>
      </c>
      <c r="AI305" s="52">
        <f t="shared" si="106"/>
        <v>1096</v>
      </c>
      <c r="AJ305" s="52">
        <f t="shared" si="106"/>
        <v>1138</v>
      </c>
      <c r="AK305" s="52">
        <f t="shared" si="106"/>
        <v>1180</v>
      </c>
      <c r="AL305" s="52">
        <f t="shared" si="106"/>
        <v>1223</v>
      </c>
      <c r="AM305" s="82">
        <f t="shared" si="106"/>
        <v>1265</v>
      </c>
      <c r="AN305" s="91">
        <f t="shared" si="94"/>
        <v>1476</v>
      </c>
    </row>
    <row r="306" spans="1:40" x14ac:dyDescent="0.25">
      <c r="A306" s="52">
        <f>'Pokemon Data'!A305</f>
        <v>304</v>
      </c>
      <c r="B306" s="52" t="str">
        <f>'Pokemon Data'!B305</f>
        <v>Aron</v>
      </c>
      <c r="C306" s="57">
        <f>'Pokemon Data'!E305</f>
        <v>151</v>
      </c>
      <c r="D306" s="57">
        <f>'Pokemon Data'!I305</f>
        <v>137</v>
      </c>
      <c r="E306" s="57">
        <f>'Pokemon Data'!J305</f>
        <v>155</v>
      </c>
      <c r="F306" s="57">
        <f>'Pokemon Data'!K305</f>
        <v>141</v>
      </c>
      <c r="G306" s="57">
        <f t="shared" si="88"/>
        <v>152</v>
      </c>
      <c r="H306" s="57">
        <f t="shared" si="89"/>
        <v>170</v>
      </c>
      <c r="I306" s="57">
        <f t="shared" si="90"/>
        <v>156</v>
      </c>
      <c r="J306" s="82">
        <f t="shared" si="104"/>
        <v>23</v>
      </c>
      <c r="K306" s="52">
        <f t="shared" si="104"/>
        <v>72</v>
      </c>
      <c r="L306" s="52">
        <f t="shared" si="104"/>
        <v>121</v>
      </c>
      <c r="M306" s="52">
        <f t="shared" si="104"/>
        <v>171</v>
      </c>
      <c r="N306" s="86">
        <f t="shared" si="104"/>
        <v>220</v>
      </c>
      <c r="O306" s="52">
        <f t="shared" si="104"/>
        <v>269</v>
      </c>
      <c r="P306" s="52">
        <f t="shared" si="104"/>
        <v>319</v>
      </c>
      <c r="Q306" s="52">
        <f t="shared" si="104"/>
        <v>368</v>
      </c>
      <c r="R306" s="52">
        <f t="shared" si="104"/>
        <v>417</v>
      </c>
      <c r="S306" s="82">
        <f t="shared" si="104"/>
        <v>467</v>
      </c>
      <c r="T306" s="52">
        <f t="shared" si="105"/>
        <v>513</v>
      </c>
      <c r="U306" s="52">
        <f t="shared" si="105"/>
        <v>560</v>
      </c>
      <c r="V306" s="52">
        <f t="shared" si="105"/>
        <v>607</v>
      </c>
      <c r="W306" s="52">
        <f t="shared" si="105"/>
        <v>654</v>
      </c>
      <c r="X306" s="86">
        <f t="shared" si="105"/>
        <v>700</v>
      </c>
      <c r="Y306" s="52">
        <f t="shared" si="105"/>
        <v>747</v>
      </c>
      <c r="Z306" s="52">
        <f t="shared" si="105"/>
        <v>794</v>
      </c>
      <c r="AA306" s="52">
        <f t="shared" si="105"/>
        <v>840</v>
      </c>
      <c r="AB306" s="52">
        <f t="shared" si="105"/>
        <v>887</v>
      </c>
      <c r="AC306" s="82">
        <f t="shared" si="105"/>
        <v>934</v>
      </c>
      <c r="AD306" s="52">
        <f t="shared" si="106"/>
        <v>980</v>
      </c>
      <c r="AE306" s="52">
        <f t="shared" si="106"/>
        <v>1027</v>
      </c>
      <c r="AF306" s="52">
        <f t="shared" si="106"/>
        <v>1074</v>
      </c>
      <c r="AG306" s="52">
        <f t="shared" si="106"/>
        <v>1121</v>
      </c>
      <c r="AH306" s="86">
        <f t="shared" si="106"/>
        <v>1167</v>
      </c>
      <c r="AI306" s="52">
        <f t="shared" si="106"/>
        <v>1214</v>
      </c>
      <c r="AJ306" s="52">
        <f t="shared" si="106"/>
        <v>1261</v>
      </c>
      <c r="AK306" s="52">
        <f t="shared" si="106"/>
        <v>1308</v>
      </c>
      <c r="AL306" s="52">
        <f t="shared" si="106"/>
        <v>1354</v>
      </c>
      <c r="AM306" s="82">
        <f t="shared" si="106"/>
        <v>1401</v>
      </c>
      <c r="AN306" s="91">
        <f t="shared" si="94"/>
        <v>1634</v>
      </c>
    </row>
    <row r="307" spans="1:40" x14ac:dyDescent="0.25">
      <c r="A307" s="52">
        <f>'Pokemon Data'!A306</f>
        <v>305</v>
      </c>
      <c r="B307" s="52" t="str">
        <f>'Pokemon Data'!B306</f>
        <v>Lairon</v>
      </c>
      <c r="C307" s="57">
        <f>'Pokemon Data'!E306</f>
        <v>151</v>
      </c>
      <c r="D307" s="57">
        <f>'Pokemon Data'!I306</f>
        <v>137</v>
      </c>
      <c r="E307" s="57">
        <f>'Pokemon Data'!J306</f>
        <v>121</v>
      </c>
      <c r="F307" s="57">
        <f>'Pokemon Data'!K306</f>
        <v>141</v>
      </c>
      <c r="G307" s="57">
        <f t="shared" si="88"/>
        <v>152</v>
      </c>
      <c r="H307" s="57">
        <f t="shared" si="89"/>
        <v>136</v>
      </c>
      <c r="I307" s="57">
        <f t="shared" si="90"/>
        <v>156</v>
      </c>
      <c r="J307" s="82">
        <f t="shared" si="104"/>
        <v>18</v>
      </c>
      <c r="K307" s="52">
        <f t="shared" si="104"/>
        <v>57</v>
      </c>
      <c r="L307" s="52">
        <f t="shared" si="104"/>
        <v>97</v>
      </c>
      <c r="M307" s="52">
        <f t="shared" si="104"/>
        <v>136</v>
      </c>
      <c r="N307" s="86">
        <f t="shared" si="104"/>
        <v>176</v>
      </c>
      <c r="O307" s="52">
        <f t="shared" si="104"/>
        <v>215</v>
      </c>
      <c r="P307" s="52">
        <f t="shared" si="104"/>
        <v>255</v>
      </c>
      <c r="Q307" s="52">
        <f t="shared" si="104"/>
        <v>294</v>
      </c>
      <c r="R307" s="52">
        <f t="shared" si="104"/>
        <v>334</v>
      </c>
      <c r="S307" s="82">
        <f t="shared" si="104"/>
        <v>373</v>
      </c>
      <c r="T307" s="52">
        <f t="shared" si="105"/>
        <v>411</v>
      </c>
      <c r="U307" s="52">
        <f t="shared" si="105"/>
        <v>448</v>
      </c>
      <c r="V307" s="52">
        <f t="shared" si="105"/>
        <v>485</v>
      </c>
      <c r="W307" s="52">
        <f t="shared" si="105"/>
        <v>523</v>
      </c>
      <c r="X307" s="86">
        <f t="shared" si="105"/>
        <v>560</v>
      </c>
      <c r="Y307" s="52">
        <f t="shared" si="105"/>
        <v>597</v>
      </c>
      <c r="Z307" s="52">
        <f t="shared" si="105"/>
        <v>635</v>
      </c>
      <c r="AA307" s="52">
        <f t="shared" si="105"/>
        <v>672</v>
      </c>
      <c r="AB307" s="52">
        <f t="shared" si="105"/>
        <v>710</v>
      </c>
      <c r="AC307" s="82">
        <f t="shared" si="105"/>
        <v>747</v>
      </c>
      <c r="AD307" s="52">
        <f t="shared" si="106"/>
        <v>784</v>
      </c>
      <c r="AE307" s="52">
        <f t="shared" si="106"/>
        <v>822</v>
      </c>
      <c r="AF307" s="52">
        <f t="shared" si="106"/>
        <v>859</v>
      </c>
      <c r="AG307" s="52">
        <f t="shared" si="106"/>
        <v>896</v>
      </c>
      <c r="AH307" s="86">
        <f t="shared" si="106"/>
        <v>934</v>
      </c>
      <c r="AI307" s="52">
        <f t="shared" si="106"/>
        <v>971</v>
      </c>
      <c r="AJ307" s="52">
        <f t="shared" si="106"/>
        <v>1009</v>
      </c>
      <c r="AK307" s="52">
        <f t="shared" si="106"/>
        <v>1046</v>
      </c>
      <c r="AL307" s="52">
        <f t="shared" si="106"/>
        <v>1083</v>
      </c>
      <c r="AM307" s="82">
        <f t="shared" si="106"/>
        <v>1121</v>
      </c>
      <c r="AN307" s="91">
        <f t="shared" si="94"/>
        <v>1307</v>
      </c>
    </row>
    <row r="308" spans="1:40" x14ac:dyDescent="0.25">
      <c r="A308" s="52">
        <f>'Pokemon Data'!A307</f>
        <v>306</v>
      </c>
      <c r="B308" s="52" t="str">
        <f>'Pokemon Data'!B307</f>
        <v>Aggron</v>
      </c>
      <c r="C308" s="57">
        <f>'Pokemon Data'!E307</f>
        <v>151</v>
      </c>
      <c r="D308" s="57">
        <f>'Pokemon Data'!I307</f>
        <v>155</v>
      </c>
      <c r="E308" s="57">
        <f>'Pokemon Data'!J307</f>
        <v>158</v>
      </c>
      <c r="F308" s="57">
        <f>'Pokemon Data'!K307</f>
        <v>198</v>
      </c>
      <c r="G308" s="57">
        <f t="shared" si="88"/>
        <v>170</v>
      </c>
      <c r="H308" s="57">
        <f t="shared" si="89"/>
        <v>173</v>
      </c>
      <c r="I308" s="57">
        <f t="shared" si="90"/>
        <v>213</v>
      </c>
      <c r="J308" s="82">
        <f t="shared" si="104"/>
        <v>29</v>
      </c>
      <c r="K308" s="52">
        <f t="shared" si="104"/>
        <v>91</v>
      </c>
      <c r="L308" s="52">
        <f t="shared" si="104"/>
        <v>153</v>
      </c>
      <c r="M308" s="52">
        <f t="shared" si="104"/>
        <v>215</v>
      </c>
      <c r="N308" s="86">
        <f t="shared" si="104"/>
        <v>277</v>
      </c>
      <c r="O308" s="52">
        <f t="shared" si="104"/>
        <v>339</v>
      </c>
      <c r="P308" s="52">
        <f t="shared" si="104"/>
        <v>401</v>
      </c>
      <c r="Q308" s="52">
        <f t="shared" si="104"/>
        <v>463</v>
      </c>
      <c r="R308" s="52">
        <f t="shared" si="104"/>
        <v>525</v>
      </c>
      <c r="S308" s="82">
        <f t="shared" si="104"/>
        <v>587</v>
      </c>
      <c r="T308" s="52">
        <f t="shared" si="105"/>
        <v>646</v>
      </c>
      <c r="U308" s="52">
        <f t="shared" si="105"/>
        <v>705</v>
      </c>
      <c r="V308" s="52">
        <f t="shared" si="105"/>
        <v>763</v>
      </c>
      <c r="W308" s="52">
        <f t="shared" si="105"/>
        <v>822</v>
      </c>
      <c r="X308" s="86">
        <f t="shared" si="105"/>
        <v>881</v>
      </c>
      <c r="Y308" s="52">
        <f t="shared" si="105"/>
        <v>939</v>
      </c>
      <c r="Z308" s="52">
        <f t="shared" si="105"/>
        <v>998</v>
      </c>
      <c r="AA308" s="52">
        <f t="shared" si="105"/>
        <v>1057</v>
      </c>
      <c r="AB308" s="52">
        <f t="shared" si="105"/>
        <v>1116</v>
      </c>
      <c r="AC308" s="82">
        <f t="shared" si="105"/>
        <v>1174</v>
      </c>
      <c r="AD308" s="52">
        <f t="shared" si="106"/>
        <v>1233</v>
      </c>
      <c r="AE308" s="52">
        <f t="shared" si="106"/>
        <v>1292</v>
      </c>
      <c r="AF308" s="52">
        <f t="shared" si="106"/>
        <v>1351</v>
      </c>
      <c r="AG308" s="52">
        <f t="shared" si="106"/>
        <v>1409</v>
      </c>
      <c r="AH308" s="86">
        <f t="shared" si="106"/>
        <v>1468</v>
      </c>
      <c r="AI308" s="52">
        <f t="shared" si="106"/>
        <v>1527</v>
      </c>
      <c r="AJ308" s="52">
        <f t="shared" si="106"/>
        <v>1586</v>
      </c>
      <c r="AK308" s="52">
        <f t="shared" si="106"/>
        <v>1644</v>
      </c>
      <c r="AL308" s="52">
        <f t="shared" si="106"/>
        <v>1703</v>
      </c>
      <c r="AM308" s="82">
        <f t="shared" si="106"/>
        <v>1762</v>
      </c>
      <c r="AN308" s="91">
        <f t="shared" si="94"/>
        <v>2056</v>
      </c>
    </row>
    <row r="309" spans="1:40" x14ac:dyDescent="0.25">
      <c r="A309" s="52">
        <f>'Pokemon Data'!A308</f>
        <v>307</v>
      </c>
      <c r="B309" s="52" t="str">
        <f>'Pokemon Data'!B308</f>
        <v>Meditite</v>
      </c>
      <c r="C309" s="57">
        <f>'Pokemon Data'!E308</f>
        <v>152</v>
      </c>
      <c r="D309" s="57">
        <f>'Pokemon Data'!I308</f>
        <v>172</v>
      </c>
      <c r="E309" s="57">
        <f>'Pokemon Data'!J308</f>
        <v>198</v>
      </c>
      <c r="F309" s="57">
        <f>'Pokemon Data'!K308</f>
        <v>257</v>
      </c>
      <c r="G309" s="57">
        <f t="shared" si="88"/>
        <v>187</v>
      </c>
      <c r="H309" s="57">
        <f t="shared" si="89"/>
        <v>213</v>
      </c>
      <c r="I309" s="57">
        <f t="shared" si="90"/>
        <v>272</v>
      </c>
      <c r="J309" s="82">
        <f t="shared" ref="J309:S318" si="107">MAX(10,INT(SQRT($G309*$I309)*$H309*J$1^2/10))</f>
        <v>42</v>
      </c>
      <c r="K309" s="52">
        <f t="shared" si="107"/>
        <v>133</v>
      </c>
      <c r="L309" s="52">
        <f t="shared" si="107"/>
        <v>223</v>
      </c>
      <c r="M309" s="52">
        <f t="shared" si="107"/>
        <v>314</v>
      </c>
      <c r="N309" s="86">
        <f t="shared" si="107"/>
        <v>404</v>
      </c>
      <c r="O309" s="52">
        <f t="shared" si="107"/>
        <v>495</v>
      </c>
      <c r="P309" s="52">
        <f t="shared" si="107"/>
        <v>585</v>
      </c>
      <c r="Q309" s="52">
        <f t="shared" si="107"/>
        <v>676</v>
      </c>
      <c r="R309" s="52">
        <f t="shared" si="107"/>
        <v>766</v>
      </c>
      <c r="S309" s="82">
        <f t="shared" si="107"/>
        <v>857</v>
      </c>
      <c r="T309" s="52">
        <f t="shared" ref="T309:AC318" si="108">MAX(10,INT(SQRT($G309*$I309)*$H309*T$1^2/10))</f>
        <v>943</v>
      </c>
      <c r="U309" s="52">
        <f t="shared" si="108"/>
        <v>1028</v>
      </c>
      <c r="V309" s="52">
        <f t="shared" si="108"/>
        <v>1114</v>
      </c>
      <c r="W309" s="52">
        <f t="shared" si="108"/>
        <v>1200</v>
      </c>
      <c r="X309" s="86">
        <f t="shared" si="108"/>
        <v>1285</v>
      </c>
      <c r="Y309" s="52">
        <f t="shared" si="108"/>
        <v>1371</v>
      </c>
      <c r="Z309" s="52">
        <f t="shared" si="108"/>
        <v>1457</v>
      </c>
      <c r="AA309" s="52">
        <f t="shared" si="108"/>
        <v>1543</v>
      </c>
      <c r="AB309" s="52">
        <f t="shared" si="108"/>
        <v>1628</v>
      </c>
      <c r="AC309" s="82">
        <f t="shared" si="108"/>
        <v>1714</v>
      </c>
      <c r="AD309" s="52">
        <f t="shared" ref="AD309:AM318" si="109">MAX(10,INT(SQRT($G309*$I309)*$H309*AD$1^2/10))</f>
        <v>1800</v>
      </c>
      <c r="AE309" s="52">
        <f t="shared" si="109"/>
        <v>1885</v>
      </c>
      <c r="AF309" s="52">
        <f t="shared" si="109"/>
        <v>1971</v>
      </c>
      <c r="AG309" s="52">
        <f t="shared" si="109"/>
        <v>2057</v>
      </c>
      <c r="AH309" s="86">
        <f t="shared" si="109"/>
        <v>2143</v>
      </c>
      <c r="AI309" s="52">
        <f t="shared" si="109"/>
        <v>2228</v>
      </c>
      <c r="AJ309" s="52">
        <f t="shared" si="109"/>
        <v>2314</v>
      </c>
      <c r="AK309" s="52">
        <f t="shared" si="109"/>
        <v>2400</v>
      </c>
      <c r="AL309" s="52">
        <f t="shared" si="109"/>
        <v>2486</v>
      </c>
      <c r="AM309" s="82">
        <f t="shared" si="109"/>
        <v>2571</v>
      </c>
      <c r="AN309" s="91">
        <f t="shared" si="94"/>
        <v>3000</v>
      </c>
    </row>
    <row r="310" spans="1:40" x14ac:dyDescent="0.25">
      <c r="A310" s="52">
        <f>'Pokemon Data'!A309</f>
        <v>308</v>
      </c>
      <c r="B310" s="52" t="str">
        <f>'Pokemon Data'!B309</f>
        <v>Medicham</v>
      </c>
      <c r="C310" s="57">
        <f>'Pokemon Data'!E309</f>
        <v>152</v>
      </c>
      <c r="D310" s="57">
        <f>'Pokemon Data'!I309</f>
        <v>102</v>
      </c>
      <c r="E310" s="57">
        <f>'Pokemon Data'!J309</f>
        <v>78</v>
      </c>
      <c r="F310" s="57">
        <f>'Pokemon Data'!K309</f>
        <v>107</v>
      </c>
      <c r="G310" s="57">
        <f t="shared" si="88"/>
        <v>117</v>
      </c>
      <c r="H310" s="57">
        <f t="shared" si="89"/>
        <v>93</v>
      </c>
      <c r="I310" s="57">
        <f t="shared" si="90"/>
        <v>122</v>
      </c>
      <c r="J310" s="82">
        <f t="shared" si="107"/>
        <v>10</v>
      </c>
      <c r="K310" s="52">
        <f t="shared" si="107"/>
        <v>30</v>
      </c>
      <c r="L310" s="52">
        <f t="shared" si="107"/>
        <v>51</v>
      </c>
      <c r="M310" s="52">
        <f t="shared" si="107"/>
        <v>72</v>
      </c>
      <c r="N310" s="86">
        <f t="shared" si="107"/>
        <v>93</v>
      </c>
      <c r="O310" s="52">
        <f t="shared" si="107"/>
        <v>114</v>
      </c>
      <c r="P310" s="52">
        <f t="shared" si="107"/>
        <v>135</v>
      </c>
      <c r="Q310" s="52">
        <f t="shared" si="107"/>
        <v>156</v>
      </c>
      <c r="R310" s="52">
        <f t="shared" si="107"/>
        <v>177</v>
      </c>
      <c r="S310" s="82">
        <f t="shared" si="107"/>
        <v>198</v>
      </c>
      <c r="T310" s="52">
        <f t="shared" si="108"/>
        <v>218</v>
      </c>
      <c r="U310" s="52">
        <f t="shared" si="108"/>
        <v>237</v>
      </c>
      <c r="V310" s="52">
        <f t="shared" si="108"/>
        <v>257</v>
      </c>
      <c r="W310" s="52">
        <f t="shared" si="108"/>
        <v>277</v>
      </c>
      <c r="X310" s="86">
        <f t="shared" si="108"/>
        <v>297</v>
      </c>
      <c r="Y310" s="52">
        <f t="shared" si="108"/>
        <v>317</v>
      </c>
      <c r="Z310" s="52">
        <f t="shared" si="108"/>
        <v>337</v>
      </c>
      <c r="AA310" s="52">
        <f t="shared" si="108"/>
        <v>356</v>
      </c>
      <c r="AB310" s="52">
        <f t="shared" si="108"/>
        <v>376</v>
      </c>
      <c r="AC310" s="82">
        <f t="shared" si="108"/>
        <v>396</v>
      </c>
      <c r="AD310" s="52">
        <f t="shared" si="109"/>
        <v>416</v>
      </c>
      <c r="AE310" s="52">
        <f t="shared" si="109"/>
        <v>436</v>
      </c>
      <c r="AF310" s="52">
        <f t="shared" si="109"/>
        <v>456</v>
      </c>
      <c r="AG310" s="52">
        <f t="shared" si="109"/>
        <v>475</v>
      </c>
      <c r="AH310" s="86">
        <f t="shared" si="109"/>
        <v>495</v>
      </c>
      <c r="AI310" s="52">
        <f t="shared" si="109"/>
        <v>515</v>
      </c>
      <c r="AJ310" s="52">
        <f t="shared" si="109"/>
        <v>535</v>
      </c>
      <c r="AK310" s="52">
        <f t="shared" si="109"/>
        <v>555</v>
      </c>
      <c r="AL310" s="52">
        <f t="shared" si="109"/>
        <v>575</v>
      </c>
      <c r="AM310" s="82">
        <f t="shared" si="109"/>
        <v>594</v>
      </c>
      <c r="AN310" s="91">
        <f t="shared" si="94"/>
        <v>693</v>
      </c>
    </row>
    <row r="311" spans="1:40" x14ac:dyDescent="0.25">
      <c r="A311" s="52">
        <f>'Pokemon Data'!A310</f>
        <v>309</v>
      </c>
      <c r="B311" s="52" t="str">
        <f>'Pokemon Data'!B310</f>
        <v>Electrike</v>
      </c>
      <c r="C311" s="57">
        <f>'Pokemon Data'!E310</f>
        <v>153</v>
      </c>
      <c r="D311" s="57">
        <f>'Pokemon Data'!I310</f>
        <v>155</v>
      </c>
      <c r="E311" s="57">
        <f>'Pokemon Data'!J310</f>
        <v>121</v>
      </c>
      <c r="F311" s="57">
        <f>'Pokemon Data'!K310</f>
        <v>152</v>
      </c>
      <c r="G311" s="57">
        <f t="shared" si="88"/>
        <v>170</v>
      </c>
      <c r="H311" s="57">
        <f t="shared" si="89"/>
        <v>136</v>
      </c>
      <c r="I311" s="57">
        <f t="shared" si="90"/>
        <v>167</v>
      </c>
      <c r="J311" s="82">
        <f t="shared" si="107"/>
        <v>20</v>
      </c>
      <c r="K311" s="52">
        <f t="shared" si="107"/>
        <v>63</v>
      </c>
      <c r="L311" s="52">
        <f t="shared" si="107"/>
        <v>106</v>
      </c>
      <c r="M311" s="52">
        <f t="shared" si="107"/>
        <v>149</v>
      </c>
      <c r="N311" s="86">
        <f t="shared" si="107"/>
        <v>193</v>
      </c>
      <c r="O311" s="52">
        <f t="shared" si="107"/>
        <v>236</v>
      </c>
      <c r="P311" s="52">
        <f t="shared" si="107"/>
        <v>279</v>
      </c>
      <c r="Q311" s="52">
        <f t="shared" si="107"/>
        <v>322</v>
      </c>
      <c r="R311" s="52">
        <f t="shared" si="107"/>
        <v>365</v>
      </c>
      <c r="S311" s="82">
        <f t="shared" si="107"/>
        <v>409</v>
      </c>
      <c r="T311" s="52">
        <f t="shared" si="108"/>
        <v>449</v>
      </c>
      <c r="U311" s="52">
        <f t="shared" si="108"/>
        <v>490</v>
      </c>
      <c r="V311" s="52">
        <f t="shared" si="108"/>
        <v>531</v>
      </c>
      <c r="W311" s="52">
        <f t="shared" si="108"/>
        <v>572</v>
      </c>
      <c r="X311" s="86">
        <f t="shared" si="108"/>
        <v>613</v>
      </c>
      <c r="Y311" s="52">
        <f t="shared" si="108"/>
        <v>654</v>
      </c>
      <c r="Z311" s="52">
        <f t="shared" si="108"/>
        <v>695</v>
      </c>
      <c r="AA311" s="52">
        <f t="shared" si="108"/>
        <v>736</v>
      </c>
      <c r="AB311" s="52">
        <f t="shared" si="108"/>
        <v>776</v>
      </c>
      <c r="AC311" s="82">
        <f t="shared" si="108"/>
        <v>817</v>
      </c>
      <c r="AD311" s="52">
        <f t="shared" si="109"/>
        <v>858</v>
      </c>
      <c r="AE311" s="52">
        <f t="shared" si="109"/>
        <v>899</v>
      </c>
      <c r="AF311" s="52">
        <f t="shared" si="109"/>
        <v>940</v>
      </c>
      <c r="AG311" s="52">
        <f t="shared" si="109"/>
        <v>981</v>
      </c>
      <c r="AH311" s="86">
        <f t="shared" si="109"/>
        <v>1022</v>
      </c>
      <c r="AI311" s="52">
        <f t="shared" si="109"/>
        <v>1063</v>
      </c>
      <c r="AJ311" s="52">
        <f t="shared" si="109"/>
        <v>1104</v>
      </c>
      <c r="AK311" s="52">
        <f t="shared" si="109"/>
        <v>1145</v>
      </c>
      <c r="AL311" s="52">
        <f t="shared" si="109"/>
        <v>1185</v>
      </c>
      <c r="AM311" s="82">
        <f t="shared" si="109"/>
        <v>1226</v>
      </c>
      <c r="AN311" s="91">
        <f t="shared" si="94"/>
        <v>1431</v>
      </c>
    </row>
    <row r="312" spans="1:40" x14ac:dyDescent="0.25">
      <c r="A312" s="52">
        <f>'Pokemon Data'!A311</f>
        <v>310</v>
      </c>
      <c r="B312" s="52" t="str">
        <f>'Pokemon Data'!B311</f>
        <v>Manectric</v>
      </c>
      <c r="C312" s="57">
        <f>'Pokemon Data'!E311</f>
        <v>153</v>
      </c>
      <c r="D312" s="57">
        <f>'Pokemon Data'!I311</f>
        <v>120</v>
      </c>
      <c r="E312" s="57">
        <f>'Pokemon Data'!J311</f>
        <v>123</v>
      </c>
      <c r="F312" s="57">
        <f>'Pokemon Data'!K311</f>
        <v>78</v>
      </c>
      <c r="G312" s="57">
        <f t="shared" si="88"/>
        <v>135</v>
      </c>
      <c r="H312" s="57">
        <f t="shared" si="89"/>
        <v>138</v>
      </c>
      <c r="I312" s="57">
        <f t="shared" si="90"/>
        <v>93</v>
      </c>
      <c r="J312" s="82">
        <f t="shared" si="107"/>
        <v>13</v>
      </c>
      <c r="K312" s="52">
        <f t="shared" si="107"/>
        <v>42</v>
      </c>
      <c r="L312" s="52">
        <f t="shared" si="107"/>
        <v>71</v>
      </c>
      <c r="M312" s="52">
        <f t="shared" si="107"/>
        <v>101</v>
      </c>
      <c r="N312" s="86">
        <f t="shared" si="107"/>
        <v>130</v>
      </c>
      <c r="O312" s="52">
        <f t="shared" si="107"/>
        <v>159</v>
      </c>
      <c r="P312" s="52">
        <f t="shared" si="107"/>
        <v>188</v>
      </c>
      <c r="Q312" s="52">
        <f t="shared" si="107"/>
        <v>217</v>
      </c>
      <c r="R312" s="52">
        <f t="shared" si="107"/>
        <v>246</v>
      </c>
      <c r="S312" s="82">
        <f t="shared" si="107"/>
        <v>276</v>
      </c>
      <c r="T312" s="52">
        <f t="shared" si="108"/>
        <v>303</v>
      </c>
      <c r="U312" s="52">
        <f t="shared" si="108"/>
        <v>331</v>
      </c>
      <c r="V312" s="52">
        <f t="shared" si="108"/>
        <v>358</v>
      </c>
      <c r="W312" s="52">
        <f t="shared" si="108"/>
        <v>386</v>
      </c>
      <c r="X312" s="86">
        <f t="shared" si="108"/>
        <v>413</v>
      </c>
      <c r="Y312" s="52">
        <f t="shared" si="108"/>
        <v>441</v>
      </c>
      <c r="Z312" s="52">
        <f t="shared" si="108"/>
        <v>469</v>
      </c>
      <c r="AA312" s="52">
        <f t="shared" si="108"/>
        <v>496</v>
      </c>
      <c r="AB312" s="52">
        <f t="shared" si="108"/>
        <v>524</v>
      </c>
      <c r="AC312" s="82">
        <f t="shared" si="108"/>
        <v>551</v>
      </c>
      <c r="AD312" s="52">
        <f t="shared" si="109"/>
        <v>579</v>
      </c>
      <c r="AE312" s="52">
        <f t="shared" si="109"/>
        <v>607</v>
      </c>
      <c r="AF312" s="52">
        <f t="shared" si="109"/>
        <v>634</v>
      </c>
      <c r="AG312" s="52">
        <f t="shared" si="109"/>
        <v>662</v>
      </c>
      <c r="AH312" s="86">
        <f t="shared" si="109"/>
        <v>689</v>
      </c>
      <c r="AI312" s="52">
        <f t="shared" si="109"/>
        <v>717</v>
      </c>
      <c r="AJ312" s="52">
        <f t="shared" si="109"/>
        <v>745</v>
      </c>
      <c r="AK312" s="52">
        <f t="shared" si="109"/>
        <v>772</v>
      </c>
      <c r="AL312" s="52">
        <f t="shared" si="109"/>
        <v>800</v>
      </c>
      <c r="AM312" s="82">
        <f t="shared" si="109"/>
        <v>827</v>
      </c>
      <c r="AN312" s="91">
        <f t="shared" si="94"/>
        <v>965</v>
      </c>
    </row>
    <row r="313" spans="1:40" x14ac:dyDescent="0.25">
      <c r="A313" s="52">
        <f>'Pokemon Data'!A312</f>
        <v>311</v>
      </c>
      <c r="B313" s="52" t="str">
        <f>'Pokemon Data'!B312</f>
        <v>Plusle</v>
      </c>
      <c r="C313" s="57">
        <f>'Pokemon Data'!E312</f>
        <v>154</v>
      </c>
      <c r="D313" s="57">
        <f>'Pokemon Data'!I312</f>
        <v>172</v>
      </c>
      <c r="E313" s="57">
        <f>'Pokemon Data'!J312</f>
        <v>215</v>
      </c>
      <c r="F313" s="57">
        <f>'Pokemon Data'!K312</f>
        <v>127</v>
      </c>
      <c r="G313" s="57">
        <f t="shared" si="88"/>
        <v>187</v>
      </c>
      <c r="H313" s="57">
        <f t="shared" si="89"/>
        <v>230</v>
      </c>
      <c r="I313" s="57">
        <f t="shared" si="90"/>
        <v>142</v>
      </c>
      <c r="J313" s="82">
        <f t="shared" si="107"/>
        <v>33</v>
      </c>
      <c r="K313" s="52">
        <f t="shared" si="107"/>
        <v>103</v>
      </c>
      <c r="L313" s="52">
        <f t="shared" si="107"/>
        <v>174</v>
      </c>
      <c r="M313" s="52">
        <f t="shared" si="107"/>
        <v>245</v>
      </c>
      <c r="N313" s="86">
        <f t="shared" si="107"/>
        <v>315</v>
      </c>
      <c r="O313" s="52">
        <f t="shared" si="107"/>
        <v>386</v>
      </c>
      <c r="P313" s="52">
        <f t="shared" si="107"/>
        <v>457</v>
      </c>
      <c r="Q313" s="52">
        <f t="shared" si="107"/>
        <v>527</v>
      </c>
      <c r="R313" s="52">
        <f t="shared" si="107"/>
        <v>598</v>
      </c>
      <c r="S313" s="82">
        <f t="shared" si="107"/>
        <v>669</v>
      </c>
      <c r="T313" s="52">
        <f t="shared" si="108"/>
        <v>735</v>
      </c>
      <c r="U313" s="52">
        <f t="shared" si="108"/>
        <v>802</v>
      </c>
      <c r="V313" s="52">
        <f t="shared" si="108"/>
        <v>869</v>
      </c>
      <c r="W313" s="52">
        <f t="shared" si="108"/>
        <v>936</v>
      </c>
      <c r="X313" s="86">
        <f t="shared" si="108"/>
        <v>1003</v>
      </c>
      <c r="Y313" s="52">
        <f t="shared" si="108"/>
        <v>1070</v>
      </c>
      <c r="Z313" s="52">
        <f t="shared" si="108"/>
        <v>1137</v>
      </c>
      <c r="AA313" s="52">
        <f t="shared" si="108"/>
        <v>1203</v>
      </c>
      <c r="AB313" s="52">
        <f t="shared" si="108"/>
        <v>1270</v>
      </c>
      <c r="AC313" s="82">
        <f t="shared" si="108"/>
        <v>1337</v>
      </c>
      <c r="AD313" s="52">
        <f t="shared" si="109"/>
        <v>1404</v>
      </c>
      <c r="AE313" s="52">
        <f t="shared" si="109"/>
        <v>1471</v>
      </c>
      <c r="AF313" s="52">
        <f t="shared" si="109"/>
        <v>1538</v>
      </c>
      <c r="AG313" s="52">
        <f t="shared" si="109"/>
        <v>1605</v>
      </c>
      <c r="AH313" s="86">
        <f t="shared" si="109"/>
        <v>1672</v>
      </c>
      <c r="AI313" s="52">
        <f t="shared" si="109"/>
        <v>1738</v>
      </c>
      <c r="AJ313" s="52">
        <f t="shared" si="109"/>
        <v>1805</v>
      </c>
      <c r="AK313" s="52">
        <f t="shared" si="109"/>
        <v>1872</v>
      </c>
      <c r="AL313" s="52">
        <f t="shared" si="109"/>
        <v>1939</v>
      </c>
      <c r="AM313" s="82">
        <f t="shared" si="109"/>
        <v>2006</v>
      </c>
      <c r="AN313" s="91">
        <f t="shared" si="94"/>
        <v>2340</v>
      </c>
    </row>
    <row r="314" spans="1:40" x14ac:dyDescent="0.25">
      <c r="A314" s="52">
        <f>'Pokemon Data'!A313</f>
        <v>312</v>
      </c>
      <c r="B314" s="52" t="str">
        <f>'Pokemon Data'!B313</f>
        <v>Minun</v>
      </c>
      <c r="C314" s="57">
        <f>'Pokemon Data'!E313</f>
        <v>155</v>
      </c>
      <c r="D314" s="57">
        <f>'Pokemon Data'!I313</f>
        <v>155</v>
      </c>
      <c r="E314" s="57">
        <f>'Pokemon Data'!J313</f>
        <v>167</v>
      </c>
      <c r="F314" s="57">
        <f>'Pokemon Data'!K313</f>
        <v>129</v>
      </c>
      <c r="G314" s="57">
        <f t="shared" si="88"/>
        <v>170</v>
      </c>
      <c r="H314" s="57">
        <f t="shared" si="89"/>
        <v>182</v>
      </c>
      <c r="I314" s="57">
        <f t="shared" si="90"/>
        <v>144</v>
      </c>
      <c r="J314" s="82">
        <f t="shared" si="107"/>
        <v>25</v>
      </c>
      <c r="K314" s="52">
        <f t="shared" si="107"/>
        <v>78</v>
      </c>
      <c r="L314" s="52">
        <f t="shared" si="107"/>
        <v>132</v>
      </c>
      <c r="M314" s="52">
        <f t="shared" si="107"/>
        <v>186</v>
      </c>
      <c r="N314" s="86">
        <f t="shared" si="107"/>
        <v>239</v>
      </c>
      <c r="O314" s="52">
        <f t="shared" si="107"/>
        <v>293</v>
      </c>
      <c r="P314" s="52">
        <f t="shared" si="107"/>
        <v>347</v>
      </c>
      <c r="Q314" s="52">
        <f t="shared" si="107"/>
        <v>400</v>
      </c>
      <c r="R314" s="52">
        <f t="shared" si="107"/>
        <v>454</v>
      </c>
      <c r="S314" s="82">
        <f t="shared" si="107"/>
        <v>508</v>
      </c>
      <c r="T314" s="52">
        <f t="shared" si="108"/>
        <v>559</v>
      </c>
      <c r="U314" s="52">
        <f t="shared" si="108"/>
        <v>609</v>
      </c>
      <c r="V314" s="52">
        <f t="shared" si="108"/>
        <v>660</v>
      </c>
      <c r="W314" s="52">
        <f t="shared" si="108"/>
        <v>711</v>
      </c>
      <c r="X314" s="86">
        <f t="shared" si="108"/>
        <v>762</v>
      </c>
      <c r="Y314" s="52">
        <f t="shared" si="108"/>
        <v>813</v>
      </c>
      <c r="Z314" s="52">
        <f t="shared" si="108"/>
        <v>863</v>
      </c>
      <c r="AA314" s="52">
        <f t="shared" si="108"/>
        <v>914</v>
      </c>
      <c r="AB314" s="52">
        <f t="shared" si="108"/>
        <v>965</v>
      </c>
      <c r="AC314" s="82">
        <f t="shared" si="108"/>
        <v>1016</v>
      </c>
      <c r="AD314" s="52">
        <f t="shared" si="109"/>
        <v>1067</v>
      </c>
      <c r="AE314" s="52">
        <f t="shared" si="109"/>
        <v>1117</v>
      </c>
      <c r="AF314" s="52">
        <f t="shared" si="109"/>
        <v>1168</v>
      </c>
      <c r="AG314" s="52">
        <f t="shared" si="109"/>
        <v>1219</v>
      </c>
      <c r="AH314" s="86">
        <f t="shared" si="109"/>
        <v>1270</v>
      </c>
      <c r="AI314" s="52">
        <f t="shared" si="109"/>
        <v>1321</v>
      </c>
      <c r="AJ314" s="52">
        <f t="shared" si="109"/>
        <v>1372</v>
      </c>
      <c r="AK314" s="52">
        <f t="shared" si="109"/>
        <v>1422</v>
      </c>
      <c r="AL314" s="52">
        <f t="shared" si="109"/>
        <v>1473</v>
      </c>
      <c r="AM314" s="82">
        <f t="shared" si="109"/>
        <v>1524</v>
      </c>
      <c r="AN314" s="91">
        <f t="shared" si="94"/>
        <v>1778</v>
      </c>
    </row>
    <row r="315" spans="1:40" x14ac:dyDescent="0.25">
      <c r="A315" s="52">
        <f>'Pokemon Data'!A314</f>
        <v>313</v>
      </c>
      <c r="B315" s="52" t="str">
        <f>'Pokemon Data'!B314</f>
        <v>Volbeat</v>
      </c>
      <c r="C315" s="57">
        <f>'Pokemon Data'!E314</f>
        <v>156</v>
      </c>
      <c r="D315" s="57">
        <f>'Pokemon Data'!I314</f>
        <v>155</v>
      </c>
      <c r="E315" s="57">
        <f>'Pokemon Data'!J314</f>
        <v>147</v>
      </c>
      <c r="F315" s="57">
        <f>'Pokemon Data'!K314</f>
        <v>150</v>
      </c>
      <c r="G315" s="57">
        <f t="shared" si="88"/>
        <v>170</v>
      </c>
      <c r="H315" s="57">
        <f t="shared" si="89"/>
        <v>162</v>
      </c>
      <c r="I315" s="57">
        <f t="shared" si="90"/>
        <v>165</v>
      </c>
      <c r="J315" s="82">
        <f t="shared" si="107"/>
        <v>23</v>
      </c>
      <c r="K315" s="52">
        <f t="shared" si="107"/>
        <v>75</v>
      </c>
      <c r="L315" s="52">
        <f t="shared" si="107"/>
        <v>126</v>
      </c>
      <c r="M315" s="52">
        <f t="shared" si="107"/>
        <v>177</v>
      </c>
      <c r="N315" s="86">
        <f t="shared" si="107"/>
        <v>228</v>
      </c>
      <c r="O315" s="52">
        <f t="shared" si="107"/>
        <v>279</v>
      </c>
      <c r="P315" s="52">
        <f t="shared" si="107"/>
        <v>330</v>
      </c>
      <c r="Q315" s="52">
        <f t="shared" si="107"/>
        <v>382</v>
      </c>
      <c r="R315" s="52">
        <f t="shared" si="107"/>
        <v>433</v>
      </c>
      <c r="S315" s="82">
        <f t="shared" si="107"/>
        <v>484</v>
      </c>
      <c r="T315" s="52">
        <f t="shared" si="108"/>
        <v>532</v>
      </c>
      <c r="U315" s="52">
        <f t="shared" si="108"/>
        <v>581</v>
      </c>
      <c r="V315" s="52">
        <f t="shared" si="108"/>
        <v>629</v>
      </c>
      <c r="W315" s="52">
        <f t="shared" si="108"/>
        <v>677</v>
      </c>
      <c r="X315" s="86">
        <f t="shared" si="108"/>
        <v>726</v>
      </c>
      <c r="Y315" s="52">
        <f t="shared" si="108"/>
        <v>774</v>
      </c>
      <c r="Z315" s="52">
        <f t="shared" si="108"/>
        <v>823</v>
      </c>
      <c r="AA315" s="52">
        <f t="shared" si="108"/>
        <v>871</v>
      </c>
      <c r="AB315" s="52">
        <f t="shared" si="108"/>
        <v>919</v>
      </c>
      <c r="AC315" s="82">
        <f t="shared" si="108"/>
        <v>968</v>
      </c>
      <c r="AD315" s="52">
        <f t="shared" si="109"/>
        <v>1016</v>
      </c>
      <c r="AE315" s="52">
        <f t="shared" si="109"/>
        <v>1065</v>
      </c>
      <c r="AF315" s="52">
        <f t="shared" si="109"/>
        <v>1113</v>
      </c>
      <c r="AG315" s="52">
        <f t="shared" si="109"/>
        <v>1162</v>
      </c>
      <c r="AH315" s="86">
        <f t="shared" si="109"/>
        <v>1210</v>
      </c>
      <c r="AI315" s="52">
        <f t="shared" si="109"/>
        <v>1258</v>
      </c>
      <c r="AJ315" s="52">
        <f t="shared" si="109"/>
        <v>1307</v>
      </c>
      <c r="AK315" s="52">
        <f t="shared" si="109"/>
        <v>1355</v>
      </c>
      <c r="AL315" s="52">
        <f t="shared" si="109"/>
        <v>1404</v>
      </c>
      <c r="AM315" s="82">
        <f t="shared" si="109"/>
        <v>1452</v>
      </c>
      <c r="AN315" s="91">
        <f t="shared" si="94"/>
        <v>1694</v>
      </c>
    </row>
    <row r="316" spans="1:40" x14ac:dyDescent="0.25">
      <c r="A316" s="52">
        <f>'Pokemon Data'!A315</f>
        <v>314</v>
      </c>
      <c r="B316" s="52" t="str">
        <f>'Pokemon Data'!B315</f>
        <v>Illumise</v>
      </c>
      <c r="C316" s="57">
        <f>'Pokemon Data'!E315</f>
        <v>157</v>
      </c>
      <c r="D316" s="57">
        <f>'Pokemon Data'!I315</f>
        <v>163</v>
      </c>
      <c r="E316" s="57">
        <f>'Pokemon Data'!J315</f>
        <v>143</v>
      </c>
      <c r="F316" s="57">
        <f>'Pokemon Data'!K315</f>
        <v>166</v>
      </c>
      <c r="G316" s="57">
        <f t="shared" si="88"/>
        <v>178</v>
      </c>
      <c r="H316" s="57">
        <f t="shared" si="89"/>
        <v>158</v>
      </c>
      <c r="I316" s="57">
        <f t="shared" si="90"/>
        <v>181</v>
      </c>
      <c r="J316" s="82">
        <f t="shared" si="107"/>
        <v>25</v>
      </c>
      <c r="K316" s="52">
        <f t="shared" si="107"/>
        <v>78</v>
      </c>
      <c r="L316" s="52">
        <f t="shared" si="107"/>
        <v>131</v>
      </c>
      <c r="M316" s="52">
        <f t="shared" si="107"/>
        <v>185</v>
      </c>
      <c r="N316" s="86">
        <f t="shared" si="107"/>
        <v>238</v>
      </c>
      <c r="O316" s="52">
        <f t="shared" si="107"/>
        <v>292</v>
      </c>
      <c r="P316" s="52">
        <f t="shared" si="107"/>
        <v>345</v>
      </c>
      <c r="Q316" s="52">
        <f t="shared" si="107"/>
        <v>399</v>
      </c>
      <c r="R316" s="52">
        <f t="shared" si="107"/>
        <v>452</v>
      </c>
      <c r="S316" s="82">
        <f t="shared" si="107"/>
        <v>506</v>
      </c>
      <c r="T316" s="52">
        <f t="shared" si="108"/>
        <v>556</v>
      </c>
      <c r="U316" s="52">
        <f t="shared" si="108"/>
        <v>607</v>
      </c>
      <c r="V316" s="52">
        <f t="shared" si="108"/>
        <v>658</v>
      </c>
      <c r="W316" s="52">
        <f t="shared" si="108"/>
        <v>708</v>
      </c>
      <c r="X316" s="86">
        <f t="shared" si="108"/>
        <v>759</v>
      </c>
      <c r="Y316" s="52">
        <f t="shared" si="108"/>
        <v>809</v>
      </c>
      <c r="Z316" s="52">
        <f t="shared" si="108"/>
        <v>860</v>
      </c>
      <c r="AA316" s="52">
        <f t="shared" si="108"/>
        <v>910</v>
      </c>
      <c r="AB316" s="52">
        <f t="shared" si="108"/>
        <v>961</v>
      </c>
      <c r="AC316" s="82">
        <f t="shared" si="108"/>
        <v>1012</v>
      </c>
      <c r="AD316" s="52">
        <f t="shared" si="109"/>
        <v>1062</v>
      </c>
      <c r="AE316" s="52">
        <f t="shared" si="109"/>
        <v>1113</v>
      </c>
      <c r="AF316" s="52">
        <f t="shared" si="109"/>
        <v>1163</v>
      </c>
      <c r="AG316" s="52">
        <f t="shared" si="109"/>
        <v>1214</v>
      </c>
      <c r="AH316" s="86">
        <f t="shared" si="109"/>
        <v>1265</v>
      </c>
      <c r="AI316" s="52">
        <f t="shared" si="109"/>
        <v>1315</v>
      </c>
      <c r="AJ316" s="52">
        <f t="shared" si="109"/>
        <v>1366</v>
      </c>
      <c r="AK316" s="52">
        <f t="shared" si="109"/>
        <v>1417</v>
      </c>
      <c r="AL316" s="52">
        <f t="shared" si="109"/>
        <v>1467</v>
      </c>
      <c r="AM316" s="82">
        <f t="shared" si="109"/>
        <v>1518</v>
      </c>
      <c r="AN316" s="91">
        <f t="shared" si="94"/>
        <v>1771</v>
      </c>
    </row>
    <row r="317" spans="1:40" x14ac:dyDescent="0.25">
      <c r="A317" s="52">
        <f>'Pokemon Data'!A316</f>
        <v>315</v>
      </c>
      <c r="B317" s="52" t="str">
        <f>'Pokemon Data'!B316</f>
        <v>Roselia</v>
      </c>
      <c r="C317" s="57">
        <f>'Pokemon Data'!E316</f>
        <v>158</v>
      </c>
      <c r="D317" s="57">
        <f>'Pokemon Data'!I316</f>
        <v>163</v>
      </c>
      <c r="E317" s="57">
        <f>'Pokemon Data'!J316</f>
        <v>143</v>
      </c>
      <c r="F317" s="57">
        <f>'Pokemon Data'!K316</f>
        <v>166</v>
      </c>
      <c r="G317" s="57">
        <f t="shared" si="88"/>
        <v>178</v>
      </c>
      <c r="H317" s="57">
        <f t="shared" si="89"/>
        <v>158</v>
      </c>
      <c r="I317" s="57">
        <f t="shared" si="90"/>
        <v>181</v>
      </c>
      <c r="J317" s="82">
        <f t="shared" si="107"/>
        <v>25</v>
      </c>
      <c r="K317" s="52">
        <f t="shared" si="107"/>
        <v>78</v>
      </c>
      <c r="L317" s="52">
        <f t="shared" si="107"/>
        <v>131</v>
      </c>
      <c r="M317" s="52">
        <f t="shared" si="107"/>
        <v>185</v>
      </c>
      <c r="N317" s="86">
        <f t="shared" si="107"/>
        <v>238</v>
      </c>
      <c r="O317" s="52">
        <f t="shared" si="107"/>
        <v>292</v>
      </c>
      <c r="P317" s="52">
        <f t="shared" si="107"/>
        <v>345</v>
      </c>
      <c r="Q317" s="52">
        <f t="shared" si="107"/>
        <v>399</v>
      </c>
      <c r="R317" s="52">
        <f t="shared" si="107"/>
        <v>452</v>
      </c>
      <c r="S317" s="82">
        <f t="shared" si="107"/>
        <v>506</v>
      </c>
      <c r="T317" s="52">
        <f t="shared" si="108"/>
        <v>556</v>
      </c>
      <c r="U317" s="52">
        <f t="shared" si="108"/>
        <v>607</v>
      </c>
      <c r="V317" s="52">
        <f t="shared" si="108"/>
        <v>658</v>
      </c>
      <c r="W317" s="52">
        <f t="shared" si="108"/>
        <v>708</v>
      </c>
      <c r="X317" s="86">
        <f t="shared" si="108"/>
        <v>759</v>
      </c>
      <c r="Y317" s="52">
        <f t="shared" si="108"/>
        <v>809</v>
      </c>
      <c r="Z317" s="52">
        <f t="shared" si="108"/>
        <v>860</v>
      </c>
      <c r="AA317" s="52">
        <f t="shared" si="108"/>
        <v>910</v>
      </c>
      <c r="AB317" s="52">
        <f t="shared" si="108"/>
        <v>961</v>
      </c>
      <c r="AC317" s="82">
        <f t="shared" si="108"/>
        <v>1012</v>
      </c>
      <c r="AD317" s="52">
        <f t="shared" si="109"/>
        <v>1062</v>
      </c>
      <c r="AE317" s="52">
        <f t="shared" si="109"/>
        <v>1113</v>
      </c>
      <c r="AF317" s="52">
        <f t="shared" si="109"/>
        <v>1163</v>
      </c>
      <c r="AG317" s="52">
        <f t="shared" si="109"/>
        <v>1214</v>
      </c>
      <c r="AH317" s="86">
        <f t="shared" si="109"/>
        <v>1265</v>
      </c>
      <c r="AI317" s="52">
        <f t="shared" si="109"/>
        <v>1315</v>
      </c>
      <c r="AJ317" s="52">
        <f t="shared" si="109"/>
        <v>1366</v>
      </c>
      <c r="AK317" s="52">
        <f t="shared" si="109"/>
        <v>1417</v>
      </c>
      <c r="AL317" s="52">
        <f t="shared" si="109"/>
        <v>1467</v>
      </c>
      <c r="AM317" s="82">
        <f t="shared" si="109"/>
        <v>1518</v>
      </c>
      <c r="AN317" s="91">
        <f t="shared" si="94"/>
        <v>1771</v>
      </c>
    </row>
    <row r="318" spans="1:40" x14ac:dyDescent="0.25">
      <c r="A318" s="52">
        <f>'Pokemon Data'!A317</f>
        <v>316</v>
      </c>
      <c r="B318" s="52" t="str">
        <f>'Pokemon Data'!B317</f>
        <v>Gulpin</v>
      </c>
      <c r="C318" s="57">
        <f>'Pokemon Data'!E317</f>
        <v>159</v>
      </c>
      <c r="D318" s="57">
        <f>'Pokemon Data'!I317</f>
        <v>137</v>
      </c>
      <c r="E318" s="57">
        <f>'Pokemon Data'!J317</f>
        <v>186</v>
      </c>
      <c r="F318" s="57">
        <f>'Pokemon Data'!K317</f>
        <v>131</v>
      </c>
      <c r="G318" s="57">
        <f t="shared" ref="G318:G381" si="110">D318+15</f>
        <v>152</v>
      </c>
      <c r="H318" s="57">
        <f t="shared" ref="H318:H381" si="111">E318+15</f>
        <v>201</v>
      </c>
      <c r="I318" s="57">
        <f t="shared" ref="I318:I381" si="112">F318+15</f>
        <v>146</v>
      </c>
      <c r="J318" s="82">
        <f t="shared" si="107"/>
        <v>26</v>
      </c>
      <c r="K318" s="52">
        <f t="shared" si="107"/>
        <v>82</v>
      </c>
      <c r="L318" s="52">
        <f t="shared" si="107"/>
        <v>139</v>
      </c>
      <c r="M318" s="52">
        <f t="shared" si="107"/>
        <v>195</v>
      </c>
      <c r="N318" s="86">
        <f t="shared" si="107"/>
        <v>252</v>
      </c>
      <c r="O318" s="52">
        <f t="shared" si="107"/>
        <v>308</v>
      </c>
      <c r="P318" s="52">
        <f t="shared" si="107"/>
        <v>365</v>
      </c>
      <c r="Q318" s="52">
        <f t="shared" si="107"/>
        <v>421</v>
      </c>
      <c r="R318" s="52">
        <f t="shared" si="107"/>
        <v>478</v>
      </c>
      <c r="S318" s="82">
        <f t="shared" si="107"/>
        <v>534</v>
      </c>
      <c r="T318" s="52">
        <f t="shared" si="108"/>
        <v>587</v>
      </c>
      <c r="U318" s="52">
        <f t="shared" si="108"/>
        <v>641</v>
      </c>
      <c r="V318" s="52">
        <f t="shared" si="108"/>
        <v>694</v>
      </c>
      <c r="W318" s="52">
        <f t="shared" si="108"/>
        <v>748</v>
      </c>
      <c r="X318" s="86">
        <f t="shared" si="108"/>
        <v>801</v>
      </c>
      <c r="Y318" s="52">
        <f t="shared" si="108"/>
        <v>854</v>
      </c>
      <c r="Z318" s="52">
        <f t="shared" si="108"/>
        <v>908</v>
      </c>
      <c r="AA318" s="52">
        <f t="shared" si="108"/>
        <v>961</v>
      </c>
      <c r="AB318" s="52">
        <f t="shared" si="108"/>
        <v>1015</v>
      </c>
      <c r="AC318" s="82">
        <f t="shared" si="108"/>
        <v>1068</v>
      </c>
      <c r="AD318" s="52">
        <f t="shared" si="109"/>
        <v>1122</v>
      </c>
      <c r="AE318" s="52">
        <f t="shared" si="109"/>
        <v>1175</v>
      </c>
      <c r="AF318" s="52">
        <f t="shared" si="109"/>
        <v>1228</v>
      </c>
      <c r="AG318" s="52">
        <f t="shared" si="109"/>
        <v>1282</v>
      </c>
      <c r="AH318" s="86">
        <f t="shared" si="109"/>
        <v>1335</v>
      </c>
      <c r="AI318" s="52">
        <f t="shared" si="109"/>
        <v>1389</v>
      </c>
      <c r="AJ318" s="52">
        <f t="shared" si="109"/>
        <v>1442</v>
      </c>
      <c r="AK318" s="52">
        <f t="shared" si="109"/>
        <v>1496</v>
      </c>
      <c r="AL318" s="52">
        <f t="shared" si="109"/>
        <v>1549</v>
      </c>
      <c r="AM318" s="82">
        <f t="shared" si="109"/>
        <v>1603</v>
      </c>
      <c r="AN318" s="91">
        <f t="shared" si="94"/>
        <v>1870</v>
      </c>
    </row>
    <row r="319" spans="1:40" x14ac:dyDescent="0.25">
      <c r="A319" s="52">
        <f>'Pokemon Data'!A318</f>
        <v>317</v>
      </c>
      <c r="B319" s="52" t="str">
        <f>'Pokemon Data'!B318</f>
        <v>Swalot</v>
      </c>
      <c r="C319" s="57">
        <f>'Pokemon Data'!E318</f>
        <v>159</v>
      </c>
      <c r="D319" s="57">
        <f>'Pokemon Data'!I318</f>
        <v>172</v>
      </c>
      <c r="E319" s="57">
        <f>'Pokemon Data'!J318</f>
        <v>80</v>
      </c>
      <c r="F319" s="57">
        <f>'Pokemon Data'!K318</f>
        <v>99</v>
      </c>
      <c r="G319" s="57">
        <f t="shared" si="110"/>
        <v>187</v>
      </c>
      <c r="H319" s="57">
        <f t="shared" si="111"/>
        <v>95</v>
      </c>
      <c r="I319" s="57">
        <f t="shared" si="112"/>
        <v>114</v>
      </c>
      <c r="J319" s="82">
        <f t="shared" ref="J319:S328" si="113">MAX(10,INT(SQRT($G319*$I319)*$H319*J$1^2/10))</f>
        <v>12</v>
      </c>
      <c r="K319" s="52">
        <f t="shared" si="113"/>
        <v>38</v>
      </c>
      <c r="L319" s="52">
        <f t="shared" si="113"/>
        <v>64</v>
      </c>
      <c r="M319" s="52">
        <f t="shared" si="113"/>
        <v>90</v>
      </c>
      <c r="N319" s="86">
        <f t="shared" si="113"/>
        <v>116</v>
      </c>
      <c r="O319" s="52">
        <f t="shared" si="113"/>
        <v>143</v>
      </c>
      <c r="P319" s="52">
        <f t="shared" si="113"/>
        <v>169</v>
      </c>
      <c r="Q319" s="52">
        <f t="shared" si="113"/>
        <v>195</v>
      </c>
      <c r="R319" s="52">
        <f t="shared" si="113"/>
        <v>221</v>
      </c>
      <c r="S319" s="82">
        <f t="shared" si="113"/>
        <v>247</v>
      </c>
      <c r="T319" s="52">
        <f t="shared" ref="T319:AC328" si="114">MAX(10,INT(SQRT($G319*$I319)*$H319*T$1^2/10))</f>
        <v>272</v>
      </c>
      <c r="U319" s="52">
        <f t="shared" si="114"/>
        <v>297</v>
      </c>
      <c r="V319" s="52">
        <f t="shared" si="114"/>
        <v>321</v>
      </c>
      <c r="W319" s="52">
        <f t="shared" si="114"/>
        <v>346</v>
      </c>
      <c r="X319" s="86">
        <f t="shared" si="114"/>
        <v>371</v>
      </c>
      <c r="Y319" s="52">
        <f t="shared" si="114"/>
        <v>396</v>
      </c>
      <c r="Z319" s="52">
        <f t="shared" si="114"/>
        <v>420</v>
      </c>
      <c r="AA319" s="52">
        <f t="shared" si="114"/>
        <v>445</v>
      </c>
      <c r="AB319" s="52">
        <f t="shared" si="114"/>
        <v>470</v>
      </c>
      <c r="AC319" s="82">
        <f t="shared" si="114"/>
        <v>495</v>
      </c>
      <c r="AD319" s="52">
        <f t="shared" ref="AD319:AM328" si="115">MAX(10,INT(SQRT($G319*$I319)*$H319*AD$1^2/10))</f>
        <v>519</v>
      </c>
      <c r="AE319" s="52">
        <f t="shared" si="115"/>
        <v>544</v>
      </c>
      <c r="AF319" s="52">
        <f t="shared" si="115"/>
        <v>569</v>
      </c>
      <c r="AG319" s="52">
        <f t="shared" si="115"/>
        <v>594</v>
      </c>
      <c r="AH319" s="86">
        <f t="shared" si="115"/>
        <v>618</v>
      </c>
      <c r="AI319" s="52">
        <f t="shared" si="115"/>
        <v>643</v>
      </c>
      <c r="AJ319" s="52">
        <f t="shared" si="115"/>
        <v>668</v>
      </c>
      <c r="AK319" s="52">
        <f t="shared" si="115"/>
        <v>693</v>
      </c>
      <c r="AL319" s="52">
        <f t="shared" si="115"/>
        <v>717</v>
      </c>
      <c r="AM319" s="82">
        <f t="shared" si="115"/>
        <v>742</v>
      </c>
      <c r="AN319" s="91">
        <f t="shared" si="94"/>
        <v>866</v>
      </c>
    </row>
    <row r="320" spans="1:40" x14ac:dyDescent="0.25">
      <c r="A320" s="52">
        <f>'Pokemon Data'!A319</f>
        <v>318</v>
      </c>
      <c r="B320" s="52" t="str">
        <f>'Pokemon Data'!B319</f>
        <v>Carvanha</v>
      </c>
      <c r="C320" s="57">
        <f>'Pokemon Data'!E319</f>
        <v>160</v>
      </c>
      <c r="D320" s="57">
        <f>'Pokemon Data'!I319</f>
        <v>225</v>
      </c>
      <c r="E320" s="57">
        <f>'Pokemon Data'!J319</f>
        <v>140</v>
      </c>
      <c r="F320" s="57">
        <f>'Pokemon Data'!K319</f>
        <v>159</v>
      </c>
      <c r="G320" s="57">
        <f t="shared" si="110"/>
        <v>240</v>
      </c>
      <c r="H320" s="57">
        <f t="shared" si="111"/>
        <v>155</v>
      </c>
      <c r="I320" s="57">
        <f t="shared" si="112"/>
        <v>174</v>
      </c>
      <c r="J320" s="82">
        <f t="shared" si="113"/>
        <v>27</v>
      </c>
      <c r="K320" s="52">
        <f t="shared" si="113"/>
        <v>87</v>
      </c>
      <c r="L320" s="52">
        <f t="shared" si="113"/>
        <v>147</v>
      </c>
      <c r="M320" s="52">
        <f t="shared" si="113"/>
        <v>207</v>
      </c>
      <c r="N320" s="86">
        <f t="shared" si="113"/>
        <v>266</v>
      </c>
      <c r="O320" s="52">
        <f t="shared" si="113"/>
        <v>326</v>
      </c>
      <c r="P320" s="52">
        <f t="shared" si="113"/>
        <v>386</v>
      </c>
      <c r="Q320" s="52">
        <f t="shared" si="113"/>
        <v>445</v>
      </c>
      <c r="R320" s="52">
        <f t="shared" si="113"/>
        <v>505</v>
      </c>
      <c r="S320" s="82">
        <f t="shared" si="113"/>
        <v>565</v>
      </c>
      <c r="T320" s="52">
        <f t="shared" si="114"/>
        <v>621</v>
      </c>
      <c r="U320" s="52">
        <f t="shared" si="114"/>
        <v>678</v>
      </c>
      <c r="V320" s="52">
        <f t="shared" si="114"/>
        <v>734</v>
      </c>
      <c r="W320" s="52">
        <f t="shared" si="114"/>
        <v>791</v>
      </c>
      <c r="X320" s="86">
        <f t="shared" si="114"/>
        <v>847</v>
      </c>
      <c r="Y320" s="52">
        <f t="shared" si="114"/>
        <v>904</v>
      </c>
      <c r="Z320" s="52">
        <f t="shared" si="114"/>
        <v>960</v>
      </c>
      <c r="AA320" s="52">
        <f t="shared" si="114"/>
        <v>1017</v>
      </c>
      <c r="AB320" s="52">
        <f t="shared" si="114"/>
        <v>1073</v>
      </c>
      <c r="AC320" s="82">
        <f t="shared" si="114"/>
        <v>1130</v>
      </c>
      <c r="AD320" s="52">
        <f t="shared" si="115"/>
        <v>1186</v>
      </c>
      <c r="AE320" s="52">
        <f t="shared" si="115"/>
        <v>1243</v>
      </c>
      <c r="AF320" s="52">
        <f t="shared" si="115"/>
        <v>1300</v>
      </c>
      <c r="AG320" s="52">
        <f t="shared" si="115"/>
        <v>1356</v>
      </c>
      <c r="AH320" s="86">
        <f t="shared" si="115"/>
        <v>1413</v>
      </c>
      <c r="AI320" s="52">
        <f t="shared" si="115"/>
        <v>1469</v>
      </c>
      <c r="AJ320" s="52">
        <f t="shared" si="115"/>
        <v>1526</v>
      </c>
      <c r="AK320" s="52">
        <f t="shared" si="115"/>
        <v>1582</v>
      </c>
      <c r="AL320" s="52">
        <f t="shared" si="115"/>
        <v>1639</v>
      </c>
      <c r="AM320" s="82">
        <f t="shared" si="115"/>
        <v>1695</v>
      </c>
      <c r="AN320" s="91">
        <f t="shared" si="94"/>
        <v>1978</v>
      </c>
    </row>
    <row r="321" spans="1:40" x14ac:dyDescent="0.25">
      <c r="A321" s="52">
        <f>'Pokemon Data'!A320</f>
        <v>319</v>
      </c>
      <c r="B321" s="52" t="str">
        <f>'Pokemon Data'!B320</f>
        <v>Sharpedo</v>
      </c>
      <c r="C321" s="57">
        <f>'Pokemon Data'!E320</f>
        <v>160</v>
      </c>
      <c r="D321" s="57">
        <f>'Pokemon Data'!I320</f>
        <v>128</v>
      </c>
      <c r="E321" s="57">
        <f>'Pokemon Data'!J320</f>
        <v>171</v>
      </c>
      <c r="F321" s="57">
        <f>'Pokemon Data'!K320</f>
        <v>39</v>
      </c>
      <c r="G321" s="57">
        <f t="shared" si="110"/>
        <v>143</v>
      </c>
      <c r="H321" s="57">
        <f t="shared" si="111"/>
        <v>186</v>
      </c>
      <c r="I321" s="57">
        <f t="shared" si="112"/>
        <v>54</v>
      </c>
      <c r="J321" s="82">
        <f t="shared" si="113"/>
        <v>14</v>
      </c>
      <c r="K321" s="52">
        <f t="shared" si="113"/>
        <v>45</v>
      </c>
      <c r="L321" s="52">
        <f t="shared" si="113"/>
        <v>76</v>
      </c>
      <c r="M321" s="52">
        <f t="shared" si="113"/>
        <v>106</v>
      </c>
      <c r="N321" s="86">
        <f t="shared" si="113"/>
        <v>137</v>
      </c>
      <c r="O321" s="52">
        <f t="shared" si="113"/>
        <v>168</v>
      </c>
      <c r="P321" s="52">
        <f t="shared" si="113"/>
        <v>199</v>
      </c>
      <c r="Q321" s="52">
        <f t="shared" si="113"/>
        <v>230</v>
      </c>
      <c r="R321" s="52">
        <f t="shared" si="113"/>
        <v>260</v>
      </c>
      <c r="S321" s="82">
        <f t="shared" si="113"/>
        <v>291</v>
      </c>
      <c r="T321" s="52">
        <f t="shared" si="114"/>
        <v>320</v>
      </c>
      <c r="U321" s="52">
        <f t="shared" si="114"/>
        <v>350</v>
      </c>
      <c r="V321" s="52">
        <f t="shared" si="114"/>
        <v>379</v>
      </c>
      <c r="W321" s="52">
        <f t="shared" si="114"/>
        <v>408</v>
      </c>
      <c r="X321" s="86">
        <f t="shared" si="114"/>
        <v>437</v>
      </c>
      <c r="Y321" s="52">
        <f t="shared" si="114"/>
        <v>466</v>
      </c>
      <c r="Z321" s="52">
        <f t="shared" si="114"/>
        <v>495</v>
      </c>
      <c r="AA321" s="52">
        <f t="shared" si="114"/>
        <v>525</v>
      </c>
      <c r="AB321" s="52">
        <f t="shared" si="114"/>
        <v>554</v>
      </c>
      <c r="AC321" s="82">
        <f t="shared" si="114"/>
        <v>583</v>
      </c>
      <c r="AD321" s="52">
        <f t="shared" si="115"/>
        <v>612</v>
      </c>
      <c r="AE321" s="52">
        <f t="shared" si="115"/>
        <v>641</v>
      </c>
      <c r="AF321" s="52">
        <f t="shared" si="115"/>
        <v>670</v>
      </c>
      <c r="AG321" s="52">
        <f t="shared" si="115"/>
        <v>700</v>
      </c>
      <c r="AH321" s="86">
        <f t="shared" si="115"/>
        <v>729</v>
      </c>
      <c r="AI321" s="52">
        <f t="shared" si="115"/>
        <v>758</v>
      </c>
      <c r="AJ321" s="52">
        <f t="shared" si="115"/>
        <v>787</v>
      </c>
      <c r="AK321" s="52">
        <f t="shared" si="115"/>
        <v>816</v>
      </c>
      <c r="AL321" s="52">
        <f t="shared" si="115"/>
        <v>845</v>
      </c>
      <c r="AM321" s="82">
        <f t="shared" si="115"/>
        <v>875</v>
      </c>
      <c r="AN321" s="91">
        <f t="shared" si="94"/>
        <v>1020</v>
      </c>
    </row>
    <row r="322" spans="1:40" x14ac:dyDescent="0.25">
      <c r="A322" s="52">
        <f>'Pokemon Data'!A321</f>
        <v>320</v>
      </c>
      <c r="B322" s="52" t="str">
        <f>'Pokemon Data'!B321</f>
        <v>Wailmer</v>
      </c>
      <c r="C322" s="57">
        <f>'Pokemon Data'!E321</f>
        <v>161</v>
      </c>
      <c r="D322" s="57">
        <f>'Pokemon Data'!I321</f>
        <v>172</v>
      </c>
      <c r="E322" s="57">
        <f>'Pokemon Data'!J321</f>
        <v>243</v>
      </c>
      <c r="F322" s="57">
        <f>'Pokemon Data'!K321</f>
        <v>83</v>
      </c>
      <c r="G322" s="57">
        <f t="shared" si="110"/>
        <v>187</v>
      </c>
      <c r="H322" s="57">
        <f t="shared" si="111"/>
        <v>258</v>
      </c>
      <c r="I322" s="57">
        <f t="shared" si="112"/>
        <v>98</v>
      </c>
      <c r="J322" s="82">
        <f t="shared" si="113"/>
        <v>30</v>
      </c>
      <c r="K322" s="52">
        <f t="shared" si="113"/>
        <v>96</v>
      </c>
      <c r="L322" s="52">
        <f t="shared" si="113"/>
        <v>162</v>
      </c>
      <c r="M322" s="52">
        <f t="shared" si="113"/>
        <v>228</v>
      </c>
      <c r="N322" s="86">
        <f t="shared" si="113"/>
        <v>294</v>
      </c>
      <c r="O322" s="52">
        <f t="shared" si="113"/>
        <v>360</v>
      </c>
      <c r="P322" s="52">
        <f t="shared" si="113"/>
        <v>425</v>
      </c>
      <c r="Q322" s="52">
        <f t="shared" si="113"/>
        <v>491</v>
      </c>
      <c r="R322" s="52">
        <f t="shared" si="113"/>
        <v>557</v>
      </c>
      <c r="S322" s="82">
        <f t="shared" si="113"/>
        <v>623</v>
      </c>
      <c r="T322" s="52">
        <f t="shared" si="114"/>
        <v>685</v>
      </c>
      <c r="U322" s="52">
        <f t="shared" si="114"/>
        <v>748</v>
      </c>
      <c r="V322" s="52">
        <f t="shared" si="114"/>
        <v>810</v>
      </c>
      <c r="W322" s="52">
        <f t="shared" si="114"/>
        <v>872</v>
      </c>
      <c r="X322" s="86">
        <f t="shared" si="114"/>
        <v>934</v>
      </c>
      <c r="Y322" s="52">
        <f t="shared" si="114"/>
        <v>997</v>
      </c>
      <c r="Z322" s="52">
        <f t="shared" si="114"/>
        <v>1059</v>
      </c>
      <c r="AA322" s="52">
        <f t="shared" si="114"/>
        <v>1121</v>
      </c>
      <c r="AB322" s="52">
        <f t="shared" si="114"/>
        <v>1184</v>
      </c>
      <c r="AC322" s="82">
        <f t="shared" si="114"/>
        <v>1246</v>
      </c>
      <c r="AD322" s="52">
        <f t="shared" si="115"/>
        <v>1308</v>
      </c>
      <c r="AE322" s="52">
        <f t="shared" si="115"/>
        <v>1371</v>
      </c>
      <c r="AF322" s="52">
        <f t="shared" si="115"/>
        <v>1433</v>
      </c>
      <c r="AG322" s="52">
        <f t="shared" si="115"/>
        <v>1495</v>
      </c>
      <c r="AH322" s="86">
        <f t="shared" si="115"/>
        <v>1558</v>
      </c>
      <c r="AI322" s="52">
        <f t="shared" si="115"/>
        <v>1620</v>
      </c>
      <c r="AJ322" s="52">
        <f t="shared" si="115"/>
        <v>1682</v>
      </c>
      <c r="AK322" s="52">
        <f t="shared" si="115"/>
        <v>1745</v>
      </c>
      <c r="AL322" s="52">
        <f t="shared" si="115"/>
        <v>1807</v>
      </c>
      <c r="AM322" s="82">
        <f t="shared" si="115"/>
        <v>1869</v>
      </c>
      <c r="AN322" s="91">
        <f t="shared" si="94"/>
        <v>2181</v>
      </c>
    </row>
    <row r="323" spans="1:40" x14ac:dyDescent="0.25">
      <c r="A323" s="52">
        <f>'Pokemon Data'!A322</f>
        <v>321</v>
      </c>
      <c r="B323" s="52" t="str">
        <f>'Pokemon Data'!B322</f>
        <v>Wailord</v>
      </c>
      <c r="C323" s="57">
        <f>'Pokemon Data'!E322</f>
        <v>161</v>
      </c>
      <c r="D323" s="57">
        <f>'Pokemon Data'!I322</f>
        <v>277</v>
      </c>
      <c r="E323" s="57">
        <f>'Pokemon Data'!J322</f>
        <v>136</v>
      </c>
      <c r="F323" s="57">
        <f>'Pokemon Data'!K322</f>
        <v>68</v>
      </c>
      <c r="G323" s="57">
        <f t="shared" si="110"/>
        <v>292</v>
      </c>
      <c r="H323" s="57">
        <f t="shared" si="111"/>
        <v>151</v>
      </c>
      <c r="I323" s="57">
        <f t="shared" si="112"/>
        <v>83</v>
      </c>
      <c r="J323" s="82">
        <f t="shared" si="113"/>
        <v>20</v>
      </c>
      <c r="K323" s="52">
        <f t="shared" si="113"/>
        <v>65</v>
      </c>
      <c r="L323" s="52">
        <f t="shared" si="113"/>
        <v>109</v>
      </c>
      <c r="M323" s="52">
        <f t="shared" si="113"/>
        <v>153</v>
      </c>
      <c r="N323" s="86">
        <f t="shared" si="113"/>
        <v>198</v>
      </c>
      <c r="O323" s="52">
        <f t="shared" si="113"/>
        <v>242</v>
      </c>
      <c r="P323" s="52">
        <f t="shared" si="113"/>
        <v>286</v>
      </c>
      <c r="Q323" s="52">
        <f t="shared" si="113"/>
        <v>330</v>
      </c>
      <c r="R323" s="52">
        <f t="shared" si="113"/>
        <v>375</v>
      </c>
      <c r="S323" s="82">
        <f t="shared" si="113"/>
        <v>419</v>
      </c>
      <c r="T323" s="52">
        <f t="shared" si="114"/>
        <v>461</v>
      </c>
      <c r="U323" s="52">
        <f t="shared" si="114"/>
        <v>503</v>
      </c>
      <c r="V323" s="52">
        <f t="shared" si="114"/>
        <v>545</v>
      </c>
      <c r="W323" s="52">
        <f t="shared" si="114"/>
        <v>587</v>
      </c>
      <c r="X323" s="86">
        <f t="shared" si="114"/>
        <v>629</v>
      </c>
      <c r="Y323" s="52">
        <f t="shared" si="114"/>
        <v>671</v>
      </c>
      <c r="Z323" s="52">
        <f t="shared" si="114"/>
        <v>713</v>
      </c>
      <c r="AA323" s="52">
        <f t="shared" si="114"/>
        <v>755</v>
      </c>
      <c r="AB323" s="52">
        <f t="shared" si="114"/>
        <v>797</v>
      </c>
      <c r="AC323" s="82">
        <f t="shared" si="114"/>
        <v>838</v>
      </c>
      <c r="AD323" s="52">
        <f t="shared" si="115"/>
        <v>880</v>
      </c>
      <c r="AE323" s="52">
        <f t="shared" si="115"/>
        <v>922</v>
      </c>
      <c r="AF323" s="52">
        <f t="shared" si="115"/>
        <v>964</v>
      </c>
      <c r="AG323" s="52">
        <f t="shared" si="115"/>
        <v>1006</v>
      </c>
      <c r="AH323" s="86">
        <f t="shared" si="115"/>
        <v>1048</v>
      </c>
      <c r="AI323" s="52">
        <f t="shared" si="115"/>
        <v>1090</v>
      </c>
      <c r="AJ323" s="52">
        <f t="shared" si="115"/>
        <v>1132</v>
      </c>
      <c r="AK323" s="52">
        <f t="shared" si="115"/>
        <v>1174</v>
      </c>
      <c r="AL323" s="52">
        <f t="shared" si="115"/>
        <v>1216</v>
      </c>
      <c r="AM323" s="82">
        <f t="shared" si="115"/>
        <v>1258</v>
      </c>
      <c r="AN323" s="91">
        <f t="shared" ref="AN323:AN379" si="116">MAX(10,INT(SQRT($G323*$I323)*$H323*AN$1^2/10))</f>
        <v>1468</v>
      </c>
    </row>
    <row r="324" spans="1:40" x14ac:dyDescent="0.25">
      <c r="A324" s="52">
        <f>'Pokemon Data'!A323</f>
        <v>322</v>
      </c>
      <c r="B324" s="52" t="str">
        <f>'Pokemon Data'!B323</f>
        <v>Numel</v>
      </c>
      <c r="C324" s="57">
        <f>'Pokemon Data'!E323</f>
        <v>162</v>
      </c>
      <c r="D324" s="57">
        <f>'Pokemon Data'!I323</f>
        <v>347</v>
      </c>
      <c r="E324" s="57">
        <f>'Pokemon Data'!J323</f>
        <v>175</v>
      </c>
      <c r="F324" s="57">
        <f>'Pokemon Data'!K323</f>
        <v>87</v>
      </c>
      <c r="G324" s="57">
        <f t="shared" si="110"/>
        <v>362</v>
      </c>
      <c r="H324" s="57">
        <f t="shared" si="111"/>
        <v>190</v>
      </c>
      <c r="I324" s="57">
        <f t="shared" si="112"/>
        <v>102</v>
      </c>
      <c r="J324" s="82">
        <f t="shared" si="113"/>
        <v>32</v>
      </c>
      <c r="K324" s="52">
        <f t="shared" si="113"/>
        <v>101</v>
      </c>
      <c r="L324" s="52">
        <f t="shared" si="113"/>
        <v>169</v>
      </c>
      <c r="M324" s="52">
        <f t="shared" si="113"/>
        <v>238</v>
      </c>
      <c r="N324" s="86">
        <f t="shared" si="113"/>
        <v>307</v>
      </c>
      <c r="O324" s="52">
        <f t="shared" si="113"/>
        <v>376</v>
      </c>
      <c r="P324" s="52">
        <f t="shared" si="113"/>
        <v>445</v>
      </c>
      <c r="Q324" s="52">
        <f t="shared" si="113"/>
        <v>514</v>
      </c>
      <c r="R324" s="52">
        <f t="shared" si="113"/>
        <v>582</v>
      </c>
      <c r="S324" s="82">
        <f t="shared" si="113"/>
        <v>651</v>
      </c>
      <c r="T324" s="52">
        <f t="shared" si="114"/>
        <v>716</v>
      </c>
      <c r="U324" s="52">
        <f t="shared" si="114"/>
        <v>781</v>
      </c>
      <c r="V324" s="52">
        <f t="shared" si="114"/>
        <v>847</v>
      </c>
      <c r="W324" s="52">
        <f t="shared" si="114"/>
        <v>912</v>
      </c>
      <c r="X324" s="86">
        <f t="shared" si="114"/>
        <v>977</v>
      </c>
      <c r="Y324" s="52">
        <f t="shared" si="114"/>
        <v>1042</v>
      </c>
      <c r="Z324" s="52">
        <f t="shared" si="114"/>
        <v>1107</v>
      </c>
      <c r="AA324" s="52">
        <f t="shared" si="114"/>
        <v>1172</v>
      </c>
      <c r="AB324" s="52">
        <f t="shared" si="114"/>
        <v>1237</v>
      </c>
      <c r="AC324" s="82">
        <f t="shared" si="114"/>
        <v>1302</v>
      </c>
      <c r="AD324" s="52">
        <f t="shared" si="115"/>
        <v>1368</v>
      </c>
      <c r="AE324" s="52">
        <f t="shared" si="115"/>
        <v>1433</v>
      </c>
      <c r="AF324" s="52">
        <f t="shared" si="115"/>
        <v>1498</v>
      </c>
      <c r="AG324" s="52">
        <f t="shared" si="115"/>
        <v>1563</v>
      </c>
      <c r="AH324" s="86">
        <f t="shared" si="115"/>
        <v>1628</v>
      </c>
      <c r="AI324" s="52">
        <f t="shared" si="115"/>
        <v>1693</v>
      </c>
      <c r="AJ324" s="52">
        <f t="shared" si="115"/>
        <v>1759</v>
      </c>
      <c r="AK324" s="52">
        <f t="shared" si="115"/>
        <v>1824</v>
      </c>
      <c r="AL324" s="52">
        <f t="shared" si="115"/>
        <v>1889</v>
      </c>
      <c r="AM324" s="82">
        <f t="shared" si="115"/>
        <v>1954</v>
      </c>
      <c r="AN324" s="91">
        <f t="shared" si="116"/>
        <v>2280</v>
      </c>
    </row>
    <row r="325" spans="1:40" x14ac:dyDescent="0.25">
      <c r="A325" s="52">
        <f>'Pokemon Data'!A324</f>
        <v>323</v>
      </c>
      <c r="B325" s="52" t="str">
        <f>'Pokemon Data'!B324</f>
        <v>Camerupt</v>
      </c>
      <c r="C325" s="57">
        <f>'Pokemon Data'!E324</f>
        <v>162</v>
      </c>
      <c r="D325" s="57">
        <f>'Pokemon Data'!I324</f>
        <v>155</v>
      </c>
      <c r="E325" s="57">
        <f>'Pokemon Data'!J324</f>
        <v>119</v>
      </c>
      <c r="F325" s="57">
        <f>'Pokemon Data'!K324</f>
        <v>79</v>
      </c>
      <c r="G325" s="57">
        <f t="shared" si="110"/>
        <v>170</v>
      </c>
      <c r="H325" s="57">
        <f t="shared" si="111"/>
        <v>134</v>
      </c>
      <c r="I325" s="57">
        <f t="shared" si="112"/>
        <v>94</v>
      </c>
      <c r="J325" s="82">
        <f t="shared" si="113"/>
        <v>14</v>
      </c>
      <c r="K325" s="52">
        <f t="shared" si="113"/>
        <v>46</v>
      </c>
      <c r="L325" s="52">
        <f t="shared" si="113"/>
        <v>78</v>
      </c>
      <c r="M325" s="52">
        <f t="shared" si="113"/>
        <v>110</v>
      </c>
      <c r="N325" s="86">
        <f t="shared" si="113"/>
        <v>142</v>
      </c>
      <c r="O325" s="52">
        <f t="shared" si="113"/>
        <v>174</v>
      </c>
      <c r="P325" s="52">
        <f t="shared" si="113"/>
        <v>206</v>
      </c>
      <c r="Q325" s="52">
        <f t="shared" si="113"/>
        <v>238</v>
      </c>
      <c r="R325" s="52">
        <f t="shared" si="113"/>
        <v>270</v>
      </c>
      <c r="S325" s="82">
        <f t="shared" si="113"/>
        <v>302</v>
      </c>
      <c r="T325" s="52">
        <f t="shared" si="114"/>
        <v>332</v>
      </c>
      <c r="U325" s="52">
        <f t="shared" si="114"/>
        <v>362</v>
      </c>
      <c r="V325" s="52">
        <f t="shared" si="114"/>
        <v>393</v>
      </c>
      <c r="W325" s="52">
        <f t="shared" si="114"/>
        <v>423</v>
      </c>
      <c r="X325" s="86">
        <f t="shared" si="114"/>
        <v>453</v>
      </c>
      <c r="Y325" s="52">
        <f t="shared" si="114"/>
        <v>483</v>
      </c>
      <c r="Z325" s="52">
        <f t="shared" si="114"/>
        <v>513</v>
      </c>
      <c r="AA325" s="52">
        <f t="shared" si="114"/>
        <v>544</v>
      </c>
      <c r="AB325" s="52">
        <f t="shared" si="114"/>
        <v>574</v>
      </c>
      <c r="AC325" s="82">
        <f t="shared" si="114"/>
        <v>604</v>
      </c>
      <c r="AD325" s="52">
        <f t="shared" si="115"/>
        <v>634</v>
      </c>
      <c r="AE325" s="52">
        <f t="shared" si="115"/>
        <v>665</v>
      </c>
      <c r="AF325" s="52">
        <f t="shared" si="115"/>
        <v>695</v>
      </c>
      <c r="AG325" s="52">
        <f t="shared" si="115"/>
        <v>725</v>
      </c>
      <c r="AH325" s="86">
        <f t="shared" si="115"/>
        <v>755</v>
      </c>
      <c r="AI325" s="52">
        <f t="shared" si="115"/>
        <v>785</v>
      </c>
      <c r="AJ325" s="52">
        <f t="shared" si="115"/>
        <v>816</v>
      </c>
      <c r="AK325" s="52">
        <f t="shared" si="115"/>
        <v>846</v>
      </c>
      <c r="AL325" s="52">
        <f t="shared" si="115"/>
        <v>876</v>
      </c>
      <c r="AM325" s="82">
        <f t="shared" si="115"/>
        <v>906</v>
      </c>
      <c r="AN325" s="91">
        <f t="shared" si="116"/>
        <v>1057</v>
      </c>
    </row>
    <row r="326" spans="1:40" x14ac:dyDescent="0.25">
      <c r="A326" s="52">
        <f>'Pokemon Data'!A325</f>
        <v>324</v>
      </c>
      <c r="B326" s="52" t="str">
        <f>'Pokemon Data'!B325</f>
        <v>Torkoal</v>
      </c>
      <c r="C326" s="57">
        <f>'Pokemon Data'!E325</f>
        <v>163</v>
      </c>
      <c r="D326" s="57">
        <f>'Pokemon Data'!I325</f>
        <v>172</v>
      </c>
      <c r="E326" s="57">
        <f>'Pokemon Data'!J325</f>
        <v>194</v>
      </c>
      <c r="F326" s="57">
        <f>'Pokemon Data'!K325</f>
        <v>136</v>
      </c>
      <c r="G326" s="57">
        <f t="shared" si="110"/>
        <v>187</v>
      </c>
      <c r="H326" s="57">
        <f t="shared" si="111"/>
        <v>209</v>
      </c>
      <c r="I326" s="57">
        <f t="shared" si="112"/>
        <v>151</v>
      </c>
      <c r="J326" s="82">
        <f t="shared" si="113"/>
        <v>31</v>
      </c>
      <c r="K326" s="52">
        <f t="shared" si="113"/>
        <v>97</v>
      </c>
      <c r="L326" s="52">
        <f t="shared" si="113"/>
        <v>163</v>
      </c>
      <c r="M326" s="52">
        <f t="shared" si="113"/>
        <v>229</v>
      </c>
      <c r="N326" s="86">
        <f t="shared" si="113"/>
        <v>295</v>
      </c>
      <c r="O326" s="52">
        <f t="shared" si="113"/>
        <v>362</v>
      </c>
      <c r="P326" s="52">
        <f t="shared" si="113"/>
        <v>428</v>
      </c>
      <c r="Q326" s="52">
        <f t="shared" si="113"/>
        <v>494</v>
      </c>
      <c r="R326" s="52">
        <f t="shared" si="113"/>
        <v>560</v>
      </c>
      <c r="S326" s="82">
        <f t="shared" si="113"/>
        <v>626</v>
      </c>
      <c r="T326" s="52">
        <f t="shared" si="114"/>
        <v>689</v>
      </c>
      <c r="U326" s="52">
        <f t="shared" si="114"/>
        <v>752</v>
      </c>
      <c r="V326" s="52">
        <f t="shared" si="114"/>
        <v>814</v>
      </c>
      <c r="W326" s="52">
        <f t="shared" si="114"/>
        <v>877</v>
      </c>
      <c r="X326" s="86">
        <f t="shared" si="114"/>
        <v>940</v>
      </c>
      <c r="Y326" s="52">
        <f t="shared" si="114"/>
        <v>1002</v>
      </c>
      <c r="Z326" s="52">
        <f t="shared" si="114"/>
        <v>1065</v>
      </c>
      <c r="AA326" s="52">
        <f t="shared" si="114"/>
        <v>1128</v>
      </c>
      <c r="AB326" s="52">
        <f t="shared" si="114"/>
        <v>1190</v>
      </c>
      <c r="AC326" s="82">
        <f t="shared" si="114"/>
        <v>1253</v>
      </c>
      <c r="AD326" s="52">
        <f t="shared" si="115"/>
        <v>1316</v>
      </c>
      <c r="AE326" s="52">
        <f t="shared" si="115"/>
        <v>1378</v>
      </c>
      <c r="AF326" s="52">
        <f t="shared" si="115"/>
        <v>1441</v>
      </c>
      <c r="AG326" s="52">
        <f t="shared" si="115"/>
        <v>1504</v>
      </c>
      <c r="AH326" s="86">
        <f t="shared" si="115"/>
        <v>1566</v>
      </c>
      <c r="AI326" s="52">
        <f t="shared" si="115"/>
        <v>1629</v>
      </c>
      <c r="AJ326" s="52">
        <f t="shared" si="115"/>
        <v>1692</v>
      </c>
      <c r="AK326" s="52">
        <f t="shared" si="115"/>
        <v>1754</v>
      </c>
      <c r="AL326" s="52">
        <f t="shared" si="115"/>
        <v>1817</v>
      </c>
      <c r="AM326" s="82">
        <f t="shared" si="115"/>
        <v>1880</v>
      </c>
      <c r="AN326" s="91">
        <f t="shared" si="116"/>
        <v>2193</v>
      </c>
    </row>
    <row r="327" spans="1:40" x14ac:dyDescent="0.25">
      <c r="A327" s="52">
        <f>'Pokemon Data'!A326</f>
        <v>325</v>
      </c>
      <c r="B327" s="52" t="str">
        <f>'Pokemon Data'!B326</f>
        <v>Spoink</v>
      </c>
      <c r="C327" s="57">
        <f>'Pokemon Data'!E326</f>
        <v>164</v>
      </c>
      <c r="D327" s="57">
        <f>'Pokemon Data'!I326</f>
        <v>172</v>
      </c>
      <c r="E327" s="57">
        <f>'Pokemon Data'!J326</f>
        <v>151</v>
      </c>
      <c r="F327" s="57">
        <f>'Pokemon Data'!K326</f>
        <v>203</v>
      </c>
      <c r="G327" s="57">
        <f t="shared" si="110"/>
        <v>187</v>
      </c>
      <c r="H327" s="57">
        <f t="shared" si="111"/>
        <v>166</v>
      </c>
      <c r="I327" s="57">
        <f t="shared" si="112"/>
        <v>218</v>
      </c>
      <c r="J327" s="82">
        <f t="shared" si="113"/>
        <v>29</v>
      </c>
      <c r="K327" s="52">
        <f t="shared" si="113"/>
        <v>92</v>
      </c>
      <c r="L327" s="52">
        <f t="shared" si="113"/>
        <v>155</v>
      </c>
      <c r="M327" s="52">
        <f t="shared" si="113"/>
        <v>219</v>
      </c>
      <c r="N327" s="86">
        <f t="shared" si="113"/>
        <v>282</v>
      </c>
      <c r="O327" s="52">
        <f t="shared" si="113"/>
        <v>345</v>
      </c>
      <c r="P327" s="52">
        <f t="shared" si="113"/>
        <v>408</v>
      </c>
      <c r="Q327" s="52">
        <f t="shared" si="113"/>
        <v>471</v>
      </c>
      <c r="R327" s="52">
        <f t="shared" si="113"/>
        <v>535</v>
      </c>
      <c r="S327" s="82">
        <f t="shared" si="113"/>
        <v>598</v>
      </c>
      <c r="T327" s="52">
        <f t="shared" si="114"/>
        <v>658</v>
      </c>
      <c r="U327" s="52">
        <f t="shared" si="114"/>
        <v>717</v>
      </c>
      <c r="V327" s="52">
        <f t="shared" si="114"/>
        <v>777</v>
      </c>
      <c r="W327" s="52">
        <f t="shared" si="114"/>
        <v>837</v>
      </c>
      <c r="X327" s="86">
        <f t="shared" si="114"/>
        <v>897</v>
      </c>
      <c r="Y327" s="52">
        <f t="shared" si="114"/>
        <v>957</v>
      </c>
      <c r="Z327" s="52">
        <f t="shared" si="114"/>
        <v>1016</v>
      </c>
      <c r="AA327" s="52">
        <f t="shared" si="114"/>
        <v>1076</v>
      </c>
      <c r="AB327" s="52">
        <f t="shared" si="114"/>
        <v>1136</v>
      </c>
      <c r="AC327" s="82">
        <f t="shared" si="114"/>
        <v>1196</v>
      </c>
      <c r="AD327" s="52">
        <f t="shared" si="115"/>
        <v>1255</v>
      </c>
      <c r="AE327" s="52">
        <f t="shared" si="115"/>
        <v>1315</v>
      </c>
      <c r="AF327" s="52">
        <f t="shared" si="115"/>
        <v>1375</v>
      </c>
      <c r="AG327" s="52">
        <f t="shared" si="115"/>
        <v>1435</v>
      </c>
      <c r="AH327" s="86">
        <f t="shared" si="115"/>
        <v>1495</v>
      </c>
      <c r="AI327" s="52">
        <f t="shared" si="115"/>
        <v>1555</v>
      </c>
      <c r="AJ327" s="52">
        <f t="shared" si="115"/>
        <v>1614</v>
      </c>
      <c r="AK327" s="52">
        <f t="shared" si="115"/>
        <v>1674</v>
      </c>
      <c r="AL327" s="52">
        <f t="shared" si="115"/>
        <v>1734</v>
      </c>
      <c r="AM327" s="82">
        <f t="shared" si="115"/>
        <v>1794</v>
      </c>
      <c r="AN327" s="91">
        <f t="shared" si="116"/>
        <v>2093</v>
      </c>
    </row>
    <row r="328" spans="1:40" x14ac:dyDescent="0.25">
      <c r="A328" s="52">
        <f>'Pokemon Data'!A327</f>
        <v>326</v>
      </c>
      <c r="B328" s="52" t="str">
        <f>'Pokemon Data'!B327</f>
        <v>Grumpig</v>
      </c>
      <c r="C328" s="57">
        <f>'Pokemon Data'!E327</f>
        <v>164</v>
      </c>
      <c r="D328" s="57">
        <f>'Pokemon Data'!I327</f>
        <v>155</v>
      </c>
      <c r="E328" s="57">
        <f>'Pokemon Data'!J327</f>
        <v>125</v>
      </c>
      <c r="F328" s="57">
        <f>'Pokemon Data'!K327</f>
        <v>122</v>
      </c>
      <c r="G328" s="57">
        <f t="shared" si="110"/>
        <v>170</v>
      </c>
      <c r="H328" s="57">
        <f t="shared" si="111"/>
        <v>140</v>
      </c>
      <c r="I328" s="57">
        <f t="shared" si="112"/>
        <v>137</v>
      </c>
      <c r="J328" s="82">
        <f t="shared" si="113"/>
        <v>18</v>
      </c>
      <c r="K328" s="52">
        <f t="shared" si="113"/>
        <v>59</v>
      </c>
      <c r="L328" s="52">
        <f t="shared" si="113"/>
        <v>99</v>
      </c>
      <c r="M328" s="52">
        <f t="shared" si="113"/>
        <v>139</v>
      </c>
      <c r="N328" s="86">
        <f t="shared" si="113"/>
        <v>179</v>
      </c>
      <c r="O328" s="52">
        <f t="shared" si="113"/>
        <v>220</v>
      </c>
      <c r="P328" s="52">
        <f t="shared" si="113"/>
        <v>260</v>
      </c>
      <c r="Q328" s="52">
        <f t="shared" si="113"/>
        <v>300</v>
      </c>
      <c r="R328" s="52">
        <f t="shared" si="113"/>
        <v>341</v>
      </c>
      <c r="S328" s="82">
        <f t="shared" si="113"/>
        <v>381</v>
      </c>
      <c r="T328" s="52">
        <f t="shared" si="114"/>
        <v>419</v>
      </c>
      <c r="U328" s="52">
        <f t="shared" si="114"/>
        <v>457</v>
      </c>
      <c r="V328" s="52">
        <f t="shared" si="114"/>
        <v>495</v>
      </c>
      <c r="W328" s="52">
        <f t="shared" si="114"/>
        <v>533</v>
      </c>
      <c r="X328" s="86">
        <f t="shared" si="114"/>
        <v>571</v>
      </c>
      <c r="Y328" s="52">
        <f t="shared" si="114"/>
        <v>610</v>
      </c>
      <c r="Z328" s="52">
        <f t="shared" si="114"/>
        <v>648</v>
      </c>
      <c r="AA328" s="52">
        <f t="shared" si="114"/>
        <v>686</v>
      </c>
      <c r="AB328" s="52">
        <f t="shared" si="114"/>
        <v>724</v>
      </c>
      <c r="AC328" s="82">
        <f t="shared" si="114"/>
        <v>762</v>
      </c>
      <c r="AD328" s="52">
        <f t="shared" si="115"/>
        <v>800</v>
      </c>
      <c r="AE328" s="52">
        <f t="shared" si="115"/>
        <v>838</v>
      </c>
      <c r="AF328" s="52">
        <f t="shared" si="115"/>
        <v>876</v>
      </c>
      <c r="AG328" s="52">
        <f t="shared" si="115"/>
        <v>915</v>
      </c>
      <c r="AH328" s="86">
        <f t="shared" si="115"/>
        <v>953</v>
      </c>
      <c r="AI328" s="52">
        <f t="shared" si="115"/>
        <v>991</v>
      </c>
      <c r="AJ328" s="52">
        <f t="shared" si="115"/>
        <v>1029</v>
      </c>
      <c r="AK328" s="52">
        <f t="shared" si="115"/>
        <v>1067</v>
      </c>
      <c r="AL328" s="52">
        <f t="shared" si="115"/>
        <v>1105</v>
      </c>
      <c r="AM328" s="82">
        <f t="shared" si="115"/>
        <v>1143</v>
      </c>
      <c r="AN328" s="91">
        <f t="shared" si="116"/>
        <v>1334</v>
      </c>
    </row>
    <row r="329" spans="1:40" x14ac:dyDescent="0.25">
      <c r="A329" s="52">
        <f>'Pokemon Data'!A328</f>
        <v>327</v>
      </c>
      <c r="B329" s="52" t="str">
        <f>'Pokemon Data'!B328</f>
        <v>Spinda</v>
      </c>
      <c r="C329" s="57">
        <f>'Pokemon Data'!E328</f>
        <v>165</v>
      </c>
      <c r="D329" s="57">
        <f>'Pokemon Data'!I328</f>
        <v>190</v>
      </c>
      <c r="E329" s="57">
        <f>'Pokemon Data'!J328</f>
        <v>171</v>
      </c>
      <c r="F329" s="57">
        <f>'Pokemon Data'!K328</f>
        <v>188</v>
      </c>
      <c r="G329" s="57">
        <f t="shared" si="110"/>
        <v>205</v>
      </c>
      <c r="H329" s="57">
        <f t="shared" si="111"/>
        <v>186</v>
      </c>
      <c r="I329" s="57">
        <f t="shared" si="112"/>
        <v>203</v>
      </c>
      <c r="J329" s="82">
        <f t="shared" ref="J329:S338" si="117">MAX(10,INT(SQRT($G329*$I329)*$H329*J$1^2/10))</f>
        <v>33</v>
      </c>
      <c r="K329" s="52">
        <f t="shared" si="117"/>
        <v>105</v>
      </c>
      <c r="L329" s="52">
        <f t="shared" si="117"/>
        <v>176</v>
      </c>
      <c r="M329" s="52">
        <f t="shared" si="117"/>
        <v>248</v>
      </c>
      <c r="N329" s="86">
        <f t="shared" si="117"/>
        <v>319</v>
      </c>
      <c r="O329" s="52">
        <f t="shared" si="117"/>
        <v>391</v>
      </c>
      <c r="P329" s="52">
        <f t="shared" si="117"/>
        <v>462</v>
      </c>
      <c r="Q329" s="52">
        <f t="shared" si="117"/>
        <v>534</v>
      </c>
      <c r="R329" s="52">
        <f t="shared" si="117"/>
        <v>605</v>
      </c>
      <c r="S329" s="82">
        <f t="shared" si="117"/>
        <v>677</v>
      </c>
      <c r="T329" s="52">
        <f t="shared" ref="T329:AC338" si="118">MAX(10,INT(SQRT($G329*$I329)*$H329*T$1^2/10))</f>
        <v>744</v>
      </c>
      <c r="U329" s="52">
        <f t="shared" si="118"/>
        <v>812</v>
      </c>
      <c r="V329" s="52">
        <f t="shared" si="118"/>
        <v>880</v>
      </c>
      <c r="W329" s="52">
        <f t="shared" si="118"/>
        <v>948</v>
      </c>
      <c r="X329" s="86">
        <f t="shared" si="118"/>
        <v>1015</v>
      </c>
      <c r="Y329" s="52">
        <f t="shared" si="118"/>
        <v>1083</v>
      </c>
      <c r="Z329" s="52">
        <f t="shared" si="118"/>
        <v>1151</v>
      </c>
      <c r="AA329" s="52">
        <f t="shared" si="118"/>
        <v>1218</v>
      </c>
      <c r="AB329" s="52">
        <f t="shared" si="118"/>
        <v>1286</v>
      </c>
      <c r="AC329" s="82">
        <f t="shared" si="118"/>
        <v>1354</v>
      </c>
      <c r="AD329" s="52">
        <f t="shared" ref="AD329:AM338" si="119">MAX(10,INT(SQRT($G329*$I329)*$H329*AD$1^2/10))</f>
        <v>1421</v>
      </c>
      <c r="AE329" s="52">
        <f t="shared" si="119"/>
        <v>1489</v>
      </c>
      <c r="AF329" s="52">
        <f t="shared" si="119"/>
        <v>1557</v>
      </c>
      <c r="AG329" s="52">
        <f t="shared" si="119"/>
        <v>1625</v>
      </c>
      <c r="AH329" s="86">
        <f t="shared" si="119"/>
        <v>1692</v>
      </c>
      <c r="AI329" s="52">
        <f t="shared" si="119"/>
        <v>1760</v>
      </c>
      <c r="AJ329" s="52">
        <f t="shared" si="119"/>
        <v>1828</v>
      </c>
      <c r="AK329" s="52">
        <f t="shared" si="119"/>
        <v>1895</v>
      </c>
      <c r="AL329" s="52">
        <f t="shared" si="119"/>
        <v>1963</v>
      </c>
      <c r="AM329" s="82">
        <f t="shared" si="119"/>
        <v>2031</v>
      </c>
      <c r="AN329" s="91">
        <f t="shared" si="116"/>
        <v>2369</v>
      </c>
    </row>
    <row r="330" spans="1:40" x14ac:dyDescent="0.25">
      <c r="A330" s="52">
        <f>'Pokemon Data'!A329</f>
        <v>328</v>
      </c>
      <c r="B330" s="52" t="str">
        <f>'Pokemon Data'!B329</f>
        <v>Trapinch</v>
      </c>
      <c r="C330" s="57">
        <f>'Pokemon Data'!E329</f>
        <v>166</v>
      </c>
      <c r="D330" s="57">
        <f>'Pokemon Data'!I329</f>
        <v>155</v>
      </c>
      <c r="E330" s="57">
        <f>'Pokemon Data'!J329</f>
        <v>116</v>
      </c>
      <c r="F330" s="57">
        <f>'Pokemon Data'!K329</f>
        <v>116</v>
      </c>
      <c r="G330" s="57">
        <f t="shared" si="110"/>
        <v>170</v>
      </c>
      <c r="H330" s="57">
        <f t="shared" si="111"/>
        <v>131</v>
      </c>
      <c r="I330" s="57">
        <f t="shared" si="112"/>
        <v>131</v>
      </c>
      <c r="J330" s="82">
        <f t="shared" si="117"/>
        <v>17</v>
      </c>
      <c r="K330" s="52">
        <f t="shared" si="117"/>
        <v>54</v>
      </c>
      <c r="L330" s="52">
        <f t="shared" si="117"/>
        <v>90</v>
      </c>
      <c r="M330" s="52">
        <f t="shared" si="117"/>
        <v>127</v>
      </c>
      <c r="N330" s="86">
        <f t="shared" si="117"/>
        <v>164</v>
      </c>
      <c r="O330" s="52">
        <f t="shared" si="117"/>
        <v>201</v>
      </c>
      <c r="P330" s="52">
        <f t="shared" si="117"/>
        <v>238</v>
      </c>
      <c r="Q330" s="52">
        <f t="shared" si="117"/>
        <v>275</v>
      </c>
      <c r="R330" s="52">
        <f t="shared" si="117"/>
        <v>312</v>
      </c>
      <c r="S330" s="82">
        <f t="shared" si="117"/>
        <v>348</v>
      </c>
      <c r="T330" s="52">
        <f t="shared" si="118"/>
        <v>383</v>
      </c>
      <c r="U330" s="52">
        <f t="shared" si="118"/>
        <v>418</v>
      </c>
      <c r="V330" s="52">
        <f t="shared" si="118"/>
        <v>453</v>
      </c>
      <c r="W330" s="52">
        <f t="shared" si="118"/>
        <v>488</v>
      </c>
      <c r="X330" s="86">
        <f t="shared" si="118"/>
        <v>523</v>
      </c>
      <c r="Y330" s="52">
        <f t="shared" si="118"/>
        <v>558</v>
      </c>
      <c r="Z330" s="52">
        <f t="shared" si="118"/>
        <v>593</v>
      </c>
      <c r="AA330" s="52">
        <f t="shared" si="118"/>
        <v>627</v>
      </c>
      <c r="AB330" s="52">
        <f t="shared" si="118"/>
        <v>662</v>
      </c>
      <c r="AC330" s="82">
        <f t="shared" si="118"/>
        <v>697</v>
      </c>
      <c r="AD330" s="52">
        <f t="shared" si="119"/>
        <v>732</v>
      </c>
      <c r="AE330" s="52">
        <f t="shared" si="119"/>
        <v>767</v>
      </c>
      <c r="AF330" s="52">
        <f t="shared" si="119"/>
        <v>802</v>
      </c>
      <c r="AG330" s="52">
        <f t="shared" si="119"/>
        <v>837</v>
      </c>
      <c r="AH330" s="86">
        <f t="shared" si="119"/>
        <v>872</v>
      </c>
      <c r="AI330" s="52">
        <f t="shared" si="119"/>
        <v>907</v>
      </c>
      <c r="AJ330" s="52">
        <f t="shared" si="119"/>
        <v>941</v>
      </c>
      <c r="AK330" s="52">
        <f t="shared" si="119"/>
        <v>976</v>
      </c>
      <c r="AL330" s="52">
        <f t="shared" si="119"/>
        <v>1011</v>
      </c>
      <c r="AM330" s="82">
        <f t="shared" si="119"/>
        <v>1046</v>
      </c>
      <c r="AN330" s="91">
        <f t="shared" si="116"/>
        <v>1220</v>
      </c>
    </row>
    <row r="331" spans="1:40" x14ac:dyDescent="0.25">
      <c r="A331" s="52">
        <f>'Pokemon Data'!A330</f>
        <v>329</v>
      </c>
      <c r="B331" s="52" t="str">
        <f>'Pokemon Data'!B330</f>
        <v>Vibrava</v>
      </c>
      <c r="C331" s="57">
        <f>'Pokemon Data'!E330</f>
        <v>166</v>
      </c>
      <c r="D331" s="57">
        <f>'Pokemon Data'!I330</f>
        <v>128</v>
      </c>
      <c r="E331" s="57">
        <f>'Pokemon Data'!J330</f>
        <v>162</v>
      </c>
      <c r="F331" s="57">
        <f>'Pokemon Data'!K330</f>
        <v>78</v>
      </c>
      <c r="G331" s="57">
        <f t="shared" si="110"/>
        <v>143</v>
      </c>
      <c r="H331" s="57">
        <f t="shared" si="111"/>
        <v>177</v>
      </c>
      <c r="I331" s="57">
        <f t="shared" si="112"/>
        <v>93</v>
      </c>
      <c r="J331" s="82">
        <f t="shared" si="117"/>
        <v>18</v>
      </c>
      <c r="K331" s="52">
        <f t="shared" si="117"/>
        <v>56</v>
      </c>
      <c r="L331" s="52">
        <f t="shared" si="117"/>
        <v>94</v>
      </c>
      <c r="M331" s="52">
        <f t="shared" si="117"/>
        <v>133</v>
      </c>
      <c r="N331" s="86">
        <f t="shared" si="117"/>
        <v>171</v>
      </c>
      <c r="O331" s="52">
        <f t="shared" si="117"/>
        <v>210</v>
      </c>
      <c r="P331" s="52">
        <f t="shared" si="117"/>
        <v>248</v>
      </c>
      <c r="Q331" s="52">
        <f t="shared" si="117"/>
        <v>287</v>
      </c>
      <c r="R331" s="52">
        <f t="shared" si="117"/>
        <v>325</v>
      </c>
      <c r="S331" s="82">
        <f t="shared" si="117"/>
        <v>364</v>
      </c>
      <c r="T331" s="52">
        <f t="shared" si="118"/>
        <v>400</v>
      </c>
      <c r="U331" s="52">
        <f t="shared" si="118"/>
        <v>437</v>
      </c>
      <c r="V331" s="52">
        <f t="shared" si="118"/>
        <v>473</v>
      </c>
      <c r="W331" s="52">
        <f t="shared" si="118"/>
        <v>510</v>
      </c>
      <c r="X331" s="86">
        <f t="shared" si="118"/>
        <v>546</v>
      </c>
      <c r="Y331" s="52">
        <f t="shared" si="118"/>
        <v>582</v>
      </c>
      <c r="Z331" s="52">
        <f t="shared" si="118"/>
        <v>619</v>
      </c>
      <c r="AA331" s="52">
        <f t="shared" si="118"/>
        <v>655</v>
      </c>
      <c r="AB331" s="52">
        <f t="shared" si="118"/>
        <v>692</v>
      </c>
      <c r="AC331" s="82">
        <f t="shared" si="118"/>
        <v>728</v>
      </c>
      <c r="AD331" s="52">
        <f t="shared" si="119"/>
        <v>764</v>
      </c>
      <c r="AE331" s="52">
        <f t="shared" si="119"/>
        <v>801</v>
      </c>
      <c r="AF331" s="52">
        <f t="shared" si="119"/>
        <v>837</v>
      </c>
      <c r="AG331" s="52">
        <f t="shared" si="119"/>
        <v>874</v>
      </c>
      <c r="AH331" s="86">
        <f t="shared" si="119"/>
        <v>910</v>
      </c>
      <c r="AI331" s="52">
        <f t="shared" si="119"/>
        <v>947</v>
      </c>
      <c r="AJ331" s="52">
        <f t="shared" si="119"/>
        <v>983</v>
      </c>
      <c r="AK331" s="52">
        <f t="shared" si="119"/>
        <v>1019</v>
      </c>
      <c r="AL331" s="52">
        <f t="shared" si="119"/>
        <v>1056</v>
      </c>
      <c r="AM331" s="82">
        <f t="shared" si="119"/>
        <v>1092</v>
      </c>
      <c r="AN331" s="91">
        <f t="shared" si="116"/>
        <v>1274</v>
      </c>
    </row>
    <row r="332" spans="1:40" x14ac:dyDescent="0.25">
      <c r="A332" s="52">
        <f>'Pokemon Data'!A331</f>
        <v>330</v>
      </c>
      <c r="B332" s="52" t="str">
        <f>'Pokemon Data'!B331</f>
        <v>Flygon</v>
      </c>
      <c r="C332" s="57">
        <f>'Pokemon Data'!E331</f>
        <v>166</v>
      </c>
      <c r="D332" s="57">
        <f>'Pokemon Data'!I331</f>
        <v>137</v>
      </c>
      <c r="E332" s="57">
        <f>'Pokemon Data'!J331</f>
        <v>134</v>
      </c>
      <c r="F332" s="57">
        <f>'Pokemon Data'!K331</f>
        <v>99</v>
      </c>
      <c r="G332" s="57">
        <f t="shared" si="110"/>
        <v>152</v>
      </c>
      <c r="H332" s="57">
        <f t="shared" si="111"/>
        <v>149</v>
      </c>
      <c r="I332" s="57">
        <f t="shared" si="112"/>
        <v>114</v>
      </c>
      <c r="J332" s="82">
        <f t="shared" si="117"/>
        <v>17</v>
      </c>
      <c r="K332" s="52">
        <f t="shared" si="117"/>
        <v>54</v>
      </c>
      <c r="L332" s="52">
        <f t="shared" si="117"/>
        <v>91</v>
      </c>
      <c r="M332" s="52">
        <f t="shared" si="117"/>
        <v>128</v>
      </c>
      <c r="N332" s="86">
        <f t="shared" si="117"/>
        <v>165</v>
      </c>
      <c r="O332" s="52">
        <f t="shared" si="117"/>
        <v>202</v>
      </c>
      <c r="P332" s="52">
        <f t="shared" si="117"/>
        <v>239</v>
      </c>
      <c r="Q332" s="52">
        <f t="shared" si="117"/>
        <v>276</v>
      </c>
      <c r="R332" s="52">
        <f t="shared" si="117"/>
        <v>313</v>
      </c>
      <c r="S332" s="82">
        <f t="shared" si="117"/>
        <v>350</v>
      </c>
      <c r="T332" s="52">
        <f t="shared" si="118"/>
        <v>385</v>
      </c>
      <c r="U332" s="52">
        <f t="shared" si="118"/>
        <v>420</v>
      </c>
      <c r="V332" s="52">
        <f t="shared" si="118"/>
        <v>455</v>
      </c>
      <c r="W332" s="52">
        <f t="shared" si="118"/>
        <v>490</v>
      </c>
      <c r="X332" s="86">
        <f t="shared" si="118"/>
        <v>525</v>
      </c>
      <c r="Y332" s="52">
        <f t="shared" si="118"/>
        <v>560</v>
      </c>
      <c r="Z332" s="52">
        <f t="shared" si="118"/>
        <v>595</v>
      </c>
      <c r="AA332" s="52">
        <f t="shared" si="118"/>
        <v>630</v>
      </c>
      <c r="AB332" s="52">
        <f t="shared" si="118"/>
        <v>665</v>
      </c>
      <c r="AC332" s="82">
        <f t="shared" si="118"/>
        <v>699</v>
      </c>
      <c r="AD332" s="52">
        <f t="shared" si="119"/>
        <v>734</v>
      </c>
      <c r="AE332" s="52">
        <f t="shared" si="119"/>
        <v>770</v>
      </c>
      <c r="AF332" s="52">
        <f t="shared" si="119"/>
        <v>805</v>
      </c>
      <c r="AG332" s="52">
        <f t="shared" si="119"/>
        <v>840</v>
      </c>
      <c r="AH332" s="86">
        <f t="shared" si="119"/>
        <v>875</v>
      </c>
      <c r="AI332" s="52">
        <f t="shared" si="119"/>
        <v>910</v>
      </c>
      <c r="AJ332" s="52">
        <f t="shared" si="119"/>
        <v>945</v>
      </c>
      <c r="AK332" s="52">
        <f t="shared" si="119"/>
        <v>980</v>
      </c>
      <c r="AL332" s="52">
        <f t="shared" si="119"/>
        <v>1015</v>
      </c>
      <c r="AM332" s="82">
        <f t="shared" si="119"/>
        <v>1050</v>
      </c>
      <c r="AN332" s="91">
        <f t="shared" si="116"/>
        <v>1225</v>
      </c>
    </row>
    <row r="333" spans="1:40" x14ac:dyDescent="0.25">
      <c r="A333" s="52">
        <f>'Pokemon Data'!A332</f>
        <v>331</v>
      </c>
      <c r="B333" s="52" t="str">
        <f>'Pokemon Data'!B332</f>
        <v>Cacnea</v>
      </c>
      <c r="C333" s="57">
        <f>'Pokemon Data'!E332</f>
        <v>167</v>
      </c>
      <c r="D333" s="57">
        <f>'Pokemon Data'!I332</f>
        <v>190</v>
      </c>
      <c r="E333" s="57">
        <f>'Pokemon Data'!J332</f>
        <v>205</v>
      </c>
      <c r="F333" s="57">
        <f>'Pokemon Data'!K332</f>
        <v>168</v>
      </c>
      <c r="G333" s="57">
        <f t="shared" si="110"/>
        <v>205</v>
      </c>
      <c r="H333" s="57">
        <f t="shared" si="111"/>
        <v>220</v>
      </c>
      <c r="I333" s="57">
        <f t="shared" si="112"/>
        <v>183</v>
      </c>
      <c r="J333" s="82">
        <f t="shared" si="117"/>
        <v>37</v>
      </c>
      <c r="K333" s="52">
        <f t="shared" si="117"/>
        <v>117</v>
      </c>
      <c r="L333" s="52">
        <f t="shared" si="117"/>
        <v>198</v>
      </c>
      <c r="M333" s="52">
        <f t="shared" si="117"/>
        <v>278</v>
      </c>
      <c r="N333" s="86">
        <f t="shared" si="117"/>
        <v>358</v>
      </c>
      <c r="O333" s="52">
        <f t="shared" si="117"/>
        <v>439</v>
      </c>
      <c r="P333" s="52">
        <f t="shared" si="117"/>
        <v>519</v>
      </c>
      <c r="Q333" s="52">
        <f t="shared" si="117"/>
        <v>599</v>
      </c>
      <c r="R333" s="52">
        <f t="shared" si="117"/>
        <v>680</v>
      </c>
      <c r="S333" s="82">
        <f t="shared" si="117"/>
        <v>760</v>
      </c>
      <c r="T333" s="52">
        <f t="shared" si="118"/>
        <v>836</v>
      </c>
      <c r="U333" s="52">
        <f t="shared" si="118"/>
        <v>912</v>
      </c>
      <c r="V333" s="52">
        <f t="shared" si="118"/>
        <v>988</v>
      </c>
      <c r="W333" s="52">
        <f t="shared" si="118"/>
        <v>1064</v>
      </c>
      <c r="X333" s="86">
        <f t="shared" si="118"/>
        <v>1140</v>
      </c>
      <c r="Y333" s="52">
        <f t="shared" si="118"/>
        <v>1216</v>
      </c>
      <c r="Z333" s="52">
        <f t="shared" si="118"/>
        <v>1292</v>
      </c>
      <c r="AA333" s="52">
        <f t="shared" si="118"/>
        <v>1368</v>
      </c>
      <c r="AB333" s="52">
        <f t="shared" si="118"/>
        <v>1444</v>
      </c>
      <c r="AC333" s="82">
        <f t="shared" si="118"/>
        <v>1520</v>
      </c>
      <c r="AD333" s="52">
        <f t="shared" si="119"/>
        <v>1596</v>
      </c>
      <c r="AE333" s="52">
        <f t="shared" si="119"/>
        <v>1672</v>
      </c>
      <c r="AF333" s="52">
        <f t="shared" si="119"/>
        <v>1748</v>
      </c>
      <c r="AG333" s="52">
        <f t="shared" si="119"/>
        <v>1824</v>
      </c>
      <c r="AH333" s="86">
        <f t="shared" si="119"/>
        <v>1901</v>
      </c>
      <c r="AI333" s="52">
        <f t="shared" si="119"/>
        <v>1977</v>
      </c>
      <c r="AJ333" s="52">
        <f t="shared" si="119"/>
        <v>2053</v>
      </c>
      <c r="AK333" s="52">
        <f t="shared" si="119"/>
        <v>2129</v>
      </c>
      <c r="AL333" s="52">
        <f t="shared" si="119"/>
        <v>2205</v>
      </c>
      <c r="AM333" s="82">
        <f t="shared" si="119"/>
        <v>2281</v>
      </c>
      <c r="AN333" s="91">
        <f t="shared" si="116"/>
        <v>2661</v>
      </c>
    </row>
    <row r="334" spans="1:40" x14ac:dyDescent="0.25">
      <c r="A334" s="52">
        <f>'Pokemon Data'!A333</f>
        <v>332</v>
      </c>
      <c r="B334" s="52" t="str">
        <f>'Pokemon Data'!B333</f>
        <v>Cacturne</v>
      </c>
      <c r="C334" s="57">
        <f>'Pokemon Data'!E333</f>
        <v>167</v>
      </c>
      <c r="D334" s="57">
        <f>'Pokemon Data'!I333</f>
        <v>137</v>
      </c>
      <c r="E334" s="57">
        <f>'Pokemon Data'!J333</f>
        <v>156</v>
      </c>
      <c r="F334" s="57">
        <f>'Pokemon Data'!K333</f>
        <v>74</v>
      </c>
      <c r="G334" s="57">
        <f t="shared" si="110"/>
        <v>152</v>
      </c>
      <c r="H334" s="57">
        <f t="shared" si="111"/>
        <v>171</v>
      </c>
      <c r="I334" s="57">
        <f t="shared" si="112"/>
        <v>89</v>
      </c>
      <c r="J334" s="82">
        <f t="shared" si="117"/>
        <v>17</v>
      </c>
      <c r="K334" s="52">
        <f t="shared" si="117"/>
        <v>55</v>
      </c>
      <c r="L334" s="52">
        <f t="shared" si="117"/>
        <v>92</v>
      </c>
      <c r="M334" s="52">
        <f t="shared" si="117"/>
        <v>130</v>
      </c>
      <c r="N334" s="86">
        <f t="shared" si="117"/>
        <v>167</v>
      </c>
      <c r="O334" s="52">
        <f t="shared" si="117"/>
        <v>205</v>
      </c>
      <c r="P334" s="52">
        <f t="shared" si="117"/>
        <v>242</v>
      </c>
      <c r="Q334" s="52">
        <f t="shared" si="117"/>
        <v>280</v>
      </c>
      <c r="R334" s="52">
        <f t="shared" si="117"/>
        <v>317</v>
      </c>
      <c r="S334" s="82">
        <f t="shared" si="117"/>
        <v>355</v>
      </c>
      <c r="T334" s="52">
        <f t="shared" si="118"/>
        <v>390</v>
      </c>
      <c r="U334" s="52">
        <f t="shared" si="118"/>
        <v>425</v>
      </c>
      <c r="V334" s="52">
        <f t="shared" si="118"/>
        <v>461</v>
      </c>
      <c r="W334" s="52">
        <f t="shared" si="118"/>
        <v>496</v>
      </c>
      <c r="X334" s="86">
        <f t="shared" si="118"/>
        <v>532</v>
      </c>
      <c r="Y334" s="52">
        <f t="shared" si="118"/>
        <v>567</v>
      </c>
      <c r="Z334" s="52">
        <f t="shared" si="118"/>
        <v>603</v>
      </c>
      <c r="AA334" s="52">
        <f t="shared" si="118"/>
        <v>638</v>
      </c>
      <c r="AB334" s="52">
        <f t="shared" si="118"/>
        <v>674</v>
      </c>
      <c r="AC334" s="82">
        <f t="shared" si="118"/>
        <v>709</v>
      </c>
      <c r="AD334" s="52">
        <f t="shared" si="119"/>
        <v>745</v>
      </c>
      <c r="AE334" s="52">
        <f t="shared" si="119"/>
        <v>780</v>
      </c>
      <c r="AF334" s="52">
        <f t="shared" si="119"/>
        <v>816</v>
      </c>
      <c r="AG334" s="52">
        <f t="shared" si="119"/>
        <v>851</v>
      </c>
      <c r="AH334" s="86">
        <f t="shared" si="119"/>
        <v>887</v>
      </c>
      <c r="AI334" s="52">
        <f t="shared" si="119"/>
        <v>922</v>
      </c>
      <c r="AJ334" s="52">
        <f t="shared" si="119"/>
        <v>958</v>
      </c>
      <c r="AK334" s="52">
        <f t="shared" si="119"/>
        <v>993</v>
      </c>
      <c r="AL334" s="52">
        <f t="shared" si="119"/>
        <v>1029</v>
      </c>
      <c r="AM334" s="82">
        <f t="shared" si="119"/>
        <v>1064</v>
      </c>
      <c r="AN334" s="91">
        <f t="shared" si="116"/>
        <v>1242</v>
      </c>
    </row>
    <row r="335" spans="1:40" x14ac:dyDescent="0.25">
      <c r="A335" s="52">
        <f>'Pokemon Data'!A334</f>
        <v>333</v>
      </c>
      <c r="B335" s="52" t="str">
        <f>'Pokemon Data'!B334</f>
        <v>Swablu</v>
      </c>
      <c r="C335" s="57">
        <f>'Pokemon Data'!E334</f>
        <v>168</v>
      </c>
      <c r="D335" s="57">
        <f>'Pokemon Data'!I334</f>
        <v>172</v>
      </c>
      <c r="E335" s="57">
        <f>'Pokemon Data'!J334</f>
        <v>221</v>
      </c>
      <c r="F335" s="57">
        <f>'Pokemon Data'!K334</f>
        <v>115</v>
      </c>
      <c r="G335" s="57">
        <f t="shared" si="110"/>
        <v>187</v>
      </c>
      <c r="H335" s="57">
        <f t="shared" si="111"/>
        <v>236</v>
      </c>
      <c r="I335" s="57">
        <f t="shared" si="112"/>
        <v>130</v>
      </c>
      <c r="J335" s="82">
        <f t="shared" si="117"/>
        <v>32</v>
      </c>
      <c r="K335" s="52">
        <f t="shared" si="117"/>
        <v>101</v>
      </c>
      <c r="L335" s="52">
        <f t="shared" si="117"/>
        <v>171</v>
      </c>
      <c r="M335" s="52">
        <f t="shared" si="117"/>
        <v>240</v>
      </c>
      <c r="N335" s="86">
        <f t="shared" si="117"/>
        <v>309</v>
      </c>
      <c r="O335" s="52">
        <f t="shared" si="117"/>
        <v>379</v>
      </c>
      <c r="P335" s="52">
        <f t="shared" si="117"/>
        <v>448</v>
      </c>
      <c r="Q335" s="52">
        <f t="shared" si="117"/>
        <v>518</v>
      </c>
      <c r="R335" s="52">
        <f t="shared" si="117"/>
        <v>587</v>
      </c>
      <c r="S335" s="82">
        <f t="shared" si="117"/>
        <v>656</v>
      </c>
      <c r="T335" s="52">
        <f t="shared" si="118"/>
        <v>722</v>
      </c>
      <c r="U335" s="52">
        <f t="shared" si="118"/>
        <v>788</v>
      </c>
      <c r="V335" s="52">
        <f t="shared" si="118"/>
        <v>853</v>
      </c>
      <c r="W335" s="52">
        <f t="shared" si="118"/>
        <v>919</v>
      </c>
      <c r="X335" s="86">
        <f t="shared" si="118"/>
        <v>985</v>
      </c>
      <c r="Y335" s="52">
        <f t="shared" si="118"/>
        <v>1050</v>
      </c>
      <c r="Z335" s="52">
        <f t="shared" si="118"/>
        <v>1116</v>
      </c>
      <c r="AA335" s="52">
        <f t="shared" si="118"/>
        <v>1181</v>
      </c>
      <c r="AB335" s="52">
        <f t="shared" si="118"/>
        <v>1247</v>
      </c>
      <c r="AC335" s="82">
        <f t="shared" si="118"/>
        <v>1313</v>
      </c>
      <c r="AD335" s="52">
        <f t="shared" si="119"/>
        <v>1378</v>
      </c>
      <c r="AE335" s="52">
        <f t="shared" si="119"/>
        <v>1444</v>
      </c>
      <c r="AF335" s="52">
        <f t="shared" si="119"/>
        <v>1510</v>
      </c>
      <c r="AG335" s="52">
        <f t="shared" si="119"/>
        <v>1575</v>
      </c>
      <c r="AH335" s="86">
        <f t="shared" si="119"/>
        <v>1641</v>
      </c>
      <c r="AI335" s="52">
        <f t="shared" si="119"/>
        <v>1707</v>
      </c>
      <c r="AJ335" s="52">
        <f t="shared" si="119"/>
        <v>1772</v>
      </c>
      <c r="AK335" s="52">
        <f t="shared" si="119"/>
        <v>1838</v>
      </c>
      <c r="AL335" s="52">
        <f t="shared" si="119"/>
        <v>1904</v>
      </c>
      <c r="AM335" s="82">
        <f t="shared" si="119"/>
        <v>1970</v>
      </c>
      <c r="AN335" s="91">
        <f t="shared" si="116"/>
        <v>2298</v>
      </c>
    </row>
    <row r="336" spans="1:40" x14ac:dyDescent="0.25">
      <c r="A336" s="52">
        <f>'Pokemon Data'!A335</f>
        <v>334</v>
      </c>
      <c r="B336" s="52" t="str">
        <f>'Pokemon Data'!B335</f>
        <v>Altaria</v>
      </c>
      <c r="C336" s="57">
        <f>'Pokemon Data'!E335</f>
        <v>168</v>
      </c>
      <c r="D336" s="57">
        <f>'Pokemon Data'!I335</f>
        <v>128</v>
      </c>
      <c r="E336" s="57">
        <f>'Pokemon Data'!J335</f>
        <v>76</v>
      </c>
      <c r="F336" s="57">
        <f>'Pokemon Data'!K335</f>
        <v>132</v>
      </c>
      <c r="G336" s="57">
        <f t="shared" si="110"/>
        <v>143</v>
      </c>
      <c r="H336" s="57">
        <f t="shared" si="111"/>
        <v>91</v>
      </c>
      <c r="I336" s="57">
        <f t="shared" si="112"/>
        <v>147</v>
      </c>
      <c r="J336" s="82">
        <f t="shared" si="117"/>
        <v>11</v>
      </c>
      <c r="K336" s="52">
        <f t="shared" si="117"/>
        <v>36</v>
      </c>
      <c r="L336" s="52">
        <f t="shared" si="117"/>
        <v>61</v>
      </c>
      <c r="M336" s="52">
        <f t="shared" si="117"/>
        <v>86</v>
      </c>
      <c r="N336" s="86">
        <f t="shared" si="117"/>
        <v>111</v>
      </c>
      <c r="O336" s="52">
        <f t="shared" si="117"/>
        <v>136</v>
      </c>
      <c r="P336" s="52">
        <f t="shared" si="117"/>
        <v>160</v>
      </c>
      <c r="Q336" s="52">
        <f t="shared" si="117"/>
        <v>185</v>
      </c>
      <c r="R336" s="52">
        <f t="shared" si="117"/>
        <v>210</v>
      </c>
      <c r="S336" s="82">
        <f t="shared" si="117"/>
        <v>235</v>
      </c>
      <c r="T336" s="52">
        <f t="shared" si="118"/>
        <v>259</v>
      </c>
      <c r="U336" s="52">
        <f t="shared" si="118"/>
        <v>282</v>
      </c>
      <c r="V336" s="52">
        <f t="shared" si="118"/>
        <v>306</v>
      </c>
      <c r="W336" s="52">
        <f t="shared" si="118"/>
        <v>329</v>
      </c>
      <c r="X336" s="86">
        <f t="shared" si="118"/>
        <v>353</v>
      </c>
      <c r="Y336" s="52">
        <f t="shared" si="118"/>
        <v>376</v>
      </c>
      <c r="Z336" s="52">
        <f t="shared" si="118"/>
        <v>400</v>
      </c>
      <c r="AA336" s="52">
        <f t="shared" si="118"/>
        <v>423</v>
      </c>
      <c r="AB336" s="52">
        <f t="shared" si="118"/>
        <v>447</v>
      </c>
      <c r="AC336" s="82">
        <f t="shared" si="118"/>
        <v>470</v>
      </c>
      <c r="AD336" s="52">
        <f t="shared" si="119"/>
        <v>494</v>
      </c>
      <c r="AE336" s="52">
        <f t="shared" si="119"/>
        <v>517</v>
      </c>
      <c r="AF336" s="52">
        <f t="shared" si="119"/>
        <v>541</v>
      </c>
      <c r="AG336" s="52">
        <f t="shared" si="119"/>
        <v>565</v>
      </c>
      <c r="AH336" s="86">
        <f t="shared" si="119"/>
        <v>588</v>
      </c>
      <c r="AI336" s="52">
        <f t="shared" si="119"/>
        <v>612</v>
      </c>
      <c r="AJ336" s="52">
        <f t="shared" si="119"/>
        <v>635</v>
      </c>
      <c r="AK336" s="52">
        <f t="shared" si="119"/>
        <v>659</v>
      </c>
      <c r="AL336" s="52">
        <f t="shared" si="119"/>
        <v>682</v>
      </c>
      <c r="AM336" s="82">
        <f t="shared" si="119"/>
        <v>706</v>
      </c>
      <c r="AN336" s="91">
        <f t="shared" si="116"/>
        <v>824</v>
      </c>
    </row>
    <row r="337" spans="1:40" x14ac:dyDescent="0.25">
      <c r="A337" s="52">
        <f>'Pokemon Data'!A336</f>
        <v>335</v>
      </c>
      <c r="B337" s="52" t="str">
        <f>'Pokemon Data'!B336</f>
        <v>Zangoose</v>
      </c>
      <c r="C337" s="57">
        <f>'Pokemon Data'!E336</f>
        <v>169</v>
      </c>
      <c r="D337" s="57">
        <f>'Pokemon Data'!I336</f>
        <v>181</v>
      </c>
      <c r="E337" s="57">
        <f>'Pokemon Data'!J336</f>
        <v>141</v>
      </c>
      <c r="F337" s="57">
        <f>'Pokemon Data'!K336</f>
        <v>201</v>
      </c>
      <c r="G337" s="57">
        <f t="shared" si="110"/>
        <v>196</v>
      </c>
      <c r="H337" s="57">
        <f t="shared" si="111"/>
        <v>156</v>
      </c>
      <c r="I337" s="57">
        <f t="shared" si="112"/>
        <v>216</v>
      </c>
      <c r="J337" s="82">
        <f t="shared" si="117"/>
        <v>28</v>
      </c>
      <c r="K337" s="52">
        <f t="shared" si="117"/>
        <v>88</v>
      </c>
      <c r="L337" s="52">
        <f t="shared" si="117"/>
        <v>149</v>
      </c>
      <c r="M337" s="52">
        <f t="shared" si="117"/>
        <v>209</v>
      </c>
      <c r="N337" s="86">
        <f t="shared" si="117"/>
        <v>270</v>
      </c>
      <c r="O337" s="52">
        <f t="shared" si="117"/>
        <v>330</v>
      </c>
      <c r="P337" s="52">
        <f t="shared" si="117"/>
        <v>391</v>
      </c>
      <c r="Q337" s="52">
        <f t="shared" si="117"/>
        <v>451</v>
      </c>
      <c r="R337" s="52">
        <f t="shared" si="117"/>
        <v>512</v>
      </c>
      <c r="S337" s="82">
        <f t="shared" si="117"/>
        <v>572</v>
      </c>
      <c r="T337" s="52">
        <f t="shared" si="118"/>
        <v>630</v>
      </c>
      <c r="U337" s="52">
        <f t="shared" si="118"/>
        <v>687</v>
      </c>
      <c r="V337" s="52">
        <f t="shared" si="118"/>
        <v>744</v>
      </c>
      <c r="W337" s="52">
        <f t="shared" si="118"/>
        <v>801</v>
      </c>
      <c r="X337" s="86">
        <f t="shared" si="118"/>
        <v>859</v>
      </c>
      <c r="Y337" s="52">
        <f t="shared" si="118"/>
        <v>916</v>
      </c>
      <c r="Z337" s="52">
        <f t="shared" si="118"/>
        <v>973</v>
      </c>
      <c r="AA337" s="52">
        <f t="shared" si="118"/>
        <v>1031</v>
      </c>
      <c r="AB337" s="52">
        <f t="shared" si="118"/>
        <v>1088</v>
      </c>
      <c r="AC337" s="82">
        <f t="shared" si="118"/>
        <v>1145</v>
      </c>
      <c r="AD337" s="52">
        <f t="shared" si="119"/>
        <v>1202</v>
      </c>
      <c r="AE337" s="52">
        <f t="shared" si="119"/>
        <v>1260</v>
      </c>
      <c r="AF337" s="52">
        <f t="shared" si="119"/>
        <v>1317</v>
      </c>
      <c r="AG337" s="52">
        <f t="shared" si="119"/>
        <v>1374</v>
      </c>
      <c r="AH337" s="86">
        <f t="shared" si="119"/>
        <v>1432</v>
      </c>
      <c r="AI337" s="52">
        <f t="shared" si="119"/>
        <v>1489</v>
      </c>
      <c r="AJ337" s="52">
        <f t="shared" si="119"/>
        <v>1546</v>
      </c>
      <c r="AK337" s="52">
        <f t="shared" si="119"/>
        <v>1603</v>
      </c>
      <c r="AL337" s="52">
        <f t="shared" si="119"/>
        <v>1661</v>
      </c>
      <c r="AM337" s="82">
        <f t="shared" si="119"/>
        <v>1718</v>
      </c>
      <c r="AN337" s="91">
        <f t="shared" si="116"/>
        <v>2004</v>
      </c>
    </row>
    <row r="338" spans="1:40" x14ac:dyDescent="0.25">
      <c r="A338" s="52">
        <f>'Pokemon Data'!A337</f>
        <v>336</v>
      </c>
      <c r="B338" s="52" t="str">
        <f>'Pokemon Data'!B337</f>
        <v>Seviper</v>
      </c>
      <c r="C338" s="57">
        <f>'Pokemon Data'!E337</f>
        <v>170</v>
      </c>
      <c r="D338" s="57">
        <f>'Pokemon Data'!I337</f>
        <v>177</v>
      </c>
      <c r="E338" s="57">
        <f>'Pokemon Data'!J337</f>
        <v>222</v>
      </c>
      <c r="F338" s="57">
        <f>'Pokemon Data'!K337</f>
        <v>124</v>
      </c>
      <c r="G338" s="57">
        <f t="shared" si="110"/>
        <v>192</v>
      </c>
      <c r="H338" s="57">
        <f t="shared" si="111"/>
        <v>237</v>
      </c>
      <c r="I338" s="57">
        <f t="shared" si="112"/>
        <v>139</v>
      </c>
      <c r="J338" s="82">
        <f t="shared" si="117"/>
        <v>34</v>
      </c>
      <c r="K338" s="52">
        <f t="shared" si="117"/>
        <v>107</v>
      </c>
      <c r="L338" s="52">
        <f t="shared" si="117"/>
        <v>180</v>
      </c>
      <c r="M338" s="52">
        <f t="shared" si="117"/>
        <v>253</v>
      </c>
      <c r="N338" s="86">
        <f t="shared" si="117"/>
        <v>326</v>
      </c>
      <c r="O338" s="52">
        <f t="shared" si="117"/>
        <v>399</v>
      </c>
      <c r="P338" s="52">
        <f t="shared" si="117"/>
        <v>472</v>
      </c>
      <c r="Q338" s="52">
        <f t="shared" si="117"/>
        <v>545</v>
      </c>
      <c r="R338" s="52">
        <f t="shared" si="117"/>
        <v>618</v>
      </c>
      <c r="S338" s="82">
        <f t="shared" si="117"/>
        <v>691</v>
      </c>
      <c r="T338" s="52">
        <f t="shared" si="118"/>
        <v>760</v>
      </c>
      <c r="U338" s="52">
        <f t="shared" si="118"/>
        <v>829</v>
      </c>
      <c r="V338" s="52">
        <f t="shared" si="118"/>
        <v>898</v>
      </c>
      <c r="W338" s="52">
        <f t="shared" si="118"/>
        <v>967</v>
      </c>
      <c r="X338" s="86">
        <f t="shared" si="118"/>
        <v>1036</v>
      </c>
      <c r="Y338" s="52">
        <f t="shared" si="118"/>
        <v>1105</v>
      </c>
      <c r="Z338" s="52">
        <f t="shared" si="118"/>
        <v>1174</v>
      </c>
      <c r="AA338" s="52">
        <f t="shared" si="118"/>
        <v>1243</v>
      </c>
      <c r="AB338" s="52">
        <f t="shared" si="118"/>
        <v>1312</v>
      </c>
      <c r="AC338" s="82">
        <f t="shared" si="118"/>
        <v>1381</v>
      </c>
      <c r="AD338" s="52">
        <f t="shared" si="119"/>
        <v>1450</v>
      </c>
      <c r="AE338" s="52">
        <f t="shared" si="119"/>
        <v>1519</v>
      </c>
      <c r="AF338" s="52">
        <f t="shared" si="119"/>
        <v>1589</v>
      </c>
      <c r="AG338" s="52">
        <f t="shared" si="119"/>
        <v>1658</v>
      </c>
      <c r="AH338" s="86">
        <f t="shared" si="119"/>
        <v>1727</v>
      </c>
      <c r="AI338" s="52">
        <f t="shared" si="119"/>
        <v>1796</v>
      </c>
      <c r="AJ338" s="52">
        <f t="shared" si="119"/>
        <v>1865</v>
      </c>
      <c r="AK338" s="52">
        <f t="shared" si="119"/>
        <v>1934</v>
      </c>
      <c r="AL338" s="52">
        <f t="shared" si="119"/>
        <v>2003</v>
      </c>
      <c r="AM338" s="82">
        <f t="shared" si="119"/>
        <v>2072</v>
      </c>
      <c r="AN338" s="91">
        <f t="shared" si="116"/>
        <v>2418</v>
      </c>
    </row>
    <row r="339" spans="1:40" x14ac:dyDescent="0.25">
      <c r="A339" s="52">
        <f>'Pokemon Data'!A338</f>
        <v>337</v>
      </c>
      <c r="B339" s="52" t="str">
        <f>'Pokemon Data'!B338</f>
        <v>Lunatone</v>
      </c>
      <c r="C339" s="57">
        <f>'Pokemon Data'!E338</f>
        <v>171</v>
      </c>
      <c r="D339" s="57">
        <f>'Pokemon Data'!I338</f>
        <v>177</v>
      </c>
      <c r="E339" s="57">
        <f>'Pokemon Data'!J338</f>
        <v>196</v>
      </c>
      <c r="F339" s="57">
        <f>'Pokemon Data'!K338</f>
        <v>118</v>
      </c>
      <c r="G339" s="57">
        <f t="shared" si="110"/>
        <v>192</v>
      </c>
      <c r="H339" s="57">
        <f t="shared" si="111"/>
        <v>211</v>
      </c>
      <c r="I339" s="57">
        <f t="shared" si="112"/>
        <v>133</v>
      </c>
      <c r="J339" s="82">
        <f t="shared" ref="J339:S349" si="120">MAX(10,INT(SQRT($G339*$I339)*$H339*J$1^2/10))</f>
        <v>29</v>
      </c>
      <c r="K339" s="52">
        <f t="shared" si="120"/>
        <v>93</v>
      </c>
      <c r="L339" s="52">
        <f t="shared" si="120"/>
        <v>156</v>
      </c>
      <c r="M339" s="52">
        <f t="shared" si="120"/>
        <v>220</v>
      </c>
      <c r="N339" s="86">
        <f t="shared" si="120"/>
        <v>284</v>
      </c>
      <c r="O339" s="52">
        <f t="shared" si="120"/>
        <v>347</v>
      </c>
      <c r="P339" s="52">
        <f t="shared" si="120"/>
        <v>411</v>
      </c>
      <c r="Q339" s="52">
        <f t="shared" si="120"/>
        <v>474</v>
      </c>
      <c r="R339" s="52">
        <f t="shared" si="120"/>
        <v>538</v>
      </c>
      <c r="S339" s="82">
        <f t="shared" si="120"/>
        <v>601</v>
      </c>
      <c r="T339" s="52">
        <f t="shared" ref="T339:AC349" si="121">MAX(10,INT(SQRT($G339*$I339)*$H339*T$1^2/10))</f>
        <v>662</v>
      </c>
      <c r="U339" s="52">
        <f t="shared" si="121"/>
        <v>722</v>
      </c>
      <c r="V339" s="52">
        <f t="shared" si="121"/>
        <v>782</v>
      </c>
      <c r="W339" s="52">
        <f t="shared" si="121"/>
        <v>842</v>
      </c>
      <c r="X339" s="86">
        <f t="shared" si="121"/>
        <v>902</v>
      </c>
      <c r="Y339" s="52">
        <f t="shared" si="121"/>
        <v>962</v>
      </c>
      <c r="Z339" s="52">
        <f t="shared" si="121"/>
        <v>1022</v>
      </c>
      <c r="AA339" s="52">
        <f t="shared" si="121"/>
        <v>1083</v>
      </c>
      <c r="AB339" s="52">
        <f t="shared" si="121"/>
        <v>1143</v>
      </c>
      <c r="AC339" s="82">
        <f t="shared" si="121"/>
        <v>1203</v>
      </c>
      <c r="AD339" s="52">
        <f t="shared" ref="AD339:AM349" si="122">MAX(10,INT(SQRT($G339*$I339)*$H339*AD$1^2/10))</f>
        <v>1263</v>
      </c>
      <c r="AE339" s="52">
        <f t="shared" si="122"/>
        <v>1323</v>
      </c>
      <c r="AF339" s="52">
        <f t="shared" si="122"/>
        <v>1383</v>
      </c>
      <c r="AG339" s="52">
        <f t="shared" si="122"/>
        <v>1444</v>
      </c>
      <c r="AH339" s="86">
        <f t="shared" si="122"/>
        <v>1504</v>
      </c>
      <c r="AI339" s="52">
        <f t="shared" si="122"/>
        <v>1564</v>
      </c>
      <c r="AJ339" s="52">
        <f t="shared" si="122"/>
        <v>1624</v>
      </c>
      <c r="AK339" s="52">
        <f t="shared" si="122"/>
        <v>1684</v>
      </c>
      <c r="AL339" s="52">
        <f t="shared" si="122"/>
        <v>1745</v>
      </c>
      <c r="AM339" s="82">
        <f t="shared" si="122"/>
        <v>1805</v>
      </c>
      <c r="AN339" s="91">
        <f t="shared" si="116"/>
        <v>2105</v>
      </c>
    </row>
    <row r="340" spans="1:40" x14ac:dyDescent="0.25">
      <c r="A340" s="52">
        <f>'Pokemon Data'!A339</f>
        <v>338</v>
      </c>
      <c r="B340" s="52" t="str">
        <f>'Pokemon Data'!B339</f>
        <v>Solrock</v>
      </c>
      <c r="C340" s="57">
        <f>'Pokemon Data'!E339</f>
        <v>172</v>
      </c>
      <c r="D340" s="57">
        <f>'Pokemon Data'!I339</f>
        <v>207</v>
      </c>
      <c r="E340" s="57">
        <f>'Pokemon Data'!J339</f>
        <v>178</v>
      </c>
      <c r="F340" s="57">
        <f>'Pokemon Data'!K339</f>
        <v>153</v>
      </c>
      <c r="G340" s="57">
        <f t="shared" si="110"/>
        <v>222</v>
      </c>
      <c r="H340" s="57">
        <f t="shared" si="111"/>
        <v>193</v>
      </c>
      <c r="I340" s="57">
        <f t="shared" si="112"/>
        <v>168</v>
      </c>
      <c r="J340" s="82">
        <f t="shared" si="120"/>
        <v>32</v>
      </c>
      <c r="K340" s="52">
        <f t="shared" si="120"/>
        <v>103</v>
      </c>
      <c r="L340" s="52">
        <f t="shared" si="120"/>
        <v>173</v>
      </c>
      <c r="M340" s="52">
        <f t="shared" si="120"/>
        <v>243</v>
      </c>
      <c r="N340" s="86">
        <f t="shared" si="120"/>
        <v>314</v>
      </c>
      <c r="O340" s="52">
        <f t="shared" si="120"/>
        <v>384</v>
      </c>
      <c r="P340" s="52">
        <f t="shared" si="120"/>
        <v>454</v>
      </c>
      <c r="Q340" s="52">
        <f t="shared" si="120"/>
        <v>524</v>
      </c>
      <c r="R340" s="52">
        <f t="shared" si="120"/>
        <v>595</v>
      </c>
      <c r="S340" s="82">
        <f t="shared" si="120"/>
        <v>665</v>
      </c>
      <c r="T340" s="52">
        <f t="shared" si="121"/>
        <v>731</v>
      </c>
      <c r="U340" s="52">
        <f t="shared" si="121"/>
        <v>798</v>
      </c>
      <c r="V340" s="52">
        <f t="shared" si="121"/>
        <v>864</v>
      </c>
      <c r="W340" s="52">
        <f t="shared" si="121"/>
        <v>931</v>
      </c>
      <c r="X340" s="86">
        <f t="shared" si="121"/>
        <v>997</v>
      </c>
      <c r="Y340" s="52">
        <f t="shared" si="121"/>
        <v>1064</v>
      </c>
      <c r="Z340" s="52">
        <f t="shared" si="121"/>
        <v>1130</v>
      </c>
      <c r="AA340" s="52">
        <f t="shared" si="121"/>
        <v>1197</v>
      </c>
      <c r="AB340" s="52">
        <f t="shared" si="121"/>
        <v>1263</v>
      </c>
      <c r="AC340" s="82">
        <f t="shared" si="121"/>
        <v>1330</v>
      </c>
      <c r="AD340" s="52">
        <f t="shared" si="122"/>
        <v>1396</v>
      </c>
      <c r="AE340" s="52">
        <f t="shared" si="122"/>
        <v>1463</v>
      </c>
      <c r="AF340" s="52">
        <f t="shared" si="122"/>
        <v>1529</v>
      </c>
      <c r="AG340" s="52">
        <f t="shared" si="122"/>
        <v>1596</v>
      </c>
      <c r="AH340" s="86">
        <f t="shared" si="122"/>
        <v>1662</v>
      </c>
      <c r="AI340" s="52">
        <f t="shared" si="122"/>
        <v>1729</v>
      </c>
      <c r="AJ340" s="52">
        <f t="shared" si="122"/>
        <v>1795</v>
      </c>
      <c r="AK340" s="52">
        <f t="shared" si="122"/>
        <v>1862</v>
      </c>
      <c r="AL340" s="52">
        <f t="shared" si="122"/>
        <v>1928</v>
      </c>
      <c r="AM340" s="82">
        <f t="shared" si="122"/>
        <v>1995</v>
      </c>
      <c r="AN340" s="91">
        <f t="shared" si="116"/>
        <v>2327</v>
      </c>
    </row>
    <row r="341" spans="1:40" x14ac:dyDescent="0.25">
      <c r="A341" s="52">
        <f>'Pokemon Data'!A340</f>
        <v>339</v>
      </c>
      <c r="B341" s="52" t="str">
        <f>'Pokemon Data'!B340</f>
        <v>Barboach</v>
      </c>
      <c r="C341" s="57">
        <f>'Pokemon Data'!E340</f>
        <v>173</v>
      </c>
      <c r="D341" s="57">
        <f>'Pokemon Data'!I340</f>
        <v>207</v>
      </c>
      <c r="E341" s="57">
        <f>'Pokemon Data'!J340</f>
        <v>178</v>
      </c>
      <c r="F341" s="57">
        <f>'Pokemon Data'!K340</f>
        <v>153</v>
      </c>
      <c r="G341" s="57">
        <f t="shared" si="110"/>
        <v>222</v>
      </c>
      <c r="H341" s="57">
        <f t="shared" si="111"/>
        <v>193</v>
      </c>
      <c r="I341" s="57">
        <f t="shared" si="112"/>
        <v>168</v>
      </c>
      <c r="J341" s="82">
        <f t="shared" si="120"/>
        <v>32</v>
      </c>
      <c r="K341" s="52">
        <f t="shared" si="120"/>
        <v>103</v>
      </c>
      <c r="L341" s="52">
        <f t="shared" si="120"/>
        <v>173</v>
      </c>
      <c r="M341" s="52">
        <f t="shared" si="120"/>
        <v>243</v>
      </c>
      <c r="N341" s="86">
        <f t="shared" si="120"/>
        <v>314</v>
      </c>
      <c r="O341" s="52">
        <f t="shared" si="120"/>
        <v>384</v>
      </c>
      <c r="P341" s="52">
        <f t="shared" si="120"/>
        <v>454</v>
      </c>
      <c r="Q341" s="52">
        <f t="shared" si="120"/>
        <v>524</v>
      </c>
      <c r="R341" s="52">
        <f t="shared" si="120"/>
        <v>595</v>
      </c>
      <c r="S341" s="82">
        <f t="shared" si="120"/>
        <v>665</v>
      </c>
      <c r="T341" s="52">
        <f t="shared" si="121"/>
        <v>731</v>
      </c>
      <c r="U341" s="52">
        <f t="shared" si="121"/>
        <v>798</v>
      </c>
      <c r="V341" s="52">
        <f t="shared" si="121"/>
        <v>864</v>
      </c>
      <c r="W341" s="52">
        <f t="shared" si="121"/>
        <v>931</v>
      </c>
      <c r="X341" s="86">
        <f t="shared" si="121"/>
        <v>997</v>
      </c>
      <c r="Y341" s="52">
        <f t="shared" si="121"/>
        <v>1064</v>
      </c>
      <c r="Z341" s="52">
        <f t="shared" si="121"/>
        <v>1130</v>
      </c>
      <c r="AA341" s="52">
        <f t="shared" si="121"/>
        <v>1197</v>
      </c>
      <c r="AB341" s="52">
        <f t="shared" si="121"/>
        <v>1263</v>
      </c>
      <c r="AC341" s="82">
        <f t="shared" si="121"/>
        <v>1330</v>
      </c>
      <c r="AD341" s="52">
        <f t="shared" si="122"/>
        <v>1396</v>
      </c>
      <c r="AE341" s="52">
        <f t="shared" si="122"/>
        <v>1463</v>
      </c>
      <c r="AF341" s="52">
        <f t="shared" si="122"/>
        <v>1529</v>
      </c>
      <c r="AG341" s="52">
        <f t="shared" si="122"/>
        <v>1596</v>
      </c>
      <c r="AH341" s="86">
        <f t="shared" si="122"/>
        <v>1662</v>
      </c>
      <c r="AI341" s="52">
        <f t="shared" si="122"/>
        <v>1729</v>
      </c>
      <c r="AJ341" s="52">
        <f t="shared" si="122"/>
        <v>1795</v>
      </c>
      <c r="AK341" s="52">
        <f t="shared" si="122"/>
        <v>1862</v>
      </c>
      <c r="AL341" s="52">
        <f t="shared" si="122"/>
        <v>1928</v>
      </c>
      <c r="AM341" s="82">
        <f t="shared" si="122"/>
        <v>1995</v>
      </c>
      <c r="AN341" s="91">
        <f t="shared" si="116"/>
        <v>2327</v>
      </c>
    </row>
    <row r="342" spans="1:40" x14ac:dyDescent="0.25">
      <c r="A342" s="52">
        <f>'Pokemon Data'!A341</f>
        <v>340</v>
      </c>
      <c r="B342" s="52" t="str">
        <f>'Pokemon Data'!B341</f>
        <v>Whiscash</v>
      </c>
      <c r="C342" s="57">
        <f>'Pokemon Data'!E341</f>
        <v>173</v>
      </c>
      <c r="D342" s="57">
        <f>'Pokemon Data'!I341</f>
        <v>137</v>
      </c>
      <c r="E342" s="57">
        <f>'Pokemon Data'!J341</f>
        <v>93</v>
      </c>
      <c r="F342" s="57">
        <f>'Pokemon Data'!K341</f>
        <v>82</v>
      </c>
      <c r="G342" s="57">
        <f t="shared" si="110"/>
        <v>152</v>
      </c>
      <c r="H342" s="57">
        <f t="shared" si="111"/>
        <v>108</v>
      </c>
      <c r="I342" s="57">
        <f t="shared" si="112"/>
        <v>97</v>
      </c>
      <c r="J342" s="82">
        <f t="shared" si="120"/>
        <v>11</v>
      </c>
      <c r="K342" s="52">
        <f t="shared" si="120"/>
        <v>36</v>
      </c>
      <c r="L342" s="52">
        <f t="shared" si="120"/>
        <v>61</v>
      </c>
      <c r="M342" s="52">
        <f t="shared" si="120"/>
        <v>85</v>
      </c>
      <c r="N342" s="86">
        <f t="shared" si="120"/>
        <v>110</v>
      </c>
      <c r="O342" s="52">
        <f t="shared" si="120"/>
        <v>135</v>
      </c>
      <c r="P342" s="52">
        <f t="shared" si="120"/>
        <v>159</v>
      </c>
      <c r="Q342" s="52">
        <f t="shared" si="120"/>
        <v>184</v>
      </c>
      <c r="R342" s="52">
        <f t="shared" si="120"/>
        <v>209</v>
      </c>
      <c r="S342" s="82">
        <f t="shared" si="120"/>
        <v>234</v>
      </c>
      <c r="T342" s="52">
        <f t="shared" si="121"/>
        <v>257</v>
      </c>
      <c r="U342" s="52">
        <f t="shared" si="121"/>
        <v>280</v>
      </c>
      <c r="V342" s="52">
        <f t="shared" si="121"/>
        <v>304</v>
      </c>
      <c r="W342" s="52">
        <f t="shared" si="121"/>
        <v>327</v>
      </c>
      <c r="X342" s="86">
        <f t="shared" si="121"/>
        <v>351</v>
      </c>
      <c r="Y342" s="52">
        <f t="shared" si="121"/>
        <v>374</v>
      </c>
      <c r="Z342" s="52">
        <f t="shared" si="121"/>
        <v>397</v>
      </c>
      <c r="AA342" s="52">
        <f t="shared" si="121"/>
        <v>421</v>
      </c>
      <c r="AB342" s="52">
        <f t="shared" si="121"/>
        <v>444</v>
      </c>
      <c r="AC342" s="82">
        <f t="shared" si="121"/>
        <v>468</v>
      </c>
      <c r="AD342" s="52">
        <f t="shared" si="122"/>
        <v>491</v>
      </c>
      <c r="AE342" s="52">
        <f t="shared" si="122"/>
        <v>514</v>
      </c>
      <c r="AF342" s="52">
        <f t="shared" si="122"/>
        <v>538</v>
      </c>
      <c r="AG342" s="52">
        <f t="shared" si="122"/>
        <v>561</v>
      </c>
      <c r="AH342" s="86">
        <f t="shared" si="122"/>
        <v>585</v>
      </c>
      <c r="AI342" s="52">
        <f t="shared" si="122"/>
        <v>608</v>
      </c>
      <c r="AJ342" s="52">
        <f t="shared" si="122"/>
        <v>631</v>
      </c>
      <c r="AK342" s="52">
        <f t="shared" si="122"/>
        <v>655</v>
      </c>
      <c r="AL342" s="52">
        <f t="shared" si="122"/>
        <v>678</v>
      </c>
      <c r="AM342" s="82">
        <f t="shared" si="122"/>
        <v>702</v>
      </c>
      <c r="AN342" s="91">
        <f t="shared" si="116"/>
        <v>819</v>
      </c>
    </row>
    <row r="343" spans="1:40" x14ac:dyDescent="0.25">
      <c r="A343" s="52">
        <f>'Pokemon Data'!A342</f>
        <v>341</v>
      </c>
      <c r="B343" s="52" t="str">
        <f>'Pokemon Data'!B342</f>
        <v>Corphish</v>
      </c>
      <c r="C343" s="57">
        <f>'Pokemon Data'!E342</f>
        <v>174</v>
      </c>
      <c r="D343" s="57">
        <f>'Pokemon Data'!I342</f>
        <v>242</v>
      </c>
      <c r="E343" s="57">
        <f>'Pokemon Data'!J342</f>
        <v>151</v>
      </c>
      <c r="F343" s="57">
        <f>'Pokemon Data'!K342</f>
        <v>141</v>
      </c>
      <c r="G343" s="57">
        <f t="shared" si="110"/>
        <v>257</v>
      </c>
      <c r="H343" s="57">
        <f t="shared" si="111"/>
        <v>166</v>
      </c>
      <c r="I343" s="57">
        <f t="shared" si="112"/>
        <v>156</v>
      </c>
      <c r="J343" s="82">
        <f t="shared" si="120"/>
        <v>29</v>
      </c>
      <c r="K343" s="52">
        <f t="shared" si="120"/>
        <v>92</v>
      </c>
      <c r="L343" s="52">
        <f t="shared" si="120"/>
        <v>154</v>
      </c>
      <c r="M343" s="52">
        <f t="shared" si="120"/>
        <v>217</v>
      </c>
      <c r="N343" s="86">
        <f t="shared" si="120"/>
        <v>280</v>
      </c>
      <c r="O343" s="52">
        <f t="shared" si="120"/>
        <v>342</v>
      </c>
      <c r="P343" s="52">
        <f t="shared" si="120"/>
        <v>405</v>
      </c>
      <c r="Q343" s="52">
        <f t="shared" si="120"/>
        <v>467</v>
      </c>
      <c r="R343" s="52">
        <f t="shared" si="120"/>
        <v>530</v>
      </c>
      <c r="S343" s="82">
        <f t="shared" si="120"/>
        <v>593</v>
      </c>
      <c r="T343" s="52">
        <f t="shared" si="121"/>
        <v>652</v>
      </c>
      <c r="U343" s="52">
        <f t="shared" si="121"/>
        <v>711</v>
      </c>
      <c r="V343" s="52">
        <f t="shared" si="121"/>
        <v>771</v>
      </c>
      <c r="W343" s="52">
        <f t="shared" si="121"/>
        <v>830</v>
      </c>
      <c r="X343" s="86">
        <f t="shared" si="121"/>
        <v>889</v>
      </c>
      <c r="Y343" s="52">
        <f t="shared" si="121"/>
        <v>949</v>
      </c>
      <c r="Z343" s="52">
        <f t="shared" si="121"/>
        <v>1008</v>
      </c>
      <c r="AA343" s="52">
        <f t="shared" si="121"/>
        <v>1067</v>
      </c>
      <c r="AB343" s="52">
        <f t="shared" si="121"/>
        <v>1126</v>
      </c>
      <c r="AC343" s="82">
        <f t="shared" si="121"/>
        <v>1186</v>
      </c>
      <c r="AD343" s="52">
        <f t="shared" si="122"/>
        <v>1245</v>
      </c>
      <c r="AE343" s="52">
        <f t="shared" si="122"/>
        <v>1304</v>
      </c>
      <c r="AF343" s="52">
        <f t="shared" si="122"/>
        <v>1364</v>
      </c>
      <c r="AG343" s="52">
        <f t="shared" si="122"/>
        <v>1423</v>
      </c>
      <c r="AH343" s="86">
        <f t="shared" si="122"/>
        <v>1482</v>
      </c>
      <c r="AI343" s="52">
        <f t="shared" si="122"/>
        <v>1542</v>
      </c>
      <c r="AJ343" s="52">
        <f t="shared" si="122"/>
        <v>1601</v>
      </c>
      <c r="AK343" s="52">
        <f t="shared" si="122"/>
        <v>1660</v>
      </c>
      <c r="AL343" s="52">
        <f t="shared" si="122"/>
        <v>1720</v>
      </c>
      <c r="AM343" s="82">
        <f t="shared" si="122"/>
        <v>1779</v>
      </c>
      <c r="AN343" s="91">
        <f t="shared" si="116"/>
        <v>2075</v>
      </c>
    </row>
    <row r="344" spans="1:40" x14ac:dyDescent="0.25">
      <c r="A344" s="52">
        <f>'Pokemon Data'!A343</f>
        <v>342</v>
      </c>
      <c r="B344" s="52" t="str">
        <f>'Pokemon Data'!B343</f>
        <v>Crawdaunt</v>
      </c>
      <c r="C344" s="57">
        <f>'Pokemon Data'!E343</f>
        <v>174</v>
      </c>
      <c r="D344" s="57">
        <f>'Pokemon Data'!I343</f>
        <v>125</v>
      </c>
      <c r="E344" s="57">
        <f>'Pokemon Data'!J343</f>
        <v>141</v>
      </c>
      <c r="F344" s="57">
        <f>'Pokemon Data'!K343</f>
        <v>99</v>
      </c>
      <c r="G344" s="57">
        <f t="shared" si="110"/>
        <v>140</v>
      </c>
      <c r="H344" s="57">
        <f t="shared" si="111"/>
        <v>156</v>
      </c>
      <c r="I344" s="57">
        <f t="shared" si="112"/>
        <v>114</v>
      </c>
      <c r="J344" s="82">
        <f t="shared" si="120"/>
        <v>17</v>
      </c>
      <c r="K344" s="52">
        <f t="shared" si="120"/>
        <v>54</v>
      </c>
      <c r="L344" s="52">
        <f t="shared" si="120"/>
        <v>91</v>
      </c>
      <c r="M344" s="52">
        <f t="shared" si="120"/>
        <v>128</v>
      </c>
      <c r="N344" s="86">
        <f t="shared" si="120"/>
        <v>166</v>
      </c>
      <c r="O344" s="52">
        <f t="shared" si="120"/>
        <v>203</v>
      </c>
      <c r="P344" s="52">
        <f t="shared" si="120"/>
        <v>240</v>
      </c>
      <c r="Q344" s="52">
        <f t="shared" si="120"/>
        <v>277</v>
      </c>
      <c r="R344" s="52">
        <f t="shared" si="120"/>
        <v>314</v>
      </c>
      <c r="S344" s="82">
        <f t="shared" si="120"/>
        <v>351</v>
      </c>
      <c r="T344" s="52">
        <f t="shared" si="121"/>
        <v>386</v>
      </c>
      <c r="U344" s="52">
        <f t="shared" si="121"/>
        <v>422</v>
      </c>
      <c r="V344" s="52">
        <f t="shared" si="121"/>
        <v>457</v>
      </c>
      <c r="W344" s="52">
        <f t="shared" si="121"/>
        <v>492</v>
      </c>
      <c r="X344" s="86">
        <f t="shared" si="121"/>
        <v>527</v>
      </c>
      <c r="Y344" s="52">
        <f t="shared" si="121"/>
        <v>562</v>
      </c>
      <c r="Z344" s="52">
        <f t="shared" si="121"/>
        <v>597</v>
      </c>
      <c r="AA344" s="52">
        <f t="shared" si="121"/>
        <v>633</v>
      </c>
      <c r="AB344" s="52">
        <f t="shared" si="121"/>
        <v>668</v>
      </c>
      <c r="AC344" s="82">
        <f t="shared" si="121"/>
        <v>703</v>
      </c>
      <c r="AD344" s="52">
        <f t="shared" si="122"/>
        <v>738</v>
      </c>
      <c r="AE344" s="52">
        <f t="shared" si="122"/>
        <v>773</v>
      </c>
      <c r="AF344" s="52">
        <f t="shared" si="122"/>
        <v>808</v>
      </c>
      <c r="AG344" s="52">
        <f t="shared" si="122"/>
        <v>844</v>
      </c>
      <c r="AH344" s="86">
        <f t="shared" si="122"/>
        <v>879</v>
      </c>
      <c r="AI344" s="52">
        <f t="shared" si="122"/>
        <v>914</v>
      </c>
      <c r="AJ344" s="52">
        <f t="shared" si="122"/>
        <v>949</v>
      </c>
      <c r="AK344" s="52">
        <f t="shared" si="122"/>
        <v>984</v>
      </c>
      <c r="AL344" s="52">
        <f t="shared" si="122"/>
        <v>1019</v>
      </c>
      <c r="AM344" s="82">
        <f t="shared" si="122"/>
        <v>1055</v>
      </c>
      <c r="AN344" s="91">
        <f t="shared" si="116"/>
        <v>1230</v>
      </c>
    </row>
    <row r="345" spans="1:40" x14ac:dyDescent="0.25">
      <c r="A345" s="52">
        <f>'Pokemon Data'!A344</f>
        <v>343</v>
      </c>
      <c r="B345" s="52" t="str">
        <f>'Pokemon Data'!B344</f>
        <v>Baltoy</v>
      </c>
      <c r="C345" s="57">
        <f>'Pokemon Data'!E344</f>
        <v>175</v>
      </c>
      <c r="D345" s="57">
        <f>'Pokemon Data'!I344</f>
        <v>160</v>
      </c>
      <c r="E345" s="57">
        <f>'Pokemon Data'!J344</f>
        <v>224</v>
      </c>
      <c r="F345" s="57">
        <f>'Pokemon Data'!K344</f>
        <v>142</v>
      </c>
      <c r="G345" s="57">
        <f t="shared" si="110"/>
        <v>175</v>
      </c>
      <c r="H345" s="57">
        <f t="shared" si="111"/>
        <v>239</v>
      </c>
      <c r="I345" s="57">
        <f t="shared" si="112"/>
        <v>157</v>
      </c>
      <c r="J345" s="82">
        <f t="shared" si="120"/>
        <v>35</v>
      </c>
      <c r="K345" s="52">
        <f t="shared" si="120"/>
        <v>109</v>
      </c>
      <c r="L345" s="52">
        <f t="shared" si="120"/>
        <v>184</v>
      </c>
      <c r="M345" s="52">
        <f t="shared" si="120"/>
        <v>259</v>
      </c>
      <c r="N345" s="86">
        <f t="shared" si="120"/>
        <v>333</v>
      </c>
      <c r="O345" s="52">
        <f t="shared" si="120"/>
        <v>408</v>
      </c>
      <c r="P345" s="52">
        <f t="shared" si="120"/>
        <v>483</v>
      </c>
      <c r="Q345" s="52">
        <f t="shared" si="120"/>
        <v>557</v>
      </c>
      <c r="R345" s="52">
        <f t="shared" si="120"/>
        <v>632</v>
      </c>
      <c r="S345" s="82">
        <f t="shared" si="120"/>
        <v>707</v>
      </c>
      <c r="T345" s="52">
        <f t="shared" si="121"/>
        <v>777</v>
      </c>
      <c r="U345" s="52">
        <f t="shared" si="121"/>
        <v>848</v>
      </c>
      <c r="V345" s="52">
        <f t="shared" si="121"/>
        <v>919</v>
      </c>
      <c r="W345" s="52">
        <f t="shared" si="121"/>
        <v>989</v>
      </c>
      <c r="X345" s="86">
        <f t="shared" si="121"/>
        <v>1060</v>
      </c>
      <c r="Y345" s="52">
        <f t="shared" si="121"/>
        <v>1131</v>
      </c>
      <c r="Z345" s="52">
        <f t="shared" si="121"/>
        <v>1201</v>
      </c>
      <c r="AA345" s="52">
        <f t="shared" si="121"/>
        <v>1272</v>
      </c>
      <c r="AB345" s="52">
        <f t="shared" si="121"/>
        <v>1343</v>
      </c>
      <c r="AC345" s="82">
        <f t="shared" si="121"/>
        <v>1413</v>
      </c>
      <c r="AD345" s="52">
        <f t="shared" si="122"/>
        <v>1484</v>
      </c>
      <c r="AE345" s="52">
        <f t="shared" si="122"/>
        <v>1555</v>
      </c>
      <c r="AF345" s="52">
        <f t="shared" si="122"/>
        <v>1625</v>
      </c>
      <c r="AG345" s="52">
        <f t="shared" si="122"/>
        <v>1696</v>
      </c>
      <c r="AH345" s="86">
        <f t="shared" si="122"/>
        <v>1767</v>
      </c>
      <c r="AI345" s="52">
        <f t="shared" si="122"/>
        <v>1838</v>
      </c>
      <c r="AJ345" s="52">
        <f t="shared" si="122"/>
        <v>1908</v>
      </c>
      <c r="AK345" s="52">
        <f t="shared" si="122"/>
        <v>1979</v>
      </c>
      <c r="AL345" s="52">
        <f t="shared" si="122"/>
        <v>2050</v>
      </c>
      <c r="AM345" s="82">
        <f t="shared" si="122"/>
        <v>2120</v>
      </c>
      <c r="AN345" s="91">
        <f t="shared" si="116"/>
        <v>2474</v>
      </c>
    </row>
    <row r="346" spans="1:40" x14ac:dyDescent="0.25">
      <c r="A346" s="52">
        <f>'Pokemon Data'!A345</f>
        <v>344</v>
      </c>
      <c r="B346" s="52" t="str">
        <f>'Pokemon Data'!B345</f>
        <v>Claydol</v>
      </c>
      <c r="C346" s="57">
        <f>'Pokemon Data'!E345</f>
        <v>175</v>
      </c>
      <c r="D346" s="57">
        <f>'Pokemon Data'!I345</f>
        <v>120</v>
      </c>
      <c r="E346" s="57">
        <f>'Pokemon Data'!J345</f>
        <v>77</v>
      </c>
      <c r="F346" s="57">
        <f>'Pokemon Data'!K345</f>
        <v>124</v>
      </c>
      <c r="G346" s="57">
        <f t="shared" si="110"/>
        <v>135</v>
      </c>
      <c r="H346" s="57">
        <f t="shared" si="111"/>
        <v>92</v>
      </c>
      <c r="I346" s="57">
        <f t="shared" si="112"/>
        <v>139</v>
      </c>
      <c r="J346" s="82">
        <f t="shared" si="120"/>
        <v>11</v>
      </c>
      <c r="K346" s="52">
        <f t="shared" si="120"/>
        <v>34</v>
      </c>
      <c r="L346" s="52">
        <f t="shared" si="120"/>
        <v>58</v>
      </c>
      <c r="M346" s="52">
        <f t="shared" si="120"/>
        <v>82</v>
      </c>
      <c r="N346" s="86">
        <f t="shared" si="120"/>
        <v>106</v>
      </c>
      <c r="O346" s="52">
        <f t="shared" si="120"/>
        <v>129</v>
      </c>
      <c r="P346" s="52">
        <f t="shared" si="120"/>
        <v>153</v>
      </c>
      <c r="Q346" s="52">
        <f t="shared" si="120"/>
        <v>177</v>
      </c>
      <c r="R346" s="52">
        <f t="shared" si="120"/>
        <v>201</v>
      </c>
      <c r="S346" s="82">
        <f t="shared" si="120"/>
        <v>224</v>
      </c>
      <c r="T346" s="52">
        <f t="shared" si="121"/>
        <v>247</v>
      </c>
      <c r="U346" s="52">
        <f t="shared" si="121"/>
        <v>269</v>
      </c>
      <c r="V346" s="52">
        <f t="shared" si="121"/>
        <v>292</v>
      </c>
      <c r="W346" s="52">
        <f t="shared" si="121"/>
        <v>314</v>
      </c>
      <c r="X346" s="86">
        <f t="shared" si="121"/>
        <v>337</v>
      </c>
      <c r="Y346" s="52">
        <f t="shared" si="121"/>
        <v>359</v>
      </c>
      <c r="Z346" s="52">
        <f t="shared" si="121"/>
        <v>382</v>
      </c>
      <c r="AA346" s="52">
        <f t="shared" si="121"/>
        <v>404</v>
      </c>
      <c r="AB346" s="52">
        <f t="shared" si="121"/>
        <v>427</v>
      </c>
      <c r="AC346" s="82">
        <f t="shared" si="121"/>
        <v>449</v>
      </c>
      <c r="AD346" s="52">
        <f t="shared" si="122"/>
        <v>472</v>
      </c>
      <c r="AE346" s="52">
        <f t="shared" si="122"/>
        <v>494</v>
      </c>
      <c r="AF346" s="52">
        <f t="shared" si="122"/>
        <v>517</v>
      </c>
      <c r="AG346" s="52">
        <f t="shared" si="122"/>
        <v>539</v>
      </c>
      <c r="AH346" s="86">
        <f t="shared" si="122"/>
        <v>562</v>
      </c>
      <c r="AI346" s="52">
        <f t="shared" si="122"/>
        <v>584</v>
      </c>
      <c r="AJ346" s="52">
        <f t="shared" si="122"/>
        <v>607</v>
      </c>
      <c r="AK346" s="52">
        <f t="shared" si="122"/>
        <v>629</v>
      </c>
      <c r="AL346" s="52">
        <f t="shared" si="122"/>
        <v>652</v>
      </c>
      <c r="AM346" s="82">
        <f t="shared" si="122"/>
        <v>674</v>
      </c>
      <c r="AN346" s="91">
        <f t="shared" si="116"/>
        <v>787</v>
      </c>
    </row>
    <row r="347" spans="1:40" x14ac:dyDescent="0.25">
      <c r="A347" s="52">
        <f>'Pokemon Data'!A346</f>
        <v>345</v>
      </c>
      <c r="B347" s="52" t="str">
        <f>'Pokemon Data'!B346</f>
        <v>Lileep</v>
      </c>
      <c r="C347" s="57">
        <f>'Pokemon Data'!E346</f>
        <v>176</v>
      </c>
      <c r="D347" s="57">
        <f>'Pokemon Data'!I346</f>
        <v>155</v>
      </c>
      <c r="E347" s="57">
        <f>'Pokemon Data'!J346</f>
        <v>140</v>
      </c>
      <c r="F347" s="57">
        <f>'Pokemon Data'!K346</f>
        <v>229</v>
      </c>
      <c r="G347" s="57">
        <f t="shared" si="110"/>
        <v>170</v>
      </c>
      <c r="H347" s="57">
        <f t="shared" si="111"/>
        <v>155</v>
      </c>
      <c r="I347" s="57">
        <f t="shared" si="112"/>
        <v>244</v>
      </c>
      <c r="J347" s="82">
        <f t="shared" si="120"/>
        <v>27</v>
      </c>
      <c r="K347" s="52">
        <f t="shared" si="120"/>
        <v>87</v>
      </c>
      <c r="L347" s="52">
        <f t="shared" si="120"/>
        <v>146</v>
      </c>
      <c r="M347" s="52">
        <f t="shared" si="120"/>
        <v>206</v>
      </c>
      <c r="N347" s="86">
        <f t="shared" si="120"/>
        <v>265</v>
      </c>
      <c r="O347" s="52">
        <f t="shared" si="120"/>
        <v>325</v>
      </c>
      <c r="P347" s="52">
        <f t="shared" si="120"/>
        <v>384</v>
      </c>
      <c r="Q347" s="52">
        <f t="shared" si="120"/>
        <v>444</v>
      </c>
      <c r="R347" s="52">
        <f t="shared" si="120"/>
        <v>504</v>
      </c>
      <c r="S347" s="82">
        <f t="shared" si="120"/>
        <v>563</v>
      </c>
      <c r="T347" s="52">
        <f t="shared" si="121"/>
        <v>619</v>
      </c>
      <c r="U347" s="52">
        <f t="shared" si="121"/>
        <v>676</v>
      </c>
      <c r="V347" s="52">
        <f t="shared" si="121"/>
        <v>732</v>
      </c>
      <c r="W347" s="52">
        <f t="shared" si="121"/>
        <v>788</v>
      </c>
      <c r="X347" s="86">
        <f t="shared" si="121"/>
        <v>845</v>
      </c>
      <c r="Y347" s="52">
        <f t="shared" si="121"/>
        <v>901</v>
      </c>
      <c r="Z347" s="52">
        <f t="shared" si="121"/>
        <v>957</v>
      </c>
      <c r="AA347" s="52">
        <f t="shared" si="121"/>
        <v>1014</v>
      </c>
      <c r="AB347" s="52">
        <f t="shared" si="121"/>
        <v>1070</v>
      </c>
      <c r="AC347" s="82">
        <f t="shared" si="121"/>
        <v>1126</v>
      </c>
      <c r="AD347" s="52">
        <f t="shared" si="122"/>
        <v>1182</v>
      </c>
      <c r="AE347" s="52">
        <f t="shared" si="122"/>
        <v>1239</v>
      </c>
      <c r="AF347" s="52">
        <f t="shared" si="122"/>
        <v>1295</v>
      </c>
      <c r="AG347" s="52">
        <f t="shared" si="122"/>
        <v>1352</v>
      </c>
      <c r="AH347" s="86">
        <f t="shared" si="122"/>
        <v>1408</v>
      </c>
      <c r="AI347" s="52">
        <f t="shared" si="122"/>
        <v>1464</v>
      </c>
      <c r="AJ347" s="52">
        <f t="shared" si="122"/>
        <v>1521</v>
      </c>
      <c r="AK347" s="52">
        <f t="shared" si="122"/>
        <v>1577</v>
      </c>
      <c r="AL347" s="52">
        <f t="shared" si="122"/>
        <v>1633</v>
      </c>
      <c r="AM347" s="82">
        <f t="shared" si="122"/>
        <v>1690</v>
      </c>
      <c r="AN347" s="91">
        <f t="shared" si="116"/>
        <v>1971</v>
      </c>
    </row>
    <row r="348" spans="1:40" x14ac:dyDescent="0.25">
      <c r="A348" s="52">
        <f>'Pokemon Data'!A347</f>
        <v>346</v>
      </c>
      <c r="B348" s="52" t="str">
        <f>'Pokemon Data'!B347</f>
        <v>Cradily</v>
      </c>
      <c r="C348" s="57">
        <f>'Pokemon Data'!E347</f>
        <v>176</v>
      </c>
      <c r="D348" s="57">
        <f>'Pokemon Data'!I347</f>
        <v>165</v>
      </c>
      <c r="E348" s="57">
        <f>'Pokemon Data'!J347</f>
        <v>105</v>
      </c>
      <c r="F348" s="57">
        <f>'Pokemon Data'!K347</f>
        <v>150</v>
      </c>
      <c r="G348" s="57">
        <f t="shared" si="110"/>
        <v>180</v>
      </c>
      <c r="H348" s="57">
        <f t="shared" si="111"/>
        <v>120</v>
      </c>
      <c r="I348" s="57">
        <f t="shared" si="112"/>
        <v>165</v>
      </c>
      <c r="J348" s="82">
        <f t="shared" si="120"/>
        <v>18</v>
      </c>
      <c r="K348" s="52">
        <f t="shared" si="120"/>
        <v>57</v>
      </c>
      <c r="L348" s="52">
        <f t="shared" si="120"/>
        <v>96</v>
      </c>
      <c r="M348" s="52">
        <f t="shared" si="120"/>
        <v>135</v>
      </c>
      <c r="N348" s="86">
        <f t="shared" si="120"/>
        <v>174</v>
      </c>
      <c r="O348" s="52">
        <f t="shared" si="120"/>
        <v>213</v>
      </c>
      <c r="P348" s="52">
        <f t="shared" si="120"/>
        <v>252</v>
      </c>
      <c r="Q348" s="52">
        <f t="shared" si="120"/>
        <v>291</v>
      </c>
      <c r="R348" s="52">
        <f t="shared" si="120"/>
        <v>330</v>
      </c>
      <c r="S348" s="82">
        <f t="shared" si="120"/>
        <v>369</v>
      </c>
      <c r="T348" s="52">
        <f t="shared" si="121"/>
        <v>406</v>
      </c>
      <c r="U348" s="52">
        <f t="shared" si="121"/>
        <v>442</v>
      </c>
      <c r="V348" s="52">
        <f t="shared" si="121"/>
        <v>479</v>
      </c>
      <c r="W348" s="52">
        <f t="shared" si="121"/>
        <v>516</v>
      </c>
      <c r="X348" s="86">
        <f t="shared" si="121"/>
        <v>553</v>
      </c>
      <c r="Y348" s="52">
        <f t="shared" si="121"/>
        <v>590</v>
      </c>
      <c r="Z348" s="52">
        <f t="shared" si="121"/>
        <v>627</v>
      </c>
      <c r="AA348" s="52">
        <f t="shared" si="121"/>
        <v>664</v>
      </c>
      <c r="AB348" s="52">
        <f t="shared" si="121"/>
        <v>701</v>
      </c>
      <c r="AC348" s="82">
        <f t="shared" si="121"/>
        <v>738</v>
      </c>
      <c r="AD348" s="52">
        <f t="shared" si="122"/>
        <v>774</v>
      </c>
      <c r="AE348" s="52">
        <f t="shared" si="122"/>
        <v>811</v>
      </c>
      <c r="AF348" s="52">
        <f t="shared" si="122"/>
        <v>848</v>
      </c>
      <c r="AG348" s="52">
        <f t="shared" si="122"/>
        <v>885</v>
      </c>
      <c r="AH348" s="86">
        <f t="shared" si="122"/>
        <v>922</v>
      </c>
      <c r="AI348" s="52">
        <f t="shared" si="122"/>
        <v>959</v>
      </c>
      <c r="AJ348" s="52">
        <f t="shared" si="122"/>
        <v>996</v>
      </c>
      <c r="AK348" s="52">
        <f t="shared" si="122"/>
        <v>1033</v>
      </c>
      <c r="AL348" s="52">
        <f t="shared" si="122"/>
        <v>1070</v>
      </c>
      <c r="AM348" s="82">
        <f t="shared" si="122"/>
        <v>1107</v>
      </c>
      <c r="AN348" s="91">
        <f t="shared" si="116"/>
        <v>1291</v>
      </c>
    </row>
    <row r="349" spans="1:40" x14ac:dyDescent="0.25">
      <c r="A349" s="52">
        <f>'Pokemon Data'!A348</f>
        <v>347</v>
      </c>
      <c r="B349" s="52" t="str">
        <f>'Pokemon Data'!B348</f>
        <v>Anorith</v>
      </c>
      <c r="C349" s="57">
        <f>'Pokemon Data'!E348</f>
        <v>177</v>
      </c>
      <c r="D349" s="57">
        <f>'Pokemon Data'!I348</f>
        <v>200</v>
      </c>
      <c r="E349" s="57">
        <f>'Pokemon Data'!J348</f>
        <v>152</v>
      </c>
      <c r="F349" s="57">
        <f>'Pokemon Data'!K348</f>
        <v>194</v>
      </c>
      <c r="G349" s="57">
        <f t="shared" si="110"/>
        <v>215</v>
      </c>
      <c r="H349" s="57">
        <f t="shared" si="111"/>
        <v>167</v>
      </c>
      <c r="I349" s="57">
        <f t="shared" si="112"/>
        <v>209</v>
      </c>
      <c r="J349" s="82">
        <f t="shared" si="120"/>
        <v>31</v>
      </c>
      <c r="K349" s="52">
        <f t="shared" si="120"/>
        <v>98</v>
      </c>
      <c r="L349" s="52">
        <f t="shared" si="120"/>
        <v>164</v>
      </c>
      <c r="M349" s="52">
        <f t="shared" si="120"/>
        <v>231</v>
      </c>
      <c r="N349" s="86">
        <f t="shared" si="120"/>
        <v>298</v>
      </c>
      <c r="O349" s="52">
        <f t="shared" si="120"/>
        <v>364</v>
      </c>
      <c r="P349" s="52">
        <f t="shared" si="120"/>
        <v>431</v>
      </c>
      <c r="Q349" s="52">
        <f t="shared" si="120"/>
        <v>498</v>
      </c>
      <c r="R349" s="52">
        <f t="shared" si="120"/>
        <v>565</v>
      </c>
      <c r="S349" s="82">
        <f t="shared" si="120"/>
        <v>631</v>
      </c>
      <c r="T349" s="52">
        <f t="shared" si="121"/>
        <v>695</v>
      </c>
      <c r="U349" s="52">
        <f t="shared" si="121"/>
        <v>758</v>
      </c>
      <c r="V349" s="52">
        <f t="shared" si="121"/>
        <v>821</v>
      </c>
      <c r="W349" s="52">
        <f t="shared" si="121"/>
        <v>884</v>
      </c>
      <c r="X349" s="86">
        <f t="shared" si="121"/>
        <v>947</v>
      </c>
      <c r="Y349" s="52">
        <f t="shared" si="121"/>
        <v>1010</v>
      </c>
      <c r="Z349" s="52">
        <f t="shared" si="121"/>
        <v>1073</v>
      </c>
      <c r="AA349" s="52">
        <f t="shared" si="121"/>
        <v>1137</v>
      </c>
      <c r="AB349" s="52">
        <f t="shared" si="121"/>
        <v>1200</v>
      </c>
      <c r="AC349" s="82">
        <f t="shared" si="121"/>
        <v>1263</v>
      </c>
      <c r="AD349" s="52">
        <f t="shared" si="122"/>
        <v>1326</v>
      </c>
      <c r="AE349" s="52">
        <f t="shared" si="122"/>
        <v>1389</v>
      </c>
      <c r="AF349" s="52">
        <f t="shared" si="122"/>
        <v>1452</v>
      </c>
      <c r="AG349" s="52">
        <f t="shared" si="122"/>
        <v>1516</v>
      </c>
      <c r="AH349" s="86">
        <f t="shared" si="122"/>
        <v>1579</v>
      </c>
      <c r="AI349" s="52">
        <f t="shared" si="122"/>
        <v>1642</v>
      </c>
      <c r="AJ349" s="52">
        <f t="shared" si="122"/>
        <v>1705</v>
      </c>
      <c r="AK349" s="52">
        <f t="shared" si="122"/>
        <v>1768</v>
      </c>
      <c r="AL349" s="52">
        <f t="shared" si="122"/>
        <v>1832</v>
      </c>
      <c r="AM349" s="82">
        <f t="shared" si="122"/>
        <v>1895</v>
      </c>
      <c r="AN349" s="91">
        <f t="shared" si="116"/>
        <v>2211</v>
      </c>
    </row>
    <row r="350" spans="1:40" x14ac:dyDescent="0.25">
      <c r="A350" s="52">
        <f>'Pokemon Data'!A349</f>
        <v>348</v>
      </c>
      <c r="B350" s="52" t="str">
        <f>'Pokemon Data'!B349</f>
        <v>Armaldo</v>
      </c>
      <c r="C350" s="57">
        <f>'Pokemon Data'!E349</f>
        <v>177</v>
      </c>
      <c r="D350" s="57">
        <f>'Pokemon Data'!I349</f>
        <v>128</v>
      </c>
      <c r="E350" s="57">
        <f>'Pokemon Data'!J349</f>
        <v>176</v>
      </c>
      <c r="F350" s="57">
        <f>'Pokemon Data'!K349</f>
        <v>100</v>
      </c>
      <c r="G350" s="57">
        <f t="shared" si="110"/>
        <v>143</v>
      </c>
      <c r="H350" s="57">
        <f t="shared" si="111"/>
        <v>191</v>
      </c>
      <c r="I350" s="57">
        <f t="shared" si="112"/>
        <v>115</v>
      </c>
      <c r="J350" s="82">
        <f t="shared" ref="J350:W350" si="123">MAX(10,INT(SQRT($G350*$I350)*$H350*J$1^2/10))</f>
        <v>21</v>
      </c>
      <c r="K350" s="52">
        <f t="shared" si="123"/>
        <v>67</v>
      </c>
      <c r="L350" s="52">
        <f t="shared" si="123"/>
        <v>113</v>
      </c>
      <c r="M350" s="52">
        <f t="shared" si="123"/>
        <v>160</v>
      </c>
      <c r="N350" s="86">
        <f t="shared" si="123"/>
        <v>206</v>
      </c>
      <c r="O350" s="52">
        <f t="shared" si="123"/>
        <v>252</v>
      </c>
      <c r="P350" s="52">
        <f t="shared" si="123"/>
        <v>298</v>
      </c>
      <c r="Q350" s="52">
        <f t="shared" si="123"/>
        <v>344</v>
      </c>
      <c r="R350" s="52">
        <f t="shared" si="123"/>
        <v>391</v>
      </c>
      <c r="S350" s="82">
        <f t="shared" si="123"/>
        <v>437</v>
      </c>
      <c r="T350" s="52">
        <f t="shared" si="123"/>
        <v>480</v>
      </c>
      <c r="U350" s="52">
        <f t="shared" si="123"/>
        <v>524</v>
      </c>
      <c r="V350" s="52">
        <f t="shared" si="123"/>
        <v>568</v>
      </c>
      <c r="W350" s="52">
        <f t="shared" si="123"/>
        <v>611</v>
      </c>
      <c r="X350" s="86">
        <f t="shared" ref="T350:AC375" si="124">MAX(10,INT(SQRT($G350*$I350)*$H350*X$1^2/10))</f>
        <v>655</v>
      </c>
      <c r="Y350" s="52">
        <f t="shared" si="124"/>
        <v>699</v>
      </c>
      <c r="Z350" s="52">
        <f t="shared" si="124"/>
        <v>743</v>
      </c>
      <c r="AA350" s="52">
        <f t="shared" si="124"/>
        <v>786</v>
      </c>
      <c r="AB350" s="52">
        <f t="shared" si="124"/>
        <v>830</v>
      </c>
      <c r="AC350" s="82">
        <f t="shared" si="124"/>
        <v>874</v>
      </c>
      <c r="AD350" s="52">
        <f t="shared" ref="AD350:AM354" si="125">MAX(10,INT(SQRT($G350*$I350)*$H350*AD$1^2/10))</f>
        <v>917</v>
      </c>
      <c r="AE350" s="52">
        <f t="shared" si="125"/>
        <v>961</v>
      </c>
      <c r="AF350" s="52">
        <f t="shared" si="125"/>
        <v>1005</v>
      </c>
      <c r="AG350" s="52">
        <f t="shared" si="125"/>
        <v>1049</v>
      </c>
      <c r="AH350" s="86">
        <f t="shared" si="125"/>
        <v>1092</v>
      </c>
      <c r="AI350" s="52">
        <f t="shared" si="125"/>
        <v>1136</v>
      </c>
      <c r="AJ350" s="52">
        <f t="shared" si="125"/>
        <v>1180</v>
      </c>
      <c r="AK350" s="52">
        <f t="shared" si="125"/>
        <v>1223</v>
      </c>
      <c r="AL350" s="52">
        <f t="shared" si="125"/>
        <v>1267</v>
      </c>
      <c r="AM350" s="82">
        <f t="shared" si="125"/>
        <v>1311</v>
      </c>
      <c r="AN350" s="91">
        <f t="shared" si="116"/>
        <v>1529</v>
      </c>
    </row>
    <row r="351" spans="1:40" x14ac:dyDescent="0.25">
      <c r="A351" s="52">
        <f>'Pokemon Data'!A350</f>
        <v>349</v>
      </c>
      <c r="B351" s="52" t="str">
        <f>'Pokemon Data'!B350</f>
        <v>Feebas</v>
      </c>
      <c r="C351" s="57">
        <f>'Pokemon Data'!E350</f>
        <v>178</v>
      </c>
      <c r="D351" s="57">
        <f>'Pokemon Data'!I350</f>
        <v>181</v>
      </c>
      <c r="E351" s="57">
        <f>'Pokemon Data'!J350</f>
        <v>222</v>
      </c>
      <c r="F351" s="57">
        <f>'Pokemon Data'!K350</f>
        <v>174</v>
      </c>
      <c r="G351" s="57">
        <f t="shared" si="110"/>
        <v>196</v>
      </c>
      <c r="H351" s="57">
        <f t="shared" si="111"/>
        <v>237</v>
      </c>
      <c r="I351" s="57">
        <f t="shared" si="112"/>
        <v>189</v>
      </c>
      <c r="J351" s="82">
        <f t="shared" ref="J351:S351" si="126">MAX(10,INT(SQRT($G351*$I351)*$H351*J$1^2/10))</f>
        <v>40</v>
      </c>
      <c r="K351" s="52">
        <f t="shared" si="126"/>
        <v>126</v>
      </c>
      <c r="L351" s="52">
        <f t="shared" si="126"/>
        <v>212</v>
      </c>
      <c r="M351" s="52">
        <f t="shared" si="126"/>
        <v>298</v>
      </c>
      <c r="N351" s="86">
        <f t="shared" si="126"/>
        <v>384</v>
      </c>
      <c r="O351" s="52">
        <f t="shared" si="126"/>
        <v>470</v>
      </c>
      <c r="P351" s="52">
        <f t="shared" si="126"/>
        <v>556</v>
      </c>
      <c r="Q351" s="52">
        <f t="shared" si="126"/>
        <v>642</v>
      </c>
      <c r="R351" s="52">
        <f t="shared" si="126"/>
        <v>728</v>
      </c>
      <c r="S351" s="82">
        <f t="shared" si="126"/>
        <v>814</v>
      </c>
      <c r="T351" s="52">
        <f t="shared" si="124"/>
        <v>895</v>
      </c>
      <c r="U351" s="52">
        <f t="shared" si="124"/>
        <v>976</v>
      </c>
      <c r="V351" s="52">
        <f t="shared" si="124"/>
        <v>1058</v>
      </c>
      <c r="W351" s="52">
        <f t="shared" si="124"/>
        <v>1139</v>
      </c>
      <c r="X351" s="86">
        <f t="shared" si="124"/>
        <v>1221</v>
      </c>
      <c r="Y351" s="52">
        <f t="shared" si="124"/>
        <v>1302</v>
      </c>
      <c r="Z351" s="52">
        <f t="shared" si="124"/>
        <v>1383</v>
      </c>
      <c r="AA351" s="52">
        <f t="shared" si="124"/>
        <v>1465</v>
      </c>
      <c r="AB351" s="52">
        <f t="shared" si="124"/>
        <v>1546</v>
      </c>
      <c r="AC351" s="82">
        <f t="shared" si="124"/>
        <v>1627</v>
      </c>
      <c r="AD351" s="52">
        <f t="shared" si="125"/>
        <v>1709</v>
      </c>
      <c r="AE351" s="52">
        <f t="shared" si="125"/>
        <v>1790</v>
      </c>
      <c r="AF351" s="52">
        <f t="shared" si="125"/>
        <v>1872</v>
      </c>
      <c r="AG351" s="52">
        <f t="shared" si="125"/>
        <v>1953</v>
      </c>
      <c r="AH351" s="86">
        <f t="shared" si="125"/>
        <v>2035</v>
      </c>
      <c r="AI351" s="52">
        <f t="shared" si="125"/>
        <v>2116</v>
      </c>
      <c r="AJ351" s="52">
        <f t="shared" si="125"/>
        <v>2197</v>
      </c>
      <c r="AK351" s="52">
        <f t="shared" si="125"/>
        <v>2279</v>
      </c>
      <c r="AL351" s="52">
        <f t="shared" si="125"/>
        <v>2360</v>
      </c>
      <c r="AM351" s="82">
        <f t="shared" si="125"/>
        <v>2442</v>
      </c>
      <c r="AN351" s="91">
        <f t="shared" si="116"/>
        <v>2848</v>
      </c>
    </row>
    <row r="352" spans="1:40" x14ac:dyDescent="0.25">
      <c r="A352" s="52">
        <f>'Pokemon Data'!A351</f>
        <v>350</v>
      </c>
      <c r="B352" s="52" t="str">
        <f>'Pokemon Data'!B351</f>
        <v>Milotic</v>
      </c>
      <c r="C352" s="57">
        <f>'Pokemon Data'!E351</f>
        <v>178</v>
      </c>
      <c r="D352" s="57">
        <f>'Pokemon Data'!I351</f>
        <v>85</v>
      </c>
      <c r="E352" s="57">
        <f>'Pokemon Data'!J351</f>
        <v>29</v>
      </c>
      <c r="F352" s="57">
        <f>'Pokemon Data'!K351</f>
        <v>85</v>
      </c>
      <c r="G352" s="57">
        <f t="shared" si="110"/>
        <v>100</v>
      </c>
      <c r="H352" s="57">
        <f t="shared" si="111"/>
        <v>44</v>
      </c>
      <c r="I352" s="57">
        <f t="shared" si="112"/>
        <v>100</v>
      </c>
      <c r="J352" s="82">
        <f t="shared" ref="J352:S377" si="127">MAX(10,INT(SQRT($G352*$I352)*$H352*J$1^2/10))</f>
        <v>10</v>
      </c>
      <c r="K352" s="52">
        <f t="shared" si="127"/>
        <v>12</v>
      </c>
      <c r="L352" s="52">
        <f t="shared" si="127"/>
        <v>20</v>
      </c>
      <c r="M352" s="52">
        <f t="shared" si="127"/>
        <v>28</v>
      </c>
      <c r="N352" s="86">
        <f t="shared" si="127"/>
        <v>37</v>
      </c>
      <c r="O352" s="52">
        <f t="shared" si="127"/>
        <v>45</v>
      </c>
      <c r="P352" s="52">
        <f t="shared" si="127"/>
        <v>53</v>
      </c>
      <c r="Q352" s="52">
        <f t="shared" si="127"/>
        <v>61</v>
      </c>
      <c r="R352" s="52">
        <f t="shared" si="127"/>
        <v>70</v>
      </c>
      <c r="S352" s="82">
        <f t="shared" si="127"/>
        <v>78</v>
      </c>
      <c r="T352" s="52">
        <f t="shared" si="124"/>
        <v>86</v>
      </c>
      <c r="U352" s="52">
        <f t="shared" si="124"/>
        <v>94</v>
      </c>
      <c r="V352" s="52">
        <f t="shared" si="124"/>
        <v>102</v>
      </c>
      <c r="W352" s="52">
        <f t="shared" si="124"/>
        <v>109</v>
      </c>
      <c r="X352" s="86">
        <f t="shared" si="124"/>
        <v>117</v>
      </c>
      <c r="Y352" s="52">
        <f t="shared" si="124"/>
        <v>125</v>
      </c>
      <c r="Z352" s="52">
        <f t="shared" si="124"/>
        <v>133</v>
      </c>
      <c r="AA352" s="52">
        <f t="shared" si="124"/>
        <v>141</v>
      </c>
      <c r="AB352" s="52">
        <f t="shared" si="124"/>
        <v>149</v>
      </c>
      <c r="AC352" s="82">
        <f t="shared" si="124"/>
        <v>157</v>
      </c>
      <c r="AD352" s="52">
        <f t="shared" si="125"/>
        <v>164</v>
      </c>
      <c r="AE352" s="52">
        <f t="shared" si="125"/>
        <v>172</v>
      </c>
      <c r="AF352" s="52">
        <f t="shared" si="125"/>
        <v>180</v>
      </c>
      <c r="AG352" s="52">
        <f t="shared" si="125"/>
        <v>188</v>
      </c>
      <c r="AH352" s="86">
        <f t="shared" si="125"/>
        <v>196</v>
      </c>
      <c r="AI352" s="52">
        <f t="shared" si="125"/>
        <v>204</v>
      </c>
      <c r="AJ352" s="52">
        <f t="shared" si="125"/>
        <v>212</v>
      </c>
      <c r="AK352" s="52">
        <f t="shared" si="125"/>
        <v>219</v>
      </c>
      <c r="AL352" s="52">
        <f t="shared" si="125"/>
        <v>227</v>
      </c>
      <c r="AM352" s="82">
        <f t="shared" si="125"/>
        <v>235</v>
      </c>
      <c r="AN352" s="91">
        <f t="shared" si="116"/>
        <v>274</v>
      </c>
    </row>
    <row r="353" spans="1:40" x14ac:dyDescent="0.25">
      <c r="A353" s="52">
        <f>'Pokemon Data'!A352</f>
        <v>351</v>
      </c>
      <c r="B353" s="52" t="str">
        <f>'Pokemon Data'!B352</f>
        <v>Castform</v>
      </c>
      <c r="C353" s="57">
        <f>'Pokemon Data'!E352</f>
        <v>179</v>
      </c>
      <c r="D353" s="57">
        <f>'Pokemon Data'!I352</f>
        <v>216</v>
      </c>
      <c r="E353" s="57">
        <f>'Pokemon Data'!J352</f>
        <v>192</v>
      </c>
      <c r="F353" s="57">
        <f>'Pokemon Data'!K352</f>
        <v>219</v>
      </c>
      <c r="G353" s="57">
        <f t="shared" si="110"/>
        <v>231</v>
      </c>
      <c r="H353" s="57">
        <f t="shared" si="111"/>
        <v>207</v>
      </c>
      <c r="I353" s="57">
        <f t="shared" si="112"/>
        <v>234</v>
      </c>
      <c r="J353" s="82">
        <f t="shared" si="127"/>
        <v>42</v>
      </c>
      <c r="K353" s="52">
        <f t="shared" si="127"/>
        <v>133</v>
      </c>
      <c r="L353" s="52">
        <f t="shared" si="127"/>
        <v>223</v>
      </c>
      <c r="M353" s="52">
        <f t="shared" si="127"/>
        <v>314</v>
      </c>
      <c r="N353" s="86">
        <f t="shared" si="127"/>
        <v>405</v>
      </c>
      <c r="O353" s="52">
        <f t="shared" si="127"/>
        <v>496</v>
      </c>
      <c r="P353" s="52">
        <f t="shared" si="127"/>
        <v>586</v>
      </c>
      <c r="Q353" s="52">
        <f t="shared" si="127"/>
        <v>677</v>
      </c>
      <c r="R353" s="52">
        <f t="shared" si="127"/>
        <v>768</v>
      </c>
      <c r="S353" s="82">
        <f t="shared" si="127"/>
        <v>859</v>
      </c>
      <c r="T353" s="52">
        <f t="shared" si="124"/>
        <v>944</v>
      </c>
      <c r="U353" s="52">
        <f t="shared" si="124"/>
        <v>1030</v>
      </c>
      <c r="V353" s="52">
        <f t="shared" si="124"/>
        <v>1116</v>
      </c>
      <c r="W353" s="52">
        <f t="shared" si="124"/>
        <v>1202</v>
      </c>
      <c r="X353" s="86">
        <f t="shared" si="124"/>
        <v>1288</v>
      </c>
      <c r="Y353" s="52">
        <f t="shared" si="124"/>
        <v>1374</v>
      </c>
      <c r="Z353" s="52">
        <f t="shared" si="124"/>
        <v>1460</v>
      </c>
      <c r="AA353" s="52">
        <f t="shared" si="124"/>
        <v>1545</v>
      </c>
      <c r="AB353" s="52">
        <f t="shared" si="124"/>
        <v>1631</v>
      </c>
      <c r="AC353" s="82">
        <f t="shared" si="124"/>
        <v>1717</v>
      </c>
      <c r="AD353" s="52">
        <f t="shared" si="125"/>
        <v>1803</v>
      </c>
      <c r="AE353" s="52">
        <f t="shared" si="125"/>
        <v>1889</v>
      </c>
      <c r="AF353" s="52">
        <f t="shared" si="125"/>
        <v>1975</v>
      </c>
      <c r="AG353" s="52">
        <f t="shared" si="125"/>
        <v>2061</v>
      </c>
      <c r="AH353" s="86">
        <f t="shared" si="125"/>
        <v>2147</v>
      </c>
      <c r="AI353" s="52">
        <f t="shared" si="125"/>
        <v>2233</v>
      </c>
      <c r="AJ353" s="52">
        <f t="shared" si="125"/>
        <v>2318</v>
      </c>
      <c r="AK353" s="52">
        <f t="shared" si="125"/>
        <v>2404</v>
      </c>
      <c r="AL353" s="52">
        <f t="shared" si="125"/>
        <v>2490</v>
      </c>
      <c r="AM353" s="82">
        <f t="shared" si="125"/>
        <v>2576</v>
      </c>
      <c r="AN353" s="91">
        <f t="shared" si="116"/>
        <v>3005</v>
      </c>
    </row>
    <row r="354" spans="1:40" x14ac:dyDescent="0.25">
      <c r="A354" s="52">
        <f>'Pokemon Data'!A353</f>
        <v>352</v>
      </c>
      <c r="B354" s="52" t="str">
        <f>'Pokemon Data'!B353</f>
        <v>Kecleon</v>
      </c>
      <c r="C354" s="57">
        <f>'Pokemon Data'!E353</f>
        <v>180</v>
      </c>
      <c r="D354" s="57">
        <f>'Pokemon Data'!I353</f>
        <v>172</v>
      </c>
      <c r="E354" s="57">
        <f>'Pokemon Data'!J353</f>
        <v>139</v>
      </c>
      <c r="F354" s="57">
        <f>'Pokemon Data'!K353</f>
        <v>139</v>
      </c>
      <c r="G354" s="57">
        <f t="shared" si="110"/>
        <v>187</v>
      </c>
      <c r="H354" s="57">
        <f t="shared" si="111"/>
        <v>154</v>
      </c>
      <c r="I354" s="57">
        <f t="shared" si="112"/>
        <v>154</v>
      </c>
      <c r="J354" s="82">
        <f t="shared" si="127"/>
        <v>23</v>
      </c>
      <c r="K354" s="52">
        <f t="shared" si="127"/>
        <v>72</v>
      </c>
      <c r="L354" s="52">
        <f t="shared" si="127"/>
        <v>121</v>
      </c>
      <c r="M354" s="52">
        <f t="shared" si="127"/>
        <v>170</v>
      </c>
      <c r="N354" s="86">
        <f t="shared" si="127"/>
        <v>220</v>
      </c>
      <c r="O354" s="52">
        <f t="shared" si="127"/>
        <v>269</v>
      </c>
      <c r="P354" s="52">
        <f t="shared" si="127"/>
        <v>318</v>
      </c>
      <c r="Q354" s="52">
        <f t="shared" si="127"/>
        <v>367</v>
      </c>
      <c r="R354" s="52">
        <f t="shared" si="127"/>
        <v>417</v>
      </c>
      <c r="S354" s="82">
        <f t="shared" si="127"/>
        <v>466</v>
      </c>
      <c r="T354" s="52">
        <f t="shared" si="124"/>
        <v>513</v>
      </c>
      <c r="U354" s="52">
        <f t="shared" si="124"/>
        <v>559</v>
      </c>
      <c r="V354" s="52">
        <f t="shared" si="124"/>
        <v>606</v>
      </c>
      <c r="W354" s="52">
        <f t="shared" si="124"/>
        <v>652</v>
      </c>
      <c r="X354" s="86">
        <f t="shared" si="124"/>
        <v>699</v>
      </c>
      <c r="Y354" s="52">
        <f t="shared" si="124"/>
        <v>746</v>
      </c>
      <c r="Z354" s="52">
        <f t="shared" si="124"/>
        <v>792</v>
      </c>
      <c r="AA354" s="52">
        <f t="shared" si="124"/>
        <v>839</v>
      </c>
      <c r="AB354" s="52">
        <f t="shared" si="124"/>
        <v>886</v>
      </c>
      <c r="AC354" s="82">
        <f t="shared" si="124"/>
        <v>932</v>
      </c>
      <c r="AD354" s="52">
        <f t="shared" si="125"/>
        <v>979</v>
      </c>
      <c r="AE354" s="52">
        <f t="shared" si="125"/>
        <v>1025</v>
      </c>
      <c r="AF354" s="52">
        <f t="shared" si="125"/>
        <v>1072</v>
      </c>
      <c r="AG354" s="52">
        <f t="shared" si="125"/>
        <v>1119</v>
      </c>
      <c r="AH354" s="86">
        <f t="shared" si="125"/>
        <v>1165</v>
      </c>
      <c r="AI354" s="52">
        <f t="shared" si="125"/>
        <v>1212</v>
      </c>
      <c r="AJ354" s="52">
        <f t="shared" si="125"/>
        <v>1259</v>
      </c>
      <c r="AK354" s="52">
        <f t="shared" si="125"/>
        <v>1305</v>
      </c>
      <c r="AL354" s="52">
        <f t="shared" si="125"/>
        <v>1352</v>
      </c>
      <c r="AM354" s="82">
        <f t="shared" si="125"/>
        <v>1399</v>
      </c>
      <c r="AN354" s="91">
        <f t="shared" si="116"/>
        <v>1632</v>
      </c>
    </row>
    <row r="355" spans="1:40" x14ac:dyDescent="0.25">
      <c r="A355" s="52">
        <f>'Pokemon Data'!A354</f>
        <v>353</v>
      </c>
      <c r="B355" s="52" t="str">
        <f>'Pokemon Data'!B354</f>
        <v>Shuppet</v>
      </c>
      <c r="C355" s="57">
        <f>'Pokemon Data'!E354</f>
        <v>181</v>
      </c>
      <c r="D355" s="57">
        <f>'Pokemon Data'!I354</f>
        <v>127</v>
      </c>
      <c r="E355" s="57">
        <f>'Pokemon Data'!J354</f>
        <v>138</v>
      </c>
      <c r="F355" s="57">
        <f>'Pokemon Data'!K354</f>
        <v>65</v>
      </c>
      <c r="G355" s="57">
        <f t="shared" si="110"/>
        <v>142</v>
      </c>
      <c r="H355" s="57">
        <f t="shared" si="111"/>
        <v>153</v>
      </c>
      <c r="I355" s="57">
        <f t="shared" si="112"/>
        <v>80</v>
      </c>
      <c r="J355" s="82">
        <f t="shared" si="127"/>
        <v>14</v>
      </c>
      <c r="K355" s="52">
        <f t="shared" si="127"/>
        <v>45</v>
      </c>
      <c r="L355" s="52">
        <f t="shared" si="127"/>
        <v>75</v>
      </c>
      <c r="M355" s="52">
        <f t="shared" si="127"/>
        <v>106</v>
      </c>
      <c r="N355" s="86">
        <f t="shared" si="127"/>
        <v>137</v>
      </c>
      <c r="O355" s="52">
        <f t="shared" si="127"/>
        <v>168</v>
      </c>
      <c r="P355" s="52">
        <f t="shared" si="127"/>
        <v>198</v>
      </c>
      <c r="Q355" s="52">
        <f t="shared" si="127"/>
        <v>229</v>
      </c>
      <c r="R355" s="52">
        <f t="shared" si="127"/>
        <v>260</v>
      </c>
      <c r="S355" s="82">
        <f t="shared" si="127"/>
        <v>291</v>
      </c>
      <c r="T355" s="52">
        <f t="shared" si="124"/>
        <v>320</v>
      </c>
      <c r="U355" s="52">
        <f t="shared" si="124"/>
        <v>349</v>
      </c>
      <c r="V355" s="52">
        <f t="shared" si="124"/>
        <v>378</v>
      </c>
      <c r="W355" s="52">
        <f t="shared" si="124"/>
        <v>407</v>
      </c>
      <c r="X355" s="86">
        <f t="shared" si="124"/>
        <v>436</v>
      </c>
      <c r="Y355" s="52">
        <f t="shared" si="124"/>
        <v>465</v>
      </c>
      <c r="Z355" s="52">
        <f t="shared" si="124"/>
        <v>494</v>
      </c>
      <c r="AA355" s="52">
        <f t="shared" si="124"/>
        <v>523</v>
      </c>
      <c r="AB355" s="52">
        <f t="shared" si="124"/>
        <v>552</v>
      </c>
      <c r="AC355" s="82">
        <f t="shared" si="124"/>
        <v>581</v>
      </c>
      <c r="AD355" s="52">
        <f>MAX(10,INT(SQRT($G355*$I355)*$H355*AD$1^2/10))</f>
        <v>611</v>
      </c>
      <c r="AE355" s="52">
        <f t="shared" ref="AD355:AM380" si="128">MAX(10,INT(SQRT($G355*$I355)*$H355*AE$1^2/10))</f>
        <v>640</v>
      </c>
      <c r="AF355" s="52">
        <f t="shared" si="128"/>
        <v>669</v>
      </c>
      <c r="AG355" s="52">
        <f t="shared" si="128"/>
        <v>698</v>
      </c>
      <c r="AH355" s="86">
        <f t="shared" si="128"/>
        <v>727</v>
      </c>
      <c r="AI355" s="52">
        <f t="shared" si="128"/>
        <v>756</v>
      </c>
      <c r="AJ355" s="52">
        <f t="shared" si="128"/>
        <v>785</v>
      </c>
      <c r="AK355" s="52">
        <f t="shared" si="128"/>
        <v>814</v>
      </c>
      <c r="AL355" s="52">
        <f t="shared" si="128"/>
        <v>843</v>
      </c>
      <c r="AM355" s="82">
        <f t="shared" si="128"/>
        <v>873</v>
      </c>
      <c r="AN355" s="91">
        <f t="shared" si="116"/>
        <v>1018</v>
      </c>
    </row>
    <row r="356" spans="1:40" x14ac:dyDescent="0.25">
      <c r="A356" s="52">
        <f>'Pokemon Data'!A355</f>
        <v>354</v>
      </c>
      <c r="B356" s="52" t="str">
        <f>'Pokemon Data'!B355</f>
        <v>Banette</v>
      </c>
      <c r="C356" s="57">
        <f>'Pokemon Data'!E355</f>
        <v>181</v>
      </c>
      <c r="D356" s="57">
        <f>'Pokemon Data'!I355</f>
        <v>162</v>
      </c>
      <c r="E356" s="57">
        <f>'Pokemon Data'!J355</f>
        <v>218</v>
      </c>
      <c r="F356" s="57">
        <f>'Pokemon Data'!K355</f>
        <v>126</v>
      </c>
      <c r="G356" s="57">
        <f t="shared" si="110"/>
        <v>177</v>
      </c>
      <c r="H356" s="57">
        <f t="shared" si="111"/>
        <v>233</v>
      </c>
      <c r="I356" s="57">
        <f t="shared" si="112"/>
        <v>141</v>
      </c>
      <c r="J356" s="82">
        <f t="shared" si="127"/>
        <v>32</v>
      </c>
      <c r="K356" s="52">
        <f t="shared" si="127"/>
        <v>101</v>
      </c>
      <c r="L356" s="52">
        <f t="shared" si="127"/>
        <v>171</v>
      </c>
      <c r="M356" s="52">
        <f t="shared" si="127"/>
        <v>240</v>
      </c>
      <c r="N356" s="86">
        <f t="shared" si="127"/>
        <v>310</v>
      </c>
      <c r="O356" s="52">
        <f t="shared" si="127"/>
        <v>379</v>
      </c>
      <c r="P356" s="52">
        <f t="shared" si="127"/>
        <v>448</v>
      </c>
      <c r="Q356" s="52">
        <f t="shared" si="127"/>
        <v>518</v>
      </c>
      <c r="R356" s="52">
        <f t="shared" si="127"/>
        <v>587</v>
      </c>
      <c r="S356" s="82">
        <f t="shared" si="127"/>
        <v>657</v>
      </c>
      <c r="T356" s="52">
        <f t="shared" si="124"/>
        <v>722</v>
      </c>
      <c r="U356" s="52">
        <f t="shared" si="124"/>
        <v>788</v>
      </c>
      <c r="V356" s="52">
        <f t="shared" si="124"/>
        <v>854</v>
      </c>
      <c r="W356" s="52">
        <f t="shared" si="124"/>
        <v>919</v>
      </c>
      <c r="X356" s="86">
        <f t="shared" si="124"/>
        <v>985</v>
      </c>
      <c r="Y356" s="52">
        <f t="shared" si="124"/>
        <v>1051</v>
      </c>
      <c r="Z356" s="52">
        <f t="shared" si="124"/>
        <v>1116</v>
      </c>
      <c r="AA356" s="52">
        <f t="shared" si="124"/>
        <v>1182</v>
      </c>
      <c r="AB356" s="52">
        <f t="shared" si="124"/>
        <v>1247</v>
      </c>
      <c r="AC356" s="82">
        <f t="shared" si="124"/>
        <v>1313</v>
      </c>
      <c r="AD356" s="52">
        <f t="shared" si="128"/>
        <v>1379</v>
      </c>
      <c r="AE356" s="52">
        <f t="shared" si="128"/>
        <v>1445</v>
      </c>
      <c r="AF356" s="52">
        <f t="shared" si="128"/>
        <v>1510</v>
      </c>
      <c r="AG356" s="52">
        <f t="shared" si="128"/>
        <v>1576</v>
      </c>
      <c r="AH356" s="86">
        <f t="shared" si="128"/>
        <v>1642</v>
      </c>
      <c r="AI356" s="52">
        <f t="shared" si="128"/>
        <v>1707</v>
      </c>
      <c r="AJ356" s="52">
        <f t="shared" si="128"/>
        <v>1773</v>
      </c>
      <c r="AK356" s="52">
        <f t="shared" si="128"/>
        <v>1839</v>
      </c>
      <c r="AL356" s="52">
        <f t="shared" si="128"/>
        <v>1904</v>
      </c>
      <c r="AM356" s="82">
        <f t="shared" si="128"/>
        <v>1970</v>
      </c>
      <c r="AN356" s="91">
        <f t="shared" si="116"/>
        <v>2298</v>
      </c>
    </row>
    <row r="357" spans="1:40" x14ac:dyDescent="0.25">
      <c r="A357" s="52">
        <f>'Pokemon Data'!A356</f>
        <v>355</v>
      </c>
      <c r="B357" s="52" t="str">
        <f>'Pokemon Data'!B356</f>
        <v>Duskull</v>
      </c>
      <c r="C357" s="57">
        <f>'Pokemon Data'!E356</f>
        <v>182</v>
      </c>
      <c r="D357" s="57">
        <f>'Pokemon Data'!I356</f>
        <v>85</v>
      </c>
      <c r="E357" s="57">
        <f>'Pokemon Data'!J356</f>
        <v>70</v>
      </c>
      <c r="F357" s="57">
        <f>'Pokemon Data'!K356</f>
        <v>162</v>
      </c>
      <c r="G357" s="57">
        <f t="shared" si="110"/>
        <v>100</v>
      </c>
      <c r="H357" s="57">
        <f t="shared" si="111"/>
        <v>85</v>
      </c>
      <c r="I357" s="57">
        <f t="shared" si="112"/>
        <v>177</v>
      </c>
      <c r="J357" s="82">
        <f t="shared" si="127"/>
        <v>10</v>
      </c>
      <c r="K357" s="52">
        <f t="shared" si="127"/>
        <v>31</v>
      </c>
      <c r="L357" s="52">
        <f t="shared" si="127"/>
        <v>52</v>
      </c>
      <c r="M357" s="52">
        <f t="shared" si="127"/>
        <v>73</v>
      </c>
      <c r="N357" s="86">
        <f t="shared" si="127"/>
        <v>95</v>
      </c>
      <c r="O357" s="52">
        <f t="shared" si="127"/>
        <v>116</v>
      </c>
      <c r="P357" s="52">
        <f t="shared" si="127"/>
        <v>137</v>
      </c>
      <c r="Q357" s="52">
        <f t="shared" si="127"/>
        <v>159</v>
      </c>
      <c r="R357" s="52">
        <f t="shared" si="127"/>
        <v>180</v>
      </c>
      <c r="S357" s="82">
        <f t="shared" si="127"/>
        <v>201</v>
      </c>
      <c r="T357" s="52">
        <f t="shared" si="124"/>
        <v>222</v>
      </c>
      <c r="U357" s="52">
        <f t="shared" si="124"/>
        <v>242</v>
      </c>
      <c r="V357" s="52">
        <f t="shared" si="124"/>
        <v>262</v>
      </c>
      <c r="W357" s="52">
        <f t="shared" si="124"/>
        <v>282</v>
      </c>
      <c r="X357" s="86">
        <f t="shared" si="124"/>
        <v>302</v>
      </c>
      <c r="Y357" s="52">
        <f t="shared" si="124"/>
        <v>322</v>
      </c>
      <c r="Z357" s="52">
        <f t="shared" si="124"/>
        <v>343</v>
      </c>
      <c r="AA357" s="52">
        <f t="shared" si="124"/>
        <v>363</v>
      </c>
      <c r="AB357" s="52">
        <f t="shared" si="124"/>
        <v>383</v>
      </c>
      <c r="AC357" s="82">
        <f t="shared" si="124"/>
        <v>403</v>
      </c>
      <c r="AD357" s="52">
        <f t="shared" si="128"/>
        <v>423</v>
      </c>
      <c r="AE357" s="52">
        <f t="shared" si="128"/>
        <v>443</v>
      </c>
      <c r="AF357" s="52">
        <f t="shared" si="128"/>
        <v>464</v>
      </c>
      <c r="AG357" s="52">
        <f t="shared" si="128"/>
        <v>484</v>
      </c>
      <c r="AH357" s="86">
        <f t="shared" si="128"/>
        <v>504</v>
      </c>
      <c r="AI357" s="52">
        <f t="shared" si="128"/>
        <v>524</v>
      </c>
      <c r="AJ357" s="52">
        <f t="shared" si="128"/>
        <v>544</v>
      </c>
      <c r="AK357" s="52">
        <f t="shared" si="128"/>
        <v>565</v>
      </c>
      <c r="AL357" s="52">
        <f t="shared" si="128"/>
        <v>585</v>
      </c>
      <c r="AM357" s="82">
        <f t="shared" si="128"/>
        <v>605</v>
      </c>
      <c r="AN357" s="91">
        <f t="shared" si="116"/>
        <v>706</v>
      </c>
    </row>
    <row r="358" spans="1:40" x14ac:dyDescent="0.25">
      <c r="A358" s="52">
        <f>'Pokemon Data'!A357</f>
        <v>356</v>
      </c>
      <c r="B358" s="52" t="str">
        <f>'Pokemon Data'!B357</f>
        <v>Dusclops</v>
      </c>
      <c r="C358" s="57">
        <f>'Pokemon Data'!E357</f>
        <v>182</v>
      </c>
      <c r="D358" s="57">
        <f>'Pokemon Data'!I357</f>
        <v>120</v>
      </c>
      <c r="E358" s="57">
        <f>'Pokemon Data'!J357</f>
        <v>124</v>
      </c>
      <c r="F358" s="57">
        <f>'Pokemon Data'!K357</f>
        <v>234</v>
      </c>
      <c r="G358" s="57">
        <f t="shared" si="110"/>
        <v>135</v>
      </c>
      <c r="H358" s="57">
        <f t="shared" si="111"/>
        <v>139</v>
      </c>
      <c r="I358" s="57">
        <f t="shared" si="112"/>
        <v>249</v>
      </c>
      <c r="J358" s="82">
        <f t="shared" si="127"/>
        <v>22</v>
      </c>
      <c r="K358" s="52">
        <f t="shared" si="127"/>
        <v>70</v>
      </c>
      <c r="L358" s="52">
        <f t="shared" si="127"/>
        <v>118</v>
      </c>
      <c r="M358" s="52">
        <f t="shared" si="127"/>
        <v>166</v>
      </c>
      <c r="N358" s="86">
        <f t="shared" si="127"/>
        <v>214</v>
      </c>
      <c r="O358" s="52">
        <f t="shared" si="127"/>
        <v>262</v>
      </c>
      <c r="P358" s="52">
        <f t="shared" si="127"/>
        <v>310</v>
      </c>
      <c r="Q358" s="52">
        <f t="shared" si="127"/>
        <v>358</v>
      </c>
      <c r="R358" s="52">
        <f t="shared" si="127"/>
        <v>406</v>
      </c>
      <c r="S358" s="82">
        <f t="shared" si="127"/>
        <v>454</v>
      </c>
      <c r="T358" s="52">
        <f t="shared" si="124"/>
        <v>500</v>
      </c>
      <c r="U358" s="52">
        <f t="shared" si="124"/>
        <v>545</v>
      </c>
      <c r="V358" s="52">
        <f t="shared" si="124"/>
        <v>591</v>
      </c>
      <c r="W358" s="52">
        <f t="shared" si="124"/>
        <v>636</v>
      </c>
      <c r="X358" s="86">
        <f t="shared" si="124"/>
        <v>682</v>
      </c>
      <c r="Y358" s="52">
        <f t="shared" si="124"/>
        <v>727</v>
      </c>
      <c r="Z358" s="52">
        <f t="shared" si="124"/>
        <v>773</v>
      </c>
      <c r="AA358" s="52">
        <f t="shared" si="124"/>
        <v>818</v>
      </c>
      <c r="AB358" s="52">
        <f t="shared" si="124"/>
        <v>864</v>
      </c>
      <c r="AC358" s="82">
        <f t="shared" si="124"/>
        <v>909</v>
      </c>
      <c r="AD358" s="52">
        <f t="shared" si="128"/>
        <v>955</v>
      </c>
      <c r="AE358" s="52">
        <f t="shared" si="128"/>
        <v>1000</v>
      </c>
      <c r="AF358" s="52">
        <f t="shared" si="128"/>
        <v>1045</v>
      </c>
      <c r="AG358" s="52">
        <f t="shared" si="128"/>
        <v>1091</v>
      </c>
      <c r="AH358" s="86">
        <f t="shared" si="128"/>
        <v>1136</v>
      </c>
      <c r="AI358" s="52">
        <f t="shared" si="128"/>
        <v>1182</v>
      </c>
      <c r="AJ358" s="52">
        <f t="shared" si="128"/>
        <v>1227</v>
      </c>
      <c r="AK358" s="52">
        <f t="shared" si="128"/>
        <v>1273</v>
      </c>
      <c r="AL358" s="52">
        <f t="shared" si="128"/>
        <v>1318</v>
      </c>
      <c r="AM358" s="82">
        <f t="shared" si="128"/>
        <v>1364</v>
      </c>
      <c r="AN358" s="91">
        <f t="shared" si="116"/>
        <v>1591</v>
      </c>
    </row>
    <row r="359" spans="1:40" x14ac:dyDescent="0.25">
      <c r="A359" s="52">
        <f>'Pokemon Data'!A358</f>
        <v>357</v>
      </c>
      <c r="B359" s="52" t="str">
        <f>'Pokemon Data'!B358</f>
        <v>Tropius</v>
      </c>
      <c r="C359" s="57">
        <f>'Pokemon Data'!E358</f>
        <v>183</v>
      </c>
      <c r="D359" s="57">
        <f>'Pokemon Data'!I358</f>
        <v>223</v>
      </c>
      <c r="E359" s="57">
        <f>'Pokemon Data'!J358</f>
        <v>136</v>
      </c>
      <c r="F359" s="57">
        <f>'Pokemon Data'!K358</f>
        <v>163</v>
      </c>
      <c r="G359" s="57">
        <f t="shared" si="110"/>
        <v>238</v>
      </c>
      <c r="H359" s="57">
        <f t="shared" si="111"/>
        <v>151</v>
      </c>
      <c r="I359" s="57">
        <f t="shared" si="112"/>
        <v>178</v>
      </c>
      <c r="J359" s="82">
        <f t="shared" si="127"/>
        <v>27</v>
      </c>
      <c r="K359" s="52">
        <f t="shared" si="127"/>
        <v>86</v>
      </c>
      <c r="L359" s="52">
        <f t="shared" si="127"/>
        <v>144</v>
      </c>
      <c r="M359" s="52">
        <f t="shared" si="127"/>
        <v>203</v>
      </c>
      <c r="N359" s="86">
        <f t="shared" si="127"/>
        <v>261</v>
      </c>
      <c r="O359" s="52">
        <f t="shared" si="127"/>
        <v>320</v>
      </c>
      <c r="P359" s="52">
        <f t="shared" si="127"/>
        <v>379</v>
      </c>
      <c r="Q359" s="52">
        <f t="shared" si="127"/>
        <v>437</v>
      </c>
      <c r="R359" s="52">
        <f t="shared" si="127"/>
        <v>496</v>
      </c>
      <c r="S359" s="82">
        <f t="shared" si="127"/>
        <v>554</v>
      </c>
      <c r="T359" s="52">
        <f t="shared" si="124"/>
        <v>610</v>
      </c>
      <c r="U359" s="52">
        <f t="shared" si="124"/>
        <v>665</v>
      </c>
      <c r="V359" s="52">
        <f t="shared" si="124"/>
        <v>721</v>
      </c>
      <c r="W359" s="52">
        <f t="shared" si="124"/>
        <v>776</v>
      </c>
      <c r="X359" s="86">
        <f t="shared" si="124"/>
        <v>831</v>
      </c>
      <c r="Y359" s="52">
        <f t="shared" si="124"/>
        <v>887</v>
      </c>
      <c r="Z359" s="52">
        <f t="shared" si="124"/>
        <v>942</v>
      </c>
      <c r="AA359" s="52">
        <f t="shared" si="124"/>
        <v>998</v>
      </c>
      <c r="AB359" s="52">
        <f t="shared" si="124"/>
        <v>1053</v>
      </c>
      <c r="AC359" s="82">
        <f t="shared" si="124"/>
        <v>1109</v>
      </c>
      <c r="AD359" s="52">
        <f t="shared" si="128"/>
        <v>1164</v>
      </c>
      <c r="AE359" s="52">
        <f t="shared" si="128"/>
        <v>1220</v>
      </c>
      <c r="AF359" s="52">
        <f t="shared" si="128"/>
        <v>1275</v>
      </c>
      <c r="AG359" s="52">
        <f t="shared" si="128"/>
        <v>1331</v>
      </c>
      <c r="AH359" s="86">
        <f t="shared" si="128"/>
        <v>1386</v>
      </c>
      <c r="AI359" s="52">
        <f t="shared" si="128"/>
        <v>1442</v>
      </c>
      <c r="AJ359" s="52">
        <f t="shared" si="128"/>
        <v>1497</v>
      </c>
      <c r="AK359" s="52">
        <f t="shared" si="128"/>
        <v>1553</v>
      </c>
      <c r="AL359" s="52">
        <f t="shared" si="128"/>
        <v>1608</v>
      </c>
      <c r="AM359" s="82">
        <f t="shared" si="128"/>
        <v>1663</v>
      </c>
      <c r="AN359" s="91">
        <f t="shared" si="116"/>
        <v>1941</v>
      </c>
    </row>
    <row r="360" spans="1:40" x14ac:dyDescent="0.25">
      <c r="A360" s="52">
        <f>'Pokemon Data'!A359</f>
        <v>358</v>
      </c>
      <c r="B360" s="52" t="str">
        <f>'Pokemon Data'!B359</f>
        <v>Chimecho</v>
      </c>
      <c r="C360" s="57">
        <f>'Pokemon Data'!E359</f>
        <v>184</v>
      </c>
      <c r="D360" s="57">
        <f>'Pokemon Data'!I359</f>
        <v>181</v>
      </c>
      <c r="E360" s="57">
        <f>'Pokemon Data'!J359</f>
        <v>175</v>
      </c>
      <c r="F360" s="57">
        <f>'Pokemon Data'!K359</f>
        <v>170</v>
      </c>
      <c r="G360" s="57">
        <f t="shared" si="110"/>
        <v>196</v>
      </c>
      <c r="H360" s="57">
        <f t="shared" si="111"/>
        <v>190</v>
      </c>
      <c r="I360" s="57">
        <f t="shared" si="112"/>
        <v>185</v>
      </c>
      <c r="J360" s="82">
        <f t="shared" si="127"/>
        <v>31</v>
      </c>
      <c r="K360" s="52">
        <f t="shared" si="127"/>
        <v>100</v>
      </c>
      <c r="L360" s="52">
        <f t="shared" si="127"/>
        <v>168</v>
      </c>
      <c r="M360" s="52">
        <f t="shared" si="127"/>
        <v>236</v>
      </c>
      <c r="N360" s="86">
        <f t="shared" si="127"/>
        <v>304</v>
      </c>
      <c r="O360" s="52">
        <f t="shared" si="127"/>
        <v>373</v>
      </c>
      <c r="P360" s="52">
        <f t="shared" si="127"/>
        <v>441</v>
      </c>
      <c r="Q360" s="52">
        <f t="shared" si="127"/>
        <v>509</v>
      </c>
      <c r="R360" s="52">
        <f t="shared" si="127"/>
        <v>577</v>
      </c>
      <c r="S360" s="82">
        <f t="shared" si="127"/>
        <v>645</v>
      </c>
      <c r="T360" s="52">
        <f t="shared" si="124"/>
        <v>710</v>
      </c>
      <c r="U360" s="52">
        <f t="shared" si="124"/>
        <v>774</v>
      </c>
      <c r="V360" s="52">
        <f t="shared" si="124"/>
        <v>839</v>
      </c>
      <c r="W360" s="52">
        <f t="shared" si="124"/>
        <v>903</v>
      </c>
      <c r="X360" s="86">
        <f t="shared" si="124"/>
        <v>968</v>
      </c>
      <c r="Y360" s="52">
        <f t="shared" si="124"/>
        <v>1033</v>
      </c>
      <c r="Z360" s="52">
        <f t="shared" si="124"/>
        <v>1097</v>
      </c>
      <c r="AA360" s="52">
        <f t="shared" si="124"/>
        <v>1162</v>
      </c>
      <c r="AB360" s="52">
        <f t="shared" si="124"/>
        <v>1226</v>
      </c>
      <c r="AC360" s="82">
        <f t="shared" si="124"/>
        <v>1291</v>
      </c>
      <c r="AD360" s="52">
        <f t="shared" si="128"/>
        <v>1355</v>
      </c>
      <c r="AE360" s="52">
        <f t="shared" si="128"/>
        <v>1420</v>
      </c>
      <c r="AF360" s="52">
        <f t="shared" si="128"/>
        <v>1484</v>
      </c>
      <c r="AG360" s="52">
        <f t="shared" si="128"/>
        <v>1549</v>
      </c>
      <c r="AH360" s="86">
        <f t="shared" si="128"/>
        <v>1614</v>
      </c>
      <c r="AI360" s="52">
        <f t="shared" si="128"/>
        <v>1678</v>
      </c>
      <c r="AJ360" s="52">
        <f t="shared" si="128"/>
        <v>1743</v>
      </c>
      <c r="AK360" s="52">
        <f t="shared" si="128"/>
        <v>1807</v>
      </c>
      <c r="AL360" s="52">
        <f t="shared" si="128"/>
        <v>1872</v>
      </c>
      <c r="AM360" s="82">
        <f t="shared" si="128"/>
        <v>1937</v>
      </c>
      <c r="AN360" s="91">
        <f t="shared" si="116"/>
        <v>2259</v>
      </c>
    </row>
    <row r="361" spans="1:40" x14ac:dyDescent="0.25">
      <c r="A361" s="52">
        <f>'Pokemon Data'!A360</f>
        <v>359</v>
      </c>
      <c r="B361" s="52" t="str">
        <f>'Pokemon Data'!B360</f>
        <v>Absol</v>
      </c>
      <c r="C361" s="57">
        <f>'Pokemon Data'!E360</f>
        <v>185</v>
      </c>
      <c r="D361" s="57">
        <f>'Pokemon Data'!I360</f>
        <v>163</v>
      </c>
      <c r="E361" s="57">
        <f>'Pokemon Data'!J360</f>
        <v>246</v>
      </c>
      <c r="F361" s="57">
        <f>'Pokemon Data'!K360</f>
        <v>120</v>
      </c>
      <c r="G361" s="57">
        <f t="shared" si="110"/>
        <v>178</v>
      </c>
      <c r="H361" s="57">
        <f t="shared" si="111"/>
        <v>261</v>
      </c>
      <c r="I361" s="57">
        <f t="shared" si="112"/>
        <v>135</v>
      </c>
      <c r="J361" s="82">
        <f t="shared" si="127"/>
        <v>35</v>
      </c>
      <c r="K361" s="52">
        <f t="shared" si="127"/>
        <v>112</v>
      </c>
      <c r="L361" s="52">
        <f t="shared" si="127"/>
        <v>188</v>
      </c>
      <c r="M361" s="52">
        <f t="shared" si="127"/>
        <v>264</v>
      </c>
      <c r="N361" s="86">
        <f t="shared" si="127"/>
        <v>340</v>
      </c>
      <c r="O361" s="52">
        <f t="shared" si="127"/>
        <v>417</v>
      </c>
      <c r="P361" s="52">
        <f t="shared" si="127"/>
        <v>493</v>
      </c>
      <c r="Q361" s="52">
        <f t="shared" si="127"/>
        <v>569</v>
      </c>
      <c r="R361" s="52">
        <f t="shared" si="127"/>
        <v>645</v>
      </c>
      <c r="S361" s="82">
        <f t="shared" si="127"/>
        <v>722</v>
      </c>
      <c r="T361" s="52">
        <f t="shared" si="124"/>
        <v>794</v>
      </c>
      <c r="U361" s="52">
        <f t="shared" si="124"/>
        <v>866</v>
      </c>
      <c r="V361" s="52">
        <f t="shared" si="124"/>
        <v>938</v>
      </c>
      <c r="W361" s="52">
        <f t="shared" si="124"/>
        <v>1010</v>
      </c>
      <c r="X361" s="86">
        <f t="shared" si="124"/>
        <v>1083</v>
      </c>
      <c r="Y361" s="52">
        <f t="shared" si="124"/>
        <v>1155</v>
      </c>
      <c r="Z361" s="52">
        <f t="shared" si="124"/>
        <v>1227</v>
      </c>
      <c r="AA361" s="52">
        <f t="shared" si="124"/>
        <v>1299</v>
      </c>
      <c r="AB361" s="52">
        <f t="shared" si="124"/>
        <v>1371</v>
      </c>
      <c r="AC361" s="82">
        <f t="shared" si="124"/>
        <v>1443</v>
      </c>
      <c r="AD361" s="52">
        <f t="shared" si="128"/>
        <v>1516</v>
      </c>
      <c r="AE361" s="52">
        <f t="shared" si="128"/>
        <v>1588</v>
      </c>
      <c r="AF361" s="52">
        <f t="shared" si="128"/>
        <v>1660</v>
      </c>
      <c r="AG361" s="52">
        <f t="shared" si="128"/>
        <v>1732</v>
      </c>
      <c r="AH361" s="86">
        <f t="shared" si="128"/>
        <v>1805</v>
      </c>
      <c r="AI361" s="52">
        <f t="shared" si="128"/>
        <v>1877</v>
      </c>
      <c r="AJ361" s="52">
        <f t="shared" si="128"/>
        <v>1949</v>
      </c>
      <c r="AK361" s="52">
        <f t="shared" si="128"/>
        <v>2021</v>
      </c>
      <c r="AL361" s="52">
        <f t="shared" si="128"/>
        <v>2093</v>
      </c>
      <c r="AM361" s="82">
        <f t="shared" si="128"/>
        <v>2166</v>
      </c>
      <c r="AN361" s="91">
        <f t="shared" si="116"/>
        <v>2526</v>
      </c>
    </row>
    <row r="362" spans="1:40" x14ac:dyDescent="0.25">
      <c r="A362" s="52">
        <f>'Pokemon Data'!A361</f>
        <v>360</v>
      </c>
      <c r="B362" s="52" t="str">
        <f>'Pokemon Data'!B361</f>
        <v>Wynaut</v>
      </c>
      <c r="C362" s="57">
        <f>'Pokemon Data'!E361</f>
        <v>99</v>
      </c>
      <c r="D362" s="57">
        <f>'Pokemon Data'!I361</f>
        <v>216</v>
      </c>
      <c r="E362" s="57">
        <f>'Pokemon Data'!J361</f>
        <v>41</v>
      </c>
      <c r="F362" s="57">
        <f>'Pokemon Data'!K361</f>
        <v>86</v>
      </c>
      <c r="G362" s="57">
        <f t="shared" si="110"/>
        <v>231</v>
      </c>
      <c r="H362" s="57">
        <f t="shared" si="111"/>
        <v>56</v>
      </c>
      <c r="I362" s="57">
        <f t="shared" si="112"/>
        <v>101</v>
      </c>
      <c r="J362" s="82">
        <f t="shared" si="127"/>
        <v>10</v>
      </c>
      <c r="K362" s="52">
        <f t="shared" si="127"/>
        <v>23</v>
      </c>
      <c r="L362" s="52">
        <f t="shared" si="127"/>
        <v>39</v>
      </c>
      <c r="M362" s="52">
        <f t="shared" si="127"/>
        <v>55</v>
      </c>
      <c r="N362" s="86">
        <f t="shared" si="127"/>
        <v>72</v>
      </c>
      <c r="O362" s="52">
        <f t="shared" si="127"/>
        <v>88</v>
      </c>
      <c r="P362" s="52">
        <f t="shared" si="127"/>
        <v>104</v>
      </c>
      <c r="Q362" s="52">
        <f t="shared" si="127"/>
        <v>120</v>
      </c>
      <c r="R362" s="52">
        <f t="shared" si="127"/>
        <v>136</v>
      </c>
      <c r="S362" s="82">
        <f t="shared" si="127"/>
        <v>152</v>
      </c>
      <c r="T362" s="52">
        <f t="shared" si="124"/>
        <v>167</v>
      </c>
      <c r="U362" s="52">
        <f t="shared" si="124"/>
        <v>183</v>
      </c>
      <c r="V362" s="52">
        <f t="shared" si="124"/>
        <v>198</v>
      </c>
      <c r="W362" s="52">
        <f t="shared" si="124"/>
        <v>213</v>
      </c>
      <c r="X362" s="86">
        <f t="shared" si="124"/>
        <v>228</v>
      </c>
      <c r="Y362" s="52">
        <f t="shared" si="124"/>
        <v>244</v>
      </c>
      <c r="Z362" s="52">
        <f t="shared" si="124"/>
        <v>259</v>
      </c>
      <c r="AA362" s="52">
        <f t="shared" si="124"/>
        <v>274</v>
      </c>
      <c r="AB362" s="52">
        <f t="shared" si="124"/>
        <v>290</v>
      </c>
      <c r="AC362" s="82">
        <f t="shared" si="124"/>
        <v>305</v>
      </c>
      <c r="AD362" s="52">
        <f t="shared" si="128"/>
        <v>320</v>
      </c>
      <c r="AE362" s="52">
        <f t="shared" si="128"/>
        <v>335</v>
      </c>
      <c r="AF362" s="52">
        <f t="shared" si="128"/>
        <v>351</v>
      </c>
      <c r="AG362" s="52">
        <f t="shared" si="128"/>
        <v>366</v>
      </c>
      <c r="AH362" s="86">
        <f t="shared" si="128"/>
        <v>381</v>
      </c>
      <c r="AI362" s="52">
        <f t="shared" si="128"/>
        <v>396</v>
      </c>
      <c r="AJ362" s="52">
        <f t="shared" si="128"/>
        <v>412</v>
      </c>
      <c r="AK362" s="52">
        <f t="shared" si="128"/>
        <v>427</v>
      </c>
      <c r="AL362" s="52">
        <f t="shared" si="128"/>
        <v>442</v>
      </c>
      <c r="AM362" s="82">
        <f t="shared" si="128"/>
        <v>457</v>
      </c>
      <c r="AN362" s="91">
        <f t="shared" si="116"/>
        <v>534</v>
      </c>
    </row>
    <row r="363" spans="1:40" x14ac:dyDescent="0.25">
      <c r="A363" s="52">
        <f>'Pokemon Data'!A362</f>
        <v>361</v>
      </c>
      <c r="B363" s="52" t="str">
        <f>'Pokemon Data'!B362</f>
        <v>Snorunt</v>
      </c>
      <c r="C363" s="57">
        <f>'Pokemon Data'!E362</f>
        <v>186</v>
      </c>
      <c r="D363" s="57">
        <f>'Pokemon Data'!I362</f>
        <v>137</v>
      </c>
      <c r="E363" s="57">
        <f>'Pokemon Data'!J362</f>
        <v>95</v>
      </c>
      <c r="F363" s="57">
        <f>'Pokemon Data'!K362</f>
        <v>95</v>
      </c>
      <c r="G363" s="57">
        <f t="shared" si="110"/>
        <v>152</v>
      </c>
      <c r="H363" s="57">
        <f t="shared" si="111"/>
        <v>110</v>
      </c>
      <c r="I363" s="57">
        <f t="shared" si="112"/>
        <v>110</v>
      </c>
      <c r="J363" s="82">
        <f t="shared" si="127"/>
        <v>12</v>
      </c>
      <c r="K363" s="52">
        <f t="shared" si="127"/>
        <v>39</v>
      </c>
      <c r="L363" s="52">
        <f t="shared" si="127"/>
        <v>66</v>
      </c>
      <c r="M363" s="52">
        <f t="shared" si="127"/>
        <v>93</v>
      </c>
      <c r="N363" s="86">
        <f t="shared" si="127"/>
        <v>119</v>
      </c>
      <c r="O363" s="52">
        <f t="shared" si="127"/>
        <v>146</v>
      </c>
      <c r="P363" s="52">
        <f t="shared" si="127"/>
        <v>173</v>
      </c>
      <c r="Q363" s="52">
        <f t="shared" si="127"/>
        <v>200</v>
      </c>
      <c r="R363" s="52">
        <f t="shared" si="127"/>
        <v>227</v>
      </c>
      <c r="S363" s="82">
        <f t="shared" si="127"/>
        <v>253</v>
      </c>
      <c r="T363" s="52">
        <f t="shared" si="124"/>
        <v>279</v>
      </c>
      <c r="U363" s="52">
        <f t="shared" si="124"/>
        <v>304</v>
      </c>
      <c r="V363" s="52">
        <f t="shared" si="124"/>
        <v>330</v>
      </c>
      <c r="W363" s="52">
        <f t="shared" si="124"/>
        <v>355</v>
      </c>
      <c r="X363" s="86">
        <f t="shared" si="124"/>
        <v>380</v>
      </c>
      <c r="Y363" s="52">
        <f t="shared" si="124"/>
        <v>406</v>
      </c>
      <c r="Z363" s="52">
        <f t="shared" si="124"/>
        <v>431</v>
      </c>
      <c r="AA363" s="52">
        <f t="shared" si="124"/>
        <v>456</v>
      </c>
      <c r="AB363" s="52">
        <f t="shared" si="124"/>
        <v>482</v>
      </c>
      <c r="AC363" s="82">
        <f t="shared" si="124"/>
        <v>507</v>
      </c>
      <c r="AD363" s="52">
        <f t="shared" si="128"/>
        <v>533</v>
      </c>
      <c r="AE363" s="52">
        <f t="shared" si="128"/>
        <v>558</v>
      </c>
      <c r="AF363" s="52">
        <f t="shared" si="128"/>
        <v>583</v>
      </c>
      <c r="AG363" s="52">
        <f t="shared" si="128"/>
        <v>609</v>
      </c>
      <c r="AH363" s="86">
        <f t="shared" si="128"/>
        <v>634</v>
      </c>
      <c r="AI363" s="52">
        <f t="shared" si="128"/>
        <v>659</v>
      </c>
      <c r="AJ363" s="52">
        <f t="shared" si="128"/>
        <v>685</v>
      </c>
      <c r="AK363" s="52">
        <f t="shared" si="128"/>
        <v>710</v>
      </c>
      <c r="AL363" s="52">
        <f t="shared" si="128"/>
        <v>736</v>
      </c>
      <c r="AM363" s="82">
        <f t="shared" si="128"/>
        <v>761</v>
      </c>
      <c r="AN363" s="91">
        <f t="shared" si="116"/>
        <v>888</v>
      </c>
    </row>
    <row r="364" spans="1:40" x14ac:dyDescent="0.25">
      <c r="A364" s="52">
        <f>'Pokemon Data'!A363</f>
        <v>362</v>
      </c>
      <c r="B364" s="52" t="str">
        <f>'Pokemon Data'!B363</f>
        <v>Glalie</v>
      </c>
      <c r="C364" s="57">
        <f>'Pokemon Data'!E363</f>
        <v>186</v>
      </c>
      <c r="D364" s="57">
        <f>'Pokemon Data'!I363</f>
        <v>190</v>
      </c>
      <c r="E364" s="57">
        <f>'Pokemon Data'!J363</f>
        <v>162</v>
      </c>
      <c r="F364" s="57">
        <f>'Pokemon Data'!K363</f>
        <v>162</v>
      </c>
      <c r="G364" s="57">
        <f t="shared" si="110"/>
        <v>205</v>
      </c>
      <c r="H364" s="57">
        <f t="shared" si="111"/>
        <v>177</v>
      </c>
      <c r="I364" s="57">
        <f t="shared" si="112"/>
        <v>177</v>
      </c>
      <c r="J364" s="82">
        <f t="shared" si="127"/>
        <v>29</v>
      </c>
      <c r="K364" s="52">
        <f t="shared" si="127"/>
        <v>93</v>
      </c>
      <c r="L364" s="52">
        <f t="shared" si="127"/>
        <v>156</v>
      </c>
      <c r="M364" s="52">
        <f t="shared" si="127"/>
        <v>220</v>
      </c>
      <c r="N364" s="86">
        <f t="shared" si="127"/>
        <v>284</v>
      </c>
      <c r="O364" s="52">
        <f t="shared" si="127"/>
        <v>347</v>
      </c>
      <c r="P364" s="52">
        <f t="shared" si="127"/>
        <v>411</v>
      </c>
      <c r="Q364" s="52">
        <f t="shared" si="127"/>
        <v>474</v>
      </c>
      <c r="R364" s="52">
        <f t="shared" si="127"/>
        <v>538</v>
      </c>
      <c r="S364" s="82">
        <f t="shared" si="127"/>
        <v>601</v>
      </c>
      <c r="T364" s="52">
        <f t="shared" si="124"/>
        <v>661</v>
      </c>
      <c r="U364" s="52">
        <f t="shared" si="124"/>
        <v>722</v>
      </c>
      <c r="V364" s="52">
        <f t="shared" si="124"/>
        <v>782</v>
      </c>
      <c r="W364" s="52">
        <f t="shared" si="124"/>
        <v>842</v>
      </c>
      <c r="X364" s="86">
        <f t="shared" si="124"/>
        <v>902</v>
      </c>
      <c r="Y364" s="52">
        <f t="shared" si="124"/>
        <v>962</v>
      </c>
      <c r="Z364" s="52">
        <f t="shared" si="124"/>
        <v>1022</v>
      </c>
      <c r="AA364" s="52">
        <f t="shared" si="124"/>
        <v>1082</v>
      </c>
      <c r="AB364" s="52">
        <f t="shared" si="124"/>
        <v>1143</v>
      </c>
      <c r="AC364" s="82">
        <f t="shared" si="124"/>
        <v>1203</v>
      </c>
      <c r="AD364" s="52">
        <f t="shared" si="128"/>
        <v>1263</v>
      </c>
      <c r="AE364" s="52">
        <f t="shared" si="128"/>
        <v>1323</v>
      </c>
      <c r="AF364" s="52">
        <f t="shared" si="128"/>
        <v>1383</v>
      </c>
      <c r="AG364" s="52">
        <f t="shared" si="128"/>
        <v>1444</v>
      </c>
      <c r="AH364" s="86">
        <f t="shared" si="128"/>
        <v>1504</v>
      </c>
      <c r="AI364" s="52">
        <f t="shared" si="128"/>
        <v>1564</v>
      </c>
      <c r="AJ364" s="52">
        <f t="shared" si="128"/>
        <v>1624</v>
      </c>
      <c r="AK364" s="52">
        <f t="shared" si="128"/>
        <v>1684</v>
      </c>
      <c r="AL364" s="52">
        <f t="shared" si="128"/>
        <v>1744</v>
      </c>
      <c r="AM364" s="82">
        <f t="shared" si="128"/>
        <v>1805</v>
      </c>
      <c r="AN364" s="91">
        <f t="shared" si="116"/>
        <v>2105</v>
      </c>
    </row>
    <row r="365" spans="1:40" x14ac:dyDescent="0.25">
      <c r="A365" s="52">
        <f>'Pokemon Data'!A364</f>
        <v>363</v>
      </c>
      <c r="B365" s="52" t="str">
        <f>'Pokemon Data'!B364</f>
        <v>Spheal</v>
      </c>
      <c r="C365" s="57">
        <f>'Pokemon Data'!E364</f>
        <v>187</v>
      </c>
      <c r="D365" s="57">
        <f>'Pokemon Data'!I364</f>
        <v>172</v>
      </c>
      <c r="E365" s="57">
        <f>'Pokemon Data'!J364</f>
        <v>95</v>
      </c>
      <c r="F365" s="57">
        <f>'Pokemon Data'!K364</f>
        <v>90</v>
      </c>
      <c r="G365" s="57">
        <f t="shared" si="110"/>
        <v>187</v>
      </c>
      <c r="H365" s="57">
        <f t="shared" si="111"/>
        <v>110</v>
      </c>
      <c r="I365" s="57">
        <f t="shared" si="112"/>
        <v>105</v>
      </c>
      <c r="J365" s="82">
        <f t="shared" si="127"/>
        <v>13</v>
      </c>
      <c r="K365" s="52">
        <f t="shared" si="127"/>
        <v>42</v>
      </c>
      <c r="L365" s="52">
        <f t="shared" si="127"/>
        <v>71</v>
      </c>
      <c r="M365" s="52">
        <f t="shared" si="127"/>
        <v>100</v>
      </c>
      <c r="N365" s="86">
        <f t="shared" si="127"/>
        <v>129</v>
      </c>
      <c r="O365" s="52">
        <f t="shared" si="127"/>
        <v>158</v>
      </c>
      <c r="P365" s="52">
        <f t="shared" si="127"/>
        <v>187</v>
      </c>
      <c r="Q365" s="52">
        <f t="shared" si="127"/>
        <v>217</v>
      </c>
      <c r="R365" s="52">
        <f t="shared" si="127"/>
        <v>246</v>
      </c>
      <c r="S365" s="82">
        <f t="shared" si="127"/>
        <v>275</v>
      </c>
      <c r="T365" s="52">
        <f t="shared" si="124"/>
        <v>302</v>
      </c>
      <c r="U365" s="52">
        <f t="shared" si="124"/>
        <v>330</v>
      </c>
      <c r="V365" s="52">
        <f t="shared" si="124"/>
        <v>357</v>
      </c>
      <c r="W365" s="52">
        <f t="shared" si="124"/>
        <v>385</v>
      </c>
      <c r="X365" s="86">
        <f t="shared" si="124"/>
        <v>412</v>
      </c>
      <c r="Y365" s="52">
        <f t="shared" si="124"/>
        <v>440</v>
      </c>
      <c r="Z365" s="52">
        <f t="shared" si="124"/>
        <v>467</v>
      </c>
      <c r="AA365" s="52">
        <f t="shared" si="124"/>
        <v>495</v>
      </c>
      <c r="AB365" s="52">
        <f t="shared" si="124"/>
        <v>522</v>
      </c>
      <c r="AC365" s="82">
        <f t="shared" si="124"/>
        <v>550</v>
      </c>
      <c r="AD365" s="52">
        <f t="shared" si="128"/>
        <v>577</v>
      </c>
      <c r="AE365" s="52">
        <f t="shared" si="128"/>
        <v>605</v>
      </c>
      <c r="AF365" s="52">
        <f t="shared" si="128"/>
        <v>632</v>
      </c>
      <c r="AG365" s="52">
        <f t="shared" si="128"/>
        <v>660</v>
      </c>
      <c r="AH365" s="86">
        <f t="shared" si="128"/>
        <v>687</v>
      </c>
      <c r="AI365" s="52">
        <f t="shared" si="128"/>
        <v>715</v>
      </c>
      <c r="AJ365" s="52">
        <f t="shared" si="128"/>
        <v>742</v>
      </c>
      <c r="AK365" s="52">
        <f t="shared" si="128"/>
        <v>770</v>
      </c>
      <c r="AL365" s="52">
        <f t="shared" si="128"/>
        <v>797</v>
      </c>
      <c r="AM365" s="82">
        <f t="shared" si="128"/>
        <v>825</v>
      </c>
      <c r="AN365" s="91">
        <f t="shared" si="116"/>
        <v>962</v>
      </c>
    </row>
    <row r="366" spans="1:40" x14ac:dyDescent="0.25">
      <c r="A366" s="52">
        <f>'Pokemon Data'!A365</f>
        <v>364</v>
      </c>
      <c r="B366" s="52" t="str">
        <f>'Pokemon Data'!B365</f>
        <v>Sealeo</v>
      </c>
      <c r="C366" s="57">
        <f>'Pokemon Data'!E365</f>
        <v>187</v>
      </c>
      <c r="D366" s="57">
        <f>'Pokemon Data'!I365</f>
        <v>207</v>
      </c>
      <c r="E366" s="57">
        <f>'Pokemon Data'!J365</f>
        <v>137</v>
      </c>
      <c r="F366" s="57">
        <f>'Pokemon Data'!K365</f>
        <v>132</v>
      </c>
      <c r="G366" s="57">
        <f t="shared" si="110"/>
        <v>222</v>
      </c>
      <c r="H366" s="57">
        <f t="shared" si="111"/>
        <v>152</v>
      </c>
      <c r="I366" s="57">
        <f t="shared" si="112"/>
        <v>147</v>
      </c>
      <c r="J366" s="82">
        <f t="shared" si="127"/>
        <v>24</v>
      </c>
      <c r="K366" s="52">
        <f t="shared" si="127"/>
        <v>76</v>
      </c>
      <c r="L366" s="52">
        <f t="shared" si="127"/>
        <v>127</v>
      </c>
      <c r="M366" s="52">
        <f t="shared" si="127"/>
        <v>179</v>
      </c>
      <c r="N366" s="86">
        <f t="shared" si="127"/>
        <v>231</v>
      </c>
      <c r="O366" s="52">
        <f t="shared" si="127"/>
        <v>283</v>
      </c>
      <c r="P366" s="52">
        <f t="shared" si="127"/>
        <v>334</v>
      </c>
      <c r="Q366" s="52">
        <f t="shared" si="127"/>
        <v>386</v>
      </c>
      <c r="R366" s="52">
        <f t="shared" si="127"/>
        <v>438</v>
      </c>
      <c r="S366" s="82">
        <f t="shared" si="127"/>
        <v>490</v>
      </c>
      <c r="T366" s="52">
        <f t="shared" si="124"/>
        <v>539</v>
      </c>
      <c r="U366" s="52">
        <f t="shared" si="124"/>
        <v>588</v>
      </c>
      <c r="V366" s="52">
        <f t="shared" si="124"/>
        <v>637</v>
      </c>
      <c r="W366" s="52">
        <f t="shared" si="124"/>
        <v>686</v>
      </c>
      <c r="X366" s="86">
        <f t="shared" si="124"/>
        <v>735</v>
      </c>
      <c r="Y366" s="52">
        <f t="shared" si="124"/>
        <v>784</v>
      </c>
      <c r="Z366" s="52">
        <f t="shared" si="124"/>
        <v>833</v>
      </c>
      <c r="AA366" s="52">
        <f t="shared" si="124"/>
        <v>882</v>
      </c>
      <c r="AB366" s="52">
        <f t="shared" si="124"/>
        <v>930</v>
      </c>
      <c r="AC366" s="82">
        <f t="shared" si="124"/>
        <v>979</v>
      </c>
      <c r="AD366" s="52">
        <f t="shared" si="128"/>
        <v>1028</v>
      </c>
      <c r="AE366" s="52">
        <f t="shared" si="128"/>
        <v>1077</v>
      </c>
      <c r="AF366" s="52">
        <f t="shared" si="128"/>
        <v>1127</v>
      </c>
      <c r="AG366" s="52">
        <f t="shared" si="128"/>
        <v>1176</v>
      </c>
      <c r="AH366" s="86">
        <f t="shared" si="128"/>
        <v>1225</v>
      </c>
      <c r="AI366" s="52">
        <f t="shared" si="128"/>
        <v>1274</v>
      </c>
      <c r="AJ366" s="52">
        <f t="shared" si="128"/>
        <v>1323</v>
      </c>
      <c r="AK366" s="52">
        <f t="shared" si="128"/>
        <v>1372</v>
      </c>
      <c r="AL366" s="52">
        <f t="shared" si="128"/>
        <v>1421</v>
      </c>
      <c r="AM366" s="82">
        <f t="shared" si="128"/>
        <v>1470</v>
      </c>
      <c r="AN366" s="91">
        <f t="shared" si="116"/>
        <v>1714</v>
      </c>
    </row>
    <row r="367" spans="1:40" x14ac:dyDescent="0.25">
      <c r="A367" s="52">
        <f>'Pokemon Data'!A366</f>
        <v>365</v>
      </c>
      <c r="B367" s="52" t="str">
        <f>'Pokemon Data'!B366</f>
        <v>Walrein</v>
      </c>
      <c r="C367" s="57">
        <f>'Pokemon Data'!E366</f>
        <v>187</v>
      </c>
      <c r="D367" s="57">
        <f>'Pokemon Data'!I366</f>
        <v>242</v>
      </c>
      <c r="E367" s="57">
        <f>'Pokemon Data'!J366</f>
        <v>182</v>
      </c>
      <c r="F367" s="57">
        <f>'Pokemon Data'!K366</f>
        <v>176</v>
      </c>
      <c r="G367" s="57">
        <f t="shared" si="110"/>
        <v>257</v>
      </c>
      <c r="H367" s="57">
        <f t="shared" si="111"/>
        <v>197</v>
      </c>
      <c r="I367" s="57">
        <f t="shared" si="112"/>
        <v>191</v>
      </c>
      <c r="J367" s="82">
        <f t="shared" si="127"/>
        <v>38</v>
      </c>
      <c r="K367" s="52">
        <f t="shared" si="127"/>
        <v>120</v>
      </c>
      <c r="L367" s="52">
        <f t="shared" si="127"/>
        <v>203</v>
      </c>
      <c r="M367" s="52">
        <f t="shared" si="127"/>
        <v>285</v>
      </c>
      <c r="N367" s="86">
        <f t="shared" si="127"/>
        <v>367</v>
      </c>
      <c r="O367" s="52">
        <f t="shared" si="127"/>
        <v>449</v>
      </c>
      <c r="P367" s="52">
        <f t="shared" si="127"/>
        <v>532</v>
      </c>
      <c r="Q367" s="52">
        <f t="shared" si="127"/>
        <v>614</v>
      </c>
      <c r="R367" s="52">
        <f t="shared" si="127"/>
        <v>696</v>
      </c>
      <c r="S367" s="82">
        <f t="shared" si="127"/>
        <v>779</v>
      </c>
      <c r="T367" s="52">
        <f t="shared" si="124"/>
        <v>856</v>
      </c>
      <c r="U367" s="52">
        <f t="shared" si="124"/>
        <v>934</v>
      </c>
      <c r="V367" s="52">
        <f t="shared" si="124"/>
        <v>1012</v>
      </c>
      <c r="W367" s="52">
        <f t="shared" si="124"/>
        <v>1090</v>
      </c>
      <c r="X367" s="86">
        <f t="shared" si="124"/>
        <v>1168</v>
      </c>
      <c r="Y367" s="52">
        <f t="shared" si="124"/>
        <v>1246</v>
      </c>
      <c r="Z367" s="52">
        <f t="shared" si="124"/>
        <v>1324</v>
      </c>
      <c r="AA367" s="52">
        <f t="shared" si="124"/>
        <v>1401</v>
      </c>
      <c r="AB367" s="52">
        <f t="shared" si="124"/>
        <v>1479</v>
      </c>
      <c r="AC367" s="82">
        <f t="shared" si="124"/>
        <v>1557</v>
      </c>
      <c r="AD367" s="52">
        <f t="shared" si="128"/>
        <v>1635</v>
      </c>
      <c r="AE367" s="52">
        <f t="shared" si="128"/>
        <v>1713</v>
      </c>
      <c r="AF367" s="52">
        <f t="shared" si="128"/>
        <v>1791</v>
      </c>
      <c r="AG367" s="52">
        <f t="shared" si="128"/>
        <v>1869</v>
      </c>
      <c r="AH367" s="86">
        <f t="shared" si="128"/>
        <v>1947</v>
      </c>
      <c r="AI367" s="52">
        <f t="shared" si="128"/>
        <v>2025</v>
      </c>
      <c r="AJ367" s="52">
        <f t="shared" si="128"/>
        <v>2103</v>
      </c>
      <c r="AK367" s="52">
        <f t="shared" si="128"/>
        <v>2180</v>
      </c>
      <c r="AL367" s="52">
        <f t="shared" si="128"/>
        <v>2258</v>
      </c>
      <c r="AM367" s="82">
        <f t="shared" si="128"/>
        <v>2336</v>
      </c>
      <c r="AN367" s="91">
        <f t="shared" si="116"/>
        <v>2726</v>
      </c>
    </row>
    <row r="368" spans="1:40" x14ac:dyDescent="0.25">
      <c r="A368" s="52">
        <f>'Pokemon Data'!A367</f>
        <v>366</v>
      </c>
      <c r="B368" s="52" t="str">
        <f>'Pokemon Data'!B367</f>
        <v>Clamperl</v>
      </c>
      <c r="C368" s="57">
        <f>'Pokemon Data'!E367</f>
        <v>188</v>
      </c>
      <c r="D368" s="57">
        <f>'Pokemon Data'!I367</f>
        <v>111</v>
      </c>
      <c r="E368" s="57">
        <f>'Pokemon Data'!J367</f>
        <v>133</v>
      </c>
      <c r="F368" s="57">
        <f>'Pokemon Data'!K367</f>
        <v>135</v>
      </c>
      <c r="G368" s="57">
        <f t="shared" si="110"/>
        <v>126</v>
      </c>
      <c r="H368" s="57">
        <f t="shared" si="111"/>
        <v>148</v>
      </c>
      <c r="I368" s="57">
        <f t="shared" si="112"/>
        <v>150</v>
      </c>
      <c r="J368" s="82">
        <f t="shared" si="127"/>
        <v>17</v>
      </c>
      <c r="K368" s="52">
        <f t="shared" si="127"/>
        <v>56</v>
      </c>
      <c r="L368" s="52">
        <f t="shared" si="127"/>
        <v>94</v>
      </c>
      <c r="M368" s="52">
        <f t="shared" si="127"/>
        <v>133</v>
      </c>
      <c r="N368" s="86">
        <f t="shared" si="127"/>
        <v>171</v>
      </c>
      <c r="O368" s="52">
        <f t="shared" si="127"/>
        <v>209</v>
      </c>
      <c r="P368" s="52">
        <f t="shared" si="127"/>
        <v>248</v>
      </c>
      <c r="Q368" s="52">
        <f t="shared" si="127"/>
        <v>286</v>
      </c>
      <c r="R368" s="52">
        <f t="shared" si="127"/>
        <v>324</v>
      </c>
      <c r="S368" s="82">
        <f t="shared" si="127"/>
        <v>363</v>
      </c>
      <c r="T368" s="52">
        <f t="shared" si="124"/>
        <v>399</v>
      </c>
      <c r="U368" s="52">
        <f t="shared" si="124"/>
        <v>435</v>
      </c>
      <c r="V368" s="52">
        <f t="shared" si="124"/>
        <v>472</v>
      </c>
      <c r="W368" s="52">
        <f t="shared" si="124"/>
        <v>508</v>
      </c>
      <c r="X368" s="86">
        <f t="shared" si="124"/>
        <v>544</v>
      </c>
      <c r="Y368" s="52">
        <f t="shared" si="124"/>
        <v>580</v>
      </c>
      <c r="Z368" s="52">
        <f t="shared" si="124"/>
        <v>617</v>
      </c>
      <c r="AA368" s="52">
        <f t="shared" si="124"/>
        <v>653</v>
      </c>
      <c r="AB368" s="52">
        <f t="shared" si="124"/>
        <v>689</v>
      </c>
      <c r="AC368" s="82">
        <f t="shared" si="124"/>
        <v>726</v>
      </c>
      <c r="AD368" s="52">
        <f t="shared" si="128"/>
        <v>762</v>
      </c>
      <c r="AE368" s="52">
        <f t="shared" si="128"/>
        <v>798</v>
      </c>
      <c r="AF368" s="52">
        <f t="shared" si="128"/>
        <v>835</v>
      </c>
      <c r="AG368" s="52">
        <f t="shared" si="128"/>
        <v>871</v>
      </c>
      <c r="AH368" s="86">
        <f t="shared" si="128"/>
        <v>907</v>
      </c>
      <c r="AI368" s="52">
        <f t="shared" si="128"/>
        <v>944</v>
      </c>
      <c r="AJ368" s="52">
        <f t="shared" si="128"/>
        <v>980</v>
      </c>
      <c r="AK368" s="52">
        <f t="shared" si="128"/>
        <v>1016</v>
      </c>
      <c r="AL368" s="52">
        <f t="shared" si="128"/>
        <v>1053</v>
      </c>
      <c r="AM368" s="82">
        <f t="shared" si="128"/>
        <v>1089</v>
      </c>
      <c r="AN368" s="91">
        <f t="shared" si="116"/>
        <v>1270</v>
      </c>
    </row>
    <row r="369" spans="1:40" x14ac:dyDescent="0.25">
      <c r="A369" s="52">
        <f>'Pokemon Data'!A368</f>
        <v>367</v>
      </c>
      <c r="B369" s="52" t="str">
        <f>'Pokemon Data'!B368</f>
        <v>Huntail</v>
      </c>
      <c r="C369" s="57">
        <f>'Pokemon Data'!E368</f>
        <v>188</v>
      </c>
      <c r="D369" s="57">
        <f>'Pokemon Data'!I368</f>
        <v>146</v>
      </c>
      <c r="E369" s="57">
        <f>'Pokemon Data'!J368</f>
        <v>197</v>
      </c>
      <c r="F369" s="57">
        <f>'Pokemon Data'!K368</f>
        <v>179</v>
      </c>
      <c r="G369" s="57">
        <f t="shared" si="110"/>
        <v>161</v>
      </c>
      <c r="H369" s="57">
        <f t="shared" si="111"/>
        <v>212</v>
      </c>
      <c r="I369" s="57">
        <f t="shared" si="112"/>
        <v>194</v>
      </c>
      <c r="J369" s="82">
        <f t="shared" si="127"/>
        <v>33</v>
      </c>
      <c r="K369" s="52">
        <f t="shared" si="127"/>
        <v>103</v>
      </c>
      <c r="L369" s="52">
        <f t="shared" si="127"/>
        <v>174</v>
      </c>
      <c r="M369" s="52">
        <f t="shared" si="127"/>
        <v>245</v>
      </c>
      <c r="N369" s="86">
        <f t="shared" si="127"/>
        <v>315</v>
      </c>
      <c r="O369" s="52">
        <f t="shared" si="127"/>
        <v>386</v>
      </c>
      <c r="P369" s="52">
        <f t="shared" si="127"/>
        <v>456</v>
      </c>
      <c r="Q369" s="52">
        <f t="shared" si="127"/>
        <v>527</v>
      </c>
      <c r="R369" s="52">
        <f t="shared" si="127"/>
        <v>598</v>
      </c>
      <c r="S369" s="82">
        <f t="shared" si="127"/>
        <v>668</v>
      </c>
      <c r="T369" s="52">
        <f t="shared" si="124"/>
        <v>735</v>
      </c>
      <c r="U369" s="52">
        <f t="shared" si="124"/>
        <v>802</v>
      </c>
      <c r="V369" s="52">
        <f t="shared" si="124"/>
        <v>869</v>
      </c>
      <c r="W369" s="52">
        <f t="shared" si="124"/>
        <v>936</v>
      </c>
      <c r="X369" s="86">
        <f t="shared" si="124"/>
        <v>1002</v>
      </c>
      <c r="Y369" s="52">
        <f t="shared" si="124"/>
        <v>1069</v>
      </c>
      <c r="Z369" s="52">
        <f t="shared" si="124"/>
        <v>1136</v>
      </c>
      <c r="AA369" s="52">
        <f t="shared" si="124"/>
        <v>1203</v>
      </c>
      <c r="AB369" s="52">
        <f t="shared" si="124"/>
        <v>1270</v>
      </c>
      <c r="AC369" s="82">
        <f t="shared" si="124"/>
        <v>1337</v>
      </c>
      <c r="AD369" s="52">
        <f t="shared" si="128"/>
        <v>1404</v>
      </c>
      <c r="AE369" s="52">
        <f t="shared" si="128"/>
        <v>1470</v>
      </c>
      <c r="AF369" s="52">
        <f t="shared" si="128"/>
        <v>1537</v>
      </c>
      <c r="AG369" s="52">
        <f t="shared" si="128"/>
        <v>1604</v>
      </c>
      <c r="AH369" s="86">
        <f t="shared" si="128"/>
        <v>1671</v>
      </c>
      <c r="AI369" s="52">
        <f t="shared" si="128"/>
        <v>1738</v>
      </c>
      <c r="AJ369" s="52">
        <f t="shared" si="128"/>
        <v>1805</v>
      </c>
      <c r="AK369" s="52">
        <f t="shared" si="128"/>
        <v>1872</v>
      </c>
      <c r="AL369" s="52">
        <f t="shared" si="128"/>
        <v>1939</v>
      </c>
      <c r="AM369" s="82">
        <f t="shared" si="128"/>
        <v>2005</v>
      </c>
      <c r="AN369" s="91">
        <f t="shared" si="116"/>
        <v>2340</v>
      </c>
    </row>
    <row r="370" spans="1:40" x14ac:dyDescent="0.25">
      <c r="A370" s="52">
        <f>'Pokemon Data'!A369</f>
        <v>368</v>
      </c>
      <c r="B370" s="52" t="str">
        <f>'Pokemon Data'!B369</f>
        <v>Gorebyss</v>
      </c>
      <c r="C370" s="57">
        <f>'Pokemon Data'!E369</f>
        <v>188</v>
      </c>
      <c r="D370" s="57">
        <f>'Pokemon Data'!I369</f>
        <v>146</v>
      </c>
      <c r="E370" s="57">
        <f>'Pokemon Data'!J369</f>
        <v>211</v>
      </c>
      <c r="F370" s="57">
        <f>'Pokemon Data'!K369</f>
        <v>179</v>
      </c>
      <c r="G370" s="57">
        <f t="shared" si="110"/>
        <v>161</v>
      </c>
      <c r="H370" s="57">
        <f t="shared" si="111"/>
        <v>226</v>
      </c>
      <c r="I370" s="57">
        <f t="shared" si="112"/>
        <v>194</v>
      </c>
      <c r="J370" s="82">
        <f t="shared" si="127"/>
        <v>35</v>
      </c>
      <c r="K370" s="52">
        <f t="shared" si="127"/>
        <v>110</v>
      </c>
      <c r="L370" s="52">
        <f t="shared" si="127"/>
        <v>185</v>
      </c>
      <c r="M370" s="52">
        <f t="shared" si="127"/>
        <v>261</v>
      </c>
      <c r="N370" s="86">
        <f t="shared" si="127"/>
        <v>336</v>
      </c>
      <c r="O370" s="52">
        <f t="shared" si="127"/>
        <v>411</v>
      </c>
      <c r="P370" s="52">
        <f t="shared" si="127"/>
        <v>487</v>
      </c>
      <c r="Q370" s="52">
        <f t="shared" si="127"/>
        <v>562</v>
      </c>
      <c r="R370" s="52">
        <f t="shared" si="127"/>
        <v>637</v>
      </c>
      <c r="S370" s="82">
        <f t="shared" si="127"/>
        <v>712</v>
      </c>
      <c r="T370" s="52">
        <f t="shared" si="124"/>
        <v>784</v>
      </c>
      <c r="U370" s="52">
        <f t="shared" si="124"/>
        <v>855</v>
      </c>
      <c r="V370" s="52">
        <f t="shared" si="124"/>
        <v>926</v>
      </c>
      <c r="W370" s="52">
        <f t="shared" si="124"/>
        <v>997</v>
      </c>
      <c r="X370" s="86">
        <f t="shared" si="124"/>
        <v>1069</v>
      </c>
      <c r="Y370" s="52">
        <f t="shared" si="124"/>
        <v>1140</v>
      </c>
      <c r="Z370" s="52">
        <f t="shared" si="124"/>
        <v>1211</v>
      </c>
      <c r="AA370" s="52">
        <f t="shared" si="124"/>
        <v>1282</v>
      </c>
      <c r="AB370" s="52">
        <f t="shared" si="124"/>
        <v>1354</v>
      </c>
      <c r="AC370" s="82">
        <f t="shared" si="124"/>
        <v>1425</v>
      </c>
      <c r="AD370" s="52">
        <f t="shared" si="128"/>
        <v>1496</v>
      </c>
      <c r="AE370" s="52">
        <f t="shared" si="128"/>
        <v>1568</v>
      </c>
      <c r="AF370" s="52">
        <f t="shared" si="128"/>
        <v>1639</v>
      </c>
      <c r="AG370" s="52">
        <f t="shared" si="128"/>
        <v>1710</v>
      </c>
      <c r="AH370" s="86">
        <f t="shared" si="128"/>
        <v>1781</v>
      </c>
      <c r="AI370" s="52">
        <f t="shared" si="128"/>
        <v>1853</v>
      </c>
      <c r="AJ370" s="52">
        <f t="shared" si="128"/>
        <v>1924</v>
      </c>
      <c r="AK370" s="52">
        <f t="shared" si="128"/>
        <v>1995</v>
      </c>
      <c r="AL370" s="52">
        <f t="shared" si="128"/>
        <v>2067</v>
      </c>
      <c r="AM370" s="82">
        <f t="shared" si="128"/>
        <v>2138</v>
      </c>
      <c r="AN370" s="91">
        <f t="shared" si="116"/>
        <v>2494</v>
      </c>
    </row>
    <row r="371" spans="1:40" x14ac:dyDescent="0.25">
      <c r="A371" s="52">
        <f>'Pokemon Data'!A370</f>
        <v>369</v>
      </c>
      <c r="B371" s="52" t="str">
        <f>'Pokemon Data'!B370</f>
        <v>Relicanth</v>
      </c>
      <c r="C371" s="57">
        <f>'Pokemon Data'!E370</f>
        <v>189</v>
      </c>
      <c r="D371" s="57">
        <f>'Pokemon Data'!I370</f>
        <v>225</v>
      </c>
      <c r="E371" s="57">
        <f>'Pokemon Data'!J370</f>
        <v>162</v>
      </c>
      <c r="F371" s="57">
        <f>'Pokemon Data'!K370</f>
        <v>203</v>
      </c>
      <c r="G371" s="57">
        <f t="shared" si="110"/>
        <v>240</v>
      </c>
      <c r="H371" s="57">
        <f t="shared" si="111"/>
        <v>177</v>
      </c>
      <c r="I371" s="57">
        <f t="shared" si="112"/>
        <v>218</v>
      </c>
      <c r="J371" s="82">
        <f t="shared" si="127"/>
        <v>35</v>
      </c>
      <c r="K371" s="52">
        <f t="shared" si="127"/>
        <v>112</v>
      </c>
      <c r="L371" s="52">
        <f t="shared" si="127"/>
        <v>188</v>
      </c>
      <c r="M371" s="52">
        <f t="shared" si="127"/>
        <v>264</v>
      </c>
      <c r="N371" s="86">
        <f t="shared" si="127"/>
        <v>341</v>
      </c>
      <c r="O371" s="52">
        <f t="shared" si="127"/>
        <v>417</v>
      </c>
      <c r="P371" s="52">
        <f t="shared" si="127"/>
        <v>493</v>
      </c>
      <c r="Q371" s="52">
        <f t="shared" si="127"/>
        <v>570</v>
      </c>
      <c r="R371" s="52">
        <f t="shared" si="127"/>
        <v>646</v>
      </c>
      <c r="S371" s="82">
        <f t="shared" si="127"/>
        <v>722</v>
      </c>
      <c r="T371" s="52">
        <f t="shared" si="124"/>
        <v>794</v>
      </c>
      <c r="U371" s="52">
        <f t="shared" si="124"/>
        <v>867</v>
      </c>
      <c r="V371" s="52">
        <f t="shared" si="124"/>
        <v>939</v>
      </c>
      <c r="W371" s="52">
        <f t="shared" si="124"/>
        <v>1011</v>
      </c>
      <c r="X371" s="86">
        <f t="shared" si="124"/>
        <v>1083</v>
      </c>
      <c r="Y371" s="52">
        <f t="shared" si="124"/>
        <v>1156</v>
      </c>
      <c r="Z371" s="52">
        <f t="shared" si="124"/>
        <v>1228</v>
      </c>
      <c r="AA371" s="52">
        <f t="shared" si="124"/>
        <v>1300</v>
      </c>
      <c r="AB371" s="52">
        <f t="shared" si="124"/>
        <v>1372</v>
      </c>
      <c r="AC371" s="82">
        <f t="shared" si="124"/>
        <v>1444</v>
      </c>
      <c r="AD371" s="52">
        <f t="shared" si="128"/>
        <v>1517</v>
      </c>
      <c r="AE371" s="52">
        <f t="shared" si="128"/>
        <v>1589</v>
      </c>
      <c r="AF371" s="52">
        <f t="shared" si="128"/>
        <v>1661</v>
      </c>
      <c r="AG371" s="52">
        <f t="shared" si="128"/>
        <v>1733</v>
      </c>
      <c r="AH371" s="86">
        <f t="shared" si="128"/>
        <v>1806</v>
      </c>
      <c r="AI371" s="52">
        <f t="shared" si="128"/>
        <v>1878</v>
      </c>
      <c r="AJ371" s="52">
        <f t="shared" si="128"/>
        <v>1950</v>
      </c>
      <c r="AK371" s="52">
        <f t="shared" si="128"/>
        <v>2023</v>
      </c>
      <c r="AL371" s="52">
        <f t="shared" si="128"/>
        <v>2095</v>
      </c>
      <c r="AM371" s="82">
        <f t="shared" si="128"/>
        <v>2167</v>
      </c>
      <c r="AN371" s="91">
        <f t="shared" si="116"/>
        <v>2528</v>
      </c>
    </row>
    <row r="372" spans="1:40" x14ac:dyDescent="0.25">
      <c r="A372" s="52">
        <f>'Pokemon Data'!A371</f>
        <v>370</v>
      </c>
      <c r="B372" s="52" t="str">
        <f>'Pokemon Data'!B371</f>
        <v>Luvdisc</v>
      </c>
      <c r="C372" s="57">
        <f>'Pokemon Data'!E371</f>
        <v>190</v>
      </c>
      <c r="D372" s="57">
        <f>'Pokemon Data'!I371</f>
        <v>125</v>
      </c>
      <c r="E372" s="57">
        <f>'Pokemon Data'!J371</f>
        <v>81</v>
      </c>
      <c r="F372" s="57">
        <f>'Pokemon Data'!K371</f>
        <v>128</v>
      </c>
      <c r="G372" s="57">
        <f t="shared" si="110"/>
        <v>140</v>
      </c>
      <c r="H372" s="57">
        <f t="shared" si="111"/>
        <v>96</v>
      </c>
      <c r="I372" s="57">
        <f t="shared" si="112"/>
        <v>143</v>
      </c>
      <c r="J372" s="82">
        <f t="shared" si="127"/>
        <v>12</v>
      </c>
      <c r="K372" s="52">
        <f t="shared" si="127"/>
        <v>37</v>
      </c>
      <c r="L372" s="52">
        <f t="shared" si="127"/>
        <v>63</v>
      </c>
      <c r="M372" s="52">
        <f t="shared" si="127"/>
        <v>88</v>
      </c>
      <c r="N372" s="86">
        <f t="shared" si="127"/>
        <v>114</v>
      </c>
      <c r="O372" s="52">
        <f t="shared" si="127"/>
        <v>140</v>
      </c>
      <c r="P372" s="52">
        <f t="shared" si="127"/>
        <v>165</v>
      </c>
      <c r="Q372" s="52">
        <f t="shared" si="127"/>
        <v>191</v>
      </c>
      <c r="R372" s="52">
        <f t="shared" si="127"/>
        <v>216</v>
      </c>
      <c r="S372" s="82">
        <f t="shared" si="127"/>
        <v>242</v>
      </c>
      <c r="T372" s="52">
        <f t="shared" si="124"/>
        <v>266</v>
      </c>
      <c r="U372" s="52">
        <f t="shared" si="124"/>
        <v>290</v>
      </c>
      <c r="V372" s="52">
        <f t="shared" si="124"/>
        <v>315</v>
      </c>
      <c r="W372" s="52">
        <f t="shared" si="124"/>
        <v>339</v>
      </c>
      <c r="X372" s="86">
        <f t="shared" si="124"/>
        <v>363</v>
      </c>
      <c r="Y372" s="52">
        <f t="shared" si="124"/>
        <v>387</v>
      </c>
      <c r="Z372" s="52">
        <f t="shared" si="124"/>
        <v>412</v>
      </c>
      <c r="AA372" s="52">
        <f t="shared" si="124"/>
        <v>436</v>
      </c>
      <c r="AB372" s="52">
        <f t="shared" si="124"/>
        <v>460</v>
      </c>
      <c r="AC372" s="82">
        <f t="shared" si="124"/>
        <v>484</v>
      </c>
      <c r="AD372" s="52">
        <f t="shared" si="128"/>
        <v>509</v>
      </c>
      <c r="AE372" s="52">
        <f t="shared" si="128"/>
        <v>533</v>
      </c>
      <c r="AF372" s="52">
        <f t="shared" si="128"/>
        <v>557</v>
      </c>
      <c r="AG372" s="52">
        <f t="shared" si="128"/>
        <v>581</v>
      </c>
      <c r="AH372" s="86">
        <f t="shared" si="128"/>
        <v>605</v>
      </c>
      <c r="AI372" s="52">
        <f t="shared" si="128"/>
        <v>630</v>
      </c>
      <c r="AJ372" s="52">
        <f t="shared" si="128"/>
        <v>654</v>
      </c>
      <c r="AK372" s="52">
        <f t="shared" si="128"/>
        <v>678</v>
      </c>
      <c r="AL372" s="52">
        <f t="shared" si="128"/>
        <v>702</v>
      </c>
      <c r="AM372" s="82">
        <f t="shared" si="128"/>
        <v>727</v>
      </c>
      <c r="AN372" s="91">
        <f t="shared" si="116"/>
        <v>848</v>
      </c>
    </row>
    <row r="373" spans="1:40" x14ac:dyDescent="0.25">
      <c r="A373" s="52">
        <f>'Pokemon Data'!A372</f>
        <v>371</v>
      </c>
      <c r="B373" s="52" t="str">
        <f>'Pokemon Data'!B372</f>
        <v>Bagon</v>
      </c>
      <c r="C373" s="57">
        <f>'Pokemon Data'!E372</f>
        <v>191</v>
      </c>
      <c r="D373" s="57">
        <f>'Pokemon Data'!I372</f>
        <v>128</v>
      </c>
      <c r="E373" s="57">
        <f>'Pokemon Data'!J372</f>
        <v>134</v>
      </c>
      <c r="F373" s="57">
        <f>'Pokemon Data'!K372</f>
        <v>93</v>
      </c>
      <c r="G373" s="57">
        <f t="shared" si="110"/>
        <v>143</v>
      </c>
      <c r="H373" s="57">
        <f t="shared" si="111"/>
        <v>149</v>
      </c>
      <c r="I373" s="57">
        <f t="shared" si="112"/>
        <v>108</v>
      </c>
      <c r="J373" s="82">
        <f t="shared" si="127"/>
        <v>16</v>
      </c>
      <c r="K373" s="52">
        <f t="shared" si="127"/>
        <v>51</v>
      </c>
      <c r="L373" s="52">
        <f t="shared" si="127"/>
        <v>86</v>
      </c>
      <c r="M373" s="52">
        <f t="shared" si="127"/>
        <v>121</v>
      </c>
      <c r="N373" s="86">
        <f t="shared" si="127"/>
        <v>155</v>
      </c>
      <c r="O373" s="52">
        <f t="shared" si="127"/>
        <v>190</v>
      </c>
      <c r="P373" s="52">
        <f t="shared" si="127"/>
        <v>225</v>
      </c>
      <c r="Q373" s="52">
        <f t="shared" si="127"/>
        <v>260</v>
      </c>
      <c r="R373" s="52">
        <f t="shared" si="127"/>
        <v>295</v>
      </c>
      <c r="S373" s="82">
        <f t="shared" si="127"/>
        <v>330</v>
      </c>
      <c r="T373" s="52">
        <f t="shared" si="124"/>
        <v>363</v>
      </c>
      <c r="U373" s="52">
        <f t="shared" si="124"/>
        <v>396</v>
      </c>
      <c r="V373" s="52">
        <f t="shared" si="124"/>
        <v>429</v>
      </c>
      <c r="W373" s="52">
        <f t="shared" si="124"/>
        <v>462</v>
      </c>
      <c r="X373" s="86">
        <f t="shared" si="124"/>
        <v>495</v>
      </c>
      <c r="Y373" s="52">
        <f t="shared" si="124"/>
        <v>528</v>
      </c>
      <c r="Z373" s="52">
        <f t="shared" si="124"/>
        <v>561</v>
      </c>
      <c r="AA373" s="52">
        <f t="shared" si="124"/>
        <v>594</v>
      </c>
      <c r="AB373" s="52">
        <f t="shared" si="124"/>
        <v>627</v>
      </c>
      <c r="AC373" s="82">
        <f t="shared" si="124"/>
        <v>660</v>
      </c>
      <c r="AD373" s="52">
        <f t="shared" si="128"/>
        <v>693</v>
      </c>
      <c r="AE373" s="52">
        <f t="shared" si="128"/>
        <v>726</v>
      </c>
      <c r="AF373" s="52">
        <f t="shared" si="128"/>
        <v>759</v>
      </c>
      <c r="AG373" s="52">
        <f t="shared" si="128"/>
        <v>793</v>
      </c>
      <c r="AH373" s="86">
        <f t="shared" si="128"/>
        <v>826</v>
      </c>
      <c r="AI373" s="52">
        <f t="shared" si="128"/>
        <v>859</v>
      </c>
      <c r="AJ373" s="52">
        <f t="shared" si="128"/>
        <v>892</v>
      </c>
      <c r="AK373" s="52">
        <f t="shared" si="128"/>
        <v>925</v>
      </c>
      <c r="AL373" s="52">
        <f t="shared" si="128"/>
        <v>958</v>
      </c>
      <c r="AM373" s="82">
        <f t="shared" si="128"/>
        <v>991</v>
      </c>
      <c r="AN373" s="91">
        <f t="shared" si="116"/>
        <v>1156</v>
      </c>
    </row>
    <row r="374" spans="1:40" x14ac:dyDescent="0.25">
      <c r="A374" s="52">
        <f>'Pokemon Data'!A373</f>
        <v>372</v>
      </c>
      <c r="B374" s="52" t="str">
        <f>'Pokemon Data'!B373</f>
        <v>Shelgon</v>
      </c>
      <c r="C374" s="57">
        <f>'Pokemon Data'!E373</f>
        <v>191</v>
      </c>
      <c r="D374" s="57">
        <f>'Pokemon Data'!I373</f>
        <v>163</v>
      </c>
      <c r="E374" s="57">
        <f>'Pokemon Data'!J373</f>
        <v>172</v>
      </c>
      <c r="F374" s="57">
        <f>'Pokemon Data'!K373</f>
        <v>155</v>
      </c>
      <c r="G374" s="57">
        <f t="shared" si="110"/>
        <v>178</v>
      </c>
      <c r="H374" s="57">
        <f t="shared" si="111"/>
        <v>187</v>
      </c>
      <c r="I374" s="57">
        <f t="shared" si="112"/>
        <v>170</v>
      </c>
      <c r="J374" s="82">
        <f t="shared" si="127"/>
        <v>28</v>
      </c>
      <c r="K374" s="52">
        <f t="shared" si="127"/>
        <v>90</v>
      </c>
      <c r="L374" s="52">
        <f t="shared" si="127"/>
        <v>151</v>
      </c>
      <c r="M374" s="52">
        <f t="shared" si="127"/>
        <v>212</v>
      </c>
      <c r="N374" s="86">
        <f t="shared" si="127"/>
        <v>274</v>
      </c>
      <c r="O374" s="52">
        <f t="shared" si="127"/>
        <v>335</v>
      </c>
      <c r="P374" s="52">
        <f t="shared" si="127"/>
        <v>396</v>
      </c>
      <c r="Q374" s="52">
        <f t="shared" si="127"/>
        <v>458</v>
      </c>
      <c r="R374" s="52">
        <f t="shared" si="127"/>
        <v>519</v>
      </c>
      <c r="S374" s="82">
        <f t="shared" si="127"/>
        <v>580</v>
      </c>
      <c r="T374" s="52">
        <f t="shared" si="124"/>
        <v>638</v>
      </c>
      <c r="U374" s="52">
        <f t="shared" si="124"/>
        <v>696</v>
      </c>
      <c r="V374" s="52">
        <f t="shared" si="124"/>
        <v>754</v>
      </c>
      <c r="W374" s="52">
        <f t="shared" si="124"/>
        <v>812</v>
      </c>
      <c r="X374" s="86">
        <f t="shared" si="124"/>
        <v>870</v>
      </c>
      <c r="Y374" s="52">
        <f t="shared" si="124"/>
        <v>928</v>
      </c>
      <c r="Z374" s="52">
        <f t="shared" si="124"/>
        <v>986</v>
      </c>
      <c r="AA374" s="52">
        <f t="shared" si="124"/>
        <v>1044</v>
      </c>
      <c r="AB374" s="52">
        <f t="shared" si="124"/>
        <v>1102</v>
      </c>
      <c r="AC374" s="82">
        <f t="shared" si="124"/>
        <v>1160</v>
      </c>
      <c r="AD374" s="52">
        <f t="shared" si="128"/>
        <v>1218</v>
      </c>
      <c r="AE374" s="52">
        <f t="shared" si="128"/>
        <v>1277</v>
      </c>
      <c r="AF374" s="52">
        <f t="shared" si="128"/>
        <v>1335</v>
      </c>
      <c r="AG374" s="52">
        <f t="shared" si="128"/>
        <v>1393</v>
      </c>
      <c r="AH374" s="86">
        <f t="shared" si="128"/>
        <v>1451</v>
      </c>
      <c r="AI374" s="52">
        <f t="shared" si="128"/>
        <v>1509</v>
      </c>
      <c r="AJ374" s="52">
        <f t="shared" si="128"/>
        <v>1567</v>
      </c>
      <c r="AK374" s="52">
        <f t="shared" si="128"/>
        <v>1625</v>
      </c>
      <c r="AL374" s="52">
        <f t="shared" si="128"/>
        <v>1683</v>
      </c>
      <c r="AM374" s="82">
        <f t="shared" si="128"/>
        <v>1741</v>
      </c>
      <c r="AN374" s="91">
        <f t="shared" si="116"/>
        <v>2031</v>
      </c>
    </row>
    <row r="375" spans="1:40" x14ac:dyDescent="0.25">
      <c r="A375" s="52">
        <f>'Pokemon Data'!A374</f>
        <v>373</v>
      </c>
      <c r="B375" s="52" t="str">
        <f>'Pokemon Data'!B374</f>
        <v>Salamence</v>
      </c>
      <c r="C375" s="57">
        <f>'Pokemon Data'!E374</f>
        <v>191</v>
      </c>
      <c r="D375" s="57">
        <f>'Pokemon Data'!I374</f>
        <v>216</v>
      </c>
      <c r="E375" s="57">
        <f>'Pokemon Data'!J374</f>
        <v>277</v>
      </c>
      <c r="F375" s="57">
        <f>'Pokemon Data'!K374</f>
        <v>168</v>
      </c>
      <c r="G375" s="57">
        <f t="shared" si="110"/>
        <v>231</v>
      </c>
      <c r="H375" s="57">
        <f t="shared" si="111"/>
        <v>292</v>
      </c>
      <c r="I375" s="57">
        <f t="shared" si="112"/>
        <v>183</v>
      </c>
      <c r="J375" s="82">
        <f t="shared" si="127"/>
        <v>53</v>
      </c>
      <c r="K375" s="52">
        <f t="shared" si="127"/>
        <v>166</v>
      </c>
      <c r="L375" s="52">
        <f t="shared" si="127"/>
        <v>279</v>
      </c>
      <c r="M375" s="52">
        <f t="shared" si="127"/>
        <v>392</v>
      </c>
      <c r="N375" s="86">
        <f t="shared" si="127"/>
        <v>505</v>
      </c>
      <c r="O375" s="52">
        <f t="shared" si="127"/>
        <v>618</v>
      </c>
      <c r="P375" s="52">
        <f t="shared" si="127"/>
        <v>732</v>
      </c>
      <c r="Q375" s="52">
        <f t="shared" si="127"/>
        <v>845</v>
      </c>
      <c r="R375" s="52">
        <f t="shared" si="127"/>
        <v>958</v>
      </c>
      <c r="S375" s="82">
        <f t="shared" si="127"/>
        <v>1071</v>
      </c>
      <c r="T375" s="52">
        <f t="shared" si="124"/>
        <v>1178</v>
      </c>
      <c r="U375" s="52">
        <f t="shared" si="124"/>
        <v>1285</v>
      </c>
      <c r="V375" s="52">
        <f t="shared" si="124"/>
        <v>1392</v>
      </c>
      <c r="W375" s="52">
        <f t="shared" si="124"/>
        <v>1500</v>
      </c>
      <c r="X375" s="86">
        <f t="shared" si="124"/>
        <v>1607</v>
      </c>
      <c r="Y375" s="52">
        <f t="shared" si="124"/>
        <v>1714</v>
      </c>
      <c r="Z375" s="52">
        <f t="shared" si="124"/>
        <v>1821</v>
      </c>
      <c r="AA375" s="52">
        <f t="shared" si="124"/>
        <v>1928</v>
      </c>
      <c r="AB375" s="52">
        <f t="shared" si="124"/>
        <v>2035</v>
      </c>
      <c r="AC375" s="82">
        <f t="shared" ref="T375:AC388" si="129">MAX(10,INT(SQRT($G375*$I375)*$H375*AC$1^2/10))</f>
        <v>2142</v>
      </c>
      <c r="AD375" s="52">
        <f t="shared" si="128"/>
        <v>2249</v>
      </c>
      <c r="AE375" s="52">
        <f t="shared" si="128"/>
        <v>2356</v>
      </c>
      <c r="AF375" s="52">
        <f t="shared" si="128"/>
        <v>2464</v>
      </c>
      <c r="AG375" s="52">
        <f t="shared" si="128"/>
        <v>2571</v>
      </c>
      <c r="AH375" s="86">
        <f t="shared" si="128"/>
        <v>2678</v>
      </c>
      <c r="AI375" s="52">
        <f t="shared" si="128"/>
        <v>2785</v>
      </c>
      <c r="AJ375" s="52">
        <f t="shared" si="128"/>
        <v>2892</v>
      </c>
      <c r="AK375" s="52">
        <f t="shared" si="128"/>
        <v>2999</v>
      </c>
      <c r="AL375" s="52">
        <f t="shared" si="128"/>
        <v>3107</v>
      </c>
      <c r="AM375" s="82">
        <f t="shared" si="128"/>
        <v>3214</v>
      </c>
      <c r="AN375" s="91">
        <f t="shared" si="116"/>
        <v>3749</v>
      </c>
    </row>
    <row r="376" spans="1:40" x14ac:dyDescent="0.25">
      <c r="A376" s="52">
        <f>'Pokemon Data'!A375</f>
        <v>374</v>
      </c>
      <c r="B376" s="52" t="str">
        <f>'Pokemon Data'!B375</f>
        <v>Beldum</v>
      </c>
      <c r="C376" s="57">
        <f>'Pokemon Data'!E375</f>
        <v>192</v>
      </c>
      <c r="D376" s="57">
        <f>'Pokemon Data'!I375</f>
        <v>120</v>
      </c>
      <c r="E376" s="57">
        <f>'Pokemon Data'!J375</f>
        <v>96</v>
      </c>
      <c r="F376" s="57">
        <f>'Pokemon Data'!K375</f>
        <v>132</v>
      </c>
      <c r="G376" s="57">
        <f t="shared" si="110"/>
        <v>135</v>
      </c>
      <c r="H376" s="57">
        <f t="shared" si="111"/>
        <v>111</v>
      </c>
      <c r="I376" s="57">
        <f t="shared" si="112"/>
        <v>147</v>
      </c>
      <c r="J376" s="82">
        <f t="shared" si="127"/>
        <v>13</v>
      </c>
      <c r="K376" s="52">
        <f t="shared" si="127"/>
        <v>43</v>
      </c>
      <c r="L376" s="52">
        <f t="shared" si="127"/>
        <v>72</v>
      </c>
      <c r="M376" s="52">
        <f t="shared" si="127"/>
        <v>102</v>
      </c>
      <c r="N376" s="86">
        <f t="shared" si="127"/>
        <v>131</v>
      </c>
      <c r="O376" s="52">
        <f t="shared" si="127"/>
        <v>161</v>
      </c>
      <c r="P376" s="52">
        <f t="shared" si="127"/>
        <v>190</v>
      </c>
      <c r="Q376" s="52">
        <f t="shared" si="127"/>
        <v>220</v>
      </c>
      <c r="R376" s="52">
        <f t="shared" si="127"/>
        <v>249</v>
      </c>
      <c r="S376" s="82">
        <f t="shared" si="127"/>
        <v>279</v>
      </c>
      <c r="T376" s="52">
        <f t="shared" si="129"/>
        <v>307</v>
      </c>
      <c r="U376" s="52">
        <f t="shared" si="129"/>
        <v>334</v>
      </c>
      <c r="V376" s="52">
        <f t="shared" si="129"/>
        <v>362</v>
      </c>
      <c r="W376" s="52">
        <f t="shared" si="129"/>
        <v>390</v>
      </c>
      <c r="X376" s="86">
        <f t="shared" si="129"/>
        <v>418</v>
      </c>
      <c r="Y376" s="52">
        <f t="shared" si="129"/>
        <v>446</v>
      </c>
      <c r="Z376" s="52">
        <f t="shared" si="129"/>
        <v>474</v>
      </c>
      <c r="AA376" s="52">
        <f t="shared" si="129"/>
        <v>502</v>
      </c>
      <c r="AB376" s="52">
        <f t="shared" si="129"/>
        <v>530</v>
      </c>
      <c r="AC376" s="82">
        <f t="shared" si="129"/>
        <v>558</v>
      </c>
      <c r="AD376" s="52">
        <f t="shared" si="128"/>
        <v>585</v>
      </c>
      <c r="AE376" s="52">
        <f t="shared" si="128"/>
        <v>613</v>
      </c>
      <c r="AF376" s="52">
        <f t="shared" si="128"/>
        <v>641</v>
      </c>
      <c r="AG376" s="52">
        <f t="shared" si="128"/>
        <v>669</v>
      </c>
      <c r="AH376" s="86">
        <f t="shared" si="128"/>
        <v>697</v>
      </c>
      <c r="AI376" s="52">
        <f t="shared" si="128"/>
        <v>725</v>
      </c>
      <c r="AJ376" s="52">
        <f t="shared" si="128"/>
        <v>753</v>
      </c>
      <c r="AK376" s="52">
        <f t="shared" si="128"/>
        <v>781</v>
      </c>
      <c r="AL376" s="52">
        <f t="shared" si="128"/>
        <v>809</v>
      </c>
      <c r="AM376" s="82">
        <f t="shared" si="128"/>
        <v>837</v>
      </c>
      <c r="AN376" s="91">
        <f t="shared" si="116"/>
        <v>976</v>
      </c>
    </row>
    <row r="377" spans="1:40" x14ac:dyDescent="0.25">
      <c r="A377" s="52">
        <f>'Pokemon Data'!A376</f>
        <v>375</v>
      </c>
      <c r="B377" s="52" t="str">
        <f>'Pokemon Data'!B376</f>
        <v>Metang</v>
      </c>
      <c r="C377" s="57">
        <f>'Pokemon Data'!E376</f>
        <v>192</v>
      </c>
      <c r="D377" s="57">
        <f>'Pokemon Data'!I376</f>
        <v>155</v>
      </c>
      <c r="E377" s="57">
        <f>'Pokemon Data'!J376</f>
        <v>138</v>
      </c>
      <c r="F377" s="57">
        <f>'Pokemon Data'!K376</f>
        <v>176</v>
      </c>
      <c r="G377" s="57">
        <f t="shared" si="110"/>
        <v>170</v>
      </c>
      <c r="H377" s="57">
        <f t="shared" si="111"/>
        <v>153</v>
      </c>
      <c r="I377" s="57">
        <f t="shared" si="112"/>
        <v>191</v>
      </c>
      <c r="J377" s="82">
        <f t="shared" si="127"/>
        <v>24</v>
      </c>
      <c r="K377" s="52">
        <f t="shared" si="127"/>
        <v>76</v>
      </c>
      <c r="L377" s="52">
        <f t="shared" si="127"/>
        <v>128</v>
      </c>
      <c r="M377" s="52">
        <f t="shared" si="127"/>
        <v>180</v>
      </c>
      <c r="N377" s="86">
        <f t="shared" si="127"/>
        <v>232</v>
      </c>
      <c r="O377" s="52">
        <f t="shared" ref="J377:S388" si="130">MAX(10,INT(SQRT($G377*$I377)*$H377*O$1^2/10))</f>
        <v>284</v>
      </c>
      <c r="P377" s="52">
        <f t="shared" si="130"/>
        <v>336</v>
      </c>
      <c r="Q377" s="52">
        <f t="shared" si="130"/>
        <v>388</v>
      </c>
      <c r="R377" s="52">
        <f t="shared" si="130"/>
        <v>440</v>
      </c>
      <c r="S377" s="82">
        <f t="shared" si="130"/>
        <v>492</v>
      </c>
      <c r="T377" s="52">
        <f t="shared" si="129"/>
        <v>541</v>
      </c>
      <c r="U377" s="52">
        <f t="shared" si="129"/>
        <v>590</v>
      </c>
      <c r="V377" s="52">
        <f t="shared" si="129"/>
        <v>639</v>
      </c>
      <c r="W377" s="52">
        <f t="shared" si="129"/>
        <v>688</v>
      </c>
      <c r="X377" s="86">
        <f t="shared" si="129"/>
        <v>738</v>
      </c>
      <c r="Y377" s="52">
        <f t="shared" si="129"/>
        <v>787</v>
      </c>
      <c r="Z377" s="52">
        <f t="shared" si="129"/>
        <v>836</v>
      </c>
      <c r="AA377" s="52">
        <f t="shared" si="129"/>
        <v>885</v>
      </c>
      <c r="AB377" s="52">
        <f t="shared" si="129"/>
        <v>934</v>
      </c>
      <c r="AC377" s="82">
        <f t="shared" si="129"/>
        <v>983</v>
      </c>
      <c r="AD377" s="52">
        <f t="shared" si="128"/>
        <v>1033</v>
      </c>
      <c r="AE377" s="52">
        <f t="shared" si="128"/>
        <v>1082</v>
      </c>
      <c r="AF377" s="52">
        <f t="shared" si="128"/>
        <v>1131</v>
      </c>
      <c r="AG377" s="52">
        <f t="shared" si="128"/>
        <v>1180</v>
      </c>
      <c r="AH377" s="86">
        <f t="shared" si="128"/>
        <v>1229</v>
      </c>
      <c r="AI377" s="52">
        <f t="shared" si="128"/>
        <v>1279</v>
      </c>
      <c r="AJ377" s="52">
        <f t="shared" si="128"/>
        <v>1328</v>
      </c>
      <c r="AK377" s="52">
        <f t="shared" si="128"/>
        <v>1377</v>
      </c>
      <c r="AL377" s="52">
        <f t="shared" si="128"/>
        <v>1426</v>
      </c>
      <c r="AM377" s="82">
        <f t="shared" si="128"/>
        <v>1476</v>
      </c>
      <c r="AN377" s="91">
        <f t="shared" si="116"/>
        <v>1721</v>
      </c>
    </row>
    <row r="378" spans="1:40" x14ac:dyDescent="0.25">
      <c r="A378" s="52">
        <f>'Pokemon Data'!A377</f>
        <v>376</v>
      </c>
      <c r="B378" s="52" t="str">
        <f>'Pokemon Data'!B377</f>
        <v>Metagross</v>
      </c>
      <c r="C378" s="57">
        <f>'Pokemon Data'!E377</f>
        <v>192</v>
      </c>
      <c r="D378" s="57">
        <f>'Pokemon Data'!I377</f>
        <v>190</v>
      </c>
      <c r="E378" s="57">
        <f>'Pokemon Data'!J377</f>
        <v>257</v>
      </c>
      <c r="F378" s="57">
        <f>'Pokemon Data'!K377</f>
        <v>228</v>
      </c>
      <c r="G378" s="57">
        <f t="shared" si="110"/>
        <v>205</v>
      </c>
      <c r="H378" s="57">
        <f t="shared" si="111"/>
        <v>272</v>
      </c>
      <c r="I378" s="57">
        <f t="shared" si="112"/>
        <v>243</v>
      </c>
      <c r="J378" s="82">
        <f t="shared" si="130"/>
        <v>53</v>
      </c>
      <c r="K378" s="52">
        <f t="shared" si="130"/>
        <v>168</v>
      </c>
      <c r="L378" s="52">
        <f t="shared" si="130"/>
        <v>282</v>
      </c>
      <c r="M378" s="52">
        <f t="shared" si="130"/>
        <v>396</v>
      </c>
      <c r="N378" s="86">
        <f t="shared" si="130"/>
        <v>511</v>
      </c>
      <c r="O378" s="52">
        <f t="shared" si="130"/>
        <v>625</v>
      </c>
      <c r="P378" s="52">
        <f t="shared" si="130"/>
        <v>740</v>
      </c>
      <c r="Q378" s="52">
        <f t="shared" si="130"/>
        <v>854</v>
      </c>
      <c r="R378" s="52">
        <f t="shared" si="130"/>
        <v>969</v>
      </c>
      <c r="S378" s="82">
        <f t="shared" si="130"/>
        <v>1083</v>
      </c>
      <c r="T378" s="52">
        <f t="shared" si="129"/>
        <v>1191</v>
      </c>
      <c r="U378" s="52">
        <f t="shared" si="129"/>
        <v>1300</v>
      </c>
      <c r="V378" s="52">
        <f t="shared" si="129"/>
        <v>1408</v>
      </c>
      <c r="W378" s="52">
        <f t="shared" si="129"/>
        <v>1516</v>
      </c>
      <c r="X378" s="86">
        <f t="shared" si="129"/>
        <v>1625</v>
      </c>
      <c r="Y378" s="52">
        <f t="shared" si="129"/>
        <v>1733</v>
      </c>
      <c r="Z378" s="52">
        <f t="shared" si="129"/>
        <v>1841</v>
      </c>
      <c r="AA378" s="52">
        <f t="shared" si="129"/>
        <v>1950</v>
      </c>
      <c r="AB378" s="52">
        <f t="shared" si="129"/>
        <v>2058</v>
      </c>
      <c r="AC378" s="82">
        <f t="shared" si="129"/>
        <v>2166</v>
      </c>
      <c r="AD378" s="52">
        <f t="shared" si="128"/>
        <v>2274</v>
      </c>
      <c r="AE378" s="52">
        <f t="shared" si="128"/>
        <v>2383</v>
      </c>
      <c r="AF378" s="52">
        <f t="shared" si="128"/>
        <v>2491</v>
      </c>
      <c r="AG378" s="52">
        <f t="shared" si="128"/>
        <v>2600</v>
      </c>
      <c r="AH378" s="86">
        <f t="shared" si="128"/>
        <v>2708</v>
      </c>
      <c r="AI378" s="52">
        <f t="shared" si="128"/>
        <v>2816</v>
      </c>
      <c r="AJ378" s="52">
        <f t="shared" si="128"/>
        <v>2925</v>
      </c>
      <c r="AK378" s="52">
        <f t="shared" si="128"/>
        <v>3033</v>
      </c>
      <c r="AL378" s="52">
        <f t="shared" si="128"/>
        <v>3141</v>
      </c>
      <c r="AM378" s="82">
        <f t="shared" si="128"/>
        <v>3250</v>
      </c>
      <c r="AN378" s="91">
        <f t="shared" si="116"/>
        <v>3791</v>
      </c>
    </row>
    <row r="379" spans="1:40" x14ac:dyDescent="0.25">
      <c r="A379" s="52">
        <f>'Pokemon Data'!A378</f>
        <v>377</v>
      </c>
      <c r="B379" s="52" t="str">
        <f>'Pokemon Data'!B378</f>
        <v>Regirock</v>
      </c>
      <c r="C379" s="57">
        <f>'Pokemon Data'!E378</f>
        <v>193</v>
      </c>
      <c r="D379" s="57">
        <f>'Pokemon Data'!I378</f>
        <v>190</v>
      </c>
      <c r="E379" s="57">
        <f>'Pokemon Data'!J378</f>
        <v>179</v>
      </c>
      <c r="F379" s="57">
        <f>'Pokemon Data'!K378</f>
        <v>309</v>
      </c>
      <c r="G379" s="57">
        <f t="shared" si="110"/>
        <v>205</v>
      </c>
      <c r="H379" s="57">
        <f t="shared" si="111"/>
        <v>194</v>
      </c>
      <c r="I379" s="57">
        <f t="shared" si="112"/>
        <v>324</v>
      </c>
      <c r="J379" s="82">
        <f t="shared" si="130"/>
        <v>44</v>
      </c>
      <c r="K379" s="52">
        <f t="shared" si="130"/>
        <v>138</v>
      </c>
      <c r="L379" s="52">
        <f t="shared" si="130"/>
        <v>232</v>
      </c>
      <c r="M379" s="52">
        <f t="shared" si="130"/>
        <v>326</v>
      </c>
      <c r="N379" s="86">
        <f t="shared" si="130"/>
        <v>421</v>
      </c>
      <c r="O379" s="52">
        <f t="shared" si="130"/>
        <v>515</v>
      </c>
      <c r="P379" s="52">
        <f t="shared" si="130"/>
        <v>609</v>
      </c>
      <c r="Q379" s="52">
        <f t="shared" si="130"/>
        <v>703</v>
      </c>
      <c r="R379" s="52">
        <f t="shared" si="130"/>
        <v>798</v>
      </c>
      <c r="S379" s="82">
        <f t="shared" si="130"/>
        <v>892</v>
      </c>
      <c r="T379" s="52">
        <f t="shared" si="129"/>
        <v>981</v>
      </c>
      <c r="U379" s="52">
        <f t="shared" si="129"/>
        <v>1070</v>
      </c>
      <c r="V379" s="52">
        <f t="shared" si="129"/>
        <v>1160</v>
      </c>
      <c r="W379" s="52">
        <f t="shared" si="129"/>
        <v>1249</v>
      </c>
      <c r="X379" s="86">
        <f t="shared" si="129"/>
        <v>1338</v>
      </c>
      <c r="Y379" s="52">
        <f t="shared" si="129"/>
        <v>1427</v>
      </c>
      <c r="Z379" s="52">
        <f t="shared" si="129"/>
        <v>1516</v>
      </c>
      <c r="AA379" s="52">
        <f t="shared" si="129"/>
        <v>1605</v>
      </c>
      <c r="AB379" s="52">
        <f t="shared" si="129"/>
        <v>1695</v>
      </c>
      <c r="AC379" s="82">
        <f t="shared" si="129"/>
        <v>1784</v>
      </c>
      <c r="AD379" s="52">
        <f t="shared" si="128"/>
        <v>1873</v>
      </c>
      <c r="AE379" s="52">
        <f t="shared" si="128"/>
        <v>1962</v>
      </c>
      <c r="AF379" s="52">
        <f t="shared" si="128"/>
        <v>2052</v>
      </c>
      <c r="AG379" s="52">
        <f t="shared" si="128"/>
        <v>2141</v>
      </c>
      <c r="AH379" s="86">
        <f t="shared" si="128"/>
        <v>2230</v>
      </c>
      <c r="AI379" s="52">
        <f t="shared" si="128"/>
        <v>2319</v>
      </c>
      <c r="AJ379" s="52">
        <f t="shared" si="128"/>
        <v>2409</v>
      </c>
      <c r="AK379" s="52">
        <f t="shared" si="128"/>
        <v>2498</v>
      </c>
      <c r="AL379" s="52">
        <f t="shared" si="128"/>
        <v>2587</v>
      </c>
      <c r="AM379" s="82">
        <f t="shared" si="128"/>
        <v>2676</v>
      </c>
      <c r="AN379" s="91">
        <f t="shared" si="116"/>
        <v>3122</v>
      </c>
    </row>
    <row r="380" spans="1:40" x14ac:dyDescent="0.25">
      <c r="A380" s="52">
        <f>'Pokemon Data'!A379</f>
        <v>378</v>
      </c>
      <c r="B380" s="52" t="str">
        <f>'Pokemon Data'!B379</f>
        <v>Regice</v>
      </c>
      <c r="C380" s="57">
        <f>'Pokemon Data'!E379</f>
        <v>194</v>
      </c>
      <c r="D380" s="57">
        <f>'Pokemon Data'!I379</f>
        <v>190</v>
      </c>
      <c r="E380" s="57">
        <f>'Pokemon Data'!J379</f>
        <v>179</v>
      </c>
      <c r="F380" s="57">
        <f>'Pokemon Data'!K379</f>
        <v>309</v>
      </c>
      <c r="G380" s="57">
        <f t="shared" si="110"/>
        <v>205</v>
      </c>
      <c r="H380" s="57">
        <f t="shared" si="111"/>
        <v>194</v>
      </c>
      <c r="I380" s="57">
        <f t="shared" si="112"/>
        <v>324</v>
      </c>
      <c r="J380" s="82">
        <f t="shared" si="130"/>
        <v>44</v>
      </c>
      <c r="K380" s="52">
        <f t="shared" si="130"/>
        <v>138</v>
      </c>
      <c r="L380" s="52">
        <f t="shared" si="130"/>
        <v>232</v>
      </c>
      <c r="M380" s="52">
        <f t="shared" si="130"/>
        <v>326</v>
      </c>
      <c r="N380" s="86">
        <f t="shared" si="130"/>
        <v>421</v>
      </c>
      <c r="O380" s="52">
        <f t="shared" si="130"/>
        <v>515</v>
      </c>
      <c r="P380" s="52">
        <f t="shared" si="130"/>
        <v>609</v>
      </c>
      <c r="Q380" s="52">
        <f t="shared" si="130"/>
        <v>703</v>
      </c>
      <c r="R380" s="52">
        <f t="shared" si="130"/>
        <v>798</v>
      </c>
      <c r="S380" s="82">
        <f t="shared" si="130"/>
        <v>892</v>
      </c>
      <c r="T380" s="52">
        <f t="shared" si="129"/>
        <v>981</v>
      </c>
      <c r="U380" s="52">
        <f t="shared" si="129"/>
        <v>1070</v>
      </c>
      <c r="V380" s="52">
        <f t="shared" si="129"/>
        <v>1160</v>
      </c>
      <c r="W380" s="52">
        <f t="shared" si="129"/>
        <v>1249</v>
      </c>
      <c r="X380" s="86">
        <f t="shared" si="129"/>
        <v>1338</v>
      </c>
      <c r="Y380" s="52">
        <f t="shared" si="129"/>
        <v>1427</v>
      </c>
      <c r="Z380" s="52">
        <f t="shared" si="129"/>
        <v>1516</v>
      </c>
      <c r="AA380" s="52">
        <f t="shared" si="129"/>
        <v>1605</v>
      </c>
      <c r="AB380" s="52">
        <f t="shared" si="129"/>
        <v>1695</v>
      </c>
      <c r="AC380" s="82">
        <f t="shared" si="129"/>
        <v>1784</v>
      </c>
      <c r="AD380" s="52">
        <f t="shared" si="128"/>
        <v>1873</v>
      </c>
      <c r="AE380" s="52">
        <f t="shared" si="128"/>
        <v>1962</v>
      </c>
      <c r="AF380" s="52">
        <f t="shared" si="128"/>
        <v>2052</v>
      </c>
      <c r="AG380" s="52">
        <f t="shared" si="128"/>
        <v>2141</v>
      </c>
      <c r="AH380" s="86">
        <f t="shared" si="128"/>
        <v>2230</v>
      </c>
      <c r="AI380" s="52">
        <f t="shared" si="128"/>
        <v>2319</v>
      </c>
      <c r="AJ380" s="52">
        <f t="shared" ref="AD380:AN388" si="131">MAX(10,INT(SQRT($G380*$I380)*$H380*AJ$1^2/10))</f>
        <v>2409</v>
      </c>
      <c r="AK380" s="52">
        <f t="shared" si="131"/>
        <v>2498</v>
      </c>
      <c r="AL380" s="52">
        <f t="shared" si="131"/>
        <v>2587</v>
      </c>
      <c r="AM380" s="82">
        <f t="shared" si="131"/>
        <v>2676</v>
      </c>
      <c r="AN380" s="91">
        <f t="shared" si="131"/>
        <v>3122</v>
      </c>
    </row>
    <row r="381" spans="1:40" x14ac:dyDescent="0.25">
      <c r="A381" s="52">
        <f>'Pokemon Data'!A380</f>
        <v>379</v>
      </c>
      <c r="B381" s="52" t="str">
        <f>'Pokemon Data'!B380</f>
        <v>Registeel</v>
      </c>
      <c r="C381" s="57">
        <f>'Pokemon Data'!E380</f>
        <v>195</v>
      </c>
      <c r="D381" s="57">
        <f>'Pokemon Data'!I380</f>
        <v>190</v>
      </c>
      <c r="E381" s="57">
        <f>'Pokemon Data'!J380</f>
        <v>143</v>
      </c>
      <c r="F381" s="57">
        <f>'Pokemon Data'!K380</f>
        <v>285</v>
      </c>
      <c r="G381" s="57">
        <f t="shared" si="110"/>
        <v>205</v>
      </c>
      <c r="H381" s="57">
        <f t="shared" si="111"/>
        <v>158</v>
      </c>
      <c r="I381" s="57">
        <f t="shared" si="112"/>
        <v>300</v>
      </c>
      <c r="J381" s="82">
        <f t="shared" si="130"/>
        <v>34</v>
      </c>
      <c r="K381" s="52">
        <f t="shared" si="130"/>
        <v>108</v>
      </c>
      <c r="L381" s="52">
        <f t="shared" si="130"/>
        <v>182</v>
      </c>
      <c r="M381" s="52">
        <f t="shared" si="130"/>
        <v>256</v>
      </c>
      <c r="N381" s="86">
        <f t="shared" si="130"/>
        <v>330</v>
      </c>
      <c r="O381" s="52">
        <f t="shared" si="130"/>
        <v>403</v>
      </c>
      <c r="P381" s="52">
        <f t="shared" si="130"/>
        <v>477</v>
      </c>
      <c r="Q381" s="52">
        <f t="shared" si="130"/>
        <v>551</v>
      </c>
      <c r="R381" s="52">
        <f t="shared" si="130"/>
        <v>625</v>
      </c>
      <c r="S381" s="82">
        <f t="shared" si="130"/>
        <v>699</v>
      </c>
      <c r="T381" s="52">
        <f t="shared" si="129"/>
        <v>769</v>
      </c>
      <c r="U381" s="52">
        <f t="shared" si="129"/>
        <v>839</v>
      </c>
      <c r="V381" s="52">
        <f t="shared" si="129"/>
        <v>909</v>
      </c>
      <c r="W381" s="52">
        <f t="shared" si="129"/>
        <v>979</v>
      </c>
      <c r="X381" s="86">
        <f t="shared" si="129"/>
        <v>1048</v>
      </c>
      <c r="Y381" s="52">
        <f t="shared" si="129"/>
        <v>1118</v>
      </c>
      <c r="Z381" s="52">
        <f t="shared" si="129"/>
        <v>1188</v>
      </c>
      <c r="AA381" s="52">
        <f t="shared" si="129"/>
        <v>1258</v>
      </c>
      <c r="AB381" s="52">
        <f t="shared" si="129"/>
        <v>1328</v>
      </c>
      <c r="AC381" s="82">
        <f t="shared" si="129"/>
        <v>1398</v>
      </c>
      <c r="AD381" s="52">
        <f t="shared" si="131"/>
        <v>1468</v>
      </c>
      <c r="AE381" s="52">
        <f t="shared" si="131"/>
        <v>1538</v>
      </c>
      <c r="AF381" s="52">
        <f t="shared" si="131"/>
        <v>1608</v>
      </c>
      <c r="AG381" s="52">
        <f t="shared" si="131"/>
        <v>1678</v>
      </c>
      <c r="AH381" s="86">
        <f t="shared" si="131"/>
        <v>1748</v>
      </c>
      <c r="AI381" s="52">
        <f t="shared" si="131"/>
        <v>1818</v>
      </c>
      <c r="AJ381" s="52">
        <f t="shared" si="131"/>
        <v>1887</v>
      </c>
      <c r="AK381" s="52">
        <f t="shared" si="131"/>
        <v>1957</v>
      </c>
      <c r="AL381" s="52">
        <f t="shared" si="131"/>
        <v>2027</v>
      </c>
      <c r="AM381" s="82">
        <f t="shared" si="131"/>
        <v>2097</v>
      </c>
      <c r="AN381" s="91">
        <f t="shared" si="131"/>
        <v>2447</v>
      </c>
    </row>
    <row r="382" spans="1:40" x14ac:dyDescent="0.25">
      <c r="A382" s="52">
        <f>'Pokemon Data'!A381</f>
        <v>380</v>
      </c>
      <c r="B382" s="52" t="str">
        <f>'Pokemon Data'!B381</f>
        <v>Latias</v>
      </c>
      <c r="C382" s="57">
        <f>'Pokemon Data'!E381</f>
        <v>196</v>
      </c>
      <c r="D382" s="57">
        <f>'Pokemon Data'!I381</f>
        <v>190</v>
      </c>
      <c r="E382" s="57">
        <f>'Pokemon Data'!J381</f>
        <v>228</v>
      </c>
      <c r="F382" s="57">
        <f>'Pokemon Data'!K381</f>
        <v>246</v>
      </c>
      <c r="G382" s="57">
        <f t="shared" ref="G382:G388" si="132">D382+15</f>
        <v>205</v>
      </c>
      <c r="H382" s="57">
        <f t="shared" ref="H382:H388" si="133">E382+15</f>
        <v>243</v>
      </c>
      <c r="I382" s="57">
        <f t="shared" ref="I382:I388" si="134">F382+15</f>
        <v>261</v>
      </c>
      <c r="J382" s="82">
        <f t="shared" si="130"/>
        <v>49</v>
      </c>
      <c r="K382" s="52">
        <f t="shared" si="130"/>
        <v>155</v>
      </c>
      <c r="L382" s="52">
        <f t="shared" si="130"/>
        <v>261</v>
      </c>
      <c r="M382" s="52">
        <f t="shared" si="130"/>
        <v>367</v>
      </c>
      <c r="N382" s="86">
        <f t="shared" si="130"/>
        <v>473</v>
      </c>
      <c r="O382" s="52">
        <f t="shared" si="130"/>
        <v>579</v>
      </c>
      <c r="P382" s="52">
        <f t="shared" si="130"/>
        <v>685</v>
      </c>
      <c r="Q382" s="52">
        <f t="shared" si="130"/>
        <v>791</v>
      </c>
      <c r="R382" s="52">
        <f t="shared" si="130"/>
        <v>897</v>
      </c>
      <c r="S382" s="82">
        <f t="shared" si="130"/>
        <v>1003</v>
      </c>
      <c r="T382" s="52">
        <f t="shared" si="129"/>
        <v>1103</v>
      </c>
      <c r="U382" s="52">
        <f t="shared" si="129"/>
        <v>1203</v>
      </c>
      <c r="V382" s="52">
        <f t="shared" si="129"/>
        <v>1304</v>
      </c>
      <c r="W382" s="52">
        <f t="shared" si="129"/>
        <v>1404</v>
      </c>
      <c r="X382" s="86">
        <f t="shared" si="129"/>
        <v>1504</v>
      </c>
      <c r="Y382" s="52">
        <f t="shared" si="129"/>
        <v>1604</v>
      </c>
      <c r="Z382" s="52">
        <f t="shared" si="129"/>
        <v>1705</v>
      </c>
      <c r="AA382" s="52">
        <f t="shared" si="129"/>
        <v>1805</v>
      </c>
      <c r="AB382" s="52">
        <f t="shared" si="129"/>
        <v>1905</v>
      </c>
      <c r="AC382" s="82">
        <f t="shared" si="129"/>
        <v>2006</v>
      </c>
      <c r="AD382" s="52">
        <f t="shared" si="131"/>
        <v>2106</v>
      </c>
      <c r="AE382" s="52">
        <f t="shared" si="131"/>
        <v>2206</v>
      </c>
      <c r="AF382" s="52">
        <f t="shared" si="131"/>
        <v>2307</v>
      </c>
      <c r="AG382" s="52">
        <f t="shared" si="131"/>
        <v>2407</v>
      </c>
      <c r="AH382" s="86">
        <f t="shared" si="131"/>
        <v>2507</v>
      </c>
      <c r="AI382" s="52">
        <f t="shared" si="131"/>
        <v>2608</v>
      </c>
      <c r="AJ382" s="52">
        <f t="shared" si="131"/>
        <v>2708</v>
      </c>
      <c r="AK382" s="52">
        <f t="shared" si="131"/>
        <v>2808</v>
      </c>
      <c r="AL382" s="52">
        <f t="shared" si="131"/>
        <v>2908</v>
      </c>
      <c r="AM382" s="82">
        <f t="shared" si="131"/>
        <v>3009</v>
      </c>
      <c r="AN382" s="91">
        <f t="shared" si="131"/>
        <v>3510</v>
      </c>
    </row>
    <row r="383" spans="1:40" x14ac:dyDescent="0.25">
      <c r="A383" s="52">
        <f>'Pokemon Data'!A382</f>
        <v>381</v>
      </c>
      <c r="B383" s="52" t="str">
        <f>'Pokemon Data'!B382</f>
        <v>Latios</v>
      </c>
      <c r="C383" s="57">
        <f>'Pokemon Data'!E382</f>
        <v>197</v>
      </c>
      <c r="D383" s="57">
        <f>'Pokemon Data'!I382</f>
        <v>190</v>
      </c>
      <c r="E383" s="57">
        <f>'Pokemon Data'!J382</f>
        <v>268</v>
      </c>
      <c r="F383" s="57">
        <f>'Pokemon Data'!K382</f>
        <v>212</v>
      </c>
      <c r="G383" s="57">
        <f t="shared" si="132"/>
        <v>205</v>
      </c>
      <c r="H383" s="57">
        <f t="shared" si="133"/>
        <v>283</v>
      </c>
      <c r="I383" s="57">
        <f t="shared" si="134"/>
        <v>227</v>
      </c>
      <c r="J383" s="82">
        <f t="shared" si="130"/>
        <v>53</v>
      </c>
      <c r="K383" s="52">
        <f t="shared" si="130"/>
        <v>169</v>
      </c>
      <c r="L383" s="52">
        <f t="shared" si="130"/>
        <v>284</v>
      </c>
      <c r="M383" s="52">
        <f t="shared" si="130"/>
        <v>399</v>
      </c>
      <c r="N383" s="86">
        <f t="shared" si="130"/>
        <v>514</v>
      </c>
      <c r="O383" s="52">
        <f t="shared" si="130"/>
        <v>629</v>
      </c>
      <c r="P383" s="52">
        <f t="shared" si="130"/>
        <v>744</v>
      </c>
      <c r="Q383" s="52">
        <f t="shared" si="130"/>
        <v>859</v>
      </c>
      <c r="R383" s="52">
        <f t="shared" si="130"/>
        <v>974</v>
      </c>
      <c r="S383" s="82">
        <f t="shared" si="130"/>
        <v>1089</v>
      </c>
      <c r="T383" s="52">
        <f t="shared" si="129"/>
        <v>1198</v>
      </c>
      <c r="U383" s="52">
        <f t="shared" si="129"/>
        <v>1307</v>
      </c>
      <c r="V383" s="52">
        <f t="shared" si="129"/>
        <v>1416</v>
      </c>
      <c r="W383" s="52">
        <f t="shared" si="129"/>
        <v>1525</v>
      </c>
      <c r="X383" s="86">
        <f t="shared" si="129"/>
        <v>1634</v>
      </c>
      <c r="Y383" s="52">
        <f t="shared" si="129"/>
        <v>1743</v>
      </c>
      <c r="Z383" s="52">
        <f t="shared" si="129"/>
        <v>1852</v>
      </c>
      <c r="AA383" s="52">
        <f t="shared" si="129"/>
        <v>1960</v>
      </c>
      <c r="AB383" s="52">
        <f t="shared" si="129"/>
        <v>2069</v>
      </c>
      <c r="AC383" s="82">
        <f t="shared" si="129"/>
        <v>2178</v>
      </c>
      <c r="AD383" s="52">
        <f t="shared" si="131"/>
        <v>2287</v>
      </c>
      <c r="AE383" s="52">
        <f t="shared" si="131"/>
        <v>2396</v>
      </c>
      <c r="AF383" s="52">
        <f t="shared" si="131"/>
        <v>2505</v>
      </c>
      <c r="AG383" s="52">
        <f t="shared" si="131"/>
        <v>2614</v>
      </c>
      <c r="AH383" s="86">
        <f t="shared" si="131"/>
        <v>2723</v>
      </c>
      <c r="AI383" s="52">
        <f t="shared" si="131"/>
        <v>2832</v>
      </c>
      <c r="AJ383" s="52">
        <f t="shared" si="131"/>
        <v>2941</v>
      </c>
      <c r="AK383" s="52">
        <f t="shared" si="131"/>
        <v>3050</v>
      </c>
      <c r="AL383" s="52">
        <f t="shared" si="131"/>
        <v>3159</v>
      </c>
      <c r="AM383" s="82">
        <f t="shared" si="131"/>
        <v>3268</v>
      </c>
      <c r="AN383" s="91">
        <f t="shared" si="131"/>
        <v>3812</v>
      </c>
    </row>
    <row r="384" spans="1:40" x14ac:dyDescent="0.25">
      <c r="A384" s="52">
        <f>'Pokemon Data'!A383</f>
        <v>382</v>
      </c>
      <c r="B384" s="52" t="str">
        <f>'Pokemon Data'!B383</f>
        <v>Kyogre</v>
      </c>
      <c r="C384" s="57">
        <f>'Pokemon Data'!E383</f>
        <v>198</v>
      </c>
      <c r="D384" s="57">
        <f>'Pokemon Data'!I383</f>
        <v>205</v>
      </c>
      <c r="E384" s="57">
        <f>'Pokemon Data'!J383</f>
        <v>270</v>
      </c>
      <c r="F384" s="57">
        <f>'Pokemon Data'!K383</f>
        <v>228</v>
      </c>
      <c r="G384" s="57">
        <f t="shared" si="132"/>
        <v>220</v>
      </c>
      <c r="H384" s="57">
        <f t="shared" si="133"/>
        <v>285</v>
      </c>
      <c r="I384" s="57">
        <f t="shared" si="134"/>
        <v>243</v>
      </c>
      <c r="J384" s="82">
        <f t="shared" si="130"/>
        <v>58</v>
      </c>
      <c r="K384" s="52">
        <f t="shared" si="130"/>
        <v>182</v>
      </c>
      <c r="L384" s="52">
        <f t="shared" si="130"/>
        <v>306</v>
      </c>
      <c r="M384" s="52">
        <f t="shared" si="130"/>
        <v>430</v>
      </c>
      <c r="N384" s="86">
        <f t="shared" si="130"/>
        <v>555</v>
      </c>
      <c r="O384" s="52">
        <f t="shared" si="130"/>
        <v>679</v>
      </c>
      <c r="P384" s="52">
        <f t="shared" si="130"/>
        <v>803</v>
      </c>
      <c r="Q384" s="52">
        <f t="shared" si="130"/>
        <v>927</v>
      </c>
      <c r="R384" s="52">
        <f t="shared" si="130"/>
        <v>1052</v>
      </c>
      <c r="S384" s="82">
        <f t="shared" si="130"/>
        <v>1176</v>
      </c>
      <c r="T384" s="52">
        <f t="shared" si="129"/>
        <v>1293</v>
      </c>
      <c r="U384" s="52">
        <f t="shared" si="129"/>
        <v>1411</v>
      </c>
      <c r="V384" s="52">
        <f t="shared" si="129"/>
        <v>1528</v>
      </c>
      <c r="W384" s="52">
        <f t="shared" si="129"/>
        <v>1646</v>
      </c>
      <c r="X384" s="86">
        <f t="shared" si="129"/>
        <v>1764</v>
      </c>
      <c r="Y384" s="52">
        <f t="shared" si="129"/>
        <v>1881</v>
      </c>
      <c r="Z384" s="52">
        <f t="shared" si="129"/>
        <v>1999</v>
      </c>
      <c r="AA384" s="52">
        <f t="shared" si="129"/>
        <v>2116</v>
      </c>
      <c r="AB384" s="52">
        <f t="shared" si="129"/>
        <v>2234</v>
      </c>
      <c r="AC384" s="82">
        <f t="shared" si="129"/>
        <v>2351</v>
      </c>
      <c r="AD384" s="52">
        <f t="shared" si="131"/>
        <v>2469</v>
      </c>
      <c r="AE384" s="52">
        <f t="shared" si="131"/>
        <v>2586</v>
      </c>
      <c r="AF384" s="52">
        <f t="shared" si="131"/>
        <v>2704</v>
      </c>
      <c r="AG384" s="52">
        <f t="shared" si="131"/>
        <v>2822</v>
      </c>
      <c r="AH384" s="86">
        <f t="shared" si="131"/>
        <v>2939</v>
      </c>
      <c r="AI384" s="52">
        <f t="shared" si="131"/>
        <v>3057</v>
      </c>
      <c r="AJ384" s="52">
        <f t="shared" si="131"/>
        <v>3175</v>
      </c>
      <c r="AK384" s="52">
        <f t="shared" si="131"/>
        <v>3292</v>
      </c>
      <c r="AL384" s="52">
        <f t="shared" si="131"/>
        <v>3410</v>
      </c>
      <c r="AM384" s="82">
        <f t="shared" si="131"/>
        <v>3527</v>
      </c>
      <c r="AN384" s="91">
        <f t="shared" si="131"/>
        <v>4115</v>
      </c>
    </row>
    <row r="385" spans="1:40" x14ac:dyDescent="0.25">
      <c r="A385" s="52">
        <f>'Pokemon Data'!A384</f>
        <v>383</v>
      </c>
      <c r="B385" s="52" t="str">
        <f>'Pokemon Data'!B384</f>
        <v>Groudon</v>
      </c>
      <c r="C385" s="57">
        <f>'Pokemon Data'!E384</f>
        <v>199</v>
      </c>
      <c r="D385" s="57">
        <f>'Pokemon Data'!I384</f>
        <v>205</v>
      </c>
      <c r="E385" s="57">
        <f>'Pokemon Data'!J384</f>
        <v>270</v>
      </c>
      <c r="F385" s="57">
        <f>'Pokemon Data'!K384</f>
        <v>228</v>
      </c>
      <c r="G385" s="57">
        <f t="shared" si="132"/>
        <v>220</v>
      </c>
      <c r="H385" s="57">
        <f t="shared" si="133"/>
        <v>285</v>
      </c>
      <c r="I385" s="57">
        <f t="shared" si="134"/>
        <v>243</v>
      </c>
      <c r="J385" s="82">
        <f t="shared" si="130"/>
        <v>58</v>
      </c>
      <c r="K385" s="52">
        <f t="shared" si="130"/>
        <v>182</v>
      </c>
      <c r="L385" s="52">
        <f t="shared" si="130"/>
        <v>306</v>
      </c>
      <c r="M385" s="52">
        <f t="shared" si="130"/>
        <v>430</v>
      </c>
      <c r="N385" s="86">
        <f t="shared" si="130"/>
        <v>555</v>
      </c>
      <c r="O385" s="52">
        <f t="shared" si="130"/>
        <v>679</v>
      </c>
      <c r="P385" s="52">
        <f t="shared" si="130"/>
        <v>803</v>
      </c>
      <c r="Q385" s="52">
        <f t="shared" si="130"/>
        <v>927</v>
      </c>
      <c r="R385" s="52">
        <f t="shared" si="130"/>
        <v>1052</v>
      </c>
      <c r="S385" s="82">
        <f t="shared" si="130"/>
        <v>1176</v>
      </c>
      <c r="T385" s="52">
        <f t="shared" si="129"/>
        <v>1293</v>
      </c>
      <c r="U385" s="52">
        <f t="shared" si="129"/>
        <v>1411</v>
      </c>
      <c r="V385" s="52">
        <f t="shared" si="129"/>
        <v>1528</v>
      </c>
      <c r="W385" s="52">
        <f t="shared" si="129"/>
        <v>1646</v>
      </c>
      <c r="X385" s="86">
        <f t="shared" si="129"/>
        <v>1764</v>
      </c>
      <c r="Y385" s="52">
        <f t="shared" si="129"/>
        <v>1881</v>
      </c>
      <c r="Z385" s="52">
        <f t="shared" si="129"/>
        <v>1999</v>
      </c>
      <c r="AA385" s="52">
        <f t="shared" si="129"/>
        <v>2116</v>
      </c>
      <c r="AB385" s="52">
        <f t="shared" si="129"/>
        <v>2234</v>
      </c>
      <c r="AC385" s="82">
        <f t="shared" si="129"/>
        <v>2351</v>
      </c>
      <c r="AD385" s="52">
        <f t="shared" si="131"/>
        <v>2469</v>
      </c>
      <c r="AE385" s="52">
        <f t="shared" si="131"/>
        <v>2586</v>
      </c>
      <c r="AF385" s="52">
        <f t="shared" si="131"/>
        <v>2704</v>
      </c>
      <c r="AG385" s="52">
        <f t="shared" si="131"/>
        <v>2822</v>
      </c>
      <c r="AH385" s="86">
        <f t="shared" si="131"/>
        <v>2939</v>
      </c>
      <c r="AI385" s="52">
        <f t="shared" si="131"/>
        <v>3057</v>
      </c>
      <c r="AJ385" s="52">
        <f t="shared" si="131"/>
        <v>3175</v>
      </c>
      <c r="AK385" s="52">
        <f t="shared" si="131"/>
        <v>3292</v>
      </c>
      <c r="AL385" s="52">
        <f t="shared" si="131"/>
        <v>3410</v>
      </c>
      <c r="AM385" s="82">
        <f t="shared" si="131"/>
        <v>3527</v>
      </c>
      <c r="AN385" s="91">
        <f t="shared" si="131"/>
        <v>4115</v>
      </c>
    </row>
    <row r="386" spans="1:40" x14ac:dyDescent="0.25">
      <c r="A386" s="52">
        <f>'Pokemon Data'!A385</f>
        <v>384</v>
      </c>
      <c r="B386" s="52" t="str">
        <f>'Pokemon Data'!B385</f>
        <v>Rayquaza</v>
      </c>
      <c r="C386" s="57">
        <f>'Pokemon Data'!E385</f>
        <v>200</v>
      </c>
      <c r="D386" s="57">
        <f>'Pokemon Data'!I385</f>
        <v>213</v>
      </c>
      <c r="E386" s="57">
        <f>'Pokemon Data'!J385</f>
        <v>284</v>
      </c>
      <c r="F386" s="57">
        <f>'Pokemon Data'!K385</f>
        <v>170</v>
      </c>
      <c r="G386" s="57">
        <f t="shared" si="132"/>
        <v>228</v>
      </c>
      <c r="H386" s="57">
        <f t="shared" si="133"/>
        <v>299</v>
      </c>
      <c r="I386" s="57">
        <f t="shared" si="134"/>
        <v>185</v>
      </c>
      <c r="J386" s="82">
        <f t="shared" si="130"/>
        <v>54</v>
      </c>
      <c r="K386" s="52">
        <f t="shared" si="130"/>
        <v>170</v>
      </c>
      <c r="L386" s="52">
        <f t="shared" si="130"/>
        <v>285</v>
      </c>
      <c r="M386" s="52">
        <f t="shared" si="130"/>
        <v>401</v>
      </c>
      <c r="N386" s="86">
        <f t="shared" si="130"/>
        <v>517</v>
      </c>
      <c r="O386" s="52">
        <f t="shared" si="130"/>
        <v>633</v>
      </c>
      <c r="P386" s="52">
        <f t="shared" si="130"/>
        <v>748</v>
      </c>
      <c r="Q386" s="52">
        <f t="shared" si="130"/>
        <v>864</v>
      </c>
      <c r="R386" s="52">
        <f t="shared" si="130"/>
        <v>980</v>
      </c>
      <c r="S386" s="82">
        <f t="shared" si="130"/>
        <v>1096</v>
      </c>
      <c r="T386" s="52">
        <f t="shared" si="129"/>
        <v>1205</v>
      </c>
      <c r="U386" s="52">
        <f t="shared" si="129"/>
        <v>1315</v>
      </c>
      <c r="V386" s="52">
        <f t="shared" si="129"/>
        <v>1424</v>
      </c>
      <c r="W386" s="52">
        <f t="shared" si="129"/>
        <v>1534</v>
      </c>
      <c r="X386" s="86">
        <f t="shared" si="129"/>
        <v>1643</v>
      </c>
      <c r="Y386" s="52">
        <f t="shared" si="129"/>
        <v>1753</v>
      </c>
      <c r="Z386" s="52">
        <f t="shared" si="129"/>
        <v>1862</v>
      </c>
      <c r="AA386" s="52">
        <f t="shared" si="129"/>
        <v>1972</v>
      </c>
      <c r="AB386" s="52">
        <f t="shared" si="129"/>
        <v>2082</v>
      </c>
      <c r="AC386" s="82">
        <f t="shared" si="129"/>
        <v>2191</v>
      </c>
      <c r="AD386" s="52">
        <f t="shared" si="131"/>
        <v>2301</v>
      </c>
      <c r="AE386" s="52">
        <f t="shared" si="131"/>
        <v>2410</v>
      </c>
      <c r="AF386" s="52">
        <f t="shared" si="131"/>
        <v>2520</v>
      </c>
      <c r="AG386" s="52">
        <f t="shared" si="131"/>
        <v>2630</v>
      </c>
      <c r="AH386" s="86">
        <f t="shared" si="131"/>
        <v>2739</v>
      </c>
      <c r="AI386" s="52">
        <f t="shared" si="131"/>
        <v>2849</v>
      </c>
      <c r="AJ386" s="52">
        <f t="shared" si="131"/>
        <v>2958</v>
      </c>
      <c r="AK386" s="52">
        <f t="shared" si="131"/>
        <v>3068</v>
      </c>
      <c r="AL386" s="52">
        <f t="shared" si="131"/>
        <v>3178</v>
      </c>
      <c r="AM386" s="82">
        <f t="shared" si="131"/>
        <v>3287</v>
      </c>
      <c r="AN386" s="91">
        <f t="shared" si="131"/>
        <v>3835</v>
      </c>
    </row>
    <row r="387" spans="1:40" x14ac:dyDescent="0.25">
      <c r="A387" s="52">
        <f>'Pokemon Data'!A386</f>
        <v>385</v>
      </c>
      <c r="B387" s="52" t="str">
        <f>'Pokemon Data'!B386</f>
        <v>Jirachi</v>
      </c>
      <c r="C387" s="57">
        <f>'Pokemon Data'!E386</f>
        <v>201</v>
      </c>
      <c r="D387" s="57">
        <f>'Pokemon Data'!I386</f>
        <v>225</v>
      </c>
      <c r="E387" s="57">
        <f>'Pokemon Data'!J386</f>
        <v>210</v>
      </c>
      <c r="F387" s="57">
        <f>'Pokemon Data'!K386</f>
        <v>210</v>
      </c>
      <c r="G387" s="57">
        <f t="shared" si="132"/>
        <v>240</v>
      </c>
      <c r="H387" s="57">
        <f t="shared" si="133"/>
        <v>225</v>
      </c>
      <c r="I387" s="57">
        <f t="shared" si="134"/>
        <v>225</v>
      </c>
      <c r="J387" s="82">
        <f t="shared" si="130"/>
        <v>46</v>
      </c>
      <c r="K387" s="52">
        <f t="shared" si="130"/>
        <v>144</v>
      </c>
      <c r="L387" s="52">
        <f t="shared" si="130"/>
        <v>243</v>
      </c>
      <c r="M387" s="52">
        <f t="shared" si="130"/>
        <v>341</v>
      </c>
      <c r="N387" s="86">
        <f t="shared" si="130"/>
        <v>440</v>
      </c>
      <c r="O387" s="52">
        <f t="shared" si="130"/>
        <v>539</v>
      </c>
      <c r="P387" s="52">
        <f t="shared" si="130"/>
        <v>637</v>
      </c>
      <c r="Q387" s="52">
        <f t="shared" si="130"/>
        <v>736</v>
      </c>
      <c r="R387" s="52">
        <f t="shared" si="130"/>
        <v>834</v>
      </c>
      <c r="S387" s="82">
        <f t="shared" si="130"/>
        <v>933</v>
      </c>
      <c r="T387" s="52">
        <f t="shared" si="129"/>
        <v>1026</v>
      </c>
      <c r="U387" s="52">
        <f t="shared" si="129"/>
        <v>1119</v>
      </c>
      <c r="V387" s="52">
        <f t="shared" si="129"/>
        <v>1213</v>
      </c>
      <c r="W387" s="52">
        <f t="shared" si="129"/>
        <v>1306</v>
      </c>
      <c r="X387" s="86">
        <f t="shared" si="129"/>
        <v>1399</v>
      </c>
      <c r="Y387" s="52">
        <f t="shared" si="129"/>
        <v>1492</v>
      </c>
      <c r="Z387" s="52">
        <f t="shared" si="129"/>
        <v>1586</v>
      </c>
      <c r="AA387" s="52">
        <f t="shared" si="129"/>
        <v>1679</v>
      </c>
      <c r="AB387" s="52">
        <f t="shared" si="129"/>
        <v>1772</v>
      </c>
      <c r="AC387" s="82">
        <f t="shared" si="129"/>
        <v>1865</v>
      </c>
      <c r="AD387" s="52">
        <f t="shared" si="131"/>
        <v>1959</v>
      </c>
      <c r="AE387" s="52">
        <f t="shared" si="131"/>
        <v>2052</v>
      </c>
      <c r="AF387" s="52">
        <f t="shared" si="131"/>
        <v>2145</v>
      </c>
      <c r="AG387" s="52">
        <f t="shared" si="131"/>
        <v>2239</v>
      </c>
      <c r="AH387" s="86">
        <f t="shared" si="131"/>
        <v>2332</v>
      </c>
      <c r="AI387" s="52">
        <f t="shared" si="131"/>
        <v>2425</v>
      </c>
      <c r="AJ387" s="52">
        <f t="shared" si="131"/>
        <v>2519</v>
      </c>
      <c r="AK387" s="52">
        <f t="shared" si="131"/>
        <v>2612</v>
      </c>
      <c r="AL387" s="52">
        <f t="shared" si="131"/>
        <v>2705</v>
      </c>
      <c r="AM387" s="82">
        <f t="shared" si="131"/>
        <v>2799</v>
      </c>
      <c r="AN387" s="91">
        <f t="shared" si="131"/>
        <v>3265</v>
      </c>
    </row>
    <row r="388" spans="1:40" x14ac:dyDescent="0.25">
      <c r="A388" s="52">
        <f>'Pokemon Data'!A387</f>
        <v>386</v>
      </c>
      <c r="B388" s="52" t="str">
        <f>'Pokemon Data'!B387</f>
        <v>Deoxys</v>
      </c>
      <c r="C388" s="57">
        <f>'Pokemon Data'!E387</f>
        <v>202</v>
      </c>
      <c r="D388" s="57">
        <f>'Pokemon Data'!I387</f>
        <v>137</v>
      </c>
      <c r="E388" s="57">
        <f>'Pokemon Data'!J387</f>
        <v>345</v>
      </c>
      <c r="F388" s="57">
        <f>'Pokemon Data'!K387</f>
        <v>115</v>
      </c>
      <c r="G388" s="57">
        <f t="shared" si="132"/>
        <v>152</v>
      </c>
      <c r="H388" s="57">
        <f t="shared" si="133"/>
        <v>360</v>
      </c>
      <c r="I388" s="57">
        <f t="shared" si="134"/>
        <v>130</v>
      </c>
      <c r="J388" s="82">
        <f t="shared" si="130"/>
        <v>44</v>
      </c>
      <c r="K388" s="52">
        <f t="shared" si="130"/>
        <v>140</v>
      </c>
      <c r="L388" s="52">
        <f t="shared" si="130"/>
        <v>235</v>
      </c>
      <c r="M388" s="52">
        <f t="shared" si="130"/>
        <v>330</v>
      </c>
      <c r="N388" s="86">
        <f t="shared" si="130"/>
        <v>426</v>
      </c>
      <c r="O388" s="52">
        <f t="shared" si="130"/>
        <v>521</v>
      </c>
      <c r="P388" s="52">
        <f t="shared" si="130"/>
        <v>617</v>
      </c>
      <c r="Q388" s="52">
        <f t="shared" si="130"/>
        <v>712</v>
      </c>
      <c r="R388" s="52">
        <f t="shared" si="130"/>
        <v>807</v>
      </c>
      <c r="S388" s="82">
        <f t="shared" si="130"/>
        <v>903</v>
      </c>
      <c r="T388" s="52">
        <f t="shared" si="129"/>
        <v>993</v>
      </c>
      <c r="U388" s="52">
        <f t="shared" si="129"/>
        <v>1083</v>
      </c>
      <c r="V388" s="52">
        <f t="shared" si="129"/>
        <v>1174</v>
      </c>
      <c r="W388" s="52">
        <f t="shared" si="129"/>
        <v>1264</v>
      </c>
      <c r="X388" s="86">
        <f t="shared" si="129"/>
        <v>1354</v>
      </c>
      <c r="Y388" s="52">
        <f t="shared" si="129"/>
        <v>1444</v>
      </c>
      <c r="Z388" s="52">
        <f t="shared" si="129"/>
        <v>1535</v>
      </c>
      <c r="AA388" s="52">
        <f t="shared" si="129"/>
        <v>1625</v>
      </c>
      <c r="AB388" s="52">
        <f t="shared" si="129"/>
        <v>1715</v>
      </c>
      <c r="AC388" s="82">
        <f t="shared" si="129"/>
        <v>1806</v>
      </c>
      <c r="AD388" s="52">
        <f t="shared" si="131"/>
        <v>1896</v>
      </c>
      <c r="AE388" s="52">
        <f t="shared" si="131"/>
        <v>1986</v>
      </c>
      <c r="AF388" s="52">
        <f t="shared" si="131"/>
        <v>2077</v>
      </c>
      <c r="AG388" s="52">
        <f t="shared" si="131"/>
        <v>2167</v>
      </c>
      <c r="AH388" s="86">
        <f t="shared" si="131"/>
        <v>2257</v>
      </c>
      <c r="AI388" s="52">
        <f t="shared" si="131"/>
        <v>2348</v>
      </c>
      <c r="AJ388" s="52">
        <f t="shared" si="131"/>
        <v>2438</v>
      </c>
      <c r="AK388" s="52">
        <f t="shared" si="131"/>
        <v>2528</v>
      </c>
      <c r="AL388" s="52">
        <f t="shared" si="131"/>
        <v>2619</v>
      </c>
      <c r="AM388" s="82">
        <f t="shared" si="131"/>
        <v>2709</v>
      </c>
      <c r="AN388" s="91">
        <f t="shared" si="131"/>
        <v>3160</v>
      </c>
    </row>
    <row r="389" spans="1:40" hidden="1" x14ac:dyDescent="0.25"/>
    <row r="390" spans="1:40" hidden="1" x14ac:dyDescent="0.25"/>
    <row r="391" spans="1:40" hidden="1" x14ac:dyDescent="0.25"/>
    <row r="392" spans="1:40" hidden="1" x14ac:dyDescent="0.25"/>
    <row r="393" spans="1:40" hidden="1" x14ac:dyDescent="0.25"/>
    <row r="394" spans="1:40" hidden="1" x14ac:dyDescent="0.25"/>
    <row r="395" spans="1:40" hidden="1" x14ac:dyDescent="0.25"/>
    <row r="396" spans="1:40" hidden="1" x14ac:dyDescent="0.25"/>
    <row r="397" spans="1:40" hidden="1" x14ac:dyDescent="0.25"/>
    <row r="398" spans="1:40" hidden="1" x14ac:dyDescent="0.25"/>
    <row r="399" spans="1:40" hidden="1" x14ac:dyDescent="0.25"/>
    <row r="400" spans="1:4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</sheetData>
  <autoFilter ref="A2:AM253" xr:uid="{00000000-0009-0000-0000-000002000000}"/>
  <conditionalFormatting sqref="A3:AM388">
    <cfRule type="expression" dxfId="1" priority="2">
      <formula>$C2&lt;&gt;$C3</formula>
    </cfRule>
  </conditionalFormatting>
  <conditionalFormatting sqref="AN3:AN388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8"/>
  </sheetPr>
  <dimension ref="A1:T415"/>
  <sheetViews>
    <sheetView zoomScale="85" zoomScaleNormal="85" workbookViewId="0">
      <pane ySplit="1" topLeftCell="A65" activePane="bottomLeft" state="frozen"/>
      <selection activeCell="A2" sqref="A2"/>
      <selection pane="bottomLeft" activeCell="N15" sqref="N15"/>
    </sheetView>
  </sheetViews>
  <sheetFormatPr defaultColWidth="0" defaultRowHeight="15" zeroHeight="1" x14ac:dyDescent="0.25"/>
  <cols>
    <col min="1" max="4" width="12.7109375" customWidth="1"/>
    <col min="5" max="5" width="20.85546875" customWidth="1"/>
    <col min="6" max="6" width="19.5703125" style="88" customWidth="1"/>
    <col min="7" max="7" width="20.85546875" customWidth="1"/>
    <col min="8" max="8" width="13.5703125" customWidth="1"/>
    <col min="9" max="9" width="12.140625" customWidth="1"/>
    <col min="10" max="10" width="12.42578125" customWidth="1"/>
    <col min="11" max="11" width="13" customWidth="1"/>
    <col min="12" max="13" width="8.7109375" customWidth="1"/>
    <col min="14" max="14" width="12.7109375" customWidth="1"/>
    <col min="15" max="15" width="12.7109375" hidden="1" customWidth="1"/>
    <col min="16" max="16" width="1.7109375" style="5" customWidth="1"/>
    <col min="17" max="17" width="18.7109375" style="55" customWidth="1"/>
    <col min="18" max="19" width="5.7109375" style="55" customWidth="1"/>
    <col min="20" max="20" width="11.7109375" style="55" customWidth="1"/>
    <col min="21" max="16384" width="9.140625" hidden="1"/>
  </cols>
  <sheetData>
    <row r="1" spans="1:20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78" t="s">
        <v>292</v>
      </c>
      <c r="G1" s="1" t="s">
        <v>410</v>
      </c>
      <c r="H1" s="1" t="s">
        <v>409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1" t="s">
        <v>418</v>
      </c>
      <c r="P1" s="50"/>
      <c r="Q1" s="54" t="s">
        <v>291</v>
      </c>
      <c r="R1" s="54" t="s">
        <v>292</v>
      </c>
      <c r="S1" s="54" t="s">
        <v>411</v>
      </c>
      <c r="T1" s="54" t="s">
        <v>17</v>
      </c>
    </row>
    <row r="2" spans="1:20" x14ac:dyDescent="0.25">
      <c r="A2" s="53">
        <v>1</v>
      </c>
      <c r="B2" s="63" t="s">
        <v>18</v>
      </c>
      <c r="C2" s="64"/>
      <c r="D2" s="53" t="s">
        <v>20</v>
      </c>
      <c r="E2" s="53">
        <v>1</v>
      </c>
      <c r="F2" s="88">
        <f t="shared" ref="F2:F65" si="0">IF(C2="",1,INDEX(F:F,MATCH(C2,B:B,0))+1)</f>
        <v>1</v>
      </c>
      <c r="G2" t="str">
        <f>E2&amp;"_"&amp;F2</f>
        <v>1_1</v>
      </c>
      <c r="H2" t="str">
        <f>IF(COUNTIFS($G:$G,G2)=1,G2,G2&amp;"-"&amp;COUNTIFS(G$2:G2,G2))</f>
        <v>1_1</v>
      </c>
      <c r="I2" s="92">
        <v>128</v>
      </c>
      <c r="J2" s="92">
        <v>118</v>
      </c>
      <c r="K2" s="92">
        <v>111</v>
      </c>
      <c r="L2" s="53" t="s">
        <v>21</v>
      </c>
      <c r="M2" s="53" t="s">
        <v>22</v>
      </c>
      <c r="N2" s="53">
        <v>25</v>
      </c>
      <c r="O2" s="53">
        <v>3</v>
      </c>
      <c r="Q2" s="55">
        <v>1</v>
      </c>
      <c r="R2" s="56">
        <v>1</v>
      </c>
      <c r="S2" s="55">
        <v>0</v>
      </c>
      <c r="T2" s="55" t="str">
        <f t="shared" ref="T2:T65" si="1">INDEX($B:$B,MATCH(Q2&amp;"_"&amp;R2&amp;IF(S2,"-"&amp;S2,""),H:H,0))</f>
        <v>Bulbasaur</v>
      </c>
    </row>
    <row r="3" spans="1:20" x14ac:dyDescent="0.25">
      <c r="A3" s="53">
        <v>2</v>
      </c>
      <c r="B3" s="63" t="s">
        <v>20</v>
      </c>
      <c r="C3" s="64" t="s">
        <v>18</v>
      </c>
      <c r="D3" s="53" t="s">
        <v>23</v>
      </c>
      <c r="E3" s="53">
        <v>1</v>
      </c>
      <c r="F3" s="88">
        <f t="shared" si="0"/>
        <v>2</v>
      </c>
      <c r="G3" t="str">
        <f t="shared" ref="G3:G66" si="2">E3&amp;"_"&amp;F3</f>
        <v>1_2</v>
      </c>
      <c r="H3" t="str">
        <f>IF(COUNTIFS($G:$G,G3)=1,G3,G3&amp;"-"&amp;COUNTIFS(G$2:G3,G3))</f>
        <v>1_2</v>
      </c>
      <c r="I3" s="92">
        <v>155</v>
      </c>
      <c r="J3" s="92">
        <v>151</v>
      </c>
      <c r="K3" s="92">
        <v>143</v>
      </c>
      <c r="L3" s="53" t="s">
        <v>21</v>
      </c>
      <c r="M3" s="53" t="s">
        <v>22</v>
      </c>
      <c r="N3" s="53">
        <v>100</v>
      </c>
      <c r="O3" s="53">
        <v>3</v>
      </c>
      <c r="Q3" s="55">
        <f>IF(COUNTIFS(Q$2:Q2,Q2)=COUNTIFS($E:$E,Q2),1,0)+Q2</f>
        <v>1</v>
      </c>
      <c r="R3" s="56">
        <f>IF(Q3=Q2,R2+IF(COUNTIFS($G:$G,Q2&amp;"_"&amp;R2)=COUNTIFS(Q$2:Q2,Q2,R$2:R2,R2),1,0),1)</f>
        <v>2</v>
      </c>
      <c r="S3" s="55">
        <f>IF(COUNTIFS($G:$G,Q3&amp;"_"&amp;R3)=1,0,IF(AND(Q2=Q3,R2=R3),S2,0)+1)</f>
        <v>0</v>
      </c>
      <c r="T3" s="55" t="str">
        <f t="shared" si="1"/>
        <v>Ivysaur</v>
      </c>
    </row>
    <row r="4" spans="1:20" x14ac:dyDescent="0.25">
      <c r="A4" s="53">
        <v>3</v>
      </c>
      <c r="B4" s="63" t="s">
        <v>23</v>
      </c>
      <c r="C4" s="64" t="s">
        <v>20</v>
      </c>
      <c r="D4" s="53"/>
      <c r="E4" s="53">
        <v>1</v>
      </c>
      <c r="F4" s="88">
        <f t="shared" si="0"/>
        <v>3</v>
      </c>
      <c r="G4" t="str">
        <f t="shared" si="2"/>
        <v>1_3</v>
      </c>
      <c r="H4" t="str">
        <f>IF(COUNTIFS($G:$G,G4)=1,G4,G4&amp;"-"&amp;COUNTIFS(G$2:G4,G4))</f>
        <v>1_3</v>
      </c>
      <c r="I4" s="92">
        <v>190</v>
      </c>
      <c r="J4" s="92">
        <v>198</v>
      </c>
      <c r="K4" s="92">
        <v>189</v>
      </c>
      <c r="L4" s="53" t="s">
        <v>21</v>
      </c>
      <c r="M4" s="53" t="s">
        <v>22</v>
      </c>
      <c r="N4" s="53">
        <v>0</v>
      </c>
      <c r="O4" s="53">
        <v>3</v>
      </c>
      <c r="Q4" s="55">
        <f>IF(COUNTIFS(Q$2:Q3,Q3)=COUNTIFS($E:$E,Q3),1,0)+Q3</f>
        <v>1</v>
      </c>
      <c r="R4" s="56">
        <f>IF(Q4=Q3,R3+IF(COUNTIFS($G:$G,Q3&amp;"_"&amp;R3)=COUNTIFS(Q$2:Q3,Q3,R$2:R3,R3),1,0),1)</f>
        <v>3</v>
      </c>
      <c r="S4" s="55">
        <f t="shared" ref="S4:S67" si="3">IF(COUNTIFS($G:$G,Q4&amp;"_"&amp;R4)=1,0,IF(AND(Q3=Q4,R3=R4),S3,0)+1)</f>
        <v>0</v>
      </c>
      <c r="T4" s="55" t="str">
        <f t="shared" si="1"/>
        <v>Venusaur</v>
      </c>
    </row>
    <row r="5" spans="1:20" x14ac:dyDescent="0.25">
      <c r="A5" s="53">
        <v>4</v>
      </c>
      <c r="B5" s="63" t="s">
        <v>24</v>
      </c>
      <c r="C5" s="64"/>
      <c r="D5" s="53" t="s">
        <v>25</v>
      </c>
      <c r="E5" s="53">
        <v>2</v>
      </c>
      <c r="F5" s="88">
        <f t="shared" si="0"/>
        <v>1</v>
      </c>
      <c r="G5" t="str">
        <f t="shared" si="2"/>
        <v>2_1</v>
      </c>
      <c r="H5" t="str">
        <f>IF(COUNTIFS($G:$G,G5)=1,G5,G5&amp;"-"&amp;COUNTIFS(G$2:G5,G5))</f>
        <v>2_1</v>
      </c>
      <c r="I5" s="92">
        <v>118</v>
      </c>
      <c r="J5" s="92">
        <v>116</v>
      </c>
      <c r="K5" s="92">
        <v>93</v>
      </c>
      <c r="L5" s="53" t="s">
        <v>26</v>
      </c>
      <c r="M5" s="53" t="s">
        <v>19</v>
      </c>
      <c r="N5" s="53">
        <v>25</v>
      </c>
      <c r="O5" s="53">
        <v>3</v>
      </c>
      <c r="Q5" s="55">
        <f>IF(COUNTIFS(Q$2:Q4,Q4)=COUNTIFS($E:$E,Q4),1,0)+Q4</f>
        <v>2</v>
      </c>
      <c r="R5" s="56">
        <f>IF(Q5=Q4,R4+IF(COUNTIFS($G:$G,Q4&amp;"_"&amp;R4)=COUNTIFS(Q$2:Q4,Q4,R$2:R4,R4),1,0),1)</f>
        <v>1</v>
      </c>
      <c r="S5" s="55">
        <f t="shared" si="3"/>
        <v>0</v>
      </c>
      <c r="T5" s="55" t="str">
        <f t="shared" si="1"/>
        <v>Charmander</v>
      </c>
    </row>
    <row r="6" spans="1:20" x14ac:dyDescent="0.25">
      <c r="A6" s="53">
        <v>5</v>
      </c>
      <c r="B6" s="63" t="s">
        <v>25</v>
      </c>
      <c r="C6" s="64" t="s">
        <v>24</v>
      </c>
      <c r="D6" s="53" t="s">
        <v>27</v>
      </c>
      <c r="E6" s="53">
        <v>2</v>
      </c>
      <c r="F6" s="88">
        <f t="shared" si="0"/>
        <v>2</v>
      </c>
      <c r="G6" t="str">
        <f t="shared" si="2"/>
        <v>2_2</v>
      </c>
      <c r="H6" t="str">
        <f>IF(COUNTIFS($G:$G,G6)=1,G6,G6&amp;"-"&amp;COUNTIFS(G$2:G6,G6))</f>
        <v>2_2</v>
      </c>
      <c r="I6" s="92">
        <v>151</v>
      </c>
      <c r="J6" s="92">
        <v>158</v>
      </c>
      <c r="K6" s="92">
        <v>126</v>
      </c>
      <c r="L6" s="53" t="s">
        <v>26</v>
      </c>
      <c r="M6" s="53" t="s">
        <v>19</v>
      </c>
      <c r="N6" s="53">
        <v>100</v>
      </c>
      <c r="O6" s="53">
        <v>3</v>
      </c>
      <c r="Q6" s="55">
        <f>IF(COUNTIFS(Q$2:Q5,Q5)=COUNTIFS($E:$E,Q5),1,0)+Q5</f>
        <v>2</v>
      </c>
      <c r="R6" s="56">
        <f>IF(Q6=Q5,R5+IF(COUNTIFS($G:$G,Q5&amp;"_"&amp;R5)=COUNTIFS(Q$2:Q5,Q5,R$2:R5,R5),1,0),1)</f>
        <v>2</v>
      </c>
      <c r="S6" s="55">
        <f t="shared" si="3"/>
        <v>0</v>
      </c>
      <c r="T6" s="55" t="str">
        <f t="shared" si="1"/>
        <v>Charmeleon</v>
      </c>
    </row>
    <row r="7" spans="1:20" x14ac:dyDescent="0.25">
      <c r="A7" s="53">
        <v>6</v>
      </c>
      <c r="B7" s="63" t="s">
        <v>27</v>
      </c>
      <c r="C7" s="64" t="s">
        <v>25</v>
      </c>
      <c r="D7" s="53"/>
      <c r="E7" s="53">
        <v>2</v>
      </c>
      <c r="F7" s="88">
        <f t="shared" si="0"/>
        <v>3</v>
      </c>
      <c r="G7" t="str">
        <f t="shared" si="2"/>
        <v>2_3</v>
      </c>
      <c r="H7" t="str">
        <f>IF(COUNTIFS($G:$G,G7)=1,G7,G7&amp;"-"&amp;COUNTIFS(G$2:G7,G7))</f>
        <v>2_3</v>
      </c>
      <c r="I7" s="92">
        <v>186</v>
      </c>
      <c r="J7" s="92">
        <v>223</v>
      </c>
      <c r="K7" s="92">
        <v>173</v>
      </c>
      <c r="L7" s="53" t="s">
        <v>26</v>
      </c>
      <c r="M7" s="53" t="s">
        <v>28</v>
      </c>
      <c r="N7" s="53">
        <v>0</v>
      </c>
      <c r="O7" s="53">
        <v>3</v>
      </c>
      <c r="Q7" s="55">
        <f>IF(COUNTIFS(Q$2:Q6,Q6)=COUNTIFS($E:$E,Q6),1,0)+Q6</f>
        <v>2</v>
      </c>
      <c r="R7" s="56">
        <f>IF(Q7=Q6,R6+IF(COUNTIFS($G:$G,Q6&amp;"_"&amp;R6)=COUNTIFS(Q$2:Q6,Q6,R$2:R6,R6),1,0),1)</f>
        <v>3</v>
      </c>
      <c r="S7" s="55">
        <f t="shared" si="3"/>
        <v>0</v>
      </c>
      <c r="T7" s="55" t="str">
        <f t="shared" si="1"/>
        <v>Charizard</v>
      </c>
    </row>
    <row r="8" spans="1:20" x14ac:dyDescent="0.25">
      <c r="A8" s="53">
        <v>7</v>
      </c>
      <c r="B8" s="63" t="s">
        <v>29</v>
      </c>
      <c r="C8" s="64"/>
      <c r="D8" s="53" t="s">
        <v>30</v>
      </c>
      <c r="E8" s="53">
        <v>3</v>
      </c>
      <c r="F8" s="88">
        <f t="shared" si="0"/>
        <v>1</v>
      </c>
      <c r="G8" t="str">
        <f t="shared" si="2"/>
        <v>3_1</v>
      </c>
      <c r="H8" t="str">
        <f>IF(COUNTIFS($G:$G,G8)=1,G8,G8&amp;"-"&amp;COUNTIFS(G$2:G8,G8))</f>
        <v>3_1</v>
      </c>
      <c r="I8" s="92">
        <v>127</v>
      </c>
      <c r="J8" s="92">
        <v>94</v>
      </c>
      <c r="K8" s="92">
        <v>121</v>
      </c>
      <c r="L8" s="53" t="s">
        <v>31</v>
      </c>
      <c r="M8" s="53" t="s">
        <v>19</v>
      </c>
      <c r="N8" s="53">
        <v>25</v>
      </c>
      <c r="O8" s="53">
        <v>3</v>
      </c>
      <c r="Q8" s="55">
        <f>IF(COUNTIFS(Q$2:Q7,Q7)=COUNTIFS($E:$E,Q7),1,0)+Q7</f>
        <v>3</v>
      </c>
      <c r="R8" s="56">
        <f>IF(Q8=Q7,R7+IF(COUNTIFS($G:$G,Q7&amp;"_"&amp;R7)=COUNTIFS(Q$2:Q7,Q7,R$2:R7,R7),1,0),1)</f>
        <v>1</v>
      </c>
      <c r="S8" s="55">
        <f t="shared" si="3"/>
        <v>0</v>
      </c>
      <c r="T8" s="55" t="str">
        <f t="shared" si="1"/>
        <v>Squirtle</v>
      </c>
    </row>
    <row r="9" spans="1:20" x14ac:dyDescent="0.25">
      <c r="A9" s="53">
        <v>8</v>
      </c>
      <c r="B9" s="63" t="s">
        <v>30</v>
      </c>
      <c r="C9" s="64" t="s">
        <v>29</v>
      </c>
      <c r="D9" s="53" t="s">
        <v>32</v>
      </c>
      <c r="E9" s="53">
        <v>3</v>
      </c>
      <c r="F9" s="88">
        <f t="shared" si="0"/>
        <v>2</v>
      </c>
      <c r="G9" t="str">
        <f t="shared" si="2"/>
        <v>3_2</v>
      </c>
      <c r="H9" t="str">
        <f>IF(COUNTIFS($G:$G,G9)=1,G9,G9&amp;"-"&amp;COUNTIFS(G$2:G9,G9))</f>
        <v>3_2</v>
      </c>
      <c r="I9" s="92">
        <v>153</v>
      </c>
      <c r="J9" s="92">
        <v>126</v>
      </c>
      <c r="K9" s="92">
        <v>155</v>
      </c>
      <c r="L9" s="53" t="s">
        <v>31</v>
      </c>
      <c r="M9" s="53" t="s">
        <v>19</v>
      </c>
      <c r="N9" s="53">
        <v>100</v>
      </c>
      <c r="O9" s="53">
        <v>3</v>
      </c>
      <c r="Q9" s="55">
        <f>IF(COUNTIFS(Q$2:Q8,Q8)=COUNTIFS($E:$E,Q8),1,0)+Q8</f>
        <v>3</v>
      </c>
      <c r="R9" s="56">
        <f>IF(Q9=Q8,R8+IF(COUNTIFS($G:$G,Q8&amp;"_"&amp;R8)=COUNTIFS(Q$2:Q8,Q8,R$2:R8,R8),1,0),1)</f>
        <v>2</v>
      </c>
      <c r="S9" s="55">
        <f t="shared" si="3"/>
        <v>0</v>
      </c>
      <c r="T9" s="55" t="str">
        <f t="shared" si="1"/>
        <v>Wartortle</v>
      </c>
    </row>
    <row r="10" spans="1:20" x14ac:dyDescent="0.25">
      <c r="A10" s="53">
        <v>9</v>
      </c>
      <c r="B10" s="63" t="s">
        <v>32</v>
      </c>
      <c r="C10" s="64" t="s">
        <v>30</v>
      </c>
      <c r="D10" s="53"/>
      <c r="E10" s="53">
        <v>3</v>
      </c>
      <c r="F10" s="88">
        <f t="shared" si="0"/>
        <v>3</v>
      </c>
      <c r="G10" t="str">
        <f t="shared" si="2"/>
        <v>3_3</v>
      </c>
      <c r="H10" t="str">
        <f>IF(COUNTIFS($G:$G,G10)=1,G10,G10&amp;"-"&amp;COUNTIFS(G$2:G10,G10))</f>
        <v>3_3</v>
      </c>
      <c r="I10" s="92">
        <v>188</v>
      </c>
      <c r="J10" s="92">
        <v>171</v>
      </c>
      <c r="K10" s="92">
        <v>207</v>
      </c>
      <c r="L10" s="53" t="s">
        <v>31</v>
      </c>
      <c r="M10" s="53" t="s">
        <v>19</v>
      </c>
      <c r="N10" s="53">
        <v>0</v>
      </c>
      <c r="O10" s="53">
        <v>3</v>
      </c>
      <c r="Q10" s="55">
        <f>IF(COUNTIFS(Q$2:Q9,Q9)=COUNTIFS($E:$E,Q9),1,0)+Q9</f>
        <v>3</v>
      </c>
      <c r="R10" s="56">
        <f>IF(Q10=Q9,R9+IF(COUNTIFS($G:$G,Q9&amp;"_"&amp;R9)=COUNTIFS(Q$2:Q9,Q9,R$2:R9,R9),1,0),1)</f>
        <v>3</v>
      </c>
      <c r="S10" s="55">
        <f t="shared" si="3"/>
        <v>0</v>
      </c>
      <c r="T10" s="55" t="str">
        <f t="shared" si="1"/>
        <v>Blastoise</v>
      </c>
    </row>
    <row r="11" spans="1:20" x14ac:dyDescent="0.25">
      <c r="A11" s="53">
        <v>10</v>
      </c>
      <c r="B11" s="63" t="s">
        <v>33</v>
      </c>
      <c r="C11" s="64"/>
      <c r="D11" s="53" t="s">
        <v>34</v>
      </c>
      <c r="E11" s="53">
        <v>4</v>
      </c>
      <c r="F11" s="88">
        <f t="shared" si="0"/>
        <v>1</v>
      </c>
      <c r="G11" t="str">
        <f t="shared" si="2"/>
        <v>4_1</v>
      </c>
      <c r="H11" t="str">
        <f>IF(COUNTIFS($G:$G,G11)=1,G11,G11&amp;"-"&amp;COUNTIFS(G$2:G11,G11))</f>
        <v>4_1</v>
      </c>
      <c r="I11" s="92">
        <v>128</v>
      </c>
      <c r="J11" s="92">
        <v>55</v>
      </c>
      <c r="K11" s="92">
        <v>55</v>
      </c>
      <c r="L11" s="53" t="s">
        <v>35</v>
      </c>
      <c r="M11" s="53" t="s">
        <v>19</v>
      </c>
      <c r="N11" s="53">
        <v>12</v>
      </c>
      <c r="O11" s="53">
        <v>1</v>
      </c>
      <c r="Q11" s="55">
        <f>IF(COUNTIFS(Q$2:Q10,Q10)=COUNTIFS($E:$E,Q10),1,0)+Q10</f>
        <v>4</v>
      </c>
      <c r="R11" s="56">
        <f>IF(Q11=Q10,R10+IF(COUNTIFS($G:$G,Q10&amp;"_"&amp;R10)=COUNTIFS(Q$2:Q10,Q10,R$2:R10,R10),1,0),1)</f>
        <v>1</v>
      </c>
      <c r="S11" s="55">
        <f t="shared" si="3"/>
        <v>0</v>
      </c>
      <c r="T11" s="55" t="str">
        <f t="shared" si="1"/>
        <v>Caterpie</v>
      </c>
    </row>
    <row r="12" spans="1:20" x14ac:dyDescent="0.25">
      <c r="A12" s="53">
        <v>11</v>
      </c>
      <c r="B12" s="63" t="s">
        <v>34</v>
      </c>
      <c r="C12" s="64" t="s">
        <v>33</v>
      </c>
      <c r="D12" s="53" t="s">
        <v>36</v>
      </c>
      <c r="E12" s="53">
        <v>4</v>
      </c>
      <c r="F12" s="88">
        <f t="shared" si="0"/>
        <v>2</v>
      </c>
      <c r="G12" t="str">
        <f t="shared" si="2"/>
        <v>4_2</v>
      </c>
      <c r="H12" t="str">
        <f>IF(COUNTIFS($G:$G,G12)=1,G12,G12&amp;"-"&amp;COUNTIFS(G$2:G12,G12))</f>
        <v>4_2</v>
      </c>
      <c r="I12" s="92">
        <v>137</v>
      </c>
      <c r="J12" s="92">
        <v>45</v>
      </c>
      <c r="K12" s="92">
        <v>80</v>
      </c>
      <c r="L12" s="53" t="s">
        <v>35</v>
      </c>
      <c r="M12" s="53" t="s">
        <v>19</v>
      </c>
      <c r="N12" s="53">
        <v>50</v>
      </c>
      <c r="O12" s="53">
        <v>1</v>
      </c>
      <c r="Q12" s="55">
        <f>IF(COUNTIFS(Q$2:Q11,Q11)=COUNTIFS($E:$E,Q11),1,0)+Q11</f>
        <v>4</v>
      </c>
      <c r="R12" s="56">
        <f>IF(Q12=Q11,R11+IF(COUNTIFS($G:$G,Q11&amp;"_"&amp;R11)=COUNTIFS(Q$2:Q11,Q11,R$2:R11,R11),1,0),1)</f>
        <v>2</v>
      </c>
      <c r="S12" s="55">
        <f t="shared" si="3"/>
        <v>0</v>
      </c>
      <c r="T12" s="55" t="str">
        <f t="shared" si="1"/>
        <v>Metapod</v>
      </c>
    </row>
    <row r="13" spans="1:20" x14ac:dyDescent="0.25">
      <c r="A13" s="53">
        <v>12</v>
      </c>
      <c r="B13" s="63" t="s">
        <v>36</v>
      </c>
      <c r="C13" s="64" t="s">
        <v>34</v>
      </c>
      <c r="D13" s="53"/>
      <c r="E13" s="53">
        <v>4</v>
      </c>
      <c r="F13" s="88">
        <f t="shared" si="0"/>
        <v>3</v>
      </c>
      <c r="G13" t="str">
        <f t="shared" si="2"/>
        <v>4_3</v>
      </c>
      <c r="H13" t="str">
        <f>IF(COUNTIFS($G:$G,G13)=1,G13,G13&amp;"-"&amp;COUNTIFS(G$2:G13,G13))</f>
        <v>4_3</v>
      </c>
      <c r="I13" s="92">
        <v>155</v>
      </c>
      <c r="J13" s="92">
        <v>167</v>
      </c>
      <c r="K13" s="92">
        <v>137</v>
      </c>
      <c r="L13" s="53" t="s">
        <v>35</v>
      </c>
      <c r="M13" s="53" t="s">
        <v>28</v>
      </c>
      <c r="N13" s="53">
        <v>0</v>
      </c>
      <c r="O13" s="53">
        <v>1</v>
      </c>
      <c r="Q13" s="55">
        <f>IF(COUNTIFS(Q$2:Q12,Q12)=COUNTIFS($E:$E,Q12),1,0)+Q12</f>
        <v>4</v>
      </c>
      <c r="R13" s="56">
        <f>IF(Q13=Q12,R12+IF(COUNTIFS($G:$G,Q12&amp;"_"&amp;R12)=COUNTIFS(Q$2:Q12,Q12,R$2:R12,R12),1,0),1)</f>
        <v>3</v>
      </c>
      <c r="S13" s="55">
        <f t="shared" si="3"/>
        <v>0</v>
      </c>
      <c r="T13" s="55" t="str">
        <f t="shared" si="1"/>
        <v>Butterfree</v>
      </c>
    </row>
    <row r="14" spans="1:20" x14ac:dyDescent="0.25">
      <c r="A14" s="53">
        <v>13</v>
      </c>
      <c r="B14" s="63" t="s">
        <v>37</v>
      </c>
      <c r="C14" s="64"/>
      <c r="D14" s="53" t="s">
        <v>38</v>
      </c>
      <c r="E14" s="53">
        <v>5</v>
      </c>
      <c r="F14" s="88">
        <f t="shared" si="0"/>
        <v>1</v>
      </c>
      <c r="G14" t="str">
        <f t="shared" si="2"/>
        <v>5_1</v>
      </c>
      <c r="H14" t="str">
        <f>IF(COUNTIFS($G:$G,G14)=1,G14,G14&amp;"-"&amp;COUNTIFS(G$2:G14,G14))</f>
        <v>5_1</v>
      </c>
      <c r="I14" s="92">
        <v>120</v>
      </c>
      <c r="J14" s="92">
        <v>63</v>
      </c>
      <c r="K14" s="92">
        <v>50</v>
      </c>
      <c r="L14" s="53" t="s">
        <v>35</v>
      </c>
      <c r="M14" s="53" t="s">
        <v>22</v>
      </c>
      <c r="N14" s="53">
        <v>12</v>
      </c>
      <c r="O14" s="53">
        <v>1</v>
      </c>
      <c r="Q14" s="55">
        <f>IF(COUNTIFS(Q$2:Q13,Q13)=COUNTIFS($E:$E,Q13),1,0)+Q13</f>
        <v>5</v>
      </c>
      <c r="R14" s="56">
        <f>IF(Q14=Q13,R13+IF(COUNTIFS($G:$G,Q13&amp;"_"&amp;R13)=COUNTIFS(Q$2:Q13,Q13,R$2:R13,R13),1,0),1)</f>
        <v>1</v>
      </c>
      <c r="S14" s="55">
        <f t="shared" si="3"/>
        <v>0</v>
      </c>
      <c r="T14" s="55" t="str">
        <f t="shared" si="1"/>
        <v>Weedle</v>
      </c>
    </row>
    <row r="15" spans="1:20" x14ac:dyDescent="0.25">
      <c r="A15" s="53">
        <v>14</v>
      </c>
      <c r="B15" s="63" t="s">
        <v>38</v>
      </c>
      <c r="C15" s="64" t="s">
        <v>37</v>
      </c>
      <c r="D15" s="53" t="s">
        <v>39</v>
      </c>
      <c r="E15" s="53">
        <v>5</v>
      </c>
      <c r="F15" s="88">
        <f t="shared" si="0"/>
        <v>2</v>
      </c>
      <c r="G15" t="str">
        <f t="shared" si="2"/>
        <v>5_2</v>
      </c>
      <c r="H15" t="str">
        <f>IF(COUNTIFS($G:$G,G15)=1,G15,G15&amp;"-"&amp;COUNTIFS(G$2:G15,G15))</f>
        <v>5_2</v>
      </c>
      <c r="I15" s="92">
        <v>128</v>
      </c>
      <c r="J15" s="92">
        <v>46</v>
      </c>
      <c r="K15" s="92">
        <v>75</v>
      </c>
      <c r="L15" s="53" t="s">
        <v>35</v>
      </c>
      <c r="M15" s="53" t="s">
        <v>22</v>
      </c>
      <c r="N15" s="53">
        <v>50</v>
      </c>
      <c r="O15" s="53">
        <v>1</v>
      </c>
      <c r="Q15" s="55">
        <f>IF(COUNTIFS(Q$2:Q14,Q14)=COUNTIFS($E:$E,Q14),1,0)+Q14</f>
        <v>5</v>
      </c>
      <c r="R15" s="56">
        <f>IF(Q15=Q14,R14+IF(COUNTIFS($G:$G,Q14&amp;"_"&amp;R14)=COUNTIFS(Q$2:Q14,Q14,R$2:R14,R14),1,0),1)</f>
        <v>2</v>
      </c>
      <c r="S15" s="55">
        <f t="shared" si="3"/>
        <v>0</v>
      </c>
      <c r="T15" s="55" t="str">
        <f t="shared" si="1"/>
        <v>Kakuna</v>
      </c>
    </row>
    <row r="16" spans="1:20" x14ac:dyDescent="0.25">
      <c r="A16" s="53">
        <v>15</v>
      </c>
      <c r="B16" s="63" t="s">
        <v>39</v>
      </c>
      <c r="C16" s="64" t="s">
        <v>38</v>
      </c>
      <c r="D16" s="53"/>
      <c r="E16" s="53">
        <v>5</v>
      </c>
      <c r="F16" s="88">
        <f t="shared" si="0"/>
        <v>3</v>
      </c>
      <c r="G16" t="str">
        <f t="shared" si="2"/>
        <v>5_3</v>
      </c>
      <c r="H16" t="str">
        <f>IF(COUNTIFS($G:$G,G16)=1,G16,G16&amp;"-"&amp;COUNTIFS(G$2:G16,G16))</f>
        <v>5_3</v>
      </c>
      <c r="I16" s="92">
        <v>163</v>
      </c>
      <c r="J16" s="92">
        <v>169</v>
      </c>
      <c r="K16" s="92">
        <v>130</v>
      </c>
      <c r="L16" s="53" t="s">
        <v>35</v>
      </c>
      <c r="M16" s="53" t="s">
        <v>22</v>
      </c>
      <c r="N16" s="53">
        <v>0</v>
      </c>
      <c r="O16" s="53">
        <v>1</v>
      </c>
      <c r="Q16" s="55">
        <f>IF(COUNTIFS(Q$2:Q15,Q15)=COUNTIFS($E:$E,Q15),1,0)+Q15</f>
        <v>5</v>
      </c>
      <c r="R16" s="56">
        <f>IF(Q16=Q15,R15+IF(COUNTIFS($G:$G,Q15&amp;"_"&amp;R15)=COUNTIFS(Q$2:Q15,Q15,R$2:R15,R15),1,0),1)</f>
        <v>3</v>
      </c>
      <c r="S16" s="55">
        <f t="shared" si="3"/>
        <v>0</v>
      </c>
      <c r="T16" s="55" t="str">
        <f t="shared" si="1"/>
        <v>Beedrill</v>
      </c>
    </row>
    <row r="17" spans="1:20" x14ac:dyDescent="0.25">
      <c r="A17" s="53">
        <v>16</v>
      </c>
      <c r="B17" s="63" t="s">
        <v>40</v>
      </c>
      <c r="C17" s="64"/>
      <c r="D17" s="53" t="s">
        <v>41</v>
      </c>
      <c r="E17" s="53">
        <v>6</v>
      </c>
      <c r="F17" s="88">
        <f t="shared" si="0"/>
        <v>1</v>
      </c>
      <c r="G17" t="str">
        <f t="shared" si="2"/>
        <v>6_1</v>
      </c>
      <c r="H17" t="str">
        <f>IF(COUNTIFS($G:$G,G17)=1,G17,G17&amp;"-"&amp;COUNTIFS(G$2:G17,G17))</f>
        <v>6_1</v>
      </c>
      <c r="I17" s="92">
        <v>120</v>
      </c>
      <c r="J17" s="92">
        <v>85</v>
      </c>
      <c r="K17" s="92">
        <v>73</v>
      </c>
      <c r="L17" s="53" t="s">
        <v>42</v>
      </c>
      <c r="M17" s="53" t="s">
        <v>28</v>
      </c>
      <c r="N17" s="53">
        <v>12</v>
      </c>
      <c r="O17" s="53">
        <v>1</v>
      </c>
      <c r="Q17" s="55">
        <f>IF(COUNTIFS(Q$2:Q16,Q16)=COUNTIFS($E:$E,Q16),1,0)+Q16</f>
        <v>6</v>
      </c>
      <c r="R17" s="56">
        <f>IF(Q17=Q16,R16+IF(COUNTIFS($G:$G,Q16&amp;"_"&amp;R16)=COUNTIFS(Q$2:Q16,Q16,R$2:R16,R16),1,0),1)</f>
        <v>1</v>
      </c>
      <c r="S17" s="55">
        <f t="shared" si="3"/>
        <v>0</v>
      </c>
      <c r="T17" s="55" t="str">
        <f t="shared" si="1"/>
        <v>Pidgey</v>
      </c>
    </row>
    <row r="18" spans="1:20" x14ac:dyDescent="0.25">
      <c r="A18" s="53">
        <v>17</v>
      </c>
      <c r="B18" s="63" t="s">
        <v>41</v>
      </c>
      <c r="C18" s="64" t="s">
        <v>40</v>
      </c>
      <c r="D18" s="53" t="s">
        <v>43</v>
      </c>
      <c r="E18" s="53">
        <v>6</v>
      </c>
      <c r="F18" s="88">
        <f t="shared" si="0"/>
        <v>2</v>
      </c>
      <c r="G18" t="str">
        <f t="shared" si="2"/>
        <v>6_2</v>
      </c>
      <c r="H18" t="str">
        <f>IF(COUNTIFS($G:$G,G18)=1,G18,G18&amp;"-"&amp;COUNTIFS(G$2:G18,G18))</f>
        <v>6_2</v>
      </c>
      <c r="I18" s="92">
        <v>160</v>
      </c>
      <c r="J18" s="92">
        <v>117</v>
      </c>
      <c r="K18" s="92">
        <v>105</v>
      </c>
      <c r="L18" s="53" t="s">
        <v>42</v>
      </c>
      <c r="M18" s="53" t="s">
        <v>28</v>
      </c>
      <c r="N18" s="53">
        <v>50</v>
      </c>
      <c r="O18" s="53">
        <v>1</v>
      </c>
      <c r="Q18" s="55">
        <f>IF(COUNTIFS(Q$2:Q17,Q17)=COUNTIFS($E:$E,Q17),1,0)+Q17</f>
        <v>6</v>
      </c>
      <c r="R18" s="56">
        <f>IF(Q18=Q17,R17+IF(COUNTIFS($G:$G,Q17&amp;"_"&amp;R17)=COUNTIFS(Q$2:Q17,Q17,R$2:R17,R17),1,0),1)</f>
        <v>2</v>
      </c>
      <c r="S18" s="55">
        <f t="shared" si="3"/>
        <v>0</v>
      </c>
      <c r="T18" s="55" t="str">
        <f t="shared" si="1"/>
        <v>Pidgeotto</v>
      </c>
    </row>
    <row r="19" spans="1:20" x14ac:dyDescent="0.25">
      <c r="A19" s="53">
        <v>18</v>
      </c>
      <c r="B19" s="63" t="s">
        <v>43</v>
      </c>
      <c r="C19" s="64" t="s">
        <v>41</v>
      </c>
      <c r="D19" s="53"/>
      <c r="E19" s="53">
        <v>6</v>
      </c>
      <c r="F19" s="88">
        <f t="shared" si="0"/>
        <v>3</v>
      </c>
      <c r="G19" t="str">
        <f t="shared" si="2"/>
        <v>6_3</v>
      </c>
      <c r="H19" t="str">
        <f>IF(COUNTIFS($G:$G,G19)=1,G19,G19&amp;"-"&amp;COUNTIFS(G$2:G19,G19))</f>
        <v>6_3</v>
      </c>
      <c r="I19" s="92">
        <v>195</v>
      </c>
      <c r="J19" s="92">
        <v>166</v>
      </c>
      <c r="K19" s="92">
        <v>154</v>
      </c>
      <c r="L19" s="53" t="s">
        <v>42</v>
      </c>
      <c r="M19" s="53" t="s">
        <v>28</v>
      </c>
      <c r="N19" s="53">
        <v>0</v>
      </c>
      <c r="O19" s="53">
        <v>1</v>
      </c>
      <c r="Q19" s="55">
        <f>IF(COUNTIFS(Q$2:Q18,Q18)=COUNTIFS($E:$E,Q18),1,0)+Q18</f>
        <v>6</v>
      </c>
      <c r="R19" s="56">
        <f>IF(Q19=Q18,R18+IF(COUNTIFS($G:$G,Q18&amp;"_"&amp;R18)=COUNTIFS(Q$2:Q18,Q18,R$2:R18,R18),1,0),1)</f>
        <v>3</v>
      </c>
      <c r="S19" s="55">
        <f t="shared" si="3"/>
        <v>0</v>
      </c>
      <c r="T19" s="55" t="str">
        <f t="shared" si="1"/>
        <v>Pidgeot</v>
      </c>
    </row>
    <row r="20" spans="1:20" x14ac:dyDescent="0.25">
      <c r="A20" s="53">
        <v>19</v>
      </c>
      <c r="B20" s="63" t="s">
        <v>44</v>
      </c>
      <c r="C20" s="64"/>
      <c r="D20" s="53" t="s">
        <v>45</v>
      </c>
      <c r="E20" s="53">
        <v>7</v>
      </c>
      <c r="F20" s="88">
        <f t="shared" si="0"/>
        <v>1</v>
      </c>
      <c r="G20" t="str">
        <f t="shared" si="2"/>
        <v>7_1</v>
      </c>
      <c r="H20" t="str">
        <f>IF(COUNTIFS($G:$G,G20)=1,G20,G20&amp;"-"&amp;COUNTIFS(G$2:G20,G20))</f>
        <v>7_1</v>
      </c>
      <c r="I20" s="92">
        <v>102</v>
      </c>
      <c r="J20" s="92">
        <v>103</v>
      </c>
      <c r="K20" s="92">
        <v>70</v>
      </c>
      <c r="L20" s="53" t="s">
        <v>42</v>
      </c>
      <c r="M20" s="53" t="s">
        <v>19</v>
      </c>
      <c r="N20" s="53">
        <v>25</v>
      </c>
      <c r="O20" s="53">
        <v>1</v>
      </c>
      <c r="Q20" s="55">
        <f>IF(COUNTIFS(Q$2:Q19,Q19)=COUNTIFS($E:$E,Q19),1,0)+Q19</f>
        <v>7</v>
      </c>
      <c r="R20" s="56">
        <f>IF(Q20=Q19,R19+IF(COUNTIFS($G:$G,Q19&amp;"_"&amp;R19)=COUNTIFS(Q$2:Q19,Q19,R$2:R19,R19),1,0),1)</f>
        <v>1</v>
      </c>
      <c r="S20" s="55">
        <f t="shared" si="3"/>
        <v>0</v>
      </c>
      <c r="T20" s="55" t="str">
        <f t="shared" si="1"/>
        <v>Rattata</v>
      </c>
    </row>
    <row r="21" spans="1:20" x14ac:dyDescent="0.25">
      <c r="A21" s="53">
        <v>20</v>
      </c>
      <c r="B21" s="63" t="s">
        <v>45</v>
      </c>
      <c r="C21" s="64" t="s">
        <v>44</v>
      </c>
      <c r="D21" s="53"/>
      <c r="E21" s="53">
        <v>7</v>
      </c>
      <c r="F21" s="88">
        <f t="shared" si="0"/>
        <v>2</v>
      </c>
      <c r="G21" t="str">
        <f t="shared" si="2"/>
        <v>7_2</v>
      </c>
      <c r="H21" t="str">
        <f>IF(COUNTIFS($G:$G,G21)=1,G21,G21&amp;"-"&amp;COUNTIFS(G$2:G21,G21))</f>
        <v>7_2</v>
      </c>
      <c r="I21" s="92">
        <v>146</v>
      </c>
      <c r="J21" s="92">
        <v>161</v>
      </c>
      <c r="K21" s="92">
        <v>139</v>
      </c>
      <c r="L21" s="53" t="s">
        <v>42</v>
      </c>
      <c r="M21" s="53" t="s">
        <v>19</v>
      </c>
      <c r="N21" s="53">
        <v>0</v>
      </c>
      <c r="O21" s="53">
        <v>1</v>
      </c>
      <c r="Q21" s="55">
        <f>IF(COUNTIFS(Q$2:Q20,Q20)=COUNTIFS($E:$E,Q20),1,0)+Q20</f>
        <v>7</v>
      </c>
      <c r="R21" s="56">
        <f>IF(Q21=Q20,R20+IF(COUNTIFS($G:$G,Q20&amp;"_"&amp;R20)=COUNTIFS(Q$2:Q20,Q20,R$2:R20,R20),1,0),1)</f>
        <v>2</v>
      </c>
      <c r="S21" s="55">
        <f t="shared" si="3"/>
        <v>0</v>
      </c>
      <c r="T21" s="55" t="str">
        <f t="shared" si="1"/>
        <v>Raticate</v>
      </c>
    </row>
    <row r="22" spans="1:20" x14ac:dyDescent="0.25">
      <c r="A22" s="53">
        <v>21</v>
      </c>
      <c r="B22" s="63" t="s">
        <v>46</v>
      </c>
      <c r="C22" s="64"/>
      <c r="D22" s="53" t="s">
        <v>47</v>
      </c>
      <c r="E22" s="53">
        <v>8</v>
      </c>
      <c r="F22" s="88">
        <f t="shared" si="0"/>
        <v>1</v>
      </c>
      <c r="G22" t="str">
        <f t="shared" si="2"/>
        <v>8_1</v>
      </c>
      <c r="H22" t="str">
        <f>IF(COUNTIFS($G:$G,G22)=1,G22,G22&amp;"-"&amp;COUNTIFS(G$2:G22,G22))</f>
        <v>8_1</v>
      </c>
      <c r="I22" s="92">
        <v>120</v>
      </c>
      <c r="J22" s="92">
        <v>112</v>
      </c>
      <c r="K22" s="92">
        <v>60</v>
      </c>
      <c r="L22" s="53" t="s">
        <v>42</v>
      </c>
      <c r="M22" s="53" t="s">
        <v>28</v>
      </c>
      <c r="N22" s="53">
        <v>50</v>
      </c>
      <c r="O22" s="53">
        <v>1</v>
      </c>
      <c r="Q22" s="55">
        <f>IF(COUNTIFS(Q$2:Q21,Q21)=COUNTIFS($E:$E,Q21),1,0)+Q21</f>
        <v>8</v>
      </c>
      <c r="R22" s="56">
        <f>IF(Q22=Q21,R21+IF(COUNTIFS($G:$G,Q21&amp;"_"&amp;R21)=COUNTIFS(Q$2:Q21,Q21,R$2:R21,R21),1,0),1)</f>
        <v>1</v>
      </c>
      <c r="S22" s="55">
        <f t="shared" si="3"/>
        <v>0</v>
      </c>
      <c r="T22" s="55" t="str">
        <f t="shared" si="1"/>
        <v>Spearow</v>
      </c>
    </row>
    <row r="23" spans="1:20" x14ac:dyDescent="0.25">
      <c r="A23" s="53">
        <v>22</v>
      </c>
      <c r="B23" s="63" t="s">
        <v>47</v>
      </c>
      <c r="C23" s="64" t="s">
        <v>46</v>
      </c>
      <c r="D23" s="53"/>
      <c r="E23" s="53">
        <v>8</v>
      </c>
      <c r="F23" s="88">
        <f t="shared" si="0"/>
        <v>2</v>
      </c>
      <c r="G23" t="str">
        <f t="shared" si="2"/>
        <v>8_2</v>
      </c>
      <c r="H23" t="str">
        <f>IF(COUNTIFS($G:$G,G23)=1,G23,G23&amp;"-"&amp;COUNTIFS(G$2:G23,G23))</f>
        <v>8_2</v>
      </c>
      <c r="I23" s="92">
        <v>163</v>
      </c>
      <c r="J23" s="92">
        <v>182</v>
      </c>
      <c r="K23" s="92">
        <v>133</v>
      </c>
      <c r="L23" s="53" t="s">
        <v>42</v>
      </c>
      <c r="M23" s="53" t="s">
        <v>28</v>
      </c>
      <c r="N23" s="53">
        <v>0</v>
      </c>
      <c r="O23" s="53">
        <v>1</v>
      </c>
      <c r="Q23" s="55">
        <f>IF(COUNTIFS(Q$2:Q22,Q22)=COUNTIFS($E:$E,Q22),1,0)+Q22</f>
        <v>8</v>
      </c>
      <c r="R23" s="56">
        <f>IF(Q23=Q22,R22+IF(COUNTIFS($G:$G,Q22&amp;"_"&amp;R22)=COUNTIFS(Q$2:Q22,Q22,R$2:R22,R22),1,0),1)</f>
        <v>2</v>
      </c>
      <c r="S23" s="55">
        <f t="shared" si="3"/>
        <v>0</v>
      </c>
      <c r="T23" s="55" t="str">
        <f t="shared" si="1"/>
        <v>Fearow</v>
      </c>
    </row>
    <row r="24" spans="1:20" x14ac:dyDescent="0.25">
      <c r="A24" s="53">
        <v>23</v>
      </c>
      <c r="B24" s="63" t="s">
        <v>48</v>
      </c>
      <c r="C24" s="64"/>
      <c r="D24" s="53" t="s">
        <v>49</v>
      </c>
      <c r="E24" s="53">
        <v>9</v>
      </c>
      <c r="F24" s="88">
        <f t="shared" si="0"/>
        <v>1</v>
      </c>
      <c r="G24" t="str">
        <f t="shared" si="2"/>
        <v>9_1</v>
      </c>
      <c r="H24" t="str">
        <f>IF(COUNTIFS($G:$G,G24)=1,G24,G24&amp;"-"&amp;COUNTIFS(G$2:G24,G24))</f>
        <v>9_1</v>
      </c>
      <c r="I24" s="92">
        <v>111</v>
      </c>
      <c r="J24" s="92">
        <v>110</v>
      </c>
      <c r="K24" s="92">
        <v>97</v>
      </c>
      <c r="L24" s="53" t="s">
        <v>22</v>
      </c>
      <c r="M24" s="53" t="s">
        <v>19</v>
      </c>
      <c r="N24" s="53">
        <v>50</v>
      </c>
      <c r="O24" s="53">
        <v>3</v>
      </c>
      <c r="Q24" s="55">
        <f>IF(COUNTIFS(Q$2:Q23,Q23)=COUNTIFS($E:$E,Q23),1,0)+Q23</f>
        <v>9</v>
      </c>
      <c r="R24" s="56">
        <f>IF(Q24=Q23,R23+IF(COUNTIFS($G:$G,Q23&amp;"_"&amp;R23)=COUNTIFS(Q$2:Q23,Q23,R$2:R23,R23),1,0),1)</f>
        <v>1</v>
      </c>
      <c r="S24" s="55">
        <f t="shared" si="3"/>
        <v>0</v>
      </c>
      <c r="T24" s="55" t="str">
        <f t="shared" si="1"/>
        <v>Ekans</v>
      </c>
    </row>
    <row r="25" spans="1:20" x14ac:dyDescent="0.25">
      <c r="A25" s="53">
        <v>24</v>
      </c>
      <c r="B25" s="63" t="s">
        <v>49</v>
      </c>
      <c r="C25" s="64" t="s">
        <v>48</v>
      </c>
      <c r="D25" s="53"/>
      <c r="E25" s="53">
        <v>9</v>
      </c>
      <c r="F25" s="88">
        <f t="shared" si="0"/>
        <v>2</v>
      </c>
      <c r="G25" t="str">
        <f t="shared" si="2"/>
        <v>9_2</v>
      </c>
      <c r="H25" t="str">
        <f>IF(COUNTIFS($G:$G,G25)=1,G25,G25&amp;"-"&amp;COUNTIFS(G$2:G25,G25))</f>
        <v>9_2</v>
      </c>
      <c r="I25" s="92">
        <v>155</v>
      </c>
      <c r="J25" s="92">
        <v>167</v>
      </c>
      <c r="K25" s="92">
        <v>153</v>
      </c>
      <c r="L25" s="53" t="s">
        <v>22</v>
      </c>
      <c r="M25" s="53" t="s">
        <v>19</v>
      </c>
      <c r="N25" s="53">
        <v>0</v>
      </c>
      <c r="O25" s="53">
        <v>3</v>
      </c>
      <c r="Q25" s="55">
        <f>IF(COUNTIFS(Q$2:Q24,Q24)=COUNTIFS($E:$E,Q24),1,0)+Q24</f>
        <v>9</v>
      </c>
      <c r="R25" s="56">
        <f>IF(Q25=Q24,R24+IF(COUNTIFS($G:$G,Q24&amp;"_"&amp;R24)=COUNTIFS(Q$2:Q24,Q24,R$2:R24,R24),1,0),1)</f>
        <v>2</v>
      </c>
      <c r="S25" s="55">
        <f t="shared" si="3"/>
        <v>0</v>
      </c>
      <c r="T25" s="55" t="str">
        <f t="shared" si="1"/>
        <v>Arbok</v>
      </c>
    </row>
    <row r="26" spans="1:20" x14ac:dyDescent="0.25">
      <c r="A26" s="53">
        <v>25</v>
      </c>
      <c r="B26" s="63" t="s">
        <v>50</v>
      </c>
      <c r="C26" s="64" t="s">
        <v>51</v>
      </c>
      <c r="D26" s="53" t="s">
        <v>52</v>
      </c>
      <c r="E26" s="53">
        <v>10</v>
      </c>
      <c r="F26" s="88">
        <f t="shared" si="0"/>
        <v>2</v>
      </c>
      <c r="G26" t="str">
        <f t="shared" si="2"/>
        <v>10_2</v>
      </c>
      <c r="H26" t="str">
        <f>IF(COUNTIFS($G:$G,G26)=1,G26,G26&amp;"-"&amp;COUNTIFS(G$2:G26,G26))</f>
        <v>10_2</v>
      </c>
      <c r="I26" s="92">
        <v>111</v>
      </c>
      <c r="J26" s="92">
        <v>112</v>
      </c>
      <c r="K26" s="92">
        <v>96</v>
      </c>
      <c r="L26" s="53" t="s">
        <v>53</v>
      </c>
      <c r="M26" s="53" t="s">
        <v>19</v>
      </c>
      <c r="N26" s="53">
        <v>50</v>
      </c>
      <c r="O26" s="53">
        <v>1</v>
      </c>
      <c r="Q26" s="55">
        <f>IF(COUNTIFS(Q$2:Q25,Q25)=COUNTIFS($E:$E,Q25),1,0)+Q25</f>
        <v>10</v>
      </c>
      <c r="R26" s="56">
        <f>IF(Q26=Q25,R25+IF(COUNTIFS($G:$G,Q25&amp;"_"&amp;R25)=COUNTIFS(Q$2:Q25,Q25,R$2:R25,R25),1,0),1)</f>
        <v>1</v>
      </c>
      <c r="S26" s="55">
        <f t="shared" si="3"/>
        <v>0</v>
      </c>
      <c r="T26" s="55" t="str">
        <f t="shared" si="1"/>
        <v>Pichu</v>
      </c>
    </row>
    <row r="27" spans="1:20" x14ac:dyDescent="0.25">
      <c r="A27" s="53">
        <v>26</v>
      </c>
      <c r="B27" s="63" t="s">
        <v>52</v>
      </c>
      <c r="C27" s="64" t="s">
        <v>50</v>
      </c>
      <c r="D27" s="53"/>
      <c r="E27" s="53">
        <v>10</v>
      </c>
      <c r="F27" s="88">
        <f t="shared" si="0"/>
        <v>3</v>
      </c>
      <c r="G27" t="str">
        <f t="shared" si="2"/>
        <v>10_3</v>
      </c>
      <c r="H27" t="str">
        <f>IF(COUNTIFS($G:$G,G27)=1,G27,G27&amp;"-"&amp;COUNTIFS(G$2:G27,G27))</f>
        <v>10_3</v>
      </c>
      <c r="I27" s="92">
        <v>155</v>
      </c>
      <c r="J27" s="92">
        <v>193</v>
      </c>
      <c r="K27" s="92">
        <v>151</v>
      </c>
      <c r="L27" s="53" t="s">
        <v>53</v>
      </c>
      <c r="M27" s="53" t="s">
        <v>19</v>
      </c>
      <c r="N27" s="53">
        <v>0</v>
      </c>
      <c r="O27" s="53">
        <v>1</v>
      </c>
      <c r="Q27" s="55">
        <f>IF(COUNTIFS(Q$2:Q26,Q26)=COUNTIFS($E:$E,Q26),1,0)+Q26</f>
        <v>10</v>
      </c>
      <c r="R27" s="56">
        <f>IF(Q27=Q26,R26+IF(COUNTIFS($G:$G,Q26&amp;"_"&amp;R26)=COUNTIFS(Q$2:Q26,Q26,R$2:R26,R26),1,0),1)</f>
        <v>2</v>
      </c>
      <c r="S27" s="55">
        <f t="shared" si="3"/>
        <v>0</v>
      </c>
      <c r="T27" s="55" t="str">
        <f t="shared" si="1"/>
        <v>Pikachu</v>
      </c>
    </row>
    <row r="28" spans="1:20" x14ac:dyDescent="0.25">
      <c r="A28" s="53">
        <v>27</v>
      </c>
      <c r="B28" s="63" t="s">
        <v>54</v>
      </c>
      <c r="C28" s="64"/>
      <c r="D28" s="53" t="s">
        <v>55</v>
      </c>
      <c r="E28" s="53">
        <v>11</v>
      </c>
      <c r="F28" s="88">
        <f t="shared" si="0"/>
        <v>1</v>
      </c>
      <c r="G28" t="str">
        <f t="shared" si="2"/>
        <v>11_1</v>
      </c>
      <c r="H28" t="str">
        <f>IF(COUNTIFS($G:$G,G28)=1,G28,G28&amp;"-"&amp;COUNTIFS(G$2:G28,G28))</f>
        <v>11_1</v>
      </c>
      <c r="I28" s="92">
        <v>137</v>
      </c>
      <c r="J28" s="92">
        <v>126</v>
      </c>
      <c r="K28" s="92">
        <v>120</v>
      </c>
      <c r="L28" s="53" t="s">
        <v>56</v>
      </c>
      <c r="M28" s="53" t="s">
        <v>19</v>
      </c>
      <c r="N28" s="53">
        <v>50</v>
      </c>
      <c r="O28" s="53">
        <v>3</v>
      </c>
      <c r="Q28" s="55">
        <f>IF(COUNTIFS(Q$2:Q27,Q27)=COUNTIFS($E:$E,Q27),1,0)+Q27</f>
        <v>10</v>
      </c>
      <c r="R28" s="56">
        <f>IF(Q28=Q27,R27+IF(COUNTIFS($G:$G,Q27&amp;"_"&amp;R27)=COUNTIFS(Q$2:Q27,Q27,R$2:R27,R27),1,0),1)</f>
        <v>3</v>
      </c>
      <c r="S28" s="55">
        <f t="shared" si="3"/>
        <v>0</v>
      </c>
      <c r="T28" s="55" t="str">
        <f t="shared" si="1"/>
        <v>Raichu</v>
      </c>
    </row>
    <row r="29" spans="1:20" x14ac:dyDescent="0.25">
      <c r="A29" s="53">
        <v>28</v>
      </c>
      <c r="B29" s="63" t="s">
        <v>55</v>
      </c>
      <c r="C29" s="64" t="s">
        <v>54</v>
      </c>
      <c r="D29" s="53"/>
      <c r="E29" s="53">
        <v>11</v>
      </c>
      <c r="F29" s="88">
        <f t="shared" si="0"/>
        <v>2</v>
      </c>
      <c r="G29" t="str">
        <f t="shared" si="2"/>
        <v>11_2</v>
      </c>
      <c r="H29" t="str">
        <f>IF(COUNTIFS($G:$G,G29)=1,G29,G29&amp;"-"&amp;COUNTIFS(G$2:G29,G29))</f>
        <v>11_2</v>
      </c>
      <c r="I29" s="92">
        <v>181</v>
      </c>
      <c r="J29" s="92">
        <v>182</v>
      </c>
      <c r="K29" s="92">
        <v>175</v>
      </c>
      <c r="L29" s="53" t="s">
        <v>56</v>
      </c>
      <c r="M29" s="53" t="s">
        <v>19</v>
      </c>
      <c r="N29" s="53">
        <v>0</v>
      </c>
      <c r="O29" s="53">
        <v>3</v>
      </c>
      <c r="Q29" s="55">
        <f>IF(COUNTIFS(Q$2:Q28,Q28)=COUNTIFS($E:$E,Q28),1,0)+Q28</f>
        <v>11</v>
      </c>
      <c r="R29" s="56">
        <f>IF(Q29=Q28,R28+IF(COUNTIFS($G:$G,Q28&amp;"_"&amp;R28)=COUNTIFS(Q$2:Q28,Q28,R$2:R28,R28),1,0),1)</f>
        <v>1</v>
      </c>
      <c r="S29" s="55">
        <f t="shared" si="3"/>
        <v>0</v>
      </c>
      <c r="T29" s="55" t="str">
        <f t="shared" si="1"/>
        <v>Sandshrew</v>
      </c>
    </row>
    <row r="30" spans="1:20" x14ac:dyDescent="0.25">
      <c r="A30" s="53">
        <v>29</v>
      </c>
      <c r="B30" s="63" t="s">
        <v>57</v>
      </c>
      <c r="C30" s="64"/>
      <c r="D30" s="53" t="s">
        <v>58</v>
      </c>
      <c r="E30" s="53">
        <v>12</v>
      </c>
      <c r="F30" s="88">
        <f t="shared" si="0"/>
        <v>1</v>
      </c>
      <c r="G30" t="str">
        <f t="shared" si="2"/>
        <v>12_1</v>
      </c>
      <c r="H30" t="str">
        <f>IF(COUNTIFS($G:$G,G30)=1,G30,G30&amp;"-"&amp;COUNTIFS(G$2:G30,G30))</f>
        <v>12_1</v>
      </c>
      <c r="I30" s="92">
        <v>146</v>
      </c>
      <c r="J30" s="92">
        <v>86</v>
      </c>
      <c r="K30" s="92">
        <v>89</v>
      </c>
      <c r="L30" s="53" t="s">
        <v>22</v>
      </c>
      <c r="M30" s="53" t="s">
        <v>19</v>
      </c>
      <c r="N30" s="53">
        <v>25</v>
      </c>
      <c r="O30" s="53">
        <v>3</v>
      </c>
      <c r="Q30" s="55">
        <f>IF(COUNTIFS(Q$2:Q29,Q29)=COUNTIFS($E:$E,Q29),1,0)+Q29</f>
        <v>11</v>
      </c>
      <c r="R30" s="56">
        <f>IF(Q30=Q29,R29+IF(COUNTIFS($G:$G,Q29&amp;"_"&amp;R29)=COUNTIFS(Q$2:Q29,Q29,R$2:R29,R29),1,0),1)</f>
        <v>2</v>
      </c>
      <c r="S30" s="55">
        <f t="shared" si="3"/>
        <v>0</v>
      </c>
      <c r="T30" s="55" t="str">
        <f t="shared" si="1"/>
        <v>Sandslash</v>
      </c>
    </row>
    <row r="31" spans="1:20" x14ac:dyDescent="0.25">
      <c r="A31" s="53">
        <v>30</v>
      </c>
      <c r="B31" s="63" t="s">
        <v>58</v>
      </c>
      <c r="C31" s="64" t="s">
        <v>57</v>
      </c>
      <c r="D31" s="53" t="s">
        <v>59</v>
      </c>
      <c r="E31" s="53">
        <v>12</v>
      </c>
      <c r="F31" s="88">
        <f t="shared" si="0"/>
        <v>2</v>
      </c>
      <c r="G31" t="str">
        <f t="shared" si="2"/>
        <v>12_2</v>
      </c>
      <c r="H31" t="str">
        <f>IF(COUNTIFS($G:$G,G31)=1,G31,G31&amp;"-"&amp;COUNTIFS(G$2:G31,G31))</f>
        <v>12_2</v>
      </c>
      <c r="I31" s="92">
        <v>172</v>
      </c>
      <c r="J31" s="92">
        <v>117</v>
      </c>
      <c r="K31" s="92">
        <v>120</v>
      </c>
      <c r="L31" s="53" t="s">
        <v>22</v>
      </c>
      <c r="M31" s="53" t="s">
        <v>19</v>
      </c>
      <c r="N31" s="53">
        <v>100</v>
      </c>
      <c r="O31" s="53">
        <v>3</v>
      </c>
      <c r="Q31" s="55">
        <f>IF(COUNTIFS(Q$2:Q30,Q30)=COUNTIFS($E:$E,Q30),1,0)+Q30</f>
        <v>12</v>
      </c>
      <c r="R31" s="56">
        <f>IF(Q31=Q30,R30+IF(COUNTIFS($G:$G,Q30&amp;"_"&amp;R30)=COUNTIFS(Q$2:Q30,Q30,R$2:R30,R30),1,0),1)</f>
        <v>1</v>
      </c>
      <c r="S31" s="55">
        <f t="shared" si="3"/>
        <v>0</v>
      </c>
      <c r="T31" s="55" t="str">
        <f t="shared" si="1"/>
        <v>Nidoran F</v>
      </c>
    </row>
    <row r="32" spans="1:20" x14ac:dyDescent="0.25">
      <c r="A32" s="53">
        <v>31</v>
      </c>
      <c r="B32" s="63" t="s">
        <v>59</v>
      </c>
      <c r="C32" s="64" t="s">
        <v>58</v>
      </c>
      <c r="D32" s="53"/>
      <c r="E32" s="53">
        <v>12</v>
      </c>
      <c r="F32" s="88">
        <f t="shared" si="0"/>
        <v>3</v>
      </c>
      <c r="G32" t="str">
        <f t="shared" si="2"/>
        <v>12_3</v>
      </c>
      <c r="H32" t="str">
        <f>IF(COUNTIFS($G:$G,G32)=1,G32,G32&amp;"-"&amp;COUNTIFS(G$2:G32,G32))</f>
        <v>12_3</v>
      </c>
      <c r="I32" s="92">
        <v>207</v>
      </c>
      <c r="J32" s="92">
        <v>180</v>
      </c>
      <c r="K32" s="92">
        <v>173</v>
      </c>
      <c r="L32" s="53" t="s">
        <v>22</v>
      </c>
      <c r="M32" s="53" t="s">
        <v>56</v>
      </c>
      <c r="N32" s="53">
        <v>0</v>
      </c>
      <c r="O32" s="53">
        <v>3</v>
      </c>
      <c r="Q32" s="55">
        <f>IF(COUNTIFS(Q$2:Q31,Q31)=COUNTIFS($E:$E,Q31),1,0)+Q31</f>
        <v>12</v>
      </c>
      <c r="R32" s="56">
        <f>IF(Q32=Q31,R31+IF(COUNTIFS($G:$G,Q31&amp;"_"&amp;R31)=COUNTIFS(Q$2:Q31,Q31,R$2:R31,R31),1,0),1)</f>
        <v>2</v>
      </c>
      <c r="S32" s="55">
        <f t="shared" si="3"/>
        <v>0</v>
      </c>
      <c r="T32" s="55" t="str">
        <f t="shared" si="1"/>
        <v>Nidorina</v>
      </c>
    </row>
    <row r="33" spans="1:20" x14ac:dyDescent="0.25">
      <c r="A33" s="53">
        <v>32</v>
      </c>
      <c r="B33" s="63" t="s">
        <v>60</v>
      </c>
      <c r="C33" s="64"/>
      <c r="D33" s="53" t="s">
        <v>61</v>
      </c>
      <c r="E33" s="53">
        <v>13</v>
      </c>
      <c r="F33" s="88">
        <f t="shared" si="0"/>
        <v>1</v>
      </c>
      <c r="G33" t="str">
        <f t="shared" si="2"/>
        <v>13_1</v>
      </c>
      <c r="H33" t="str">
        <f>IF(COUNTIFS($G:$G,G33)=1,G33,G33&amp;"-"&amp;COUNTIFS(G$2:G33,G33))</f>
        <v>13_1</v>
      </c>
      <c r="I33" s="92">
        <v>130</v>
      </c>
      <c r="J33" s="92">
        <v>105</v>
      </c>
      <c r="K33" s="92">
        <v>76</v>
      </c>
      <c r="L33" s="53" t="s">
        <v>22</v>
      </c>
      <c r="M33" s="53" t="s">
        <v>19</v>
      </c>
      <c r="N33" s="53">
        <v>25</v>
      </c>
      <c r="O33" s="53">
        <v>3</v>
      </c>
      <c r="Q33" s="55">
        <f>IF(COUNTIFS(Q$2:Q32,Q32)=COUNTIFS($E:$E,Q32),1,0)+Q32</f>
        <v>12</v>
      </c>
      <c r="R33" s="56">
        <f>IF(Q33=Q32,R32+IF(COUNTIFS($G:$G,Q32&amp;"_"&amp;R32)=COUNTIFS(Q$2:Q32,Q32,R$2:R32,R32),1,0),1)</f>
        <v>3</v>
      </c>
      <c r="S33" s="55">
        <f t="shared" si="3"/>
        <v>0</v>
      </c>
      <c r="T33" s="55" t="str">
        <f t="shared" si="1"/>
        <v>Nidoqueen</v>
      </c>
    </row>
    <row r="34" spans="1:20" x14ac:dyDescent="0.25">
      <c r="A34" s="53">
        <v>33</v>
      </c>
      <c r="B34" s="63" t="s">
        <v>61</v>
      </c>
      <c r="C34" s="64" t="s">
        <v>60</v>
      </c>
      <c r="D34" s="53" t="s">
        <v>62</v>
      </c>
      <c r="E34" s="53">
        <v>13</v>
      </c>
      <c r="F34" s="88">
        <f t="shared" si="0"/>
        <v>2</v>
      </c>
      <c r="G34" t="str">
        <f t="shared" si="2"/>
        <v>13_2</v>
      </c>
      <c r="H34" t="str">
        <f>IF(COUNTIFS($G:$G,G34)=1,G34,G34&amp;"-"&amp;COUNTIFS(G$2:G34,G34))</f>
        <v>13_2</v>
      </c>
      <c r="I34" s="92">
        <v>156</v>
      </c>
      <c r="J34" s="92">
        <v>137</v>
      </c>
      <c r="K34" s="92">
        <v>111</v>
      </c>
      <c r="L34" s="53" t="s">
        <v>22</v>
      </c>
      <c r="M34" s="53" t="s">
        <v>19</v>
      </c>
      <c r="N34" s="53">
        <v>100</v>
      </c>
      <c r="O34" s="53">
        <v>3</v>
      </c>
      <c r="Q34" s="55">
        <f>IF(COUNTIFS(Q$2:Q33,Q33)=COUNTIFS($E:$E,Q33),1,0)+Q33</f>
        <v>13</v>
      </c>
      <c r="R34" s="56">
        <f>IF(Q34=Q33,R33+IF(COUNTIFS($G:$G,Q33&amp;"_"&amp;R33)=COUNTIFS(Q$2:Q33,Q33,R$2:R33,R33),1,0),1)</f>
        <v>1</v>
      </c>
      <c r="S34" s="55">
        <f t="shared" si="3"/>
        <v>0</v>
      </c>
      <c r="T34" s="55" t="str">
        <f t="shared" si="1"/>
        <v>Nidoran M</v>
      </c>
    </row>
    <row r="35" spans="1:20" x14ac:dyDescent="0.25">
      <c r="A35" s="53">
        <v>34</v>
      </c>
      <c r="B35" s="63" t="s">
        <v>62</v>
      </c>
      <c r="C35" s="64" t="s">
        <v>61</v>
      </c>
      <c r="D35" s="53"/>
      <c r="E35" s="53">
        <v>13</v>
      </c>
      <c r="F35" s="88">
        <f t="shared" si="0"/>
        <v>3</v>
      </c>
      <c r="G35" t="str">
        <f t="shared" si="2"/>
        <v>13_3</v>
      </c>
      <c r="H35" t="str">
        <f>IF(COUNTIFS($G:$G,G35)=1,G35,G35&amp;"-"&amp;COUNTIFS(G$2:G35,G35))</f>
        <v>13_3</v>
      </c>
      <c r="I35" s="92">
        <v>191</v>
      </c>
      <c r="J35" s="92">
        <v>204</v>
      </c>
      <c r="K35" s="92">
        <v>156</v>
      </c>
      <c r="L35" s="53" t="s">
        <v>22</v>
      </c>
      <c r="M35" s="53" t="s">
        <v>56</v>
      </c>
      <c r="N35" s="53">
        <v>0</v>
      </c>
      <c r="O35" s="53">
        <v>3</v>
      </c>
      <c r="Q35" s="55">
        <f>IF(COUNTIFS(Q$2:Q34,Q34)=COUNTIFS($E:$E,Q34),1,0)+Q34</f>
        <v>13</v>
      </c>
      <c r="R35" s="56">
        <f>IF(Q35=Q34,R34+IF(COUNTIFS($G:$G,Q34&amp;"_"&amp;R34)=COUNTIFS(Q$2:Q34,Q34,R$2:R34,R34),1,0),1)</f>
        <v>2</v>
      </c>
      <c r="S35" s="55">
        <f t="shared" si="3"/>
        <v>0</v>
      </c>
      <c r="T35" s="55" t="str">
        <f t="shared" si="1"/>
        <v>Nidorino</v>
      </c>
    </row>
    <row r="36" spans="1:20" x14ac:dyDescent="0.25">
      <c r="A36" s="53">
        <v>35</v>
      </c>
      <c r="B36" s="63" t="s">
        <v>63</v>
      </c>
      <c r="C36" s="64" t="s">
        <v>64</v>
      </c>
      <c r="D36" s="53" t="s">
        <v>65</v>
      </c>
      <c r="E36" s="53">
        <v>14</v>
      </c>
      <c r="F36" s="88">
        <f t="shared" si="0"/>
        <v>2</v>
      </c>
      <c r="G36" t="str">
        <f t="shared" si="2"/>
        <v>14_2</v>
      </c>
      <c r="H36" t="str">
        <f>IF(COUNTIFS($G:$G,G36)=1,G36,G36&amp;"-"&amp;COUNTIFS(G$2:G36,G36))</f>
        <v>14_2</v>
      </c>
      <c r="I36" s="92">
        <v>172</v>
      </c>
      <c r="J36" s="92">
        <v>107</v>
      </c>
      <c r="K36" s="92">
        <v>108</v>
      </c>
      <c r="L36" s="53" t="s">
        <v>66</v>
      </c>
      <c r="M36" s="53" t="s">
        <v>19</v>
      </c>
      <c r="N36" s="53">
        <v>50</v>
      </c>
      <c r="O36" s="53">
        <v>1</v>
      </c>
      <c r="Q36" s="55">
        <f>IF(COUNTIFS(Q$2:Q35,Q35)=COUNTIFS($E:$E,Q35),1,0)+Q35</f>
        <v>13</v>
      </c>
      <c r="R36" s="56">
        <f>IF(Q36=Q35,R35+IF(COUNTIFS($G:$G,Q35&amp;"_"&amp;R35)=COUNTIFS(Q$2:Q35,Q35,R$2:R35,R35),1,0),1)</f>
        <v>3</v>
      </c>
      <c r="S36" s="55">
        <f t="shared" si="3"/>
        <v>0</v>
      </c>
      <c r="T36" s="55" t="str">
        <f t="shared" si="1"/>
        <v>Nidoking</v>
      </c>
    </row>
    <row r="37" spans="1:20" x14ac:dyDescent="0.25">
      <c r="A37" s="53">
        <v>36</v>
      </c>
      <c r="B37" s="63" t="s">
        <v>65</v>
      </c>
      <c r="C37" s="64" t="s">
        <v>63</v>
      </c>
      <c r="D37" s="53"/>
      <c r="E37" s="53">
        <v>14</v>
      </c>
      <c r="F37" s="88">
        <f t="shared" si="0"/>
        <v>3</v>
      </c>
      <c r="G37" t="str">
        <f t="shared" si="2"/>
        <v>14_3</v>
      </c>
      <c r="H37" t="str">
        <f>IF(COUNTIFS($G:$G,G37)=1,G37,G37&amp;"-"&amp;COUNTIFS(G$2:G37,G37))</f>
        <v>14_3</v>
      </c>
      <c r="I37" s="92">
        <v>216</v>
      </c>
      <c r="J37" s="92">
        <v>178</v>
      </c>
      <c r="K37" s="92">
        <v>162</v>
      </c>
      <c r="L37" s="53" t="s">
        <v>66</v>
      </c>
      <c r="M37" s="53" t="s">
        <v>19</v>
      </c>
      <c r="N37" s="53">
        <v>0</v>
      </c>
      <c r="O37" s="53">
        <v>1</v>
      </c>
      <c r="Q37" s="55">
        <f>IF(COUNTIFS(Q$2:Q36,Q36)=COUNTIFS($E:$E,Q36),1,0)+Q36</f>
        <v>14</v>
      </c>
      <c r="R37" s="56">
        <f>IF(Q37=Q36,R36+IF(COUNTIFS($G:$G,Q36&amp;"_"&amp;R36)=COUNTIFS(Q$2:Q36,Q36,R$2:R36,R36),1,0),1)</f>
        <v>1</v>
      </c>
      <c r="S37" s="55">
        <f t="shared" si="3"/>
        <v>0</v>
      </c>
      <c r="T37" s="55" t="str">
        <f t="shared" si="1"/>
        <v>Cleffa</v>
      </c>
    </row>
    <row r="38" spans="1:20" x14ac:dyDescent="0.25">
      <c r="A38" s="53">
        <v>37</v>
      </c>
      <c r="B38" s="63" t="s">
        <v>67</v>
      </c>
      <c r="C38" s="64"/>
      <c r="D38" s="53" t="s">
        <v>68</v>
      </c>
      <c r="E38" s="53">
        <v>15</v>
      </c>
      <c r="F38" s="88">
        <f t="shared" si="0"/>
        <v>1</v>
      </c>
      <c r="G38" t="str">
        <f t="shared" si="2"/>
        <v>15_1</v>
      </c>
      <c r="H38" t="str">
        <f>IF(COUNTIFS($G:$G,G38)=1,G38,G38&amp;"-"&amp;COUNTIFS(G$2:G38,G38))</f>
        <v>15_1</v>
      </c>
      <c r="I38" s="92">
        <v>116</v>
      </c>
      <c r="J38" s="92">
        <v>96</v>
      </c>
      <c r="K38" s="92">
        <v>109</v>
      </c>
      <c r="L38" s="53" t="s">
        <v>26</v>
      </c>
      <c r="M38" s="53" t="s">
        <v>19</v>
      </c>
      <c r="N38" s="53">
        <v>50</v>
      </c>
      <c r="O38" s="53">
        <v>3</v>
      </c>
      <c r="Q38" s="55">
        <f>IF(COUNTIFS(Q$2:Q37,Q37)=COUNTIFS($E:$E,Q37),1,0)+Q37</f>
        <v>14</v>
      </c>
      <c r="R38" s="56">
        <f>IF(Q38=Q37,R37+IF(COUNTIFS($G:$G,Q37&amp;"_"&amp;R37)=COUNTIFS(Q$2:Q37,Q37,R$2:R37,R37),1,0),1)</f>
        <v>2</v>
      </c>
      <c r="S38" s="55">
        <f t="shared" si="3"/>
        <v>0</v>
      </c>
      <c r="T38" s="55" t="str">
        <f t="shared" si="1"/>
        <v>Clefairy</v>
      </c>
    </row>
    <row r="39" spans="1:20" x14ac:dyDescent="0.25">
      <c r="A39" s="53">
        <v>38</v>
      </c>
      <c r="B39" s="63" t="s">
        <v>68</v>
      </c>
      <c r="C39" s="64" t="s">
        <v>67</v>
      </c>
      <c r="D39" s="53"/>
      <c r="E39" s="53">
        <v>15</v>
      </c>
      <c r="F39" s="88">
        <f t="shared" si="0"/>
        <v>2</v>
      </c>
      <c r="G39" t="str">
        <f t="shared" si="2"/>
        <v>15_2</v>
      </c>
      <c r="H39" t="str">
        <f>IF(COUNTIFS($G:$G,G39)=1,G39,G39&amp;"-"&amp;COUNTIFS(G$2:G39,G39))</f>
        <v>15_2</v>
      </c>
      <c r="I39" s="92">
        <v>177</v>
      </c>
      <c r="J39" s="92">
        <v>169</v>
      </c>
      <c r="K39" s="92">
        <v>190</v>
      </c>
      <c r="L39" s="53" t="s">
        <v>26</v>
      </c>
      <c r="M39" s="53" t="s">
        <v>19</v>
      </c>
      <c r="N39" s="53">
        <v>0</v>
      </c>
      <c r="O39" s="53">
        <v>3</v>
      </c>
      <c r="Q39" s="55">
        <f>IF(COUNTIFS(Q$2:Q38,Q38)=COUNTIFS($E:$E,Q38),1,0)+Q38</f>
        <v>14</v>
      </c>
      <c r="R39" s="56">
        <f>IF(Q39=Q38,R38+IF(COUNTIFS($G:$G,Q38&amp;"_"&amp;R38)=COUNTIFS(Q$2:Q38,Q38,R$2:R38,R38),1,0),1)</f>
        <v>3</v>
      </c>
      <c r="S39" s="55">
        <f t="shared" si="3"/>
        <v>0</v>
      </c>
      <c r="T39" s="55" t="str">
        <f t="shared" si="1"/>
        <v>Clefable</v>
      </c>
    </row>
    <row r="40" spans="1:20" x14ac:dyDescent="0.25">
      <c r="A40" s="53">
        <v>39</v>
      </c>
      <c r="B40" s="63" t="s">
        <v>69</v>
      </c>
      <c r="C40" s="64" t="s">
        <v>70</v>
      </c>
      <c r="D40" s="53" t="s">
        <v>71</v>
      </c>
      <c r="E40" s="53">
        <v>16</v>
      </c>
      <c r="F40" s="88">
        <f t="shared" si="0"/>
        <v>2</v>
      </c>
      <c r="G40" t="str">
        <f t="shared" si="2"/>
        <v>16_2</v>
      </c>
      <c r="H40" t="str">
        <f>IF(COUNTIFS($G:$G,G40)=1,G40,G40&amp;"-"&amp;COUNTIFS(G$2:G40,G40))</f>
        <v>16_2</v>
      </c>
      <c r="I40" s="92">
        <v>251</v>
      </c>
      <c r="J40" s="92">
        <v>80</v>
      </c>
      <c r="K40" s="92">
        <v>41</v>
      </c>
      <c r="L40" s="53" t="s">
        <v>42</v>
      </c>
      <c r="M40" s="53" t="s">
        <v>66</v>
      </c>
      <c r="N40" s="53">
        <v>50</v>
      </c>
      <c r="O40" s="53">
        <v>1</v>
      </c>
      <c r="Q40" s="55">
        <f>IF(COUNTIFS(Q$2:Q39,Q39)=COUNTIFS($E:$E,Q39),1,0)+Q39</f>
        <v>15</v>
      </c>
      <c r="R40" s="56">
        <f>IF(Q40=Q39,R39+IF(COUNTIFS($G:$G,Q39&amp;"_"&amp;R39)=COUNTIFS(Q$2:Q39,Q39,R$2:R39,R39),1,0),1)</f>
        <v>1</v>
      </c>
      <c r="S40" s="55">
        <f t="shared" si="3"/>
        <v>0</v>
      </c>
      <c r="T40" s="55" t="str">
        <f t="shared" si="1"/>
        <v>Vulpix</v>
      </c>
    </row>
    <row r="41" spans="1:20" x14ac:dyDescent="0.25">
      <c r="A41" s="53">
        <v>40</v>
      </c>
      <c r="B41" s="63" t="s">
        <v>71</v>
      </c>
      <c r="C41" s="64" t="s">
        <v>69</v>
      </c>
      <c r="D41" s="53"/>
      <c r="E41" s="53">
        <v>16</v>
      </c>
      <c r="F41" s="88">
        <f t="shared" si="0"/>
        <v>3</v>
      </c>
      <c r="G41" t="str">
        <f t="shared" si="2"/>
        <v>16_3</v>
      </c>
      <c r="H41" t="str">
        <f>IF(COUNTIFS($G:$G,G41)=1,G41,G41&amp;"-"&amp;COUNTIFS(G$2:G41,G41))</f>
        <v>16_3</v>
      </c>
      <c r="I41" s="92">
        <v>295</v>
      </c>
      <c r="J41" s="92">
        <v>156</v>
      </c>
      <c r="K41" s="92">
        <v>90</v>
      </c>
      <c r="L41" s="53" t="s">
        <v>42</v>
      </c>
      <c r="M41" s="53" t="s">
        <v>66</v>
      </c>
      <c r="N41" s="53">
        <v>0</v>
      </c>
      <c r="O41" s="53">
        <v>1</v>
      </c>
      <c r="Q41" s="55">
        <f>IF(COUNTIFS(Q$2:Q40,Q40)=COUNTIFS($E:$E,Q40),1,0)+Q40</f>
        <v>15</v>
      </c>
      <c r="R41" s="56">
        <f>IF(Q41=Q40,R40+IF(COUNTIFS($G:$G,Q40&amp;"_"&amp;R40)=COUNTIFS(Q$2:Q40,Q40,R$2:R40,R40),1,0),1)</f>
        <v>2</v>
      </c>
      <c r="S41" s="55">
        <f t="shared" si="3"/>
        <v>0</v>
      </c>
      <c r="T41" s="55" t="str">
        <f t="shared" si="1"/>
        <v>Ninetales</v>
      </c>
    </row>
    <row r="42" spans="1:20" x14ac:dyDescent="0.25">
      <c r="A42" s="53">
        <v>41</v>
      </c>
      <c r="B42" s="63" t="s">
        <v>72</v>
      </c>
      <c r="C42" s="64"/>
      <c r="D42" s="53" t="s">
        <v>73</v>
      </c>
      <c r="E42" s="53">
        <v>17</v>
      </c>
      <c r="F42" s="88">
        <f t="shared" si="0"/>
        <v>1</v>
      </c>
      <c r="G42" t="str">
        <f t="shared" si="2"/>
        <v>17_1</v>
      </c>
      <c r="H42" t="str">
        <f>IF(COUNTIFS($G:$G,G42)=1,G42,G42&amp;"-"&amp;COUNTIFS(G$2:G42,G42))</f>
        <v>17_1</v>
      </c>
      <c r="I42" s="92">
        <v>120</v>
      </c>
      <c r="J42" s="92">
        <v>83</v>
      </c>
      <c r="K42" s="92">
        <v>73</v>
      </c>
      <c r="L42" s="53" t="s">
        <v>22</v>
      </c>
      <c r="M42" s="53" t="s">
        <v>28</v>
      </c>
      <c r="N42" s="53">
        <v>25</v>
      </c>
      <c r="O42" s="53">
        <v>1</v>
      </c>
      <c r="Q42" s="55">
        <f>IF(COUNTIFS(Q$2:Q41,Q41)=COUNTIFS($E:$E,Q41),1,0)+Q41</f>
        <v>16</v>
      </c>
      <c r="R42" s="56">
        <f>IF(Q42=Q41,R41+IF(COUNTIFS($G:$G,Q41&amp;"_"&amp;R41)=COUNTIFS(Q$2:Q41,Q41,R$2:R41,R41),1,0),1)</f>
        <v>1</v>
      </c>
      <c r="S42" s="55">
        <f t="shared" si="3"/>
        <v>0</v>
      </c>
      <c r="T42" s="55" t="str">
        <f t="shared" si="1"/>
        <v>Igglybuff</v>
      </c>
    </row>
    <row r="43" spans="1:20" x14ac:dyDescent="0.25">
      <c r="A43" s="53">
        <v>42</v>
      </c>
      <c r="B43" s="63" t="s">
        <v>73</v>
      </c>
      <c r="C43" s="64" t="s">
        <v>72</v>
      </c>
      <c r="D43" s="53" t="s">
        <v>74</v>
      </c>
      <c r="E43" s="53">
        <v>17</v>
      </c>
      <c r="F43" s="88">
        <f t="shared" si="0"/>
        <v>2</v>
      </c>
      <c r="G43" t="str">
        <f t="shared" si="2"/>
        <v>17_2</v>
      </c>
      <c r="H43" t="str">
        <f>IF(COUNTIFS($G:$G,G43)=1,G43,G43&amp;"-"&amp;COUNTIFS(G$2:G43,G43))</f>
        <v>17_2</v>
      </c>
      <c r="I43" s="92">
        <v>181</v>
      </c>
      <c r="J43" s="92">
        <v>161</v>
      </c>
      <c r="K43" s="92">
        <v>150</v>
      </c>
      <c r="L43" s="53" t="s">
        <v>22</v>
      </c>
      <c r="M43" s="53" t="s">
        <v>28</v>
      </c>
      <c r="N43" s="53">
        <v>100</v>
      </c>
      <c r="O43" s="53">
        <v>1</v>
      </c>
      <c r="Q43" s="55">
        <f>IF(COUNTIFS(Q$2:Q42,Q42)=COUNTIFS($E:$E,Q42),1,0)+Q42</f>
        <v>16</v>
      </c>
      <c r="R43" s="56">
        <f>IF(Q43=Q42,R42+IF(COUNTIFS($G:$G,Q42&amp;"_"&amp;R42)=COUNTIFS(Q$2:Q42,Q42,R$2:R42,R42),1,0),1)</f>
        <v>2</v>
      </c>
      <c r="S43" s="55">
        <f t="shared" si="3"/>
        <v>0</v>
      </c>
      <c r="T43" s="55" t="str">
        <f t="shared" si="1"/>
        <v>Jigglypuff</v>
      </c>
    </row>
    <row r="44" spans="1:20" x14ac:dyDescent="0.25">
      <c r="A44" s="53">
        <v>43</v>
      </c>
      <c r="B44" s="63" t="s">
        <v>75</v>
      </c>
      <c r="C44" s="64"/>
      <c r="D44" s="53" t="s">
        <v>76</v>
      </c>
      <c r="E44" s="53">
        <v>18</v>
      </c>
      <c r="F44" s="88">
        <f t="shared" si="0"/>
        <v>1</v>
      </c>
      <c r="G44" t="str">
        <f t="shared" si="2"/>
        <v>18_1</v>
      </c>
      <c r="H44" t="str">
        <f>IF(COUNTIFS($G:$G,G44)=1,G44,G44&amp;"-"&amp;COUNTIFS(G$2:G44,G44))</f>
        <v>18_1</v>
      </c>
      <c r="I44" s="92">
        <v>128</v>
      </c>
      <c r="J44" s="92">
        <v>131</v>
      </c>
      <c r="K44" s="92">
        <v>112</v>
      </c>
      <c r="L44" s="53" t="s">
        <v>21</v>
      </c>
      <c r="M44" s="53" t="s">
        <v>22</v>
      </c>
      <c r="N44" s="53">
        <v>25</v>
      </c>
      <c r="O44" s="53">
        <v>3</v>
      </c>
      <c r="Q44" s="55">
        <f>IF(COUNTIFS(Q$2:Q43,Q43)=COUNTIFS($E:$E,Q43),1,0)+Q43</f>
        <v>16</v>
      </c>
      <c r="R44" s="56">
        <f>IF(Q44=Q43,R43+IF(COUNTIFS($G:$G,Q43&amp;"_"&amp;R43)=COUNTIFS(Q$2:Q43,Q43,R$2:R43,R43),1,0),1)</f>
        <v>3</v>
      </c>
      <c r="S44" s="55">
        <f t="shared" si="3"/>
        <v>0</v>
      </c>
      <c r="T44" s="55" t="str">
        <f t="shared" si="1"/>
        <v>Wigglytuff</v>
      </c>
    </row>
    <row r="45" spans="1:20" x14ac:dyDescent="0.25">
      <c r="A45" s="53">
        <v>44</v>
      </c>
      <c r="B45" s="63" t="s">
        <v>76</v>
      </c>
      <c r="C45" s="64" t="s">
        <v>75</v>
      </c>
      <c r="D45" s="53" t="s">
        <v>77</v>
      </c>
      <c r="E45" s="53">
        <v>18</v>
      </c>
      <c r="F45" s="88">
        <f t="shared" si="0"/>
        <v>2</v>
      </c>
      <c r="G45" t="str">
        <f t="shared" si="2"/>
        <v>18_2</v>
      </c>
      <c r="H45" t="str">
        <f>IF(COUNTIFS($G:$G,G45)=1,G45,G45&amp;"-"&amp;COUNTIFS(G$2:G45,G45))</f>
        <v>18_2</v>
      </c>
      <c r="I45" s="92">
        <v>155</v>
      </c>
      <c r="J45" s="92">
        <v>153</v>
      </c>
      <c r="K45" s="92">
        <v>136</v>
      </c>
      <c r="L45" s="53" t="s">
        <v>21</v>
      </c>
      <c r="M45" s="53" t="s">
        <v>22</v>
      </c>
      <c r="N45" s="53">
        <v>100</v>
      </c>
      <c r="O45" s="53">
        <v>3</v>
      </c>
      <c r="Q45" s="55">
        <f>IF(COUNTIFS(Q$2:Q44,Q44)=COUNTIFS($E:$E,Q44),1,0)+Q44</f>
        <v>17</v>
      </c>
      <c r="R45" s="56">
        <f>IF(Q45=Q44,R44+IF(COUNTIFS($G:$G,Q44&amp;"_"&amp;R44)=COUNTIFS(Q$2:Q44,Q44,R$2:R44,R44),1,0),1)</f>
        <v>1</v>
      </c>
      <c r="S45" s="55">
        <f t="shared" si="3"/>
        <v>0</v>
      </c>
      <c r="T45" s="55" t="str">
        <f t="shared" si="1"/>
        <v>Zubat</v>
      </c>
    </row>
    <row r="46" spans="1:20" x14ac:dyDescent="0.25">
      <c r="A46" s="53">
        <v>45</v>
      </c>
      <c r="B46" s="63" t="s">
        <v>77</v>
      </c>
      <c r="C46" s="64" t="s">
        <v>76</v>
      </c>
      <c r="D46" s="53"/>
      <c r="E46" s="53">
        <v>18</v>
      </c>
      <c r="F46" s="88">
        <f t="shared" si="0"/>
        <v>3</v>
      </c>
      <c r="G46" t="str">
        <f t="shared" si="2"/>
        <v>18_3</v>
      </c>
      <c r="H46" t="str">
        <f>IF(COUNTIFS($G:$G,G46)=1,G46,G46&amp;"-"&amp;COUNTIFS(G$2:G46,G46))</f>
        <v>18_3-1</v>
      </c>
      <c r="I46" s="92">
        <v>181</v>
      </c>
      <c r="J46" s="92">
        <v>202</v>
      </c>
      <c r="K46" s="92">
        <v>167</v>
      </c>
      <c r="L46" s="53" t="s">
        <v>21</v>
      </c>
      <c r="M46" s="53" t="s">
        <v>22</v>
      </c>
      <c r="N46" s="53">
        <v>0</v>
      </c>
      <c r="O46" s="53">
        <v>3</v>
      </c>
      <c r="Q46" s="55">
        <f>IF(COUNTIFS(Q$2:Q45,Q45)=COUNTIFS($E:$E,Q45),1,0)+Q45</f>
        <v>17</v>
      </c>
      <c r="R46" s="56">
        <f>IF(Q46=Q45,R45+IF(COUNTIFS($G:$G,Q45&amp;"_"&amp;R45)=COUNTIFS(Q$2:Q45,Q45,R$2:R45,R45),1,0),1)</f>
        <v>2</v>
      </c>
      <c r="S46" s="55">
        <f t="shared" si="3"/>
        <v>0</v>
      </c>
      <c r="T46" s="55" t="str">
        <f t="shared" si="1"/>
        <v>Golbat</v>
      </c>
    </row>
    <row r="47" spans="1:20" x14ac:dyDescent="0.25">
      <c r="A47" s="53">
        <v>46</v>
      </c>
      <c r="B47" s="63" t="s">
        <v>78</v>
      </c>
      <c r="C47" s="64"/>
      <c r="D47" s="53" t="s">
        <v>79</v>
      </c>
      <c r="E47" s="53">
        <v>19</v>
      </c>
      <c r="F47" s="88">
        <f t="shared" si="0"/>
        <v>1</v>
      </c>
      <c r="G47" t="str">
        <f t="shared" si="2"/>
        <v>19_1</v>
      </c>
      <c r="H47" t="str">
        <f>IF(COUNTIFS($G:$G,G47)=1,G47,G47&amp;"-"&amp;COUNTIFS(G$2:G47,G47))</f>
        <v>19_1</v>
      </c>
      <c r="I47" s="92">
        <v>111</v>
      </c>
      <c r="J47" s="92">
        <v>121</v>
      </c>
      <c r="K47" s="92">
        <v>99</v>
      </c>
      <c r="L47" s="53" t="s">
        <v>35</v>
      </c>
      <c r="M47" s="53" t="s">
        <v>21</v>
      </c>
      <c r="N47" s="53">
        <v>50</v>
      </c>
      <c r="O47" s="53">
        <v>3</v>
      </c>
      <c r="Q47" s="55">
        <f>IF(COUNTIFS(Q$2:Q46,Q46)=COUNTIFS($E:$E,Q46),1,0)+Q46</f>
        <v>17</v>
      </c>
      <c r="R47" s="56">
        <f>IF(Q47=Q46,R46+IF(COUNTIFS($G:$G,Q46&amp;"_"&amp;R46)=COUNTIFS(Q$2:Q46,Q46,R$2:R46,R46),1,0),1)</f>
        <v>3</v>
      </c>
      <c r="S47" s="55">
        <f t="shared" si="3"/>
        <v>0</v>
      </c>
      <c r="T47" s="55" t="str">
        <f t="shared" si="1"/>
        <v>Crobat</v>
      </c>
    </row>
    <row r="48" spans="1:20" x14ac:dyDescent="0.25">
      <c r="A48" s="53">
        <v>47</v>
      </c>
      <c r="B48" s="63" t="s">
        <v>79</v>
      </c>
      <c r="C48" s="64" t="s">
        <v>78</v>
      </c>
      <c r="D48" s="53"/>
      <c r="E48" s="53">
        <v>19</v>
      </c>
      <c r="F48" s="88">
        <f t="shared" si="0"/>
        <v>2</v>
      </c>
      <c r="G48" t="str">
        <f t="shared" si="2"/>
        <v>19_2</v>
      </c>
      <c r="H48" t="str">
        <f>IF(COUNTIFS($G:$G,G48)=1,G48,G48&amp;"-"&amp;COUNTIFS(G$2:G48,G48))</f>
        <v>19_2</v>
      </c>
      <c r="I48" s="92">
        <v>155</v>
      </c>
      <c r="J48" s="92">
        <v>165</v>
      </c>
      <c r="K48" s="92">
        <v>146</v>
      </c>
      <c r="L48" s="53" t="s">
        <v>35</v>
      </c>
      <c r="M48" s="53" t="s">
        <v>21</v>
      </c>
      <c r="N48" s="53">
        <v>0</v>
      </c>
      <c r="O48" s="53">
        <v>3</v>
      </c>
      <c r="Q48" s="55">
        <f>IF(COUNTIFS(Q$2:Q47,Q47)=COUNTIFS($E:$E,Q47),1,0)+Q47</f>
        <v>18</v>
      </c>
      <c r="R48" s="56">
        <f>IF(Q48=Q47,R47+IF(COUNTIFS($G:$G,Q47&amp;"_"&amp;R47)=COUNTIFS(Q$2:Q47,Q47,R$2:R47,R47),1,0),1)</f>
        <v>1</v>
      </c>
      <c r="S48" s="55">
        <f t="shared" si="3"/>
        <v>0</v>
      </c>
      <c r="T48" s="55" t="str">
        <f t="shared" si="1"/>
        <v>Oddish</v>
      </c>
    </row>
    <row r="49" spans="1:20" x14ac:dyDescent="0.25">
      <c r="A49" s="53">
        <v>48</v>
      </c>
      <c r="B49" s="63" t="s">
        <v>80</v>
      </c>
      <c r="C49" s="64"/>
      <c r="D49" s="53" t="s">
        <v>81</v>
      </c>
      <c r="E49" s="53">
        <v>20</v>
      </c>
      <c r="F49" s="88">
        <f t="shared" si="0"/>
        <v>1</v>
      </c>
      <c r="G49" t="str">
        <f t="shared" si="2"/>
        <v>20_1</v>
      </c>
      <c r="H49" t="str">
        <f>IF(COUNTIFS($G:$G,G49)=1,G49,G49&amp;"-"&amp;COUNTIFS(G$2:G49,G49))</f>
        <v>20_1</v>
      </c>
      <c r="I49" s="92">
        <v>155</v>
      </c>
      <c r="J49" s="92">
        <v>100</v>
      </c>
      <c r="K49" s="92">
        <v>100</v>
      </c>
      <c r="L49" s="53" t="s">
        <v>35</v>
      </c>
      <c r="M49" s="53" t="s">
        <v>22</v>
      </c>
      <c r="N49" s="53">
        <v>50</v>
      </c>
      <c r="O49" s="53">
        <v>3</v>
      </c>
      <c r="Q49" s="55">
        <f>IF(COUNTIFS(Q$2:Q48,Q48)=COUNTIFS($E:$E,Q48),1,0)+Q48</f>
        <v>18</v>
      </c>
      <c r="R49" s="56">
        <f>IF(Q49=Q48,R48+IF(COUNTIFS($G:$G,Q48&amp;"_"&amp;R48)=COUNTIFS(Q$2:Q48,Q48,R$2:R48,R48),1,0),1)</f>
        <v>2</v>
      </c>
      <c r="S49" s="55">
        <f t="shared" si="3"/>
        <v>0</v>
      </c>
      <c r="T49" s="55" t="str">
        <f t="shared" si="1"/>
        <v>Gloom</v>
      </c>
    </row>
    <row r="50" spans="1:20" x14ac:dyDescent="0.25">
      <c r="A50" s="53">
        <v>49</v>
      </c>
      <c r="B50" s="63" t="s">
        <v>81</v>
      </c>
      <c r="C50" s="64" t="s">
        <v>80</v>
      </c>
      <c r="D50" s="53"/>
      <c r="E50" s="53">
        <v>20</v>
      </c>
      <c r="F50" s="88">
        <f t="shared" si="0"/>
        <v>2</v>
      </c>
      <c r="G50" t="str">
        <f t="shared" si="2"/>
        <v>20_2</v>
      </c>
      <c r="H50" t="str">
        <f>IF(COUNTIFS($G:$G,G50)=1,G50,G50&amp;"-"&amp;COUNTIFS(G$2:G50,G50))</f>
        <v>20_2</v>
      </c>
      <c r="I50" s="92">
        <v>172</v>
      </c>
      <c r="J50" s="92">
        <v>179</v>
      </c>
      <c r="K50" s="92">
        <v>143</v>
      </c>
      <c r="L50" s="53" t="s">
        <v>35</v>
      </c>
      <c r="M50" s="53" t="s">
        <v>22</v>
      </c>
      <c r="N50" s="53">
        <v>0</v>
      </c>
      <c r="O50" s="53">
        <v>3</v>
      </c>
      <c r="Q50" s="55">
        <f>IF(COUNTIFS(Q$2:Q49,Q49)=COUNTIFS($E:$E,Q49),1,0)+Q49</f>
        <v>18</v>
      </c>
      <c r="R50" s="56">
        <f>IF(Q50=Q49,R49+IF(COUNTIFS($G:$G,Q49&amp;"_"&amp;R49)=COUNTIFS(Q$2:Q49,Q49,R$2:R49,R49),1,0),1)</f>
        <v>3</v>
      </c>
      <c r="S50" s="55">
        <f t="shared" si="3"/>
        <v>1</v>
      </c>
      <c r="T50" s="55" t="str">
        <f t="shared" si="1"/>
        <v>Vileplume</v>
      </c>
    </row>
    <row r="51" spans="1:20" x14ac:dyDescent="0.25">
      <c r="A51" s="53">
        <v>50</v>
      </c>
      <c r="B51" s="63" t="s">
        <v>82</v>
      </c>
      <c r="C51" s="64"/>
      <c r="D51" s="53" t="s">
        <v>83</v>
      </c>
      <c r="E51" s="53">
        <v>21</v>
      </c>
      <c r="F51" s="88">
        <f t="shared" si="0"/>
        <v>1</v>
      </c>
      <c r="G51" t="str">
        <f t="shared" si="2"/>
        <v>21_1</v>
      </c>
      <c r="H51" t="str">
        <f>IF(COUNTIFS($G:$G,G51)=1,G51,G51&amp;"-"&amp;COUNTIFS(G$2:G51,G51))</f>
        <v>21_1</v>
      </c>
      <c r="I51" s="92">
        <v>67</v>
      </c>
      <c r="J51" s="92">
        <v>109</v>
      </c>
      <c r="K51" s="92">
        <v>78</v>
      </c>
      <c r="L51" s="53" t="s">
        <v>56</v>
      </c>
      <c r="M51" s="53" t="s">
        <v>19</v>
      </c>
      <c r="N51" s="53">
        <v>50</v>
      </c>
      <c r="O51" s="53">
        <v>3</v>
      </c>
      <c r="Q51" s="55">
        <f>IF(COUNTIFS(Q$2:Q50,Q50)=COUNTIFS($E:$E,Q50),1,0)+Q50</f>
        <v>18</v>
      </c>
      <c r="R51" s="56">
        <f>IF(Q51=Q50,R50+IF(COUNTIFS($G:$G,Q50&amp;"_"&amp;R50)=COUNTIFS(Q$2:Q50,Q50,R$2:R50,R50),1,0),1)</f>
        <v>3</v>
      </c>
      <c r="S51" s="55">
        <f t="shared" si="3"/>
        <v>2</v>
      </c>
      <c r="T51" s="55" t="str">
        <f t="shared" si="1"/>
        <v>Bellossom</v>
      </c>
    </row>
    <row r="52" spans="1:20" x14ac:dyDescent="0.25">
      <c r="A52" s="53">
        <v>51</v>
      </c>
      <c r="B52" s="63" t="s">
        <v>83</v>
      </c>
      <c r="C52" s="64" t="s">
        <v>82</v>
      </c>
      <c r="D52" s="53"/>
      <c r="E52" s="53">
        <v>21</v>
      </c>
      <c r="F52" s="88">
        <f t="shared" si="0"/>
        <v>2</v>
      </c>
      <c r="G52" t="str">
        <f t="shared" si="2"/>
        <v>21_2</v>
      </c>
      <c r="H52" t="str">
        <f>IF(COUNTIFS($G:$G,G52)=1,G52,G52&amp;"-"&amp;COUNTIFS(G$2:G52,G52))</f>
        <v>21_2</v>
      </c>
      <c r="I52" s="92">
        <v>111</v>
      </c>
      <c r="J52" s="92">
        <v>167</v>
      </c>
      <c r="K52" s="92">
        <v>134</v>
      </c>
      <c r="L52" s="53" t="s">
        <v>56</v>
      </c>
      <c r="M52" s="53" t="s">
        <v>19</v>
      </c>
      <c r="N52" s="53">
        <v>0</v>
      </c>
      <c r="O52" s="53">
        <v>3</v>
      </c>
      <c r="Q52" s="55">
        <f>IF(COUNTIFS(Q$2:Q51,Q51)=COUNTIFS($E:$E,Q51),1,0)+Q51</f>
        <v>19</v>
      </c>
      <c r="R52" s="56">
        <f>IF(Q52=Q51,R51+IF(COUNTIFS($G:$G,Q51&amp;"_"&amp;R51)=COUNTIFS(Q$2:Q51,Q51,R$2:R51,R51),1,0),1)</f>
        <v>1</v>
      </c>
      <c r="S52" s="55">
        <f t="shared" si="3"/>
        <v>0</v>
      </c>
      <c r="T52" s="55" t="str">
        <f t="shared" si="1"/>
        <v>Paras</v>
      </c>
    </row>
    <row r="53" spans="1:20" x14ac:dyDescent="0.25">
      <c r="A53" s="53">
        <v>52</v>
      </c>
      <c r="B53" s="63" t="s">
        <v>84</v>
      </c>
      <c r="C53" s="64"/>
      <c r="D53" s="53" t="s">
        <v>85</v>
      </c>
      <c r="E53" s="53">
        <v>22</v>
      </c>
      <c r="F53" s="88">
        <f t="shared" si="0"/>
        <v>1</v>
      </c>
      <c r="G53" t="str">
        <f t="shared" si="2"/>
        <v>22_1</v>
      </c>
      <c r="H53" t="str">
        <f>IF(COUNTIFS($G:$G,G53)=1,G53,G53&amp;"-"&amp;COUNTIFS(G$2:G53,G53))</f>
        <v>22_1</v>
      </c>
      <c r="I53" s="92">
        <v>120</v>
      </c>
      <c r="J53" s="92">
        <v>92</v>
      </c>
      <c r="K53" s="92">
        <v>78</v>
      </c>
      <c r="L53" s="53" t="s">
        <v>42</v>
      </c>
      <c r="M53" s="53" t="s">
        <v>19</v>
      </c>
      <c r="N53" s="53">
        <v>50</v>
      </c>
      <c r="O53" s="53">
        <v>3</v>
      </c>
      <c r="Q53" s="55">
        <f>IF(COUNTIFS(Q$2:Q52,Q52)=COUNTIFS($E:$E,Q52),1,0)+Q52</f>
        <v>19</v>
      </c>
      <c r="R53" s="56">
        <f>IF(Q53=Q52,R52+IF(COUNTIFS($G:$G,Q52&amp;"_"&amp;R52)=COUNTIFS(Q$2:Q52,Q52,R$2:R52,R52),1,0),1)</f>
        <v>2</v>
      </c>
      <c r="S53" s="55">
        <f t="shared" si="3"/>
        <v>0</v>
      </c>
      <c r="T53" s="55" t="str">
        <f t="shared" si="1"/>
        <v>Parasect</v>
      </c>
    </row>
    <row r="54" spans="1:20" x14ac:dyDescent="0.25">
      <c r="A54" s="53">
        <v>53</v>
      </c>
      <c r="B54" s="63" t="s">
        <v>85</v>
      </c>
      <c r="C54" s="64" t="s">
        <v>84</v>
      </c>
      <c r="D54" s="53"/>
      <c r="E54" s="53">
        <v>22</v>
      </c>
      <c r="F54" s="88">
        <f t="shared" si="0"/>
        <v>2</v>
      </c>
      <c r="G54" t="str">
        <f t="shared" si="2"/>
        <v>22_2</v>
      </c>
      <c r="H54" t="str">
        <f>IF(COUNTIFS($G:$G,G54)=1,G54,G54&amp;"-"&amp;COUNTIFS(G$2:G54,G54))</f>
        <v>22_2</v>
      </c>
      <c r="I54" s="92">
        <v>163</v>
      </c>
      <c r="J54" s="92">
        <v>150</v>
      </c>
      <c r="K54" s="92">
        <v>136</v>
      </c>
      <c r="L54" s="53" t="s">
        <v>42</v>
      </c>
      <c r="M54" s="53" t="s">
        <v>19</v>
      </c>
      <c r="N54" s="53">
        <v>0</v>
      </c>
      <c r="O54" s="53">
        <v>3</v>
      </c>
      <c r="Q54" s="55">
        <f>IF(COUNTIFS(Q$2:Q53,Q53)=COUNTIFS($E:$E,Q53),1,0)+Q53</f>
        <v>20</v>
      </c>
      <c r="R54" s="56">
        <f>IF(Q54=Q53,R53+IF(COUNTIFS($G:$G,Q53&amp;"_"&amp;R53)=COUNTIFS(Q$2:Q53,Q53,R$2:R53,R53),1,0),1)</f>
        <v>1</v>
      </c>
      <c r="S54" s="55">
        <f t="shared" si="3"/>
        <v>0</v>
      </c>
      <c r="T54" s="55" t="str">
        <f t="shared" si="1"/>
        <v>Venonat</v>
      </c>
    </row>
    <row r="55" spans="1:20" x14ac:dyDescent="0.25">
      <c r="A55" s="53">
        <v>54</v>
      </c>
      <c r="B55" s="63" t="s">
        <v>86</v>
      </c>
      <c r="C55" s="64"/>
      <c r="D55" s="53" t="s">
        <v>87</v>
      </c>
      <c r="E55" s="53">
        <v>23</v>
      </c>
      <c r="F55" s="88">
        <f t="shared" si="0"/>
        <v>1</v>
      </c>
      <c r="G55" t="str">
        <f t="shared" si="2"/>
        <v>23_1</v>
      </c>
      <c r="H55" t="str">
        <f>IF(COUNTIFS($G:$G,G55)=1,G55,G55&amp;"-"&amp;COUNTIFS(G$2:G55,G55))</f>
        <v>23_1</v>
      </c>
      <c r="I55" s="92">
        <v>137</v>
      </c>
      <c r="J55" s="92">
        <v>122</v>
      </c>
      <c r="K55" s="92">
        <v>95</v>
      </c>
      <c r="L55" s="53" t="s">
        <v>31</v>
      </c>
      <c r="M55" s="53" t="s">
        <v>19</v>
      </c>
      <c r="N55" s="53">
        <v>50</v>
      </c>
      <c r="O55" s="53">
        <v>3</v>
      </c>
      <c r="Q55" s="55">
        <f>IF(COUNTIFS(Q$2:Q54,Q54)=COUNTIFS($E:$E,Q54),1,0)+Q54</f>
        <v>20</v>
      </c>
      <c r="R55" s="56">
        <f>IF(Q55=Q54,R54+IF(COUNTIFS($G:$G,Q54&amp;"_"&amp;R54)=COUNTIFS(Q$2:Q54,Q54,R$2:R54,R54),1,0),1)</f>
        <v>2</v>
      </c>
      <c r="S55" s="55">
        <f t="shared" si="3"/>
        <v>0</v>
      </c>
      <c r="T55" s="55" t="str">
        <f t="shared" si="1"/>
        <v>Venomoth</v>
      </c>
    </row>
    <row r="56" spans="1:20" x14ac:dyDescent="0.25">
      <c r="A56" s="53">
        <v>55</v>
      </c>
      <c r="B56" s="63" t="s">
        <v>87</v>
      </c>
      <c r="C56" s="64" t="s">
        <v>86</v>
      </c>
      <c r="D56" s="53"/>
      <c r="E56" s="53">
        <v>23</v>
      </c>
      <c r="F56" s="88">
        <f t="shared" si="0"/>
        <v>2</v>
      </c>
      <c r="G56" t="str">
        <f t="shared" si="2"/>
        <v>23_2</v>
      </c>
      <c r="H56" t="str">
        <f>IF(COUNTIFS($G:$G,G56)=1,G56,G56&amp;"-"&amp;COUNTIFS(G$2:G56,G56))</f>
        <v>23_2</v>
      </c>
      <c r="I56" s="92">
        <v>190</v>
      </c>
      <c r="J56" s="92">
        <v>191</v>
      </c>
      <c r="K56" s="92">
        <v>162</v>
      </c>
      <c r="L56" s="53" t="s">
        <v>31</v>
      </c>
      <c r="M56" s="53" t="s">
        <v>19</v>
      </c>
      <c r="N56" s="53">
        <v>0</v>
      </c>
      <c r="O56" s="53">
        <v>3</v>
      </c>
      <c r="Q56" s="55">
        <f>IF(COUNTIFS(Q$2:Q55,Q55)=COUNTIFS($E:$E,Q55),1,0)+Q55</f>
        <v>21</v>
      </c>
      <c r="R56" s="56">
        <f>IF(Q56=Q55,R55+IF(COUNTIFS($G:$G,Q55&amp;"_"&amp;R55)=COUNTIFS(Q$2:Q55,Q55,R$2:R55,R55),1,0),1)</f>
        <v>1</v>
      </c>
      <c r="S56" s="55">
        <f t="shared" si="3"/>
        <v>0</v>
      </c>
      <c r="T56" s="55" t="str">
        <f t="shared" si="1"/>
        <v>Diglett</v>
      </c>
    </row>
    <row r="57" spans="1:20" x14ac:dyDescent="0.25">
      <c r="A57" s="53">
        <v>56</v>
      </c>
      <c r="B57" s="63" t="s">
        <v>88</v>
      </c>
      <c r="C57" s="64"/>
      <c r="D57" s="53" t="s">
        <v>89</v>
      </c>
      <c r="E57" s="53">
        <v>24</v>
      </c>
      <c r="F57" s="88">
        <f t="shared" si="0"/>
        <v>1</v>
      </c>
      <c r="G57" t="str">
        <f t="shared" si="2"/>
        <v>24_1</v>
      </c>
      <c r="H57" t="str">
        <f>IF(COUNTIFS($G:$G,G57)=1,G57,G57&amp;"-"&amp;COUNTIFS(G$2:G57,G57))</f>
        <v>24_1</v>
      </c>
      <c r="I57" s="92">
        <v>120</v>
      </c>
      <c r="J57" s="92">
        <v>148</v>
      </c>
      <c r="K57" s="92">
        <v>82</v>
      </c>
      <c r="L57" s="53" t="s">
        <v>90</v>
      </c>
      <c r="M57" s="53" t="s">
        <v>19</v>
      </c>
      <c r="N57" s="53">
        <v>50</v>
      </c>
      <c r="O57" s="53">
        <v>3</v>
      </c>
      <c r="Q57" s="55">
        <f>IF(COUNTIFS(Q$2:Q56,Q56)=COUNTIFS($E:$E,Q56),1,0)+Q56</f>
        <v>21</v>
      </c>
      <c r="R57" s="56">
        <f>IF(Q57=Q56,R56+IF(COUNTIFS($G:$G,Q56&amp;"_"&amp;R56)=COUNTIFS(Q$2:Q56,Q56,R$2:R56,R56),1,0),1)</f>
        <v>2</v>
      </c>
      <c r="S57" s="55">
        <f t="shared" si="3"/>
        <v>0</v>
      </c>
      <c r="T57" s="55" t="str">
        <f t="shared" si="1"/>
        <v>Dugtrio</v>
      </c>
    </row>
    <row r="58" spans="1:20" x14ac:dyDescent="0.25">
      <c r="A58" s="53">
        <v>57</v>
      </c>
      <c r="B58" s="63" t="s">
        <v>89</v>
      </c>
      <c r="C58" s="64" t="s">
        <v>88</v>
      </c>
      <c r="D58" s="53"/>
      <c r="E58" s="53">
        <v>24</v>
      </c>
      <c r="F58" s="88">
        <f t="shared" si="0"/>
        <v>2</v>
      </c>
      <c r="G58" t="str">
        <f t="shared" si="2"/>
        <v>24_2</v>
      </c>
      <c r="H58" t="str">
        <f>IF(COUNTIFS($G:$G,G58)=1,G58,G58&amp;"-"&amp;COUNTIFS(G$2:G58,G58))</f>
        <v>24_2</v>
      </c>
      <c r="I58" s="92">
        <v>163</v>
      </c>
      <c r="J58" s="92">
        <v>207</v>
      </c>
      <c r="K58" s="92">
        <v>138</v>
      </c>
      <c r="L58" s="53" t="s">
        <v>90</v>
      </c>
      <c r="M58" s="53" t="s">
        <v>19</v>
      </c>
      <c r="N58" s="53">
        <v>0</v>
      </c>
      <c r="O58" s="53">
        <v>3</v>
      </c>
      <c r="Q58" s="55">
        <f>IF(COUNTIFS(Q$2:Q57,Q57)=COUNTIFS($E:$E,Q57),1,0)+Q57</f>
        <v>22</v>
      </c>
      <c r="R58" s="56">
        <f>IF(Q58=Q57,R57+IF(COUNTIFS($G:$G,Q57&amp;"_"&amp;R57)=COUNTIFS(Q$2:Q57,Q57,R$2:R57,R57),1,0),1)</f>
        <v>1</v>
      </c>
      <c r="S58" s="55">
        <f t="shared" si="3"/>
        <v>0</v>
      </c>
      <c r="T58" s="55" t="str">
        <f t="shared" si="1"/>
        <v>Meowth</v>
      </c>
    </row>
    <row r="59" spans="1:20" x14ac:dyDescent="0.25">
      <c r="A59" s="53">
        <v>58</v>
      </c>
      <c r="B59" s="63" t="s">
        <v>91</v>
      </c>
      <c r="C59" s="64"/>
      <c r="D59" s="53" t="s">
        <v>92</v>
      </c>
      <c r="E59" s="53">
        <v>25</v>
      </c>
      <c r="F59" s="88">
        <f t="shared" si="0"/>
        <v>1</v>
      </c>
      <c r="G59" t="str">
        <f t="shared" si="2"/>
        <v>25_1</v>
      </c>
      <c r="H59" t="str">
        <f>IF(COUNTIFS($G:$G,G59)=1,G59,G59&amp;"-"&amp;COUNTIFS(G$2:G59,G59))</f>
        <v>25_1</v>
      </c>
      <c r="I59" s="92">
        <v>146</v>
      </c>
      <c r="J59" s="92">
        <v>136</v>
      </c>
      <c r="K59" s="92">
        <v>93</v>
      </c>
      <c r="L59" s="53" t="s">
        <v>26</v>
      </c>
      <c r="M59" s="53" t="s">
        <v>19</v>
      </c>
      <c r="N59" s="53">
        <v>50</v>
      </c>
      <c r="O59" s="53">
        <v>3</v>
      </c>
      <c r="Q59" s="55">
        <f>IF(COUNTIFS(Q$2:Q58,Q58)=COUNTIFS($E:$E,Q58),1,0)+Q58</f>
        <v>22</v>
      </c>
      <c r="R59" s="56">
        <f>IF(Q59=Q58,R58+IF(COUNTIFS($G:$G,Q58&amp;"_"&amp;R58)=COUNTIFS(Q$2:Q58,Q58,R$2:R58,R58),1,0),1)</f>
        <v>2</v>
      </c>
      <c r="S59" s="55">
        <f t="shared" si="3"/>
        <v>0</v>
      </c>
      <c r="T59" s="55" t="str">
        <f t="shared" si="1"/>
        <v>Persian</v>
      </c>
    </row>
    <row r="60" spans="1:20" x14ac:dyDescent="0.25">
      <c r="A60" s="53">
        <v>59</v>
      </c>
      <c r="B60" s="63" t="s">
        <v>92</v>
      </c>
      <c r="C60" s="64" t="s">
        <v>91</v>
      </c>
      <c r="D60" s="53"/>
      <c r="E60" s="53">
        <v>25</v>
      </c>
      <c r="F60" s="88">
        <f t="shared" si="0"/>
        <v>2</v>
      </c>
      <c r="G60" t="str">
        <f t="shared" si="2"/>
        <v>25_2</v>
      </c>
      <c r="H60" t="str">
        <f>IF(COUNTIFS($G:$G,G60)=1,G60,G60&amp;"-"&amp;COUNTIFS(G$2:G60,G60))</f>
        <v>25_2</v>
      </c>
      <c r="I60" s="92">
        <v>207</v>
      </c>
      <c r="J60" s="92">
        <v>227</v>
      </c>
      <c r="K60" s="92">
        <v>166</v>
      </c>
      <c r="L60" s="53" t="s">
        <v>26</v>
      </c>
      <c r="M60" s="53" t="s">
        <v>19</v>
      </c>
      <c r="N60" s="53">
        <v>0</v>
      </c>
      <c r="O60" s="53">
        <v>3</v>
      </c>
      <c r="Q60" s="55">
        <f>IF(COUNTIFS(Q$2:Q59,Q59)=COUNTIFS($E:$E,Q59),1,0)+Q59</f>
        <v>23</v>
      </c>
      <c r="R60" s="56">
        <f>IF(Q60=Q59,R59+IF(COUNTIFS($G:$G,Q59&amp;"_"&amp;R59)=COUNTIFS(Q$2:Q59,Q59,R$2:R59,R59),1,0),1)</f>
        <v>1</v>
      </c>
      <c r="S60" s="55">
        <f t="shared" si="3"/>
        <v>0</v>
      </c>
      <c r="T60" s="55" t="str">
        <f t="shared" si="1"/>
        <v>Psyduck</v>
      </c>
    </row>
    <row r="61" spans="1:20" x14ac:dyDescent="0.25">
      <c r="A61" s="53">
        <v>60</v>
      </c>
      <c r="B61" s="63" t="s">
        <v>93</v>
      </c>
      <c r="C61" s="64"/>
      <c r="D61" s="53" t="s">
        <v>94</v>
      </c>
      <c r="E61" s="53">
        <v>26</v>
      </c>
      <c r="F61" s="88">
        <f t="shared" si="0"/>
        <v>1</v>
      </c>
      <c r="G61" t="str">
        <f t="shared" si="2"/>
        <v>26_1</v>
      </c>
      <c r="H61" t="str">
        <f>IF(COUNTIFS($G:$G,G61)=1,G61,G61&amp;"-"&amp;COUNTIFS(G$2:G61,G61))</f>
        <v>26_1</v>
      </c>
      <c r="I61" s="92">
        <v>120</v>
      </c>
      <c r="J61" s="92">
        <v>101</v>
      </c>
      <c r="K61" s="92">
        <v>82</v>
      </c>
      <c r="L61" s="53" t="s">
        <v>31</v>
      </c>
      <c r="M61" s="53" t="s">
        <v>19</v>
      </c>
      <c r="N61" s="53">
        <v>25</v>
      </c>
      <c r="O61" s="53">
        <v>3</v>
      </c>
      <c r="Q61" s="55">
        <f>IF(COUNTIFS(Q$2:Q60,Q60)=COUNTIFS($E:$E,Q60),1,0)+Q60</f>
        <v>23</v>
      </c>
      <c r="R61" s="56">
        <f>IF(Q61=Q60,R60+IF(COUNTIFS($G:$G,Q60&amp;"_"&amp;R60)=COUNTIFS(Q$2:Q60,Q60,R$2:R60,R60),1,0),1)</f>
        <v>2</v>
      </c>
      <c r="S61" s="55">
        <f t="shared" si="3"/>
        <v>0</v>
      </c>
      <c r="T61" s="55" t="str">
        <f t="shared" si="1"/>
        <v>Golduck</v>
      </c>
    </row>
    <row r="62" spans="1:20" x14ac:dyDescent="0.25">
      <c r="A62" s="53">
        <v>61</v>
      </c>
      <c r="B62" s="63" t="s">
        <v>94</v>
      </c>
      <c r="C62" s="64" t="s">
        <v>93</v>
      </c>
      <c r="D62" s="53" t="s">
        <v>95</v>
      </c>
      <c r="E62" s="53">
        <v>26</v>
      </c>
      <c r="F62" s="88">
        <f t="shared" si="0"/>
        <v>2</v>
      </c>
      <c r="G62" t="str">
        <f t="shared" si="2"/>
        <v>26_2</v>
      </c>
      <c r="H62" t="str">
        <f>IF(COUNTIFS($G:$G,G62)=1,G62,G62&amp;"-"&amp;COUNTIFS(G$2:G62,G62))</f>
        <v>26_2</v>
      </c>
      <c r="I62" s="92">
        <v>163</v>
      </c>
      <c r="J62" s="92">
        <v>130</v>
      </c>
      <c r="K62" s="92">
        <v>123</v>
      </c>
      <c r="L62" s="53" t="s">
        <v>31</v>
      </c>
      <c r="M62" s="53" t="s">
        <v>19</v>
      </c>
      <c r="N62" s="53">
        <v>100</v>
      </c>
      <c r="O62" s="53">
        <v>3</v>
      </c>
      <c r="Q62" s="55">
        <f>IF(COUNTIFS(Q$2:Q61,Q61)=COUNTIFS($E:$E,Q61),1,0)+Q61</f>
        <v>24</v>
      </c>
      <c r="R62" s="56">
        <f>IF(Q62=Q61,R61+IF(COUNTIFS($G:$G,Q61&amp;"_"&amp;R61)=COUNTIFS(Q$2:Q61,Q61,R$2:R61,R61),1,0),1)</f>
        <v>1</v>
      </c>
      <c r="S62" s="55">
        <f t="shared" si="3"/>
        <v>0</v>
      </c>
      <c r="T62" s="55" t="str">
        <f t="shared" si="1"/>
        <v>Mankey</v>
      </c>
    </row>
    <row r="63" spans="1:20" x14ac:dyDescent="0.25">
      <c r="A63" s="53">
        <v>62</v>
      </c>
      <c r="B63" s="63" t="s">
        <v>95</v>
      </c>
      <c r="C63" s="64" t="s">
        <v>94</v>
      </c>
      <c r="D63" s="53"/>
      <c r="E63" s="53">
        <v>26</v>
      </c>
      <c r="F63" s="88">
        <f t="shared" si="0"/>
        <v>3</v>
      </c>
      <c r="G63" t="str">
        <f t="shared" si="2"/>
        <v>26_3</v>
      </c>
      <c r="H63" t="str">
        <f>IF(COUNTIFS($G:$G,G63)=1,G63,G63&amp;"-"&amp;COUNTIFS(G$2:G63,G63))</f>
        <v>26_3-1</v>
      </c>
      <c r="I63" s="92">
        <v>207</v>
      </c>
      <c r="J63" s="92">
        <v>182</v>
      </c>
      <c r="K63" s="92">
        <v>184</v>
      </c>
      <c r="L63" s="53" t="s">
        <v>31</v>
      </c>
      <c r="M63" s="53" t="s">
        <v>90</v>
      </c>
      <c r="N63" s="53">
        <v>0</v>
      </c>
      <c r="O63" s="53">
        <v>3</v>
      </c>
      <c r="Q63" s="55">
        <f>IF(COUNTIFS(Q$2:Q62,Q62)=COUNTIFS($E:$E,Q62),1,0)+Q62</f>
        <v>24</v>
      </c>
      <c r="R63" s="56">
        <f>IF(Q63=Q62,R62+IF(COUNTIFS($G:$G,Q62&amp;"_"&amp;R62)=COUNTIFS(Q$2:Q62,Q62,R$2:R62,R62),1,0),1)</f>
        <v>2</v>
      </c>
      <c r="S63" s="55">
        <f t="shared" si="3"/>
        <v>0</v>
      </c>
      <c r="T63" s="55" t="str">
        <f t="shared" si="1"/>
        <v>Primeape</v>
      </c>
    </row>
    <row r="64" spans="1:20" x14ac:dyDescent="0.25">
      <c r="A64" s="53">
        <v>63</v>
      </c>
      <c r="B64" s="63" t="s">
        <v>96</v>
      </c>
      <c r="C64" s="64"/>
      <c r="D64" s="53" t="s">
        <v>97</v>
      </c>
      <c r="E64" s="53">
        <v>27</v>
      </c>
      <c r="F64" s="88">
        <f t="shared" si="0"/>
        <v>1</v>
      </c>
      <c r="G64" t="str">
        <f t="shared" si="2"/>
        <v>27_1</v>
      </c>
      <c r="H64" t="str">
        <f>IF(COUNTIFS($G:$G,G64)=1,G64,G64&amp;"-"&amp;COUNTIFS(G$2:G64,G64))</f>
        <v>27_1</v>
      </c>
      <c r="I64" s="92">
        <v>93</v>
      </c>
      <c r="J64" s="92">
        <v>195</v>
      </c>
      <c r="K64" s="92">
        <v>82</v>
      </c>
      <c r="L64" s="53" t="s">
        <v>98</v>
      </c>
      <c r="M64" s="53" t="s">
        <v>19</v>
      </c>
      <c r="N64" s="53">
        <v>25</v>
      </c>
      <c r="O64" s="53">
        <v>3</v>
      </c>
      <c r="Q64" s="55">
        <f>IF(COUNTIFS(Q$2:Q63,Q63)=COUNTIFS($E:$E,Q63),1,0)+Q63</f>
        <v>25</v>
      </c>
      <c r="R64" s="56">
        <f>IF(Q64=Q63,R63+IF(COUNTIFS($G:$G,Q63&amp;"_"&amp;R63)=COUNTIFS(Q$2:Q63,Q63,R$2:R63,R63),1,0),1)</f>
        <v>1</v>
      </c>
      <c r="S64" s="55">
        <f t="shared" si="3"/>
        <v>0</v>
      </c>
      <c r="T64" s="55" t="str">
        <f t="shared" si="1"/>
        <v>Growlithe</v>
      </c>
    </row>
    <row r="65" spans="1:20" x14ac:dyDescent="0.25">
      <c r="A65" s="53">
        <v>64</v>
      </c>
      <c r="B65" s="63" t="s">
        <v>97</v>
      </c>
      <c r="C65" s="64" t="s">
        <v>96</v>
      </c>
      <c r="D65" s="53" t="s">
        <v>99</v>
      </c>
      <c r="E65" s="53">
        <v>27</v>
      </c>
      <c r="F65" s="88">
        <f t="shared" si="0"/>
        <v>2</v>
      </c>
      <c r="G65" t="str">
        <f t="shared" si="2"/>
        <v>27_2</v>
      </c>
      <c r="H65" t="str">
        <f>IF(COUNTIFS($G:$G,G65)=1,G65,G65&amp;"-"&amp;COUNTIFS(G$2:G65,G65))</f>
        <v>27_2</v>
      </c>
      <c r="I65" s="92">
        <v>120</v>
      </c>
      <c r="J65" s="92">
        <v>232</v>
      </c>
      <c r="K65" s="92">
        <v>117</v>
      </c>
      <c r="L65" s="53" t="s">
        <v>98</v>
      </c>
      <c r="M65" s="53" t="s">
        <v>19</v>
      </c>
      <c r="N65" s="53">
        <v>100</v>
      </c>
      <c r="O65" s="53">
        <v>3</v>
      </c>
      <c r="Q65" s="55">
        <f>IF(COUNTIFS(Q$2:Q64,Q64)=COUNTIFS($E:$E,Q64),1,0)+Q64</f>
        <v>25</v>
      </c>
      <c r="R65" s="56">
        <f>IF(Q65=Q64,R64+IF(COUNTIFS($G:$G,Q64&amp;"_"&amp;R64)=COUNTIFS(Q$2:Q64,Q64,R$2:R64,R64),1,0),1)</f>
        <v>2</v>
      </c>
      <c r="S65" s="55">
        <f t="shared" si="3"/>
        <v>0</v>
      </c>
      <c r="T65" s="55" t="str">
        <f t="shared" si="1"/>
        <v>Arcanine</v>
      </c>
    </row>
    <row r="66" spans="1:20" x14ac:dyDescent="0.25">
      <c r="A66" s="53">
        <v>65</v>
      </c>
      <c r="B66" s="63" t="s">
        <v>99</v>
      </c>
      <c r="C66" s="64" t="s">
        <v>97</v>
      </c>
      <c r="D66" s="53"/>
      <c r="E66" s="53">
        <v>27</v>
      </c>
      <c r="F66" s="88">
        <f t="shared" ref="F66:F129" si="4">IF(C66="",1,INDEX(F:F,MATCH(C66,B:B,0))+1)</f>
        <v>3</v>
      </c>
      <c r="G66" t="str">
        <f t="shared" si="2"/>
        <v>27_3</v>
      </c>
      <c r="H66" t="str">
        <f>IF(COUNTIFS($G:$G,G66)=1,G66,G66&amp;"-"&amp;COUNTIFS(G$2:G66,G66))</f>
        <v>27_3</v>
      </c>
      <c r="I66" s="92">
        <v>146</v>
      </c>
      <c r="J66" s="92">
        <v>271</v>
      </c>
      <c r="K66" s="92">
        <v>167</v>
      </c>
      <c r="L66" s="53" t="s">
        <v>98</v>
      </c>
      <c r="M66" s="53" t="s">
        <v>19</v>
      </c>
      <c r="N66" s="53">
        <v>0</v>
      </c>
      <c r="O66" s="53">
        <v>3</v>
      </c>
      <c r="Q66" s="55">
        <f>IF(COUNTIFS(Q$2:Q65,Q65)=COUNTIFS($E:$E,Q65),1,0)+Q65</f>
        <v>26</v>
      </c>
      <c r="R66" s="56">
        <f>IF(Q66=Q65,R65+IF(COUNTIFS($G:$G,Q65&amp;"_"&amp;R65)=COUNTIFS(Q$2:Q65,Q65,R$2:R65,R65),1,0),1)</f>
        <v>1</v>
      </c>
      <c r="S66" s="55">
        <f t="shared" si="3"/>
        <v>0</v>
      </c>
      <c r="T66" s="55" t="str">
        <f t="shared" ref="T66:T129" si="5">INDEX($B:$B,MATCH(Q66&amp;"_"&amp;R66&amp;IF(S66,"-"&amp;S66,""),H:H,0))</f>
        <v>Poliwag</v>
      </c>
    </row>
    <row r="67" spans="1:20" x14ac:dyDescent="0.25">
      <c r="A67" s="53">
        <v>66</v>
      </c>
      <c r="B67" s="63" t="s">
        <v>100</v>
      </c>
      <c r="C67" s="64"/>
      <c r="D67" s="53" t="s">
        <v>101</v>
      </c>
      <c r="E67" s="53">
        <v>28</v>
      </c>
      <c r="F67" s="88">
        <f t="shared" si="4"/>
        <v>1</v>
      </c>
      <c r="G67" t="str">
        <f t="shared" ref="G67:G130" si="6">E67&amp;"_"&amp;F67</f>
        <v>28_1</v>
      </c>
      <c r="H67" t="str">
        <f>IF(COUNTIFS($G:$G,G67)=1,G67,G67&amp;"-"&amp;COUNTIFS(G$2:G67,G67))</f>
        <v>28_1</v>
      </c>
      <c r="I67" s="92">
        <v>172</v>
      </c>
      <c r="J67" s="92">
        <v>137</v>
      </c>
      <c r="K67" s="92">
        <v>82</v>
      </c>
      <c r="L67" s="53" t="s">
        <v>90</v>
      </c>
      <c r="M67" s="53" t="s">
        <v>19</v>
      </c>
      <c r="N67" s="53">
        <v>25</v>
      </c>
      <c r="O67" s="53">
        <v>3</v>
      </c>
      <c r="Q67" s="55">
        <f>IF(COUNTIFS(Q$2:Q66,Q66)=COUNTIFS($E:$E,Q66),1,0)+Q66</f>
        <v>26</v>
      </c>
      <c r="R67" s="56">
        <f>IF(Q67=Q66,R66+IF(COUNTIFS($G:$G,Q66&amp;"_"&amp;R66)=COUNTIFS(Q$2:Q66,Q66,R$2:R66,R66),1,0),1)</f>
        <v>2</v>
      </c>
      <c r="S67" s="55">
        <f t="shared" si="3"/>
        <v>0</v>
      </c>
      <c r="T67" s="55" t="str">
        <f t="shared" si="5"/>
        <v>Poliwhirl</v>
      </c>
    </row>
    <row r="68" spans="1:20" x14ac:dyDescent="0.25">
      <c r="A68" s="53">
        <v>67</v>
      </c>
      <c r="B68" s="63" t="s">
        <v>101</v>
      </c>
      <c r="C68" s="64" t="s">
        <v>100</v>
      </c>
      <c r="D68" s="53" t="s">
        <v>102</v>
      </c>
      <c r="E68" s="53">
        <v>28</v>
      </c>
      <c r="F68" s="88">
        <f t="shared" si="4"/>
        <v>2</v>
      </c>
      <c r="G68" t="str">
        <f t="shared" si="6"/>
        <v>28_2</v>
      </c>
      <c r="H68" t="str">
        <f>IF(COUNTIFS($G:$G,G68)=1,G68,G68&amp;"-"&amp;COUNTIFS(G$2:G68,G68))</f>
        <v>28_2</v>
      </c>
      <c r="I68" s="92">
        <v>190</v>
      </c>
      <c r="J68" s="92">
        <v>177</v>
      </c>
      <c r="K68" s="92">
        <v>125</v>
      </c>
      <c r="L68" s="53" t="s">
        <v>90</v>
      </c>
      <c r="M68" s="53" t="s">
        <v>19</v>
      </c>
      <c r="N68" s="53">
        <v>100</v>
      </c>
      <c r="O68" s="53">
        <v>3</v>
      </c>
      <c r="Q68" s="55">
        <f>IF(COUNTIFS(Q$2:Q67,Q67)=COUNTIFS($E:$E,Q67),1,0)+Q67</f>
        <v>26</v>
      </c>
      <c r="R68" s="56">
        <f>IF(Q68=Q67,R67+IF(COUNTIFS($G:$G,Q67&amp;"_"&amp;R67)=COUNTIFS(Q$2:Q67,Q67,R$2:R67,R67),1,0),1)</f>
        <v>3</v>
      </c>
      <c r="S68" s="55">
        <f t="shared" ref="S68:S131" si="7">IF(COUNTIFS($G:$G,Q68&amp;"_"&amp;R68)=1,0,IF(AND(Q67=Q68,R67=R68),S67,0)+1)</f>
        <v>1</v>
      </c>
      <c r="T68" s="55" t="str">
        <f t="shared" si="5"/>
        <v>Poliwrath</v>
      </c>
    </row>
    <row r="69" spans="1:20" x14ac:dyDescent="0.25">
      <c r="A69" s="53">
        <v>68</v>
      </c>
      <c r="B69" s="63" t="s">
        <v>102</v>
      </c>
      <c r="C69" s="64" t="s">
        <v>101</v>
      </c>
      <c r="D69" s="53"/>
      <c r="E69" s="53">
        <v>28</v>
      </c>
      <c r="F69" s="88">
        <f t="shared" si="4"/>
        <v>3</v>
      </c>
      <c r="G69" t="str">
        <f t="shared" si="6"/>
        <v>28_3</v>
      </c>
      <c r="H69" t="str">
        <f>IF(COUNTIFS($G:$G,G69)=1,G69,G69&amp;"-"&amp;COUNTIFS(G$2:G69,G69))</f>
        <v>28_3</v>
      </c>
      <c r="I69" s="92">
        <v>207</v>
      </c>
      <c r="J69" s="92">
        <v>234</v>
      </c>
      <c r="K69" s="92">
        <v>159</v>
      </c>
      <c r="L69" s="53" t="s">
        <v>90</v>
      </c>
      <c r="M69" s="53" t="s">
        <v>19</v>
      </c>
      <c r="N69" s="53">
        <v>0</v>
      </c>
      <c r="O69" s="53">
        <v>3</v>
      </c>
      <c r="Q69" s="55">
        <f>IF(COUNTIFS(Q$2:Q68,Q68)=COUNTIFS($E:$E,Q68),1,0)+Q68</f>
        <v>26</v>
      </c>
      <c r="R69" s="56">
        <f>IF(Q69=Q68,R68+IF(COUNTIFS($G:$G,Q68&amp;"_"&amp;R68)=COUNTIFS(Q$2:Q68,Q68,R$2:R68,R68),1,0),1)</f>
        <v>3</v>
      </c>
      <c r="S69" s="55">
        <f t="shared" si="7"/>
        <v>2</v>
      </c>
      <c r="T69" s="55" t="str">
        <f t="shared" si="5"/>
        <v>Politoed</v>
      </c>
    </row>
    <row r="70" spans="1:20" x14ac:dyDescent="0.25">
      <c r="A70" s="53">
        <v>69</v>
      </c>
      <c r="B70" s="63" t="s">
        <v>103</v>
      </c>
      <c r="C70" s="64"/>
      <c r="D70" s="53" t="s">
        <v>104</v>
      </c>
      <c r="E70" s="53">
        <v>29</v>
      </c>
      <c r="F70" s="88">
        <f t="shared" si="4"/>
        <v>1</v>
      </c>
      <c r="G70" t="str">
        <f t="shared" si="6"/>
        <v>29_1</v>
      </c>
      <c r="H70" t="str">
        <f>IF(COUNTIFS($G:$G,G70)=1,G70,G70&amp;"-"&amp;COUNTIFS(G$2:G70,G70))</f>
        <v>29_1</v>
      </c>
      <c r="I70" s="92">
        <v>137</v>
      </c>
      <c r="J70" s="92">
        <v>139</v>
      </c>
      <c r="K70" s="92">
        <v>61</v>
      </c>
      <c r="L70" s="53" t="s">
        <v>21</v>
      </c>
      <c r="M70" s="53" t="s">
        <v>22</v>
      </c>
      <c r="N70" s="53">
        <v>25</v>
      </c>
      <c r="O70" s="53">
        <v>3</v>
      </c>
      <c r="Q70" s="55">
        <f>IF(COUNTIFS(Q$2:Q69,Q69)=COUNTIFS($E:$E,Q69),1,0)+Q69</f>
        <v>27</v>
      </c>
      <c r="R70" s="56">
        <f>IF(Q70=Q69,R69+IF(COUNTIFS($G:$G,Q69&amp;"_"&amp;R69)=COUNTIFS(Q$2:Q69,Q69,R$2:R69,R69),1,0),1)</f>
        <v>1</v>
      </c>
      <c r="S70" s="55">
        <f t="shared" si="7"/>
        <v>0</v>
      </c>
      <c r="T70" s="55" t="str">
        <f t="shared" si="5"/>
        <v>Abra</v>
      </c>
    </row>
    <row r="71" spans="1:20" x14ac:dyDescent="0.25">
      <c r="A71" s="53">
        <v>70</v>
      </c>
      <c r="B71" s="63" t="s">
        <v>104</v>
      </c>
      <c r="C71" s="64" t="s">
        <v>103</v>
      </c>
      <c r="D71" s="53" t="s">
        <v>105</v>
      </c>
      <c r="E71" s="53">
        <v>29</v>
      </c>
      <c r="F71" s="88">
        <f t="shared" si="4"/>
        <v>2</v>
      </c>
      <c r="G71" t="str">
        <f t="shared" si="6"/>
        <v>29_2</v>
      </c>
      <c r="H71" t="str">
        <f>IF(COUNTIFS($G:$G,G71)=1,G71,G71&amp;"-"&amp;COUNTIFS(G$2:G71,G71))</f>
        <v>29_2</v>
      </c>
      <c r="I71" s="92">
        <v>163</v>
      </c>
      <c r="J71" s="92">
        <v>172</v>
      </c>
      <c r="K71" s="92">
        <v>92</v>
      </c>
      <c r="L71" s="53" t="s">
        <v>21</v>
      </c>
      <c r="M71" s="53" t="s">
        <v>22</v>
      </c>
      <c r="N71" s="53">
        <v>100</v>
      </c>
      <c r="O71" s="53">
        <v>3</v>
      </c>
      <c r="Q71" s="55">
        <f>IF(COUNTIFS(Q$2:Q70,Q70)=COUNTIFS($E:$E,Q70),1,0)+Q70</f>
        <v>27</v>
      </c>
      <c r="R71" s="56">
        <f>IF(Q71=Q70,R70+IF(COUNTIFS($G:$G,Q70&amp;"_"&amp;R70)=COUNTIFS(Q$2:Q70,Q70,R$2:R70,R70),1,0),1)</f>
        <v>2</v>
      </c>
      <c r="S71" s="55">
        <f t="shared" si="7"/>
        <v>0</v>
      </c>
      <c r="T71" s="55" t="str">
        <f t="shared" si="5"/>
        <v>Kadabra</v>
      </c>
    </row>
    <row r="72" spans="1:20" x14ac:dyDescent="0.25">
      <c r="A72" s="53">
        <v>71</v>
      </c>
      <c r="B72" s="63" t="s">
        <v>105</v>
      </c>
      <c r="C72" s="64" t="s">
        <v>104</v>
      </c>
      <c r="D72" s="53"/>
      <c r="E72" s="53">
        <v>29</v>
      </c>
      <c r="F72" s="88">
        <f t="shared" si="4"/>
        <v>3</v>
      </c>
      <c r="G72" t="str">
        <f t="shared" si="6"/>
        <v>29_3</v>
      </c>
      <c r="H72" t="str">
        <f>IF(COUNTIFS($G:$G,G72)=1,G72,G72&amp;"-"&amp;COUNTIFS(G$2:G72,G72))</f>
        <v>29_3</v>
      </c>
      <c r="I72" s="92">
        <v>190</v>
      </c>
      <c r="J72" s="92">
        <v>207</v>
      </c>
      <c r="K72" s="92">
        <v>135</v>
      </c>
      <c r="L72" s="53" t="s">
        <v>21</v>
      </c>
      <c r="M72" s="53" t="s">
        <v>22</v>
      </c>
      <c r="N72" s="53">
        <v>0</v>
      </c>
      <c r="O72" s="53">
        <v>3</v>
      </c>
      <c r="Q72" s="55">
        <f>IF(COUNTIFS(Q$2:Q71,Q71)=COUNTIFS($E:$E,Q71),1,0)+Q71</f>
        <v>27</v>
      </c>
      <c r="R72" s="56">
        <f>IF(Q72=Q71,R71+IF(COUNTIFS($G:$G,Q71&amp;"_"&amp;R71)=COUNTIFS(Q$2:Q71,Q71,R$2:R71,R71),1,0),1)</f>
        <v>3</v>
      </c>
      <c r="S72" s="55">
        <f t="shared" si="7"/>
        <v>0</v>
      </c>
      <c r="T72" s="55" t="str">
        <f t="shared" si="5"/>
        <v>Alakazam</v>
      </c>
    </row>
    <row r="73" spans="1:20" x14ac:dyDescent="0.25">
      <c r="A73" s="53">
        <v>72</v>
      </c>
      <c r="B73" s="63" t="s">
        <v>106</v>
      </c>
      <c r="C73" s="64"/>
      <c r="D73" s="53" t="s">
        <v>107</v>
      </c>
      <c r="E73" s="53">
        <v>30</v>
      </c>
      <c r="F73" s="88">
        <f t="shared" si="4"/>
        <v>1</v>
      </c>
      <c r="G73" t="str">
        <f t="shared" si="6"/>
        <v>30_1</v>
      </c>
      <c r="H73" t="str">
        <f>IF(COUNTIFS($G:$G,G73)=1,G73,G73&amp;"-"&amp;COUNTIFS(G$2:G73,G73))</f>
        <v>30_1</v>
      </c>
      <c r="I73" s="92">
        <v>120</v>
      </c>
      <c r="J73" s="92">
        <v>97</v>
      </c>
      <c r="K73" s="92">
        <v>149</v>
      </c>
      <c r="L73" s="53" t="s">
        <v>31</v>
      </c>
      <c r="M73" s="53" t="s">
        <v>22</v>
      </c>
      <c r="N73" s="53">
        <v>50</v>
      </c>
      <c r="O73" s="53">
        <v>3</v>
      </c>
      <c r="Q73" s="55">
        <f>IF(COUNTIFS(Q$2:Q72,Q72)=COUNTIFS($E:$E,Q72),1,0)+Q72</f>
        <v>28</v>
      </c>
      <c r="R73" s="56">
        <f>IF(Q73=Q72,R72+IF(COUNTIFS($G:$G,Q72&amp;"_"&amp;R72)=COUNTIFS(Q$2:Q72,Q72,R$2:R72,R72),1,0),1)</f>
        <v>1</v>
      </c>
      <c r="S73" s="55">
        <f t="shared" si="7"/>
        <v>0</v>
      </c>
      <c r="T73" s="55" t="str">
        <f t="shared" si="5"/>
        <v>Machop</v>
      </c>
    </row>
    <row r="74" spans="1:20" x14ac:dyDescent="0.25">
      <c r="A74" s="53">
        <v>73</v>
      </c>
      <c r="B74" s="63" t="s">
        <v>107</v>
      </c>
      <c r="C74" s="64" t="s">
        <v>106</v>
      </c>
      <c r="D74" s="53"/>
      <c r="E74" s="53">
        <v>30</v>
      </c>
      <c r="F74" s="88">
        <f t="shared" si="4"/>
        <v>2</v>
      </c>
      <c r="G74" t="str">
        <f t="shared" si="6"/>
        <v>30_2</v>
      </c>
      <c r="H74" t="str">
        <f>IF(COUNTIFS($G:$G,G74)=1,G74,G74&amp;"-"&amp;COUNTIFS(G$2:G74,G74))</f>
        <v>30_2</v>
      </c>
      <c r="I74" s="92">
        <v>190</v>
      </c>
      <c r="J74" s="92">
        <v>166</v>
      </c>
      <c r="K74" s="92">
        <v>209</v>
      </c>
      <c r="L74" s="53" t="s">
        <v>31</v>
      </c>
      <c r="M74" s="53" t="s">
        <v>22</v>
      </c>
      <c r="N74" s="53">
        <v>0</v>
      </c>
      <c r="O74" s="53">
        <v>3</v>
      </c>
      <c r="Q74" s="55">
        <f>IF(COUNTIFS(Q$2:Q73,Q73)=COUNTIFS($E:$E,Q73),1,0)+Q73</f>
        <v>28</v>
      </c>
      <c r="R74" s="56">
        <f>IF(Q74=Q73,R73+IF(COUNTIFS($G:$G,Q73&amp;"_"&amp;R73)=COUNTIFS(Q$2:Q73,Q73,R$2:R73,R73),1,0),1)</f>
        <v>2</v>
      </c>
      <c r="S74" s="55">
        <f t="shared" si="7"/>
        <v>0</v>
      </c>
      <c r="T74" s="55" t="str">
        <f t="shared" si="5"/>
        <v>Machoke</v>
      </c>
    </row>
    <row r="75" spans="1:20" x14ac:dyDescent="0.25">
      <c r="A75" s="53">
        <v>74</v>
      </c>
      <c r="B75" s="63" t="s">
        <v>108</v>
      </c>
      <c r="C75" s="64"/>
      <c r="D75" s="53" t="s">
        <v>109</v>
      </c>
      <c r="E75" s="53">
        <v>31</v>
      </c>
      <c r="F75" s="88">
        <f t="shared" si="4"/>
        <v>1</v>
      </c>
      <c r="G75" t="str">
        <f t="shared" si="6"/>
        <v>31_1</v>
      </c>
      <c r="H75" t="str">
        <f>IF(COUNTIFS($G:$G,G75)=1,G75,G75&amp;"-"&amp;COUNTIFS(G$2:G75,G75))</f>
        <v>31_1</v>
      </c>
      <c r="I75" s="92">
        <v>120</v>
      </c>
      <c r="J75" s="92">
        <v>132</v>
      </c>
      <c r="K75" s="92">
        <v>132</v>
      </c>
      <c r="L75" s="53" t="s">
        <v>110</v>
      </c>
      <c r="M75" s="53" t="s">
        <v>56</v>
      </c>
      <c r="N75" s="53">
        <v>25</v>
      </c>
      <c r="O75" s="53">
        <v>1</v>
      </c>
      <c r="Q75" s="55">
        <f>IF(COUNTIFS(Q$2:Q74,Q74)=COUNTIFS($E:$E,Q74),1,0)+Q74</f>
        <v>28</v>
      </c>
      <c r="R75" s="56">
        <f>IF(Q75=Q74,R74+IF(COUNTIFS($G:$G,Q74&amp;"_"&amp;R74)=COUNTIFS(Q$2:Q74,Q74,R$2:R74,R74),1,0),1)</f>
        <v>3</v>
      </c>
      <c r="S75" s="55">
        <f t="shared" si="7"/>
        <v>0</v>
      </c>
      <c r="T75" s="55" t="str">
        <f t="shared" si="5"/>
        <v>Machamp</v>
      </c>
    </row>
    <row r="76" spans="1:20" x14ac:dyDescent="0.25">
      <c r="A76" s="53">
        <v>75</v>
      </c>
      <c r="B76" s="63" t="s">
        <v>109</v>
      </c>
      <c r="C76" s="64" t="s">
        <v>108</v>
      </c>
      <c r="D76" s="53" t="s">
        <v>111</v>
      </c>
      <c r="E76" s="53">
        <v>31</v>
      </c>
      <c r="F76" s="88">
        <f t="shared" si="4"/>
        <v>2</v>
      </c>
      <c r="G76" t="str">
        <f t="shared" si="6"/>
        <v>31_2</v>
      </c>
      <c r="H76" t="str">
        <f>IF(COUNTIFS($G:$G,G76)=1,G76,G76&amp;"-"&amp;COUNTIFS(G$2:G76,G76))</f>
        <v>31_2</v>
      </c>
      <c r="I76" s="92">
        <v>146</v>
      </c>
      <c r="J76" s="92">
        <v>164</v>
      </c>
      <c r="K76" s="92">
        <v>164</v>
      </c>
      <c r="L76" s="53" t="s">
        <v>110</v>
      </c>
      <c r="M76" s="53" t="s">
        <v>56</v>
      </c>
      <c r="N76" s="53">
        <v>100</v>
      </c>
      <c r="O76" s="53">
        <v>1</v>
      </c>
      <c r="Q76" s="55">
        <f>IF(COUNTIFS(Q$2:Q75,Q75)=COUNTIFS($E:$E,Q75),1,0)+Q75</f>
        <v>29</v>
      </c>
      <c r="R76" s="56">
        <f>IF(Q76=Q75,R75+IF(COUNTIFS($G:$G,Q75&amp;"_"&amp;R75)=COUNTIFS(Q$2:Q75,Q75,R$2:R75,R75),1,0),1)</f>
        <v>1</v>
      </c>
      <c r="S76" s="55">
        <f t="shared" si="7"/>
        <v>0</v>
      </c>
      <c r="T76" s="55" t="str">
        <f t="shared" si="5"/>
        <v>Bellsprout</v>
      </c>
    </row>
    <row r="77" spans="1:20" x14ac:dyDescent="0.25">
      <c r="A77" s="53">
        <v>76</v>
      </c>
      <c r="B77" s="63" t="s">
        <v>111</v>
      </c>
      <c r="C77" s="64" t="s">
        <v>109</v>
      </c>
      <c r="D77" s="53"/>
      <c r="E77" s="53">
        <v>31</v>
      </c>
      <c r="F77" s="88">
        <f t="shared" si="4"/>
        <v>3</v>
      </c>
      <c r="G77" t="str">
        <f t="shared" si="6"/>
        <v>31_3</v>
      </c>
      <c r="H77" t="str">
        <f>IF(COUNTIFS($G:$G,G77)=1,G77,G77&amp;"-"&amp;COUNTIFS(G$2:G77,G77))</f>
        <v>31_3</v>
      </c>
      <c r="I77" s="92">
        <v>190</v>
      </c>
      <c r="J77" s="92">
        <v>211</v>
      </c>
      <c r="K77" s="92">
        <v>198</v>
      </c>
      <c r="L77" s="53" t="s">
        <v>110</v>
      </c>
      <c r="M77" s="53" t="s">
        <v>56</v>
      </c>
      <c r="N77" s="53">
        <v>0</v>
      </c>
      <c r="O77" s="53">
        <v>1</v>
      </c>
      <c r="Q77" s="55">
        <f>IF(COUNTIFS(Q$2:Q76,Q76)=COUNTIFS($E:$E,Q76),1,0)+Q76</f>
        <v>29</v>
      </c>
      <c r="R77" s="56">
        <f>IF(Q77=Q76,R76+IF(COUNTIFS($G:$G,Q76&amp;"_"&amp;R76)=COUNTIFS(Q$2:Q76,Q76,R$2:R76,R76),1,0),1)</f>
        <v>2</v>
      </c>
      <c r="S77" s="55">
        <f t="shared" si="7"/>
        <v>0</v>
      </c>
      <c r="T77" s="55" t="str">
        <f t="shared" si="5"/>
        <v>Weepinbell</v>
      </c>
    </row>
    <row r="78" spans="1:20" x14ac:dyDescent="0.25">
      <c r="A78" s="53">
        <v>77</v>
      </c>
      <c r="B78" s="63" t="s">
        <v>112</v>
      </c>
      <c r="C78" s="64"/>
      <c r="D78" s="53" t="s">
        <v>113</v>
      </c>
      <c r="E78" s="53">
        <v>32</v>
      </c>
      <c r="F78" s="88">
        <f t="shared" si="4"/>
        <v>1</v>
      </c>
      <c r="G78" t="str">
        <f t="shared" si="6"/>
        <v>32_1</v>
      </c>
      <c r="H78" t="str">
        <f>IF(COUNTIFS($G:$G,G78)=1,G78,G78&amp;"-"&amp;COUNTIFS(G$2:G78,G78))</f>
        <v>32_1</v>
      </c>
      <c r="I78" s="92">
        <v>137</v>
      </c>
      <c r="J78" s="92">
        <v>170</v>
      </c>
      <c r="K78" s="92">
        <v>127</v>
      </c>
      <c r="L78" s="53" t="s">
        <v>26</v>
      </c>
      <c r="M78" s="53" t="s">
        <v>19</v>
      </c>
      <c r="N78" s="53">
        <v>50</v>
      </c>
      <c r="O78" s="53">
        <v>3</v>
      </c>
      <c r="Q78" s="55">
        <f>IF(COUNTIFS(Q$2:Q77,Q77)=COUNTIFS($E:$E,Q77),1,0)+Q77</f>
        <v>29</v>
      </c>
      <c r="R78" s="56">
        <f>IF(Q78=Q77,R77+IF(COUNTIFS($G:$G,Q77&amp;"_"&amp;R77)=COUNTIFS(Q$2:Q77,Q77,R$2:R77,R77),1,0),1)</f>
        <v>3</v>
      </c>
      <c r="S78" s="55">
        <f t="shared" si="7"/>
        <v>0</v>
      </c>
      <c r="T78" s="55" t="str">
        <f t="shared" si="5"/>
        <v>Victreebel</v>
      </c>
    </row>
    <row r="79" spans="1:20" x14ac:dyDescent="0.25">
      <c r="A79" s="53">
        <v>78</v>
      </c>
      <c r="B79" s="63" t="s">
        <v>113</v>
      </c>
      <c r="C79" s="64" t="s">
        <v>112</v>
      </c>
      <c r="D79" s="53"/>
      <c r="E79" s="53">
        <v>32</v>
      </c>
      <c r="F79" s="88">
        <f t="shared" si="4"/>
        <v>2</v>
      </c>
      <c r="G79" t="str">
        <f t="shared" si="6"/>
        <v>32_2</v>
      </c>
      <c r="H79" t="str">
        <f>IF(COUNTIFS($G:$G,G79)=1,G79,G79&amp;"-"&amp;COUNTIFS(G$2:G79,G79))</f>
        <v>32_2</v>
      </c>
      <c r="I79" s="92">
        <v>163</v>
      </c>
      <c r="J79" s="92">
        <v>207</v>
      </c>
      <c r="K79" s="92">
        <v>162</v>
      </c>
      <c r="L79" s="53" t="s">
        <v>26</v>
      </c>
      <c r="M79" s="53" t="s">
        <v>19</v>
      </c>
      <c r="N79" s="53">
        <v>0</v>
      </c>
      <c r="O79" s="53">
        <v>3</v>
      </c>
      <c r="Q79" s="55">
        <f>IF(COUNTIFS(Q$2:Q78,Q78)=COUNTIFS($E:$E,Q78),1,0)+Q78</f>
        <v>30</v>
      </c>
      <c r="R79" s="56">
        <f>IF(Q79=Q78,R78+IF(COUNTIFS($G:$G,Q78&amp;"_"&amp;R78)=COUNTIFS(Q$2:Q78,Q78,R$2:R78,R78),1,0),1)</f>
        <v>1</v>
      </c>
      <c r="S79" s="55">
        <f t="shared" si="7"/>
        <v>0</v>
      </c>
      <c r="T79" s="55" t="str">
        <f t="shared" si="5"/>
        <v>Tentacool</v>
      </c>
    </row>
    <row r="80" spans="1:20" x14ac:dyDescent="0.25">
      <c r="A80" s="53">
        <v>79</v>
      </c>
      <c r="B80" s="63" t="s">
        <v>114</v>
      </c>
      <c r="C80" s="64"/>
      <c r="D80" s="53" t="s">
        <v>115</v>
      </c>
      <c r="E80" s="53">
        <v>33</v>
      </c>
      <c r="F80" s="88">
        <f t="shared" si="4"/>
        <v>1</v>
      </c>
      <c r="G80" t="str">
        <f t="shared" si="6"/>
        <v>33_1</v>
      </c>
      <c r="H80" t="str">
        <f>IF(COUNTIFS($G:$G,G80)=1,G80,G80&amp;"-"&amp;COUNTIFS(G$2:G80,G80))</f>
        <v>33_1</v>
      </c>
      <c r="I80" s="92">
        <v>207</v>
      </c>
      <c r="J80" s="92">
        <v>109</v>
      </c>
      <c r="K80" s="92">
        <v>98</v>
      </c>
      <c r="L80" s="53" t="s">
        <v>31</v>
      </c>
      <c r="M80" s="53" t="s">
        <v>98</v>
      </c>
      <c r="N80" s="53">
        <v>50</v>
      </c>
      <c r="O80" s="53">
        <v>3</v>
      </c>
      <c r="Q80" s="55">
        <f>IF(COUNTIFS(Q$2:Q79,Q79)=COUNTIFS($E:$E,Q79),1,0)+Q79</f>
        <v>30</v>
      </c>
      <c r="R80" s="56">
        <f>IF(Q80=Q79,R79+IF(COUNTIFS($G:$G,Q79&amp;"_"&amp;R79)=COUNTIFS(Q$2:Q79,Q79,R$2:R79,R79),1,0),1)</f>
        <v>2</v>
      </c>
      <c r="S80" s="55">
        <f t="shared" si="7"/>
        <v>0</v>
      </c>
      <c r="T80" s="55" t="str">
        <f t="shared" si="5"/>
        <v>Tentacruel</v>
      </c>
    </row>
    <row r="81" spans="1:20" x14ac:dyDescent="0.25">
      <c r="A81" s="53">
        <v>80</v>
      </c>
      <c r="B81" s="53" t="s">
        <v>115</v>
      </c>
      <c r="C81" s="53" t="s">
        <v>114</v>
      </c>
      <c r="D81" s="53"/>
      <c r="E81" s="53">
        <v>33</v>
      </c>
      <c r="F81" s="88">
        <f t="shared" si="4"/>
        <v>2</v>
      </c>
      <c r="G81" t="str">
        <f t="shared" si="6"/>
        <v>33_2</v>
      </c>
      <c r="H81" t="str">
        <f>IF(COUNTIFS($G:$G,G81)=1,G81,G81&amp;"-"&amp;COUNTIFS(G$2:G81,G81))</f>
        <v>33_2-1</v>
      </c>
      <c r="I81" s="92">
        <v>216</v>
      </c>
      <c r="J81" s="92">
        <v>177</v>
      </c>
      <c r="K81" s="92">
        <v>180</v>
      </c>
      <c r="L81" s="53" t="s">
        <v>31</v>
      </c>
      <c r="M81" s="53" t="s">
        <v>98</v>
      </c>
      <c r="N81" s="53">
        <v>0</v>
      </c>
      <c r="O81" s="53">
        <v>3</v>
      </c>
      <c r="Q81" s="55">
        <f>IF(COUNTIFS(Q$2:Q80,Q80)=COUNTIFS($E:$E,Q80),1,0)+Q80</f>
        <v>31</v>
      </c>
      <c r="R81" s="56">
        <f>IF(Q81=Q80,R80+IF(COUNTIFS($G:$G,Q80&amp;"_"&amp;R80)=COUNTIFS(Q$2:Q80,Q80,R$2:R80,R80),1,0),1)</f>
        <v>1</v>
      </c>
      <c r="S81" s="55">
        <f t="shared" si="7"/>
        <v>0</v>
      </c>
      <c r="T81" s="55" t="str">
        <f t="shared" si="5"/>
        <v>Geodude</v>
      </c>
    </row>
    <row r="82" spans="1:20" x14ac:dyDescent="0.25">
      <c r="A82" s="53">
        <v>81</v>
      </c>
      <c r="B82" s="53" t="s">
        <v>116</v>
      </c>
      <c r="C82" s="53"/>
      <c r="D82" s="53" t="s">
        <v>117</v>
      </c>
      <c r="E82" s="53">
        <v>34</v>
      </c>
      <c r="F82" s="88">
        <f t="shared" si="4"/>
        <v>1</v>
      </c>
      <c r="G82" t="str">
        <f t="shared" si="6"/>
        <v>34_1</v>
      </c>
      <c r="H82" t="str">
        <f>IF(COUNTIFS($G:$G,G82)=1,G82,G82&amp;"-"&amp;COUNTIFS(G$2:G82,G82))</f>
        <v>34_1</v>
      </c>
      <c r="I82" s="92">
        <v>93</v>
      </c>
      <c r="J82" s="92">
        <v>165</v>
      </c>
      <c r="K82" s="92">
        <v>121</v>
      </c>
      <c r="L82" s="53" t="s">
        <v>53</v>
      </c>
      <c r="M82" s="53" t="s">
        <v>118</v>
      </c>
      <c r="N82" s="53">
        <v>50</v>
      </c>
      <c r="O82" s="53">
        <v>3</v>
      </c>
      <c r="Q82" s="55">
        <f>IF(COUNTIFS(Q$2:Q81,Q81)=COUNTIFS($E:$E,Q81),1,0)+Q81</f>
        <v>31</v>
      </c>
      <c r="R82" s="56">
        <f>IF(Q82=Q81,R81+IF(COUNTIFS($G:$G,Q81&amp;"_"&amp;R81)=COUNTIFS(Q$2:Q81,Q81,R$2:R81,R81),1,0),1)</f>
        <v>2</v>
      </c>
      <c r="S82" s="55">
        <f t="shared" si="7"/>
        <v>0</v>
      </c>
      <c r="T82" s="55" t="str">
        <f t="shared" si="5"/>
        <v>Graveler</v>
      </c>
    </row>
    <row r="83" spans="1:20" x14ac:dyDescent="0.25">
      <c r="A83" s="53">
        <v>82</v>
      </c>
      <c r="B83" s="53" t="s">
        <v>117</v>
      </c>
      <c r="C83" s="53" t="s">
        <v>116</v>
      </c>
      <c r="D83" s="53"/>
      <c r="E83" s="53">
        <v>34</v>
      </c>
      <c r="F83" s="88">
        <f t="shared" si="4"/>
        <v>2</v>
      </c>
      <c r="G83" t="str">
        <f t="shared" si="6"/>
        <v>34_2</v>
      </c>
      <c r="H83" t="str">
        <f>IF(COUNTIFS($G:$G,G83)=1,G83,G83&amp;"-"&amp;COUNTIFS(G$2:G83,G83))</f>
        <v>34_2</v>
      </c>
      <c r="I83" s="92">
        <v>137</v>
      </c>
      <c r="J83" s="92">
        <v>223</v>
      </c>
      <c r="K83" s="92">
        <v>169</v>
      </c>
      <c r="L83" s="53" t="s">
        <v>53</v>
      </c>
      <c r="M83" s="53" t="s">
        <v>118</v>
      </c>
      <c r="N83" s="53">
        <v>0</v>
      </c>
      <c r="O83" s="53">
        <v>3</v>
      </c>
      <c r="Q83" s="55">
        <f>IF(COUNTIFS(Q$2:Q82,Q82)=COUNTIFS($E:$E,Q82),1,0)+Q82</f>
        <v>31</v>
      </c>
      <c r="R83" s="56">
        <f>IF(Q83=Q82,R82+IF(COUNTIFS($G:$G,Q82&amp;"_"&amp;R82)=COUNTIFS(Q$2:Q82,Q82,R$2:R82,R82),1,0),1)</f>
        <v>3</v>
      </c>
      <c r="S83" s="55">
        <f t="shared" si="7"/>
        <v>0</v>
      </c>
      <c r="T83" s="55" t="str">
        <f t="shared" si="5"/>
        <v>Golem</v>
      </c>
    </row>
    <row r="84" spans="1:20" x14ac:dyDescent="0.25">
      <c r="A84" s="53">
        <v>83</v>
      </c>
      <c r="B84" s="53" t="s">
        <v>119</v>
      </c>
      <c r="C84" s="53"/>
      <c r="D84" s="53"/>
      <c r="E84" s="53">
        <v>35</v>
      </c>
      <c r="F84" s="88">
        <f t="shared" si="4"/>
        <v>1</v>
      </c>
      <c r="G84" t="str">
        <f t="shared" si="6"/>
        <v>35_1</v>
      </c>
      <c r="H84" t="str">
        <f>IF(COUNTIFS($G:$G,G84)=1,G84,G84&amp;"-"&amp;COUNTIFS(G$2:G84,G84))</f>
        <v>35_1</v>
      </c>
      <c r="I84" s="92">
        <v>141</v>
      </c>
      <c r="J84" s="92">
        <v>124</v>
      </c>
      <c r="K84" s="92">
        <v>115</v>
      </c>
      <c r="L84" s="53" t="s">
        <v>42</v>
      </c>
      <c r="M84" s="53" t="s">
        <v>28</v>
      </c>
      <c r="N84" s="53">
        <v>0</v>
      </c>
      <c r="O84" s="53">
        <v>3</v>
      </c>
      <c r="Q84" s="55">
        <f>IF(COUNTIFS(Q$2:Q83,Q83)=COUNTIFS($E:$E,Q83),1,0)+Q83</f>
        <v>32</v>
      </c>
      <c r="R84" s="56">
        <f>IF(Q84=Q83,R83+IF(COUNTIFS($G:$G,Q83&amp;"_"&amp;R83)=COUNTIFS(Q$2:Q83,Q83,R$2:R83,R83),1,0),1)</f>
        <v>1</v>
      </c>
      <c r="S84" s="55">
        <f t="shared" si="7"/>
        <v>0</v>
      </c>
      <c r="T84" s="55" t="str">
        <f t="shared" si="5"/>
        <v>Ponyta</v>
      </c>
    </row>
    <row r="85" spans="1:20" x14ac:dyDescent="0.25">
      <c r="A85" s="53">
        <v>84</v>
      </c>
      <c r="B85" s="53" t="s">
        <v>120</v>
      </c>
      <c r="C85" s="53"/>
      <c r="D85" s="53" t="s">
        <v>121</v>
      </c>
      <c r="E85" s="53">
        <v>36</v>
      </c>
      <c r="F85" s="88">
        <f t="shared" si="4"/>
        <v>1</v>
      </c>
      <c r="G85" t="str">
        <f t="shared" si="6"/>
        <v>36_1</v>
      </c>
      <c r="H85" t="str">
        <f>IF(COUNTIFS($G:$G,G85)=1,G85,G85&amp;"-"&amp;COUNTIFS(G$2:G85,G85))</f>
        <v>36_1</v>
      </c>
      <c r="I85" s="92">
        <v>111</v>
      </c>
      <c r="J85" s="92">
        <v>158</v>
      </c>
      <c r="K85" s="92">
        <v>83</v>
      </c>
      <c r="L85" s="53" t="s">
        <v>42</v>
      </c>
      <c r="M85" s="53" t="s">
        <v>28</v>
      </c>
      <c r="N85" s="53">
        <v>50</v>
      </c>
      <c r="O85" s="53">
        <v>3</v>
      </c>
      <c r="Q85" s="55">
        <f>IF(COUNTIFS(Q$2:Q84,Q84)=COUNTIFS($E:$E,Q84),1,0)+Q84</f>
        <v>32</v>
      </c>
      <c r="R85" s="56">
        <f>IF(Q85=Q84,R84+IF(COUNTIFS($G:$G,Q84&amp;"_"&amp;R84)=COUNTIFS(Q$2:Q84,Q84,R$2:R84,R84),1,0),1)</f>
        <v>2</v>
      </c>
      <c r="S85" s="55">
        <f t="shared" si="7"/>
        <v>0</v>
      </c>
      <c r="T85" s="55" t="str">
        <f t="shared" si="5"/>
        <v>Rapidash</v>
      </c>
    </row>
    <row r="86" spans="1:20" x14ac:dyDescent="0.25">
      <c r="A86" s="53">
        <v>85</v>
      </c>
      <c r="B86" s="53" t="s">
        <v>121</v>
      </c>
      <c r="C86" s="53" t="s">
        <v>120</v>
      </c>
      <c r="D86" s="53"/>
      <c r="E86" s="53">
        <v>36</v>
      </c>
      <c r="F86" s="88">
        <f t="shared" si="4"/>
        <v>2</v>
      </c>
      <c r="G86" t="str">
        <f t="shared" si="6"/>
        <v>36_2</v>
      </c>
      <c r="H86" t="str">
        <f>IF(COUNTIFS($G:$G,G86)=1,G86,G86&amp;"-"&amp;COUNTIFS(G$2:G86,G86))</f>
        <v>36_2</v>
      </c>
      <c r="I86" s="92">
        <v>155</v>
      </c>
      <c r="J86" s="92">
        <v>218</v>
      </c>
      <c r="K86" s="92">
        <v>140</v>
      </c>
      <c r="L86" s="53" t="s">
        <v>42</v>
      </c>
      <c r="M86" s="53" t="s">
        <v>28</v>
      </c>
      <c r="N86" s="53">
        <v>0</v>
      </c>
      <c r="O86" s="53">
        <v>3</v>
      </c>
      <c r="Q86" s="55">
        <f>IF(COUNTIFS(Q$2:Q85,Q85)=COUNTIFS($E:$E,Q85),1,0)+Q85</f>
        <v>33</v>
      </c>
      <c r="R86" s="56">
        <f>IF(Q86=Q85,R85+IF(COUNTIFS($G:$G,Q85&amp;"_"&amp;R85)=COUNTIFS(Q$2:Q85,Q85,R$2:R85,R85),1,0),1)</f>
        <v>1</v>
      </c>
      <c r="S86" s="55">
        <f t="shared" si="7"/>
        <v>0</v>
      </c>
      <c r="T86" s="55" t="str">
        <f t="shared" si="5"/>
        <v>Slowpoke</v>
      </c>
    </row>
    <row r="87" spans="1:20" x14ac:dyDescent="0.25">
      <c r="A87" s="53">
        <v>86</v>
      </c>
      <c r="B87" s="53" t="s">
        <v>122</v>
      </c>
      <c r="C87" s="53"/>
      <c r="D87" s="53" t="s">
        <v>123</v>
      </c>
      <c r="E87" s="53">
        <v>37</v>
      </c>
      <c r="F87" s="88">
        <f t="shared" si="4"/>
        <v>1</v>
      </c>
      <c r="G87" t="str">
        <f t="shared" si="6"/>
        <v>37_1</v>
      </c>
      <c r="H87" t="str">
        <f>IF(COUNTIFS($G:$G,G87)=1,G87,G87&amp;"-"&amp;COUNTIFS(G$2:G87,G87))</f>
        <v>37_1</v>
      </c>
      <c r="I87" s="92">
        <v>163</v>
      </c>
      <c r="J87" s="92">
        <v>85</v>
      </c>
      <c r="K87" s="92">
        <v>121</v>
      </c>
      <c r="L87" s="53" t="s">
        <v>31</v>
      </c>
      <c r="M87" s="53" t="s">
        <v>19</v>
      </c>
      <c r="N87" s="53">
        <v>50</v>
      </c>
      <c r="O87" s="53">
        <v>3</v>
      </c>
      <c r="Q87" s="55">
        <f>IF(COUNTIFS(Q$2:Q86,Q86)=COUNTIFS($E:$E,Q86),1,0)+Q86</f>
        <v>33</v>
      </c>
      <c r="R87" s="56">
        <f>IF(Q87=Q86,R86+IF(COUNTIFS($G:$G,Q86&amp;"_"&amp;R86)=COUNTIFS(Q$2:Q86,Q86,R$2:R86,R86),1,0),1)</f>
        <v>2</v>
      </c>
      <c r="S87" s="55">
        <f t="shared" si="7"/>
        <v>1</v>
      </c>
      <c r="T87" s="55" t="str">
        <f t="shared" si="5"/>
        <v>Slowbro</v>
      </c>
    </row>
    <row r="88" spans="1:20" x14ac:dyDescent="0.25">
      <c r="A88" s="53">
        <v>87</v>
      </c>
      <c r="B88" s="53" t="s">
        <v>123</v>
      </c>
      <c r="C88" s="53" t="s">
        <v>122</v>
      </c>
      <c r="D88" s="53"/>
      <c r="E88" s="53">
        <v>37</v>
      </c>
      <c r="F88" s="88">
        <f t="shared" si="4"/>
        <v>2</v>
      </c>
      <c r="G88" t="str">
        <f t="shared" si="6"/>
        <v>37_2</v>
      </c>
      <c r="H88" t="str">
        <f>IF(COUNTIFS($G:$G,G88)=1,G88,G88&amp;"-"&amp;COUNTIFS(G$2:G88,G88))</f>
        <v>37_2</v>
      </c>
      <c r="I88" s="92">
        <v>207</v>
      </c>
      <c r="J88" s="92">
        <v>139</v>
      </c>
      <c r="K88" s="92">
        <v>177</v>
      </c>
      <c r="L88" s="53" t="s">
        <v>31</v>
      </c>
      <c r="M88" s="53" t="s">
        <v>124</v>
      </c>
      <c r="N88" s="53">
        <v>0</v>
      </c>
      <c r="O88" s="53">
        <v>3</v>
      </c>
      <c r="Q88" s="55">
        <f>IF(COUNTIFS(Q$2:Q87,Q87)=COUNTIFS($E:$E,Q87),1,0)+Q87</f>
        <v>33</v>
      </c>
      <c r="R88" s="56">
        <f>IF(Q88=Q87,R87+IF(COUNTIFS($G:$G,Q87&amp;"_"&amp;R87)=COUNTIFS(Q$2:Q87,Q87,R$2:R87,R87),1,0),1)</f>
        <v>2</v>
      </c>
      <c r="S88" s="55">
        <f t="shared" si="7"/>
        <v>2</v>
      </c>
      <c r="T88" s="55" t="str">
        <f t="shared" si="5"/>
        <v>Slowking</v>
      </c>
    </row>
    <row r="89" spans="1:20" x14ac:dyDescent="0.25">
      <c r="A89" s="53">
        <v>88</v>
      </c>
      <c r="B89" s="53" t="s">
        <v>125</v>
      </c>
      <c r="C89" s="53"/>
      <c r="D89" s="53" t="s">
        <v>126</v>
      </c>
      <c r="E89" s="53">
        <v>38</v>
      </c>
      <c r="F89" s="88">
        <f t="shared" si="4"/>
        <v>1</v>
      </c>
      <c r="G89" t="str">
        <f t="shared" si="6"/>
        <v>38_1</v>
      </c>
      <c r="H89" t="str">
        <f>IF(COUNTIFS($G:$G,G89)=1,G89,G89&amp;"-"&amp;COUNTIFS(G$2:G89,G89))</f>
        <v>38_1</v>
      </c>
      <c r="I89" s="92">
        <v>190</v>
      </c>
      <c r="J89" s="92">
        <v>135</v>
      </c>
      <c r="K89" s="92">
        <v>90</v>
      </c>
      <c r="L89" s="53" t="s">
        <v>22</v>
      </c>
      <c r="M89" s="53" t="s">
        <v>19</v>
      </c>
      <c r="N89" s="53">
        <v>50</v>
      </c>
      <c r="O89" s="53">
        <v>3</v>
      </c>
      <c r="Q89" s="55">
        <f>IF(COUNTIFS(Q$2:Q88,Q88)=COUNTIFS($E:$E,Q88),1,0)+Q88</f>
        <v>34</v>
      </c>
      <c r="R89" s="56">
        <f>IF(Q89=Q88,R88+IF(COUNTIFS($G:$G,Q88&amp;"_"&amp;R88)=COUNTIFS(Q$2:Q88,Q88,R$2:R88,R88),1,0),1)</f>
        <v>1</v>
      </c>
      <c r="S89" s="55">
        <f t="shared" si="7"/>
        <v>0</v>
      </c>
      <c r="T89" s="55" t="str">
        <f t="shared" si="5"/>
        <v>Magnemite</v>
      </c>
    </row>
    <row r="90" spans="1:20" x14ac:dyDescent="0.25">
      <c r="A90" s="53">
        <v>89</v>
      </c>
      <c r="B90" s="53" t="s">
        <v>126</v>
      </c>
      <c r="C90" s="53" t="s">
        <v>125</v>
      </c>
      <c r="D90" s="53"/>
      <c r="E90" s="53">
        <v>38</v>
      </c>
      <c r="F90" s="88">
        <f t="shared" si="4"/>
        <v>2</v>
      </c>
      <c r="G90" t="str">
        <f t="shared" si="6"/>
        <v>38_2</v>
      </c>
      <c r="H90" t="str">
        <f>IF(COUNTIFS($G:$G,G90)=1,G90,G90&amp;"-"&amp;COUNTIFS(G$2:G90,G90))</f>
        <v>38_2</v>
      </c>
      <c r="I90" s="92">
        <v>233</v>
      </c>
      <c r="J90" s="92">
        <v>190</v>
      </c>
      <c r="K90" s="92">
        <v>172</v>
      </c>
      <c r="L90" s="53" t="s">
        <v>22</v>
      </c>
      <c r="M90" s="53" t="s">
        <v>19</v>
      </c>
      <c r="N90" s="53">
        <v>0</v>
      </c>
      <c r="O90" s="53">
        <v>3</v>
      </c>
      <c r="Q90" s="55">
        <f>IF(COUNTIFS(Q$2:Q89,Q89)=COUNTIFS($E:$E,Q89),1,0)+Q89</f>
        <v>34</v>
      </c>
      <c r="R90" s="56">
        <f>IF(Q90=Q89,R89+IF(COUNTIFS($G:$G,Q89&amp;"_"&amp;R89)=COUNTIFS(Q$2:Q89,Q89,R$2:R89,R89),1,0),1)</f>
        <v>2</v>
      </c>
      <c r="S90" s="55">
        <f t="shared" si="7"/>
        <v>0</v>
      </c>
      <c r="T90" s="55" t="str">
        <f t="shared" si="5"/>
        <v>Magneton</v>
      </c>
    </row>
    <row r="91" spans="1:20" x14ac:dyDescent="0.25">
      <c r="A91" s="53">
        <v>90</v>
      </c>
      <c r="B91" s="53" t="s">
        <v>127</v>
      </c>
      <c r="C91" s="53"/>
      <c r="D91" s="53" t="s">
        <v>128</v>
      </c>
      <c r="E91" s="53">
        <v>39</v>
      </c>
      <c r="F91" s="88">
        <f t="shared" si="4"/>
        <v>1</v>
      </c>
      <c r="G91" t="str">
        <f t="shared" si="6"/>
        <v>39_1</v>
      </c>
      <c r="H91" t="str">
        <f>IF(COUNTIFS($G:$G,G91)=1,G91,G91&amp;"-"&amp;COUNTIFS(G$2:G91,G91))</f>
        <v>39_1</v>
      </c>
      <c r="I91" s="92">
        <v>102</v>
      </c>
      <c r="J91" s="92">
        <v>116</v>
      </c>
      <c r="K91" s="92">
        <v>134</v>
      </c>
      <c r="L91" s="53" t="s">
        <v>31</v>
      </c>
      <c r="M91" s="53" t="s">
        <v>19</v>
      </c>
      <c r="N91" s="53">
        <v>50</v>
      </c>
      <c r="O91" s="53">
        <v>3</v>
      </c>
      <c r="Q91" s="55">
        <f>IF(COUNTIFS(Q$2:Q90,Q90)=COUNTIFS($E:$E,Q90),1,0)+Q90</f>
        <v>35</v>
      </c>
      <c r="R91" s="56">
        <f>IF(Q91=Q90,R90+IF(COUNTIFS($G:$G,Q90&amp;"_"&amp;R90)=COUNTIFS(Q$2:Q90,Q90,R$2:R90,R90),1,0),1)</f>
        <v>1</v>
      </c>
      <c r="S91" s="55">
        <f t="shared" si="7"/>
        <v>0</v>
      </c>
      <c r="T91" s="55" t="str">
        <f t="shared" si="5"/>
        <v>Farfetch'd</v>
      </c>
    </row>
    <row r="92" spans="1:20" x14ac:dyDescent="0.25">
      <c r="A92" s="53">
        <v>91</v>
      </c>
      <c r="B92" s="53" t="s">
        <v>128</v>
      </c>
      <c r="C92" s="53" t="s">
        <v>127</v>
      </c>
      <c r="D92" s="53"/>
      <c r="E92" s="53">
        <v>39</v>
      </c>
      <c r="F92" s="88">
        <f t="shared" si="4"/>
        <v>2</v>
      </c>
      <c r="G92" t="str">
        <f t="shared" si="6"/>
        <v>39_2</v>
      </c>
      <c r="H92" t="str">
        <f>IF(COUNTIFS($G:$G,G92)=1,G92,G92&amp;"-"&amp;COUNTIFS(G$2:G92,G92))</f>
        <v>39_2</v>
      </c>
      <c r="I92" s="92">
        <v>137</v>
      </c>
      <c r="J92" s="92">
        <v>186</v>
      </c>
      <c r="K92" s="92">
        <v>256</v>
      </c>
      <c r="L92" s="53" t="s">
        <v>31</v>
      </c>
      <c r="M92" s="53" t="s">
        <v>124</v>
      </c>
      <c r="N92" s="53">
        <v>0</v>
      </c>
      <c r="O92" s="53">
        <v>3</v>
      </c>
      <c r="Q92" s="55">
        <f>IF(COUNTIFS(Q$2:Q91,Q91)=COUNTIFS($E:$E,Q91),1,0)+Q91</f>
        <v>36</v>
      </c>
      <c r="R92" s="56">
        <f>IF(Q92=Q91,R91+IF(COUNTIFS($G:$G,Q91&amp;"_"&amp;R91)=COUNTIFS(Q$2:Q91,Q91,R$2:R91,R91),1,0),1)</f>
        <v>1</v>
      </c>
      <c r="S92" s="55">
        <f t="shared" si="7"/>
        <v>0</v>
      </c>
      <c r="T92" s="55" t="str">
        <f t="shared" si="5"/>
        <v>Doduo</v>
      </c>
    </row>
    <row r="93" spans="1:20" x14ac:dyDescent="0.25">
      <c r="A93" s="53">
        <v>92</v>
      </c>
      <c r="B93" s="53" t="s">
        <v>129</v>
      </c>
      <c r="C93" s="53"/>
      <c r="D93" s="53" t="s">
        <v>130</v>
      </c>
      <c r="E93" s="53">
        <v>40</v>
      </c>
      <c r="F93" s="88">
        <f t="shared" si="4"/>
        <v>1</v>
      </c>
      <c r="G93" t="str">
        <f t="shared" si="6"/>
        <v>40_1</v>
      </c>
      <c r="H93" t="str">
        <f>IF(COUNTIFS($G:$G,G93)=1,G93,G93&amp;"-"&amp;COUNTIFS(G$2:G93,G93))</f>
        <v>40_1</v>
      </c>
      <c r="I93" s="92">
        <v>102</v>
      </c>
      <c r="J93" s="92">
        <v>186</v>
      </c>
      <c r="K93" s="92">
        <v>67</v>
      </c>
      <c r="L93" s="53" t="s">
        <v>131</v>
      </c>
      <c r="M93" s="53" t="s">
        <v>22</v>
      </c>
      <c r="N93" s="53">
        <v>25</v>
      </c>
      <c r="O93" s="53">
        <v>3</v>
      </c>
      <c r="Q93" s="55">
        <f>IF(COUNTIFS(Q$2:Q92,Q92)=COUNTIFS($E:$E,Q92),1,0)+Q92</f>
        <v>36</v>
      </c>
      <c r="R93" s="56">
        <f>IF(Q93=Q92,R92+IF(COUNTIFS($G:$G,Q92&amp;"_"&amp;R92)=COUNTIFS(Q$2:Q92,Q92,R$2:R92,R92),1,0),1)</f>
        <v>2</v>
      </c>
      <c r="S93" s="55">
        <f t="shared" si="7"/>
        <v>0</v>
      </c>
      <c r="T93" s="55" t="str">
        <f t="shared" si="5"/>
        <v>Dodrio</v>
      </c>
    </row>
    <row r="94" spans="1:20" x14ac:dyDescent="0.25">
      <c r="A94" s="53">
        <v>93</v>
      </c>
      <c r="B94" s="53" t="s">
        <v>130</v>
      </c>
      <c r="C94" s="53" t="s">
        <v>129</v>
      </c>
      <c r="D94" s="53" t="s">
        <v>132</v>
      </c>
      <c r="E94" s="53">
        <v>40</v>
      </c>
      <c r="F94" s="88">
        <f t="shared" si="4"/>
        <v>2</v>
      </c>
      <c r="G94" t="str">
        <f t="shared" si="6"/>
        <v>40_2</v>
      </c>
      <c r="H94" t="str">
        <f>IF(COUNTIFS($G:$G,G94)=1,G94,G94&amp;"-"&amp;COUNTIFS(G$2:G94,G94))</f>
        <v>40_2</v>
      </c>
      <c r="I94" s="92">
        <v>128</v>
      </c>
      <c r="J94" s="92">
        <v>223</v>
      </c>
      <c r="K94" s="92">
        <v>107</v>
      </c>
      <c r="L94" s="53" t="s">
        <v>131</v>
      </c>
      <c r="M94" s="53" t="s">
        <v>22</v>
      </c>
      <c r="N94" s="53">
        <v>100</v>
      </c>
      <c r="O94" s="53">
        <v>3</v>
      </c>
      <c r="Q94" s="55">
        <f>IF(COUNTIFS(Q$2:Q93,Q93)=COUNTIFS($E:$E,Q93),1,0)+Q93</f>
        <v>37</v>
      </c>
      <c r="R94" s="56">
        <f>IF(Q94=Q93,R93+IF(COUNTIFS($G:$G,Q93&amp;"_"&amp;R93)=COUNTIFS(Q$2:Q93,Q93,R$2:R93,R93),1,0),1)</f>
        <v>1</v>
      </c>
      <c r="S94" s="55">
        <f t="shared" si="7"/>
        <v>0</v>
      </c>
      <c r="T94" s="55" t="str">
        <f t="shared" si="5"/>
        <v>Seel</v>
      </c>
    </row>
    <row r="95" spans="1:20" x14ac:dyDescent="0.25">
      <c r="A95" s="53">
        <v>94</v>
      </c>
      <c r="B95" s="53" t="s">
        <v>132</v>
      </c>
      <c r="C95" s="53" t="s">
        <v>130</v>
      </c>
      <c r="D95" s="53"/>
      <c r="E95" s="53">
        <v>40</v>
      </c>
      <c r="F95" s="88">
        <f t="shared" si="4"/>
        <v>3</v>
      </c>
      <c r="G95" t="str">
        <f t="shared" si="6"/>
        <v>40_3</v>
      </c>
      <c r="H95" t="str">
        <f>IF(COUNTIFS($G:$G,G95)=1,G95,G95&amp;"-"&amp;COUNTIFS(G$2:G95,G95))</f>
        <v>40_3</v>
      </c>
      <c r="I95" s="92">
        <v>155</v>
      </c>
      <c r="J95" s="92">
        <v>261</v>
      </c>
      <c r="K95" s="92">
        <v>149</v>
      </c>
      <c r="L95" s="53" t="s">
        <v>131</v>
      </c>
      <c r="M95" s="53" t="s">
        <v>22</v>
      </c>
      <c r="N95" s="53">
        <v>0</v>
      </c>
      <c r="O95" s="53">
        <v>3</v>
      </c>
      <c r="Q95" s="55">
        <f>IF(COUNTIFS(Q$2:Q94,Q94)=COUNTIFS($E:$E,Q94),1,0)+Q94</f>
        <v>37</v>
      </c>
      <c r="R95" s="56">
        <f>IF(Q95=Q94,R94+IF(COUNTIFS($G:$G,Q94&amp;"_"&amp;R94)=COUNTIFS(Q$2:Q94,Q94,R$2:R94,R94),1,0),1)</f>
        <v>2</v>
      </c>
      <c r="S95" s="55">
        <f t="shared" si="7"/>
        <v>0</v>
      </c>
      <c r="T95" s="55" t="str">
        <f t="shared" si="5"/>
        <v>Dewgong</v>
      </c>
    </row>
    <row r="96" spans="1:20" x14ac:dyDescent="0.25">
      <c r="A96" s="53">
        <v>95</v>
      </c>
      <c r="B96" s="53" t="s">
        <v>133</v>
      </c>
      <c r="C96" s="53"/>
      <c r="D96" s="53" t="s">
        <v>134</v>
      </c>
      <c r="E96" s="53">
        <v>41</v>
      </c>
      <c r="F96" s="88">
        <f t="shared" si="4"/>
        <v>1</v>
      </c>
      <c r="G96" t="str">
        <f t="shared" si="6"/>
        <v>41_1</v>
      </c>
      <c r="H96" t="str">
        <f>IF(COUNTIFS($G:$G,G96)=1,G96,G96&amp;"-"&amp;COUNTIFS(G$2:G96,G96))</f>
        <v>41_1</v>
      </c>
      <c r="I96" s="92">
        <v>111</v>
      </c>
      <c r="J96" s="92">
        <v>85</v>
      </c>
      <c r="K96" s="92">
        <v>232</v>
      </c>
      <c r="L96" s="53" t="s">
        <v>110</v>
      </c>
      <c r="M96" s="53" t="s">
        <v>56</v>
      </c>
      <c r="N96" s="53">
        <v>50</v>
      </c>
      <c r="O96" s="53">
        <v>5</v>
      </c>
      <c r="Q96" s="55">
        <f>IF(COUNTIFS(Q$2:Q95,Q95)=COUNTIFS($E:$E,Q95),1,0)+Q95</f>
        <v>38</v>
      </c>
      <c r="R96" s="56">
        <f>IF(Q96=Q95,R95+IF(COUNTIFS($G:$G,Q95&amp;"_"&amp;R95)=COUNTIFS(Q$2:Q95,Q95,R$2:R95,R95),1,0),1)</f>
        <v>1</v>
      </c>
      <c r="S96" s="55">
        <f t="shared" si="7"/>
        <v>0</v>
      </c>
      <c r="T96" s="55" t="str">
        <f t="shared" si="5"/>
        <v>Grimer</v>
      </c>
    </row>
    <row r="97" spans="1:20" x14ac:dyDescent="0.25">
      <c r="A97" s="53">
        <v>96</v>
      </c>
      <c r="B97" s="53" t="s">
        <v>135</v>
      </c>
      <c r="C97" s="53"/>
      <c r="D97" s="53" t="s">
        <v>136</v>
      </c>
      <c r="E97" s="53">
        <v>42</v>
      </c>
      <c r="F97" s="88">
        <f t="shared" si="4"/>
        <v>1</v>
      </c>
      <c r="G97" t="str">
        <f t="shared" si="6"/>
        <v>42_1</v>
      </c>
      <c r="H97" t="str">
        <f>IF(COUNTIFS($G:$G,G97)=1,G97,G97&amp;"-"&amp;COUNTIFS(G$2:G97,G97))</f>
        <v>42_1</v>
      </c>
      <c r="I97" s="92">
        <v>155</v>
      </c>
      <c r="J97" s="92">
        <v>89</v>
      </c>
      <c r="K97" s="92">
        <v>136</v>
      </c>
      <c r="L97" s="53" t="s">
        <v>98</v>
      </c>
      <c r="M97" s="53" t="s">
        <v>19</v>
      </c>
      <c r="N97" s="53">
        <v>50</v>
      </c>
      <c r="O97" s="53">
        <v>3</v>
      </c>
      <c r="Q97" s="55">
        <f>IF(COUNTIFS(Q$2:Q96,Q96)=COUNTIFS($E:$E,Q96),1,0)+Q96</f>
        <v>38</v>
      </c>
      <c r="R97" s="56">
        <f>IF(Q97=Q96,R96+IF(COUNTIFS($G:$G,Q96&amp;"_"&amp;R96)=COUNTIFS(Q$2:Q96,Q96,R$2:R96,R96),1,0),1)</f>
        <v>2</v>
      </c>
      <c r="S97" s="55">
        <f t="shared" si="7"/>
        <v>0</v>
      </c>
      <c r="T97" s="55" t="str">
        <f t="shared" si="5"/>
        <v>Muk</v>
      </c>
    </row>
    <row r="98" spans="1:20" x14ac:dyDescent="0.25">
      <c r="A98" s="53">
        <v>97</v>
      </c>
      <c r="B98" s="53" t="s">
        <v>136</v>
      </c>
      <c r="C98" s="53" t="s">
        <v>135</v>
      </c>
      <c r="D98" s="53"/>
      <c r="E98" s="53">
        <v>42</v>
      </c>
      <c r="F98" s="88">
        <f t="shared" si="4"/>
        <v>2</v>
      </c>
      <c r="G98" t="str">
        <f t="shared" si="6"/>
        <v>42_2</v>
      </c>
      <c r="H98" t="str">
        <f>IF(COUNTIFS($G:$G,G98)=1,G98,G98&amp;"-"&amp;COUNTIFS(G$2:G98,G98))</f>
        <v>42_2</v>
      </c>
      <c r="I98" s="92">
        <v>198</v>
      </c>
      <c r="J98" s="92">
        <v>144</v>
      </c>
      <c r="K98" s="92">
        <v>193</v>
      </c>
      <c r="L98" s="53" t="s">
        <v>98</v>
      </c>
      <c r="M98" s="53" t="s">
        <v>19</v>
      </c>
      <c r="N98" s="53">
        <v>0</v>
      </c>
      <c r="O98" s="53">
        <v>3</v>
      </c>
      <c r="Q98" s="55">
        <f>IF(COUNTIFS(Q$2:Q97,Q97)=COUNTIFS($E:$E,Q97),1,0)+Q97</f>
        <v>39</v>
      </c>
      <c r="R98" s="56">
        <f>IF(Q98=Q97,R97+IF(COUNTIFS($G:$G,Q97&amp;"_"&amp;R97)=COUNTIFS(Q$2:Q97,Q97,R$2:R97,R97),1,0),1)</f>
        <v>1</v>
      </c>
      <c r="S98" s="55">
        <f t="shared" si="7"/>
        <v>0</v>
      </c>
      <c r="T98" s="55" t="str">
        <f t="shared" si="5"/>
        <v>Shellder</v>
      </c>
    </row>
    <row r="99" spans="1:20" x14ac:dyDescent="0.25">
      <c r="A99" s="53">
        <v>98</v>
      </c>
      <c r="B99" s="53" t="s">
        <v>137</v>
      </c>
      <c r="C99" s="53"/>
      <c r="D99" s="53" t="s">
        <v>138</v>
      </c>
      <c r="E99" s="53">
        <v>43</v>
      </c>
      <c r="F99" s="88">
        <f t="shared" si="4"/>
        <v>1</v>
      </c>
      <c r="G99" t="str">
        <f t="shared" si="6"/>
        <v>43_1</v>
      </c>
      <c r="H99" t="str">
        <f>IF(COUNTIFS($G:$G,G99)=1,G99,G99&amp;"-"&amp;COUNTIFS(G$2:G99,G99))</f>
        <v>43_1</v>
      </c>
      <c r="I99" s="92">
        <v>102</v>
      </c>
      <c r="J99" s="92">
        <v>181</v>
      </c>
      <c r="K99" s="92">
        <v>124</v>
      </c>
      <c r="L99" s="53" t="s">
        <v>31</v>
      </c>
      <c r="M99" s="53" t="s">
        <v>19</v>
      </c>
      <c r="N99" s="53">
        <v>50</v>
      </c>
      <c r="O99" s="53">
        <v>3</v>
      </c>
      <c r="Q99" s="55">
        <f>IF(COUNTIFS(Q$2:Q98,Q98)=COUNTIFS($E:$E,Q98),1,0)+Q98</f>
        <v>39</v>
      </c>
      <c r="R99" s="56">
        <f>IF(Q99=Q98,R98+IF(COUNTIFS($G:$G,Q98&amp;"_"&amp;R98)=COUNTIFS(Q$2:Q98,Q98,R$2:R98,R98),1,0),1)</f>
        <v>2</v>
      </c>
      <c r="S99" s="55">
        <f t="shared" si="7"/>
        <v>0</v>
      </c>
      <c r="T99" s="55" t="str">
        <f t="shared" si="5"/>
        <v>Cloyster</v>
      </c>
    </row>
    <row r="100" spans="1:20" x14ac:dyDescent="0.25">
      <c r="A100" s="53">
        <v>99</v>
      </c>
      <c r="B100" s="53" t="s">
        <v>138</v>
      </c>
      <c r="C100" s="53" t="s">
        <v>137</v>
      </c>
      <c r="D100" s="53"/>
      <c r="E100" s="53">
        <v>43</v>
      </c>
      <c r="F100" s="88">
        <f t="shared" si="4"/>
        <v>2</v>
      </c>
      <c r="G100" t="str">
        <f t="shared" si="6"/>
        <v>43_2</v>
      </c>
      <c r="H100" t="str">
        <f>IF(COUNTIFS($G:$G,G100)=1,G100,G100&amp;"-"&amp;COUNTIFS(G$2:G100,G100))</f>
        <v>43_2</v>
      </c>
      <c r="I100" s="92">
        <v>146</v>
      </c>
      <c r="J100" s="92">
        <v>240</v>
      </c>
      <c r="K100" s="92">
        <v>181</v>
      </c>
      <c r="L100" s="53" t="s">
        <v>31</v>
      </c>
      <c r="M100" s="53" t="s">
        <v>19</v>
      </c>
      <c r="N100" s="53">
        <v>0</v>
      </c>
      <c r="O100" s="53">
        <v>3</v>
      </c>
      <c r="Q100" s="55">
        <f>IF(COUNTIFS(Q$2:Q99,Q99)=COUNTIFS($E:$E,Q99),1,0)+Q99</f>
        <v>40</v>
      </c>
      <c r="R100" s="56">
        <f>IF(Q100=Q99,R99+IF(COUNTIFS($G:$G,Q99&amp;"_"&amp;R99)=COUNTIFS(Q$2:Q99,Q99,R$2:R99,R99),1,0),1)</f>
        <v>1</v>
      </c>
      <c r="S100" s="55">
        <f t="shared" si="7"/>
        <v>0</v>
      </c>
      <c r="T100" s="55" t="str">
        <f t="shared" si="5"/>
        <v>Gastly</v>
      </c>
    </row>
    <row r="101" spans="1:20" x14ac:dyDescent="0.25">
      <c r="A101" s="53">
        <v>100</v>
      </c>
      <c r="B101" s="53" t="s">
        <v>139</v>
      </c>
      <c r="C101" s="53"/>
      <c r="D101" s="53" t="s">
        <v>140</v>
      </c>
      <c r="E101" s="53">
        <v>44</v>
      </c>
      <c r="F101" s="88">
        <f t="shared" si="4"/>
        <v>1</v>
      </c>
      <c r="G101" t="str">
        <f t="shared" si="6"/>
        <v>44_1</v>
      </c>
      <c r="H101" t="str">
        <f>IF(COUNTIFS($G:$G,G101)=1,G101,G101&amp;"-"&amp;COUNTIFS(G$2:G101,G101))</f>
        <v>44_1</v>
      </c>
      <c r="I101" s="92">
        <v>120</v>
      </c>
      <c r="J101" s="92">
        <v>109</v>
      </c>
      <c r="K101" s="92">
        <v>111</v>
      </c>
      <c r="L101" s="53" t="s">
        <v>53</v>
      </c>
      <c r="M101" s="53" t="s">
        <v>19</v>
      </c>
      <c r="N101" s="53">
        <v>50</v>
      </c>
      <c r="O101" s="53">
        <v>3</v>
      </c>
      <c r="Q101" s="55">
        <f>IF(COUNTIFS(Q$2:Q100,Q100)=COUNTIFS($E:$E,Q100),1,0)+Q100</f>
        <v>40</v>
      </c>
      <c r="R101" s="56">
        <f>IF(Q101=Q100,R100+IF(COUNTIFS($G:$G,Q100&amp;"_"&amp;R100)=COUNTIFS(Q$2:Q100,Q100,R$2:R100,R100),1,0),1)</f>
        <v>2</v>
      </c>
      <c r="S101" s="55">
        <f t="shared" si="7"/>
        <v>0</v>
      </c>
      <c r="T101" s="55" t="str">
        <f t="shared" si="5"/>
        <v>Haunter</v>
      </c>
    </row>
    <row r="102" spans="1:20" x14ac:dyDescent="0.25">
      <c r="A102" s="53">
        <v>101</v>
      </c>
      <c r="B102" s="53" t="s">
        <v>140</v>
      </c>
      <c r="C102" s="53" t="s">
        <v>139</v>
      </c>
      <c r="D102" s="53"/>
      <c r="E102" s="53">
        <v>44</v>
      </c>
      <c r="F102" s="88">
        <f t="shared" si="4"/>
        <v>2</v>
      </c>
      <c r="G102" t="str">
        <f t="shared" si="6"/>
        <v>44_2</v>
      </c>
      <c r="H102" t="str">
        <f>IF(COUNTIFS($G:$G,G102)=1,G102,G102&amp;"-"&amp;COUNTIFS(G$2:G102,G102))</f>
        <v>44_2</v>
      </c>
      <c r="I102" s="92">
        <v>155</v>
      </c>
      <c r="J102" s="92">
        <v>173</v>
      </c>
      <c r="K102" s="92">
        <v>173</v>
      </c>
      <c r="L102" s="53" t="s">
        <v>53</v>
      </c>
      <c r="M102" s="53" t="s">
        <v>19</v>
      </c>
      <c r="N102" s="53">
        <v>0</v>
      </c>
      <c r="O102" s="53">
        <v>3</v>
      </c>
      <c r="Q102" s="55">
        <f>IF(COUNTIFS(Q$2:Q101,Q101)=COUNTIFS($E:$E,Q101),1,0)+Q101</f>
        <v>40</v>
      </c>
      <c r="R102" s="56">
        <f>IF(Q102=Q101,R101+IF(COUNTIFS($G:$G,Q101&amp;"_"&amp;R101)=COUNTIFS(Q$2:Q101,Q101,R$2:R101,R101),1,0),1)</f>
        <v>3</v>
      </c>
      <c r="S102" s="55">
        <f t="shared" si="7"/>
        <v>0</v>
      </c>
      <c r="T102" s="55" t="str">
        <f t="shared" si="5"/>
        <v>Gengar</v>
      </c>
    </row>
    <row r="103" spans="1:20" x14ac:dyDescent="0.25">
      <c r="A103" s="53">
        <v>102</v>
      </c>
      <c r="B103" s="53" t="s">
        <v>141</v>
      </c>
      <c r="C103" s="53"/>
      <c r="D103" s="53" t="s">
        <v>142</v>
      </c>
      <c r="E103" s="53">
        <v>45</v>
      </c>
      <c r="F103" s="88">
        <f t="shared" si="4"/>
        <v>1</v>
      </c>
      <c r="G103" t="str">
        <f t="shared" si="6"/>
        <v>45_1</v>
      </c>
      <c r="H103" t="str">
        <f>IF(COUNTIFS($G:$G,G103)=1,G103,G103&amp;"-"&amp;COUNTIFS(G$2:G103,G103))</f>
        <v>45_1</v>
      </c>
      <c r="I103" s="92">
        <v>155</v>
      </c>
      <c r="J103" s="92">
        <v>107</v>
      </c>
      <c r="K103" s="92">
        <v>125</v>
      </c>
      <c r="L103" s="53" t="s">
        <v>21</v>
      </c>
      <c r="M103" s="53" t="s">
        <v>98</v>
      </c>
      <c r="N103" s="53">
        <v>50</v>
      </c>
      <c r="O103" s="53">
        <v>3</v>
      </c>
      <c r="Q103" s="55">
        <f>IF(COUNTIFS(Q$2:Q102,Q102)=COUNTIFS($E:$E,Q102),1,0)+Q102</f>
        <v>41</v>
      </c>
      <c r="R103" s="56">
        <f>IF(Q103=Q102,R102+IF(COUNTIFS($G:$G,Q102&amp;"_"&amp;R102)=COUNTIFS(Q$2:Q102,Q102,R$2:R102,R102),1,0),1)</f>
        <v>1</v>
      </c>
      <c r="S103" s="55">
        <f t="shared" si="7"/>
        <v>0</v>
      </c>
      <c r="T103" s="55" t="str">
        <f t="shared" si="5"/>
        <v>Onix</v>
      </c>
    </row>
    <row r="104" spans="1:20" x14ac:dyDescent="0.25">
      <c r="A104" s="53">
        <v>103</v>
      </c>
      <c r="B104" s="53" t="s">
        <v>142</v>
      </c>
      <c r="C104" s="53" t="s">
        <v>141</v>
      </c>
      <c r="D104" s="53"/>
      <c r="E104" s="53">
        <v>45</v>
      </c>
      <c r="F104" s="88">
        <f t="shared" si="4"/>
        <v>2</v>
      </c>
      <c r="G104" t="str">
        <f t="shared" si="6"/>
        <v>45_2</v>
      </c>
      <c r="H104" t="str">
        <f>IF(COUNTIFS($G:$G,G104)=1,G104,G104&amp;"-"&amp;COUNTIFS(G$2:G104,G104))</f>
        <v>45_2</v>
      </c>
      <c r="I104" s="92">
        <v>216</v>
      </c>
      <c r="J104" s="92">
        <v>233</v>
      </c>
      <c r="K104" s="92">
        <v>149</v>
      </c>
      <c r="L104" s="53" t="s">
        <v>21</v>
      </c>
      <c r="M104" s="53" t="s">
        <v>98</v>
      </c>
      <c r="N104" s="53">
        <v>0</v>
      </c>
      <c r="O104" s="53">
        <v>3</v>
      </c>
      <c r="Q104" s="55">
        <f>IF(COUNTIFS(Q$2:Q103,Q103)=COUNTIFS($E:$E,Q103),1,0)+Q103</f>
        <v>41</v>
      </c>
      <c r="R104" s="56">
        <f>IF(Q104=Q103,R103+IF(COUNTIFS($G:$G,Q103&amp;"_"&amp;R103)=COUNTIFS(Q$2:Q103,Q103,R$2:R103,R103),1,0),1)</f>
        <v>2</v>
      </c>
      <c r="S104" s="55">
        <f t="shared" si="7"/>
        <v>0</v>
      </c>
      <c r="T104" s="55" t="str">
        <f t="shared" si="5"/>
        <v>Steelix</v>
      </c>
    </row>
    <row r="105" spans="1:20" x14ac:dyDescent="0.25">
      <c r="A105" s="53">
        <v>104</v>
      </c>
      <c r="B105" s="53" t="s">
        <v>143</v>
      </c>
      <c r="C105" s="53"/>
      <c r="D105" s="53" t="s">
        <v>144</v>
      </c>
      <c r="E105" s="53">
        <v>46</v>
      </c>
      <c r="F105" s="88">
        <f t="shared" si="4"/>
        <v>1</v>
      </c>
      <c r="G105" t="str">
        <f t="shared" si="6"/>
        <v>46_1</v>
      </c>
      <c r="H105" t="str">
        <f>IF(COUNTIFS($G:$G,G105)=1,G105,G105&amp;"-"&amp;COUNTIFS(G$2:G105,G105))</f>
        <v>46_1</v>
      </c>
      <c r="I105" s="92">
        <v>137</v>
      </c>
      <c r="J105" s="92">
        <v>90</v>
      </c>
      <c r="K105" s="92">
        <v>144</v>
      </c>
      <c r="L105" s="53" t="s">
        <v>56</v>
      </c>
      <c r="M105" s="53" t="s">
        <v>19</v>
      </c>
      <c r="N105" s="53">
        <v>50</v>
      </c>
      <c r="O105" s="53">
        <v>3</v>
      </c>
      <c r="Q105" s="55">
        <f>IF(COUNTIFS(Q$2:Q104,Q104)=COUNTIFS($E:$E,Q104),1,0)+Q104</f>
        <v>42</v>
      </c>
      <c r="R105" s="56">
        <f>IF(Q105=Q104,R104+IF(COUNTIFS($G:$G,Q104&amp;"_"&amp;R104)=COUNTIFS(Q$2:Q104,Q104,R$2:R104,R104),1,0),1)</f>
        <v>1</v>
      </c>
      <c r="S105" s="55">
        <f t="shared" si="7"/>
        <v>0</v>
      </c>
      <c r="T105" s="55" t="str">
        <f t="shared" si="5"/>
        <v>Drowzee</v>
      </c>
    </row>
    <row r="106" spans="1:20" x14ac:dyDescent="0.25">
      <c r="A106" s="53">
        <v>105</v>
      </c>
      <c r="B106" s="53" t="s">
        <v>144</v>
      </c>
      <c r="C106" s="53" t="s">
        <v>143</v>
      </c>
      <c r="D106" s="53"/>
      <c r="E106" s="53">
        <v>46</v>
      </c>
      <c r="F106" s="88">
        <f t="shared" si="4"/>
        <v>2</v>
      </c>
      <c r="G106" t="str">
        <f t="shared" si="6"/>
        <v>46_2</v>
      </c>
      <c r="H106" t="str">
        <f>IF(COUNTIFS($G:$G,G106)=1,G106,G106&amp;"-"&amp;COUNTIFS(G$2:G106,G106))</f>
        <v>46_2</v>
      </c>
      <c r="I106" s="92">
        <v>155</v>
      </c>
      <c r="J106" s="92">
        <v>144</v>
      </c>
      <c r="K106" s="92">
        <v>186</v>
      </c>
      <c r="L106" s="53" t="s">
        <v>56</v>
      </c>
      <c r="M106" s="53" t="s">
        <v>19</v>
      </c>
      <c r="N106" s="53">
        <v>0</v>
      </c>
      <c r="O106" s="53">
        <v>3</v>
      </c>
      <c r="Q106" s="55">
        <f>IF(COUNTIFS(Q$2:Q105,Q105)=COUNTIFS($E:$E,Q105),1,0)+Q105</f>
        <v>42</v>
      </c>
      <c r="R106" s="56">
        <f>IF(Q106=Q105,R105+IF(COUNTIFS($G:$G,Q105&amp;"_"&amp;R105)=COUNTIFS(Q$2:Q105,Q105,R$2:R105,R105),1,0),1)</f>
        <v>2</v>
      </c>
      <c r="S106" s="55">
        <f t="shared" si="7"/>
        <v>0</v>
      </c>
      <c r="T106" s="55" t="str">
        <f t="shared" si="5"/>
        <v>Hypno</v>
      </c>
    </row>
    <row r="107" spans="1:20" x14ac:dyDescent="0.25">
      <c r="A107" s="53">
        <v>106</v>
      </c>
      <c r="B107" s="53" t="s">
        <v>145</v>
      </c>
      <c r="C107" s="53" t="s">
        <v>276</v>
      </c>
      <c r="D107" s="53"/>
      <c r="E107" s="53">
        <v>121</v>
      </c>
      <c r="F107" s="88">
        <f t="shared" si="4"/>
        <v>2</v>
      </c>
      <c r="G107" t="str">
        <f t="shared" si="6"/>
        <v>121_2</v>
      </c>
      <c r="H107" t="str">
        <f>IF(COUNTIFS($G:$G,G107)=1,G107,G107&amp;"-"&amp;COUNTIFS(G$2:G107,G107))</f>
        <v>121_2-1</v>
      </c>
      <c r="I107" s="92">
        <v>137</v>
      </c>
      <c r="J107" s="92">
        <v>224</v>
      </c>
      <c r="K107" s="92">
        <v>181</v>
      </c>
      <c r="L107" s="53" t="s">
        <v>90</v>
      </c>
      <c r="M107" s="53" t="s">
        <v>19</v>
      </c>
      <c r="N107" s="53">
        <v>0</v>
      </c>
      <c r="O107" s="53">
        <v>5</v>
      </c>
      <c r="Q107" s="55">
        <f>IF(COUNTIFS(Q$2:Q106,Q106)=COUNTIFS($E:$E,Q106),1,0)+Q106</f>
        <v>43</v>
      </c>
      <c r="R107" s="56">
        <f>IF(Q107=Q106,R106+IF(COUNTIFS($G:$G,Q106&amp;"_"&amp;R106)=COUNTIFS(Q$2:Q106,Q106,R$2:R106,R106),1,0),1)</f>
        <v>1</v>
      </c>
      <c r="S107" s="55">
        <f t="shared" si="7"/>
        <v>0</v>
      </c>
      <c r="T107" s="55" t="str">
        <f t="shared" si="5"/>
        <v>Krabby</v>
      </c>
    </row>
    <row r="108" spans="1:20" x14ac:dyDescent="0.25">
      <c r="A108" s="53">
        <v>107</v>
      </c>
      <c r="B108" s="53" t="s">
        <v>146</v>
      </c>
      <c r="C108" s="53" t="s">
        <v>276</v>
      </c>
      <c r="D108" s="53"/>
      <c r="E108" s="53">
        <v>121</v>
      </c>
      <c r="F108" s="88">
        <f t="shared" si="4"/>
        <v>2</v>
      </c>
      <c r="G108" t="str">
        <f t="shared" si="6"/>
        <v>121_2</v>
      </c>
      <c r="H108" t="str">
        <f>IF(COUNTIFS($G:$G,G108)=1,G108,G108&amp;"-"&amp;COUNTIFS(G$2:G108,G108))</f>
        <v>121_2-2</v>
      </c>
      <c r="I108" s="92">
        <v>137</v>
      </c>
      <c r="J108" s="92">
        <v>193</v>
      </c>
      <c r="K108" s="92">
        <v>197</v>
      </c>
      <c r="L108" s="53" t="s">
        <v>90</v>
      </c>
      <c r="M108" s="53" t="s">
        <v>19</v>
      </c>
      <c r="N108" s="53">
        <v>0</v>
      </c>
      <c r="O108" s="53">
        <v>5</v>
      </c>
      <c r="Q108" s="55">
        <f>IF(COUNTIFS(Q$2:Q107,Q107)=COUNTIFS($E:$E,Q107),1,0)+Q107</f>
        <v>43</v>
      </c>
      <c r="R108" s="56">
        <f>IF(Q108=Q107,R107+IF(COUNTIFS($G:$G,Q107&amp;"_"&amp;R107)=COUNTIFS(Q$2:Q107,Q107,R$2:R107,R107),1,0),1)</f>
        <v>2</v>
      </c>
      <c r="S108" s="55">
        <f t="shared" si="7"/>
        <v>0</v>
      </c>
      <c r="T108" s="55" t="str">
        <f t="shared" si="5"/>
        <v>Kingler</v>
      </c>
    </row>
    <row r="109" spans="1:20" x14ac:dyDescent="0.25">
      <c r="A109" s="53">
        <v>108</v>
      </c>
      <c r="B109" s="53" t="s">
        <v>147</v>
      </c>
      <c r="C109" s="53"/>
      <c r="D109" s="53"/>
      <c r="E109" s="53">
        <v>47</v>
      </c>
      <c r="F109" s="88">
        <f t="shared" si="4"/>
        <v>1</v>
      </c>
      <c r="G109" t="str">
        <f t="shared" si="6"/>
        <v>47_1</v>
      </c>
      <c r="H109" t="str">
        <f>IF(COUNTIFS($G:$G,G109)=1,G109,G109&amp;"-"&amp;COUNTIFS(G$2:G109,G109))</f>
        <v>47_1</v>
      </c>
      <c r="I109" s="92">
        <v>207</v>
      </c>
      <c r="J109" s="92">
        <v>108</v>
      </c>
      <c r="K109" s="92">
        <v>137</v>
      </c>
      <c r="L109" s="53" t="s">
        <v>42</v>
      </c>
      <c r="M109" s="53" t="s">
        <v>19</v>
      </c>
      <c r="N109" s="53">
        <v>0</v>
      </c>
      <c r="O109" s="53">
        <v>3</v>
      </c>
      <c r="Q109" s="55">
        <f>IF(COUNTIFS(Q$2:Q108,Q108)=COUNTIFS($E:$E,Q108),1,0)+Q108</f>
        <v>44</v>
      </c>
      <c r="R109" s="56">
        <f>IF(Q109=Q108,R108+IF(COUNTIFS($G:$G,Q108&amp;"_"&amp;R108)=COUNTIFS(Q$2:Q108,Q108,R$2:R108,R108),1,0),1)</f>
        <v>1</v>
      </c>
      <c r="S109" s="55">
        <f t="shared" si="7"/>
        <v>0</v>
      </c>
      <c r="T109" s="55" t="str">
        <f t="shared" si="5"/>
        <v>Voltorb</v>
      </c>
    </row>
    <row r="110" spans="1:20" x14ac:dyDescent="0.25">
      <c r="A110" s="53">
        <v>109</v>
      </c>
      <c r="B110" s="53" t="s">
        <v>148</v>
      </c>
      <c r="C110" s="53"/>
      <c r="D110" s="53" t="s">
        <v>149</v>
      </c>
      <c r="E110" s="53">
        <v>48</v>
      </c>
      <c r="F110" s="88">
        <f t="shared" si="4"/>
        <v>1</v>
      </c>
      <c r="G110" t="str">
        <f t="shared" si="6"/>
        <v>48_1</v>
      </c>
      <c r="H110" t="str">
        <f>IF(COUNTIFS($G:$G,G110)=1,G110,G110&amp;"-"&amp;COUNTIFS(G$2:G110,G110))</f>
        <v>48_1</v>
      </c>
      <c r="I110" s="92">
        <v>120</v>
      </c>
      <c r="J110" s="92">
        <v>119</v>
      </c>
      <c r="K110" s="92">
        <v>141</v>
      </c>
      <c r="L110" s="53" t="s">
        <v>22</v>
      </c>
      <c r="M110" s="53" t="s">
        <v>19</v>
      </c>
      <c r="N110" s="53">
        <v>50</v>
      </c>
      <c r="O110" s="53">
        <v>3</v>
      </c>
      <c r="Q110" s="55">
        <f>IF(COUNTIFS(Q$2:Q109,Q109)=COUNTIFS($E:$E,Q109),1,0)+Q109</f>
        <v>44</v>
      </c>
      <c r="R110" s="56">
        <f>IF(Q110=Q109,R109+IF(COUNTIFS($G:$G,Q109&amp;"_"&amp;R109)=COUNTIFS(Q$2:Q109,Q109,R$2:R109,R109),1,0),1)</f>
        <v>2</v>
      </c>
      <c r="S110" s="55">
        <f t="shared" si="7"/>
        <v>0</v>
      </c>
      <c r="T110" s="55" t="str">
        <f t="shared" si="5"/>
        <v>Electrode</v>
      </c>
    </row>
    <row r="111" spans="1:20" x14ac:dyDescent="0.25">
      <c r="A111" s="53">
        <v>110</v>
      </c>
      <c r="B111" s="53" t="s">
        <v>149</v>
      </c>
      <c r="C111" s="53" t="s">
        <v>148</v>
      </c>
      <c r="D111" s="53"/>
      <c r="E111" s="53">
        <v>48</v>
      </c>
      <c r="F111" s="88">
        <f t="shared" si="4"/>
        <v>2</v>
      </c>
      <c r="G111" t="str">
        <f t="shared" si="6"/>
        <v>48_2</v>
      </c>
      <c r="H111" t="str">
        <f>IF(COUNTIFS($G:$G,G111)=1,G111,G111&amp;"-"&amp;COUNTIFS(G$2:G111,G111))</f>
        <v>48_2</v>
      </c>
      <c r="I111" s="92">
        <v>163</v>
      </c>
      <c r="J111" s="92">
        <v>174</v>
      </c>
      <c r="K111" s="92">
        <v>197</v>
      </c>
      <c r="L111" s="53" t="s">
        <v>22</v>
      </c>
      <c r="M111" s="53" t="s">
        <v>19</v>
      </c>
      <c r="N111" s="53">
        <v>0</v>
      </c>
      <c r="O111" s="53">
        <v>3</v>
      </c>
      <c r="Q111" s="55">
        <f>IF(COUNTIFS(Q$2:Q110,Q110)=COUNTIFS($E:$E,Q110),1,0)+Q110</f>
        <v>45</v>
      </c>
      <c r="R111" s="56">
        <f>IF(Q111=Q110,R110+IF(COUNTIFS($G:$G,Q110&amp;"_"&amp;R110)=COUNTIFS(Q$2:Q110,Q110,R$2:R110,R110),1,0),1)</f>
        <v>1</v>
      </c>
      <c r="S111" s="55">
        <f t="shared" si="7"/>
        <v>0</v>
      </c>
      <c r="T111" s="55" t="str">
        <f t="shared" si="5"/>
        <v>Exeggcute</v>
      </c>
    </row>
    <row r="112" spans="1:20" x14ac:dyDescent="0.25">
      <c r="A112" s="53">
        <v>111</v>
      </c>
      <c r="B112" s="53" t="s">
        <v>150</v>
      </c>
      <c r="C112" s="53"/>
      <c r="D112" s="53" t="s">
        <v>151</v>
      </c>
      <c r="E112" s="53">
        <v>49</v>
      </c>
      <c r="F112" s="88">
        <f t="shared" si="4"/>
        <v>1</v>
      </c>
      <c r="G112" t="str">
        <f t="shared" si="6"/>
        <v>49_1</v>
      </c>
      <c r="H112" t="str">
        <f>IF(COUNTIFS($G:$G,G112)=1,G112,G112&amp;"-"&amp;COUNTIFS(G$2:G112,G112))</f>
        <v>49_1</v>
      </c>
      <c r="I112" s="92">
        <v>190</v>
      </c>
      <c r="J112" s="92">
        <v>140</v>
      </c>
      <c r="K112" s="92">
        <v>127</v>
      </c>
      <c r="L112" s="53" t="s">
        <v>56</v>
      </c>
      <c r="M112" s="53" t="s">
        <v>110</v>
      </c>
      <c r="N112" s="53">
        <v>50</v>
      </c>
      <c r="O112" s="53">
        <v>3</v>
      </c>
      <c r="Q112" s="55">
        <f>IF(COUNTIFS(Q$2:Q111,Q111)=COUNTIFS($E:$E,Q111),1,0)+Q111</f>
        <v>45</v>
      </c>
      <c r="R112" s="56">
        <f>IF(Q112=Q111,R111+IF(COUNTIFS($G:$G,Q111&amp;"_"&amp;R111)=COUNTIFS(Q$2:Q111,Q111,R$2:R111,R111),1,0),1)</f>
        <v>2</v>
      </c>
      <c r="S112" s="55">
        <f t="shared" si="7"/>
        <v>0</v>
      </c>
      <c r="T112" s="55" t="str">
        <f t="shared" si="5"/>
        <v>Exeggutor</v>
      </c>
    </row>
    <row r="113" spans="1:20" x14ac:dyDescent="0.25">
      <c r="A113" s="53">
        <v>112</v>
      </c>
      <c r="B113" s="53" t="s">
        <v>151</v>
      </c>
      <c r="C113" s="53" t="s">
        <v>150</v>
      </c>
      <c r="D113" s="53"/>
      <c r="E113" s="53">
        <v>49</v>
      </c>
      <c r="F113" s="88">
        <f t="shared" si="4"/>
        <v>2</v>
      </c>
      <c r="G113" t="str">
        <f t="shared" si="6"/>
        <v>49_2</v>
      </c>
      <c r="H113" t="str">
        <f>IF(COUNTIFS($G:$G,G113)=1,G113,G113&amp;"-"&amp;COUNTIFS(G$2:G113,G113))</f>
        <v>49_2</v>
      </c>
      <c r="I113" s="92">
        <v>233</v>
      </c>
      <c r="J113" s="92">
        <v>222</v>
      </c>
      <c r="K113" s="92">
        <v>171</v>
      </c>
      <c r="L113" s="53" t="s">
        <v>56</v>
      </c>
      <c r="M113" s="53" t="s">
        <v>110</v>
      </c>
      <c r="N113" s="53">
        <v>0</v>
      </c>
      <c r="O113" s="53">
        <v>3</v>
      </c>
      <c r="Q113" s="55">
        <f>IF(COUNTIFS(Q$2:Q112,Q112)=COUNTIFS($E:$E,Q112),1,0)+Q112</f>
        <v>46</v>
      </c>
      <c r="R113" s="56">
        <f>IF(Q113=Q112,R112+IF(COUNTIFS($G:$G,Q112&amp;"_"&amp;R112)=COUNTIFS(Q$2:Q112,Q112,R$2:R112,R112),1,0),1)</f>
        <v>1</v>
      </c>
      <c r="S113" s="55">
        <f t="shared" si="7"/>
        <v>0</v>
      </c>
      <c r="T113" s="55" t="str">
        <f t="shared" si="5"/>
        <v>Cubone</v>
      </c>
    </row>
    <row r="114" spans="1:20" x14ac:dyDescent="0.25">
      <c r="A114" s="53">
        <v>113</v>
      </c>
      <c r="B114" s="53" t="s">
        <v>152</v>
      </c>
      <c r="C114" s="53"/>
      <c r="D114" s="53" t="s">
        <v>153</v>
      </c>
      <c r="E114" s="53">
        <v>50</v>
      </c>
      <c r="F114" s="88">
        <f t="shared" si="4"/>
        <v>1</v>
      </c>
      <c r="G114" t="str">
        <f t="shared" si="6"/>
        <v>50_1</v>
      </c>
      <c r="H114" t="str">
        <f>IF(COUNTIFS($G:$G,G114)=1,G114,G114&amp;"-"&amp;COUNTIFS(G$2:G114,G114))</f>
        <v>50_1</v>
      </c>
      <c r="I114" s="92">
        <v>487</v>
      </c>
      <c r="J114" s="92">
        <v>60</v>
      </c>
      <c r="K114" s="92">
        <v>128</v>
      </c>
      <c r="L114" s="53" t="s">
        <v>42</v>
      </c>
      <c r="M114" s="53" t="s">
        <v>19</v>
      </c>
      <c r="N114" s="53">
        <v>50</v>
      </c>
      <c r="O114" s="53">
        <v>5</v>
      </c>
      <c r="Q114" s="55">
        <f>IF(COUNTIFS(Q$2:Q113,Q113)=COUNTIFS($E:$E,Q113),1,0)+Q113</f>
        <v>46</v>
      </c>
      <c r="R114" s="56">
        <f>IF(Q114=Q113,R113+IF(COUNTIFS($G:$G,Q113&amp;"_"&amp;R113)=COUNTIFS(Q$2:Q113,Q113,R$2:R113,R113),1,0),1)</f>
        <v>2</v>
      </c>
      <c r="S114" s="55">
        <f t="shared" si="7"/>
        <v>0</v>
      </c>
      <c r="T114" s="55" t="str">
        <f t="shared" si="5"/>
        <v>Marowak</v>
      </c>
    </row>
    <row r="115" spans="1:20" x14ac:dyDescent="0.25">
      <c r="A115" s="53">
        <v>114</v>
      </c>
      <c r="B115" s="53" t="s">
        <v>154</v>
      </c>
      <c r="C115" s="53"/>
      <c r="D115" s="53"/>
      <c r="E115" s="53">
        <v>51</v>
      </c>
      <c r="F115" s="88">
        <f t="shared" si="4"/>
        <v>1</v>
      </c>
      <c r="G115" t="str">
        <f t="shared" si="6"/>
        <v>51_1</v>
      </c>
      <c r="H115" t="str">
        <f>IF(COUNTIFS($G:$G,G115)=1,G115,G115&amp;"-"&amp;COUNTIFS(G$2:G115,G115))</f>
        <v>51_1</v>
      </c>
      <c r="I115" s="92">
        <v>163</v>
      </c>
      <c r="J115" s="92">
        <v>183</v>
      </c>
      <c r="K115" s="92">
        <v>169</v>
      </c>
      <c r="L115" s="53" t="s">
        <v>21</v>
      </c>
      <c r="M115" s="53" t="s">
        <v>19</v>
      </c>
      <c r="N115" s="53">
        <v>0</v>
      </c>
      <c r="O115" s="53">
        <v>3</v>
      </c>
      <c r="Q115" s="55">
        <f>IF(COUNTIFS(Q$2:Q114,Q114)=COUNTIFS($E:$E,Q114),1,0)+Q114</f>
        <v>47</v>
      </c>
      <c r="R115" s="56">
        <f>IF(Q115=Q114,R114+IF(COUNTIFS($G:$G,Q114&amp;"_"&amp;R114)=COUNTIFS(Q$2:Q114,Q114,R$2:R114,R114),1,0),1)</f>
        <v>1</v>
      </c>
      <c r="S115" s="55">
        <f t="shared" si="7"/>
        <v>0</v>
      </c>
      <c r="T115" s="55" t="str">
        <f t="shared" si="5"/>
        <v>Lickitung</v>
      </c>
    </row>
    <row r="116" spans="1:20" x14ac:dyDescent="0.25">
      <c r="A116" s="53">
        <v>115</v>
      </c>
      <c r="B116" s="53" t="s">
        <v>155</v>
      </c>
      <c r="C116" s="53"/>
      <c r="D116" s="53"/>
      <c r="E116" s="53">
        <v>52</v>
      </c>
      <c r="F116" s="88">
        <f t="shared" si="4"/>
        <v>1</v>
      </c>
      <c r="G116" t="str">
        <f t="shared" si="6"/>
        <v>52_1</v>
      </c>
      <c r="H116" t="str">
        <f>IF(COUNTIFS($G:$G,G116)=1,G116,G116&amp;"-"&amp;COUNTIFS(G$2:G116,G116))</f>
        <v>52_1</v>
      </c>
      <c r="I116" s="92">
        <v>233</v>
      </c>
      <c r="J116" s="92">
        <v>181</v>
      </c>
      <c r="K116" s="92">
        <v>165</v>
      </c>
      <c r="L116" s="53" t="s">
        <v>42</v>
      </c>
      <c r="M116" s="53" t="s">
        <v>19</v>
      </c>
      <c r="N116" s="53">
        <v>0</v>
      </c>
      <c r="O116" s="53">
        <v>3</v>
      </c>
      <c r="Q116" s="55">
        <f>IF(COUNTIFS(Q$2:Q115,Q115)=COUNTIFS($E:$E,Q115),1,0)+Q115</f>
        <v>48</v>
      </c>
      <c r="R116" s="56">
        <f>IF(Q116=Q115,R115+IF(COUNTIFS($G:$G,Q115&amp;"_"&amp;R115)=COUNTIFS(Q$2:Q115,Q115,R$2:R115,R115),1,0),1)</f>
        <v>1</v>
      </c>
      <c r="S116" s="55">
        <f t="shared" si="7"/>
        <v>0</v>
      </c>
      <c r="T116" s="55" t="str">
        <f t="shared" si="5"/>
        <v>Koffing</v>
      </c>
    </row>
    <row r="117" spans="1:20" x14ac:dyDescent="0.25">
      <c r="A117" s="53">
        <v>116</v>
      </c>
      <c r="B117" s="53" t="s">
        <v>156</v>
      </c>
      <c r="C117" s="53"/>
      <c r="D117" s="53" t="s">
        <v>157</v>
      </c>
      <c r="E117" s="53">
        <v>53</v>
      </c>
      <c r="F117" s="88">
        <f t="shared" si="4"/>
        <v>1</v>
      </c>
      <c r="G117" t="str">
        <f t="shared" si="6"/>
        <v>53_1</v>
      </c>
      <c r="H117" t="str">
        <f>IF(COUNTIFS($G:$G,G117)=1,G117,G117&amp;"-"&amp;COUNTIFS(G$2:G117,G117))</f>
        <v>53_1</v>
      </c>
      <c r="I117" s="92">
        <v>102</v>
      </c>
      <c r="J117" s="92">
        <v>129</v>
      </c>
      <c r="K117" s="92">
        <v>103</v>
      </c>
      <c r="L117" s="53" t="s">
        <v>31</v>
      </c>
      <c r="M117" s="53" t="s">
        <v>19</v>
      </c>
      <c r="N117" s="53">
        <v>25</v>
      </c>
      <c r="O117" s="53">
        <v>3</v>
      </c>
      <c r="Q117" s="55">
        <f>IF(COUNTIFS(Q$2:Q116,Q116)=COUNTIFS($E:$E,Q116),1,0)+Q116</f>
        <v>48</v>
      </c>
      <c r="R117" s="56">
        <f>IF(Q117=Q116,R116+IF(COUNTIFS($G:$G,Q116&amp;"_"&amp;R116)=COUNTIFS(Q$2:Q116,Q116,R$2:R116,R116),1,0),1)</f>
        <v>2</v>
      </c>
      <c r="S117" s="55">
        <f t="shared" si="7"/>
        <v>0</v>
      </c>
      <c r="T117" s="55" t="str">
        <f t="shared" si="5"/>
        <v>Weezing</v>
      </c>
    </row>
    <row r="118" spans="1:20" x14ac:dyDescent="0.25">
      <c r="A118" s="53">
        <v>117</v>
      </c>
      <c r="B118" s="53" t="s">
        <v>157</v>
      </c>
      <c r="C118" s="53" t="s">
        <v>156</v>
      </c>
      <c r="D118" s="53" t="s">
        <v>271</v>
      </c>
      <c r="E118" s="53">
        <v>53</v>
      </c>
      <c r="F118" s="88">
        <f t="shared" si="4"/>
        <v>2</v>
      </c>
      <c r="G118" t="str">
        <f t="shared" si="6"/>
        <v>53_2</v>
      </c>
      <c r="H118" t="str">
        <f>IF(COUNTIFS($G:$G,G118)=1,G118,G118&amp;"-"&amp;COUNTIFS(G$2:G118,G118))</f>
        <v>53_2</v>
      </c>
      <c r="I118" s="92">
        <v>146</v>
      </c>
      <c r="J118" s="92">
        <v>187</v>
      </c>
      <c r="K118" s="92">
        <v>156</v>
      </c>
      <c r="L118" s="53" t="s">
        <v>31</v>
      </c>
      <c r="M118" s="53" t="s">
        <v>19</v>
      </c>
      <c r="N118" s="53">
        <v>100</v>
      </c>
      <c r="O118" s="53">
        <v>3</v>
      </c>
      <c r="Q118" s="55">
        <f>IF(COUNTIFS(Q$2:Q117,Q117)=COUNTIFS($E:$E,Q117),1,0)+Q117</f>
        <v>49</v>
      </c>
      <c r="R118" s="56">
        <f>IF(Q118=Q117,R117+IF(COUNTIFS($G:$G,Q117&amp;"_"&amp;R117)=COUNTIFS(Q$2:Q117,Q117,R$2:R117,R117),1,0),1)</f>
        <v>1</v>
      </c>
      <c r="S118" s="55">
        <f t="shared" si="7"/>
        <v>0</v>
      </c>
      <c r="T118" s="55" t="str">
        <f t="shared" si="5"/>
        <v>Rhyhorn</v>
      </c>
    </row>
    <row r="119" spans="1:20" x14ac:dyDescent="0.25">
      <c r="A119" s="53">
        <v>118</v>
      </c>
      <c r="B119" s="53" t="s">
        <v>158</v>
      </c>
      <c r="C119" s="53"/>
      <c r="D119" s="53" t="s">
        <v>159</v>
      </c>
      <c r="E119" s="53">
        <v>54</v>
      </c>
      <c r="F119" s="88">
        <f t="shared" si="4"/>
        <v>1</v>
      </c>
      <c r="G119" t="str">
        <f t="shared" si="6"/>
        <v>54_1</v>
      </c>
      <c r="H119" t="str">
        <f>IF(COUNTIFS($G:$G,G119)=1,G119,G119&amp;"-"&amp;COUNTIFS(G$2:G119,G119))</f>
        <v>54_1</v>
      </c>
      <c r="I119" s="92">
        <v>128</v>
      </c>
      <c r="J119" s="92">
        <v>123</v>
      </c>
      <c r="K119" s="92">
        <v>110</v>
      </c>
      <c r="L119" s="53" t="s">
        <v>31</v>
      </c>
      <c r="M119" s="53" t="s">
        <v>19</v>
      </c>
      <c r="N119" s="53">
        <v>50</v>
      </c>
      <c r="O119" s="53">
        <v>3</v>
      </c>
      <c r="Q119" s="55">
        <f>IF(COUNTIFS(Q$2:Q118,Q118)=COUNTIFS($E:$E,Q118),1,0)+Q118</f>
        <v>49</v>
      </c>
      <c r="R119" s="56">
        <f>IF(Q119=Q118,R118+IF(COUNTIFS($G:$G,Q118&amp;"_"&amp;R118)=COUNTIFS(Q$2:Q118,Q118,R$2:R118,R118),1,0),1)</f>
        <v>2</v>
      </c>
      <c r="S119" s="55">
        <f t="shared" si="7"/>
        <v>0</v>
      </c>
      <c r="T119" s="55" t="str">
        <f t="shared" si="5"/>
        <v>Rhydon</v>
      </c>
    </row>
    <row r="120" spans="1:20" x14ac:dyDescent="0.25">
      <c r="A120" s="53">
        <v>119</v>
      </c>
      <c r="B120" s="53" t="s">
        <v>159</v>
      </c>
      <c r="C120" s="53" t="s">
        <v>158</v>
      </c>
      <c r="D120" s="53"/>
      <c r="E120" s="53">
        <v>54</v>
      </c>
      <c r="F120" s="88">
        <f t="shared" si="4"/>
        <v>2</v>
      </c>
      <c r="G120" t="str">
        <f t="shared" si="6"/>
        <v>54_2</v>
      </c>
      <c r="H120" t="str">
        <f>IF(COUNTIFS($G:$G,G120)=1,G120,G120&amp;"-"&amp;COUNTIFS(G$2:G120,G120))</f>
        <v>54_2</v>
      </c>
      <c r="I120" s="92">
        <v>190</v>
      </c>
      <c r="J120" s="92">
        <v>175</v>
      </c>
      <c r="K120" s="92">
        <v>147</v>
      </c>
      <c r="L120" s="53" t="s">
        <v>31</v>
      </c>
      <c r="M120" s="53" t="s">
        <v>19</v>
      </c>
      <c r="N120" s="53">
        <v>0</v>
      </c>
      <c r="O120" s="53">
        <v>3</v>
      </c>
      <c r="Q120" s="55">
        <f>IF(COUNTIFS(Q$2:Q119,Q119)=COUNTIFS($E:$E,Q119),1,0)+Q119</f>
        <v>50</v>
      </c>
      <c r="R120" s="56">
        <f>IF(Q120=Q119,R119+IF(COUNTIFS($G:$G,Q119&amp;"_"&amp;R119)=COUNTIFS(Q$2:Q119,Q119,R$2:R119,R119),1,0),1)</f>
        <v>1</v>
      </c>
      <c r="S120" s="55">
        <f t="shared" si="7"/>
        <v>0</v>
      </c>
      <c r="T120" s="55" t="str">
        <f t="shared" si="5"/>
        <v>Chansey</v>
      </c>
    </row>
    <row r="121" spans="1:20" x14ac:dyDescent="0.25">
      <c r="A121" s="53">
        <v>120</v>
      </c>
      <c r="B121" s="53" t="s">
        <v>160</v>
      </c>
      <c r="C121" s="53"/>
      <c r="D121" s="53" t="s">
        <v>161</v>
      </c>
      <c r="E121" s="53">
        <v>55</v>
      </c>
      <c r="F121" s="88">
        <f t="shared" si="4"/>
        <v>1</v>
      </c>
      <c r="G121" t="str">
        <f t="shared" si="6"/>
        <v>55_1</v>
      </c>
      <c r="H121" t="str">
        <f>IF(COUNTIFS($G:$G,G121)=1,G121,G121&amp;"-"&amp;COUNTIFS(G$2:G121,G121))</f>
        <v>55_1</v>
      </c>
      <c r="I121" s="92">
        <v>102</v>
      </c>
      <c r="J121" s="92">
        <v>137</v>
      </c>
      <c r="K121" s="92">
        <v>112</v>
      </c>
      <c r="L121" s="53" t="s">
        <v>31</v>
      </c>
      <c r="M121" s="53" t="s">
        <v>19</v>
      </c>
      <c r="N121" s="53">
        <v>50</v>
      </c>
      <c r="O121" s="53">
        <v>3</v>
      </c>
      <c r="Q121" s="55">
        <f>IF(COUNTIFS(Q$2:Q120,Q120)=COUNTIFS($E:$E,Q120),1,0)+Q120</f>
        <v>50</v>
      </c>
      <c r="R121" s="56">
        <f>IF(Q121=Q120,R120+IF(COUNTIFS($G:$G,Q120&amp;"_"&amp;R120)=COUNTIFS(Q$2:Q120,Q120,R$2:R120,R120),1,0),1)</f>
        <v>2</v>
      </c>
      <c r="S121" s="55">
        <f t="shared" si="7"/>
        <v>0</v>
      </c>
      <c r="T121" s="55" t="str">
        <f t="shared" si="5"/>
        <v>Blissey</v>
      </c>
    </row>
    <row r="122" spans="1:20" x14ac:dyDescent="0.25">
      <c r="A122" s="53">
        <v>121</v>
      </c>
      <c r="B122" s="53" t="s">
        <v>161</v>
      </c>
      <c r="C122" s="53" t="s">
        <v>160</v>
      </c>
      <c r="D122" s="53"/>
      <c r="E122" s="53">
        <v>55</v>
      </c>
      <c r="F122" s="88">
        <f t="shared" si="4"/>
        <v>2</v>
      </c>
      <c r="G122" t="str">
        <f t="shared" si="6"/>
        <v>55_2</v>
      </c>
      <c r="H122" t="str">
        <f>IF(COUNTIFS($G:$G,G122)=1,G122,G122&amp;"-"&amp;COUNTIFS(G$2:G122,G122))</f>
        <v>55_2</v>
      </c>
      <c r="I122" s="92">
        <v>155</v>
      </c>
      <c r="J122" s="92">
        <v>210</v>
      </c>
      <c r="K122" s="92">
        <v>184</v>
      </c>
      <c r="L122" s="53" t="s">
        <v>31</v>
      </c>
      <c r="M122" s="53" t="s">
        <v>98</v>
      </c>
      <c r="N122" s="53">
        <v>0</v>
      </c>
      <c r="O122" s="53">
        <v>3</v>
      </c>
      <c r="Q122" s="55">
        <f>IF(COUNTIFS(Q$2:Q121,Q121)=COUNTIFS($E:$E,Q121),1,0)+Q121</f>
        <v>51</v>
      </c>
      <c r="R122" s="56">
        <f>IF(Q122=Q121,R121+IF(COUNTIFS($G:$G,Q121&amp;"_"&amp;R121)=COUNTIFS(Q$2:Q121,Q121,R$2:R121,R121),1,0),1)</f>
        <v>1</v>
      </c>
      <c r="S122" s="55">
        <f t="shared" si="7"/>
        <v>0</v>
      </c>
      <c r="T122" s="55" t="str">
        <f t="shared" si="5"/>
        <v>Tangela</v>
      </c>
    </row>
    <row r="123" spans="1:20" x14ac:dyDescent="0.25">
      <c r="A123" s="53">
        <v>122</v>
      </c>
      <c r="B123" s="53" t="s">
        <v>162</v>
      </c>
      <c r="C123" s="53"/>
      <c r="D123" s="53"/>
      <c r="E123" s="53">
        <v>56</v>
      </c>
      <c r="F123" s="88">
        <f t="shared" si="4"/>
        <v>1</v>
      </c>
      <c r="G123" t="str">
        <f t="shared" si="6"/>
        <v>56_1</v>
      </c>
      <c r="H123" t="str">
        <f>IF(COUNTIFS($G:$G,G123)=1,G123,G123&amp;"-"&amp;COUNTIFS(G$2:G123,G123))</f>
        <v>56_1</v>
      </c>
      <c r="I123" s="92">
        <v>120</v>
      </c>
      <c r="J123" s="92">
        <v>192</v>
      </c>
      <c r="K123" s="92">
        <v>205</v>
      </c>
      <c r="L123" s="53" t="s">
        <v>98</v>
      </c>
      <c r="M123" s="53" t="s">
        <v>66</v>
      </c>
      <c r="N123" s="53">
        <v>0</v>
      </c>
      <c r="O123" s="53">
        <v>5</v>
      </c>
      <c r="Q123" s="55">
        <f>IF(COUNTIFS(Q$2:Q122,Q122)=COUNTIFS($E:$E,Q122),1,0)+Q122</f>
        <v>52</v>
      </c>
      <c r="R123" s="56">
        <f>IF(Q123=Q122,R122+IF(COUNTIFS($G:$G,Q122&amp;"_"&amp;R122)=COUNTIFS(Q$2:Q122,Q122,R$2:R122,R122),1,0),1)</f>
        <v>1</v>
      </c>
      <c r="S123" s="55">
        <f t="shared" si="7"/>
        <v>0</v>
      </c>
      <c r="T123" s="55" t="str">
        <f t="shared" si="5"/>
        <v>Kangaskhan</v>
      </c>
    </row>
    <row r="124" spans="1:20" x14ac:dyDescent="0.25">
      <c r="A124" s="53">
        <v>123</v>
      </c>
      <c r="B124" s="53" t="s">
        <v>163</v>
      </c>
      <c r="C124" s="53"/>
      <c r="D124" s="53" t="s">
        <v>164</v>
      </c>
      <c r="E124" s="53">
        <v>57</v>
      </c>
      <c r="F124" s="88">
        <f t="shared" si="4"/>
        <v>1</v>
      </c>
      <c r="G124" t="str">
        <f t="shared" si="6"/>
        <v>57_1</v>
      </c>
      <c r="H124" t="str">
        <f>IF(COUNTIFS($G:$G,G124)=1,G124,G124&amp;"-"&amp;COUNTIFS(G$2:G124,G124))</f>
        <v>57_1</v>
      </c>
      <c r="I124" s="92">
        <v>172</v>
      </c>
      <c r="J124" s="92">
        <v>218</v>
      </c>
      <c r="K124" s="92">
        <v>170</v>
      </c>
      <c r="L124" s="53" t="s">
        <v>35</v>
      </c>
      <c r="M124" s="53" t="s">
        <v>28</v>
      </c>
      <c r="N124" s="53">
        <v>50</v>
      </c>
      <c r="O124" s="53">
        <v>5</v>
      </c>
      <c r="Q124" s="55">
        <f>IF(COUNTIFS(Q$2:Q123,Q123)=COUNTIFS($E:$E,Q123),1,0)+Q123</f>
        <v>53</v>
      </c>
      <c r="R124" s="56">
        <f>IF(Q124=Q123,R123+IF(COUNTIFS($G:$G,Q123&amp;"_"&amp;R123)=COUNTIFS(Q$2:Q123,Q123,R$2:R123,R123),1,0),1)</f>
        <v>1</v>
      </c>
      <c r="S124" s="55">
        <f t="shared" si="7"/>
        <v>0</v>
      </c>
      <c r="T124" s="55" t="str">
        <f t="shared" si="5"/>
        <v>Horsea</v>
      </c>
    </row>
    <row r="125" spans="1:20" x14ac:dyDescent="0.25">
      <c r="A125" s="53">
        <v>124</v>
      </c>
      <c r="B125" s="53" t="s">
        <v>165</v>
      </c>
      <c r="C125" s="53" t="s">
        <v>166</v>
      </c>
      <c r="D125" s="53"/>
      <c r="E125" s="53">
        <v>58</v>
      </c>
      <c r="F125" s="88">
        <f t="shared" si="4"/>
        <v>2</v>
      </c>
      <c r="G125" t="str">
        <f t="shared" si="6"/>
        <v>58_2</v>
      </c>
      <c r="H125" t="str">
        <f>IF(COUNTIFS($G:$G,G125)=1,G125,G125&amp;"-"&amp;COUNTIFS(G$2:G125,G125))</f>
        <v>58_2</v>
      </c>
      <c r="I125" s="92">
        <v>163</v>
      </c>
      <c r="J125" s="92">
        <v>223</v>
      </c>
      <c r="K125" s="92">
        <v>151</v>
      </c>
      <c r="L125" s="53" t="s">
        <v>124</v>
      </c>
      <c r="M125" s="53" t="s">
        <v>98</v>
      </c>
      <c r="N125" s="53">
        <v>0</v>
      </c>
      <c r="O125" s="53">
        <v>5</v>
      </c>
      <c r="Q125" s="55">
        <f>IF(COUNTIFS(Q$2:Q124,Q124)=COUNTIFS($E:$E,Q124),1,0)+Q124</f>
        <v>53</v>
      </c>
      <c r="R125" s="56">
        <f>IF(Q125=Q124,R124+IF(COUNTIFS($G:$G,Q124&amp;"_"&amp;R124)=COUNTIFS(Q$2:Q124,Q124,R$2:R124,R124),1,0),1)</f>
        <v>2</v>
      </c>
      <c r="S125" s="55">
        <f t="shared" si="7"/>
        <v>0</v>
      </c>
      <c r="T125" s="55" t="str">
        <f t="shared" si="5"/>
        <v>Seadra</v>
      </c>
    </row>
    <row r="126" spans="1:20" x14ac:dyDescent="0.25">
      <c r="A126" s="53">
        <v>125</v>
      </c>
      <c r="B126" s="53" t="s">
        <v>167</v>
      </c>
      <c r="C126" s="53" t="s">
        <v>168</v>
      </c>
      <c r="D126" s="53"/>
      <c r="E126" s="53">
        <v>59</v>
      </c>
      <c r="F126" s="88">
        <f t="shared" si="4"/>
        <v>2</v>
      </c>
      <c r="G126" t="str">
        <f t="shared" si="6"/>
        <v>59_2</v>
      </c>
      <c r="H126" t="str">
        <f>IF(COUNTIFS($G:$G,G126)=1,G126,G126&amp;"-"&amp;COUNTIFS(G$2:G126,G126))</f>
        <v>59_2</v>
      </c>
      <c r="I126" s="92">
        <v>163</v>
      </c>
      <c r="J126" s="92">
        <v>198</v>
      </c>
      <c r="K126" s="92">
        <v>158</v>
      </c>
      <c r="L126" s="53" t="s">
        <v>53</v>
      </c>
      <c r="M126" s="53" t="s">
        <v>19</v>
      </c>
      <c r="N126" s="53">
        <v>0</v>
      </c>
      <c r="O126" s="53">
        <v>5</v>
      </c>
      <c r="Q126" s="55">
        <f>IF(COUNTIFS(Q$2:Q125,Q125)=COUNTIFS($E:$E,Q125),1,0)+Q125</f>
        <v>53</v>
      </c>
      <c r="R126" s="56">
        <f>IF(Q126=Q125,R125+IF(COUNTIFS($G:$G,Q125&amp;"_"&amp;R125)=COUNTIFS(Q$2:Q125,Q125,R$2:R125,R125),1,0),1)</f>
        <v>3</v>
      </c>
      <c r="S126" s="55">
        <f t="shared" si="7"/>
        <v>0</v>
      </c>
      <c r="T126" s="55" t="str">
        <f t="shared" si="5"/>
        <v>Kingdra</v>
      </c>
    </row>
    <row r="127" spans="1:20" x14ac:dyDescent="0.25">
      <c r="A127" s="53">
        <v>126</v>
      </c>
      <c r="B127" s="53" t="s">
        <v>169</v>
      </c>
      <c r="C127" s="53" t="s">
        <v>170</v>
      </c>
      <c r="D127" s="53"/>
      <c r="E127" s="53">
        <v>60</v>
      </c>
      <c r="F127" s="88">
        <f t="shared" si="4"/>
        <v>2</v>
      </c>
      <c r="G127" t="str">
        <f t="shared" si="6"/>
        <v>60_2</v>
      </c>
      <c r="H127" t="str">
        <f>IF(COUNTIFS($G:$G,G127)=1,G127,G127&amp;"-"&amp;COUNTIFS(G$2:G127,G127))</f>
        <v>60_2</v>
      </c>
      <c r="I127" s="92">
        <v>163</v>
      </c>
      <c r="J127" s="92">
        <v>206</v>
      </c>
      <c r="K127" s="92">
        <v>154</v>
      </c>
      <c r="L127" s="53" t="s">
        <v>26</v>
      </c>
      <c r="M127" s="53" t="s">
        <v>19</v>
      </c>
      <c r="N127" s="53">
        <v>0</v>
      </c>
      <c r="O127" s="53">
        <v>5</v>
      </c>
      <c r="Q127" s="55">
        <f>IF(COUNTIFS(Q$2:Q126,Q126)=COUNTIFS($E:$E,Q126),1,0)+Q126</f>
        <v>54</v>
      </c>
      <c r="R127" s="56">
        <f>IF(Q127=Q126,R126+IF(COUNTIFS($G:$G,Q126&amp;"_"&amp;R126)=COUNTIFS(Q$2:Q126,Q126,R$2:R126,R126),1,0),1)</f>
        <v>1</v>
      </c>
      <c r="S127" s="55">
        <f t="shared" si="7"/>
        <v>0</v>
      </c>
      <c r="T127" s="55" t="str">
        <f t="shared" si="5"/>
        <v>Goldeen</v>
      </c>
    </row>
    <row r="128" spans="1:20" x14ac:dyDescent="0.25">
      <c r="A128" s="53">
        <v>127</v>
      </c>
      <c r="B128" s="53" t="s">
        <v>171</v>
      </c>
      <c r="C128" s="53"/>
      <c r="D128" s="53"/>
      <c r="E128" s="53">
        <v>61</v>
      </c>
      <c r="F128" s="88">
        <f t="shared" si="4"/>
        <v>1</v>
      </c>
      <c r="G128" t="str">
        <f t="shared" si="6"/>
        <v>61_1</v>
      </c>
      <c r="H128" t="str">
        <f>IF(COUNTIFS($G:$G,G128)=1,G128,G128&amp;"-"&amp;COUNTIFS(G$2:G128,G128))</f>
        <v>61_1</v>
      </c>
      <c r="I128" s="92">
        <v>163</v>
      </c>
      <c r="J128" s="92">
        <v>238</v>
      </c>
      <c r="K128" s="92">
        <v>182</v>
      </c>
      <c r="L128" s="53" t="s">
        <v>35</v>
      </c>
      <c r="M128" s="53" t="s">
        <v>19</v>
      </c>
      <c r="N128" s="53">
        <v>0</v>
      </c>
      <c r="O128" s="53">
        <v>5</v>
      </c>
      <c r="Q128" s="55">
        <f>IF(COUNTIFS(Q$2:Q127,Q127)=COUNTIFS($E:$E,Q127),1,0)+Q127</f>
        <v>54</v>
      </c>
      <c r="R128" s="56">
        <f>IF(Q128=Q127,R127+IF(COUNTIFS($G:$G,Q127&amp;"_"&amp;R127)=COUNTIFS(Q$2:Q127,Q127,R$2:R127,R127),1,0),1)</f>
        <v>2</v>
      </c>
      <c r="S128" s="55">
        <f t="shared" si="7"/>
        <v>0</v>
      </c>
      <c r="T128" s="55" t="str">
        <f t="shared" si="5"/>
        <v>Seaking</v>
      </c>
    </row>
    <row r="129" spans="1:20" x14ac:dyDescent="0.25">
      <c r="A129" s="53">
        <v>128</v>
      </c>
      <c r="B129" s="53" t="s">
        <v>172</v>
      </c>
      <c r="C129" s="53"/>
      <c r="D129" s="53"/>
      <c r="E129" s="53">
        <v>62</v>
      </c>
      <c r="F129" s="88">
        <f t="shared" si="4"/>
        <v>1</v>
      </c>
      <c r="G129" t="str">
        <f t="shared" si="6"/>
        <v>62_1</v>
      </c>
      <c r="H129" t="str">
        <f>IF(COUNTIFS($G:$G,G129)=1,G129,G129&amp;"-"&amp;COUNTIFS(G$2:G129,G129))</f>
        <v>62_1</v>
      </c>
      <c r="I129" s="92">
        <v>181</v>
      </c>
      <c r="J129" s="92">
        <v>198</v>
      </c>
      <c r="K129" s="92">
        <v>183</v>
      </c>
      <c r="L129" s="53" t="s">
        <v>42</v>
      </c>
      <c r="M129" s="53" t="s">
        <v>19</v>
      </c>
      <c r="N129" s="53">
        <v>0</v>
      </c>
      <c r="O129" s="53">
        <v>3</v>
      </c>
      <c r="Q129" s="55">
        <f>IF(COUNTIFS(Q$2:Q128,Q128)=COUNTIFS($E:$E,Q128),1,0)+Q128</f>
        <v>55</v>
      </c>
      <c r="R129" s="56">
        <f>IF(Q129=Q128,R128+IF(COUNTIFS($G:$G,Q128&amp;"_"&amp;R128)=COUNTIFS(Q$2:Q128,Q128,R$2:R128,R128),1,0),1)</f>
        <v>1</v>
      </c>
      <c r="S129" s="55">
        <f t="shared" si="7"/>
        <v>0</v>
      </c>
      <c r="T129" s="55" t="str">
        <f t="shared" si="5"/>
        <v>Staryu</v>
      </c>
    </row>
    <row r="130" spans="1:20" x14ac:dyDescent="0.25">
      <c r="A130" s="53">
        <v>129</v>
      </c>
      <c r="B130" s="53" t="s">
        <v>173</v>
      </c>
      <c r="C130" s="53"/>
      <c r="D130" s="53" t="s">
        <v>174</v>
      </c>
      <c r="E130" s="53">
        <v>63</v>
      </c>
      <c r="F130" s="88">
        <f t="shared" ref="F130:F193" si="8">IF(C130="",1,INDEX(F:F,MATCH(C130,B:B,0))+1)</f>
        <v>1</v>
      </c>
      <c r="G130" t="str">
        <f t="shared" si="6"/>
        <v>63_1</v>
      </c>
      <c r="H130" t="str">
        <f>IF(COUNTIFS($G:$G,G130)=1,G130,G130&amp;"-"&amp;COUNTIFS(G$2:G130,G130))</f>
        <v>63_1</v>
      </c>
      <c r="I130" s="92">
        <v>85</v>
      </c>
      <c r="J130" s="92">
        <v>29</v>
      </c>
      <c r="K130" s="92">
        <v>85</v>
      </c>
      <c r="L130" s="53" t="s">
        <v>31</v>
      </c>
      <c r="M130" s="53" t="s">
        <v>19</v>
      </c>
      <c r="N130" s="53">
        <v>400</v>
      </c>
      <c r="O130" s="53">
        <v>1</v>
      </c>
      <c r="Q130" s="55">
        <f>IF(COUNTIFS(Q$2:Q129,Q129)=COUNTIFS($E:$E,Q129),1,0)+Q129</f>
        <v>55</v>
      </c>
      <c r="R130" s="56">
        <f>IF(Q130=Q129,R129+IF(COUNTIFS($G:$G,Q129&amp;"_"&amp;R129)=COUNTIFS(Q$2:Q129,Q129,R$2:R129,R129),1,0),1)</f>
        <v>2</v>
      </c>
      <c r="S130" s="55">
        <f t="shared" si="7"/>
        <v>0</v>
      </c>
      <c r="T130" s="55" t="str">
        <f t="shared" ref="T130:T193" si="9">INDEX($B:$B,MATCH(Q130&amp;"_"&amp;R130&amp;IF(S130,"-"&amp;S130,""),H:H,0))</f>
        <v>Starmie</v>
      </c>
    </row>
    <row r="131" spans="1:20" x14ac:dyDescent="0.25">
      <c r="A131" s="53">
        <v>130</v>
      </c>
      <c r="B131" s="53" t="s">
        <v>174</v>
      </c>
      <c r="C131" s="53" t="s">
        <v>173</v>
      </c>
      <c r="D131" s="53"/>
      <c r="E131" s="53">
        <v>63</v>
      </c>
      <c r="F131" s="88">
        <f t="shared" si="8"/>
        <v>2</v>
      </c>
      <c r="G131" t="str">
        <f t="shared" ref="G131:G194" si="10">E131&amp;"_"&amp;F131</f>
        <v>63_2</v>
      </c>
      <c r="H131" t="str">
        <f>IF(COUNTIFS($G:$G,G131)=1,G131,G131&amp;"-"&amp;COUNTIFS(G$2:G131,G131))</f>
        <v>63_2</v>
      </c>
      <c r="I131" s="92">
        <v>216</v>
      </c>
      <c r="J131" s="92">
        <v>237</v>
      </c>
      <c r="K131" s="92">
        <v>186</v>
      </c>
      <c r="L131" s="53" t="s">
        <v>31</v>
      </c>
      <c r="M131" s="53" t="s">
        <v>28</v>
      </c>
      <c r="N131" s="53">
        <v>0</v>
      </c>
      <c r="O131" s="53">
        <v>1</v>
      </c>
      <c r="Q131" s="55">
        <f>IF(COUNTIFS(Q$2:Q130,Q130)=COUNTIFS($E:$E,Q130),1,0)+Q130</f>
        <v>56</v>
      </c>
      <c r="R131" s="56">
        <f>IF(Q131=Q130,R130+IF(COUNTIFS($G:$G,Q130&amp;"_"&amp;R130)=COUNTIFS(Q$2:Q130,Q130,R$2:R130,R130),1,0),1)</f>
        <v>1</v>
      </c>
      <c r="S131" s="55">
        <f t="shared" si="7"/>
        <v>0</v>
      </c>
      <c r="T131" s="55" t="str">
        <f t="shared" si="9"/>
        <v>Mr. Mime</v>
      </c>
    </row>
    <row r="132" spans="1:20" x14ac:dyDescent="0.25">
      <c r="A132" s="53">
        <v>131</v>
      </c>
      <c r="B132" s="53" t="s">
        <v>175</v>
      </c>
      <c r="C132" s="53"/>
      <c r="D132" s="53"/>
      <c r="E132" s="53">
        <v>64</v>
      </c>
      <c r="F132" s="88">
        <f t="shared" si="8"/>
        <v>1</v>
      </c>
      <c r="G132" t="str">
        <f t="shared" si="10"/>
        <v>64_1</v>
      </c>
      <c r="H132" t="str">
        <f>IF(COUNTIFS($G:$G,G132)=1,G132,G132&amp;"-"&amp;COUNTIFS(G$2:G132,G132))</f>
        <v>64_1</v>
      </c>
      <c r="I132" s="92">
        <v>277</v>
      </c>
      <c r="J132" s="92">
        <v>165</v>
      </c>
      <c r="K132" s="92">
        <v>174</v>
      </c>
      <c r="L132" s="53" t="s">
        <v>31</v>
      </c>
      <c r="M132" s="53" t="s">
        <v>124</v>
      </c>
      <c r="N132" s="53">
        <v>0</v>
      </c>
      <c r="O132" s="53">
        <v>5</v>
      </c>
      <c r="Q132" s="55">
        <f>IF(COUNTIFS(Q$2:Q131,Q131)=COUNTIFS($E:$E,Q131),1,0)+Q131</f>
        <v>57</v>
      </c>
      <c r="R132" s="56">
        <f>IF(Q132=Q131,R131+IF(COUNTIFS($G:$G,Q131&amp;"_"&amp;R131)=COUNTIFS(Q$2:Q131,Q131,R$2:R131,R131),1,0),1)</f>
        <v>1</v>
      </c>
      <c r="S132" s="55">
        <f t="shared" ref="S132:S195" si="11">IF(COUNTIFS($G:$G,Q132&amp;"_"&amp;R132)=1,0,IF(AND(Q131=Q132,R131=R132),S131,0)+1)</f>
        <v>0</v>
      </c>
      <c r="T132" s="55" t="str">
        <f t="shared" si="9"/>
        <v>Scyther</v>
      </c>
    </row>
    <row r="133" spans="1:20" x14ac:dyDescent="0.25">
      <c r="A133" s="53">
        <v>132</v>
      </c>
      <c r="B133" s="53" t="s">
        <v>176</v>
      </c>
      <c r="C133" s="53"/>
      <c r="D133" s="53"/>
      <c r="E133" s="53">
        <v>65</v>
      </c>
      <c r="F133" s="88">
        <f t="shared" si="8"/>
        <v>1</v>
      </c>
      <c r="G133" t="str">
        <f t="shared" si="10"/>
        <v>65_1</v>
      </c>
      <c r="H133" t="str">
        <f>IF(COUNTIFS($G:$G,G133)=1,G133,G133&amp;"-"&amp;COUNTIFS(G$2:G133,G133))</f>
        <v>65_1</v>
      </c>
      <c r="I133" s="92">
        <v>134</v>
      </c>
      <c r="J133" s="92">
        <v>91</v>
      </c>
      <c r="K133" s="92">
        <v>91</v>
      </c>
      <c r="L133" s="53" t="s">
        <v>42</v>
      </c>
      <c r="M133" s="53" t="s">
        <v>19</v>
      </c>
      <c r="N133" s="53">
        <v>0</v>
      </c>
      <c r="O133" s="53">
        <v>3</v>
      </c>
      <c r="Q133" s="55">
        <f>IF(COUNTIFS(Q$2:Q132,Q132)=COUNTIFS($E:$E,Q132),1,0)+Q132</f>
        <v>57</v>
      </c>
      <c r="R133" s="56">
        <f>IF(Q133=Q132,R132+IF(COUNTIFS($G:$G,Q132&amp;"_"&amp;R132)=COUNTIFS(Q$2:Q132,Q132,R$2:R132,R132),1,0),1)</f>
        <v>2</v>
      </c>
      <c r="S133" s="55">
        <f t="shared" si="11"/>
        <v>0</v>
      </c>
      <c r="T133" s="55" t="str">
        <f t="shared" si="9"/>
        <v>Scizor</v>
      </c>
    </row>
    <row r="134" spans="1:20" x14ac:dyDescent="0.25">
      <c r="A134" s="53">
        <v>133</v>
      </c>
      <c r="B134" s="53" t="s">
        <v>177</v>
      </c>
      <c r="C134" s="53"/>
      <c r="D134" s="53" t="s">
        <v>178</v>
      </c>
      <c r="E134" s="53">
        <v>66</v>
      </c>
      <c r="F134" s="88">
        <f t="shared" si="8"/>
        <v>1</v>
      </c>
      <c r="G134" t="str">
        <f t="shared" si="10"/>
        <v>66_1</v>
      </c>
      <c r="H134" t="str">
        <f>IF(COUNTIFS($G:$G,G134)=1,G134,G134&amp;"-"&amp;COUNTIFS(G$2:G134,G134))</f>
        <v>66_1</v>
      </c>
      <c r="I134" s="92">
        <v>146</v>
      </c>
      <c r="J134" s="92">
        <v>104</v>
      </c>
      <c r="K134" s="92">
        <v>114</v>
      </c>
      <c r="L134" s="53" t="s">
        <v>42</v>
      </c>
      <c r="M134" s="53" t="s">
        <v>19</v>
      </c>
      <c r="N134" s="53">
        <v>25</v>
      </c>
      <c r="O134" s="53">
        <v>5</v>
      </c>
      <c r="Q134" s="55">
        <f>IF(COUNTIFS(Q$2:Q133,Q133)=COUNTIFS($E:$E,Q133),1,0)+Q133</f>
        <v>58</v>
      </c>
      <c r="R134" s="56">
        <f>IF(Q134=Q133,R133+IF(COUNTIFS($G:$G,Q133&amp;"_"&amp;R133)=COUNTIFS(Q$2:Q133,Q133,R$2:R133,R133),1,0),1)</f>
        <v>1</v>
      </c>
      <c r="S134" s="55">
        <f t="shared" si="11"/>
        <v>0</v>
      </c>
      <c r="T134" s="55" t="str">
        <f t="shared" si="9"/>
        <v>Smoochum</v>
      </c>
    </row>
    <row r="135" spans="1:20" x14ac:dyDescent="0.25">
      <c r="A135" s="53">
        <v>134</v>
      </c>
      <c r="B135" s="53" t="s">
        <v>178</v>
      </c>
      <c r="C135" s="53" t="s">
        <v>177</v>
      </c>
      <c r="D135" s="53"/>
      <c r="E135" s="53">
        <v>66</v>
      </c>
      <c r="F135" s="88">
        <f t="shared" si="8"/>
        <v>2</v>
      </c>
      <c r="G135" t="str">
        <f t="shared" si="10"/>
        <v>66_2</v>
      </c>
      <c r="H135" t="str">
        <f>IF(COUNTIFS($G:$G,G135)=1,G135,G135&amp;"-"&amp;COUNTIFS(G$2:G135,G135))</f>
        <v>66_2-1</v>
      </c>
      <c r="I135" s="92">
        <v>277</v>
      </c>
      <c r="J135" s="92">
        <v>205</v>
      </c>
      <c r="K135" s="92">
        <v>161</v>
      </c>
      <c r="L135" s="53" t="s">
        <v>31</v>
      </c>
      <c r="M135" s="53" t="s">
        <v>19</v>
      </c>
      <c r="N135" s="53">
        <v>0</v>
      </c>
      <c r="O135" s="53">
        <v>5</v>
      </c>
      <c r="Q135" s="55">
        <f>IF(COUNTIFS(Q$2:Q134,Q134)=COUNTIFS($E:$E,Q134),1,0)+Q134</f>
        <v>58</v>
      </c>
      <c r="R135" s="56">
        <f>IF(Q135=Q134,R134+IF(COUNTIFS($G:$G,Q134&amp;"_"&amp;R134)=COUNTIFS(Q$2:Q134,Q134,R$2:R134,R134),1,0),1)</f>
        <v>2</v>
      </c>
      <c r="S135" s="55">
        <f t="shared" si="11"/>
        <v>0</v>
      </c>
      <c r="T135" s="55" t="str">
        <f t="shared" si="9"/>
        <v>Jynx</v>
      </c>
    </row>
    <row r="136" spans="1:20" x14ac:dyDescent="0.25">
      <c r="A136" s="53">
        <v>135</v>
      </c>
      <c r="B136" s="53" t="s">
        <v>179</v>
      </c>
      <c r="C136" s="53" t="s">
        <v>177</v>
      </c>
      <c r="D136" s="53"/>
      <c r="E136" s="53">
        <v>66</v>
      </c>
      <c r="F136" s="88">
        <f t="shared" si="8"/>
        <v>2</v>
      </c>
      <c r="G136" t="str">
        <f t="shared" si="10"/>
        <v>66_2</v>
      </c>
      <c r="H136" t="str">
        <f>IF(COUNTIFS($G:$G,G136)=1,G136,G136&amp;"-"&amp;COUNTIFS(G$2:G136,G136))</f>
        <v>66_2-2</v>
      </c>
      <c r="I136" s="92">
        <v>163</v>
      </c>
      <c r="J136" s="92">
        <v>232</v>
      </c>
      <c r="K136" s="92">
        <v>182</v>
      </c>
      <c r="L136" s="53" t="s">
        <v>53</v>
      </c>
      <c r="M136" s="53" t="s">
        <v>19</v>
      </c>
      <c r="N136" s="53">
        <v>0</v>
      </c>
      <c r="O136" s="53">
        <v>5</v>
      </c>
      <c r="Q136" s="55">
        <f>IF(COUNTIFS(Q$2:Q135,Q135)=COUNTIFS($E:$E,Q135),1,0)+Q135</f>
        <v>59</v>
      </c>
      <c r="R136" s="56">
        <f>IF(Q136=Q135,R135+IF(COUNTIFS($G:$G,Q135&amp;"_"&amp;R135)=COUNTIFS(Q$2:Q135,Q135,R$2:R135,R135),1,0),1)</f>
        <v>1</v>
      </c>
      <c r="S136" s="55">
        <f t="shared" si="11"/>
        <v>0</v>
      </c>
      <c r="T136" s="55" t="str">
        <f t="shared" si="9"/>
        <v>Elekid</v>
      </c>
    </row>
    <row r="137" spans="1:20" x14ac:dyDescent="0.25">
      <c r="A137" s="53">
        <v>136</v>
      </c>
      <c r="B137" s="53" t="s">
        <v>180</v>
      </c>
      <c r="C137" s="53" t="s">
        <v>177</v>
      </c>
      <c r="D137" s="53"/>
      <c r="E137" s="53">
        <v>66</v>
      </c>
      <c r="F137" s="88">
        <f t="shared" si="8"/>
        <v>2</v>
      </c>
      <c r="G137" t="str">
        <f t="shared" si="10"/>
        <v>66_2</v>
      </c>
      <c r="H137" t="str">
        <f>IF(COUNTIFS($G:$G,G137)=1,G137,G137&amp;"-"&amp;COUNTIFS(G$2:G137,G137))</f>
        <v>66_2-3</v>
      </c>
      <c r="I137" s="92">
        <v>163</v>
      </c>
      <c r="J137" s="92">
        <v>246</v>
      </c>
      <c r="K137" s="92">
        <v>179</v>
      </c>
      <c r="L137" s="53" t="s">
        <v>26</v>
      </c>
      <c r="M137" s="53" t="s">
        <v>19</v>
      </c>
      <c r="N137" s="53">
        <v>0</v>
      </c>
      <c r="O137" s="53">
        <v>5</v>
      </c>
      <c r="Q137" s="55">
        <f>IF(COUNTIFS(Q$2:Q136,Q136)=COUNTIFS($E:$E,Q136),1,0)+Q136</f>
        <v>59</v>
      </c>
      <c r="R137" s="56">
        <f>IF(Q137=Q136,R136+IF(COUNTIFS($G:$G,Q136&amp;"_"&amp;R136)=COUNTIFS(Q$2:Q136,Q136,R$2:R136,R136),1,0),1)</f>
        <v>2</v>
      </c>
      <c r="S137" s="55">
        <f t="shared" si="11"/>
        <v>0</v>
      </c>
      <c r="T137" s="55" t="str">
        <f t="shared" si="9"/>
        <v>Electabuzz</v>
      </c>
    </row>
    <row r="138" spans="1:20" x14ac:dyDescent="0.25">
      <c r="A138" s="53">
        <v>137</v>
      </c>
      <c r="B138" s="53" t="s">
        <v>181</v>
      </c>
      <c r="C138" s="53"/>
      <c r="D138" s="53" t="s">
        <v>182</v>
      </c>
      <c r="E138" s="53">
        <v>67</v>
      </c>
      <c r="F138" s="88">
        <f t="shared" si="8"/>
        <v>1</v>
      </c>
      <c r="G138" t="str">
        <f t="shared" si="10"/>
        <v>67_1</v>
      </c>
      <c r="H138" t="str">
        <f>IF(COUNTIFS($G:$G,G138)=1,G138,G138&amp;"-"&amp;COUNTIFS(G$2:G138,G138))</f>
        <v>67_1</v>
      </c>
      <c r="I138" s="92">
        <v>163</v>
      </c>
      <c r="J138" s="92">
        <v>153</v>
      </c>
      <c r="K138" s="92">
        <v>136</v>
      </c>
      <c r="L138" s="53" t="s">
        <v>42</v>
      </c>
      <c r="M138" s="53" t="s">
        <v>19</v>
      </c>
      <c r="N138" s="53">
        <v>50</v>
      </c>
      <c r="O138" s="53">
        <v>3</v>
      </c>
      <c r="Q138" s="55">
        <f>IF(COUNTIFS(Q$2:Q137,Q137)=COUNTIFS($E:$E,Q137),1,0)+Q137</f>
        <v>60</v>
      </c>
      <c r="R138" s="56">
        <f>IF(Q138=Q137,R137+IF(COUNTIFS($G:$G,Q137&amp;"_"&amp;R137)=COUNTIFS(Q$2:Q137,Q137,R$2:R137,R137),1,0),1)</f>
        <v>1</v>
      </c>
      <c r="S138" s="55">
        <f t="shared" si="11"/>
        <v>0</v>
      </c>
      <c r="T138" s="55" t="str">
        <f t="shared" si="9"/>
        <v>Magby</v>
      </c>
    </row>
    <row r="139" spans="1:20" x14ac:dyDescent="0.25">
      <c r="A139" s="53">
        <v>138</v>
      </c>
      <c r="B139" s="53" t="s">
        <v>183</v>
      </c>
      <c r="C139" s="53"/>
      <c r="D139" s="53" t="s">
        <v>184</v>
      </c>
      <c r="E139" s="53">
        <v>68</v>
      </c>
      <c r="F139" s="88">
        <f t="shared" si="8"/>
        <v>1</v>
      </c>
      <c r="G139" t="str">
        <f t="shared" si="10"/>
        <v>68_1</v>
      </c>
      <c r="H139" t="str">
        <f>IF(COUNTIFS($G:$G,G139)=1,G139,G139&amp;"-"&amp;COUNTIFS(G$2:G139,G139))</f>
        <v>68_1</v>
      </c>
      <c r="I139" s="92">
        <v>111</v>
      </c>
      <c r="J139" s="92">
        <v>155</v>
      </c>
      <c r="K139" s="92">
        <v>153</v>
      </c>
      <c r="L139" s="53" t="s">
        <v>110</v>
      </c>
      <c r="M139" s="53" t="s">
        <v>31</v>
      </c>
      <c r="N139" s="53">
        <v>50</v>
      </c>
      <c r="O139" s="53">
        <v>5</v>
      </c>
      <c r="Q139" s="55">
        <f>IF(COUNTIFS(Q$2:Q138,Q138)=COUNTIFS($E:$E,Q138),1,0)+Q138</f>
        <v>60</v>
      </c>
      <c r="R139" s="56">
        <f>IF(Q139=Q138,R138+IF(COUNTIFS($G:$G,Q138&amp;"_"&amp;R138)=COUNTIFS(Q$2:Q138,Q138,R$2:R138,R138),1,0),1)</f>
        <v>2</v>
      </c>
      <c r="S139" s="55">
        <f t="shared" si="11"/>
        <v>0</v>
      </c>
      <c r="T139" s="55" t="str">
        <f t="shared" si="9"/>
        <v>Magmar</v>
      </c>
    </row>
    <row r="140" spans="1:20" x14ac:dyDescent="0.25">
      <c r="A140" s="53">
        <v>139</v>
      </c>
      <c r="B140" s="53" t="s">
        <v>184</v>
      </c>
      <c r="C140" s="53" t="s">
        <v>183</v>
      </c>
      <c r="D140" s="53"/>
      <c r="E140" s="53">
        <v>68</v>
      </c>
      <c r="F140" s="88">
        <f t="shared" si="8"/>
        <v>2</v>
      </c>
      <c r="G140" t="str">
        <f t="shared" si="10"/>
        <v>68_2</v>
      </c>
      <c r="H140" t="str">
        <f>IF(COUNTIFS($G:$G,G140)=1,G140,G140&amp;"-"&amp;COUNTIFS(G$2:G140,G140))</f>
        <v>68_2</v>
      </c>
      <c r="I140" s="92">
        <v>172</v>
      </c>
      <c r="J140" s="92">
        <v>207</v>
      </c>
      <c r="K140" s="92">
        <v>201</v>
      </c>
      <c r="L140" s="53" t="s">
        <v>110</v>
      </c>
      <c r="M140" s="53" t="s">
        <v>31</v>
      </c>
      <c r="N140" s="53">
        <v>0</v>
      </c>
      <c r="O140" s="53">
        <v>5</v>
      </c>
      <c r="Q140" s="55">
        <f>IF(COUNTIFS(Q$2:Q139,Q139)=COUNTIFS($E:$E,Q139),1,0)+Q139</f>
        <v>61</v>
      </c>
      <c r="R140" s="56">
        <f>IF(Q140=Q139,R139+IF(COUNTIFS($G:$G,Q139&amp;"_"&amp;R139)=COUNTIFS(Q$2:Q139,Q139,R$2:R139,R139),1,0),1)</f>
        <v>1</v>
      </c>
      <c r="S140" s="55">
        <f t="shared" si="11"/>
        <v>0</v>
      </c>
      <c r="T140" s="55" t="str">
        <f t="shared" si="9"/>
        <v>Pinsir</v>
      </c>
    </row>
    <row r="141" spans="1:20" x14ac:dyDescent="0.25">
      <c r="A141" s="53">
        <v>140</v>
      </c>
      <c r="B141" s="53" t="s">
        <v>185</v>
      </c>
      <c r="C141" s="53"/>
      <c r="D141" s="53" t="s">
        <v>186</v>
      </c>
      <c r="E141" s="53">
        <v>69</v>
      </c>
      <c r="F141" s="88">
        <f t="shared" si="8"/>
        <v>1</v>
      </c>
      <c r="G141" t="str">
        <f t="shared" si="10"/>
        <v>69_1</v>
      </c>
      <c r="H141" t="str">
        <f>IF(COUNTIFS($G:$G,G141)=1,G141,G141&amp;"-"&amp;COUNTIFS(G$2:G141,G141))</f>
        <v>69_1</v>
      </c>
      <c r="I141" s="92">
        <v>102</v>
      </c>
      <c r="J141" s="92">
        <v>148</v>
      </c>
      <c r="K141" s="92">
        <v>140</v>
      </c>
      <c r="L141" s="53" t="s">
        <v>110</v>
      </c>
      <c r="M141" s="53" t="s">
        <v>31</v>
      </c>
      <c r="N141" s="53">
        <v>50</v>
      </c>
      <c r="O141" s="53">
        <v>5</v>
      </c>
      <c r="Q141" s="55">
        <f>IF(COUNTIFS(Q$2:Q140,Q140)=COUNTIFS($E:$E,Q140),1,0)+Q140</f>
        <v>62</v>
      </c>
      <c r="R141" s="56">
        <f>IF(Q141=Q140,R140+IF(COUNTIFS($G:$G,Q140&amp;"_"&amp;R140)=COUNTIFS(Q$2:Q140,Q140,R$2:R140,R140),1,0),1)</f>
        <v>1</v>
      </c>
      <c r="S141" s="55">
        <f t="shared" si="11"/>
        <v>0</v>
      </c>
      <c r="T141" s="55" t="str">
        <f t="shared" si="9"/>
        <v>Tauros</v>
      </c>
    </row>
    <row r="142" spans="1:20" x14ac:dyDescent="0.25">
      <c r="A142" s="53">
        <v>141</v>
      </c>
      <c r="B142" s="53" t="s">
        <v>186</v>
      </c>
      <c r="C142" s="53" t="s">
        <v>185</v>
      </c>
      <c r="D142" s="53"/>
      <c r="E142" s="53">
        <v>69</v>
      </c>
      <c r="F142" s="88">
        <f t="shared" si="8"/>
        <v>2</v>
      </c>
      <c r="G142" t="str">
        <f t="shared" si="10"/>
        <v>69_2</v>
      </c>
      <c r="H142" t="str">
        <f>IF(COUNTIFS($G:$G,G142)=1,G142,G142&amp;"-"&amp;COUNTIFS(G$2:G142,G142))</f>
        <v>69_2</v>
      </c>
      <c r="I142" s="92">
        <v>155</v>
      </c>
      <c r="J142" s="92">
        <v>220</v>
      </c>
      <c r="K142" s="92">
        <v>186</v>
      </c>
      <c r="L142" s="53" t="s">
        <v>110</v>
      </c>
      <c r="M142" s="53" t="s">
        <v>31</v>
      </c>
      <c r="N142" s="53">
        <v>0</v>
      </c>
      <c r="O142" s="53">
        <v>5</v>
      </c>
      <c r="Q142" s="55">
        <f>IF(COUNTIFS(Q$2:Q141,Q141)=COUNTIFS($E:$E,Q141),1,0)+Q141</f>
        <v>63</v>
      </c>
      <c r="R142" s="56">
        <f>IF(Q142=Q141,R141+IF(COUNTIFS($G:$G,Q141&amp;"_"&amp;R141)=COUNTIFS(Q$2:Q141,Q141,R$2:R141,R141),1,0),1)</f>
        <v>1</v>
      </c>
      <c r="S142" s="55">
        <f t="shared" si="11"/>
        <v>0</v>
      </c>
      <c r="T142" s="55" t="str">
        <f t="shared" si="9"/>
        <v>Magikarp</v>
      </c>
    </row>
    <row r="143" spans="1:20" x14ac:dyDescent="0.25">
      <c r="A143" s="53">
        <v>142</v>
      </c>
      <c r="B143" s="53" t="s">
        <v>187</v>
      </c>
      <c r="C143" s="53"/>
      <c r="D143" s="53"/>
      <c r="E143" s="53">
        <v>70</v>
      </c>
      <c r="F143" s="88">
        <f t="shared" si="8"/>
        <v>1</v>
      </c>
      <c r="G143" t="str">
        <f t="shared" si="10"/>
        <v>70_1</v>
      </c>
      <c r="H143" t="str">
        <f>IF(COUNTIFS($G:$G,G143)=1,G143,G143&amp;"-"&amp;COUNTIFS(G$2:G143,G143))</f>
        <v>70_1</v>
      </c>
      <c r="I143" s="92">
        <v>190</v>
      </c>
      <c r="J143" s="92">
        <v>221</v>
      </c>
      <c r="K143" s="92">
        <v>159</v>
      </c>
      <c r="L143" s="53" t="s">
        <v>110</v>
      </c>
      <c r="M143" s="53" t="s">
        <v>28</v>
      </c>
      <c r="N143" s="53">
        <v>0</v>
      </c>
      <c r="O143" s="53">
        <v>5</v>
      </c>
      <c r="Q143" s="55">
        <f>IF(COUNTIFS(Q$2:Q142,Q142)=COUNTIFS($E:$E,Q142),1,0)+Q142</f>
        <v>63</v>
      </c>
      <c r="R143" s="56">
        <f>IF(Q143=Q142,R142+IF(COUNTIFS($G:$G,Q142&amp;"_"&amp;R142)=COUNTIFS(Q$2:Q142,Q142,R$2:R142,R142),1,0),1)</f>
        <v>2</v>
      </c>
      <c r="S143" s="55">
        <f t="shared" si="11"/>
        <v>0</v>
      </c>
      <c r="T143" s="55" t="str">
        <f t="shared" si="9"/>
        <v>Gyarados</v>
      </c>
    </row>
    <row r="144" spans="1:20" x14ac:dyDescent="0.25">
      <c r="A144" s="53">
        <v>143</v>
      </c>
      <c r="B144" s="53" t="s">
        <v>188</v>
      </c>
      <c r="C144" s="53"/>
      <c r="D144" s="53"/>
      <c r="E144" s="53">
        <v>71</v>
      </c>
      <c r="F144" s="88">
        <f t="shared" si="8"/>
        <v>1</v>
      </c>
      <c r="G144" t="str">
        <f t="shared" si="10"/>
        <v>71_1</v>
      </c>
      <c r="H144" t="str">
        <f>IF(COUNTIFS($G:$G,G144)=1,G144,G144&amp;"-"&amp;COUNTIFS(G$2:G144,G144))</f>
        <v>71_1</v>
      </c>
      <c r="I144" s="92">
        <v>330</v>
      </c>
      <c r="J144" s="92">
        <v>190</v>
      </c>
      <c r="K144" s="92">
        <v>169</v>
      </c>
      <c r="L144" s="53" t="s">
        <v>42</v>
      </c>
      <c r="M144" s="53" t="s">
        <v>19</v>
      </c>
      <c r="N144" s="53">
        <v>0</v>
      </c>
      <c r="O144" s="53">
        <v>5</v>
      </c>
      <c r="Q144" s="55">
        <f>IF(COUNTIFS(Q$2:Q143,Q143)=COUNTIFS($E:$E,Q143),1,0)+Q143</f>
        <v>64</v>
      </c>
      <c r="R144" s="56">
        <f>IF(Q144=Q143,R143+IF(COUNTIFS($G:$G,Q143&amp;"_"&amp;R143)=COUNTIFS(Q$2:Q143,Q143,R$2:R143,R143),1,0),1)</f>
        <v>1</v>
      </c>
      <c r="S144" s="55">
        <f t="shared" si="11"/>
        <v>0</v>
      </c>
      <c r="T144" s="55" t="str">
        <f t="shared" si="9"/>
        <v>Lapras</v>
      </c>
    </row>
    <row r="145" spans="1:20" x14ac:dyDescent="0.25">
      <c r="A145" s="53">
        <v>144</v>
      </c>
      <c r="B145" s="53" t="s">
        <v>189</v>
      </c>
      <c r="C145" s="53"/>
      <c r="D145" s="53"/>
      <c r="E145" s="53">
        <v>72</v>
      </c>
      <c r="F145" s="88">
        <f t="shared" si="8"/>
        <v>1</v>
      </c>
      <c r="G145" t="str">
        <f t="shared" si="10"/>
        <v>72_1</v>
      </c>
      <c r="H145" t="str">
        <f>IF(COUNTIFS($G:$G,G145)=1,G145,G145&amp;"-"&amp;COUNTIFS(G$2:G145,G145))</f>
        <v>72_1</v>
      </c>
      <c r="I145" s="92">
        <v>207</v>
      </c>
      <c r="J145" s="92">
        <v>192</v>
      </c>
      <c r="K145" s="92">
        <v>236</v>
      </c>
      <c r="L145" s="53" t="s">
        <v>124</v>
      </c>
      <c r="M145" s="53" t="s">
        <v>28</v>
      </c>
      <c r="N145" s="53">
        <v>0</v>
      </c>
      <c r="O145" s="53">
        <v>5</v>
      </c>
      <c r="Q145" s="55">
        <f>IF(COUNTIFS(Q$2:Q144,Q144)=COUNTIFS($E:$E,Q144),1,0)+Q144</f>
        <v>65</v>
      </c>
      <c r="R145" s="56">
        <f>IF(Q145=Q144,R144+IF(COUNTIFS($G:$G,Q144&amp;"_"&amp;R144)=COUNTIFS(Q$2:Q144,Q144,R$2:R144,R144),1,0),1)</f>
        <v>1</v>
      </c>
      <c r="S145" s="55">
        <f t="shared" si="11"/>
        <v>0</v>
      </c>
      <c r="T145" s="55" t="str">
        <f t="shared" si="9"/>
        <v>Ditto</v>
      </c>
    </row>
    <row r="146" spans="1:20" x14ac:dyDescent="0.25">
      <c r="A146" s="53">
        <v>145</v>
      </c>
      <c r="B146" s="53" t="s">
        <v>190</v>
      </c>
      <c r="C146" s="53"/>
      <c r="D146" s="53"/>
      <c r="E146" s="53">
        <v>73</v>
      </c>
      <c r="F146" s="88">
        <f t="shared" si="8"/>
        <v>1</v>
      </c>
      <c r="G146" t="str">
        <f t="shared" si="10"/>
        <v>73_1</v>
      </c>
      <c r="H146" t="str">
        <f>IF(COUNTIFS($G:$G,G146)=1,G146,G146&amp;"-"&amp;COUNTIFS(G$2:G146,G146))</f>
        <v>73_1</v>
      </c>
      <c r="I146" s="92">
        <v>207</v>
      </c>
      <c r="J146" s="92">
        <v>253</v>
      </c>
      <c r="K146" s="92">
        <v>185</v>
      </c>
      <c r="L146" s="53" t="s">
        <v>53</v>
      </c>
      <c r="M146" s="53" t="s">
        <v>28</v>
      </c>
      <c r="N146" s="53">
        <v>0</v>
      </c>
      <c r="O146" s="53">
        <v>5</v>
      </c>
      <c r="Q146" s="55">
        <f>IF(COUNTIFS(Q$2:Q145,Q145)=COUNTIFS($E:$E,Q145),1,0)+Q145</f>
        <v>66</v>
      </c>
      <c r="R146" s="56">
        <f>IF(Q146=Q145,R145+IF(COUNTIFS($G:$G,Q145&amp;"_"&amp;R145)=COUNTIFS(Q$2:Q145,Q145,R$2:R145,R145),1,0),1)</f>
        <v>1</v>
      </c>
      <c r="S146" s="55">
        <f t="shared" si="11"/>
        <v>0</v>
      </c>
      <c r="T146" s="55" t="str">
        <f t="shared" si="9"/>
        <v>Eevee</v>
      </c>
    </row>
    <row r="147" spans="1:20" x14ac:dyDescent="0.25">
      <c r="A147" s="53">
        <v>146</v>
      </c>
      <c r="B147" s="53" t="s">
        <v>191</v>
      </c>
      <c r="C147" s="53"/>
      <c r="D147" s="53"/>
      <c r="E147" s="53">
        <v>74</v>
      </c>
      <c r="F147" s="88">
        <f t="shared" si="8"/>
        <v>1</v>
      </c>
      <c r="G147" t="str">
        <f t="shared" si="10"/>
        <v>74_1</v>
      </c>
      <c r="H147" t="str">
        <f>IF(COUNTIFS($G:$G,G147)=1,G147,G147&amp;"-"&amp;COUNTIFS(G$2:G147,G147))</f>
        <v>74_1</v>
      </c>
      <c r="I147" s="92">
        <v>207</v>
      </c>
      <c r="J147" s="92">
        <v>251</v>
      </c>
      <c r="K147" s="92">
        <v>181</v>
      </c>
      <c r="L147" s="53" t="s">
        <v>26</v>
      </c>
      <c r="M147" s="53" t="s">
        <v>28</v>
      </c>
      <c r="N147" s="53">
        <v>0</v>
      </c>
      <c r="O147" s="53">
        <v>5</v>
      </c>
      <c r="Q147" s="55">
        <f>IF(COUNTIFS(Q$2:Q146,Q146)=COUNTIFS($E:$E,Q146),1,0)+Q146</f>
        <v>66</v>
      </c>
      <c r="R147" s="56">
        <f>IF(Q147=Q146,R146+IF(COUNTIFS($G:$G,Q146&amp;"_"&amp;R146)=COUNTIFS(Q$2:Q146,Q146,R$2:R146,R146),1,0),1)</f>
        <v>2</v>
      </c>
      <c r="S147" s="55">
        <f t="shared" si="11"/>
        <v>1</v>
      </c>
      <c r="T147" s="55" t="str">
        <f t="shared" si="9"/>
        <v>Vaporeon</v>
      </c>
    </row>
    <row r="148" spans="1:20" x14ac:dyDescent="0.25">
      <c r="A148" s="53">
        <v>147</v>
      </c>
      <c r="B148" s="53" t="s">
        <v>192</v>
      </c>
      <c r="C148" s="53"/>
      <c r="D148" s="53" t="s">
        <v>193</v>
      </c>
      <c r="E148" s="53">
        <v>75</v>
      </c>
      <c r="F148" s="88">
        <f t="shared" si="8"/>
        <v>1</v>
      </c>
      <c r="G148" t="str">
        <f t="shared" si="10"/>
        <v>75_1</v>
      </c>
      <c r="H148" t="str">
        <f>IF(COUNTIFS($G:$G,G148)=1,G148,G148&amp;"-"&amp;COUNTIFS(G$2:G148,G148))</f>
        <v>75_1</v>
      </c>
      <c r="I148" s="92">
        <v>121</v>
      </c>
      <c r="J148" s="92">
        <v>119</v>
      </c>
      <c r="K148" s="92">
        <v>91</v>
      </c>
      <c r="L148" s="53" t="s">
        <v>194</v>
      </c>
      <c r="M148" s="53" t="s">
        <v>19</v>
      </c>
      <c r="N148" s="53">
        <v>25</v>
      </c>
      <c r="O148" s="53">
        <v>5</v>
      </c>
      <c r="Q148" s="55">
        <f>IF(COUNTIFS(Q$2:Q147,Q147)=COUNTIFS($E:$E,Q147),1,0)+Q147</f>
        <v>66</v>
      </c>
      <c r="R148" s="56">
        <f>IF(Q148=Q147,R147+IF(COUNTIFS($G:$G,Q147&amp;"_"&amp;R147)=COUNTIFS(Q$2:Q147,Q147,R$2:R147,R147),1,0),1)</f>
        <v>2</v>
      </c>
      <c r="S148" s="55">
        <f t="shared" si="11"/>
        <v>2</v>
      </c>
      <c r="T148" s="55" t="str">
        <f t="shared" si="9"/>
        <v>Jolteon</v>
      </c>
    </row>
    <row r="149" spans="1:20" x14ac:dyDescent="0.25">
      <c r="A149" s="53">
        <v>148</v>
      </c>
      <c r="B149" s="53" t="s">
        <v>193</v>
      </c>
      <c r="C149" s="53" t="s">
        <v>192</v>
      </c>
      <c r="D149" s="53" t="s">
        <v>195</v>
      </c>
      <c r="E149" s="53">
        <v>75</v>
      </c>
      <c r="F149" s="88">
        <f t="shared" si="8"/>
        <v>2</v>
      </c>
      <c r="G149" t="str">
        <f t="shared" si="10"/>
        <v>75_2</v>
      </c>
      <c r="H149" t="str">
        <f>IF(COUNTIFS($G:$G,G149)=1,G149,G149&amp;"-"&amp;COUNTIFS(G$2:G149,G149))</f>
        <v>75_2</v>
      </c>
      <c r="I149" s="92">
        <v>156</v>
      </c>
      <c r="J149" s="92">
        <v>163</v>
      </c>
      <c r="K149" s="92">
        <v>135</v>
      </c>
      <c r="L149" s="53" t="s">
        <v>194</v>
      </c>
      <c r="M149" s="53" t="s">
        <v>19</v>
      </c>
      <c r="N149" s="53">
        <v>100</v>
      </c>
      <c r="O149" s="53">
        <v>5</v>
      </c>
      <c r="Q149" s="55">
        <f>IF(COUNTIFS(Q$2:Q148,Q148)=COUNTIFS($E:$E,Q148),1,0)+Q148</f>
        <v>66</v>
      </c>
      <c r="R149" s="56">
        <f>IF(Q149=Q148,R148+IF(COUNTIFS($G:$G,Q148&amp;"_"&amp;R148)=COUNTIFS(Q$2:Q148,Q148,R$2:R148,R148),1,0),1)</f>
        <v>2</v>
      </c>
      <c r="S149" s="55">
        <f t="shared" si="11"/>
        <v>3</v>
      </c>
      <c r="T149" s="55" t="str">
        <f t="shared" si="9"/>
        <v>Flareon</v>
      </c>
    </row>
    <row r="150" spans="1:20" x14ac:dyDescent="0.25">
      <c r="A150" s="53">
        <v>149</v>
      </c>
      <c r="B150" s="53" t="s">
        <v>195</v>
      </c>
      <c r="C150" s="53" t="s">
        <v>193</v>
      </c>
      <c r="D150" s="53"/>
      <c r="E150" s="53">
        <v>75</v>
      </c>
      <c r="F150" s="88">
        <f t="shared" si="8"/>
        <v>3</v>
      </c>
      <c r="G150" t="str">
        <f t="shared" si="10"/>
        <v>75_3</v>
      </c>
      <c r="H150" t="str">
        <f>IF(COUNTIFS($G:$G,G150)=1,G150,G150&amp;"-"&amp;COUNTIFS(G$2:G150,G150))</f>
        <v>75_3</v>
      </c>
      <c r="I150" s="92">
        <v>209</v>
      </c>
      <c r="J150" s="92">
        <v>263</v>
      </c>
      <c r="K150" s="92">
        <v>198</v>
      </c>
      <c r="L150" s="53" t="s">
        <v>194</v>
      </c>
      <c r="M150" s="53" t="s">
        <v>28</v>
      </c>
      <c r="N150" s="53">
        <v>0</v>
      </c>
      <c r="O150" s="53">
        <v>5</v>
      </c>
      <c r="Q150" s="55">
        <f>IF(COUNTIFS(Q$2:Q149,Q149)=COUNTIFS($E:$E,Q149),1,0)+Q149</f>
        <v>66</v>
      </c>
      <c r="R150" s="56">
        <f>IF(Q150=Q149,R149+IF(COUNTIFS($G:$G,Q149&amp;"_"&amp;R149)=COUNTIFS(Q$2:Q149,Q149,R$2:R149,R149),1,0),1)</f>
        <v>2</v>
      </c>
      <c r="S150" s="55">
        <f t="shared" si="11"/>
        <v>4</v>
      </c>
      <c r="T150" s="55" t="str">
        <f t="shared" si="9"/>
        <v>Espeon</v>
      </c>
    </row>
    <row r="151" spans="1:20" x14ac:dyDescent="0.25">
      <c r="A151" s="53">
        <v>150</v>
      </c>
      <c r="B151" s="53" t="s">
        <v>196</v>
      </c>
      <c r="C151" s="53"/>
      <c r="D151" s="53"/>
      <c r="E151" s="53">
        <v>76</v>
      </c>
      <c r="F151" s="88">
        <f t="shared" si="8"/>
        <v>1</v>
      </c>
      <c r="G151" t="str">
        <f t="shared" si="10"/>
        <v>76_1</v>
      </c>
      <c r="H151" t="str">
        <f>IF(COUNTIFS($G:$G,G151)=1,G151,G151&amp;"-"&amp;COUNTIFS(G$2:G151,G151))</f>
        <v>76_1</v>
      </c>
      <c r="I151" s="92">
        <v>214</v>
      </c>
      <c r="J151" s="92">
        <v>300</v>
      </c>
      <c r="K151" s="92">
        <v>182</v>
      </c>
      <c r="L151" s="53" t="s">
        <v>98</v>
      </c>
      <c r="M151" s="53" t="s">
        <v>19</v>
      </c>
      <c r="N151" s="53">
        <v>0</v>
      </c>
      <c r="O151" s="53">
        <v>5</v>
      </c>
      <c r="Q151" s="55">
        <f>IF(COUNTIFS(Q$2:Q150,Q150)=COUNTIFS($E:$E,Q150),1,0)+Q150</f>
        <v>66</v>
      </c>
      <c r="R151" s="56">
        <f>IF(Q151=Q150,R150+IF(COUNTIFS($G:$G,Q150&amp;"_"&amp;R150)=COUNTIFS(Q$2:Q150,Q150,R$2:R150,R150),1,0),1)</f>
        <v>2</v>
      </c>
      <c r="S151" s="55">
        <f t="shared" si="11"/>
        <v>5</v>
      </c>
      <c r="T151" s="55" t="str">
        <f t="shared" si="9"/>
        <v>Umbreon</v>
      </c>
    </row>
    <row r="152" spans="1:20" x14ac:dyDescent="0.25">
      <c r="A152" s="53">
        <v>151</v>
      </c>
      <c r="B152" s="53" t="s">
        <v>197</v>
      </c>
      <c r="C152" s="53"/>
      <c r="D152" s="53"/>
      <c r="E152" s="53">
        <v>77</v>
      </c>
      <c r="F152" s="88">
        <f t="shared" si="8"/>
        <v>1</v>
      </c>
      <c r="G152" t="str">
        <f t="shared" si="10"/>
        <v>77_1</v>
      </c>
      <c r="H152" t="str">
        <f>IF(COUNTIFS($G:$G,G152)=1,G152,G152&amp;"-"&amp;COUNTIFS(G$2:G152,G152))</f>
        <v>77_1</v>
      </c>
      <c r="I152" s="92">
        <v>214</v>
      </c>
      <c r="J152" s="92">
        <v>182</v>
      </c>
      <c r="K152" s="92">
        <v>278</v>
      </c>
      <c r="L152" s="53" t="s">
        <v>98</v>
      </c>
      <c r="M152" s="53" t="s">
        <v>19</v>
      </c>
      <c r="N152" s="53">
        <v>0</v>
      </c>
      <c r="O152" s="53">
        <v>5</v>
      </c>
      <c r="Q152" s="55">
        <f>IF(COUNTIFS(Q$2:Q151,Q151)=COUNTIFS($E:$E,Q151),1,0)+Q151</f>
        <v>67</v>
      </c>
      <c r="R152" s="56">
        <f>IF(Q152=Q151,R151+IF(COUNTIFS($G:$G,Q151&amp;"_"&amp;R151)=COUNTIFS(Q$2:Q151,Q151,R$2:R151,R151),1,0),1)</f>
        <v>1</v>
      </c>
      <c r="S152" s="55">
        <f t="shared" si="11"/>
        <v>0</v>
      </c>
      <c r="T152" s="55" t="str">
        <f t="shared" si="9"/>
        <v>Porygon</v>
      </c>
    </row>
    <row r="153" spans="1:20" x14ac:dyDescent="0.25">
      <c r="A153" s="53">
        <v>152</v>
      </c>
      <c r="B153" s="53" t="s">
        <v>198</v>
      </c>
      <c r="C153" s="53"/>
      <c r="D153" s="53" t="s">
        <v>199</v>
      </c>
      <c r="E153" s="53">
        <v>78</v>
      </c>
      <c r="F153" s="88">
        <f t="shared" si="8"/>
        <v>1</v>
      </c>
      <c r="G153" t="str">
        <f t="shared" si="10"/>
        <v>78_1</v>
      </c>
      <c r="H153" t="str">
        <f>IF(COUNTIFS($G:$G,G153)=1,G153,G153&amp;"-"&amp;COUNTIFS(G$2:G153,G153))</f>
        <v>78_1</v>
      </c>
      <c r="I153" s="92">
        <v>225</v>
      </c>
      <c r="J153" s="92">
        <v>210</v>
      </c>
      <c r="K153" s="92">
        <v>210</v>
      </c>
      <c r="L153" s="53" t="s">
        <v>21</v>
      </c>
      <c r="M153" s="53" t="s">
        <v>19</v>
      </c>
      <c r="N153" s="53">
        <v>25</v>
      </c>
      <c r="O153" s="53">
        <v>3</v>
      </c>
      <c r="Q153" s="55">
        <f>IF(COUNTIFS(Q$2:Q152,Q152)=COUNTIFS($E:$E,Q152),1,0)+Q152</f>
        <v>67</v>
      </c>
      <c r="R153" s="56">
        <f>IF(Q153=Q152,R152+IF(COUNTIFS($G:$G,Q152&amp;"_"&amp;R152)=COUNTIFS(Q$2:Q152,Q152,R$2:R152,R152),1,0),1)</f>
        <v>2</v>
      </c>
      <c r="S153" s="55">
        <f t="shared" si="11"/>
        <v>0</v>
      </c>
      <c r="T153" s="55" t="str">
        <f t="shared" si="9"/>
        <v>Porygon2</v>
      </c>
    </row>
    <row r="154" spans="1:20" x14ac:dyDescent="0.25">
      <c r="A154" s="53">
        <v>153</v>
      </c>
      <c r="B154" s="53" t="s">
        <v>199</v>
      </c>
      <c r="C154" s="53" t="s">
        <v>198</v>
      </c>
      <c r="D154" s="53" t="s">
        <v>200</v>
      </c>
      <c r="E154" s="53">
        <v>78</v>
      </c>
      <c r="F154" s="88">
        <f t="shared" si="8"/>
        <v>2</v>
      </c>
      <c r="G154" t="str">
        <f t="shared" si="10"/>
        <v>78_2</v>
      </c>
      <c r="H154" t="str">
        <f>IF(COUNTIFS($G:$G,G154)=1,G154,G154&amp;"-"&amp;COUNTIFS(G$2:G154,G154))</f>
        <v>78_2</v>
      </c>
      <c r="I154" s="92">
        <v>128</v>
      </c>
      <c r="J154" s="92">
        <v>92</v>
      </c>
      <c r="K154" s="92">
        <v>122</v>
      </c>
      <c r="L154" s="53" t="s">
        <v>21</v>
      </c>
      <c r="M154" s="53" t="s">
        <v>19</v>
      </c>
      <c r="N154" s="53">
        <v>100</v>
      </c>
      <c r="O154" s="53">
        <v>3</v>
      </c>
      <c r="Q154" s="55">
        <f>IF(COUNTIFS(Q$2:Q153,Q153)=COUNTIFS($E:$E,Q153),1,0)+Q153</f>
        <v>68</v>
      </c>
      <c r="R154" s="56">
        <f>IF(Q154=Q153,R153+IF(COUNTIFS($G:$G,Q153&amp;"_"&amp;R153)=COUNTIFS(Q$2:Q153,Q153,R$2:R153,R153),1,0),1)</f>
        <v>1</v>
      </c>
      <c r="S154" s="55">
        <f t="shared" si="11"/>
        <v>0</v>
      </c>
      <c r="T154" s="55" t="str">
        <f t="shared" si="9"/>
        <v>Omanyte</v>
      </c>
    </row>
    <row r="155" spans="1:20" x14ac:dyDescent="0.25">
      <c r="A155" s="53">
        <v>154</v>
      </c>
      <c r="B155" s="53" t="s">
        <v>200</v>
      </c>
      <c r="C155" s="53" t="s">
        <v>199</v>
      </c>
      <c r="D155" s="53"/>
      <c r="E155" s="53">
        <v>78</v>
      </c>
      <c r="F155" s="88">
        <f t="shared" si="8"/>
        <v>3</v>
      </c>
      <c r="G155" t="str">
        <f t="shared" si="10"/>
        <v>78_3</v>
      </c>
      <c r="H155" t="str">
        <f>IF(COUNTIFS($G:$G,G155)=1,G155,G155&amp;"-"&amp;COUNTIFS(G$2:G155,G155))</f>
        <v>78_3</v>
      </c>
      <c r="I155" s="92">
        <v>155</v>
      </c>
      <c r="J155" s="92">
        <v>122</v>
      </c>
      <c r="K155" s="92">
        <v>155</v>
      </c>
      <c r="L155" s="53" t="s">
        <v>21</v>
      </c>
      <c r="M155" s="53" t="s">
        <v>19</v>
      </c>
      <c r="N155" s="53">
        <v>0</v>
      </c>
      <c r="O155" s="53">
        <v>3</v>
      </c>
      <c r="Q155" s="55">
        <f>IF(COUNTIFS(Q$2:Q154,Q154)=COUNTIFS($E:$E,Q154),1,0)+Q154</f>
        <v>68</v>
      </c>
      <c r="R155" s="56">
        <f>IF(Q155=Q154,R154+IF(COUNTIFS($G:$G,Q154&amp;"_"&amp;R154)=COUNTIFS(Q$2:Q154,Q154,R$2:R154,R154),1,0),1)</f>
        <v>2</v>
      </c>
      <c r="S155" s="55">
        <f t="shared" si="11"/>
        <v>0</v>
      </c>
      <c r="T155" s="55" t="str">
        <f t="shared" si="9"/>
        <v>Omastar</v>
      </c>
    </row>
    <row r="156" spans="1:20" x14ac:dyDescent="0.25">
      <c r="A156" s="53">
        <v>155</v>
      </c>
      <c r="B156" s="53" t="s">
        <v>201</v>
      </c>
      <c r="C156" s="53"/>
      <c r="D156" s="53" t="s">
        <v>202</v>
      </c>
      <c r="E156" s="53">
        <v>79</v>
      </c>
      <c r="F156" s="88">
        <f t="shared" si="8"/>
        <v>1</v>
      </c>
      <c r="G156" t="str">
        <f t="shared" si="10"/>
        <v>79_1</v>
      </c>
      <c r="H156" t="str">
        <f>IF(COUNTIFS($G:$G,G156)=1,G156,G156&amp;"-"&amp;COUNTIFS(G$2:G156,G156))</f>
        <v>79_1</v>
      </c>
      <c r="I156" s="92">
        <v>190</v>
      </c>
      <c r="J156" s="92">
        <v>168</v>
      </c>
      <c r="K156" s="92">
        <v>202</v>
      </c>
      <c r="L156" s="53" t="s">
        <v>26</v>
      </c>
      <c r="M156" s="53" t="s">
        <v>19</v>
      </c>
      <c r="N156" s="53">
        <v>25</v>
      </c>
      <c r="O156" s="53">
        <v>3</v>
      </c>
      <c r="Q156" s="55">
        <f>IF(COUNTIFS(Q$2:Q155,Q155)=COUNTIFS($E:$E,Q155),1,0)+Q155</f>
        <v>69</v>
      </c>
      <c r="R156" s="56">
        <f>IF(Q156=Q155,R155+IF(COUNTIFS($G:$G,Q155&amp;"_"&amp;R155)=COUNTIFS(Q$2:Q155,Q155,R$2:R155,R155),1,0),1)</f>
        <v>1</v>
      </c>
      <c r="S156" s="55">
        <f t="shared" si="11"/>
        <v>0</v>
      </c>
      <c r="T156" s="55" t="str">
        <f t="shared" si="9"/>
        <v>Kabuto</v>
      </c>
    </row>
    <row r="157" spans="1:20" x14ac:dyDescent="0.25">
      <c r="A157" s="53">
        <v>156</v>
      </c>
      <c r="B157" s="53" t="s">
        <v>202</v>
      </c>
      <c r="C157" s="53" t="s">
        <v>201</v>
      </c>
      <c r="D157" s="53" t="s">
        <v>203</v>
      </c>
      <c r="E157" s="53">
        <v>79</v>
      </c>
      <c r="F157" s="88">
        <f t="shared" si="8"/>
        <v>2</v>
      </c>
      <c r="G157" t="str">
        <f t="shared" si="10"/>
        <v>79_2</v>
      </c>
      <c r="H157" t="str">
        <f>IF(COUNTIFS($G:$G,G157)=1,G157,G157&amp;"-"&amp;COUNTIFS(G$2:G157,G157))</f>
        <v>79_2</v>
      </c>
      <c r="I157" s="92">
        <v>118</v>
      </c>
      <c r="J157" s="92">
        <v>116</v>
      </c>
      <c r="K157" s="92">
        <v>93</v>
      </c>
      <c r="L157" s="53" t="s">
        <v>26</v>
      </c>
      <c r="M157" s="53" t="s">
        <v>19</v>
      </c>
      <c r="N157" s="53">
        <v>100</v>
      </c>
      <c r="O157" s="53">
        <v>3</v>
      </c>
      <c r="Q157" s="55">
        <f>IF(COUNTIFS(Q$2:Q156,Q156)=COUNTIFS($E:$E,Q156),1,0)+Q156</f>
        <v>69</v>
      </c>
      <c r="R157" s="56">
        <f>IF(Q157=Q156,R156+IF(COUNTIFS($G:$G,Q156&amp;"_"&amp;R156)=COUNTIFS(Q$2:Q156,Q156,R$2:R156,R156),1,0),1)</f>
        <v>2</v>
      </c>
      <c r="S157" s="55">
        <f t="shared" si="11"/>
        <v>0</v>
      </c>
      <c r="T157" s="55" t="str">
        <f t="shared" si="9"/>
        <v>Kabutops</v>
      </c>
    </row>
    <row r="158" spans="1:20" x14ac:dyDescent="0.25">
      <c r="A158" s="53">
        <v>157</v>
      </c>
      <c r="B158" s="53" t="s">
        <v>203</v>
      </c>
      <c r="C158" s="53" t="s">
        <v>202</v>
      </c>
      <c r="D158" s="53"/>
      <c r="E158" s="53">
        <v>79</v>
      </c>
      <c r="F158" s="88">
        <f t="shared" si="8"/>
        <v>3</v>
      </c>
      <c r="G158" t="str">
        <f t="shared" si="10"/>
        <v>79_3</v>
      </c>
      <c r="H158" t="str">
        <f>IF(COUNTIFS($G:$G,G158)=1,G158,G158&amp;"-"&amp;COUNTIFS(G$2:G158,G158))</f>
        <v>79_3</v>
      </c>
      <c r="I158" s="92">
        <v>151</v>
      </c>
      <c r="J158" s="92">
        <v>158</v>
      </c>
      <c r="K158" s="92">
        <v>126</v>
      </c>
      <c r="L158" s="53" t="s">
        <v>26</v>
      </c>
      <c r="M158" s="53" t="s">
        <v>19</v>
      </c>
      <c r="N158" s="53">
        <v>0</v>
      </c>
      <c r="O158" s="53">
        <v>3</v>
      </c>
      <c r="Q158" s="55">
        <f>IF(COUNTIFS(Q$2:Q157,Q157)=COUNTIFS($E:$E,Q157),1,0)+Q157</f>
        <v>70</v>
      </c>
      <c r="R158" s="56">
        <f>IF(Q158=Q157,R157+IF(COUNTIFS($G:$G,Q157&amp;"_"&amp;R157)=COUNTIFS(Q$2:Q157,Q157,R$2:R157,R157),1,0),1)</f>
        <v>1</v>
      </c>
      <c r="S158" s="55">
        <f t="shared" si="11"/>
        <v>0</v>
      </c>
      <c r="T158" s="55" t="str">
        <f t="shared" si="9"/>
        <v>Aerodactyl</v>
      </c>
    </row>
    <row r="159" spans="1:20" x14ac:dyDescent="0.25">
      <c r="A159" s="53">
        <v>158</v>
      </c>
      <c r="B159" s="53" t="s">
        <v>204</v>
      </c>
      <c r="C159" s="53"/>
      <c r="D159" s="53" t="s">
        <v>205</v>
      </c>
      <c r="E159" s="53">
        <v>80</v>
      </c>
      <c r="F159" s="88">
        <f t="shared" si="8"/>
        <v>1</v>
      </c>
      <c r="G159" t="str">
        <f t="shared" si="10"/>
        <v>80_1</v>
      </c>
      <c r="H159" t="str">
        <f>IF(COUNTIFS($G:$G,G159)=1,G159,G159&amp;"-"&amp;COUNTIFS(G$2:G159,G159))</f>
        <v>80_1</v>
      </c>
      <c r="I159" s="92">
        <v>186</v>
      </c>
      <c r="J159" s="92">
        <v>223</v>
      </c>
      <c r="K159" s="92">
        <v>173</v>
      </c>
      <c r="L159" s="53" t="s">
        <v>31</v>
      </c>
      <c r="M159" s="53" t="s">
        <v>19</v>
      </c>
      <c r="N159" s="53">
        <v>25</v>
      </c>
      <c r="O159" s="53">
        <v>3</v>
      </c>
      <c r="Q159" s="55">
        <f>IF(COUNTIFS(Q$2:Q158,Q158)=COUNTIFS($E:$E,Q158),1,0)+Q158</f>
        <v>71</v>
      </c>
      <c r="R159" s="56">
        <f>IF(Q159=Q158,R158+IF(COUNTIFS($G:$G,Q158&amp;"_"&amp;R158)=COUNTIFS(Q$2:Q158,Q158,R$2:R158,R158),1,0),1)</f>
        <v>1</v>
      </c>
      <c r="S159" s="55">
        <f t="shared" si="11"/>
        <v>0</v>
      </c>
      <c r="T159" s="55" t="str">
        <f t="shared" si="9"/>
        <v>Snorlax</v>
      </c>
    </row>
    <row r="160" spans="1:20" x14ac:dyDescent="0.25">
      <c r="A160" s="53">
        <v>159</v>
      </c>
      <c r="B160" s="53" t="s">
        <v>205</v>
      </c>
      <c r="C160" s="53" t="s">
        <v>204</v>
      </c>
      <c r="D160" s="53" t="s">
        <v>206</v>
      </c>
      <c r="E160" s="53">
        <v>80</v>
      </c>
      <c r="F160" s="88">
        <f t="shared" si="8"/>
        <v>2</v>
      </c>
      <c r="G160" t="str">
        <f t="shared" si="10"/>
        <v>80_2</v>
      </c>
      <c r="H160" t="str">
        <f>IF(COUNTIFS($G:$G,G160)=1,G160,G160&amp;"-"&amp;COUNTIFS(G$2:G160,G160))</f>
        <v>80_2</v>
      </c>
      <c r="I160" s="92">
        <v>137</v>
      </c>
      <c r="J160" s="92">
        <v>117</v>
      </c>
      <c r="K160" s="92">
        <v>109</v>
      </c>
      <c r="L160" s="53" t="s">
        <v>31</v>
      </c>
      <c r="M160" s="53" t="s">
        <v>19</v>
      </c>
      <c r="N160" s="53">
        <v>100</v>
      </c>
      <c r="O160" s="53">
        <v>3</v>
      </c>
      <c r="Q160" s="55">
        <f>IF(COUNTIFS(Q$2:Q159,Q159)=COUNTIFS($E:$E,Q159),1,0)+Q159</f>
        <v>72</v>
      </c>
      <c r="R160" s="56">
        <f>IF(Q160=Q159,R159+IF(COUNTIFS($G:$G,Q159&amp;"_"&amp;R159)=COUNTIFS(Q$2:Q159,Q159,R$2:R159,R159),1,0),1)</f>
        <v>1</v>
      </c>
      <c r="S160" s="55">
        <f t="shared" si="11"/>
        <v>0</v>
      </c>
      <c r="T160" s="55" t="str">
        <f t="shared" si="9"/>
        <v>Articuno</v>
      </c>
    </row>
    <row r="161" spans="1:20" x14ac:dyDescent="0.25">
      <c r="A161" s="53">
        <v>160</v>
      </c>
      <c r="B161" s="53" t="s">
        <v>206</v>
      </c>
      <c r="C161" s="53" t="s">
        <v>205</v>
      </c>
      <c r="D161" s="53"/>
      <c r="E161" s="53">
        <v>80</v>
      </c>
      <c r="F161" s="88">
        <f t="shared" si="8"/>
        <v>3</v>
      </c>
      <c r="G161" t="str">
        <f t="shared" si="10"/>
        <v>80_3</v>
      </c>
      <c r="H161" t="str">
        <f>IF(COUNTIFS($G:$G,G161)=1,G161,G161&amp;"-"&amp;COUNTIFS(G$2:G161,G161))</f>
        <v>80_3</v>
      </c>
      <c r="I161" s="92">
        <v>163</v>
      </c>
      <c r="J161" s="92">
        <v>150</v>
      </c>
      <c r="K161" s="92">
        <v>142</v>
      </c>
      <c r="L161" s="53" t="s">
        <v>31</v>
      </c>
      <c r="M161" s="53" t="s">
        <v>19</v>
      </c>
      <c r="N161" s="53">
        <v>0</v>
      </c>
      <c r="O161" s="53">
        <v>3</v>
      </c>
      <c r="Q161" s="55">
        <f>IF(COUNTIFS(Q$2:Q160,Q160)=COUNTIFS($E:$E,Q160),1,0)+Q160</f>
        <v>73</v>
      </c>
      <c r="R161" s="56">
        <f>IF(Q161=Q160,R160+IF(COUNTIFS($G:$G,Q160&amp;"_"&amp;R160)=COUNTIFS(Q$2:Q160,Q160,R$2:R160,R160),1,0),1)</f>
        <v>1</v>
      </c>
      <c r="S161" s="55">
        <f t="shared" si="11"/>
        <v>0</v>
      </c>
      <c r="T161" s="55" t="str">
        <f t="shared" si="9"/>
        <v>Zapdos</v>
      </c>
    </row>
    <row r="162" spans="1:20" x14ac:dyDescent="0.25">
      <c r="A162" s="53">
        <v>161</v>
      </c>
      <c r="B162" s="53" t="s">
        <v>207</v>
      </c>
      <c r="C162" s="53"/>
      <c r="D162" s="53" t="s">
        <v>208</v>
      </c>
      <c r="E162" s="53">
        <v>81</v>
      </c>
      <c r="F162" s="88">
        <f t="shared" si="8"/>
        <v>1</v>
      </c>
      <c r="G162" t="str">
        <f t="shared" si="10"/>
        <v>81_1</v>
      </c>
      <c r="H162" t="str">
        <f>IF(COUNTIFS($G:$G,G162)=1,G162,G162&amp;"-"&amp;COUNTIFS(G$2:G162,G162))</f>
        <v>81_1</v>
      </c>
      <c r="I162" s="92">
        <v>198</v>
      </c>
      <c r="J162" s="92">
        <v>205</v>
      </c>
      <c r="K162" s="92">
        <v>188</v>
      </c>
      <c r="L162" s="53" t="s">
        <v>42</v>
      </c>
      <c r="M162" s="53" t="s">
        <v>19</v>
      </c>
      <c r="N162" s="53">
        <v>25</v>
      </c>
      <c r="O162" s="53">
        <v>1</v>
      </c>
      <c r="Q162" s="55">
        <f>IF(COUNTIFS(Q$2:Q161,Q161)=COUNTIFS($E:$E,Q161),1,0)+Q161</f>
        <v>74</v>
      </c>
      <c r="R162" s="56">
        <f>IF(Q162=Q161,R161+IF(COUNTIFS($G:$G,Q161&amp;"_"&amp;R161)=COUNTIFS(Q$2:Q161,Q161,R$2:R161,R161),1,0),1)</f>
        <v>1</v>
      </c>
      <c r="S162" s="55">
        <f t="shared" si="11"/>
        <v>0</v>
      </c>
      <c r="T162" s="55" t="str">
        <f t="shared" si="9"/>
        <v>Moltres</v>
      </c>
    </row>
    <row r="163" spans="1:20" x14ac:dyDescent="0.25">
      <c r="A163" s="53">
        <v>162</v>
      </c>
      <c r="B163" s="53" t="s">
        <v>208</v>
      </c>
      <c r="C163" s="53" t="s">
        <v>207</v>
      </c>
      <c r="D163" s="53"/>
      <c r="E163" s="53">
        <v>81</v>
      </c>
      <c r="F163" s="88">
        <f t="shared" si="8"/>
        <v>2</v>
      </c>
      <c r="G163" t="str">
        <f t="shared" si="10"/>
        <v>81_2</v>
      </c>
      <c r="H163" t="str">
        <f>IF(COUNTIFS($G:$G,G163)=1,G163,G163&amp;"-"&amp;COUNTIFS(G$2:G163,G163))</f>
        <v>81_2</v>
      </c>
      <c r="I163" s="92">
        <v>111</v>
      </c>
      <c r="J163" s="92">
        <v>79</v>
      </c>
      <c r="K163" s="92">
        <v>73</v>
      </c>
      <c r="L163" s="53" t="s">
        <v>42</v>
      </c>
      <c r="M163" s="53" t="s">
        <v>19</v>
      </c>
      <c r="N163" s="53">
        <v>0</v>
      </c>
      <c r="O163" s="53">
        <v>1</v>
      </c>
      <c r="Q163" s="55">
        <f>IF(COUNTIFS(Q$2:Q162,Q162)=COUNTIFS($E:$E,Q162),1,0)+Q162</f>
        <v>75</v>
      </c>
      <c r="R163" s="56">
        <f>IF(Q163=Q162,R162+IF(COUNTIFS($G:$G,Q162&amp;"_"&amp;R162)=COUNTIFS(Q$2:Q162,Q162,R$2:R162,R162),1,0),1)</f>
        <v>1</v>
      </c>
      <c r="S163" s="55">
        <f t="shared" si="11"/>
        <v>0</v>
      </c>
      <c r="T163" s="55" t="str">
        <f t="shared" si="9"/>
        <v>Dratini</v>
      </c>
    </row>
    <row r="164" spans="1:20" x14ac:dyDescent="0.25">
      <c r="A164" s="53">
        <v>163</v>
      </c>
      <c r="B164" s="53" t="s">
        <v>209</v>
      </c>
      <c r="C164" s="53"/>
      <c r="D164" s="53" t="s">
        <v>210</v>
      </c>
      <c r="E164" s="53">
        <v>82</v>
      </c>
      <c r="F164" s="88">
        <f t="shared" si="8"/>
        <v>1</v>
      </c>
      <c r="G164" t="str">
        <f t="shared" si="10"/>
        <v>82_1</v>
      </c>
      <c r="H164" t="str">
        <f>IF(COUNTIFS($G:$G,G164)=1,G164,G164&amp;"-"&amp;COUNTIFS(G$2:G164,G164))</f>
        <v>82_1</v>
      </c>
      <c r="I164" s="92">
        <v>198</v>
      </c>
      <c r="J164" s="92">
        <v>148</v>
      </c>
      <c r="K164" s="92">
        <v>125</v>
      </c>
      <c r="L164" s="53" t="s">
        <v>42</v>
      </c>
      <c r="M164" s="53" t="s">
        <v>28</v>
      </c>
      <c r="N164" s="53">
        <v>50</v>
      </c>
      <c r="O164" s="53">
        <v>1</v>
      </c>
      <c r="Q164" s="55">
        <f>IF(COUNTIFS(Q$2:Q163,Q163)=COUNTIFS($E:$E,Q163),1,0)+Q163</f>
        <v>75</v>
      </c>
      <c r="R164" s="56">
        <f>IF(Q164=Q163,R163+IF(COUNTIFS($G:$G,Q163&amp;"_"&amp;R163)=COUNTIFS(Q$2:Q163,Q163,R$2:R163,R163),1,0),1)</f>
        <v>2</v>
      </c>
      <c r="S164" s="55">
        <f t="shared" si="11"/>
        <v>0</v>
      </c>
      <c r="T164" s="55" t="str">
        <f t="shared" si="9"/>
        <v>Dragonair</v>
      </c>
    </row>
    <row r="165" spans="1:20" x14ac:dyDescent="0.25">
      <c r="A165" s="53">
        <v>164</v>
      </c>
      <c r="B165" s="53" t="s">
        <v>210</v>
      </c>
      <c r="C165" s="53" t="s">
        <v>209</v>
      </c>
      <c r="D165" s="53"/>
      <c r="E165" s="53">
        <v>82</v>
      </c>
      <c r="F165" s="88">
        <f t="shared" si="8"/>
        <v>2</v>
      </c>
      <c r="G165" t="str">
        <f t="shared" si="10"/>
        <v>82_2</v>
      </c>
      <c r="H165" t="str">
        <f>IF(COUNTIFS($G:$G,G165)=1,G165,G165&amp;"-"&amp;COUNTIFS(G$2:G165,G165))</f>
        <v>82_2</v>
      </c>
      <c r="I165" s="92">
        <v>155</v>
      </c>
      <c r="J165" s="92">
        <v>67</v>
      </c>
      <c r="K165" s="92">
        <v>88</v>
      </c>
      <c r="L165" s="53" t="s">
        <v>42</v>
      </c>
      <c r="M165" s="53" t="s">
        <v>28</v>
      </c>
      <c r="N165" s="53">
        <v>0</v>
      </c>
      <c r="O165" s="53">
        <v>1</v>
      </c>
      <c r="Q165" s="55">
        <f>IF(COUNTIFS(Q$2:Q164,Q164)=COUNTIFS($E:$E,Q164),1,0)+Q164</f>
        <v>75</v>
      </c>
      <c r="R165" s="56">
        <f>IF(Q165=Q164,R164+IF(COUNTIFS($G:$G,Q164&amp;"_"&amp;R164)=COUNTIFS(Q$2:Q164,Q164,R$2:R164,R164),1,0),1)</f>
        <v>3</v>
      </c>
      <c r="S165" s="55">
        <f t="shared" si="11"/>
        <v>0</v>
      </c>
      <c r="T165" s="55" t="str">
        <f t="shared" si="9"/>
        <v>Dragonite</v>
      </c>
    </row>
    <row r="166" spans="1:20" x14ac:dyDescent="0.25">
      <c r="A166" s="53">
        <v>165</v>
      </c>
      <c r="B166" s="53" t="s">
        <v>211</v>
      </c>
      <c r="C166" s="53"/>
      <c r="D166" s="53" t="s">
        <v>212</v>
      </c>
      <c r="E166" s="53">
        <v>83</v>
      </c>
      <c r="F166" s="88">
        <f t="shared" si="8"/>
        <v>1</v>
      </c>
      <c r="G166" t="str">
        <f t="shared" si="10"/>
        <v>83_1</v>
      </c>
      <c r="H166" t="str">
        <f>IF(COUNTIFS($G:$G,G166)=1,G166,G166&amp;"-"&amp;COUNTIFS(G$2:G166,G166))</f>
        <v>83_1</v>
      </c>
      <c r="I166" s="92">
        <v>225</v>
      </c>
      <c r="J166" s="92">
        <v>145</v>
      </c>
      <c r="K166" s="92">
        <v>156</v>
      </c>
      <c r="L166" s="53" t="s">
        <v>35</v>
      </c>
      <c r="M166" s="53" t="s">
        <v>28</v>
      </c>
      <c r="N166" s="53">
        <v>25</v>
      </c>
      <c r="O166" s="53">
        <v>1</v>
      </c>
      <c r="Q166" s="55">
        <f>IF(COUNTIFS(Q$2:Q165,Q165)=COUNTIFS($E:$E,Q165),1,0)+Q165</f>
        <v>76</v>
      </c>
      <c r="R166" s="56">
        <f>IF(Q166=Q165,R165+IF(COUNTIFS($G:$G,Q165&amp;"_"&amp;R165)=COUNTIFS(Q$2:Q165,Q165,R$2:R165,R165),1,0),1)</f>
        <v>1</v>
      </c>
      <c r="S166" s="55">
        <f t="shared" si="11"/>
        <v>0</v>
      </c>
      <c r="T166" s="55" t="str">
        <f t="shared" si="9"/>
        <v>Mewtwo</v>
      </c>
    </row>
    <row r="167" spans="1:20" x14ac:dyDescent="0.25">
      <c r="A167" s="53">
        <v>166</v>
      </c>
      <c r="B167" s="53" t="s">
        <v>212</v>
      </c>
      <c r="C167" s="53" t="s">
        <v>211</v>
      </c>
      <c r="D167" s="53"/>
      <c r="E167" s="53">
        <v>83</v>
      </c>
      <c r="F167" s="88">
        <f t="shared" si="8"/>
        <v>2</v>
      </c>
      <c r="G167" t="str">
        <f t="shared" si="10"/>
        <v>83_2</v>
      </c>
      <c r="H167" t="str">
        <f>IF(COUNTIFS($G:$G,G167)=1,G167,G167&amp;"-"&amp;COUNTIFS(G$2:G167,G167))</f>
        <v>83_2</v>
      </c>
      <c r="I167" s="92">
        <v>120</v>
      </c>
      <c r="J167" s="92">
        <v>72</v>
      </c>
      <c r="K167" s="92">
        <v>118</v>
      </c>
      <c r="L167" s="53" t="s">
        <v>35</v>
      </c>
      <c r="M167" s="53" t="s">
        <v>28</v>
      </c>
      <c r="N167" s="53">
        <v>0</v>
      </c>
      <c r="O167" s="53">
        <v>1</v>
      </c>
      <c r="Q167" s="55">
        <f>IF(COUNTIFS(Q$2:Q166,Q166)=COUNTIFS($E:$E,Q166),1,0)+Q166</f>
        <v>77</v>
      </c>
      <c r="R167" s="56">
        <f>IF(Q167=Q166,R166+IF(COUNTIFS($G:$G,Q166&amp;"_"&amp;R166)=COUNTIFS(Q$2:Q166,Q166,R$2:R166,R166),1,0),1)</f>
        <v>1</v>
      </c>
      <c r="S167" s="55">
        <f t="shared" si="11"/>
        <v>0</v>
      </c>
      <c r="T167" s="55" t="str">
        <f t="shared" si="9"/>
        <v>Mew</v>
      </c>
    </row>
    <row r="168" spans="1:20" x14ac:dyDescent="0.25">
      <c r="A168" s="53">
        <v>167</v>
      </c>
      <c r="B168" s="53" t="s">
        <v>213</v>
      </c>
      <c r="C168" s="53"/>
      <c r="D168" s="53" t="s">
        <v>214</v>
      </c>
      <c r="E168" s="53">
        <v>84</v>
      </c>
      <c r="F168" s="88">
        <f t="shared" si="8"/>
        <v>1</v>
      </c>
      <c r="G168" t="str">
        <f t="shared" si="10"/>
        <v>84_1</v>
      </c>
      <c r="H168" t="str">
        <f>IF(COUNTIFS($G:$G,G168)=1,G168,G168&amp;"-"&amp;COUNTIFS(G$2:G168,G168))</f>
        <v>84_1</v>
      </c>
      <c r="I168" s="92">
        <v>146</v>
      </c>
      <c r="J168" s="92">
        <v>107</v>
      </c>
      <c r="K168" s="92">
        <v>179</v>
      </c>
      <c r="L168" s="53" t="s">
        <v>35</v>
      </c>
      <c r="M168" s="53" t="s">
        <v>22</v>
      </c>
      <c r="N168" s="53">
        <v>50</v>
      </c>
      <c r="O168" s="53">
        <v>1</v>
      </c>
      <c r="Q168" s="55">
        <f>IF(COUNTIFS(Q$2:Q167,Q167)=COUNTIFS($E:$E,Q167),1,0)+Q167</f>
        <v>78</v>
      </c>
      <c r="R168" s="56">
        <f>IF(Q168=Q167,R167+IF(COUNTIFS($G:$G,Q167&amp;"_"&amp;R167)=COUNTIFS(Q$2:Q167,Q167,R$2:R167,R167),1,0),1)</f>
        <v>1</v>
      </c>
      <c r="S168" s="55">
        <f t="shared" si="11"/>
        <v>0</v>
      </c>
      <c r="T168" s="55" t="str">
        <f t="shared" si="9"/>
        <v>Chikorita</v>
      </c>
    </row>
    <row r="169" spans="1:20" x14ac:dyDescent="0.25">
      <c r="A169" s="53">
        <v>168</v>
      </c>
      <c r="B169" s="53" t="s">
        <v>214</v>
      </c>
      <c r="C169" s="53" t="s">
        <v>213</v>
      </c>
      <c r="D169" s="53"/>
      <c r="E169" s="53">
        <v>84</v>
      </c>
      <c r="F169" s="88">
        <f t="shared" si="8"/>
        <v>2</v>
      </c>
      <c r="G169" t="str">
        <f t="shared" si="10"/>
        <v>84_2</v>
      </c>
      <c r="H169" t="str">
        <f>IF(COUNTIFS($G:$G,G169)=1,G169,G169&amp;"-"&amp;COUNTIFS(G$2:G169,G169))</f>
        <v>84_2</v>
      </c>
      <c r="I169" s="92">
        <v>120</v>
      </c>
      <c r="J169" s="92">
        <v>105</v>
      </c>
      <c r="K169" s="92">
        <v>73</v>
      </c>
      <c r="L169" s="53" t="s">
        <v>35</v>
      </c>
      <c r="M169" s="53" t="s">
        <v>22</v>
      </c>
      <c r="N169" s="53">
        <v>0</v>
      </c>
      <c r="O169" s="53">
        <v>1</v>
      </c>
      <c r="Q169" s="55">
        <f>IF(COUNTIFS(Q$2:Q168,Q168)=COUNTIFS($E:$E,Q168),1,0)+Q168</f>
        <v>78</v>
      </c>
      <c r="R169" s="56">
        <f>IF(Q169=Q168,R168+IF(COUNTIFS($G:$G,Q168&amp;"_"&amp;R168)=COUNTIFS(Q$2:Q168,Q168,R$2:R168,R168),1,0),1)</f>
        <v>2</v>
      </c>
      <c r="S169" s="55">
        <f t="shared" si="11"/>
        <v>0</v>
      </c>
      <c r="T169" s="55" t="str">
        <f t="shared" si="9"/>
        <v>Bayleef</v>
      </c>
    </row>
    <row r="170" spans="1:20" x14ac:dyDescent="0.25">
      <c r="A170" s="53">
        <v>169</v>
      </c>
      <c r="B170" s="53" t="s">
        <v>74</v>
      </c>
      <c r="C170" s="53" t="s">
        <v>73</v>
      </c>
      <c r="D170" s="53"/>
      <c r="E170" s="53">
        <v>17</v>
      </c>
      <c r="F170" s="88">
        <f t="shared" si="8"/>
        <v>3</v>
      </c>
      <c r="G170" t="str">
        <f t="shared" si="10"/>
        <v>17_3</v>
      </c>
      <c r="H170" t="str">
        <f>IF(COUNTIFS($G:$G,G170)=1,G170,G170&amp;"-"&amp;COUNTIFS(G$2:G170,G170))</f>
        <v>17_3</v>
      </c>
      <c r="I170" s="92">
        <v>172</v>
      </c>
      <c r="J170" s="92">
        <v>161</v>
      </c>
      <c r="K170" s="92">
        <v>124</v>
      </c>
      <c r="L170" s="53" t="s">
        <v>22</v>
      </c>
      <c r="M170" s="53" t="s">
        <v>28</v>
      </c>
      <c r="N170" s="53">
        <v>0</v>
      </c>
      <c r="O170" s="53">
        <v>1</v>
      </c>
      <c r="Q170" s="55">
        <f>IF(COUNTIFS(Q$2:Q169,Q169)=COUNTIFS($E:$E,Q169),1,0)+Q169</f>
        <v>78</v>
      </c>
      <c r="R170" s="56">
        <f>IF(Q170=Q169,R169+IF(COUNTIFS($G:$G,Q169&amp;"_"&amp;R169)=COUNTIFS(Q$2:Q169,Q169,R$2:R169,R169),1,0),1)</f>
        <v>3</v>
      </c>
      <c r="S170" s="55">
        <f t="shared" si="11"/>
        <v>0</v>
      </c>
      <c r="T170" s="55" t="str">
        <f t="shared" si="9"/>
        <v>Meganium</v>
      </c>
    </row>
    <row r="171" spans="1:20" x14ac:dyDescent="0.25">
      <c r="A171" s="53">
        <v>170</v>
      </c>
      <c r="B171" s="53" t="s">
        <v>215</v>
      </c>
      <c r="C171" s="53"/>
      <c r="D171" s="53" t="s">
        <v>216</v>
      </c>
      <c r="E171" s="53">
        <v>85</v>
      </c>
      <c r="F171" s="88">
        <f t="shared" si="8"/>
        <v>1</v>
      </c>
      <c r="G171" t="str">
        <f t="shared" si="10"/>
        <v>85_1</v>
      </c>
      <c r="H171" t="str">
        <f>IF(COUNTIFS($G:$G,G171)=1,G171,G171&amp;"-"&amp;COUNTIFS(G$2:G171,G171))</f>
        <v>85_1</v>
      </c>
      <c r="I171" s="92">
        <v>198</v>
      </c>
      <c r="J171" s="92">
        <v>194</v>
      </c>
      <c r="K171" s="92">
        <v>178</v>
      </c>
      <c r="L171" s="53" t="s">
        <v>31</v>
      </c>
      <c r="M171" s="53" t="s">
        <v>53</v>
      </c>
      <c r="N171" s="53">
        <v>50</v>
      </c>
      <c r="O171" s="53">
        <v>3</v>
      </c>
      <c r="Q171" s="55">
        <f>IF(COUNTIFS(Q$2:Q170,Q170)=COUNTIFS($E:$E,Q170),1,0)+Q170</f>
        <v>79</v>
      </c>
      <c r="R171" s="56">
        <f>IF(Q171=Q170,R170+IF(COUNTIFS($G:$G,Q170&amp;"_"&amp;R170)=COUNTIFS(Q$2:Q170,Q170,R$2:R170,R170),1,0),1)</f>
        <v>1</v>
      </c>
      <c r="S171" s="55">
        <f t="shared" si="11"/>
        <v>0</v>
      </c>
      <c r="T171" s="55" t="str">
        <f t="shared" si="9"/>
        <v>Cyndaquil</v>
      </c>
    </row>
    <row r="172" spans="1:20" x14ac:dyDescent="0.25">
      <c r="A172" s="53">
        <v>171</v>
      </c>
      <c r="B172" s="53" t="s">
        <v>216</v>
      </c>
      <c r="C172" s="53" t="s">
        <v>215</v>
      </c>
      <c r="D172" s="53"/>
      <c r="E172" s="53">
        <v>85</v>
      </c>
      <c r="F172" s="88">
        <f t="shared" si="8"/>
        <v>2</v>
      </c>
      <c r="G172" t="str">
        <f t="shared" si="10"/>
        <v>85_2</v>
      </c>
      <c r="H172" t="str">
        <f>IF(COUNTIFS($G:$G,G172)=1,G172,G172&amp;"-"&amp;COUNTIFS(G$2:G172,G172))</f>
        <v>85_2</v>
      </c>
      <c r="I172" s="92">
        <v>181</v>
      </c>
      <c r="J172" s="92">
        <v>106</v>
      </c>
      <c r="K172" s="92">
        <v>97</v>
      </c>
      <c r="L172" s="53" t="s">
        <v>31</v>
      </c>
      <c r="M172" s="53" t="s">
        <v>53</v>
      </c>
      <c r="N172" s="53">
        <v>0</v>
      </c>
      <c r="O172" s="53">
        <v>3</v>
      </c>
      <c r="Q172" s="55">
        <f>IF(COUNTIFS(Q$2:Q171,Q171)=COUNTIFS($E:$E,Q171),1,0)+Q171</f>
        <v>79</v>
      </c>
      <c r="R172" s="56">
        <f>IF(Q172=Q171,R171+IF(COUNTIFS($G:$G,Q171&amp;"_"&amp;R171)=COUNTIFS(Q$2:Q171,Q171,R$2:R171,R171),1,0),1)</f>
        <v>2</v>
      </c>
      <c r="S172" s="55">
        <f t="shared" si="11"/>
        <v>0</v>
      </c>
      <c r="T172" s="55" t="str">
        <f t="shared" si="9"/>
        <v>Quilava</v>
      </c>
    </row>
    <row r="173" spans="1:20" x14ac:dyDescent="0.25">
      <c r="A173" s="53">
        <v>172</v>
      </c>
      <c r="B173" s="53" t="s">
        <v>51</v>
      </c>
      <c r="C173" s="53"/>
      <c r="D173" s="53" t="s">
        <v>50</v>
      </c>
      <c r="E173" s="53">
        <v>10</v>
      </c>
      <c r="F173" s="88">
        <f t="shared" si="8"/>
        <v>1</v>
      </c>
      <c r="G173" t="str">
        <f t="shared" si="10"/>
        <v>10_1</v>
      </c>
      <c r="H173" t="str">
        <f>IF(COUNTIFS($G:$G,G173)=1,G173,G173&amp;"-"&amp;COUNTIFS(G$2:G173,G173))</f>
        <v>10_1</v>
      </c>
      <c r="I173" s="92">
        <v>268</v>
      </c>
      <c r="J173" s="92">
        <v>146</v>
      </c>
      <c r="K173" s="92">
        <v>137</v>
      </c>
      <c r="L173" s="53" t="s">
        <v>53</v>
      </c>
      <c r="M173" s="53" t="s">
        <v>19</v>
      </c>
      <c r="N173" s="53">
        <v>25</v>
      </c>
      <c r="O173" s="53">
        <v>1</v>
      </c>
      <c r="Q173" s="55">
        <f>IF(COUNTIFS(Q$2:Q172,Q172)=COUNTIFS($E:$E,Q172),1,0)+Q172</f>
        <v>79</v>
      </c>
      <c r="R173" s="56">
        <f>IF(Q173=Q172,R172+IF(COUNTIFS($G:$G,Q172&amp;"_"&amp;R172)=COUNTIFS(Q$2:Q172,Q172,R$2:R172,R172),1,0),1)</f>
        <v>3</v>
      </c>
      <c r="S173" s="55">
        <f t="shared" si="11"/>
        <v>0</v>
      </c>
      <c r="T173" s="55" t="str">
        <f t="shared" si="9"/>
        <v>Typhlosion</v>
      </c>
    </row>
    <row r="174" spans="1:20" x14ac:dyDescent="0.25">
      <c r="A174" s="53">
        <v>173</v>
      </c>
      <c r="B174" s="53" t="s">
        <v>64</v>
      </c>
      <c r="C174" s="53"/>
      <c r="D174" s="53" t="s">
        <v>63</v>
      </c>
      <c r="E174" s="53">
        <v>14</v>
      </c>
      <c r="F174" s="88">
        <f t="shared" si="8"/>
        <v>1</v>
      </c>
      <c r="G174" t="str">
        <f t="shared" si="10"/>
        <v>14_1</v>
      </c>
      <c r="H174" t="str">
        <f>IF(COUNTIFS($G:$G,G174)=1,G174,G174&amp;"-"&amp;COUNTIFS(G$2:G174,G174))</f>
        <v>14_1</v>
      </c>
      <c r="I174" s="92">
        <v>85</v>
      </c>
      <c r="J174" s="92">
        <v>77</v>
      </c>
      <c r="K174" s="92">
        <v>53</v>
      </c>
      <c r="L174" s="53" t="s">
        <v>66</v>
      </c>
      <c r="M174" s="53" t="s">
        <v>19</v>
      </c>
      <c r="N174" s="53">
        <v>25</v>
      </c>
      <c r="O174" s="53">
        <v>1</v>
      </c>
      <c r="Q174" s="55">
        <f>IF(COUNTIFS(Q$2:Q173,Q173)=COUNTIFS($E:$E,Q173),1,0)+Q173</f>
        <v>80</v>
      </c>
      <c r="R174" s="56">
        <f>IF(Q174=Q173,R173+IF(COUNTIFS($G:$G,Q173&amp;"_"&amp;R173)=COUNTIFS(Q$2:Q173,Q173,R$2:R173,R173),1,0),1)</f>
        <v>1</v>
      </c>
      <c r="S174" s="55">
        <f t="shared" si="11"/>
        <v>0</v>
      </c>
      <c r="T174" s="55" t="str">
        <f t="shared" si="9"/>
        <v>Totodile</v>
      </c>
    </row>
    <row r="175" spans="1:20" x14ac:dyDescent="0.25">
      <c r="A175" s="53">
        <v>174</v>
      </c>
      <c r="B175" s="53" t="s">
        <v>70</v>
      </c>
      <c r="C175" s="53"/>
      <c r="D175" s="53" t="s">
        <v>69</v>
      </c>
      <c r="E175" s="53">
        <v>16</v>
      </c>
      <c r="F175" s="88">
        <f t="shared" si="8"/>
        <v>1</v>
      </c>
      <c r="G175" t="str">
        <f t="shared" si="10"/>
        <v>16_1</v>
      </c>
      <c r="H175" t="str">
        <f>IF(COUNTIFS($G:$G,G175)=1,G175,G175&amp;"-"&amp;COUNTIFS(G$2:G175,G175))</f>
        <v>16_1</v>
      </c>
      <c r="I175" s="92">
        <v>137</v>
      </c>
      <c r="J175" s="92">
        <v>75</v>
      </c>
      <c r="K175" s="92">
        <v>79</v>
      </c>
      <c r="L175" s="53" t="s">
        <v>42</v>
      </c>
      <c r="M175" s="53" t="s">
        <v>66</v>
      </c>
      <c r="N175" s="53">
        <v>25</v>
      </c>
      <c r="O175" s="53">
        <v>1</v>
      </c>
      <c r="Q175" s="55">
        <f>IF(COUNTIFS(Q$2:Q174,Q174)=COUNTIFS($E:$E,Q174),1,0)+Q174</f>
        <v>80</v>
      </c>
      <c r="R175" s="56">
        <f>IF(Q175=Q174,R174+IF(COUNTIFS($G:$G,Q174&amp;"_"&amp;R174)=COUNTIFS(Q$2:Q174,Q174,R$2:R174,R174),1,0),1)</f>
        <v>2</v>
      </c>
      <c r="S175" s="55">
        <f t="shared" si="11"/>
        <v>0</v>
      </c>
      <c r="T175" s="55" t="str">
        <f t="shared" si="9"/>
        <v>Croconaw</v>
      </c>
    </row>
    <row r="176" spans="1:20" x14ac:dyDescent="0.25">
      <c r="A176" s="53">
        <v>175</v>
      </c>
      <c r="B176" s="53" t="s">
        <v>217</v>
      </c>
      <c r="C176" s="53"/>
      <c r="D176" s="53" t="s">
        <v>218</v>
      </c>
      <c r="E176" s="53">
        <v>86</v>
      </c>
      <c r="F176" s="88">
        <f t="shared" si="8"/>
        <v>1</v>
      </c>
      <c r="G176" t="str">
        <f t="shared" si="10"/>
        <v>86_1</v>
      </c>
      <c r="H176" t="str">
        <f>IF(COUNTIFS($G:$G,G176)=1,G176,G176&amp;"-"&amp;COUNTIFS(G$2:G176,G176))</f>
        <v>86_1</v>
      </c>
      <c r="I176" s="92">
        <v>207</v>
      </c>
      <c r="J176" s="92">
        <v>69</v>
      </c>
      <c r="K176" s="92">
        <v>32</v>
      </c>
      <c r="L176" s="53" t="s">
        <v>66</v>
      </c>
      <c r="M176" s="53" t="s">
        <v>19</v>
      </c>
      <c r="N176" s="53">
        <v>50</v>
      </c>
      <c r="O176" s="53">
        <v>3</v>
      </c>
      <c r="Q176" s="55">
        <f>IF(COUNTIFS(Q$2:Q175,Q175)=COUNTIFS($E:$E,Q175),1,0)+Q175</f>
        <v>80</v>
      </c>
      <c r="R176" s="56">
        <f>IF(Q176=Q175,R175+IF(COUNTIFS($G:$G,Q175&amp;"_"&amp;R175)=COUNTIFS(Q$2:Q175,Q175,R$2:R175,R175),1,0),1)</f>
        <v>3</v>
      </c>
      <c r="S176" s="55">
        <f t="shared" si="11"/>
        <v>0</v>
      </c>
      <c r="T176" s="55" t="str">
        <f t="shared" si="9"/>
        <v>Feraligatr</v>
      </c>
    </row>
    <row r="177" spans="1:20" x14ac:dyDescent="0.25">
      <c r="A177" s="53">
        <v>176</v>
      </c>
      <c r="B177" s="53" t="s">
        <v>218</v>
      </c>
      <c r="C177" s="53" t="s">
        <v>217</v>
      </c>
      <c r="D177" s="53"/>
      <c r="E177" s="53">
        <v>86</v>
      </c>
      <c r="F177" s="88">
        <f t="shared" si="8"/>
        <v>2</v>
      </c>
      <c r="G177" t="str">
        <f t="shared" si="10"/>
        <v>86_2</v>
      </c>
      <c r="H177" t="str">
        <f>IF(COUNTIFS($G:$G,G177)=1,G177,G177&amp;"-"&amp;COUNTIFS(G$2:G177,G177))</f>
        <v>86_2</v>
      </c>
      <c r="I177" s="92">
        <v>111</v>
      </c>
      <c r="J177" s="92">
        <v>67</v>
      </c>
      <c r="K177" s="92">
        <v>116</v>
      </c>
      <c r="L177" s="53" t="s">
        <v>66</v>
      </c>
      <c r="M177" s="53" t="s">
        <v>28</v>
      </c>
      <c r="N177" s="53">
        <v>0</v>
      </c>
      <c r="O177" s="53">
        <v>3</v>
      </c>
      <c r="Q177" s="55">
        <f>IF(COUNTIFS(Q$2:Q176,Q176)=COUNTIFS($E:$E,Q176),1,0)+Q176</f>
        <v>81</v>
      </c>
      <c r="R177" s="56">
        <f>IF(Q177=Q176,R176+IF(COUNTIFS($G:$G,Q176&amp;"_"&amp;R176)=COUNTIFS(Q$2:Q176,Q176,R$2:R176,R176),1,0),1)</f>
        <v>1</v>
      </c>
      <c r="S177" s="55">
        <f t="shared" si="11"/>
        <v>0</v>
      </c>
      <c r="T177" s="55" t="str">
        <f t="shared" si="9"/>
        <v>Sentret</v>
      </c>
    </row>
    <row r="178" spans="1:20" x14ac:dyDescent="0.25">
      <c r="A178" s="53">
        <v>177</v>
      </c>
      <c r="B178" s="53" t="s">
        <v>219</v>
      </c>
      <c r="C178" s="53"/>
      <c r="D178" s="53" t="s">
        <v>220</v>
      </c>
      <c r="E178" s="53">
        <v>87</v>
      </c>
      <c r="F178" s="88">
        <f t="shared" si="8"/>
        <v>1</v>
      </c>
      <c r="G178" t="str">
        <f t="shared" si="10"/>
        <v>87_1</v>
      </c>
      <c r="H178" t="str">
        <f>IF(COUNTIFS($G:$G,G178)=1,G178,G178&amp;"-"&amp;COUNTIFS(G$2:G178,G178))</f>
        <v>87_1</v>
      </c>
      <c r="I178" s="92">
        <v>146</v>
      </c>
      <c r="J178" s="92">
        <v>139</v>
      </c>
      <c r="K178" s="92">
        <v>181</v>
      </c>
      <c r="L178" s="53" t="s">
        <v>98</v>
      </c>
      <c r="M178" s="53" t="s">
        <v>28</v>
      </c>
      <c r="N178" s="53">
        <v>50</v>
      </c>
      <c r="O178" s="53">
        <v>3</v>
      </c>
      <c r="Q178" s="55">
        <f>IF(COUNTIFS(Q$2:Q177,Q177)=COUNTIFS($E:$E,Q177),1,0)+Q177</f>
        <v>81</v>
      </c>
      <c r="R178" s="56">
        <f>IF(Q178=Q177,R177+IF(COUNTIFS($G:$G,Q177&amp;"_"&amp;R177)=COUNTIFS(Q$2:Q177,Q177,R$2:R177,R177),1,0),1)</f>
        <v>2</v>
      </c>
      <c r="S178" s="55">
        <f t="shared" si="11"/>
        <v>0</v>
      </c>
      <c r="T178" s="55" t="str">
        <f t="shared" si="9"/>
        <v>Furret</v>
      </c>
    </row>
    <row r="179" spans="1:20" x14ac:dyDescent="0.25">
      <c r="A179" s="53">
        <v>178</v>
      </c>
      <c r="B179" s="53" t="s">
        <v>220</v>
      </c>
      <c r="C179" s="53" t="s">
        <v>219</v>
      </c>
      <c r="D179" s="53"/>
      <c r="E179" s="53">
        <v>87</v>
      </c>
      <c r="F179" s="88">
        <f t="shared" si="8"/>
        <v>2</v>
      </c>
      <c r="G179" t="str">
        <f t="shared" si="10"/>
        <v>87_2</v>
      </c>
      <c r="H179" t="str">
        <f>IF(COUNTIFS($G:$G,G179)=1,G179,G179&amp;"-"&amp;COUNTIFS(G$2:G179,G179))</f>
        <v>87_2</v>
      </c>
      <c r="I179" s="92">
        <v>120</v>
      </c>
      <c r="J179" s="92">
        <v>134</v>
      </c>
      <c r="K179" s="92">
        <v>89</v>
      </c>
      <c r="L179" s="53" t="s">
        <v>98</v>
      </c>
      <c r="M179" s="53" t="s">
        <v>28</v>
      </c>
      <c r="N179" s="53">
        <v>0</v>
      </c>
      <c r="O179" s="53">
        <v>3</v>
      </c>
      <c r="Q179" s="55">
        <f>IF(COUNTIFS(Q$2:Q178,Q178)=COUNTIFS($E:$E,Q178),1,0)+Q178</f>
        <v>82</v>
      </c>
      <c r="R179" s="56">
        <f>IF(Q179=Q178,R178+IF(COUNTIFS($G:$G,Q178&amp;"_"&amp;R178)=COUNTIFS(Q$2:Q178,Q178,R$2:R178,R178),1,0),1)</f>
        <v>1</v>
      </c>
      <c r="S179" s="55">
        <f t="shared" si="11"/>
        <v>0</v>
      </c>
      <c r="T179" s="55" t="str">
        <f t="shared" si="9"/>
        <v>Hoothoot</v>
      </c>
    </row>
    <row r="180" spans="1:20" x14ac:dyDescent="0.25">
      <c r="A180" s="53">
        <v>179</v>
      </c>
      <c r="B180" s="53" t="s">
        <v>221</v>
      </c>
      <c r="C180" s="53"/>
      <c r="D180" s="53" t="s">
        <v>222</v>
      </c>
      <c r="E180" s="53">
        <v>88</v>
      </c>
      <c r="F180" s="88">
        <f t="shared" si="8"/>
        <v>1</v>
      </c>
      <c r="G180" t="str">
        <f t="shared" si="10"/>
        <v>88_1</v>
      </c>
      <c r="H180" t="str">
        <f>IF(COUNTIFS($G:$G,G180)=1,G180,G180&amp;"-"&amp;COUNTIFS(G$2:G180,G180))</f>
        <v>88_1</v>
      </c>
      <c r="I180" s="92">
        <v>163</v>
      </c>
      <c r="J180" s="92">
        <v>192</v>
      </c>
      <c r="K180" s="92">
        <v>146</v>
      </c>
      <c r="L180" s="53" t="s">
        <v>53</v>
      </c>
      <c r="M180" s="53" t="s">
        <v>19</v>
      </c>
      <c r="N180" s="53">
        <v>25</v>
      </c>
      <c r="O180" s="53">
        <v>5</v>
      </c>
      <c r="Q180" s="55">
        <f>IF(COUNTIFS(Q$2:Q179,Q179)=COUNTIFS($E:$E,Q179),1,0)+Q179</f>
        <v>82</v>
      </c>
      <c r="R180" s="56">
        <f>IF(Q180=Q179,R179+IF(COUNTIFS($G:$G,Q179&amp;"_"&amp;R179)=COUNTIFS(Q$2:Q179,Q179,R$2:R179,R179),1,0),1)</f>
        <v>2</v>
      </c>
      <c r="S180" s="55">
        <f t="shared" si="11"/>
        <v>0</v>
      </c>
      <c r="T180" s="55" t="str">
        <f t="shared" si="9"/>
        <v>Noctowl</v>
      </c>
    </row>
    <row r="181" spans="1:20" x14ac:dyDescent="0.25">
      <c r="A181" s="53">
        <v>180</v>
      </c>
      <c r="B181" s="53" t="s">
        <v>222</v>
      </c>
      <c r="C181" s="53" t="s">
        <v>221</v>
      </c>
      <c r="D181" s="53" t="s">
        <v>223</v>
      </c>
      <c r="E181" s="53">
        <v>88</v>
      </c>
      <c r="F181" s="88">
        <f t="shared" si="8"/>
        <v>2</v>
      </c>
      <c r="G181" t="str">
        <f t="shared" si="10"/>
        <v>88_2</v>
      </c>
      <c r="H181" t="str">
        <f>IF(COUNTIFS($G:$G,G181)=1,G181,G181&amp;"-"&amp;COUNTIFS(G$2:G181,G181))</f>
        <v>88_2</v>
      </c>
      <c r="I181" s="92">
        <v>146</v>
      </c>
      <c r="J181" s="92">
        <v>114</v>
      </c>
      <c r="K181" s="92">
        <v>79</v>
      </c>
      <c r="L181" s="53" t="s">
        <v>53</v>
      </c>
      <c r="M181" s="53" t="s">
        <v>19</v>
      </c>
      <c r="N181" s="53">
        <v>100</v>
      </c>
      <c r="O181" s="53">
        <v>5</v>
      </c>
      <c r="Q181" s="55">
        <f>IF(COUNTIFS(Q$2:Q180,Q180)=COUNTIFS($E:$E,Q180),1,0)+Q180</f>
        <v>83</v>
      </c>
      <c r="R181" s="56">
        <f>IF(Q181=Q180,R180+IF(COUNTIFS($G:$G,Q180&amp;"_"&amp;R180)=COUNTIFS(Q$2:Q180,Q180,R$2:R180,R180),1,0),1)</f>
        <v>1</v>
      </c>
      <c r="S181" s="55">
        <f t="shared" si="11"/>
        <v>0</v>
      </c>
      <c r="T181" s="55" t="str">
        <f t="shared" si="9"/>
        <v>Ledyba</v>
      </c>
    </row>
    <row r="182" spans="1:20" x14ac:dyDescent="0.25">
      <c r="A182" s="53">
        <v>181</v>
      </c>
      <c r="B182" s="53" t="s">
        <v>223</v>
      </c>
      <c r="C182" s="53" t="s">
        <v>222</v>
      </c>
      <c r="D182" s="53"/>
      <c r="E182" s="53">
        <v>88</v>
      </c>
      <c r="F182" s="88">
        <f t="shared" si="8"/>
        <v>3</v>
      </c>
      <c r="G182" t="str">
        <f t="shared" si="10"/>
        <v>88_3</v>
      </c>
      <c r="H182" t="str">
        <f>IF(COUNTIFS($G:$G,G182)=1,G182,G182&amp;"-"&amp;COUNTIFS(G$2:G182,G182))</f>
        <v>88_3</v>
      </c>
      <c r="I182" s="92">
        <v>172</v>
      </c>
      <c r="J182" s="92">
        <v>145</v>
      </c>
      <c r="K182" s="92">
        <v>109</v>
      </c>
      <c r="L182" s="53" t="s">
        <v>53</v>
      </c>
      <c r="M182" s="53" t="s">
        <v>19</v>
      </c>
      <c r="N182" s="53">
        <v>0</v>
      </c>
      <c r="O182" s="53">
        <v>5</v>
      </c>
      <c r="Q182" s="55">
        <f>IF(COUNTIFS(Q$2:Q181,Q181)=COUNTIFS($E:$E,Q181),1,0)+Q181</f>
        <v>83</v>
      </c>
      <c r="R182" s="56">
        <f>IF(Q182=Q181,R181+IF(COUNTIFS($G:$G,Q181&amp;"_"&amp;R181)=COUNTIFS(Q$2:Q181,Q181,R$2:R181,R181),1,0),1)</f>
        <v>2</v>
      </c>
      <c r="S182" s="55">
        <f t="shared" si="11"/>
        <v>0</v>
      </c>
      <c r="T182" s="55" t="str">
        <f t="shared" si="9"/>
        <v>Ledian</v>
      </c>
    </row>
    <row r="183" spans="1:20" x14ac:dyDescent="0.25">
      <c r="A183" s="53">
        <v>182</v>
      </c>
      <c r="B183" s="53" t="s">
        <v>224</v>
      </c>
      <c r="C183" s="53" t="s">
        <v>76</v>
      </c>
      <c r="D183" s="53"/>
      <c r="E183" s="53">
        <v>18</v>
      </c>
      <c r="F183" s="88">
        <f t="shared" si="8"/>
        <v>3</v>
      </c>
      <c r="G183" t="str">
        <f t="shared" si="10"/>
        <v>18_3</v>
      </c>
      <c r="H183" t="str">
        <f>IF(COUNTIFS($G:$G,G183)=1,G183,G183&amp;"-"&amp;COUNTIFS(G$2:G183,G183))</f>
        <v>18_3-2</v>
      </c>
      <c r="I183" s="92">
        <v>207</v>
      </c>
      <c r="J183" s="92">
        <v>211</v>
      </c>
      <c r="K183" s="92">
        <v>169</v>
      </c>
      <c r="L183" s="53" t="s">
        <v>21</v>
      </c>
      <c r="M183" s="53" t="s">
        <v>19</v>
      </c>
      <c r="N183" s="53">
        <v>0</v>
      </c>
      <c r="O183" s="53">
        <v>1</v>
      </c>
      <c r="Q183" s="55">
        <f>IF(COUNTIFS(Q$2:Q182,Q182)=COUNTIFS($E:$E,Q182),1,0)+Q182</f>
        <v>84</v>
      </c>
      <c r="R183" s="56">
        <f>IF(Q183=Q182,R182+IF(COUNTIFS($G:$G,Q182&amp;"_"&amp;R182)=COUNTIFS(Q$2:Q182,Q182,R$2:R182,R182),1,0),1)</f>
        <v>1</v>
      </c>
      <c r="S183" s="55">
        <f t="shared" si="11"/>
        <v>0</v>
      </c>
      <c r="T183" s="55" t="str">
        <f t="shared" si="9"/>
        <v>Spinarak</v>
      </c>
    </row>
    <row r="184" spans="1:20" x14ac:dyDescent="0.25">
      <c r="A184" s="53">
        <v>183</v>
      </c>
      <c r="B184" s="53" t="s">
        <v>225</v>
      </c>
      <c r="C184" s="53" t="s">
        <v>499</v>
      </c>
      <c r="D184" s="53" t="s">
        <v>226</v>
      </c>
      <c r="E184" s="53">
        <v>89</v>
      </c>
      <c r="F184" s="88">
        <f t="shared" si="8"/>
        <v>2</v>
      </c>
      <c r="G184" t="str">
        <f t="shared" si="10"/>
        <v>89_2</v>
      </c>
      <c r="H184" t="str">
        <f>IF(COUNTIFS($G:$G,G184)=1,G184,G184&amp;"-"&amp;COUNTIFS(G$2:G184,G184))</f>
        <v>89_2</v>
      </c>
      <c r="I184" s="92">
        <v>181</v>
      </c>
      <c r="J184" s="92">
        <v>169</v>
      </c>
      <c r="K184" s="92">
        <v>186</v>
      </c>
      <c r="L184" s="53" t="s">
        <v>31</v>
      </c>
      <c r="M184" s="53" t="s">
        <v>66</v>
      </c>
      <c r="N184" s="53">
        <v>25</v>
      </c>
      <c r="O184" s="53">
        <v>3</v>
      </c>
      <c r="Q184" s="55">
        <f>IF(COUNTIFS(Q$2:Q183,Q183)=COUNTIFS($E:$E,Q183),1,0)+Q183</f>
        <v>84</v>
      </c>
      <c r="R184" s="56">
        <f>IF(Q184=Q183,R183+IF(COUNTIFS($G:$G,Q183&amp;"_"&amp;R183)=COUNTIFS(Q$2:Q183,Q183,R$2:R183,R183),1,0),1)</f>
        <v>2</v>
      </c>
      <c r="S184" s="55">
        <f t="shared" si="11"/>
        <v>0</v>
      </c>
      <c r="T184" s="55" t="str">
        <f t="shared" si="9"/>
        <v>Ariados</v>
      </c>
    </row>
    <row r="185" spans="1:20" x14ac:dyDescent="0.25">
      <c r="A185" s="53">
        <v>184</v>
      </c>
      <c r="B185" s="53" t="s">
        <v>226</v>
      </c>
      <c r="C185" s="53" t="s">
        <v>225</v>
      </c>
      <c r="D185" s="53"/>
      <c r="E185" s="53">
        <v>89</v>
      </c>
      <c r="F185" s="88">
        <f t="shared" si="8"/>
        <v>3</v>
      </c>
      <c r="G185" t="str">
        <f t="shared" si="10"/>
        <v>89_3</v>
      </c>
      <c r="H185" t="str">
        <f>IF(COUNTIFS($G:$G,G185)=1,G185,G185&amp;"-"&amp;COUNTIFS(G$2:G185,G185))</f>
        <v>89_3</v>
      </c>
      <c r="I185" s="92">
        <v>172</v>
      </c>
      <c r="J185" s="92">
        <v>37</v>
      </c>
      <c r="K185" s="92">
        <v>93</v>
      </c>
      <c r="L185" s="53" t="s">
        <v>31</v>
      </c>
      <c r="M185" s="53" t="s">
        <v>66</v>
      </c>
      <c r="N185" s="53">
        <v>0</v>
      </c>
      <c r="O185" s="53">
        <v>3</v>
      </c>
      <c r="Q185" s="55">
        <f>IF(COUNTIFS(Q$2:Q184,Q184)=COUNTIFS($E:$E,Q184),1,0)+Q184</f>
        <v>85</v>
      </c>
      <c r="R185" s="56">
        <f>IF(Q185=Q184,R184+IF(COUNTIFS($G:$G,Q184&amp;"_"&amp;R184)=COUNTIFS(Q$2:Q184,Q184,R$2:R184,R184),1,0),1)</f>
        <v>1</v>
      </c>
      <c r="S185" s="55">
        <f t="shared" si="11"/>
        <v>0</v>
      </c>
      <c r="T185" s="55" t="str">
        <f t="shared" si="9"/>
        <v>Chinchou</v>
      </c>
    </row>
    <row r="186" spans="1:20" x14ac:dyDescent="0.25">
      <c r="A186" s="53">
        <v>185</v>
      </c>
      <c r="B186" s="53" t="s">
        <v>227</v>
      </c>
      <c r="C186" s="53"/>
      <c r="D186" s="53"/>
      <c r="E186" s="53">
        <v>90</v>
      </c>
      <c r="F186" s="88">
        <f t="shared" si="8"/>
        <v>1</v>
      </c>
      <c r="G186" t="str">
        <f t="shared" si="10"/>
        <v>90_1</v>
      </c>
      <c r="H186" t="str">
        <f>IF(COUNTIFS($G:$G,G186)=1,G186,G186&amp;"-"&amp;COUNTIFS(G$2:G186,G186))</f>
        <v>90_1</v>
      </c>
      <c r="I186" s="92">
        <v>225</v>
      </c>
      <c r="J186" s="92">
        <v>112</v>
      </c>
      <c r="K186" s="92">
        <v>152</v>
      </c>
      <c r="L186" s="53" t="s">
        <v>110</v>
      </c>
      <c r="M186" s="53" t="s">
        <v>19</v>
      </c>
      <c r="N186" s="53">
        <v>0</v>
      </c>
      <c r="O186" s="53">
        <v>5</v>
      </c>
      <c r="Q186" s="55">
        <f>IF(COUNTIFS(Q$2:Q185,Q185)=COUNTIFS($E:$E,Q185),1,0)+Q185</f>
        <v>85</v>
      </c>
      <c r="R186" s="56">
        <f>IF(Q186=Q185,R185+IF(COUNTIFS($G:$G,Q185&amp;"_"&amp;R185)=COUNTIFS(Q$2:Q185,Q185,R$2:R185,R185),1,0),1)</f>
        <v>2</v>
      </c>
      <c r="S186" s="55">
        <f t="shared" si="11"/>
        <v>0</v>
      </c>
      <c r="T186" s="55" t="str">
        <f t="shared" si="9"/>
        <v>Lanturn</v>
      </c>
    </row>
    <row r="187" spans="1:20" x14ac:dyDescent="0.25">
      <c r="A187" s="53">
        <v>186</v>
      </c>
      <c r="B187" s="53" t="s">
        <v>228</v>
      </c>
      <c r="C187" s="53" t="s">
        <v>94</v>
      </c>
      <c r="D187" s="53"/>
      <c r="E187" s="53">
        <v>26</v>
      </c>
      <c r="F187" s="88">
        <f t="shared" si="8"/>
        <v>3</v>
      </c>
      <c r="G187" t="str">
        <f t="shared" si="10"/>
        <v>26_3</v>
      </c>
      <c r="H187" t="str">
        <f>IF(COUNTIFS($G:$G,G187)=1,G187,G187&amp;"-"&amp;COUNTIFS(G$2:G187,G187))</f>
        <v>26_3-2</v>
      </c>
      <c r="I187" s="92">
        <v>172</v>
      </c>
      <c r="J187" s="92">
        <v>167</v>
      </c>
      <c r="K187" s="92">
        <v>176</v>
      </c>
      <c r="L187" s="53" t="s">
        <v>31</v>
      </c>
      <c r="M187" s="53" t="s">
        <v>19</v>
      </c>
      <c r="N187" s="53">
        <v>0</v>
      </c>
      <c r="O187" s="53">
        <v>3</v>
      </c>
      <c r="Q187" s="55">
        <f>IF(COUNTIFS(Q$2:Q186,Q186)=COUNTIFS($E:$E,Q186),1,0)+Q186</f>
        <v>86</v>
      </c>
      <c r="R187" s="56">
        <f>IF(Q187=Q186,R186+IF(COUNTIFS($G:$G,Q186&amp;"_"&amp;R186)=COUNTIFS(Q$2:Q186,Q186,R$2:R186,R186),1,0),1)</f>
        <v>1</v>
      </c>
      <c r="S187" s="55">
        <f t="shared" si="11"/>
        <v>0</v>
      </c>
      <c r="T187" s="55" t="str">
        <f t="shared" si="9"/>
        <v>Togepi</v>
      </c>
    </row>
    <row r="188" spans="1:20" x14ac:dyDescent="0.25">
      <c r="A188" s="53">
        <v>187</v>
      </c>
      <c r="B188" s="53" t="s">
        <v>229</v>
      </c>
      <c r="C188" s="53"/>
      <c r="D188" s="53" t="s">
        <v>230</v>
      </c>
      <c r="E188" s="53">
        <v>91</v>
      </c>
      <c r="F188" s="88">
        <f t="shared" si="8"/>
        <v>1</v>
      </c>
      <c r="G188" t="str">
        <f t="shared" si="10"/>
        <v>91_1</v>
      </c>
      <c r="H188" t="str">
        <f>IF(COUNTIFS($G:$G,G188)=1,G188,G188&amp;"-"&amp;COUNTIFS(G$2:G188,G188))</f>
        <v>91_1</v>
      </c>
      <c r="I188" s="92">
        <v>207</v>
      </c>
      <c r="J188" s="92">
        <v>174</v>
      </c>
      <c r="K188" s="92">
        <v>179</v>
      </c>
      <c r="L188" s="53" t="s">
        <v>21</v>
      </c>
      <c r="M188" s="53" t="s">
        <v>28</v>
      </c>
      <c r="N188" s="53">
        <v>25</v>
      </c>
      <c r="O188" s="53">
        <v>3</v>
      </c>
      <c r="Q188" s="55">
        <f>IF(COUNTIFS(Q$2:Q187,Q187)=COUNTIFS($E:$E,Q187),1,0)+Q187</f>
        <v>86</v>
      </c>
      <c r="R188" s="56">
        <f>IF(Q188=Q187,R187+IF(COUNTIFS($G:$G,Q187&amp;"_"&amp;R187)=COUNTIFS(Q$2:Q187,Q187,R$2:R187,R187),1,0),1)</f>
        <v>2</v>
      </c>
      <c r="S188" s="55">
        <f t="shared" si="11"/>
        <v>0</v>
      </c>
      <c r="T188" s="55" t="str">
        <f t="shared" si="9"/>
        <v>Togetic</v>
      </c>
    </row>
    <row r="189" spans="1:20" x14ac:dyDescent="0.25">
      <c r="A189" s="53">
        <v>188</v>
      </c>
      <c r="B189" s="53" t="s">
        <v>230</v>
      </c>
      <c r="C189" s="53" t="s">
        <v>229</v>
      </c>
      <c r="D189" s="53" t="s">
        <v>231</v>
      </c>
      <c r="E189" s="53">
        <v>91</v>
      </c>
      <c r="F189" s="88">
        <f t="shared" si="8"/>
        <v>2</v>
      </c>
      <c r="G189" t="str">
        <f t="shared" si="10"/>
        <v>91_2</v>
      </c>
      <c r="H189" t="str">
        <f>IF(COUNTIFS($G:$G,G189)=1,G189,G189&amp;"-"&amp;COUNTIFS(G$2:G189,G189))</f>
        <v>91_2</v>
      </c>
      <c r="I189" s="92">
        <v>111</v>
      </c>
      <c r="J189" s="92">
        <v>67</v>
      </c>
      <c r="K189" s="92">
        <v>94</v>
      </c>
      <c r="L189" s="53" t="s">
        <v>21</v>
      </c>
      <c r="M189" s="53" t="s">
        <v>28</v>
      </c>
      <c r="N189" s="53">
        <v>100</v>
      </c>
      <c r="O189" s="53">
        <v>3</v>
      </c>
      <c r="Q189" s="55">
        <f>IF(COUNTIFS(Q$2:Q188,Q188)=COUNTIFS($E:$E,Q188),1,0)+Q188</f>
        <v>87</v>
      </c>
      <c r="R189" s="56">
        <f>IF(Q189=Q188,R188+IF(COUNTIFS($G:$G,Q188&amp;"_"&amp;R188)=COUNTIFS(Q$2:Q188,Q188,R$2:R188,R188),1,0),1)</f>
        <v>1</v>
      </c>
      <c r="S189" s="55">
        <f t="shared" si="11"/>
        <v>0</v>
      </c>
      <c r="T189" s="55" t="str">
        <f t="shared" si="9"/>
        <v>Natu</v>
      </c>
    </row>
    <row r="190" spans="1:20" x14ac:dyDescent="0.25">
      <c r="A190" s="53">
        <v>189</v>
      </c>
      <c r="B190" s="53" t="s">
        <v>231</v>
      </c>
      <c r="C190" s="53" t="s">
        <v>230</v>
      </c>
      <c r="D190" s="53"/>
      <c r="E190" s="53">
        <v>91</v>
      </c>
      <c r="F190" s="88">
        <f t="shared" si="8"/>
        <v>3</v>
      </c>
      <c r="G190" t="str">
        <f t="shared" si="10"/>
        <v>91_3</v>
      </c>
      <c r="H190" t="str">
        <f>IF(COUNTIFS($G:$G,G190)=1,G190,G190&amp;"-"&amp;COUNTIFS(G$2:G190,G190))</f>
        <v>91_3</v>
      </c>
      <c r="I190" s="92">
        <v>146</v>
      </c>
      <c r="J190" s="92">
        <v>91</v>
      </c>
      <c r="K190" s="92">
        <v>120</v>
      </c>
      <c r="L190" s="53" t="s">
        <v>21</v>
      </c>
      <c r="M190" s="53" t="s">
        <v>28</v>
      </c>
      <c r="N190" s="53">
        <v>0</v>
      </c>
      <c r="O190" s="53">
        <v>3</v>
      </c>
      <c r="Q190" s="55">
        <f>IF(COUNTIFS(Q$2:Q189,Q189)=COUNTIFS($E:$E,Q189),1,0)+Q189</f>
        <v>87</v>
      </c>
      <c r="R190" s="56">
        <f>IF(Q190=Q189,R189+IF(COUNTIFS($G:$G,Q189&amp;"_"&amp;R189)=COUNTIFS(Q$2:Q189,Q189,R$2:R189,R189),1,0),1)</f>
        <v>2</v>
      </c>
      <c r="S190" s="55">
        <f t="shared" si="11"/>
        <v>0</v>
      </c>
      <c r="T190" s="55" t="str">
        <f t="shared" si="9"/>
        <v>Xatu</v>
      </c>
    </row>
    <row r="191" spans="1:20" x14ac:dyDescent="0.25">
      <c r="A191" s="53">
        <v>190</v>
      </c>
      <c r="B191" s="53" t="s">
        <v>232</v>
      </c>
      <c r="C191" s="53" t="s">
        <v>19</v>
      </c>
      <c r="D191" s="53" t="s">
        <v>19</v>
      </c>
      <c r="E191" s="53">
        <v>92</v>
      </c>
      <c r="F191" s="88">
        <f t="shared" si="8"/>
        <v>1</v>
      </c>
      <c r="G191" t="str">
        <f t="shared" si="10"/>
        <v>92_1</v>
      </c>
      <c r="H191" t="str">
        <f>IF(COUNTIFS($G:$G,G191)=1,G191,G191&amp;"-"&amp;COUNTIFS(G$2:G191,G191))</f>
        <v>92_1</v>
      </c>
      <c r="I191" s="92">
        <v>181</v>
      </c>
      <c r="J191" s="92">
        <v>118</v>
      </c>
      <c r="K191" s="92">
        <v>183</v>
      </c>
      <c r="L191" s="53" t="s">
        <v>42</v>
      </c>
      <c r="M191" s="53" t="s">
        <v>19</v>
      </c>
      <c r="N191" s="53">
        <v>0</v>
      </c>
      <c r="O191" s="53">
        <v>3</v>
      </c>
      <c r="Q191" s="55">
        <f>IF(COUNTIFS(Q$2:Q190,Q190)=COUNTIFS($E:$E,Q190),1,0)+Q190</f>
        <v>88</v>
      </c>
      <c r="R191" s="56">
        <f>IF(Q191=Q190,R190+IF(COUNTIFS($G:$G,Q190&amp;"_"&amp;R190)=COUNTIFS(Q$2:Q190,Q190,R$2:R190,R190),1,0),1)</f>
        <v>1</v>
      </c>
      <c r="S191" s="55">
        <f t="shared" si="11"/>
        <v>0</v>
      </c>
      <c r="T191" s="55" t="str">
        <f t="shared" si="9"/>
        <v>Mareep</v>
      </c>
    </row>
    <row r="192" spans="1:20" x14ac:dyDescent="0.25">
      <c r="A192" s="53">
        <v>191</v>
      </c>
      <c r="B192" s="53" t="s">
        <v>233</v>
      </c>
      <c r="C192" s="53"/>
      <c r="D192" s="53" t="s">
        <v>234</v>
      </c>
      <c r="E192" s="53">
        <v>93</v>
      </c>
      <c r="F192" s="88">
        <f t="shared" si="8"/>
        <v>1</v>
      </c>
      <c r="G192" t="str">
        <f t="shared" si="10"/>
        <v>93_1</v>
      </c>
      <c r="H192" t="str">
        <f>IF(COUNTIFS($G:$G,G192)=1,G192,G192&amp;"-"&amp;COUNTIFS(G$2:G192,G192))</f>
        <v>93_1</v>
      </c>
      <c r="I192" s="92">
        <v>146</v>
      </c>
      <c r="J192" s="92">
        <v>136</v>
      </c>
      <c r="K192" s="92">
        <v>112</v>
      </c>
      <c r="L192" s="53" t="s">
        <v>21</v>
      </c>
      <c r="M192" s="53" t="s">
        <v>19</v>
      </c>
      <c r="N192" s="53">
        <v>50</v>
      </c>
      <c r="O192" s="53">
        <v>3</v>
      </c>
      <c r="Q192" s="55">
        <f>IF(COUNTIFS(Q$2:Q191,Q191)=COUNTIFS($E:$E,Q191),1,0)+Q191</f>
        <v>88</v>
      </c>
      <c r="R192" s="56">
        <f>IF(Q192=Q191,R191+IF(COUNTIFS($G:$G,Q191&amp;"_"&amp;R191)=COUNTIFS(Q$2:Q191,Q191,R$2:R191,R191),1,0),1)</f>
        <v>2</v>
      </c>
      <c r="S192" s="55">
        <f t="shared" si="11"/>
        <v>0</v>
      </c>
      <c r="T192" s="55" t="str">
        <f t="shared" si="9"/>
        <v>Flaaffy</v>
      </c>
    </row>
    <row r="193" spans="1:20" x14ac:dyDescent="0.25">
      <c r="A193" s="53">
        <v>192</v>
      </c>
      <c r="B193" s="53" t="s">
        <v>234</v>
      </c>
      <c r="C193" s="53" t="s">
        <v>233</v>
      </c>
      <c r="D193" s="53"/>
      <c r="E193" s="53">
        <v>93</v>
      </c>
      <c r="F193" s="88">
        <f t="shared" si="8"/>
        <v>2</v>
      </c>
      <c r="G193" t="str">
        <f t="shared" si="10"/>
        <v>93_2</v>
      </c>
      <c r="H193" t="str">
        <f>IF(COUNTIFS($G:$G,G193)=1,G193,G193&amp;"-"&amp;COUNTIFS(G$2:G193,G193))</f>
        <v>93_2</v>
      </c>
      <c r="I193" s="92">
        <v>102</v>
      </c>
      <c r="J193" s="92">
        <v>55</v>
      </c>
      <c r="K193" s="92">
        <v>55</v>
      </c>
      <c r="L193" s="53" t="s">
        <v>21</v>
      </c>
      <c r="M193" s="53" t="s">
        <v>19</v>
      </c>
      <c r="N193" s="53">
        <v>0</v>
      </c>
      <c r="O193" s="53">
        <v>3</v>
      </c>
      <c r="Q193" s="55">
        <f>IF(COUNTIFS(Q$2:Q192,Q192)=COUNTIFS($E:$E,Q192),1,0)+Q192</f>
        <v>88</v>
      </c>
      <c r="R193" s="56">
        <f>IF(Q193=Q192,R192+IF(COUNTIFS($G:$G,Q192&amp;"_"&amp;R192)=COUNTIFS(Q$2:Q192,Q192,R$2:R192,R192),1,0),1)</f>
        <v>3</v>
      </c>
      <c r="S193" s="55">
        <f t="shared" si="11"/>
        <v>0</v>
      </c>
      <c r="T193" s="55" t="str">
        <f t="shared" si="9"/>
        <v>Ampharos</v>
      </c>
    </row>
    <row r="194" spans="1:20" x14ac:dyDescent="0.25">
      <c r="A194" s="53">
        <v>193</v>
      </c>
      <c r="B194" s="53" t="s">
        <v>235</v>
      </c>
      <c r="C194" s="53" t="s">
        <v>19</v>
      </c>
      <c r="D194" s="53" t="s">
        <v>19</v>
      </c>
      <c r="E194" s="53">
        <v>94</v>
      </c>
      <c r="F194" s="88">
        <f t="shared" ref="F194:F252" si="12">IF(C194="",1,INDEX(F:F,MATCH(C194,B:B,0))+1)</f>
        <v>1</v>
      </c>
      <c r="G194" t="str">
        <f t="shared" si="10"/>
        <v>94_1</v>
      </c>
      <c r="H194" t="str">
        <f>IF(COUNTIFS($G:$G,G194)=1,G194,G194&amp;"-"&amp;COUNTIFS(G$2:G194,G194))</f>
        <v>94_1</v>
      </c>
      <c r="I194" s="92">
        <v>181</v>
      </c>
      <c r="J194" s="92">
        <v>185</v>
      </c>
      <c r="K194" s="92">
        <v>135</v>
      </c>
      <c r="L194" s="53" t="s">
        <v>35</v>
      </c>
      <c r="M194" s="53" t="s">
        <v>28</v>
      </c>
      <c r="N194" s="53">
        <v>0</v>
      </c>
      <c r="O194" s="53">
        <v>3</v>
      </c>
      <c r="Q194" s="55">
        <f>IF(COUNTIFS(Q$2:Q193,Q193)=COUNTIFS($E:$E,Q193),1,0)+Q193</f>
        <v>89</v>
      </c>
      <c r="R194" s="56">
        <f>IF(Q194=Q193,R193+IF(COUNTIFS($G:$G,Q193&amp;"_"&amp;R193)=COUNTIFS(Q$2:Q193,Q193,R$2:R193,R193),1,0),1)</f>
        <v>1</v>
      </c>
      <c r="S194" s="55">
        <f t="shared" si="11"/>
        <v>0</v>
      </c>
      <c r="T194" s="55" t="str">
        <f t="shared" ref="T194:T252" si="13">INDEX($B:$B,MATCH(Q194&amp;"_"&amp;R194&amp;IF(S194,"-"&amp;S194,""),H:H,0))</f>
        <v>Azurill</v>
      </c>
    </row>
    <row r="195" spans="1:20" x14ac:dyDescent="0.25">
      <c r="A195" s="53">
        <v>194</v>
      </c>
      <c r="B195" s="53" t="s">
        <v>236</v>
      </c>
      <c r="C195" s="53"/>
      <c r="D195" s="53" t="s">
        <v>237</v>
      </c>
      <c r="E195" s="53">
        <v>95</v>
      </c>
      <c r="F195" s="88">
        <f t="shared" si="12"/>
        <v>1</v>
      </c>
      <c r="G195" t="str">
        <f t="shared" ref="G195:G252" si="14">E195&amp;"_"&amp;F195</f>
        <v>95_1</v>
      </c>
      <c r="H195" t="str">
        <f>IF(COUNTIFS($G:$G,G195)=1,G195,G195&amp;"-"&amp;COUNTIFS(G$2:G195,G195))</f>
        <v>95_1</v>
      </c>
      <c r="I195" s="92">
        <v>163</v>
      </c>
      <c r="J195" s="92">
        <v>154</v>
      </c>
      <c r="K195" s="92">
        <v>94</v>
      </c>
      <c r="L195" s="53" t="s">
        <v>31</v>
      </c>
      <c r="M195" s="53" t="s">
        <v>56</v>
      </c>
      <c r="N195" s="53">
        <v>50</v>
      </c>
      <c r="O195" s="53">
        <v>3</v>
      </c>
      <c r="Q195" s="55">
        <f>IF(COUNTIFS(Q$2:Q194,Q194)=COUNTIFS($E:$E,Q194),1,0)+Q194</f>
        <v>89</v>
      </c>
      <c r="R195" s="56">
        <f>IF(Q195=Q194,R194+IF(COUNTIFS($G:$G,Q194&amp;"_"&amp;R194)=COUNTIFS(Q$2:Q194,Q194,R$2:R194,R194),1,0),1)</f>
        <v>2</v>
      </c>
      <c r="S195" s="55">
        <f t="shared" si="11"/>
        <v>0</v>
      </c>
      <c r="T195" s="55" t="str">
        <f t="shared" si="13"/>
        <v>Marill</v>
      </c>
    </row>
    <row r="196" spans="1:20" x14ac:dyDescent="0.25">
      <c r="A196" s="53">
        <v>195</v>
      </c>
      <c r="B196" s="53" t="s">
        <v>237</v>
      </c>
      <c r="C196" s="53" t="s">
        <v>236</v>
      </c>
      <c r="D196" s="53"/>
      <c r="E196" s="53">
        <v>95</v>
      </c>
      <c r="F196" s="88">
        <f t="shared" si="12"/>
        <v>2</v>
      </c>
      <c r="G196" t="str">
        <f t="shared" si="14"/>
        <v>95_2</v>
      </c>
      <c r="H196" t="str">
        <f>IF(COUNTIFS($G:$G,G196)=1,G196,G196&amp;"-"&amp;COUNTIFS(G$2:G196,G196))</f>
        <v>95_2</v>
      </c>
      <c r="I196" s="92">
        <v>146</v>
      </c>
      <c r="J196" s="92">
        <v>75</v>
      </c>
      <c r="K196" s="92">
        <v>66</v>
      </c>
      <c r="L196" s="53" t="s">
        <v>31</v>
      </c>
      <c r="M196" s="53" t="s">
        <v>56</v>
      </c>
      <c r="N196" s="53">
        <v>0</v>
      </c>
      <c r="O196" s="53">
        <v>3</v>
      </c>
      <c r="Q196" s="55">
        <f>IF(COUNTIFS(Q$2:Q195,Q195)=COUNTIFS($E:$E,Q195),1,0)+Q195</f>
        <v>89</v>
      </c>
      <c r="R196" s="56">
        <f>IF(Q196=Q195,R195+IF(COUNTIFS($G:$G,Q195&amp;"_"&amp;R195)=COUNTIFS(Q$2:Q195,Q195,R$2:R195,R195),1,0),1)</f>
        <v>3</v>
      </c>
      <c r="S196" s="55">
        <f t="shared" ref="S196:S259" si="15">IF(COUNTIFS($G:$G,Q196&amp;"_"&amp;R196)=1,0,IF(AND(Q195=Q196,R195=R196),S195,0)+1)</f>
        <v>0</v>
      </c>
      <c r="T196" s="55" t="str">
        <f t="shared" si="13"/>
        <v>Azumarill</v>
      </c>
    </row>
    <row r="197" spans="1:20" x14ac:dyDescent="0.25">
      <c r="A197" s="53">
        <v>196</v>
      </c>
      <c r="B197" s="53" t="s">
        <v>238</v>
      </c>
      <c r="C197" s="53" t="s">
        <v>177</v>
      </c>
      <c r="D197" s="53" t="s">
        <v>19</v>
      </c>
      <c r="E197" s="53">
        <v>66</v>
      </c>
      <c r="F197" s="88">
        <f t="shared" si="12"/>
        <v>2</v>
      </c>
      <c r="G197" t="str">
        <f t="shared" si="14"/>
        <v>66_2</v>
      </c>
      <c r="H197" t="str">
        <f>IF(COUNTIFS($G:$G,G197)=1,G197,G197&amp;"-"&amp;COUNTIFS(G$2:G197,G197))</f>
        <v>66_2-4</v>
      </c>
      <c r="I197" s="92">
        <v>216</v>
      </c>
      <c r="J197" s="92">
        <v>152</v>
      </c>
      <c r="K197" s="92">
        <v>143</v>
      </c>
      <c r="L197" s="53" t="s">
        <v>98</v>
      </c>
      <c r="M197" s="53" t="s">
        <v>19</v>
      </c>
      <c r="N197" s="53">
        <v>0</v>
      </c>
      <c r="O197" s="53">
        <v>5</v>
      </c>
      <c r="Q197" s="55">
        <f>IF(COUNTIFS(Q$2:Q196,Q196)=COUNTIFS($E:$E,Q196),1,0)+Q196</f>
        <v>90</v>
      </c>
      <c r="R197" s="56">
        <f>IF(Q197=Q196,R196+IF(COUNTIFS($G:$G,Q196&amp;"_"&amp;R196)=COUNTIFS(Q$2:Q196,Q196,R$2:R196,R196),1,0),1)</f>
        <v>1</v>
      </c>
      <c r="S197" s="55">
        <f t="shared" si="15"/>
        <v>0</v>
      </c>
      <c r="T197" s="55" t="str">
        <f t="shared" si="13"/>
        <v>Sudowoodo</v>
      </c>
    </row>
    <row r="198" spans="1:20" x14ac:dyDescent="0.25">
      <c r="A198" s="53">
        <v>197</v>
      </c>
      <c r="B198" s="53" t="s">
        <v>239</v>
      </c>
      <c r="C198" s="53" t="s">
        <v>177</v>
      </c>
      <c r="D198" s="53" t="s">
        <v>19</v>
      </c>
      <c r="E198" s="53">
        <v>66</v>
      </c>
      <c r="F198" s="88">
        <f t="shared" si="12"/>
        <v>2</v>
      </c>
      <c r="G198" t="str">
        <f t="shared" si="14"/>
        <v>66_2</v>
      </c>
      <c r="H198" t="str">
        <f>IF(COUNTIFS($G:$G,G198)=1,G198,G198&amp;"-"&amp;COUNTIFS(G$2:G198,G198))</f>
        <v>66_2-5</v>
      </c>
      <c r="I198" s="92">
        <v>163</v>
      </c>
      <c r="J198" s="92">
        <v>261</v>
      </c>
      <c r="K198" s="92">
        <v>175</v>
      </c>
      <c r="L198" s="53" t="s">
        <v>240</v>
      </c>
      <c r="M198" s="53" t="s">
        <v>19</v>
      </c>
      <c r="N198" s="53">
        <v>0</v>
      </c>
      <c r="O198" s="53">
        <v>5</v>
      </c>
      <c r="Q198" s="55">
        <f>IF(COUNTIFS(Q$2:Q197,Q197)=COUNTIFS($E:$E,Q197),1,0)+Q197</f>
        <v>91</v>
      </c>
      <c r="R198" s="56">
        <f>IF(Q198=Q197,R197+IF(COUNTIFS($G:$G,Q197&amp;"_"&amp;R197)=COUNTIFS(Q$2:Q197,Q197,R$2:R197,R197),1,0),1)</f>
        <v>1</v>
      </c>
      <c r="S198" s="55">
        <f t="shared" si="15"/>
        <v>0</v>
      </c>
      <c r="T198" s="55" t="str">
        <f t="shared" si="13"/>
        <v>Hoppip</v>
      </c>
    </row>
    <row r="199" spans="1:20" x14ac:dyDescent="0.25">
      <c r="A199" s="53">
        <v>198</v>
      </c>
      <c r="B199" s="53" t="s">
        <v>241</v>
      </c>
      <c r="C199" s="53" t="s">
        <v>19</v>
      </c>
      <c r="D199" s="53" t="s">
        <v>19</v>
      </c>
      <c r="E199" s="53">
        <v>96</v>
      </c>
      <c r="F199" s="88">
        <f t="shared" si="12"/>
        <v>1</v>
      </c>
      <c r="G199" t="str">
        <f t="shared" si="14"/>
        <v>96_1</v>
      </c>
      <c r="H199" t="str">
        <f>IF(COUNTIFS($G:$G,G199)=1,G199,G199&amp;"-"&amp;COUNTIFS(G$2:G199,G199))</f>
        <v>96_1</v>
      </c>
      <c r="I199" s="92">
        <v>216</v>
      </c>
      <c r="J199" s="92">
        <v>126</v>
      </c>
      <c r="K199" s="92">
        <v>240</v>
      </c>
      <c r="L199" s="53" t="s">
        <v>240</v>
      </c>
      <c r="M199" s="53" t="s">
        <v>28</v>
      </c>
      <c r="N199" s="53">
        <v>0</v>
      </c>
      <c r="O199" s="53">
        <v>3</v>
      </c>
      <c r="Q199" s="55">
        <f>IF(COUNTIFS(Q$2:Q198,Q198)=COUNTIFS($E:$E,Q198),1,0)+Q198</f>
        <v>91</v>
      </c>
      <c r="R199" s="56">
        <f>IF(Q199=Q198,R198+IF(COUNTIFS($G:$G,Q198&amp;"_"&amp;R198)=COUNTIFS(Q$2:Q198,Q198,R$2:R198,R198),1,0),1)</f>
        <v>2</v>
      </c>
      <c r="S199" s="55">
        <f t="shared" si="15"/>
        <v>0</v>
      </c>
      <c r="T199" s="55" t="str">
        <f t="shared" si="13"/>
        <v>Skiploom</v>
      </c>
    </row>
    <row r="200" spans="1:20" x14ac:dyDescent="0.25">
      <c r="A200" s="53">
        <v>199</v>
      </c>
      <c r="B200" s="53" t="s">
        <v>242</v>
      </c>
      <c r="C200" s="53" t="s">
        <v>114</v>
      </c>
      <c r="D200" s="53" t="s">
        <v>19</v>
      </c>
      <c r="E200" s="53">
        <v>33</v>
      </c>
      <c r="F200" s="88">
        <f t="shared" si="12"/>
        <v>2</v>
      </c>
      <c r="G200" t="str">
        <f t="shared" si="14"/>
        <v>33_2</v>
      </c>
      <c r="H200" t="str">
        <f>IF(COUNTIFS($G:$G,G200)=1,G200,G200&amp;"-"&amp;COUNTIFS(G$2:G200,G200))</f>
        <v>33_2-2</v>
      </c>
      <c r="I200" s="92">
        <v>155</v>
      </c>
      <c r="J200" s="92">
        <v>175</v>
      </c>
      <c r="K200" s="92">
        <v>87</v>
      </c>
      <c r="L200" s="53" t="s">
        <v>31</v>
      </c>
      <c r="M200" s="53" t="s">
        <v>98</v>
      </c>
      <c r="N200" s="53">
        <v>0</v>
      </c>
      <c r="O200" s="53">
        <v>3</v>
      </c>
      <c r="Q200" s="55">
        <f>IF(COUNTIFS(Q$2:Q199,Q199)=COUNTIFS($E:$E,Q199),1,0)+Q199</f>
        <v>91</v>
      </c>
      <c r="R200" s="56">
        <f>IF(Q200=Q199,R199+IF(COUNTIFS($G:$G,Q199&amp;"_"&amp;R199)=COUNTIFS(Q$2:Q199,Q199,R$2:R199,R199),1,0),1)</f>
        <v>3</v>
      </c>
      <c r="S200" s="55">
        <f t="shared" si="15"/>
        <v>0</v>
      </c>
      <c r="T200" s="55" t="str">
        <f t="shared" si="13"/>
        <v>Jumpluff</v>
      </c>
    </row>
    <row r="201" spans="1:20" x14ac:dyDescent="0.25">
      <c r="A201" s="53">
        <v>200</v>
      </c>
      <c r="B201" s="53" t="s">
        <v>243</v>
      </c>
      <c r="C201" s="53" t="s">
        <v>19</v>
      </c>
      <c r="D201" s="53" t="s">
        <v>19</v>
      </c>
      <c r="E201" s="53">
        <v>97</v>
      </c>
      <c r="F201" s="88">
        <f t="shared" si="12"/>
        <v>1</v>
      </c>
      <c r="G201" t="str">
        <f t="shared" si="14"/>
        <v>97_1</v>
      </c>
      <c r="H201" t="str">
        <f>IF(COUNTIFS($G:$G,G201)=1,G201,G201&amp;"-"&amp;COUNTIFS(G$2:G201,G201))</f>
        <v>97_1</v>
      </c>
      <c r="I201" s="92">
        <v>216</v>
      </c>
      <c r="J201" s="92">
        <v>177</v>
      </c>
      <c r="K201" s="92">
        <v>180</v>
      </c>
      <c r="L201" s="53" t="s">
        <v>131</v>
      </c>
      <c r="M201" s="53" t="s">
        <v>19</v>
      </c>
      <c r="N201" s="53">
        <v>0</v>
      </c>
      <c r="O201" s="53">
        <v>3</v>
      </c>
      <c r="Q201" s="55">
        <f>IF(COUNTIFS(Q$2:Q200,Q200)=COUNTIFS($E:$E,Q200),1,0)+Q200</f>
        <v>92</v>
      </c>
      <c r="R201" s="56">
        <f>IF(Q201=Q200,R200+IF(COUNTIFS($G:$G,Q200&amp;"_"&amp;R200)=COUNTIFS(Q$2:Q200,Q200,R$2:R200,R200),1,0),1)</f>
        <v>1</v>
      </c>
      <c r="S201" s="55">
        <f t="shared" si="15"/>
        <v>0</v>
      </c>
      <c r="T201" s="55" t="str">
        <f t="shared" si="13"/>
        <v>Aipom</v>
      </c>
    </row>
    <row r="202" spans="1:20" x14ac:dyDescent="0.25">
      <c r="A202" s="53">
        <v>201</v>
      </c>
      <c r="B202" s="53" t="s">
        <v>244</v>
      </c>
      <c r="C202" s="53" t="s">
        <v>19</v>
      </c>
      <c r="D202" s="53" t="s">
        <v>19</v>
      </c>
      <c r="E202" s="53">
        <v>98</v>
      </c>
      <c r="F202" s="88">
        <f t="shared" si="12"/>
        <v>1</v>
      </c>
      <c r="G202" t="str">
        <f t="shared" si="14"/>
        <v>98_1</v>
      </c>
      <c r="H202" t="str">
        <f>IF(COUNTIFS($G:$G,G202)=1,G202,G202&amp;"-"&amp;COUNTIFS(G$2:G202,G202))</f>
        <v>98_1</v>
      </c>
      <c r="I202" s="92">
        <v>155</v>
      </c>
      <c r="J202" s="92">
        <v>167</v>
      </c>
      <c r="K202" s="92">
        <v>154</v>
      </c>
      <c r="L202" s="53" t="s">
        <v>98</v>
      </c>
      <c r="M202" s="53" t="s">
        <v>19</v>
      </c>
      <c r="N202" s="53">
        <v>0</v>
      </c>
      <c r="O202" s="53">
        <v>5</v>
      </c>
      <c r="Q202" s="55">
        <f>IF(COUNTIFS(Q$2:Q201,Q201)=COUNTIFS($E:$E,Q201),1,0)+Q201</f>
        <v>93</v>
      </c>
      <c r="R202" s="56">
        <f>IF(Q202=Q201,R201+IF(COUNTIFS($G:$G,Q201&amp;"_"&amp;R201)=COUNTIFS(Q$2:Q201,Q201,R$2:R201,R201),1,0),1)</f>
        <v>1</v>
      </c>
      <c r="S202" s="55">
        <f t="shared" si="15"/>
        <v>0</v>
      </c>
      <c r="T202" s="55" t="str">
        <f t="shared" si="13"/>
        <v>Sunkern</v>
      </c>
    </row>
    <row r="203" spans="1:20" x14ac:dyDescent="0.25">
      <c r="A203" s="53">
        <v>202</v>
      </c>
      <c r="B203" s="53" t="s">
        <v>245</v>
      </c>
      <c r="C203" s="53" t="s">
        <v>561</v>
      </c>
      <c r="D203" s="53" t="s">
        <v>19</v>
      </c>
      <c r="E203" s="53">
        <v>99</v>
      </c>
      <c r="F203" s="88">
        <f t="shared" si="12"/>
        <v>2</v>
      </c>
      <c r="G203" t="str">
        <f t="shared" si="14"/>
        <v>99_2</v>
      </c>
      <c r="H203" t="str">
        <f>IF(COUNTIFS($G:$G,G203)=1,G203,G203&amp;"-"&amp;COUNTIFS(G$2:G203,G203))</f>
        <v>99_2</v>
      </c>
      <c r="I203" s="92">
        <v>134</v>
      </c>
      <c r="J203" s="92">
        <v>136</v>
      </c>
      <c r="K203" s="92">
        <v>91</v>
      </c>
      <c r="L203" s="53" t="s">
        <v>98</v>
      </c>
      <c r="M203" s="53" t="s">
        <v>19</v>
      </c>
      <c r="N203" s="53">
        <v>0</v>
      </c>
      <c r="O203" s="53">
        <v>3</v>
      </c>
      <c r="Q203" s="55">
        <f>IF(COUNTIFS(Q$2:Q202,Q202)=COUNTIFS($E:$E,Q202),1,0)+Q202</f>
        <v>93</v>
      </c>
      <c r="R203" s="56">
        <f>IF(Q203=Q202,R202+IF(COUNTIFS($G:$G,Q202&amp;"_"&amp;R202)=COUNTIFS(Q$2:Q202,Q202,R$2:R202,R202),1,0),1)</f>
        <v>2</v>
      </c>
      <c r="S203" s="55">
        <f t="shared" si="15"/>
        <v>0</v>
      </c>
      <c r="T203" s="55" t="str">
        <f t="shared" si="13"/>
        <v>Sunflora</v>
      </c>
    </row>
    <row r="204" spans="1:20" x14ac:dyDescent="0.25">
      <c r="A204" s="53">
        <v>203</v>
      </c>
      <c r="B204" s="53" t="s">
        <v>246</v>
      </c>
      <c r="C204" s="53" t="s">
        <v>19</v>
      </c>
      <c r="D204" s="53" t="s">
        <v>19</v>
      </c>
      <c r="E204" s="53">
        <v>100</v>
      </c>
      <c r="F204" s="88">
        <f t="shared" si="12"/>
        <v>1</v>
      </c>
      <c r="G204" t="str">
        <f t="shared" si="14"/>
        <v>100_1</v>
      </c>
      <c r="H204" t="str">
        <f>IF(COUNTIFS($G:$G,G204)=1,G204,G204&amp;"-"&amp;COUNTIFS(G$2:G204,G204))</f>
        <v>100_1</v>
      </c>
      <c r="I204" s="92">
        <v>382</v>
      </c>
      <c r="J204" s="92">
        <v>60</v>
      </c>
      <c r="K204" s="92">
        <v>106</v>
      </c>
      <c r="L204" s="53" t="s">
        <v>42</v>
      </c>
      <c r="M204" s="53" t="s">
        <v>98</v>
      </c>
      <c r="N204" s="53">
        <v>0</v>
      </c>
      <c r="O204" s="53">
        <v>3</v>
      </c>
      <c r="Q204" s="55">
        <f>IF(COUNTIFS(Q$2:Q203,Q203)=COUNTIFS($E:$E,Q203),1,0)+Q203</f>
        <v>94</v>
      </c>
      <c r="R204" s="56">
        <f>IF(Q204=Q203,R203+IF(COUNTIFS($G:$G,Q203&amp;"_"&amp;R203)=COUNTIFS(Q$2:Q203,Q203,R$2:R203,R203),1,0),1)</f>
        <v>1</v>
      </c>
      <c r="S204" s="55">
        <f t="shared" si="15"/>
        <v>0</v>
      </c>
      <c r="T204" s="55" t="str">
        <f t="shared" si="13"/>
        <v>Yanma</v>
      </c>
    </row>
    <row r="205" spans="1:20" x14ac:dyDescent="0.25">
      <c r="A205" s="53">
        <v>204</v>
      </c>
      <c r="B205" s="53" t="s">
        <v>247</v>
      </c>
      <c r="C205" s="53" t="s">
        <v>19</v>
      </c>
      <c r="D205" s="53" t="s">
        <v>248</v>
      </c>
      <c r="E205" s="53">
        <v>101</v>
      </c>
      <c r="F205" s="88">
        <f t="shared" si="12"/>
        <v>1</v>
      </c>
      <c r="G205" t="str">
        <f t="shared" si="14"/>
        <v>101_1</v>
      </c>
      <c r="H205" t="str">
        <f>IF(COUNTIFS($G:$G,G205)=1,G205,G205&amp;"-"&amp;COUNTIFS(G$2:G205,G205))</f>
        <v>101_1</v>
      </c>
      <c r="I205" s="92">
        <v>172</v>
      </c>
      <c r="J205" s="92">
        <v>182</v>
      </c>
      <c r="K205" s="92">
        <v>133</v>
      </c>
      <c r="L205" s="53" t="s">
        <v>35</v>
      </c>
      <c r="M205" s="53" t="s">
        <v>19</v>
      </c>
      <c r="N205" s="53">
        <v>50</v>
      </c>
      <c r="O205" s="53">
        <v>5</v>
      </c>
      <c r="Q205" s="55">
        <f>IF(COUNTIFS(Q$2:Q204,Q204)=COUNTIFS($E:$E,Q204),1,0)+Q204</f>
        <v>95</v>
      </c>
      <c r="R205" s="56">
        <f>IF(Q205=Q204,R204+IF(COUNTIFS($G:$G,Q204&amp;"_"&amp;R204)=COUNTIFS(Q$2:Q204,Q204,R$2:R204,R204),1,0),1)</f>
        <v>1</v>
      </c>
      <c r="S205" s="55">
        <f t="shared" si="15"/>
        <v>0</v>
      </c>
      <c r="T205" s="55" t="str">
        <f t="shared" si="13"/>
        <v>Wooper</v>
      </c>
    </row>
    <row r="206" spans="1:20" x14ac:dyDescent="0.25">
      <c r="A206" s="53">
        <v>205</v>
      </c>
      <c r="B206" s="53" t="s">
        <v>248</v>
      </c>
      <c r="C206" s="53" t="s">
        <v>247</v>
      </c>
      <c r="D206" s="53" t="s">
        <v>19</v>
      </c>
      <c r="E206" s="53">
        <v>101</v>
      </c>
      <c r="F206" s="88">
        <f t="shared" si="12"/>
        <v>2</v>
      </c>
      <c r="G206" t="str">
        <f t="shared" si="14"/>
        <v>101_2</v>
      </c>
      <c r="H206" t="str">
        <f>IF(COUNTIFS($G:$G,G206)=1,G206,G206&amp;"-"&amp;COUNTIFS(G$2:G206,G206))</f>
        <v>101_2</v>
      </c>
      <c r="I206" s="92">
        <v>137</v>
      </c>
      <c r="J206" s="92">
        <v>108</v>
      </c>
      <c r="K206" s="92">
        <v>122</v>
      </c>
      <c r="L206" s="53" t="s">
        <v>35</v>
      </c>
      <c r="M206" s="53" t="s">
        <v>118</v>
      </c>
      <c r="N206" s="53">
        <v>0</v>
      </c>
      <c r="O206" s="53">
        <v>5</v>
      </c>
      <c r="Q206" s="55">
        <f>IF(COUNTIFS(Q$2:Q205,Q205)=COUNTIFS($E:$E,Q205),1,0)+Q205</f>
        <v>95</v>
      </c>
      <c r="R206" s="56">
        <f>IF(Q206=Q205,R205+IF(COUNTIFS($G:$G,Q205&amp;"_"&amp;R205)=COUNTIFS(Q$2:Q205,Q205,R$2:R205,R205),1,0),1)</f>
        <v>2</v>
      </c>
      <c r="S206" s="55">
        <f t="shared" si="15"/>
        <v>0</v>
      </c>
      <c r="T206" s="55" t="str">
        <f t="shared" si="13"/>
        <v>Quagsire</v>
      </c>
    </row>
    <row r="207" spans="1:20" x14ac:dyDescent="0.25">
      <c r="A207" s="53">
        <v>206</v>
      </c>
      <c r="B207" s="53" t="s">
        <v>249</v>
      </c>
      <c r="C207" s="53" t="s">
        <v>19</v>
      </c>
      <c r="D207" s="53" t="s">
        <v>19</v>
      </c>
      <c r="E207" s="53">
        <v>102</v>
      </c>
      <c r="F207" s="88">
        <f t="shared" si="12"/>
        <v>1</v>
      </c>
      <c r="G207" t="str">
        <f t="shared" si="14"/>
        <v>102_1</v>
      </c>
      <c r="H207" t="str">
        <f>IF(COUNTIFS($G:$G,G207)=1,G207,G207&amp;"-"&amp;COUNTIFS(G$2:G207,G207))</f>
        <v>102_1</v>
      </c>
      <c r="I207" s="92">
        <v>181</v>
      </c>
      <c r="J207" s="92">
        <v>161</v>
      </c>
      <c r="K207" s="92">
        <v>205</v>
      </c>
      <c r="L207" s="53" t="s">
        <v>42</v>
      </c>
      <c r="M207" s="53" t="s">
        <v>19</v>
      </c>
      <c r="N207" s="53">
        <v>0</v>
      </c>
      <c r="O207" s="53">
        <v>3</v>
      </c>
      <c r="Q207" s="55">
        <f>IF(COUNTIFS(Q$2:Q206,Q206)=COUNTIFS($E:$E,Q206),1,0)+Q206</f>
        <v>96</v>
      </c>
      <c r="R207" s="56">
        <f>IF(Q207=Q206,R206+IF(COUNTIFS($G:$G,Q206&amp;"_"&amp;R206)=COUNTIFS(Q$2:Q206,Q206,R$2:R206,R206),1,0),1)</f>
        <v>1</v>
      </c>
      <c r="S207" s="55">
        <f t="shared" si="15"/>
        <v>0</v>
      </c>
      <c r="T207" s="55" t="str">
        <f t="shared" si="13"/>
        <v>Murkrow</v>
      </c>
    </row>
    <row r="208" spans="1:20" x14ac:dyDescent="0.25">
      <c r="A208" s="53">
        <v>207</v>
      </c>
      <c r="B208" s="53" t="s">
        <v>250</v>
      </c>
      <c r="C208" s="53" t="s">
        <v>19</v>
      </c>
      <c r="D208" s="53" t="s">
        <v>19</v>
      </c>
      <c r="E208" s="53">
        <v>103</v>
      </c>
      <c r="F208" s="88">
        <f t="shared" si="12"/>
        <v>1</v>
      </c>
      <c r="G208" t="str">
        <f t="shared" si="14"/>
        <v>103_1</v>
      </c>
      <c r="H208" t="str">
        <f>IF(COUNTIFS($G:$G,G208)=1,G208,G208&amp;"-"&amp;COUNTIFS(G$2:G208,G208))</f>
        <v>103_1</v>
      </c>
      <c r="I208" s="92">
        <v>225</v>
      </c>
      <c r="J208" s="92">
        <v>131</v>
      </c>
      <c r="K208" s="92">
        <v>128</v>
      </c>
      <c r="L208" s="53" t="s">
        <v>56</v>
      </c>
      <c r="M208" s="53" t="s">
        <v>28</v>
      </c>
      <c r="N208" s="53">
        <v>0</v>
      </c>
      <c r="O208" s="53">
        <v>5</v>
      </c>
      <c r="Q208" s="55">
        <f>IF(COUNTIFS(Q$2:Q207,Q207)=COUNTIFS($E:$E,Q207),1,0)+Q207</f>
        <v>97</v>
      </c>
      <c r="R208" s="56">
        <f>IF(Q208=Q207,R207+IF(COUNTIFS($G:$G,Q207&amp;"_"&amp;R207)=COUNTIFS(Q$2:Q207,Q207,R$2:R207,R207),1,0),1)</f>
        <v>1</v>
      </c>
      <c r="S208" s="55">
        <f t="shared" si="15"/>
        <v>0</v>
      </c>
      <c r="T208" s="55" t="str">
        <f t="shared" si="13"/>
        <v>Misdreavus</v>
      </c>
    </row>
    <row r="209" spans="1:20" x14ac:dyDescent="0.25">
      <c r="A209" s="53">
        <v>208</v>
      </c>
      <c r="B209" s="53" t="s">
        <v>134</v>
      </c>
      <c r="C209" s="53" t="s">
        <v>133</v>
      </c>
      <c r="D209" s="53" t="s">
        <v>19</v>
      </c>
      <c r="E209" s="53">
        <v>41</v>
      </c>
      <c r="F209" s="88">
        <f t="shared" si="12"/>
        <v>2</v>
      </c>
      <c r="G209" t="str">
        <f t="shared" si="14"/>
        <v>41_2</v>
      </c>
      <c r="H209" t="str">
        <f>IF(COUNTIFS($G:$G,G209)=1,G209,G209&amp;"-"&amp;COUNTIFS(G$2:G209,G209))</f>
        <v>41_2</v>
      </c>
      <c r="I209" s="92">
        <v>163</v>
      </c>
      <c r="J209" s="92">
        <v>143</v>
      </c>
      <c r="K209" s="92">
        <v>184</v>
      </c>
      <c r="L209" s="53" t="s">
        <v>118</v>
      </c>
      <c r="M209" s="53" t="s">
        <v>56</v>
      </c>
      <c r="N209" s="53">
        <v>0</v>
      </c>
      <c r="O209" s="53">
        <v>5</v>
      </c>
      <c r="Q209" s="55">
        <f>IF(COUNTIFS(Q$2:Q208,Q208)=COUNTIFS($E:$E,Q208),1,0)+Q208</f>
        <v>98</v>
      </c>
      <c r="R209" s="56">
        <f>IF(Q209=Q208,R208+IF(COUNTIFS($G:$G,Q208&amp;"_"&amp;R208)=COUNTIFS(Q$2:Q208,Q208,R$2:R208,R208),1,0),1)</f>
        <v>1</v>
      </c>
      <c r="S209" s="55">
        <f t="shared" si="15"/>
        <v>0</v>
      </c>
      <c r="T209" s="55" t="str">
        <f t="shared" si="13"/>
        <v>Unown</v>
      </c>
    </row>
    <row r="210" spans="1:20" x14ac:dyDescent="0.25">
      <c r="A210" s="53">
        <v>209</v>
      </c>
      <c r="B210" s="53" t="s">
        <v>251</v>
      </c>
      <c r="C210" s="53" t="s">
        <v>19</v>
      </c>
      <c r="D210" s="53" t="s">
        <v>252</v>
      </c>
      <c r="E210" s="53">
        <v>104</v>
      </c>
      <c r="F210" s="88">
        <f t="shared" si="12"/>
        <v>1</v>
      </c>
      <c r="G210" t="str">
        <f t="shared" si="14"/>
        <v>104_1</v>
      </c>
      <c r="H210" t="str">
        <f>IF(COUNTIFS($G:$G,G210)=1,G210,G210&amp;"-"&amp;COUNTIFS(G$2:G210,G210))</f>
        <v>104_1</v>
      </c>
      <c r="I210" s="92">
        <v>181</v>
      </c>
      <c r="J210" s="92">
        <v>148</v>
      </c>
      <c r="K210" s="92">
        <v>272</v>
      </c>
      <c r="L210" s="53" t="s">
        <v>66</v>
      </c>
      <c r="M210" s="53" t="s">
        <v>19</v>
      </c>
      <c r="N210" s="53">
        <v>50</v>
      </c>
      <c r="O210" s="53">
        <v>3</v>
      </c>
      <c r="Q210" s="55">
        <f>IF(COUNTIFS(Q$2:Q209,Q209)=COUNTIFS($E:$E,Q209),1,0)+Q209</f>
        <v>99</v>
      </c>
      <c r="R210" s="56">
        <f>IF(Q210=Q209,R209+IF(COUNTIFS($G:$G,Q209&amp;"_"&amp;R209)=COUNTIFS(Q$2:Q209,Q209,R$2:R209,R209),1,0),1)</f>
        <v>1</v>
      </c>
      <c r="S210" s="55">
        <f t="shared" si="15"/>
        <v>0</v>
      </c>
      <c r="T210" s="55" t="str">
        <f t="shared" si="13"/>
        <v>Wynaut</v>
      </c>
    </row>
    <row r="211" spans="1:20" x14ac:dyDescent="0.25">
      <c r="A211" s="53">
        <v>210</v>
      </c>
      <c r="B211" s="53" t="s">
        <v>252</v>
      </c>
      <c r="C211" s="53" t="s">
        <v>251</v>
      </c>
      <c r="D211" s="53" t="s">
        <v>19</v>
      </c>
      <c r="E211" s="53">
        <v>104</v>
      </c>
      <c r="F211" s="88">
        <f t="shared" si="12"/>
        <v>2</v>
      </c>
      <c r="G211" t="str">
        <f t="shared" si="14"/>
        <v>104_2</v>
      </c>
      <c r="H211" t="str">
        <f>IF(COUNTIFS($G:$G,G211)=1,G211,G211&amp;"-"&amp;COUNTIFS(G$2:G211,G211))</f>
        <v>104_2</v>
      </c>
      <c r="I211" s="92">
        <v>155</v>
      </c>
      <c r="J211" s="92">
        <v>137</v>
      </c>
      <c r="K211" s="92">
        <v>85</v>
      </c>
      <c r="L211" s="53" t="s">
        <v>66</v>
      </c>
      <c r="M211" s="53" t="s">
        <v>19</v>
      </c>
      <c r="N211" s="53">
        <v>0</v>
      </c>
      <c r="O211" s="53">
        <v>3</v>
      </c>
      <c r="Q211" s="55">
        <f>IF(COUNTIFS(Q$2:Q210,Q210)=COUNTIFS($E:$E,Q210),1,0)+Q210</f>
        <v>99</v>
      </c>
      <c r="R211" s="56">
        <f>IF(Q211=Q210,R210+IF(COUNTIFS($G:$G,Q210&amp;"_"&amp;R210)=COUNTIFS(Q$2:Q210,Q210,R$2:R210,R210),1,0),1)</f>
        <v>2</v>
      </c>
      <c r="S211" s="55">
        <f t="shared" si="15"/>
        <v>0</v>
      </c>
      <c r="T211" s="55" t="str">
        <f t="shared" si="13"/>
        <v>Wobbuffet</v>
      </c>
    </row>
    <row r="212" spans="1:20" x14ac:dyDescent="0.25">
      <c r="A212" s="53">
        <v>211</v>
      </c>
      <c r="B212" s="53" t="s">
        <v>253</v>
      </c>
      <c r="C212" s="53" t="s">
        <v>19</v>
      </c>
      <c r="D212" s="53" t="s">
        <v>19</v>
      </c>
      <c r="E212" s="53">
        <v>105</v>
      </c>
      <c r="F212" s="88">
        <f t="shared" si="12"/>
        <v>1</v>
      </c>
      <c r="G212" t="str">
        <f t="shared" si="14"/>
        <v>105_1</v>
      </c>
      <c r="H212" t="str">
        <f>IF(COUNTIFS($G:$G,G212)=1,G212,G212&amp;"-"&amp;COUNTIFS(G$2:G212,G212))</f>
        <v>105_1</v>
      </c>
      <c r="I212" s="92">
        <v>207</v>
      </c>
      <c r="J212" s="92">
        <v>212</v>
      </c>
      <c r="K212" s="92">
        <v>131</v>
      </c>
      <c r="L212" s="53" t="s">
        <v>31</v>
      </c>
      <c r="M212" s="53" t="s">
        <v>22</v>
      </c>
      <c r="N212" s="53">
        <v>0</v>
      </c>
      <c r="O212" s="53">
        <v>3</v>
      </c>
      <c r="Q212" s="55">
        <f>IF(COUNTIFS(Q$2:Q211,Q211)=COUNTIFS($E:$E,Q211),1,0)+Q211</f>
        <v>100</v>
      </c>
      <c r="R212" s="56">
        <f>IF(Q212=Q211,R211+IF(COUNTIFS($G:$G,Q211&amp;"_"&amp;R211)=COUNTIFS(Q$2:Q211,Q211,R$2:R211,R211),1,0),1)</f>
        <v>1</v>
      </c>
      <c r="S212" s="55">
        <f t="shared" si="15"/>
        <v>0</v>
      </c>
      <c r="T212" s="55" t="str">
        <f t="shared" si="13"/>
        <v>Girafarig</v>
      </c>
    </row>
    <row r="213" spans="1:20" x14ac:dyDescent="0.25">
      <c r="A213" s="53">
        <v>212</v>
      </c>
      <c r="B213" s="53" t="s">
        <v>164</v>
      </c>
      <c r="C213" s="53" t="s">
        <v>163</v>
      </c>
      <c r="D213" s="53" t="s">
        <v>19</v>
      </c>
      <c r="E213" s="53">
        <v>57</v>
      </c>
      <c r="F213" s="88">
        <f t="shared" si="12"/>
        <v>2</v>
      </c>
      <c r="G213" t="str">
        <f t="shared" si="14"/>
        <v>57_2</v>
      </c>
      <c r="H213" t="str">
        <f>IF(COUNTIFS($G:$G,G213)=1,G213,G213&amp;"-"&amp;COUNTIFS(G$2:G213,G213))</f>
        <v>57_2</v>
      </c>
      <c r="I213" s="92">
        <v>163</v>
      </c>
      <c r="J213" s="92">
        <v>184</v>
      </c>
      <c r="K213" s="92">
        <v>138</v>
      </c>
      <c r="L213" s="53" t="s">
        <v>35</v>
      </c>
      <c r="M213" s="53" t="s">
        <v>118</v>
      </c>
      <c r="N213" s="53">
        <v>0</v>
      </c>
      <c r="O213" s="53">
        <v>5</v>
      </c>
      <c r="Q213" s="55">
        <f>IF(COUNTIFS(Q$2:Q212,Q212)=COUNTIFS($E:$E,Q212),1,0)+Q212</f>
        <v>101</v>
      </c>
      <c r="R213" s="56">
        <f>IF(Q213=Q212,R212+IF(COUNTIFS($G:$G,Q212&amp;"_"&amp;R212)=COUNTIFS(Q$2:Q212,Q212,R$2:R212,R212),1,0),1)</f>
        <v>1</v>
      </c>
      <c r="S213" s="55">
        <f t="shared" si="15"/>
        <v>0</v>
      </c>
      <c r="T213" s="55" t="str">
        <f t="shared" si="13"/>
        <v>Pineco</v>
      </c>
    </row>
    <row r="214" spans="1:20" x14ac:dyDescent="0.25">
      <c r="A214" s="53">
        <v>213</v>
      </c>
      <c r="B214" s="53" t="s">
        <v>254</v>
      </c>
      <c r="C214" s="53" t="s">
        <v>19</v>
      </c>
      <c r="D214" s="53" t="s">
        <v>19</v>
      </c>
      <c r="E214" s="53">
        <v>106</v>
      </c>
      <c r="F214" s="88">
        <f t="shared" si="12"/>
        <v>1</v>
      </c>
      <c r="G214" t="str">
        <f t="shared" si="14"/>
        <v>106_1</v>
      </c>
      <c r="H214" t="str">
        <f>IF(COUNTIFS($G:$G,G214)=1,G214,G214&amp;"-"&amp;COUNTIFS(G$2:G214,G214))</f>
        <v>106_1</v>
      </c>
      <c r="I214" s="92">
        <v>172</v>
      </c>
      <c r="J214" s="92">
        <v>236</v>
      </c>
      <c r="K214" s="92">
        <v>181</v>
      </c>
      <c r="L214" s="53" t="s">
        <v>35</v>
      </c>
      <c r="M214" s="53" t="s">
        <v>110</v>
      </c>
      <c r="N214" s="53">
        <v>0</v>
      </c>
      <c r="O214" s="53">
        <v>3</v>
      </c>
      <c r="Q214" s="55">
        <f>IF(COUNTIFS(Q$2:Q213,Q213)=COUNTIFS($E:$E,Q213),1,0)+Q213</f>
        <v>101</v>
      </c>
      <c r="R214" s="56">
        <f>IF(Q214=Q213,R213+IF(COUNTIFS($G:$G,Q213&amp;"_"&amp;R213)=COUNTIFS(Q$2:Q213,Q213,R$2:R213,R213),1,0),1)</f>
        <v>2</v>
      </c>
      <c r="S214" s="55">
        <f t="shared" si="15"/>
        <v>0</v>
      </c>
      <c r="T214" s="55" t="str">
        <f t="shared" si="13"/>
        <v>Forretress</v>
      </c>
    </row>
    <row r="215" spans="1:20" x14ac:dyDescent="0.25">
      <c r="A215" s="53">
        <v>214</v>
      </c>
      <c r="B215" s="53" t="s">
        <v>255</v>
      </c>
      <c r="C215" s="53" t="s">
        <v>19</v>
      </c>
      <c r="D215" s="53" t="s">
        <v>19</v>
      </c>
      <c r="E215" s="53">
        <v>107</v>
      </c>
      <c r="F215" s="88">
        <f t="shared" si="12"/>
        <v>1</v>
      </c>
      <c r="G215" t="str">
        <f t="shared" si="14"/>
        <v>107_1</v>
      </c>
      <c r="H215" t="str">
        <f>IF(COUNTIFS($G:$G,G215)=1,G215,G215&amp;"-"&amp;COUNTIFS(G$2:G215,G215))</f>
        <v>107_1</v>
      </c>
      <c r="I215" s="92">
        <v>85</v>
      </c>
      <c r="J215" s="92">
        <v>17</v>
      </c>
      <c r="K215" s="92">
        <v>396</v>
      </c>
      <c r="L215" s="53" t="s">
        <v>35</v>
      </c>
      <c r="M215" s="53" t="s">
        <v>90</v>
      </c>
      <c r="N215" s="53">
        <v>0</v>
      </c>
      <c r="O215" s="53">
        <v>3</v>
      </c>
      <c r="Q215" s="55">
        <f>IF(COUNTIFS(Q$2:Q214,Q214)=COUNTIFS($E:$E,Q214),1,0)+Q214</f>
        <v>102</v>
      </c>
      <c r="R215" s="56">
        <f>IF(Q215=Q214,R214+IF(COUNTIFS($G:$G,Q214&amp;"_"&amp;R214)=COUNTIFS(Q$2:Q214,Q214,R$2:R214,R214),1,0),1)</f>
        <v>1</v>
      </c>
      <c r="S215" s="55">
        <f t="shared" si="15"/>
        <v>0</v>
      </c>
      <c r="T215" s="55" t="str">
        <f t="shared" si="13"/>
        <v>Dunsparce</v>
      </c>
    </row>
    <row r="216" spans="1:20" x14ac:dyDescent="0.25">
      <c r="A216" s="53">
        <v>215</v>
      </c>
      <c r="B216" s="53" t="s">
        <v>256</v>
      </c>
      <c r="C216" s="53" t="s">
        <v>19</v>
      </c>
      <c r="D216" s="53" t="s">
        <v>19</v>
      </c>
      <c r="E216" s="53">
        <v>108</v>
      </c>
      <c r="F216" s="88">
        <f t="shared" si="12"/>
        <v>1</v>
      </c>
      <c r="G216" t="str">
        <f t="shared" si="14"/>
        <v>108_1</v>
      </c>
      <c r="H216" t="str">
        <f>IF(COUNTIFS($G:$G,G216)=1,G216,G216&amp;"-"&amp;COUNTIFS(G$2:G216,G216))</f>
        <v>108_1</v>
      </c>
      <c r="I216" s="92">
        <v>190</v>
      </c>
      <c r="J216" s="92">
        <v>234</v>
      </c>
      <c r="K216" s="92">
        <v>179</v>
      </c>
      <c r="L216" s="53" t="s">
        <v>240</v>
      </c>
      <c r="M216" s="53" t="s">
        <v>124</v>
      </c>
      <c r="N216" s="53">
        <v>0</v>
      </c>
      <c r="O216" s="53">
        <v>3</v>
      </c>
      <c r="Q216" s="55">
        <f>IF(COUNTIFS(Q$2:Q215,Q215)=COUNTIFS($E:$E,Q215),1,0)+Q215</f>
        <v>103</v>
      </c>
      <c r="R216" s="56">
        <f>IF(Q216=Q215,R215+IF(COUNTIFS($G:$G,Q215&amp;"_"&amp;R215)=COUNTIFS(Q$2:Q215,Q215,R$2:R215,R215),1,0),1)</f>
        <v>1</v>
      </c>
      <c r="S216" s="55">
        <f t="shared" si="15"/>
        <v>0</v>
      </c>
      <c r="T216" s="55" t="str">
        <f t="shared" si="13"/>
        <v>Gligar</v>
      </c>
    </row>
    <row r="217" spans="1:20" x14ac:dyDescent="0.25">
      <c r="A217" s="53">
        <v>216</v>
      </c>
      <c r="B217" s="53" t="s">
        <v>257</v>
      </c>
      <c r="C217" s="53" t="s">
        <v>19</v>
      </c>
      <c r="D217" s="53" t="s">
        <v>258</v>
      </c>
      <c r="E217" s="53">
        <v>109</v>
      </c>
      <c r="F217" s="88">
        <f t="shared" si="12"/>
        <v>1</v>
      </c>
      <c r="G217" t="str">
        <f t="shared" si="14"/>
        <v>109_1</v>
      </c>
      <c r="H217" t="str">
        <f>IF(COUNTIFS($G:$G,G217)=1,G217,G217&amp;"-"&amp;COUNTIFS(G$2:G217,G217))</f>
        <v>109_1</v>
      </c>
      <c r="I217" s="92">
        <v>146</v>
      </c>
      <c r="J217" s="92">
        <v>189</v>
      </c>
      <c r="K217" s="92">
        <v>146</v>
      </c>
      <c r="L217" s="53" t="s">
        <v>42</v>
      </c>
      <c r="M217" s="53" t="s">
        <v>19</v>
      </c>
      <c r="N217" s="53">
        <v>50</v>
      </c>
      <c r="O217" s="53">
        <v>3</v>
      </c>
      <c r="Q217" s="55">
        <f>IF(COUNTIFS(Q$2:Q216,Q216)=COUNTIFS($E:$E,Q216),1,0)+Q216</f>
        <v>104</v>
      </c>
      <c r="R217" s="56">
        <f>IF(Q217=Q216,R216+IF(COUNTIFS($G:$G,Q216&amp;"_"&amp;R216)=COUNTIFS(Q$2:Q216,Q216,R$2:R216,R216),1,0),1)</f>
        <v>1</v>
      </c>
      <c r="S217" s="55">
        <f t="shared" si="15"/>
        <v>0</v>
      </c>
      <c r="T217" s="55" t="str">
        <f t="shared" si="13"/>
        <v>Snubbull</v>
      </c>
    </row>
    <row r="218" spans="1:20" x14ac:dyDescent="0.25">
      <c r="A218" s="53">
        <v>217</v>
      </c>
      <c r="B218" s="53" t="s">
        <v>258</v>
      </c>
      <c r="C218" s="53" t="s">
        <v>257</v>
      </c>
      <c r="D218" s="53" t="s">
        <v>19</v>
      </c>
      <c r="E218" s="53">
        <v>109</v>
      </c>
      <c r="F218" s="88">
        <f t="shared" si="12"/>
        <v>2</v>
      </c>
      <c r="G218" t="str">
        <f t="shared" si="14"/>
        <v>109_2</v>
      </c>
      <c r="H218" t="str">
        <f>IF(COUNTIFS($G:$G,G218)=1,G218,G218&amp;"-"&amp;COUNTIFS(G$2:G218,G218))</f>
        <v>109_2</v>
      </c>
      <c r="I218" s="92">
        <v>155</v>
      </c>
      <c r="J218" s="92">
        <v>142</v>
      </c>
      <c r="K218" s="92">
        <v>93</v>
      </c>
      <c r="L218" s="53" t="s">
        <v>42</v>
      </c>
      <c r="M218" s="53" t="s">
        <v>19</v>
      </c>
      <c r="N218" s="53">
        <v>0</v>
      </c>
      <c r="O218" s="53">
        <v>3</v>
      </c>
      <c r="Q218" s="55">
        <f>IF(COUNTIFS(Q$2:Q217,Q217)=COUNTIFS($E:$E,Q217),1,0)+Q217</f>
        <v>104</v>
      </c>
      <c r="R218" s="56">
        <f>IF(Q218=Q217,R217+IF(COUNTIFS($G:$G,Q217&amp;"_"&amp;R217)=COUNTIFS(Q$2:Q217,Q217,R$2:R217,R217),1,0),1)</f>
        <v>2</v>
      </c>
      <c r="S218" s="55">
        <f t="shared" si="15"/>
        <v>0</v>
      </c>
      <c r="T218" s="55" t="str">
        <f t="shared" si="13"/>
        <v>Granbull</v>
      </c>
    </row>
    <row r="219" spans="1:20" x14ac:dyDescent="0.25">
      <c r="A219" s="53">
        <v>218</v>
      </c>
      <c r="B219" s="53" t="s">
        <v>259</v>
      </c>
      <c r="C219" s="53" t="s">
        <v>19</v>
      </c>
      <c r="D219" s="53" t="s">
        <v>260</v>
      </c>
      <c r="E219" s="53">
        <v>110</v>
      </c>
      <c r="F219" s="88">
        <f t="shared" si="12"/>
        <v>1</v>
      </c>
      <c r="G219" t="str">
        <f t="shared" si="14"/>
        <v>110_1</v>
      </c>
      <c r="H219" t="str">
        <f>IF(COUNTIFS($G:$G,G219)=1,G219,G219&amp;"-"&amp;COUNTIFS(G$2:G219,G219))</f>
        <v>110_1</v>
      </c>
      <c r="I219" s="92">
        <v>207</v>
      </c>
      <c r="J219" s="92">
        <v>236</v>
      </c>
      <c r="K219" s="92">
        <v>144</v>
      </c>
      <c r="L219" s="53" t="s">
        <v>26</v>
      </c>
      <c r="M219" s="53" t="s">
        <v>19</v>
      </c>
      <c r="N219" s="53">
        <v>50</v>
      </c>
      <c r="O219" s="53">
        <v>1</v>
      </c>
      <c r="Q219" s="55">
        <f>IF(COUNTIFS(Q$2:Q218,Q218)=COUNTIFS($E:$E,Q218),1,0)+Q218</f>
        <v>105</v>
      </c>
      <c r="R219" s="56">
        <f>IF(Q219=Q218,R218+IF(COUNTIFS($G:$G,Q218&amp;"_"&amp;R218)=COUNTIFS(Q$2:Q218,Q218,R$2:R218,R218),1,0),1)</f>
        <v>1</v>
      </c>
      <c r="S219" s="55">
        <f t="shared" si="15"/>
        <v>0</v>
      </c>
      <c r="T219" s="55" t="str">
        <f t="shared" si="13"/>
        <v>Qwilfish</v>
      </c>
    </row>
    <row r="220" spans="1:20" x14ac:dyDescent="0.25">
      <c r="A220" s="53">
        <v>219</v>
      </c>
      <c r="B220" s="53" t="s">
        <v>260</v>
      </c>
      <c r="C220" s="53" t="s">
        <v>259</v>
      </c>
      <c r="D220" s="53" t="s">
        <v>19</v>
      </c>
      <c r="E220" s="53">
        <v>110</v>
      </c>
      <c r="F220" s="88">
        <f t="shared" si="12"/>
        <v>2</v>
      </c>
      <c r="G220" t="str">
        <f t="shared" si="14"/>
        <v>110_2</v>
      </c>
      <c r="H220" t="str">
        <f>IF(COUNTIFS($G:$G,G220)=1,G220,G220&amp;"-"&amp;COUNTIFS(G$2:G220,G220))</f>
        <v>110_2</v>
      </c>
      <c r="I220" s="92">
        <v>120</v>
      </c>
      <c r="J220" s="92">
        <v>118</v>
      </c>
      <c r="K220" s="92">
        <v>71</v>
      </c>
      <c r="L220" s="53" t="s">
        <v>26</v>
      </c>
      <c r="M220" s="53" t="s">
        <v>110</v>
      </c>
      <c r="N220" s="53">
        <v>0</v>
      </c>
      <c r="O220" s="53">
        <v>1</v>
      </c>
      <c r="Q220" s="55">
        <f>IF(COUNTIFS(Q$2:Q219,Q219)=COUNTIFS($E:$E,Q219),1,0)+Q219</f>
        <v>106</v>
      </c>
      <c r="R220" s="56">
        <f>IF(Q220=Q219,R219+IF(COUNTIFS($G:$G,Q219&amp;"_"&amp;R219)=COUNTIFS(Q$2:Q219,Q219,R$2:R219,R219),1,0),1)</f>
        <v>1</v>
      </c>
      <c r="S220" s="55">
        <f t="shared" si="15"/>
        <v>0</v>
      </c>
      <c r="T220" s="55" t="str">
        <f t="shared" si="13"/>
        <v>Shuckle</v>
      </c>
    </row>
    <row r="221" spans="1:20" x14ac:dyDescent="0.25">
      <c r="A221" s="53">
        <v>220</v>
      </c>
      <c r="B221" s="53" t="s">
        <v>261</v>
      </c>
      <c r="C221" s="53" t="s">
        <v>19</v>
      </c>
      <c r="D221" s="53" t="s">
        <v>262</v>
      </c>
      <c r="E221" s="53">
        <v>111</v>
      </c>
      <c r="F221" s="88">
        <f t="shared" si="12"/>
        <v>1</v>
      </c>
      <c r="G221" t="str">
        <f t="shared" si="14"/>
        <v>111_1</v>
      </c>
      <c r="H221" t="str">
        <f>IF(COUNTIFS($G:$G,G221)=1,G221,G221&amp;"-"&amp;COUNTIFS(G$2:G221,G221))</f>
        <v>111_1</v>
      </c>
      <c r="I221" s="92">
        <v>137</v>
      </c>
      <c r="J221" s="92">
        <v>139</v>
      </c>
      <c r="K221" s="92">
        <v>191</v>
      </c>
      <c r="L221" s="53" t="s">
        <v>124</v>
      </c>
      <c r="M221" s="53" t="s">
        <v>56</v>
      </c>
      <c r="N221" s="53">
        <v>50</v>
      </c>
      <c r="O221" s="53">
        <v>3</v>
      </c>
      <c r="Q221" s="55">
        <f>IF(COUNTIFS(Q$2:Q220,Q220)=COUNTIFS($E:$E,Q220),1,0)+Q220</f>
        <v>107</v>
      </c>
      <c r="R221" s="56">
        <f>IF(Q221=Q220,R220+IF(COUNTIFS($G:$G,Q220&amp;"_"&amp;R220)=COUNTIFS(Q$2:Q220,Q220,R$2:R220,R220),1,0),1)</f>
        <v>1</v>
      </c>
      <c r="S221" s="55">
        <f t="shared" si="15"/>
        <v>0</v>
      </c>
      <c r="T221" s="55" t="str">
        <f t="shared" si="13"/>
        <v>Heracross</v>
      </c>
    </row>
    <row r="222" spans="1:20" x14ac:dyDescent="0.25">
      <c r="A222" s="53">
        <v>221</v>
      </c>
      <c r="B222" s="53" t="s">
        <v>262</v>
      </c>
      <c r="C222" s="53" t="s">
        <v>261</v>
      </c>
      <c r="D222" s="53" t="s">
        <v>19</v>
      </c>
      <c r="E222" s="53">
        <v>111</v>
      </c>
      <c r="F222" s="88">
        <f t="shared" si="12"/>
        <v>2</v>
      </c>
      <c r="G222" t="str">
        <f t="shared" si="14"/>
        <v>111_2</v>
      </c>
      <c r="H222" t="str">
        <f>IF(COUNTIFS($G:$G,G222)=1,G222,G222&amp;"-"&amp;COUNTIFS(G$2:G222,G222))</f>
        <v>111_2</v>
      </c>
      <c r="I222" s="92">
        <v>137</v>
      </c>
      <c r="J222" s="92">
        <v>90</v>
      </c>
      <c r="K222" s="92">
        <v>69</v>
      </c>
      <c r="L222" s="53" t="s">
        <v>124</v>
      </c>
      <c r="M222" s="53" t="s">
        <v>56</v>
      </c>
      <c r="N222" s="53">
        <v>0</v>
      </c>
      <c r="O222" s="53">
        <v>3</v>
      </c>
      <c r="Q222" s="55">
        <f>IF(COUNTIFS(Q$2:Q221,Q221)=COUNTIFS($E:$E,Q221),1,0)+Q221</f>
        <v>108</v>
      </c>
      <c r="R222" s="56">
        <f>IF(Q222=Q221,R221+IF(COUNTIFS($G:$G,Q221&amp;"_"&amp;R221)=COUNTIFS(Q$2:Q221,Q221,R$2:R221,R221),1,0),1)</f>
        <v>1</v>
      </c>
      <c r="S222" s="55">
        <f t="shared" si="15"/>
        <v>0</v>
      </c>
      <c r="T222" s="55" t="str">
        <f t="shared" si="13"/>
        <v>Sneasel</v>
      </c>
    </row>
    <row r="223" spans="1:20" x14ac:dyDescent="0.25">
      <c r="A223" s="53">
        <v>222</v>
      </c>
      <c r="B223" s="53" t="s">
        <v>263</v>
      </c>
      <c r="C223" s="53" t="s">
        <v>19</v>
      </c>
      <c r="D223" s="53" t="s">
        <v>19</v>
      </c>
      <c r="E223" s="53">
        <v>112</v>
      </c>
      <c r="F223" s="88">
        <f t="shared" si="12"/>
        <v>1</v>
      </c>
      <c r="G223" t="str">
        <f t="shared" si="14"/>
        <v>112_1</v>
      </c>
      <c r="H223" t="str">
        <f>IF(COUNTIFS($G:$G,G223)=1,G223,G223&amp;"-"&amp;COUNTIFS(G$2:G223,G223))</f>
        <v>112_1</v>
      </c>
      <c r="I223" s="92">
        <v>225</v>
      </c>
      <c r="J223" s="92">
        <v>181</v>
      </c>
      <c r="K223" s="92">
        <v>138</v>
      </c>
      <c r="L223" s="53" t="s">
        <v>31</v>
      </c>
      <c r="M223" s="53" t="s">
        <v>110</v>
      </c>
      <c r="N223" s="53">
        <v>0</v>
      </c>
      <c r="O223" s="53">
        <v>3</v>
      </c>
      <c r="Q223" s="55">
        <f>IF(COUNTIFS(Q$2:Q222,Q222)=COUNTIFS($E:$E,Q222),1,0)+Q222</f>
        <v>109</v>
      </c>
      <c r="R223" s="56">
        <f>IF(Q223=Q222,R222+IF(COUNTIFS($G:$G,Q222&amp;"_"&amp;R222)=COUNTIFS(Q$2:Q222,Q222,R$2:R222,R222),1,0),1)</f>
        <v>1</v>
      </c>
      <c r="S223" s="55">
        <f t="shared" si="15"/>
        <v>0</v>
      </c>
      <c r="T223" s="55" t="str">
        <f t="shared" si="13"/>
        <v>Teddiursa</v>
      </c>
    </row>
    <row r="224" spans="1:20" x14ac:dyDescent="0.25">
      <c r="A224" s="53">
        <v>223</v>
      </c>
      <c r="B224" s="53" t="s">
        <v>264</v>
      </c>
      <c r="C224" s="53" t="s">
        <v>19</v>
      </c>
      <c r="D224" s="53" t="s">
        <v>265</v>
      </c>
      <c r="E224" s="53">
        <v>113</v>
      </c>
      <c r="F224" s="88">
        <f t="shared" si="12"/>
        <v>1</v>
      </c>
      <c r="G224" t="str">
        <f t="shared" si="14"/>
        <v>113_1</v>
      </c>
      <c r="H224" t="str">
        <f>IF(COUNTIFS($G:$G,G224)=1,G224,G224&amp;"-"&amp;COUNTIFS(G$2:G224,G224))</f>
        <v>113_1</v>
      </c>
      <c r="I224" s="92">
        <v>146</v>
      </c>
      <c r="J224" s="92">
        <v>118</v>
      </c>
      <c r="K224" s="92">
        <v>156</v>
      </c>
      <c r="L224" s="53" t="s">
        <v>31</v>
      </c>
      <c r="M224" s="53" t="s">
        <v>19</v>
      </c>
      <c r="N224" s="53">
        <v>50</v>
      </c>
      <c r="O224" s="53">
        <v>1</v>
      </c>
      <c r="Q224" s="55">
        <f>IF(COUNTIFS(Q$2:Q223,Q223)=COUNTIFS($E:$E,Q223),1,0)+Q223</f>
        <v>109</v>
      </c>
      <c r="R224" s="56">
        <f>IF(Q224=Q223,R223+IF(COUNTIFS($G:$G,Q223&amp;"_"&amp;R223)=COUNTIFS(Q$2:Q223,Q223,R$2:R223,R223),1,0),1)</f>
        <v>2</v>
      </c>
      <c r="S224" s="55">
        <f t="shared" si="15"/>
        <v>0</v>
      </c>
      <c r="T224" s="55" t="str">
        <f t="shared" si="13"/>
        <v>Ursaring</v>
      </c>
    </row>
    <row r="225" spans="1:20" x14ac:dyDescent="0.25">
      <c r="A225" s="53">
        <v>224</v>
      </c>
      <c r="B225" s="53" t="s">
        <v>265</v>
      </c>
      <c r="C225" s="53" t="s">
        <v>264</v>
      </c>
      <c r="D225" s="53" t="s">
        <v>19</v>
      </c>
      <c r="E225" s="53">
        <v>113</v>
      </c>
      <c r="F225" s="88">
        <f t="shared" si="12"/>
        <v>2</v>
      </c>
      <c r="G225" t="str">
        <f t="shared" si="14"/>
        <v>113_2</v>
      </c>
      <c r="H225" t="str">
        <f>IF(COUNTIFS($G:$G,G225)=1,G225,G225&amp;"-"&amp;COUNTIFS(G$2:G225,G225))</f>
        <v>113_2</v>
      </c>
      <c r="I225" s="92">
        <v>111</v>
      </c>
      <c r="J225" s="92">
        <v>127</v>
      </c>
      <c r="K225" s="92">
        <v>69</v>
      </c>
      <c r="L225" s="53" t="s">
        <v>31</v>
      </c>
      <c r="M225" s="53" t="s">
        <v>19</v>
      </c>
      <c r="N225" s="53">
        <v>0</v>
      </c>
      <c r="O225" s="53">
        <v>1</v>
      </c>
      <c r="Q225" s="55">
        <f>IF(COUNTIFS(Q$2:Q224,Q224)=COUNTIFS($E:$E,Q224),1,0)+Q224</f>
        <v>110</v>
      </c>
      <c r="R225" s="56">
        <f>IF(Q225=Q224,R224+IF(COUNTIFS($G:$G,Q224&amp;"_"&amp;R224)=COUNTIFS(Q$2:Q224,Q224,R$2:R224,R224),1,0),1)</f>
        <v>1</v>
      </c>
      <c r="S225" s="55">
        <f t="shared" si="15"/>
        <v>0</v>
      </c>
      <c r="T225" s="55" t="str">
        <f t="shared" si="13"/>
        <v>Slugma</v>
      </c>
    </row>
    <row r="226" spans="1:20" x14ac:dyDescent="0.25">
      <c r="A226" s="53">
        <v>225</v>
      </c>
      <c r="B226" s="53" t="s">
        <v>266</v>
      </c>
      <c r="C226" s="53" t="s">
        <v>19</v>
      </c>
      <c r="D226" s="53" t="s">
        <v>19</v>
      </c>
      <c r="E226" s="53">
        <v>114</v>
      </c>
      <c r="F226" s="88">
        <f t="shared" si="12"/>
        <v>1</v>
      </c>
      <c r="G226" t="str">
        <f t="shared" si="14"/>
        <v>114_1</v>
      </c>
      <c r="H226" t="str">
        <f>IF(COUNTIFS($G:$G,G226)=1,G226,G226&amp;"-"&amp;COUNTIFS(G$2:G226,G226))</f>
        <v>114_1</v>
      </c>
      <c r="I226" s="92">
        <v>181</v>
      </c>
      <c r="J226" s="92">
        <v>197</v>
      </c>
      <c r="K226" s="92">
        <v>141</v>
      </c>
      <c r="L226" s="53" t="s">
        <v>124</v>
      </c>
      <c r="M226" s="53" t="s">
        <v>28</v>
      </c>
      <c r="N226" s="53">
        <v>0</v>
      </c>
      <c r="O226" s="53">
        <v>5</v>
      </c>
      <c r="Q226" s="55">
        <f>IF(COUNTIFS(Q$2:Q225,Q225)=COUNTIFS($E:$E,Q225),1,0)+Q225</f>
        <v>110</v>
      </c>
      <c r="R226" s="56">
        <f>IF(Q226=Q225,R225+IF(COUNTIFS($G:$G,Q225&amp;"_"&amp;R225)=COUNTIFS(Q$2:Q225,Q225,R$2:R225,R225),1,0),1)</f>
        <v>2</v>
      </c>
      <c r="S226" s="55">
        <f t="shared" si="15"/>
        <v>0</v>
      </c>
      <c r="T226" s="55" t="str">
        <f t="shared" si="13"/>
        <v>Magcargo</v>
      </c>
    </row>
    <row r="227" spans="1:20" x14ac:dyDescent="0.25">
      <c r="A227" s="53">
        <v>226</v>
      </c>
      <c r="B227" s="53" t="s">
        <v>267</v>
      </c>
      <c r="C227" s="53" t="s">
        <v>19</v>
      </c>
      <c r="D227" s="53" t="s">
        <v>19</v>
      </c>
      <c r="E227" s="53">
        <v>115</v>
      </c>
      <c r="F227" s="88">
        <f t="shared" si="12"/>
        <v>1</v>
      </c>
      <c r="G227" t="str">
        <f t="shared" si="14"/>
        <v>115_1</v>
      </c>
      <c r="H227" t="str">
        <f>IF(COUNTIFS($G:$G,G227)=1,G227,G227&amp;"-"&amp;COUNTIFS(G$2:G227,G227))</f>
        <v>115_1</v>
      </c>
      <c r="I227" s="92">
        <v>128</v>
      </c>
      <c r="J227" s="92">
        <v>128</v>
      </c>
      <c r="K227" s="92">
        <v>90</v>
      </c>
      <c r="L227" s="53" t="s">
        <v>31</v>
      </c>
      <c r="M227" s="53" t="s">
        <v>28</v>
      </c>
      <c r="N227" s="53">
        <v>0</v>
      </c>
      <c r="O227" s="53">
        <v>5</v>
      </c>
      <c r="Q227" s="55">
        <f>IF(COUNTIFS(Q$2:Q226,Q226)=COUNTIFS($E:$E,Q226),1,0)+Q226</f>
        <v>111</v>
      </c>
      <c r="R227" s="56">
        <f>IF(Q227=Q226,R226+IF(COUNTIFS($G:$G,Q226&amp;"_"&amp;R226)=COUNTIFS(Q$2:Q226,Q226,R$2:R226,R226),1,0),1)</f>
        <v>1</v>
      </c>
      <c r="S227" s="55">
        <f t="shared" si="15"/>
        <v>0</v>
      </c>
      <c r="T227" s="55" t="str">
        <f t="shared" si="13"/>
        <v>Swinub</v>
      </c>
    </row>
    <row r="228" spans="1:20" x14ac:dyDescent="0.25">
      <c r="A228" s="53">
        <v>227</v>
      </c>
      <c r="B228" s="53" t="s">
        <v>268</v>
      </c>
      <c r="C228" s="53" t="s">
        <v>19</v>
      </c>
      <c r="D228" s="53" t="s">
        <v>19</v>
      </c>
      <c r="E228" s="53">
        <v>116</v>
      </c>
      <c r="F228" s="88">
        <f t="shared" si="12"/>
        <v>1</v>
      </c>
      <c r="G228" t="str">
        <f t="shared" si="14"/>
        <v>116_1</v>
      </c>
      <c r="H228" t="str">
        <f>IF(COUNTIFS($G:$G,G228)=1,G228,G228&amp;"-"&amp;COUNTIFS(G$2:G228,G228))</f>
        <v>116_1</v>
      </c>
      <c r="I228" s="92">
        <v>163</v>
      </c>
      <c r="J228" s="92">
        <v>148</v>
      </c>
      <c r="K228" s="92">
        <v>226</v>
      </c>
      <c r="L228" s="53" t="s">
        <v>118</v>
      </c>
      <c r="M228" s="53" t="s">
        <v>28</v>
      </c>
      <c r="N228" s="53">
        <v>0</v>
      </c>
      <c r="O228" s="53">
        <v>5</v>
      </c>
      <c r="Q228" s="55">
        <f>IF(COUNTIFS(Q$2:Q227,Q227)=COUNTIFS($E:$E,Q227),1,0)+Q227</f>
        <v>111</v>
      </c>
      <c r="R228" s="56">
        <f>IF(Q228=Q227,R227+IF(COUNTIFS($G:$G,Q227&amp;"_"&amp;R227)=COUNTIFS(Q$2:Q227,Q227,R$2:R227,R227),1,0),1)</f>
        <v>2</v>
      </c>
      <c r="S228" s="55">
        <f t="shared" si="15"/>
        <v>0</v>
      </c>
      <c r="T228" s="55" t="str">
        <f t="shared" si="13"/>
        <v>Piloswine</v>
      </c>
    </row>
    <row r="229" spans="1:20" x14ac:dyDescent="0.25">
      <c r="A229" s="53">
        <v>228</v>
      </c>
      <c r="B229" s="53" t="s">
        <v>269</v>
      </c>
      <c r="C229" s="53" t="s">
        <v>19</v>
      </c>
      <c r="D229" s="53" t="s">
        <v>270</v>
      </c>
      <c r="E229" s="53">
        <v>117</v>
      </c>
      <c r="F229" s="88">
        <f t="shared" si="12"/>
        <v>1</v>
      </c>
      <c r="G229" t="str">
        <f t="shared" si="14"/>
        <v>117_1</v>
      </c>
      <c r="H229" t="str">
        <f>IF(COUNTIFS($G:$G,G229)=1,G229,G229&amp;"-"&amp;COUNTIFS(G$2:G229,G229))</f>
        <v>117_1</v>
      </c>
      <c r="I229" s="92">
        <v>163</v>
      </c>
      <c r="J229" s="92">
        <v>148</v>
      </c>
      <c r="K229" s="92">
        <v>226</v>
      </c>
      <c r="L229" s="53" t="s">
        <v>240</v>
      </c>
      <c r="M229" s="53" t="s">
        <v>26</v>
      </c>
      <c r="N229" s="53">
        <v>50</v>
      </c>
      <c r="O229" s="53">
        <v>3</v>
      </c>
      <c r="Q229" s="55">
        <f>IF(COUNTIFS(Q$2:Q228,Q228)=COUNTIFS($E:$E,Q228),1,0)+Q228</f>
        <v>112</v>
      </c>
      <c r="R229" s="56">
        <f>IF(Q229=Q228,R228+IF(COUNTIFS($G:$G,Q228&amp;"_"&amp;R228)=COUNTIFS(Q$2:Q228,Q228,R$2:R228,R228),1,0),1)</f>
        <v>1</v>
      </c>
      <c r="S229" s="55">
        <f t="shared" si="15"/>
        <v>0</v>
      </c>
      <c r="T229" s="55" t="str">
        <f t="shared" si="13"/>
        <v>Corsola</v>
      </c>
    </row>
    <row r="230" spans="1:20" x14ac:dyDescent="0.25">
      <c r="A230" s="53">
        <v>229</v>
      </c>
      <c r="B230" s="53" t="s">
        <v>270</v>
      </c>
      <c r="C230" s="53" t="s">
        <v>269</v>
      </c>
      <c r="D230" s="53" t="s">
        <v>19</v>
      </c>
      <c r="E230" s="53">
        <v>117</v>
      </c>
      <c r="F230" s="88">
        <f t="shared" si="12"/>
        <v>2</v>
      </c>
      <c r="G230" t="str">
        <f t="shared" si="14"/>
        <v>117_2</v>
      </c>
      <c r="H230" t="str">
        <f>IF(COUNTIFS($G:$G,G230)=1,G230,G230&amp;"-"&amp;COUNTIFS(G$2:G230,G230))</f>
        <v>117_2</v>
      </c>
      <c r="I230" s="92">
        <v>128</v>
      </c>
      <c r="J230" s="92">
        <v>152</v>
      </c>
      <c r="K230" s="92">
        <v>83</v>
      </c>
      <c r="L230" s="53" t="s">
        <v>240</v>
      </c>
      <c r="M230" s="53" t="s">
        <v>26</v>
      </c>
      <c r="N230" s="53">
        <v>0</v>
      </c>
      <c r="O230" s="53">
        <v>3</v>
      </c>
      <c r="Q230" s="55">
        <f>IF(COUNTIFS(Q$2:Q229,Q229)=COUNTIFS($E:$E,Q229),1,0)+Q229</f>
        <v>113</v>
      </c>
      <c r="R230" s="56">
        <f>IF(Q230=Q229,R229+IF(COUNTIFS($G:$G,Q229&amp;"_"&amp;R229)=COUNTIFS(Q$2:Q229,Q229,R$2:R229,R229),1,0),1)</f>
        <v>1</v>
      </c>
      <c r="S230" s="55">
        <f t="shared" si="15"/>
        <v>0</v>
      </c>
      <c r="T230" s="55" t="str">
        <f t="shared" si="13"/>
        <v>Remoraid</v>
      </c>
    </row>
    <row r="231" spans="1:20" x14ac:dyDescent="0.25">
      <c r="A231" s="53">
        <v>230</v>
      </c>
      <c r="B231" s="53" t="s">
        <v>271</v>
      </c>
      <c r="C231" s="53" t="s">
        <v>157</v>
      </c>
      <c r="D231" s="53" t="s">
        <v>19</v>
      </c>
      <c r="E231" s="53">
        <v>53</v>
      </c>
      <c r="F231" s="88">
        <f t="shared" si="12"/>
        <v>3</v>
      </c>
      <c r="G231" t="str">
        <f t="shared" si="14"/>
        <v>53_3</v>
      </c>
      <c r="H231" t="str">
        <f>IF(COUNTIFS($G:$G,G231)=1,G231,G231&amp;"-"&amp;COUNTIFS(G$2:G231,G231))</f>
        <v>53_3</v>
      </c>
      <c r="I231" s="92">
        <v>181</v>
      </c>
      <c r="J231" s="92">
        <v>224</v>
      </c>
      <c r="K231" s="92">
        <v>144</v>
      </c>
      <c r="L231" s="53" t="s">
        <v>31</v>
      </c>
      <c r="M231" s="53" t="s">
        <v>194</v>
      </c>
      <c r="N231" s="53">
        <v>0</v>
      </c>
      <c r="O231" s="53">
        <v>3</v>
      </c>
      <c r="Q231" s="55">
        <f>IF(COUNTIFS(Q$2:Q230,Q230)=COUNTIFS($E:$E,Q230),1,0)+Q230</f>
        <v>113</v>
      </c>
      <c r="R231" s="56">
        <f>IF(Q231=Q230,R230+IF(COUNTIFS($G:$G,Q230&amp;"_"&amp;R230)=COUNTIFS(Q$2:Q230,Q230,R$2:R230,R230),1,0),1)</f>
        <v>2</v>
      </c>
      <c r="S231" s="55">
        <f t="shared" si="15"/>
        <v>0</v>
      </c>
      <c r="T231" s="55" t="str">
        <f t="shared" si="13"/>
        <v>Octillery</v>
      </c>
    </row>
    <row r="232" spans="1:20" x14ac:dyDescent="0.25">
      <c r="A232" s="53">
        <v>231</v>
      </c>
      <c r="B232" s="53" t="s">
        <v>272</v>
      </c>
      <c r="C232" s="53" t="s">
        <v>19</v>
      </c>
      <c r="D232" s="53" t="s">
        <v>273</v>
      </c>
      <c r="E232" s="53">
        <v>118</v>
      </c>
      <c r="F232" s="88">
        <f t="shared" si="12"/>
        <v>1</v>
      </c>
      <c r="G232" t="str">
        <f t="shared" si="14"/>
        <v>118_1</v>
      </c>
      <c r="H232" t="str">
        <f>IF(COUNTIFS($G:$G,G232)=1,G232,G232&amp;"-"&amp;COUNTIFS(G$2:G232,G232))</f>
        <v>118_1</v>
      </c>
      <c r="I232" s="92">
        <v>181</v>
      </c>
      <c r="J232" s="92">
        <v>194</v>
      </c>
      <c r="K232" s="92">
        <v>194</v>
      </c>
      <c r="L232" s="53" t="s">
        <v>56</v>
      </c>
      <c r="M232" s="53" t="s">
        <v>19</v>
      </c>
      <c r="N232" s="53">
        <v>50</v>
      </c>
      <c r="O232" s="53">
        <v>3</v>
      </c>
      <c r="Q232" s="55">
        <f>IF(COUNTIFS(Q$2:Q231,Q231)=COUNTIFS($E:$E,Q231),1,0)+Q231</f>
        <v>114</v>
      </c>
      <c r="R232" s="56">
        <f>IF(Q232=Q231,R231+IF(COUNTIFS($G:$G,Q231&amp;"_"&amp;R231)=COUNTIFS(Q$2:Q231,Q231,R$2:R231,R231),1,0),1)</f>
        <v>1</v>
      </c>
      <c r="S232" s="55">
        <f t="shared" si="15"/>
        <v>0</v>
      </c>
      <c r="T232" s="55" t="str">
        <f t="shared" si="13"/>
        <v>Delibird</v>
      </c>
    </row>
    <row r="233" spans="1:20" x14ac:dyDescent="0.25">
      <c r="A233" s="53">
        <v>232</v>
      </c>
      <c r="B233" s="53" t="s">
        <v>273</v>
      </c>
      <c r="C233" s="53" t="s">
        <v>272</v>
      </c>
      <c r="D233" s="53" t="s">
        <v>19</v>
      </c>
      <c r="E233" s="53">
        <v>118</v>
      </c>
      <c r="F233" s="88">
        <f t="shared" si="12"/>
        <v>2</v>
      </c>
      <c r="G233" t="str">
        <f t="shared" si="14"/>
        <v>118_2</v>
      </c>
      <c r="H233" t="str">
        <f>IF(COUNTIFS($G:$G,G233)=1,G233,G233&amp;"-"&amp;COUNTIFS(G$2:G233,G233))</f>
        <v>118_2</v>
      </c>
      <c r="I233" s="92">
        <v>207</v>
      </c>
      <c r="J233" s="92">
        <v>107</v>
      </c>
      <c r="K233" s="92">
        <v>98</v>
      </c>
      <c r="L233" s="53" t="s">
        <v>56</v>
      </c>
      <c r="M233" s="53" t="s">
        <v>19</v>
      </c>
      <c r="N233" s="53">
        <v>0</v>
      </c>
      <c r="O233" s="53">
        <v>3</v>
      </c>
      <c r="Q233" s="55">
        <f>IF(COUNTIFS(Q$2:Q232,Q232)=COUNTIFS($E:$E,Q232),1,0)+Q232</f>
        <v>115</v>
      </c>
      <c r="R233" s="56">
        <f>IF(Q233=Q232,R232+IF(COUNTIFS($G:$G,Q232&amp;"_"&amp;R232)=COUNTIFS(Q$2:Q232,Q232,R$2:R232,R232),1,0),1)</f>
        <v>1</v>
      </c>
      <c r="S233" s="55">
        <f t="shared" si="15"/>
        <v>0</v>
      </c>
      <c r="T233" s="55" t="str">
        <f t="shared" si="13"/>
        <v>Mantine</v>
      </c>
    </row>
    <row r="234" spans="1:20" x14ac:dyDescent="0.25">
      <c r="A234" s="53">
        <v>233</v>
      </c>
      <c r="B234" s="53" t="s">
        <v>182</v>
      </c>
      <c r="C234" s="53" t="s">
        <v>181</v>
      </c>
      <c r="D234" s="53" t="s">
        <v>19</v>
      </c>
      <c r="E234" s="53">
        <v>67</v>
      </c>
      <c r="F234" s="88">
        <f t="shared" si="12"/>
        <v>2</v>
      </c>
      <c r="G234" t="str">
        <f t="shared" si="14"/>
        <v>67_2</v>
      </c>
      <c r="H234" t="str">
        <f>IF(COUNTIFS($G:$G,G234)=1,G234,G234&amp;"-"&amp;COUNTIFS(G$2:G234,G234))</f>
        <v>67_2</v>
      </c>
      <c r="I234" s="92">
        <v>207</v>
      </c>
      <c r="J234" s="92">
        <v>214</v>
      </c>
      <c r="K234" s="92">
        <v>185</v>
      </c>
      <c r="L234" s="53" t="s">
        <v>42</v>
      </c>
      <c r="M234" s="53" t="s">
        <v>19</v>
      </c>
      <c r="N234" s="53">
        <v>0</v>
      </c>
      <c r="O234" s="53">
        <v>3</v>
      </c>
      <c r="Q234" s="55">
        <f>IF(COUNTIFS(Q$2:Q233,Q233)=COUNTIFS($E:$E,Q233),1,0)+Q233</f>
        <v>116</v>
      </c>
      <c r="R234" s="56">
        <f>IF(Q234=Q233,R233+IF(COUNTIFS($G:$G,Q233&amp;"_"&amp;R233)=COUNTIFS(Q$2:Q233,Q233,R$2:R233,R233),1,0),1)</f>
        <v>1</v>
      </c>
      <c r="S234" s="55">
        <f t="shared" si="15"/>
        <v>0</v>
      </c>
      <c r="T234" s="55" t="str">
        <f t="shared" si="13"/>
        <v>Skarmory</v>
      </c>
    </row>
    <row r="235" spans="1:20" x14ac:dyDescent="0.25">
      <c r="A235" s="53">
        <v>234</v>
      </c>
      <c r="B235" s="53" t="s">
        <v>274</v>
      </c>
      <c r="C235" s="53" t="s">
        <v>19</v>
      </c>
      <c r="D235" s="53" t="s">
        <v>19</v>
      </c>
      <c r="E235" s="53">
        <v>119</v>
      </c>
      <c r="F235" s="88">
        <f t="shared" si="12"/>
        <v>1</v>
      </c>
      <c r="G235" t="str">
        <f t="shared" si="14"/>
        <v>119_1</v>
      </c>
      <c r="H235" t="str">
        <f>IF(COUNTIFS($G:$G,G235)=1,G235,G235&amp;"-"&amp;COUNTIFS(G$2:G235,G235))</f>
        <v>119_1</v>
      </c>
      <c r="I235" s="92">
        <v>198</v>
      </c>
      <c r="J235" s="92">
        <v>198</v>
      </c>
      <c r="K235" s="92">
        <v>180</v>
      </c>
      <c r="L235" s="53" t="s">
        <v>42</v>
      </c>
      <c r="M235" s="53" t="s">
        <v>19</v>
      </c>
      <c r="N235" s="53">
        <v>0</v>
      </c>
      <c r="O235" s="53">
        <v>3</v>
      </c>
      <c r="Q235" s="55">
        <f>IF(COUNTIFS(Q$2:Q234,Q234)=COUNTIFS($E:$E,Q234),1,0)+Q234</f>
        <v>117</v>
      </c>
      <c r="R235" s="56">
        <f>IF(Q235=Q234,R234+IF(COUNTIFS($G:$G,Q234&amp;"_"&amp;R234)=COUNTIFS(Q$2:Q234,Q234,R$2:R234,R234),1,0),1)</f>
        <v>1</v>
      </c>
      <c r="S235" s="55">
        <f t="shared" si="15"/>
        <v>0</v>
      </c>
      <c r="T235" s="55" t="str">
        <f t="shared" si="13"/>
        <v>Houndour</v>
      </c>
    </row>
    <row r="236" spans="1:20" x14ac:dyDescent="0.25">
      <c r="A236" s="53">
        <v>235</v>
      </c>
      <c r="B236" s="53" t="s">
        <v>275</v>
      </c>
      <c r="C236" s="53" t="s">
        <v>19</v>
      </c>
      <c r="D236" s="53" t="s">
        <v>19</v>
      </c>
      <c r="E236" s="53">
        <v>120</v>
      </c>
      <c r="F236" s="88">
        <f t="shared" si="12"/>
        <v>1</v>
      </c>
      <c r="G236" t="str">
        <f t="shared" si="14"/>
        <v>120_1</v>
      </c>
      <c r="H236" t="str">
        <f>IF(COUNTIFS($G:$G,G236)=1,G236,G236&amp;"-"&amp;COUNTIFS(G$2:G236,G236))</f>
        <v>120_1</v>
      </c>
      <c r="I236" s="92">
        <v>177</v>
      </c>
      <c r="J236" s="92">
        <v>192</v>
      </c>
      <c r="K236" s="92">
        <v>131</v>
      </c>
      <c r="L236" s="53" t="s">
        <v>42</v>
      </c>
      <c r="M236" s="53" t="s">
        <v>19</v>
      </c>
      <c r="N236" s="53">
        <v>0</v>
      </c>
      <c r="O236" s="53">
        <v>3</v>
      </c>
      <c r="Q236" s="55">
        <f>IF(COUNTIFS(Q$2:Q235,Q235)=COUNTIFS($E:$E,Q235),1,0)+Q235</f>
        <v>117</v>
      </c>
      <c r="R236" s="56">
        <f>IF(Q236=Q235,R235+IF(COUNTIFS($G:$G,Q235&amp;"_"&amp;R235)=COUNTIFS(Q$2:Q235,Q235,R$2:R235,R235),1,0),1)</f>
        <v>2</v>
      </c>
      <c r="S236" s="55">
        <f t="shared" si="15"/>
        <v>0</v>
      </c>
      <c r="T236" s="55" t="str">
        <f t="shared" si="13"/>
        <v>Houndoom</v>
      </c>
    </row>
    <row r="237" spans="1:20" x14ac:dyDescent="0.25">
      <c r="A237" s="53">
        <v>236</v>
      </c>
      <c r="B237" s="53" t="s">
        <v>276</v>
      </c>
      <c r="C237" s="53" t="s">
        <v>19</v>
      </c>
      <c r="D237" s="53" t="s">
        <v>277</v>
      </c>
      <c r="E237" s="53">
        <v>121</v>
      </c>
      <c r="F237" s="88">
        <f t="shared" si="12"/>
        <v>1</v>
      </c>
      <c r="G237" t="str">
        <f t="shared" si="14"/>
        <v>121_1</v>
      </c>
      <c r="H237" t="str">
        <f>IF(COUNTIFS($G:$G,G237)=1,G237,G237&amp;"-"&amp;COUNTIFS(G$2:G237,G237))</f>
        <v>121_1</v>
      </c>
      <c r="I237" s="92">
        <v>146</v>
      </c>
      <c r="J237" s="92">
        <v>40</v>
      </c>
      <c r="K237" s="92">
        <v>83</v>
      </c>
      <c r="L237" s="53" t="s">
        <v>90</v>
      </c>
      <c r="M237" s="53" t="s">
        <v>19</v>
      </c>
      <c r="N237" s="53">
        <v>25</v>
      </c>
      <c r="O237" s="53">
        <v>5</v>
      </c>
      <c r="Q237" s="55">
        <f>IF(COUNTIFS(Q$2:Q236,Q236)=COUNTIFS($E:$E,Q236),1,0)+Q236</f>
        <v>118</v>
      </c>
      <c r="R237" s="56">
        <f>IF(Q237=Q236,R236+IF(COUNTIFS($G:$G,Q236&amp;"_"&amp;R236)=COUNTIFS(Q$2:Q236,Q236,R$2:R236,R236),1,0),1)</f>
        <v>1</v>
      </c>
      <c r="S237" s="55">
        <f t="shared" si="15"/>
        <v>0</v>
      </c>
      <c r="T237" s="55" t="str">
        <f t="shared" si="13"/>
        <v>Phanpy</v>
      </c>
    </row>
    <row r="238" spans="1:20" x14ac:dyDescent="0.25">
      <c r="A238" s="53">
        <v>237</v>
      </c>
      <c r="B238" s="53" t="s">
        <v>277</v>
      </c>
      <c r="C238" s="53" t="s">
        <v>276</v>
      </c>
      <c r="D238" s="53" t="s">
        <v>19</v>
      </c>
      <c r="E238" s="53">
        <v>121</v>
      </c>
      <c r="F238" s="88">
        <f t="shared" si="12"/>
        <v>2</v>
      </c>
      <c r="G238" t="str">
        <f t="shared" si="14"/>
        <v>121_2</v>
      </c>
      <c r="H238" t="str">
        <f>IF(COUNTIFS($G:$G,G238)=1,G238,G238&amp;"-"&amp;COUNTIFS(G$2:G238,G238))</f>
        <v>121_2-3</v>
      </c>
      <c r="I238" s="92">
        <v>111</v>
      </c>
      <c r="J238" s="92">
        <v>64</v>
      </c>
      <c r="K238" s="92">
        <v>64</v>
      </c>
      <c r="L238" s="53" t="s">
        <v>90</v>
      </c>
      <c r="M238" s="53" t="s">
        <v>19</v>
      </c>
      <c r="N238" s="53">
        <v>0</v>
      </c>
      <c r="O238" s="53">
        <v>5</v>
      </c>
      <c r="Q238" s="55">
        <f>IF(COUNTIFS(Q$2:Q237,Q237)=COUNTIFS($E:$E,Q237),1,0)+Q237</f>
        <v>118</v>
      </c>
      <c r="R238" s="56">
        <f>IF(Q238=Q237,R237+IF(COUNTIFS($G:$G,Q237&amp;"_"&amp;R237)=COUNTIFS(Q$2:Q237,Q237,R$2:R237,R237),1,0),1)</f>
        <v>2</v>
      </c>
      <c r="S238" s="55">
        <f t="shared" si="15"/>
        <v>0</v>
      </c>
      <c r="T238" s="55" t="str">
        <f t="shared" si="13"/>
        <v>Donphan</v>
      </c>
    </row>
    <row r="239" spans="1:20" x14ac:dyDescent="0.25">
      <c r="A239" s="53">
        <v>238</v>
      </c>
      <c r="B239" s="53" t="s">
        <v>166</v>
      </c>
      <c r="C239" s="53" t="s">
        <v>19</v>
      </c>
      <c r="D239" s="53" t="s">
        <v>165</v>
      </c>
      <c r="E239" s="53">
        <v>58</v>
      </c>
      <c r="F239" s="88">
        <f t="shared" si="12"/>
        <v>1</v>
      </c>
      <c r="G239" t="str">
        <f t="shared" si="14"/>
        <v>58_1</v>
      </c>
      <c r="H239" t="str">
        <f>IF(COUNTIFS($G:$G,G239)=1,G239,G239&amp;"-"&amp;COUNTIFS(G$2:G239,G239))</f>
        <v>58_1</v>
      </c>
      <c r="I239" s="92">
        <v>137</v>
      </c>
      <c r="J239" s="92">
        <v>173</v>
      </c>
      <c r="K239" s="92">
        <v>207</v>
      </c>
      <c r="L239" s="53" t="s">
        <v>124</v>
      </c>
      <c r="M239" s="53" t="s">
        <v>98</v>
      </c>
      <c r="N239" s="53">
        <v>25</v>
      </c>
      <c r="O239" s="53">
        <v>5</v>
      </c>
      <c r="Q239" s="55">
        <f>IF(COUNTIFS(Q$2:Q238,Q238)=COUNTIFS($E:$E,Q238),1,0)+Q238</f>
        <v>119</v>
      </c>
      <c r="R239" s="56">
        <f>IF(Q239=Q238,R238+IF(COUNTIFS($G:$G,Q238&amp;"_"&amp;R238)=COUNTIFS(Q$2:Q238,Q238,R$2:R238,R238),1,0),1)</f>
        <v>1</v>
      </c>
      <c r="S239" s="55">
        <f t="shared" si="15"/>
        <v>0</v>
      </c>
      <c r="T239" s="55" t="str">
        <f t="shared" si="13"/>
        <v>Stantler</v>
      </c>
    </row>
    <row r="240" spans="1:20" x14ac:dyDescent="0.25">
      <c r="A240" s="53">
        <v>239</v>
      </c>
      <c r="B240" s="53" t="s">
        <v>168</v>
      </c>
      <c r="C240" s="53" t="s">
        <v>19</v>
      </c>
      <c r="D240" s="53" t="s">
        <v>167</v>
      </c>
      <c r="E240" s="53">
        <v>59</v>
      </c>
      <c r="F240" s="88">
        <f t="shared" si="12"/>
        <v>1</v>
      </c>
      <c r="G240" t="str">
        <f t="shared" si="14"/>
        <v>59_1</v>
      </c>
      <c r="H240" t="str">
        <f>IF(COUNTIFS($G:$G,G240)=1,G240,G240&amp;"-"&amp;COUNTIFS(G$2:G240,G240))</f>
        <v>59_1</v>
      </c>
      <c r="I240" s="92">
        <v>128</v>
      </c>
      <c r="J240" s="92">
        <v>153</v>
      </c>
      <c r="K240" s="92">
        <v>91</v>
      </c>
      <c r="L240" s="53" t="s">
        <v>53</v>
      </c>
      <c r="M240" s="53" t="s">
        <v>19</v>
      </c>
      <c r="N240" s="53">
        <v>25</v>
      </c>
      <c r="O240" s="53">
        <v>5</v>
      </c>
      <c r="Q240" s="55">
        <f>IF(COUNTIFS(Q$2:Q239,Q239)=COUNTIFS($E:$E,Q239),1,0)+Q239</f>
        <v>120</v>
      </c>
      <c r="R240" s="56">
        <f>IF(Q240=Q239,R239+IF(COUNTIFS($G:$G,Q239&amp;"_"&amp;R239)=COUNTIFS(Q$2:Q239,Q239,R$2:R239,R239),1,0),1)</f>
        <v>1</v>
      </c>
      <c r="S240" s="55">
        <f t="shared" si="15"/>
        <v>0</v>
      </c>
      <c r="T240" s="55" t="str">
        <f t="shared" si="13"/>
        <v>Smeargle</v>
      </c>
    </row>
    <row r="241" spans="1:20" x14ac:dyDescent="0.25">
      <c r="A241" s="53">
        <v>240</v>
      </c>
      <c r="B241" s="53" t="s">
        <v>170</v>
      </c>
      <c r="C241" s="53" t="s">
        <v>19</v>
      </c>
      <c r="D241" s="53" t="s">
        <v>169</v>
      </c>
      <c r="E241" s="53">
        <v>60</v>
      </c>
      <c r="F241" s="88">
        <f t="shared" si="12"/>
        <v>1</v>
      </c>
      <c r="G241" t="str">
        <f t="shared" si="14"/>
        <v>60_1</v>
      </c>
      <c r="H241" t="str">
        <f>IF(COUNTIFS($G:$G,G241)=1,G241,G241&amp;"-"&amp;COUNTIFS(G$2:G241,G241))</f>
        <v>60_1</v>
      </c>
      <c r="I241" s="92">
        <v>128</v>
      </c>
      <c r="J241" s="92">
        <v>135</v>
      </c>
      <c r="K241" s="92">
        <v>101</v>
      </c>
      <c r="L241" s="53" t="s">
        <v>26</v>
      </c>
      <c r="M241" s="53" t="s">
        <v>19</v>
      </c>
      <c r="N241" s="53">
        <v>25</v>
      </c>
      <c r="O241" s="53">
        <v>5</v>
      </c>
      <c r="Q241" s="55">
        <f>IF(COUNTIFS(Q$2:Q240,Q240)=COUNTIFS($E:$E,Q240),1,0)+Q240</f>
        <v>121</v>
      </c>
      <c r="R241" s="56">
        <f>IF(Q241=Q240,R240+IF(COUNTIFS($G:$G,Q240&amp;"_"&amp;R240)=COUNTIFS(Q$2:Q240,Q240,R$2:R240,R240),1,0),1)</f>
        <v>1</v>
      </c>
      <c r="S241" s="55">
        <f t="shared" si="15"/>
        <v>0</v>
      </c>
      <c r="T241" s="55" t="str">
        <f t="shared" si="13"/>
        <v>Tyrogue</v>
      </c>
    </row>
    <row r="242" spans="1:20" x14ac:dyDescent="0.25">
      <c r="A242" s="53">
        <v>241</v>
      </c>
      <c r="B242" s="53" t="s">
        <v>278</v>
      </c>
      <c r="C242" s="53" t="s">
        <v>19</v>
      </c>
      <c r="D242" s="53" t="s">
        <v>19</v>
      </c>
      <c r="E242" s="53">
        <v>122</v>
      </c>
      <c r="F242" s="88">
        <f t="shared" si="12"/>
        <v>1</v>
      </c>
      <c r="G242" t="str">
        <f t="shared" si="14"/>
        <v>122_1</v>
      </c>
      <c r="H242" t="str">
        <f>IF(COUNTIFS($G:$G,G242)=1,G242,G242&amp;"-"&amp;COUNTIFS(G$2:G242,G242))</f>
        <v>122_1</v>
      </c>
      <c r="I242" s="92">
        <v>128</v>
      </c>
      <c r="J242" s="92">
        <v>151</v>
      </c>
      <c r="K242" s="92">
        <v>99</v>
      </c>
      <c r="L242" s="53" t="s">
        <v>42</v>
      </c>
      <c r="M242" s="53" t="s">
        <v>19</v>
      </c>
      <c r="N242" s="53">
        <v>0</v>
      </c>
      <c r="O242" s="53">
        <v>5</v>
      </c>
      <c r="Q242" s="55">
        <f>IF(COUNTIFS(Q$2:Q241,Q241)=COUNTIFS($E:$E,Q241),1,0)+Q241</f>
        <v>121</v>
      </c>
      <c r="R242" s="56">
        <f>IF(Q242=Q241,R241+IF(COUNTIFS($G:$G,Q241&amp;"_"&amp;R241)=COUNTIFS(Q$2:Q241,Q241,R$2:R241,R241),1,0),1)</f>
        <v>2</v>
      </c>
      <c r="S242" s="55">
        <f t="shared" si="15"/>
        <v>1</v>
      </c>
      <c r="T242" s="55" t="str">
        <f t="shared" si="13"/>
        <v>Hitmonlee</v>
      </c>
    </row>
    <row r="243" spans="1:20" x14ac:dyDescent="0.25">
      <c r="A243" s="53">
        <v>242</v>
      </c>
      <c r="B243" s="53" t="s">
        <v>153</v>
      </c>
      <c r="C243" s="53" t="s">
        <v>152</v>
      </c>
      <c r="D243" s="53" t="s">
        <v>19</v>
      </c>
      <c r="E243" s="53">
        <v>50</v>
      </c>
      <c r="F243" s="88">
        <f t="shared" si="12"/>
        <v>2</v>
      </c>
      <c r="G243" t="str">
        <f t="shared" si="14"/>
        <v>50_2</v>
      </c>
      <c r="H243" t="str">
        <f>IF(COUNTIFS($G:$G,G243)=1,G243,G243&amp;"-"&amp;COUNTIFS(G$2:G243,G243))</f>
        <v>50_2</v>
      </c>
      <c r="I243" s="92">
        <v>216</v>
      </c>
      <c r="J243" s="92">
        <v>157</v>
      </c>
      <c r="K243" s="92">
        <v>193</v>
      </c>
      <c r="L243" s="53" t="s">
        <v>42</v>
      </c>
      <c r="M243" s="53" t="s">
        <v>19</v>
      </c>
      <c r="N243" s="53">
        <v>0</v>
      </c>
      <c r="O243" s="53">
        <v>5</v>
      </c>
      <c r="Q243" s="55">
        <f>IF(COUNTIFS(Q$2:Q242,Q242)=COUNTIFS($E:$E,Q242),1,0)+Q242</f>
        <v>121</v>
      </c>
      <c r="R243" s="56">
        <f>IF(Q243=Q242,R242+IF(COUNTIFS($G:$G,Q242&amp;"_"&amp;R242)=COUNTIFS(Q$2:Q242,Q242,R$2:R242,R242),1,0),1)</f>
        <v>2</v>
      </c>
      <c r="S243" s="55">
        <f t="shared" si="15"/>
        <v>2</v>
      </c>
      <c r="T243" s="55" t="str">
        <f t="shared" si="13"/>
        <v>Hitmonchan</v>
      </c>
    </row>
    <row r="244" spans="1:20" x14ac:dyDescent="0.25">
      <c r="A244" s="53">
        <v>243</v>
      </c>
      <c r="B244" s="53" t="s">
        <v>279</v>
      </c>
      <c r="C244" s="53" t="s">
        <v>19</v>
      </c>
      <c r="D244" s="53" t="s">
        <v>19</v>
      </c>
      <c r="E244" s="53">
        <v>123</v>
      </c>
      <c r="F244" s="88">
        <f t="shared" si="12"/>
        <v>1</v>
      </c>
      <c r="G244" t="str">
        <f t="shared" si="14"/>
        <v>123_1</v>
      </c>
      <c r="H244" t="str">
        <f>IF(COUNTIFS($G:$G,G244)=1,G244,G244&amp;"-"&amp;COUNTIFS(G$2:G244,G244))</f>
        <v>123_1</v>
      </c>
      <c r="I244" s="92">
        <v>496</v>
      </c>
      <c r="J244" s="92">
        <v>129</v>
      </c>
      <c r="K244" s="92">
        <v>169</v>
      </c>
      <c r="L244" s="53" t="s">
        <v>53</v>
      </c>
      <c r="M244" s="53" t="s">
        <v>19</v>
      </c>
      <c r="N244" s="53">
        <v>0</v>
      </c>
      <c r="O244" s="53">
        <v>5</v>
      </c>
      <c r="Q244" s="55">
        <f>IF(COUNTIFS(Q$2:Q243,Q243)=COUNTIFS($E:$E,Q243),1,0)+Q243</f>
        <v>121</v>
      </c>
      <c r="R244" s="56">
        <f>IF(Q244=Q243,R243+IF(COUNTIFS($G:$G,Q243&amp;"_"&amp;R243)=COUNTIFS(Q$2:Q243,Q243,R$2:R243,R243),1,0),1)</f>
        <v>2</v>
      </c>
      <c r="S244" s="55">
        <f t="shared" si="15"/>
        <v>3</v>
      </c>
      <c r="T244" s="55" t="str">
        <f t="shared" si="13"/>
        <v>Hitmontop</v>
      </c>
    </row>
    <row r="245" spans="1:20" x14ac:dyDescent="0.25">
      <c r="A245" s="53">
        <v>244</v>
      </c>
      <c r="B245" s="53" t="s">
        <v>280</v>
      </c>
      <c r="C245" s="53" t="s">
        <v>19</v>
      </c>
      <c r="D245" s="53" t="s">
        <v>19</v>
      </c>
      <c r="E245" s="53">
        <v>124</v>
      </c>
      <c r="F245" s="88">
        <f t="shared" si="12"/>
        <v>1</v>
      </c>
      <c r="G245" t="str">
        <f t="shared" si="14"/>
        <v>124_1</v>
      </c>
      <c r="H245" t="str">
        <f>IF(COUNTIFS($G:$G,G245)=1,G245,G245&amp;"-"&amp;COUNTIFS(G$2:G245,G245))</f>
        <v>124_1</v>
      </c>
      <c r="I245" s="92">
        <v>207</v>
      </c>
      <c r="J245" s="92">
        <v>241</v>
      </c>
      <c r="K245" s="92">
        <v>195</v>
      </c>
      <c r="L245" s="53" t="s">
        <v>26</v>
      </c>
      <c r="M245" s="53" t="s">
        <v>19</v>
      </c>
      <c r="N245" s="53">
        <v>0</v>
      </c>
      <c r="O245" s="53">
        <v>5</v>
      </c>
      <c r="Q245" s="55">
        <f>IF(COUNTIFS(Q$2:Q244,Q244)=COUNTIFS($E:$E,Q244),1,0)+Q244</f>
        <v>122</v>
      </c>
      <c r="R245" s="56">
        <f>IF(Q245=Q244,R244+IF(COUNTIFS($G:$G,Q244&amp;"_"&amp;R244)=COUNTIFS(Q$2:Q244,Q244,R$2:R244,R244),1,0),1)</f>
        <v>1</v>
      </c>
      <c r="S245" s="55">
        <f t="shared" si="15"/>
        <v>0</v>
      </c>
      <c r="T245" s="55" t="str">
        <f t="shared" si="13"/>
        <v>Miltank</v>
      </c>
    </row>
    <row r="246" spans="1:20" x14ac:dyDescent="0.25">
      <c r="A246" s="53">
        <v>245</v>
      </c>
      <c r="B246" s="53" t="s">
        <v>281</v>
      </c>
      <c r="C246" s="53" t="s">
        <v>19</v>
      </c>
      <c r="D246" s="53" t="s">
        <v>19</v>
      </c>
      <c r="E246" s="53">
        <v>125</v>
      </c>
      <c r="F246" s="88">
        <f t="shared" si="12"/>
        <v>1</v>
      </c>
      <c r="G246" t="str">
        <f t="shared" si="14"/>
        <v>125_1</v>
      </c>
      <c r="H246" t="str">
        <f>IF(COUNTIFS($G:$G,G246)=1,G246,G246&amp;"-"&amp;COUNTIFS(G$2:G246,G246))</f>
        <v>125_1</v>
      </c>
      <c r="I246" s="92">
        <v>251</v>
      </c>
      <c r="J246" s="92">
        <v>235</v>
      </c>
      <c r="K246" s="92">
        <v>171</v>
      </c>
      <c r="L246" s="53" t="s">
        <v>31</v>
      </c>
      <c r="M246" s="53" t="s">
        <v>19</v>
      </c>
      <c r="N246" s="53">
        <v>0</v>
      </c>
      <c r="O246" s="53">
        <v>5</v>
      </c>
      <c r="Q246" s="55">
        <f>IF(COUNTIFS(Q$2:Q245,Q245)=COUNTIFS($E:$E,Q245),1,0)+Q245</f>
        <v>123</v>
      </c>
      <c r="R246" s="56">
        <f>IF(Q246=Q245,R245+IF(COUNTIFS($G:$G,Q245&amp;"_"&amp;R245)=COUNTIFS(Q$2:Q245,Q245,R$2:R245,R245),1,0),1)</f>
        <v>1</v>
      </c>
      <c r="S246" s="55">
        <f t="shared" si="15"/>
        <v>0</v>
      </c>
      <c r="T246" s="55" t="str">
        <f t="shared" si="13"/>
        <v>Raikou</v>
      </c>
    </row>
    <row r="247" spans="1:20" x14ac:dyDescent="0.25">
      <c r="A247" s="53">
        <v>246</v>
      </c>
      <c r="B247" s="53" t="s">
        <v>282</v>
      </c>
      <c r="C247" s="53" t="s">
        <v>19</v>
      </c>
      <c r="D247" s="53" t="s">
        <v>283</v>
      </c>
      <c r="E247" s="53">
        <v>126</v>
      </c>
      <c r="F247" s="88">
        <f t="shared" si="12"/>
        <v>1</v>
      </c>
      <c r="G247" t="str">
        <f t="shared" si="14"/>
        <v>126_1</v>
      </c>
      <c r="H247" t="str">
        <f>IF(COUNTIFS($G:$G,G247)=1,G247,G247&amp;"-"&amp;COUNTIFS(G$2:G247,G247))</f>
        <v>126_1</v>
      </c>
      <c r="I247" s="92">
        <v>225</v>
      </c>
      <c r="J247" s="92">
        <v>180</v>
      </c>
      <c r="K247" s="92">
        <v>235</v>
      </c>
      <c r="L247" s="53" t="s">
        <v>110</v>
      </c>
      <c r="M247" s="53" t="s">
        <v>56</v>
      </c>
      <c r="N247" s="53">
        <v>25</v>
      </c>
      <c r="O247" s="53">
        <v>5</v>
      </c>
      <c r="Q247" s="55">
        <f>IF(COUNTIFS(Q$2:Q246,Q246)=COUNTIFS($E:$E,Q246),1,0)+Q246</f>
        <v>124</v>
      </c>
      <c r="R247" s="56">
        <f>IF(Q247=Q246,R246+IF(COUNTIFS($G:$G,Q246&amp;"_"&amp;R246)=COUNTIFS(Q$2:Q246,Q246,R$2:R246,R246),1,0),1)</f>
        <v>1</v>
      </c>
      <c r="S247" s="55">
        <f t="shared" si="15"/>
        <v>0</v>
      </c>
      <c r="T247" s="55" t="str">
        <f t="shared" si="13"/>
        <v>Entei</v>
      </c>
    </row>
    <row r="248" spans="1:20" x14ac:dyDescent="0.25">
      <c r="A248" s="53">
        <v>247</v>
      </c>
      <c r="B248" s="53" t="s">
        <v>283</v>
      </c>
      <c r="C248" s="53" t="s">
        <v>282</v>
      </c>
      <c r="D248" s="53" t="s">
        <v>284</v>
      </c>
      <c r="E248" s="53">
        <v>126</v>
      </c>
      <c r="F248" s="88">
        <f t="shared" si="12"/>
        <v>2</v>
      </c>
      <c r="G248" t="str">
        <f t="shared" si="14"/>
        <v>126_2</v>
      </c>
      <c r="H248" t="str">
        <f>IF(COUNTIFS($G:$G,G248)=1,G248,G248&amp;"-"&amp;COUNTIFS(G$2:G248,G248))</f>
        <v>126_2</v>
      </c>
      <c r="I248" s="92">
        <v>137</v>
      </c>
      <c r="J248" s="92">
        <v>115</v>
      </c>
      <c r="K248" s="92">
        <v>93</v>
      </c>
      <c r="L248" s="53" t="s">
        <v>110</v>
      </c>
      <c r="M248" s="53" t="s">
        <v>56</v>
      </c>
      <c r="N248" s="53">
        <v>100</v>
      </c>
      <c r="O248" s="53">
        <v>5</v>
      </c>
      <c r="Q248" s="55">
        <f>IF(COUNTIFS(Q$2:Q247,Q247)=COUNTIFS($E:$E,Q247),1,0)+Q247</f>
        <v>125</v>
      </c>
      <c r="R248" s="56">
        <f>IF(Q248=Q247,R247+IF(COUNTIFS($G:$G,Q247&amp;"_"&amp;R247)=COUNTIFS(Q$2:Q247,Q247,R$2:R247,R247),1,0),1)</f>
        <v>1</v>
      </c>
      <c r="S248" s="55">
        <f t="shared" si="15"/>
        <v>0</v>
      </c>
      <c r="T248" s="55" t="str">
        <f t="shared" si="13"/>
        <v>Suicune</v>
      </c>
    </row>
    <row r="249" spans="1:20" x14ac:dyDescent="0.25">
      <c r="A249" s="53">
        <v>248</v>
      </c>
      <c r="B249" s="53" t="s">
        <v>284</v>
      </c>
      <c r="C249" s="53" t="s">
        <v>283</v>
      </c>
      <c r="D249" s="53" t="s">
        <v>19</v>
      </c>
      <c r="E249" s="53">
        <v>126</v>
      </c>
      <c r="F249" s="88">
        <f t="shared" si="12"/>
        <v>3</v>
      </c>
      <c r="G249" t="str">
        <f t="shared" si="14"/>
        <v>126_3</v>
      </c>
      <c r="H249" t="str">
        <f>IF(COUNTIFS($G:$G,G249)=1,G249,G249&amp;"-"&amp;COUNTIFS(G$2:G249,G249))</f>
        <v>126_3</v>
      </c>
      <c r="I249" s="92">
        <v>172</v>
      </c>
      <c r="J249" s="92">
        <v>155</v>
      </c>
      <c r="K249" s="92">
        <v>133</v>
      </c>
      <c r="L249" s="53" t="s">
        <v>110</v>
      </c>
      <c r="M249" s="53" t="s">
        <v>240</v>
      </c>
      <c r="N249" s="53">
        <v>0</v>
      </c>
      <c r="O249" s="53">
        <v>5</v>
      </c>
      <c r="Q249" s="55">
        <f>IF(COUNTIFS(Q$2:Q248,Q248)=COUNTIFS($E:$E,Q248),1,0)+Q248</f>
        <v>126</v>
      </c>
      <c r="R249" s="56">
        <f>IF(Q249=Q248,R248+IF(COUNTIFS($G:$G,Q248&amp;"_"&amp;R248)=COUNTIFS(Q$2:Q248,Q248,R$2:R248,R248),1,0),1)</f>
        <v>1</v>
      </c>
      <c r="S249" s="55">
        <f t="shared" si="15"/>
        <v>0</v>
      </c>
      <c r="T249" s="55" t="str">
        <f t="shared" si="13"/>
        <v>Larvitar</v>
      </c>
    </row>
    <row r="250" spans="1:20" x14ac:dyDescent="0.25">
      <c r="A250" s="53">
        <v>249</v>
      </c>
      <c r="B250" s="53" t="s">
        <v>285</v>
      </c>
      <c r="C250" s="53" t="s">
        <v>19</v>
      </c>
      <c r="D250" s="53" t="s">
        <v>19</v>
      </c>
      <c r="E250" s="53">
        <v>127</v>
      </c>
      <c r="F250" s="88">
        <f t="shared" si="12"/>
        <v>1</v>
      </c>
      <c r="G250" t="str">
        <f t="shared" si="14"/>
        <v>127_1</v>
      </c>
      <c r="H250" t="str">
        <f>IF(COUNTIFS($G:$G,G250)=1,G250,G250&amp;"-"&amp;COUNTIFS(G$2:G250,G250))</f>
        <v>127_1</v>
      </c>
      <c r="I250" s="92">
        <v>225</v>
      </c>
      <c r="J250" s="92">
        <v>251</v>
      </c>
      <c r="K250" s="92">
        <v>207</v>
      </c>
      <c r="L250" s="53" t="s">
        <v>98</v>
      </c>
      <c r="M250" s="53" t="s">
        <v>28</v>
      </c>
      <c r="N250" s="53">
        <v>0</v>
      </c>
      <c r="O250" s="53">
        <v>5</v>
      </c>
      <c r="Q250" s="55">
        <f>IF(COUNTIFS(Q$2:Q249,Q249)=COUNTIFS($E:$E,Q249),1,0)+Q249</f>
        <v>126</v>
      </c>
      <c r="R250" s="56">
        <f>IF(Q250=Q249,R249+IF(COUNTIFS($G:$G,Q249&amp;"_"&amp;R249)=COUNTIFS(Q$2:Q249,Q249,R$2:R249,R249),1,0),1)</f>
        <v>2</v>
      </c>
      <c r="S250" s="55">
        <f t="shared" si="15"/>
        <v>0</v>
      </c>
      <c r="T250" s="55" t="str">
        <f t="shared" si="13"/>
        <v>Pupitar</v>
      </c>
    </row>
    <row r="251" spans="1:20" x14ac:dyDescent="0.25">
      <c r="A251" s="53">
        <v>250</v>
      </c>
      <c r="B251" s="53" t="s">
        <v>286</v>
      </c>
      <c r="C251" s="53" t="s">
        <v>19</v>
      </c>
      <c r="D251" s="53" t="s">
        <v>19</v>
      </c>
      <c r="E251" s="53">
        <v>128</v>
      </c>
      <c r="F251" s="88">
        <f t="shared" si="12"/>
        <v>1</v>
      </c>
      <c r="G251" t="str">
        <f t="shared" si="14"/>
        <v>128_1</v>
      </c>
      <c r="H251" t="str">
        <f>IF(COUNTIFS($G:$G,G251)=1,G251,G251&amp;"-"&amp;COUNTIFS(G$2:G251,G251))</f>
        <v>128_1</v>
      </c>
      <c r="I251" s="92">
        <v>235</v>
      </c>
      <c r="J251" s="92">
        <v>193</v>
      </c>
      <c r="K251" s="92">
        <v>310</v>
      </c>
      <c r="L251" s="53" t="s">
        <v>26</v>
      </c>
      <c r="M251" s="53" t="s">
        <v>28</v>
      </c>
      <c r="N251" s="53">
        <v>0</v>
      </c>
      <c r="O251" s="53">
        <v>5</v>
      </c>
      <c r="Q251" s="55">
        <f>IF(COUNTIFS(Q$2:Q250,Q250)=COUNTIFS($E:$E,Q250),1,0)+Q250</f>
        <v>126</v>
      </c>
      <c r="R251" s="56">
        <f>IF(Q251=Q250,R250+IF(COUNTIFS($G:$G,Q250&amp;"_"&amp;R250)=COUNTIFS(Q$2:Q250,Q250,R$2:R250,R250),1,0),1)</f>
        <v>3</v>
      </c>
      <c r="S251" s="55">
        <f t="shared" si="15"/>
        <v>0</v>
      </c>
      <c r="T251" s="55" t="str">
        <f t="shared" si="13"/>
        <v>Tyranitar</v>
      </c>
    </row>
    <row r="252" spans="1:20" x14ac:dyDescent="0.25">
      <c r="A252" s="53">
        <v>251</v>
      </c>
      <c r="B252" s="53" t="s">
        <v>287</v>
      </c>
      <c r="C252" s="53" t="s">
        <v>19</v>
      </c>
      <c r="D252" s="53" t="s">
        <v>19</v>
      </c>
      <c r="E252" s="53">
        <v>129</v>
      </c>
      <c r="F252" s="88">
        <f t="shared" si="12"/>
        <v>1</v>
      </c>
      <c r="G252" t="str">
        <f t="shared" si="14"/>
        <v>129_1</v>
      </c>
      <c r="H252" t="str">
        <f>IF(COUNTIFS($G:$G,G252)=1,G252,G252&amp;"-"&amp;COUNTIFS(G$2:G252,G252))</f>
        <v>129_1</v>
      </c>
      <c r="I252" s="92">
        <v>214</v>
      </c>
      <c r="J252" s="92">
        <v>239</v>
      </c>
      <c r="K252" s="92">
        <v>244</v>
      </c>
      <c r="L252" s="53" t="s">
        <v>98</v>
      </c>
      <c r="M252" s="53" t="s">
        <v>21</v>
      </c>
      <c r="N252" s="53">
        <v>0</v>
      </c>
      <c r="O252" s="53">
        <v>5</v>
      </c>
      <c r="Q252" s="55">
        <f>IF(COUNTIFS(Q$2:Q251,Q251)=COUNTIFS($E:$E,Q251),1,0)+Q251</f>
        <v>127</v>
      </c>
      <c r="R252" s="56">
        <f>IF(Q252=Q251,R251+IF(COUNTIFS($G:$G,Q251&amp;"_"&amp;R251)=COUNTIFS(Q$2:Q251,Q251,R$2:R251,R251),1,0),1)</f>
        <v>1</v>
      </c>
      <c r="S252" s="55">
        <f t="shared" si="15"/>
        <v>0</v>
      </c>
      <c r="T252" s="55" t="str">
        <f t="shared" si="13"/>
        <v>Lugia</v>
      </c>
    </row>
    <row r="253" spans="1:20" x14ac:dyDescent="0.25">
      <c r="A253" s="53">
        <v>252</v>
      </c>
      <c r="B253" s="53" t="s">
        <v>453</v>
      </c>
      <c r="C253" s="53" t="s">
        <v>19</v>
      </c>
      <c r="D253" s="53" t="s">
        <v>454</v>
      </c>
      <c r="E253" s="53">
        <v>130</v>
      </c>
      <c r="F253" s="88">
        <f t="shared" ref="F253:F316" si="16">IF(C253="",1,INDEX(F:F,MATCH(C253,B:B,0))+1)</f>
        <v>1</v>
      </c>
      <c r="G253" t="str">
        <f t="shared" ref="G253:G316" si="17">E253&amp;"_"&amp;F253</f>
        <v>130_1</v>
      </c>
      <c r="H253" t="str">
        <f>IF(COUNTIFS($G:$G,G253)=1,G253,G253&amp;"-"&amp;COUNTIFS(G$2:G253,G253))</f>
        <v>130_1</v>
      </c>
      <c r="I253" s="92">
        <v>225</v>
      </c>
      <c r="J253" s="92">
        <v>210</v>
      </c>
      <c r="K253" s="92">
        <v>210</v>
      </c>
      <c r="L253" s="53" t="s">
        <v>21</v>
      </c>
      <c r="M253" s="53" t="s">
        <v>19</v>
      </c>
      <c r="N253" s="53">
        <v>25</v>
      </c>
      <c r="O253" s="87"/>
      <c r="Q253" s="55">
        <f>IF(COUNTIFS(Q$2:Q252,Q252)=COUNTIFS($E:$E,Q252),1,0)+Q252</f>
        <v>128</v>
      </c>
      <c r="R253" s="56">
        <f>IF(Q253=Q252,R252+IF(COUNTIFS($G:$G,Q252&amp;"_"&amp;R252)=COUNTIFS(Q$2:Q252,Q252,R$2:R252,R252),1,0),1)</f>
        <v>1</v>
      </c>
      <c r="S253" s="55">
        <f t="shared" si="15"/>
        <v>0</v>
      </c>
      <c r="T253" s="55" t="str">
        <f t="shared" ref="T253:T316" si="18">INDEX($B:$B,MATCH(Q253&amp;"_"&amp;R253&amp;IF(S253,"-"&amp;S253,""),H:H,0))</f>
        <v>Ho-Oh</v>
      </c>
    </row>
    <row r="254" spans="1:20" x14ac:dyDescent="0.25">
      <c r="A254" s="53">
        <v>253</v>
      </c>
      <c r="B254" s="53" t="s">
        <v>454</v>
      </c>
      <c r="C254" s="53" t="s">
        <v>453</v>
      </c>
      <c r="D254" s="53" t="s">
        <v>455</v>
      </c>
      <c r="E254" s="53">
        <v>130</v>
      </c>
      <c r="F254" s="88">
        <f t="shared" si="16"/>
        <v>2</v>
      </c>
      <c r="G254" t="str">
        <f t="shared" si="17"/>
        <v>130_2</v>
      </c>
      <c r="H254" t="str">
        <f>IF(COUNTIFS($G:$G,G254)=1,G254,G254&amp;"-"&amp;COUNTIFS(G$2:G254,G254))</f>
        <v>130_2</v>
      </c>
      <c r="I254" s="92">
        <v>120</v>
      </c>
      <c r="J254" s="92">
        <v>124</v>
      </c>
      <c r="K254" s="92">
        <v>94</v>
      </c>
      <c r="L254" s="53" t="s">
        <v>21</v>
      </c>
      <c r="M254" s="53" t="s">
        <v>19</v>
      </c>
      <c r="N254" s="53">
        <v>100</v>
      </c>
      <c r="O254" s="87"/>
      <c r="Q254" s="55">
        <f>IF(COUNTIFS(Q$2:Q253,Q253)=COUNTIFS($E:$E,Q253),1,0)+Q253</f>
        <v>129</v>
      </c>
      <c r="R254" s="56">
        <f>IF(Q254=Q253,R253+IF(COUNTIFS($G:$G,Q253&amp;"_"&amp;R253)=COUNTIFS(Q$2:Q253,Q253,R$2:R253,R253),1,0),1)</f>
        <v>1</v>
      </c>
      <c r="S254" s="55">
        <f t="shared" si="15"/>
        <v>0</v>
      </c>
      <c r="T254" s="55" t="str">
        <f t="shared" si="18"/>
        <v>Celebi</v>
      </c>
    </row>
    <row r="255" spans="1:20" x14ac:dyDescent="0.25">
      <c r="A255" s="53">
        <v>254</v>
      </c>
      <c r="B255" s="53" t="s">
        <v>455</v>
      </c>
      <c r="C255" s="53" t="s">
        <v>454</v>
      </c>
      <c r="D255" s="53" t="s">
        <v>19</v>
      </c>
      <c r="E255" s="53">
        <v>130</v>
      </c>
      <c r="F255" s="88">
        <f t="shared" si="16"/>
        <v>3</v>
      </c>
      <c r="G255" t="str">
        <f t="shared" si="17"/>
        <v>130_3</v>
      </c>
      <c r="H255" t="str">
        <f>IF(COUNTIFS($G:$G,G255)=1,G255,G255&amp;"-"&amp;COUNTIFS(G$2:G255,G255))</f>
        <v>130_3</v>
      </c>
      <c r="I255" s="92">
        <v>137</v>
      </c>
      <c r="J255" s="92">
        <v>172</v>
      </c>
      <c r="K255" s="92">
        <v>120</v>
      </c>
      <c r="L255" s="53" t="s">
        <v>21</v>
      </c>
      <c r="M255" s="53" t="s">
        <v>19</v>
      </c>
      <c r="N255" s="53">
        <v>0</v>
      </c>
      <c r="O255" s="87"/>
      <c r="Q255" s="55">
        <f>IF(COUNTIFS(Q$2:Q254,Q254)=COUNTIFS($E:$E,Q254),1,0)+Q254</f>
        <v>130</v>
      </c>
      <c r="R255" s="56">
        <f>IF(Q255=Q254,R254+IF(COUNTIFS($G:$G,Q254&amp;"_"&amp;R254)=COUNTIFS(Q$2:Q254,Q254,R$2:R254,R254),1,0),1)</f>
        <v>1</v>
      </c>
      <c r="S255" s="55">
        <f t="shared" si="15"/>
        <v>0</v>
      </c>
      <c r="T255" s="55" t="str">
        <f t="shared" si="18"/>
        <v>Treecko</v>
      </c>
    </row>
    <row r="256" spans="1:20" x14ac:dyDescent="0.25">
      <c r="A256" s="53">
        <v>255</v>
      </c>
      <c r="B256" s="53" t="s">
        <v>456</v>
      </c>
      <c r="C256" s="53" t="s">
        <v>19</v>
      </c>
      <c r="D256" s="53" t="s">
        <v>457</v>
      </c>
      <c r="E256" s="53">
        <v>131</v>
      </c>
      <c r="F256" s="88">
        <f t="shared" si="16"/>
        <v>1</v>
      </c>
      <c r="G256" t="str">
        <f t="shared" si="17"/>
        <v>131_1</v>
      </c>
      <c r="H256" t="str">
        <f>IF(COUNTIFS($G:$G,G256)=1,G256,G256&amp;"-"&amp;COUNTIFS(G$2:G256,G256))</f>
        <v>131_1</v>
      </c>
      <c r="I256" s="92">
        <v>172</v>
      </c>
      <c r="J256" s="92">
        <v>223</v>
      </c>
      <c r="K256" s="92">
        <v>169</v>
      </c>
      <c r="L256" s="53" t="s">
        <v>26</v>
      </c>
      <c r="M256" s="53" t="s">
        <v>19</v>
      </c>
      <c r="N256" s="53">
        <v>25</v>
      </c>
      <c r="O256" s="87"/>
      <c r="Q256" s="55">
        <f>IF(COUNTIFS(Q$2:Q255,Q255)=COUNTIFS($E:$E,Q255),1,0)+Q255</f>
        <v>130</v>
      </c>
      <c r="R256" s="56">
        <f>IF(Q256=Q255,R255+IF(COUNTIFS($G:$G,Q255&amp;"_"&amp;R255)=COUNTIFS(Q$2:Q255,Q255,R$2:R255,R255),1,0),1)</f>
        <v>2</v>
      </c>
      <c r="S256" s="55">
        <f t="shared" si="15"/>
        <v>0</v>
      </c>
      <c r="T256" s="55" t="str">
        <f t="shared" si="18"/>
        <v>Grovyle</v>
      </c>
    </row>
    <row r="257" spans="1:20" x14ac:dyDescent="0.25">
      <c r="A257" s="53">
        <v>256</v>
      </c>
      <c r="B257" s="53" t="s">
        <v>457</v>
      </c>
      <c r="C257" s="53" t="s">
        <v>456</v>
      </c>
      <c r="D257" s="53" t="s">
        <v>458</v>
      </c>
      <c r="E257" s="53">
        <v>131</v>
      </c>
      <c r="F257" s="88">
        <f t="shared" si="16"/>
        <v>2</v>
      </c>
      <c r="G257" t="str">
        <f t="shared" si="17"/>
        <v>131_2</v>
      </c>
      <c r="H257" t="str">
        <f>IF(COUNTIFS($G:$G,G257)=1,G257,G257&amp;"-"&amp;COUNTIFS(G$2:G257,G257))</f>
        <v>131_2</v>
      </c>
      <c r="I257" s="92">
        <v>128</v>
      </c>
      <c r="J257" s="92">
        <v>130</v>
      </c>
      <c r="K257" s="92">
        <v>87</v>
      </c>
      <c r="L257" s="53" t="s">
        <v>26</v>
      </c>
      <c r="M257" s="53" t="s">
        <v>90</v>
      </c>
      <c r="N257" s="53">
        <v>100</v>
      </c>
      <c r="O257" s="87"/>
      <c r="Q257" s="55">
        <f>IF(COUNTIFS(Q$2:Q256,Q256)=COUNTIFS($E:$E,Q256),1,0)+Q256</f>
        <v>130</v>
      </c>
      <c r="R257" s="56">
        <f>IF(Q257=Q256,R256+IF(COUNTIFS($G:$G,Q256&amp;"_"&amp;R256)=COUNTIFS(Q$2:Q256,Q256,R$2:R256,R256),1,0),1)</f>
        <v>3</v>
      </c>
      <c r="S257" s="55">
        <f t="shared" si="15"/>
        <v>0</v>
      </c>
      <c r="T257" s="55" t="str">
        <f t="shared" si="18"/>
        <v>Sceptile</v>
      </c>
    </row>
    <row r="258" spans="1:20" x14ac:dyDescent="0.25">
      <c r="A258" s="53">
        <v>257</v>
      </c>
      <c r="B258" s="53" t="s">
        <v>458</v>
      </c>
      <c r="C258" s="53" t="s">
        <v>457</v>
      </c>
      <c r="D258" s="53" t="s">
        <v>19</v>
      </c>
      <c r="E258" s="53">
        <v>131</v>
      </c>
      <c r="F258" s="88">
        <f t="shared" si="16"/>
        <v>3</v>
      </c>
      <c r="G258" t="str">
        <f t="shared" si="17"/>
        <v>131_3</v>
      </c>
      <c r="H258" t="str">
        <f>IF(COUNTIFS($G:$G,G258)=1,G258,G258&amp;"-"&amp;COUNTIFS(G$2:G258,G258))</f>
        <v>131_3</v>
      </c>
      <c r="I258" s="92">
        <v>155</v>
      </c>
      <c r="J258" s="92">
        <v>163</v>
      </c>
      <c r="K258" s="92">
        <v>115</v>
      </c>
      <c r="L258" s="53" t="s">
        <v>26</v>
      </c>
      <c r="M258" s="53" t="s">
        <v>90</v>
      </c>
      <c r="N258" s="53">
        <v>0</v>
      </c>
      <c r="O258" s="87"/>
      <c r="Q258" s="55">
        <f>IF(COUNTIFS(Q$2:Q257,Q257)=COUNTIFS($E:$E,Q257),1,0)+Q257</f>
        <v>131</v>
      </c>
      <c r="R258" s="56">
        <f>IF(Q258=Q257,R257+IF(COUNTIFS($G:$G,Q257&amp;"_"&amp;R257)=COUNTIFS(Q$2:Q257,Q257,R$2:R257,R257),1,0),1)</f>
        <v>1</v>
      </c>
      <c r="S258" s="55">
        <f t="shared" si="15"/>
        <v>0</v>
      </c>
      <c r="T258" s="55" t="str">
        <f t="shared" si="18"/>
        <v>Torchic</v>
      </c>
    </row>
    <row r="259" spans="1:20" x14ac:dyDescent="0.25">
      <c r="A259" s="53">
        <v>258</v>
      </c>
      <c r="B259" s="53" t="s">
        <v>459</v>
      </c>
      <c r="C259" s="53" t="s">
        <v>19</v>
      </c>
      <c r="D259" s="53" t="s">
        <v>460</v>
      </c>
      <c r="E259" s="53">
        <v>132</v>
      </c>
      <c r="F259" s="88">
        <f t="shared" si="16"/>
        <v>1</v>
      </c>
      <c r="G259" t="str">
        <f t="shared" si="17"/>
        <v>132_1</v>
      </c>
      <c r="H259" t="str">
        <f>IF(COUNTIFS($G:$G,G259)=1,G259,G259&amp;"-"&amp;COUNTIFS(G$2:G259,G259))</f>
        <v>132_1</v>
      </c>
      <c r="I259" s="92">
        <v>190</v>
      </c>
      <c r="J259" s="92">
        <v>240</v>
      </c>
      <c r="K259" s="92">
        <v>141</v>
      </c>
      <c r="L259" s="53" t="s">
        <v>31</v>
      </c>
      <c r="M259" s="53" t="s">
        <v>19</v>
      </c>
      <c r="N259" s="53">
        <v>25</v>
      </c>
      <c r="O259" s="87"/>
      <c r="Q259" s="55">
        <f>IF(COUNTIFS(Q$2:Q258,Q258)=COUNTIFS($E:$E,Q258),1,0)+Q258</f>
        <v>131</v>
      </c>
      <c r="R259" s="56">
        <f>IF(Q259=Q258,R258+IF(COUNTIFS($G:$G,Q258&amp;"_"&amp;R258)=COUNTIFS(Q$2:Q258,Q258,R$2:R258,R258),1,0),1)</f>
        <v>2</v>
      </c>
      <c r="S259" s="55">
        <f t="shared" si="15"/>
        <v>0</v>
      </c>
      <c r="T259" s="55" t="str">
        <f t="shared" si="18"/>
        <v>Combusken</v>
      </c>
    </row>
    <row r="260" spans="1:20" x14ac:dyDescent="0.25">
      <c r="A260" s="53">
        <v>259</v>
      </c>
      <c r="B260" s="53" t="s">
        <v>460</v>
      </c>
      <c r="C260" s="53" t="s">
        <v>459</v>
      </c>
      <c r="D260" s="53" t="s">
        <v>461</v>
      </c>
      <c r="E260" s="53">
        <v>132</v>
      </c>
      <c r="F260" s="88">
        <f t="shared" si="16"/>
        <v>2</v>
      </c>
      <c r="G260" t="str">
        <f t="shared" si="17"/>
        <v>132_2</v>
      </c>
      <c r="H260" t="str">
        <f>IF(COUNTIFS($G:$G,G260)=1,G260,G260&amp;"-"&amp;COUNTIFS(G$2:G260,G260))</f>
        <v>132_2</v>
      </c>
      <c r="I260" s="92">
        <v>137</v>
      </c>
      <c r="J260" s="92">
        <v>126</v>
      </c>
      <c r="K260" s="92">
        <v>93</v>
      </c>
      <c r="L260" s="53" t="s">
        <v>31</v>
      </c>
      <c r="M260" s="53" t="s">
        <v>56</v>
      </c>
      <c r="N260" s="53">
        <v>100</v>
      </c>
      <c r="O260" s="87"/>
      <c r="Q260" s="55">
        <f>IF(COUNTIFS(Q$2:Q259,Q259)=COUNTIFS($E:$E,Q259),1,0)+Q259</f>
        <v>131</v>
      </c>
      <c r="R260" s="56">
        <f>IF(Q260=Q259,R259+IF(COUNTIFS($G:$G,Q259&amp;"_"&amp;R259)=COUNTIFS(Q$2:Q259,Q259,R$2:R259,R259),1,0),1)</f>
        <v>3</v>
      </c>
      <c r="S260" s="55">
        <f t="shared" ref="S260:S272" si="19">IF(COUNTIFS($G:$G,Q260&amp;"_"&amp;R260)=1,0,IF(AND(Q259=Q260,R259=R260),S259,0)+1)</f>
        <v>0</v>
      </c>
      <c r="T260" s="55" t="str">
        <f t="shared" si="18"/>
        <v>Blaziken</v>
      </c>
    </row>
    <row r="261" spans="1:20" x14ac:dyDescent="0.25">
      <c r="A261" s="53">
        <v>260</v>
      </c>
      <c r="B261" s="53" t="s">
        <v>461</v>
      </c>
      <c r="C261" s="53" t="s">
        <v>460</v>
      </c>
      <c r="D261" s="53" t="s">
        <v>19</v>
      </c>
      <c r="E261" s="53">
        <v>132</v>
      </c>
      <c r="F261" s="88">
        <f t="shared" si="16"/>
        <v>3</v>
      </c>
      <c r="G261" t="str">
        <f t="shared" si="17"/>
        <v>132_3</v>
      </c>
      <c r="H261" t="str">
        <f>IF(COUNTIFS($G:$G,G261)=1,G261,G261&amp;"-"&amp;COUNTIFS(G$2:G261,G261))</f>
        <v>132_3</v>
      </c>
      <c r="I261" s="92">
        <v>172</v>
      </c>
      <c r="J261" s="92">
        <v>156</v>
      </c>
      <c r="K261" s="92">
        <v>133</v>
      </c>
      <c r="L261" s="53" t="s">
        <v>31</v>
      </c>
      <c r="M261" s="53" t="s">
        <v>56</v>
      </c>
      <c r="N261" s="53">
        <v>0</v>
      </c>
      <c r="O261" s="87"/>
      <c r="Q261" s="55">
        <f>IF(COUNTIFS(Q$2:Q260,Q260)=COUNTIFS($E:$E,Q260),1,0)+Q260</f>
        <v>132</v>
      </c>
      <c r="R261" s="56">
        <f>IF(Q261=Q260,R260+IF(COUNTIFS($G:$G,Q260&amp;"_"&amp;R260)=COUNTIFS(Q$2:Q260,Q260,R$2:R260,R260),1,0),1)</f>
        <v>1</v>
      </c>
      <c r="S261" s="55">
        <f t="shared" si="19"/>
        <v>0</v>
      </c>
      <c r="T261" s="55" t="str">
        <f t="shared" si="18"/>
        <v>Mudkip</v>
      </c>
    </row>
    <row r="262" spans="1:20" x14ac:dyDescent="0.25">
      <c r="A262" s="53">
        <v>261</v>
      </c>
      <c r="B262" s="53" t="s">
        <v>462</v>
      </c>
      <c r="C262" s="53" t="s">
        <v>19</v>
      </c>
      <c r="D262" s="53" t="s">
        <v>463</v>
      </c>
      <c r="E262" s="53">
        <v>133</v>
      </c>
      <c r="F262" s="88">
        <f t="shared" si="16"/>
        <v>1</v>
      </c>
      <c r="G262" t="str">
        <f t="shared" si="17"/>
        <v>133_1</v>
      </c>
      <c r="H262" t="str">
        <f>IF(COUNTIFS($G:$G,G262)=1,G262,G262&amp;"-"&amp;COUNTIFS(G$2:G262,G262))</f>
        <v>133_1</v>
      </c>
      <c r="I262" s="92">
        <v>225</v>
      </c>
      <c r="J262" s="92">
        <v>208</v>
      </c>
      <c r="K262" s="92">
        <v>175</v>
      </c>
      <c r="L262" s="53" t="s">
        <v>240</v>
      </c>
      <c r="M262" s="53" t="s">
        <v>19</v>
      </c>
      <c r="N262" s="53">
        <v>50</v>
      </c>
      <c r="O262" s="87"/>
      <c r="Q262" s="55">
        <f>IF(COUNTIFS(Q$2:Q261,Q261)=COUNTIFS($E:$E,Q261),1,0)+Q261</f>
        <v>132</v>
      </c>
      <c r="R262" s="56">
        <f>IF(Q262=Q261,R261+IF(COUNTIFS($G:$G,Q261&amp;"_"&amp;R261)=COUNTIFS(Q$2:Q261,Q261,R$2:R261,R261),1,0),1)</f>
        <v>2</v>
      </c>
      <c r="S262" s="55">
        <f t="shared" si="19"/>
        <v>0</v>
      </c>
      <c r="T262" s="55" t="str">
        <f t="shared" si="18"/>
        <v>Marshtomp</v>
      </c>
    </row>
    <row r="263" spans="1:20" x14ac:dyDescent="0.25">
      <c r="A263" s="53">
        <v>262</v>
      </c>
      <c r="B263" s="53" t="s">
        <v>463</v>
      </c>
      <c r="C263" s="53" t="s">
        <v>462</v>
      </c>
      <c r="D263" s="53" t="s">
        <v>19</v>
      </c>
      <c r="E263" s="53">
        <v>133</v>
      </c>
      <c r="F263" s="88">
        <f t="shared" si="16"/>
        <v>2</v>
      </c>
      <c r="G263" t="str">
        <f t="shared" si="17"/>
        <v>133_2</v>
      </c>
      <c r="H263" t="str">
        <f>IF(COUNTIFS($G:$G,G263)=1,G263,G263&amp;"-"&amp;COUNTIFS(G$2:G263,G263))</f>
        <v>133_2</v>
      </c>
      <c r="I263" s="92">
        <v>111</v>
      </c>
      <c r="J263" s="92">
        <v>96</v>
      </c>
      <c r="K263" s="92">
        <v>61</v>
      </c>
      <c r="L263" s="53" t="s">
        <v>240</v>
      </c>
      <c r="M263" s="53" t="s">
        <v>19</v>
      </c>
      <c r="N263" s="53">
        <v>0</v>
      </c>
      <c r="O263" s="87"/>
      <c r="Q263" s="55">
        <f>IF(COUNTIFS(Q$2:Q262,Q262)=COUNTIFS($E:$E,Q262),1,0)+Q262</f>
        <v>132</v>
      </c>
      <c r="R263" s="56">
        <f>IF(Q263=Q262,R262+IF(COUNTIFS($G:$G,Q262&amp;"_"&amp;R262)=COUNTIFS(Q$2:Q262,Q262,R$2:R262,R262),1,0),1)</f>
        <v>3</v>
      </c>
      <c r="S263" s="55">
        <f t="shared" si="19"/>
        <v>0</v>
      </c>
      <c r="T263" s="55" t="str">
        <f t="shared" si="18"/>
        <v>Swampert</v>
      </c>
    </row>
    <row r="264" spans="1:20" x14ac:dyDescent="0.25">
      <c r="A264" s="53">
        <v>263</v>
      </c>
      <c r="B264" s="53" t="s">
        <v>464</v>
      </c>
      <c r="C264" s="53" t="s">
        <v>19</v>
      </c>
      <c r="D264" s="53" t="s">
        <v>465</v>
      </c>
      <c r="E264" s="53">
        <v>134</v>
      </c>
      <c r="F264" s="88">
        <f t="shared" si="16"/>
        <v>1</v>
      </c>
      <c r="G264" t="str">
        <f t="shared" si="17"/>
        <v>134_1</v>
      </c>
      <c r="H264" t="str">
        <f>IF(COUNTIFS($G:$G,G264)=1,G264,G264&amp;"-"&amp;COUNTIFS(G$2:G264,G264))</f>
        <v>134_1</v>
      </c>
      <c r="I264" s="92">
        <v>172</v>
      </c>
      <c r="J264" s="92">
        <v>171</v>
      </c>
      <c r="K264" s="92">
        <v>132</v>
      </c>
      <c r="L264" s="53" t="s">
        <v>42</v>
      </c>
      <c r="M264" s="53" t="s">
        <v>19</v>
      </c>
      <c r="N264" s="53">
        <v>50</v>
      </c>
      <c r="O264" s="87"/>
      <c r="Q264" s="55">
        <f>IF(COUNTIFS(Q$2:Q263,Q263)=COUNTIFS($E:$E,Q263),1,0)+Q263</f>
        <v>133</v>
      </c>
      <c r="R264" s="56">
        <f>IF(Q264=Q263,R263+IF(COUNTIFS($G:$G,Q263&amp;"_"&amp;R263)=COUNTIFS(Q$2:Q263,Q263,R$2:R263,R263),1,0),1)</f>
        <v>1</v>
      </c>
      <c r="S264" s="55">
        <f t="shared" si="19"/>
        <v>0</v>
      </c>
      <c r="T264" s="55" t="str">
        <f t="shared" si="18"/>
        <v>Poochyena</v>
      </c>
    </row>
    <row r="265" spans="1:20" x14ac:dyDescent="0.25">
      <c r="A265" s="53">
        <v>264</v>
      </c>
      <c r="B265" s="53" t="s">
        <v>465</v>
      </c>
      <c r="C265" s="53" t="s">
        <v>464</v>
      </c>
      <c r="D265" s="53" t="s">
        <v>19</v>
      </c>
      <c r="E265" s="53">
        <v>134</v>
      </c>
      <c r="F265" s="88">
        <f t="shared" si="16"/>
        <v>2</v>
      </c>
      <c r="G265" t="str">
        <f t="shared" si="17"/>
        <v>134_2</v>
      </c>
      <c r="H265" t="str">
        <f>IF(COUNTIFS($G:$G,G265)=1,G265,G265&amp;"-"&amp;COUNTIFS(G$2:G265,G265))</f>
        <v>134_2</v>
      </c>
      <c r="I265" s="92">
        <v>116</v>
      </c>
      <c r="J265" s="92">
        <v>58</v>
      </c>
      <c r="K265" s="92">
        <v>80</v>
      </c>
      <c r="L265" s="53" t="s">
        <v>42</v>
      </c>
      <c r="M265" s="53" t="s">
        <v>19</v>
      </c>
      <c r="N265" s="53">
        <v>0</v>
      </c>
      <c r="O265" s="87"/>
      <c r="Q265" s="55">
        <f>IF(COUNTIFS(Q$2:Q264,Q264)=COUNTIFS($E:$E,Q264),1,0)+Q264</f>
        <v>133</v>
      </c>
      <c r="R265" s="56">
        <f>IF(Q265=Q264,R264+IF(COUNTIFS($G:$G,Q264&amp;"_"&amp;R264)=COUNTIFS(Q$2:Q264,Q264,R$2:R264,R264),1,0),1)</f>
        <v>2</v>
      </c>
      <c r="S265" s="55">
        <f t="shared" si="19"/>
        <v>0</v>
      </c>
      <c r="T265" s="55" t="str">
        <f t="shared" si="18"/>
        <v>Mightyena</v>
      </c>
    </row>
    <row r="266" spans="1:20" x14ac:dyDescent="0.25">
      <c r="A266" s="53">
        <v>265</v>
      </c>
      <c r="B266" s="53" t="s">
        <v>466</v>
      </c>
      <c r="C266" s="53" t="s">
        <v>19</v>
      </c>
      <c r="D266" s="53" t="s">
        <v>467</v>
      </c>
      <c r="E266" s="53">
        <v>135</v>
      </c>
      <c r="F266" s="88">
        <f t="shared" si="16"/>
        <v>1</v>
      </c>
      <c r="G266" t="str">
        <f t="shared" si="17"/>
        <v>135_1</v>
      </c>
      <c r="H266" t="str">
        <f>IF(COUNTIFS($G:$G,G266)=1,G266,G266&amp;"-"&amp;COUNTIFS(G$2:G266,G266))</f>
        <v>135_1</v>
      </c>
      <c r="I266" s="92">
        <v>186</v>
      </c>
      <c r="J266" s="92">
        <v>142</v>
      </c>
      <c r="K266" s="92">
        <v>128</v>
      </c>
      <c r="L266" s="53" t="s">
        <v>35</v>
      </c>
      <c r="M266" s="53" t="s">
        <v>19</v>
      </c>
      <c r="N266" s="53">
        <v>12</v>
      </c>
      <c r="O266" s="87"/>
      <c r="Q266" s="55">
        <f>IF(COUNTIFS(Q$2:Q265,Q265)=COUNTIFS($E:$E,Q265),1,0)+Q265</f>
        <v>134</v>
      </c>
      <c r="R266" s="56">
        <f>IF(Q266=Q265,R265+IF(COUNTIFS($G:$G,Q265&amp;"_"&amp;R265)=COUNTIFS(Q$2:Q265,Q265,R$2:R265,R265),1,0),1)</f>
        <v>1</v>
      </c>
      <c r="S266" s="55">
        <f t="shared" si="19"/>
        <v>0</v>
      </c>
      <c r="T266" s="55" t="str">
        <f t="shared" si="18"/>
        <v>Zigzagoon</v>
      </c>
    </row>
    <row r="267" spans="1:20" x14ac:dyDescent="0.25">
      <c r="A267" s="53">
        <v>266</v>
      </c>
      <c r="B267" s="53" t="s">
        <v>467</v>
      </c>
      <c r="C267" s="53" t="s">
        <v>466</v>
      </c>
      <c r="D267" s="53" t="s">
        <v>468</v>
      </c>
      <c r="E267" s="53">
        <v>135</v>
      </c>
      <c r="F267" s="88">
        <f t="shared" si="16"/>
        <v>2</v>
      </c>
      <c r="G267" t="str">
        <f t="shared" si="17"/>
        <v>135_2</v>
      </c>
      <c r="H267" t="str">
        <f>IF(COUNTIFS($G:$G,G267)=1,G267,G267&amp;"-"&amp;COUNTIFS(G$2:G267,G267))</f>
        <v>135_2-1</v>
      </c>
      <c r="I267" s="92">
        <v>128</v>
      </c>
      <c r="J267" s="92">
        <v>75</v>
      </c>
      <c r="K267" s="92">
        <v>59</v>
      </c>
      <c r="L267" s="53" t="s">
        <v>35</v>
      </c>
      <c r="M267" s="53" t="s">
        <v>19</v>
      </c>
      <c r="N267" s="53">
        <v>50</v>
      </c>
      <c r="O267" s="87"/>
      <c r="Q267" s="55">
        <f>IF(COUNTIFS(Q$2:Q266,Q266)=COUNTIFS($E:$E,Q266),1,0)+Q266</f>
        <v>134</v>
      </c>
      <c r="R267" s="56">
        <f>IF(Q267=Q266,R266+IF(COUNTIFS($G:$G,Q266&amp;"_"&amp;R266)=COUNTIFS(Q$2:Q266,Q266,R$2:R266,R266),1,0),1)</f>
        <v>2</v>
      </c>
      <c r="S267" s="55">
        <f t="shared" si="19"/>
        <v>0</v>
      </c>
      <c r="T267" s="55" t="str">
        <f t="shared" si="18"/>
        <v>Linoone</v>
      </c>
    </row>
    <row r="268" spans="1:20" x14ac:dyDescent="0.25">
      <c r="A268" s="53">
        <v>267</v>
      </c>
      <c r="B268" s="53" t="s">
        <v>468</v>
      </c>
      <c r="C268" s="53" t="s">
        <v>467</v>
      </c>
      <c r="D268" s="53" t="s">
        <v>469</v>
      </c>
      <c r="E268" s="53">
        <v>135</v>
      </c>
      <c r="F268" s="88">
        <f t="shared" si="16"/>
        <v>3</v>
      </c>
      <c r="G268" t="str">
        <f t="shared" si="17"/>
        <v>135_3</v>
      </c>
      <c r="H268" t="str">
        <f>IF(COUNTIFS($G:$G,G268)=1,G268,G268&amp;"-"&amp;COUNTIFS(G$2:G268,G268))</f>
        <v>135_3-1</v>
      </c>
      <c r="I268" s="92">
        <v>137</v>
      </c>
      <c r="J268" s="92">
        <v>60</v>
      </c>
      <c r="K268" s="92">
        <v>77</v>
      </c>
      <c r="L268" s="53" t="s">
        <v>35</v>
      </c>
      <c r="M268" s="53" t="s">
        <v>28</v>
      </c>
      <c r="N268" s="53">
        <v>0</v>
      </c>
      <c r="O268" s="87"/>
      <c r="Q268" s="55">
        <f>IF(COUNTIFS(Q$2:Q267,Q267)=COUNTIFS($E:$E,Q267),1,0)+Q267</f>
        <v>135</v>
      </c>
      <c r="R268" s="56">
        <f>IF(Q268=Q267,R267+IF(COUNTIFS($G:$G,Q267&amp;"_"&amp;R267)=COUNTIFS(Q$2:Q267,Q267,R$2:R267,R267),1,0),1)</f>
        <v>1</v>
      </c>
      <c r="S268" s="55">
        <f t="shared" si="19"/>
        <v>0</v>
      </c>
      <c r="T268" s="55" t="str">
        <f t="shared" si="18"/>
        <v>Wurmple</v>
      </c>
    </row>
    <row r="269" spans="1:20" x14ac:dyDescent="0.25">
      <c r="A269" s="53">
        <v>268</v>
      </c>
      <c r="B269" s="53" t="s">
        <v>469</v>
      </c>
      <c r="C269" s="53" t="s">
        <v>466</v>
      </c>
      <c r="D269" s="53" t="s">
        <v>470</v>
      </c>
      <c r="E269" s="53">
        <v>135</v>
      </c>
      <c r="F269" s="88">
        <f t="shared" si="16"/>
        <v>2</v>
      </c>
      <c r="G269" t="str">
        <f t="shared" si="17"/>
        <v>135_2</v>
      </c>
      <c r="H269" t="str">
        <f>IF(COUNTIFS($G:$G,G269)=1,G269,G269&amp;"-"&amp;COUNTIFS(G$2:G269,G269))</f>
        <v>135_2-2</v>
      </c>
      <c r="I269" s="92">
        <v>155</v>
      </c>
      <c r="J269" s="92">
        <v>189</v>
      </c>
      <c r="K269" s="92">
        <v>98</v>
      </c>
      <c r="L269" s="53" t="s">
        <v>35</v>
      </c>
      <c r="M269" s="53" t="s">
        <v>19</v>
      </c>
      <c r="N269" s="53">
        <v>50</v>
      </c>
      <c r="O269" s="87"/>
      <c r="Q269" s="55">
        <f>IF(COUNTIFS(Q$2:Q268,Q268)=COUNTIFS($E:$E,Q268),1,0)+Q268</f>
        <v>135</v>
      </c>
      <c r="R269" s="56">
        <f>IF(Q269=Q268,R268+IF(COUNTIFS($G:$G,Q268&amp;"_"&amp;R268)=COUNTIFS(Q$2:Q268,Q268,R$2:R268,R268),1,0),1)</f>
        <v>2</v>
      </c>
      <c r="S269" s="55">
        <f t="shared" si="19"/>
        <v>1</v>
      </c>
      <c r="T269" s="55" t="str">
        <f t="shared" si="18"/>
        <v>Silcoon</v>
      </c>
    </row>
    <row r="270" spans="1:20" x14ac:dyDescent="0.25">
      <c r="A270" s="53">
        <v>269</v>
      </c>
      <c r="B270" s="53" t="s">
        <v>470</v>
      </c>
      <c r="C270" s="53" t="s">
        <v>469</v>
      </c>
      <c r="D270" s="53" t="s">
        <v>19</v>
      </c>
      <c r="E270" s="53">
        <v>135</v>
      </c>
      <c r="F270" s="88">
        <f t="shared" si="16"/>
        <v>3</v>
      </c>
      <c r="G270" t="str">
        <f t="shared" si="17"/>
        <v>135_3</v>
      </c>
      <c r="H270" t="str">
        <f>IF(COUNTIFS($G:$G,G270)=1,G270,G270&amp;"-"&amp;COUNTIFS(G$2:G270,G270))</f>
        <v>135_3-2</v>
      </c>
      <c r="I270" s="92">
        <v>137</v>
      </c>
      <c r="J270" s="92">
        <v>60</v>
      </c>
      <c r="K270" s="92">
        <v>77</v>
      </c>
      <c r="L270" s="53" t="s">
        <v>35</v>
      </c>
      <c r="M270" s="53" t="s">
        <v>22</v>
      </c>
      <c r="N270" s="53">
        <v>0</v>
      </c>
      <c r="O270" s="87"/>
      <c r="Q270" s="55">
        <f>IF(COUNTIFS(Q$2:Q269,Q269)=COUNTIFS($E:$E,Q269),1,0)+Q269</f>
        <v>135</v>
      </c>
      <c r="R270" s="56">
        <f>IF(Q270=Q269,R269+IF(COUNTIFS($G:$G,Q269&amp;"_"&amp;R269)=COUNTIFS(Q$2:Q269,Q269,R$2:R269,R269),1,0),1)</f>
        <v>2</v>
      </c>
      <c r="S270" s="55">
        <f t="shared" si="19"/>
        <v>2</v>
      </c>
      <c r="T270" s="55" t="str">
        <f t="shared" si="18"/>
        <v>Cascoon</v>
      </c>
    </row>
    <row r="271" spans="1:20" x14ac:dyDescent="0.25">
      <c r="A271" s="53">
        <v>270</v>
      </c>
      <c r="B271" s="53" t="s">
        <v>471</v>
      </c>
      <c r="C271" s="53" t="s">
        <v>19</v>
      </c>
      <c r="D271" s="53" t="s">
        <v>472</v>
      </c>
      <c r="E271" s="53">
        <v>136</v>
      </c>
      <c r="F271" s="88">
        <f t="shared" si="16"/>
        <v>1</v>
      </c>
      <c r="G271" t="str">
        <f t="shared" si="17"/>
        <v>136_1</v>
      </c>
      <c r="H271" t="str">
        <f>IF(COUNTIFS($G:$G,G271)=1,G271,G271&amp;"-"&amp;COUNTIFS(G$2:G271,G271))</f>
        <v>136_1</v>
      </c>
      <c r="I271" s="92">
        <v>155</v>
      </c>
      <c r="J271" s="92">
        <v>98</v>
      </c>
      <c r="K271" s="92">
        <v>162</v>
      </c>
      <c r="L271" s="53" t="s">
        <v>31</v>
      </c>
      <c r="M271" s="53" t="s">
        <v>21</v>
      </c>
      <c r="N271" s="53">
        <v>25</v>
      </c>
      <c r="O271" s="87"/>
      <c r="Q271" s="55">
        <f>IF(COUNTIFS(Q$2:Q270,Q270)=COUNTIFS($E:$E,Q270),1,0)+Q270</f>
        <v>135</v>
      </c>
      <c r="R271" s="56">
        <f>IF(Q271=Q270,R270+IF(COUNTIFS($G:$G,Q270&amp;"_"&amp;R270)=COUNTIFS(Q$2:Q270,Q270,R$2:R270,R270),1,0),1)</f>
        <v>3</v>
      </c>
      <c r="S271" s="55">
        <f t="shared" si="19"/>
        <v>1</v>
      </c>
      <c r="T271" s="55" t="str">
        <f t="shared" si="18"/>
        <v>Beautifly</v>
      </c>
    </row>
    <row r="272" spans="1:20" x14ac:dyDescent="0.25">
      <c r="A272" s="53">
        <v>271</v>
      </c>
      <c r="B272" s="53" t="s">
        <v>472</v>
      </c>
      <c r="C272" s="53" t="s">
        <v>471</v>
      </c>
      <c r="D272" s="53" t="s">
        <v>473</v>
      </c>
      <c r="E272" s="53">
        <v>136</v>
      </c>
      <c r="F272" s="88">
        <f t="shared" si="16"/>
        <v>2</v>
      </c>
      <c r="G272" t="str">
        <f t="shared" si="17"/>
        <v>136_2</v>
      </c>
      <c r="H272" t="str">
        <f>IF(COUNTIFS($G:$G,G272)=1,G272,G272&amp;"-"&amp;COUNTIFS(G$2:G272,G272))</f>
        <v>136_2</v>
      </c>
      <c r="I272" s="92">
        <v>120</v>
      </c>
      <c r="J272" s="92">
        <v>71</v>
      </c>
      <c r="K272" s="92">
        <v>77</v>
      </c>
      <c r="L272" s="53" t="s">
        <v>31</v>
      </c>
      <c r="M272" s="53" t="s">
        <v>21</v>
      </c>
      <c r="N272" s="53">
        <v>100</v>
      </c>
      <c r="O272" s="87"/>
      <c r="Q272" s="55">
        <f>IF(COUNTIFS(Q$2:Q271,Q271)=COUNTIFS($E:$E,Q271),1,0)+Q271</f>
        <v>135</v>
      </c>
      <c r="R272" s="56">
        <f>IF(Q272=Q271,R271+IF(COUNTIFS($G:$G,Q271&amp;"_"&amp;R271)=COUNTIFS(Q$2:Q271,Q271,R$2:R271,R271),1,0),1)</f>
        <v>3</v>
      </c>
      <c r="S272" s="55">
        <f t="shared" si="19"/>
        <v>2</v>
      </c>
      <c r="T272" s="55" t="str">
        <f t="shared" si="18"/>
        <v>Dustox</v>
      </c>
    </row>
    <row r="273" spans="1:20" x14ac:dyDescent="0.25">
      <c r="A273" s="53">
        <v>272</v>
      </c>
      <c r="B273" s="53" t="s">
        <v>473</v>
      </c>
      <c r="C273" s="53" t="s">
        <v>472</v>
      </c>
      <c r="D273" s="53" t="s">
        <v>19</v>
      </c>
      <c r="E273" s="53">
        <v>136</v>
      </c>
      <c r="F273" s="88">
        <f t="shared" si="16"/>
        <v>3</v>
      </c>
      <c r="G273" t="str">
        <f t="shared" si="17"/>
        <v>136_3</v>
      </c>
      <c r="H273" t="str">
        <f>IF(COUNTIFS($G:$G,G273)=1,G273,G273&amp;"-"&amp;COUNTIFS(G$2:G273,G273))</f>
        <v>136_3</v>
      </c>
      <c r="I273" s="92">
        <v>155</v>
      </c>
      <c r="J273" s="92">
        <v>112</v>
      </c>
      <c r="K273" s="92">
        <v>119</v>
      </c>
      <c r="L273" s="53" t="s">
        <v>31</v>
      </c>
      <c r="M273" s="53" t="s">
        <v>21</v>
      </c>
      <c r="N273" s="53">
        <v>0</v>
      </c>
      <c r="O273" s="87"/>
      <c r="Q273" s="55">
        <f>IF(COUNTIFS(Q$2:Q272,Q272)=COUNTIFS($E:$E,Q272),1,0)+Q272</f>
        <v>136</v>
      </c>
      <c r="R273" s="56">
        <f>IF(Q273=Q272,R272+IF(COUNTIFS($G:$G,Q272&amp;"_"&amp;R272)=COUNTIFS(Q$2:Q272,Q272,R$2:R272,R272),1,0),1)</f>
        <v>1</v>
      </c>
      <c r="S273" s="55">
        <f t="shared" ref="S273:S336" si="20">IF(COUNTIFS($G:$G,Q273&amp;"_"&amp;R273)=1,0,IF(AND(Q272=Q273,R272=R273),S272,0)+1)</f>
        <v>0</v>
      </c>
      <c r="T273" s="55" t="str">
        <f t="shared" si="18"/>
        <v>Lotad</v>
      </c>
    </row>
    <row r="274" spans="1:20" x14ac:dyDescent="0.25">
      <c r="A274" s="53">
        <v>273</v>
      </c>
      <c r="B274" s="53" t="s">
        <v>474</v>
      </c>
      <c r="C274" s="53" t="s">
        <v>19</v>
      </c>
      <c r="D274" s="53" t="s">
        <v>475</v>
      </c>
      <c r="E274" s="53">
        <v>137</v>
      </c>
      <c r="F274" s="88">
        <f t="shared" si="16"/>
        <v>1</v>
      </c>
      <c r="G274" t="str">
        <f t="shared" si="17"/>
        <v>137_1</v>
      </c>
      <c r="H274" t="str">
        <f>IF(COUNTIFS($G:$G,G274)=1,G274,G274&amp;"-"&amp;COUNTIFS(G$2:G274,G274))</f>
        <v>137_1</v>
      </c>
      <c r="I274" s="92">
        <v>190</v>
      </c>
      <c r="J274" s="92">
        <v>173</v>
      </c>
      <c r="K274" s="92">
        <v>176</v>
      </c>
      <c r="L274" s="53" t="s">
        <v>21</v>
      </c>
      <c r="M274" s="53" t="s">
        <v>19</v>
      </c>
      <c r="N274" s="53">
        <v>25</v>
      </c>
      <c r="O274" s="87"/>
      <c r="Q274" s="55">
        <f>IF(COUNTIFS(Q$2:Q273,Q273)=COUNTIFS($E:$E,Q273),1,0)+Q273</f>
        <v>136</v>
      </c>
      <c r="R274" s="56">
        <f>IF(Q274=Q273,R273+IF(COUNTIFS($G:$G,Q273&amp;"_"&amp;R273)=COUNTIFS(Q$2:Q273,Q273,R$2:R273,R273),1,0),1)</f>
        <v>2</v>
      </c>
      <c r="S274" s="55">
        <f t="shared" si="20"/>
        <v>0</v>
      </c>
      <c r="T274" s="55" t="str">
        <f t="shared" si="18"/>
        <v>Lombre</v>
      </c>
    </row>
    <row r="275" spans="1:20" x14ac:dyDescent="0.25">
      <c r="A275" s="53">
        <v>274</v>
      </c>
      <c r="B275" s="53" t="s">
        <v>475</v>
      </c>
      <c r="C275" s="53" t="s">
        <v>474</v>
      </c>
      <c r="D275" s="53" t="s">
        <v>476</v>
      </c>
      <c r="E275" s="53">
        <v>137</v>
      </c>
      <c r="F275" s="88">
        <f t="shared" si="16"/>
        <v>2</v>
      </c>
      <c r="G275" t="str">
        <f t="shared" si="17"/>
        <v>137_2</v>
      </c>
      <c r="H275" t="str">
        <f>IF(COUNTIFS($G:$G,G275)=1,G275,G275&amp;"-"&amp;COUNTIFS(G$2:G275,G275))</f>
        <v>137_2</v>
      </c>
      <c r="I275" s="92">
        <v>120</v>
      </c>
      <c r="J275" s="92">
        <v>71</v>
      </c>
      <c r="K275" s="92">
        <v>77</v>
      </c>
      <c r="L275" s="53" t="s">
        <v>21</v>
      </c>
      <c r="M275" s="53" t="s">
        <v>240</v>
      </c>
      <c r="N275" s="53">
        <v>100</v>
      </c>
      <c r="O275" s="87"/>
      <c r="Q275" s="55">
        <f>IF(COUNTIFS(Q$2:Q274,Q274)=COUNTIFS($E:$E,Q274),1,0)+Q274</f>
        <v>136</v>
      </c>
      <c r="R275" s="56">
        <f>IF(Q275=Q274,R274+IF(COUNTIFS($G:$G,Q274&amp;"_"&amp;R274)=COUNTIFS(Q$2:Q274,Q274,R$2:R274,R274),1,0),1)</f>
        <v>3</v>
      </c>
      <c r="S275" s="55">
        <f t="shared" si="20"/>
        <v>0</v>
      </c>
      <c r="T275" s="55" t="str">
        <f t="shared" si="18"/>
        <v>Ludicolo</v>
      </c>
    </row>
    <row r="276" spans="1:20" x14ac:dyDescent="0.25">
      <c r="A276" s="53">
        <v>275</v>
      </c>
      <c r="B276" s="53" t="s">
        <v>476</v>
      </c>
      <c r="C276" s="53" t="s">
        <v>475</v>
      </c>
      <c r="D276" s="53" t="s">
        <v>19</v>
      </c>
      <c r="E276" s="53">
        <v>137</v>
      </c>
      <c r="F276" s="88">
        <f t="shared" si="16"/>
        <v>3</v>
      </c>
      <c r="G276" t="str">
        <f t="shared" si="17"/>
        <v>137_3</v>
      </c>
      <c r="H276" t="str">
        <f>IF(COUNTIFS($G:$G,G276)=1,G276,G276&amp;"-"&amp;COUNTIFS(G$2:G276,G276))</f>
        <v>137_3</v>
      </c>
      <c r="I276" s="92">
        <v>172</v>
      </c>
      <c r="J276" s="92">
        <v>134</v>
      </c>
      <c r="K276" s="92">
        <v>78</v>
      </c>
      <c r="L276" s="53" t="s">
        <v>21</v>
      </c>
      <c r="M276" s="53" t="s">
        <v>240</v>
      </c>
      <c r="N276" s="53">
        <v>0</v>
      </c>
      <c r="O276" s="87"/>
      <c r="Q276" s="55">
        <f>IF(COUNTIFS(Q$2:Q275,Q275)=COUNTIFS($E:$E,Q275),1,0)+Q275</f>
        <v>137</v>
      </c>
      <c r="R276" s="56">
        <f>IF(Q276=Q275,R275+IF(COUNTIFS($G:$G,Q275&amp;"_"&amp;R275)=COUNTIFS(Q$2:Q275,Q275,R$2:R275,R275),1,0),1)</f>
        <v>1</v>
      </c>
      <c r="S276" s="55">
        <f t="shared" si="20"/>
        <v>0</v>
      </c>
      <c r="T276" s="55" t="str">
        <f t="shared" si="18"/>
        <v>Seedot</v>
      </c>
    </row>
    <row r="277" spans="1:20" x14ac:dyDescent="0.25">
      <c r="A277" s="53">
        <v>276</v>
      </c>
      <c r="B277" s="53" t="s">
        <v>477</v>
      </c>
      <c r="C277" s="53" t="s">
        <v>19</v>
      </c>
      <c r="D277" s="53" t="s">
        <v>478</v>
      </c>
      <c r="E277" s="53">
        <v>138</v>
      </c>
      <c r="F277" s="88">
        <f t="shared" si="16"/>
        <v>1</v>
      </c>
      <c r="G277" t="str">
        <f t="shared" si="17"/>
        <v>138_1</v>
      </c>
      <c r="H277" t="str">
        <f>IF(COUNTIFS($G:$G,G277)=1,G277,G277&amp;"-"&amp;COUNTIFS(G$2:G277,G277))</f>
        <v>138_1</v>
      </c>
      <c r="I277" s="92">
        <v>207</v>
      </c>
      <c r="J277" s="92">
        <v>200</v>
      </c>
      <c r="K277" s="92">
        <v>121</v>
      </c>
      <c r="L277" s="53" t="s">
        <v>42</v>
      </c>
      <c r="M277" s="53" t="s">
        <v>28</v>
      </c>
      <c r="N277" s="53">
        <v>50</v>
      </c>
      <c r="O277" s="87"/>
      <c r="Q277" s="55">
        <f>IF(COUNTIFS(Q$2:Q276,Q276)=COUNTIFS($E:$E,Q276),1,0)+Q276</f>
        <v>137</v>
      </c>
      <c r="R277" s="56">
        <f>IF(Q277=Q276,R276+IF(COUNTIFS($G:$G,Q276&amp;"_"&amp;R276)=COUNTIFS(Q$2:Q276,Q276,R$2:R276,R276),1,0),1)</f>
        <v>2</v>
      </c>
      <c r="S277" s="55">
        <f t="shared" si="20"/>
        <v>0</v>
      </c>
      <c r="T277" s="55" t="str">
        <f t="shared" si="18"/>
        <v>Nuzleaf</v>
      </c>
    </row>
    <row r="278" spans="1:20" x14ac:dyDescent="0.25">
      <c r="A278" s="53">
        <v>277</v>
      </c>
      <c r="B278" s="53" t="s">
        <v>478</v>
      </c>
      <c r="C278" s="53" t="s">
        <v>477</v>
      </c>
      <c r="D278" s="53" t="s">
        <v>19</v>
      </c>
      <c r="E278" s="53">
        <v>138</v>
      </c>
      <c r="F278" s="88">
        <f t="shared" si="16"/>
        <v>2</v>
      </c>
      <c r="G278" t="str">
        <f t="shared" si="17"/>
        <v>138_2</v>
      </c>
      <c r="H278" t="str">
        <f>IF(COUNTIFS($G:$G,G278)=1,G278,G278&amp;"-"&amp;COUNTIFS(G$2:G278,G278))</f>
        <v>138_2</v>
      </c>
      <c r="I278" s="92">
        <v>120</v>
      </c>
      <c r="J278" s="92">
        <v>106</v>
      </c>
      <c r="K278" s="92">
        <v>61</v>
      </c>
      <c r="L278" s="53" t="s">
        <v>42</v>
      </c>
      <c r="M278" s="53" t="s">
        <v>28</v>
      </c>
      <c r="N278" s="53">
        <v>0</v>
      </c>
      <c r="O278" s="87"/>
      <c r="Q278" s="55">
        <f>IF(COUNTIFS(Q$2:Q277,Q277)=COUNTIFS($E:$E,Q277),1,0)+Q277</f>
        <v>137</v>
      </c>
      <c r="R278" s="56">
        <f>IF(Q278=Q277,R277+IF(COUNTIFS($G:$G,Q277&amp;"_"&amp;R277)=COUNTIFS(Q$2:Q277,Q277,R$2:R277,R277),1,0),1)</f>
        <v>3</v>
      </c>
      <c r="S278" s="55">
        <f t="shared" si="20"/>
        <v>0</v>
      </c>
      <c r="T278" s="55" t="str">
        <f t="shared" si="18"/>
        <v>Shiftry</v>
      </c>
    </row>
    <row r="279" spans="1:20" x14ac:dyDescent="0.25">
      <c r="A279" s="53">
        <v>278</v>
      </c>
      <c r="B279" s="53" t="s">
        <v>479</v>
      </c>
      <c r="C279" s="53" t="s">
        <v>19</v>
      </c>
      <c r="D279" s="53" t="s">
        <v>480</v>
      </c>
      <c r="E279" s="53">
        <v>139</v>
      </c>
      <c r="F279" s="88">
        <f t="shared" si="16"/>
        <v>1</v>
      </c>
      <c r="G279" t="str">
        <f t="shared" si="17"/>
        <v>139_1</v>
      </c>
      <c r="H279" t="str">
        <f>IF(COUNTIFS($G:$G,G279)=1,G279,G279&amp;"-"&amp;COUNTIFS(G$2:G279,G279))</f>
        <v>139_1</v>
      </c>
      <c r="I279" s="92">
        <v>155</v>
      </c>
      <c r="J279" s="92">
        <v>185</v>
      </c>
      <c r="K279" s="92">
        <v>124</v>
      </c>
      <c r="L279" s="53" t="s">
        <v>31</v>
      </c>
      <c r="M279" s="53" t="s">
        <v>28</v>
      </c>
      <c r="N279" s="53">
        <v>50</v>
      </c>
      <c r="O279" s="87"/>
      <c r="Q279" s="55">
        <f>IF(COUNTIFS(Q$2:Q278,Q278)=COUNTIFS($E:$E,Q278),1,0)+Q278</f>
        <v>138</v>
      </c>
      <c r="R279" s="56">
        <f>IF(Q279=Q278,R278+IF(COUNTIFS($G:$G,Q278&amp;"_"&amp;R278)=COUNTIFS(Q$2:Q278,Q278,R$2:R278,R278),1,0),1)</f>
        <v>1</v>
      </c>
      <c r="S279" s="55">
        <f t="shared" si="20"/>
        <v>0</v>
      </c>
      <c r="T279" s="55" t="str">
        <f t="shared" si="18"/>
        <v>Taillow</v>
      </c>
    </row>
    <row r="280" spans="1:20" x14ac:dyDescent="0.25">
      <c r="A280" s="53">
        <v>279</v>
      </c>
      <c r="B280" s="53" t="s">
        <v>480</v>
      </c>
      <c r="C280" s="53" t="s">
        <v>479</v>
      </c>
      <c r="D280" s="53" t="s">
        <v>19</v>
      </c>
      <c r="E280" s="53">
        <v>139</v>
      </c>
      <c r="F280" s="88">
        <f t="shared" si="16"/>
        <v>2</v>
      </c>
      <c r="G280" t="str">
        <f t="shared" si="17"/>
        <v>139_2</v>
      </c>
      <c r="H280" t="str">
        <f>IF(COUNTIFS($G:$G,G280)=1,G280,G280&amp;"-"&amp;COUNTIFS(G$2:G280,G280))</f>
        <v>139_2</v>
      </c>
      <c r="I280" s="92">
        <v>120</v>
      </c>
      <c r="J280" s="92">
        <v>106</v>
      </c>
      <c r="K280" s="92">
        <v>61</v>
      </c>
      <c r="L280" s="53" t="s">
        <v>31</v>
      </c>
      <c r="M280" s="53" t="s">
        <v>28</v>
      </c>
      <c r="N280" s="53">
        <v>0</v>
      </c>
      <c r="O280" s="87"/>
      <c r="Q280" s="55">
        <f>IF(COUNTIFS(Q$2:Q279,Q279)=COUNTIFS($E:$E,Q279),1,0)+Q279</f>
        <v>138</v>
      </c>
      <c r="R280" s="56">
        <f>IF(Q280=Q279,R279+IF(COUNTIFS($G:$G,Q279&amp;"_"&amp;R279)=COUNTIFS(Q$2:Q279,Q279,R$2:R279,R279),1,0),1)</f>
        <v>2</v>
      </c>
      <c r="S280" s="55">
        <f t="shared" si="20"/>
        <v>0</v>
      </c>
      <c r="T280" s="55" t="str">
        <f t="shared" si="18"/>
        <v>Swellow</v>
      </c>
    </row>
    <row r="281" spans="1:20" x14ac:dyDescent="0.25">
      <c r="A281" s="53">
        <v>280</v>
      </c>
      <c r="B281" s="53" t="s">
        <v>481</v>
      </c>
      <c r="C281" s="53" t="s">
        <v>19</v>
      </c>
      <c r="D281" s="53" t="s">
        <v>482</v>
      </c>
      <c r="E281" s="53">
        <v>140</v>
      </c>
      <c r="F281" s="88">
        <f t="shared" si="16"/>
        <v>1</v>
      </c>
      <c r="G281" t="str">
        <f t="shared" si="17"/>
        <v>140_1</v>
      </c>
      <c r="H281" t="str">
        <f>IF(COUNTIFS($G:$G,G281)=1,G281,G281&amp;"-"&amp;COUNTIFS(G$2:G281,G281))</f>
        <v>140_1</v>
      </c>
      <c r="I281" s="92">
        <v>155</v>
      </c>
      <c r="J281" s="92">
        <v>175</v>
      </c>
      <c r="K281" s="92">
        <v>174</v>
      </c>
      <c r="L281" s="53" t="s">
        <v>98</v>
      </c>
      <c r="M281" s="53" t="s">
        <v>66</v>
      </c>
      <c r="N281" s="53">
        <v>25</v>
      </c>
      <c r="O281" s="87"/>
      <c r="Q281" s="55">
        <f>IF(COUNTIFS(Q$2:Q280,Q280)=COUNTIFS($E:$E,Q280),1,0)+Q280</f>
        <v>139</v>
      </c>
      <c r="R281" s="56">
        <f>IF(Q281=Q280,R280+IF(COUNTIFS($G:$G,Q280&amp;"_"&amp;R280)=COUNTIFS(Q$2:Q280,Q280,R$2:R280,R280),1,0),1)</f>
        <v>1</v>
      </c>
      <c r="S281" s="55">
        <f t="shared" si="20"/>
        <v>0</v>
      </c>
      <c r="T281" s="55" t="str">
        <f t="shared" si="18"/>
        <v>Wingull</v>
      </c>
    </row>
    <row r="282" spans="1:20" x14ac:dyDescent="0.25">
      <c r="A282" s="53">
        <v>281</v>
      </c>
      <c r="B282" s="53" t="s">
        <v>482</v>
      </c>
      <c r="C282" s="53" t="s">
        <v>481</v>
      </c>
      <c r="D282" s="53" t="s">
        <v>483</v>
      </c>
      <c r="E282" s="53">
        <v>140</v>
      </c>
      <c r="F282" s="88">
        <f t="shared" si="16"/>
        <v>2</v>
      </c>
      <c r="G282" t="str">
        <f t="shared" si="17"/>
        <v>140_2</v>
      </c>
      <c r="H282" t="str">
        <f>IF(COUNTIFS($G:$G,G282)=1,G282,G282&amp;"-"&amp;COUNTIFS(G$2:G282,G282))</f>
        <v>140_2</v>
      </c>
      <c r="I282" s="92">
        <v>99</v>
      </c>
      <c r="J282" s="92">
        <v>79</v>
      </c>
      <c r="K282" s="92">
        <v>59</v>
      </c>
      <c r="L282" s="53" t="s">
        <v>98</v>
      </c>
      <c r="M282" s="53" t="s">
        <v>66</v>
      </c>
      <c r="N282" s="53">
        <v>100</v>
      </c>
      <c r="O282" s="87"/>
      <c r="Q282" s="55">
        <f>IF(COUNTIFS(Q$2:Q281,Q281)=COUNTIFS($E:$E,Q281),1,0)+Q281</f>
        <v>139</v>
      </c>
      <c r="R282" s="56">
        <f>IF(Q282=Q281,R281+IF(COUNTIFS($G:$G,Q281&amp;"_"&amp;R281)=COUNTIFS(Q$2:Q281,Q281,R$2:R281,R281),1,0),1)</f>
        <v>2</v>
      </c>
      <c r="S282" s="55">
        <f t="shared" si="20"/>
        <v>0</v>
      </c>
      <c r="T282" s="55" t="str">
        <f t="shared" si="18"/>
        <v>Pelipper</v>
      </c>
    </row>
    <row r="283" spans="1:20" x14ac:dyDescent="0.25">
      <c r="A283" s="53">
        <v>282</v>
      </c>
      <c r="B283" s="53" t="s">
        <v>483</v>
      </c>
      <c r="C283" s="53" t="s">
        <v>482</v>
      </c>
      <c r="D283" s="53" t="s">
        <v>19</v>
      </c>
      <c r="E283" s="53">
        <v>140</v>
      </c>
      <c r="F283" s="88">
        <f t="shared" si="16"/>
        <v>3</v>
      </c>
      <c r="G283" t="str">
        <f t="shared" si="17"/>
        <v>140_3</v>
      </c>
      <c r="H283" t="str">
        <f>IF(COUNTIFS($G:$G,G283)=1,G283,G283&amp;"-"&amp;COUNTIFS(G$2:G283,G283))</f>
        <v>140_3</v>
      </c>
      <c r="I283" s="92">
        <v>116</v>
      </c>
      <c r="J283" s="92">
        <v>117</v>
      </c>
      <c r="K283" s="92">
        <v>90</v>
      </c>
      <c r="L283" s="53" t="s">
        <v>98</v>
      </c>
      <c r="M283" s="53" t="s">
        <v>66</v>
      </c>
      <c r="N283" s="53">
        <v>0</v>
      </c>
      <c r="O283" s="87"/>
      <c r="Q283" s="55">
        <f>IF(COUNTIFS(Q$2:Q282,Q282)=COUNTIFS($E:$E,Q282),1,0)+Q282</f>
        <v>140</v>
      </c>
      <c r="R283" s="56">
        <f>IF(Q283=Q282,R282+IF(COUNTIFS($G:$G,Q282&amp;"_"&amp;R282)=COUNTIFS(Q$2:Q282,Q282,R$2:R282,R282),1,0),1)</f>
        <v>1</v>
      </c>
      <c r="S283" s="55">
        <f t="shared" si="20"/>
        <v>0</v>
      </c>
      <c r="T283" s="55" t="str">
        <f t="shared" si="18"/>
        <v>Ralts</v>
      </c>
    </row>
    <row r="284" spans="1:20" x14ac:dyDescent="0.25">
      <c r="A284" s="53">
        <v>283</v>
      </c>
      <c r="B284" s="53" t="s">
        <v>484</v>
      </c>
      <c r="C284" s="53" t="s">
        <v>19</v>
      </c>
      <c r="D284" s="53" t="s">
        <v>485</v>
      </c>
      <c r="E284" s="53">
        <v>141</v>
      </c>
      <c r="F284" s="88">
        <f t="shared" si="16"/>
        <v>1</v>
      </c>
      <c r="G284" t="str">
        <f t="shared" si="17"/>
        <v>141_1</v>
      </c>
      <c r="H284" t="str">
        <f>IF(COUNTIFS($G:$G,G284)=1,G284,G284&amp;"-"&amp;COUNTIFS(G$2:G284,G284))</f>
        <v>141_1</v>
      </c>
      <c r="I284" s="92">
        <v>169</v>
      </c>
      <c r="J284" s="92">
        <v>237</v>
      </c>
      <c r="K284" s="92">
        <v>195</v>
      </c>
      <c r="L284" s="53" t="s">
        <v>35</v>
      </c>
      <c r="M284" s="53" t="s">
        <v>31</v>
      </c>
      <c r="N284" s="53">
        <v>50</v>
      </c>
      <c r="O284" s="87"/>
      <c r="Q284" s="55">
        <f>IF(COUNTIFS(Q$2:Q283,Q283)=COUNTIFS($E:$E,Q283),1,0)+Q283</f>
        <v>140</v>
      </c>
      <c r="R284" s="56">
        <f>IF(Q284=Q283,R283+IF(COUNTIFS($G:$G,Q283&amp;"_"&amp;R283)=COUNTIFS(Q$2:Q283,Q283,R$2:R283,R283),1,0),1)</f>
        <v>2</v>
      </c>
      <c r="S284" s="55">
        <f t="shared" si="20"/>
        <v>0</v>
      </c>
      <c r="T284" s="55" t="str">
        <f t="shared" si="18"/>
        <v>Kirlia</v>
      </c>
    </row>
    <row r="285" spans="1:20" x14ac:dyDescent="0.25">
      <c r="A285" s="53">
        <v>284</v>
      </c>
      <c r="B285" s="53" t="s">
        <v>485</v>
      </c>
      <c r="C285" s="53" t="s">
        <v>484</v>
      </c>
      <c r="D285" s="53" t="s">
        <v>19</v>
      </c>
      <c r="E285" s="53">
        <v>141</v>
      </c>
      <c r="F285" s="88">
        <f t="shared" si="16"/>
        <v>2</v>
      </c>
      <c r="G285" t="str">
        <f t="shared" si="17"/>
        <v>141_2</v>
      </c>
      <c r="H285" t="str">
        <f>IF(COUNTIFS($G:$G,G285)=1,G285,G285&amp;"-"&amp;COUNTIFS(G$2:G285,G285))</f>
        <v>141_2</v>
      </c>
      <c r="I285" s="92">
        <v>120</v>
      </c>
      <c r="J285" s="92">
        <v>93</v>
      </c>
      <c r="K285" s="92">
        <v>87</v>
      </c>
      <c r="L285" s="53" t="s">
        <v>35</v>
      </c>
      <c r="M285" s="53" t="s">
        <v>28</v>
      </c>
      <c r="N285" s="53">
        <v>0</v>
      </c>
      <c r="O285" s="87"/>
      <c r="Q285" s="55">
        <f>IF(COUNTIFS(Q$2:Q284,Q284)=COUNTIFS($E:$E,Q284),1,0)+Q284</f>
        <v>140</v>
      </c>
      <c r="R285" s="56">
        <f>IF(Q285=Q284,R284+IF(COUNTIFS($G:$G,Q284&amp;"_"&amp;R284)=COUNTIFS(Q$2:Q284,Q284,R$2:R284,R284),1,0),1)</f>
        <v>3</v>
      </c>
      <c r="S285" s="55">
        <f t="shared" si="20"/>
        <v>0</v>
      </c>
      <c r="T285" s="55" t="str">
        <f t="shared" si="18"/>
        <v>Gardevoir</v>
      </c>
    </row>
    <row r="286" spans="1:20" x14ac:dyDescent="0.25">
      <c r="A286" s="53">
        <v>285</v>
      </c>
      <c r="B286" s="53" t="s">
        <v>486</v>
      </c>
      <c r="C286" s="53" t="s">
        <v>19</v>
      </c>
      <c r="D286" s="53" t="s">
        <v>487</v>
      </c>
      <c r="E286" s="53">
        <v>142</v>
      </c>
      <c r="F286" s="88">
        <f t="shared" si="16"/>
        <v>1</v>
      </c>
      <c r="G286" t="str">
        <f t="shared" si="17"/>
        <v>142_1</v>
      </c>
      <c r="H286" t="str">
        <f>IF(COUNTIFS($G:$G,G286)=1,G286,G286&amp;"-"&amp;COUNTIFS(G$2:G286,G286))</f>
        <v>142_1</v>
      </c>
      <c r="I286" s="92">
        <v>172</v>
      </c>
      <c r="J286" s="92">
        <v>192</v>
      </c>
      <c r="K286" s="92">
        <v>150</v>
      </c>
      <c r="L286" s="53" t="s">
        <v>21</v>
      </c>
      <c r="M286" s="53" t="s">
        <v>19</v>
      </c>
      <c r="N286" s="53">
        <v>50</v>
      </c>
      <c r="O286" s="87"/>
      <c r="Q286" s="55">
        <f>IF(COUNTIFS(Q$2:Q285,Q285)=COUNTIFS($E:$E,Q285),1,0)+Q285</f>
        <v>141</v>
      </c>
      <c r="R286" s="56">
        <f>IF(Q286=Q285,R285+IF(COUNTIFS($G:$G,Q285&amp;"_"&amp;R285)=COUNTIFS(Q$2:Q285,Q285,R$2:R285,R285),1,0),1)</f>
        <v>1</v>
      </c>
      <c r="S286" s="55">
        <f t="shared" si="20"/>
        <v>0</v>
      </c>
      <c r="T286" s="55" t="str">
        <f t="shared" si="18"/>
        <v>Surskit</v>
      </c>
    </row>
    <row r="287" spans="1:20" x14ac:dyDescent="0.25">
      <c r="A287" s="53">
        <v>286</v>
      </c>
      <c r="B287" s="53" t="s">
        <v>487</v>
      </c>
      <c r="C287" s="53" t="s">
        <v>486</v>
      </c>
      <c r="D287" s="53" t="s">
        <v>19</v>
      </c>
      <c r="E287" s="53">
        <v>142</v>
      </c>
      <c r="F287" s="88">
        <f t="shared" si="16"/>
        <v>2</v>
      </c>
      <c r="G287" t="str">
        <f t="shared" si="17"/>
        <v>142_2</v>
      </c>
      <c r="H287" t="str">
        <f>IF(COUNTIFS($G:$G,G287)=1,G287,G287&amp;"-"&amp;COUNTIFS(G$2:G287,G287))</f>
        <v>142_2</v>
      </c>
      <c r="I287" s="92">
        <v>155</v>
      </c>
      <c r="J287" s="92">
        <v>74</v>
      </c>
      <c r="K287" s="92">
        <v>110</v>
      </c>
      <c r="L287" s="53" t="s">
        <v>21</v>
      </c>
      <c r="M287" s="53" t="s">
        <v>90</v>
      </c>
      <c r="N287" s="53">
        <v>0</v>
      </c>
      <c r="O287" s="87"/>
      <c r="Q287" s="55">
        <f>IF(COUNTIFS(Q$2:Q286,Q286)=COUNTIFS($E:$E,Q286),1,0)+Q286</f>
        <v>141</v>
      </c>
      <c r="R287" s="56">
        <f>IF(Q287=Q286,R286+IF(COUNTIFS($G:$G,Q286&amp;"_"&amp;R286)=COUNTIFS(Q$2:Q286,Q286,R$2:R286,R286),1,0),1)</f>
        <v>2</v>
      </c>
      <c r="S287" s="55">
        <f t="shared" si="20"/>
        <v>0</v>
      </c>
      <c r="T287" s="55" t="str">
        <f t="shared" si="18"/>
        <v>Masquerain</v>
      </c>
    </row>
    <row r="288" spans="1:20" x14ac:dyDescent="0.25">
      <c r="A288" s="53">
        <v>287</v>
      </c>
      <c r="B288" s="53" t="s">
        <v>488</v>
      </c>
      <c r="C288" s="53" t="s">
        <v>19</v>
      </c>
      <c r="D288" s="53" t="s">
        <v>489</v>
      </c>
      <c r="E288" s="53">
        <v>143</v>
      </c>
      <c r="F288" s="88">
        <f t="shared" si="16"/>
        <v>1</v>
      </c>
      <c r="G288" t="str">
        <f t="shared" si="17"/>
        <v>143_1</v>
      </c>
      <c r="H288" t="str">
        <f>IF(COUNTIFS($G:$G,G288)=1,G288,G288&amp;"-"&amp;COUNTIFS(G$2:G288,G288))</f>
        <v>143_1</v>
      </c>
      <c r="I288" s="92">
        <v>155</v>
      </c>
      <c r="J288" s="92">
        <v>241</v>
      </c>
      <c r="K288" s="92">
        <v>144</v>
      </c>
      <c r="L288" s="53" t="s">
        <v>42</v>
      </c>
      <c r="M288" s="53" t="s">
        <v>19</v>
      </c>
      <c r="N288" s="53">
        <v>25</v>
      </c>
      <c r="O288" s="87"/>
      <c r="Q288" s="55">
        <f>IF(COUNTIFS(Q$2:Q287,Q287)=COUNTIFS($E:$E,Q287),1,0)+Q287</f>
        <v>142</v>
      </c>
      <c r="R288" s="56">
        <f>IF(Q288=Q287,R287+IF(COUNTIFS($G:$G,Q287&amp;"_"&amp;R287)=COUNTIFS(Q$2:Q287,Q287,R$2:R287,R287),1,0),1)</f>
        <v>1</v>
      </c>
      <c r="S288" s="55">
        <f t="shared" si="20"/>
        <v>0</v>
      </c>
      <c r="T288" s="55" t="str">
        <f t="shared" si="18"/>
        <v>Shroomish</v>
      </c>
    </row>
    <row r="289" spans="1:20" x14ac:dyDescent="0.25">
      <c r="A289" s="53">
        <v>288</v>
      </c>
      <c r="B289" s="53" t="s">
        <v>489</v>
      </c>
      <c r="C289" s="53" t="s">
        <v>488</v>
      </c>
      <c r="D289" s="53" t="s">
        <v>490</v>
      </c>
      <c r="E289" s="53">
        <v>143</v>
      </c>
      <c r="F289" s="88">
        <f t="shared" si="16"/>
        <v>2</v>
      </c>
      <c r="G289" t="str">
        <f t="shared" si="17"/>
        <v>143_2</v>
      </c>
      <c r="H289" t="str">
        <f>IF(COUNTIFS($G:$G,G289)=1,G289,G289&amp;"-"&amp;COUNTIFS(G$2:G289,G289))</f>
        <v>143_2</v>
      </c>
      <c r="I289" s="92">
        <v>155</v>
      </c>
      <c r="J289" s="92">
        <v>104</v>
      </c>
      <c r="K289" s="92">
        <v>92</v>
      </c>
      <c r="L289" s="53" t="s">
        <v>42</v>
      </c>
      <c r="M289" s="53" t="s">
        <v>19</v>
      </c>
      <c r="N289" s="53">
        <v>100</v>
      </c>
      <c r="O289" s="87"/>
      <c r="Q289" s="55">
        <f>IF(COUNTIFS(Q$2:Q288,Q288)=COUNTIFS($E:$E,Q288),1,0)+Q288</f>
        <v>142</v>
      </c>
      <c r="R289" s="56">
        <f>IF(Q289=Q288,R288+IF(COUNTIFS($G:$G,Q288&amp;"_"&amp;R288)=COUNTIFS(Q$2:Q288,Q288,R$2:R288,R288),1,0),1)</f>
        <v>2</v>
      </c>
      <c r="S289" s="55">
        <f t="shared" si="20"/>
        <v>0</v>
      </c>
      <c r="T289" s="55" t="str">
        <f t="shared" si="18"/>
        <v>Breloom</v>
      </c>
    </row>
    <row r="290" spans="1:20" x14ac:dyDescent="0.25">
      <c r="A290" s="53">
        <v>289</v>
      </c>
      <c r="B290" s="53" t="s">
        <v>490</v>
      </c>
      <c r="C290" s="53" t="s">
        <v>489</v>
      </c>
      <c r="D290" s="53" t="s">
        <v>19</v>
      </c>
      <c r="E290" s="53">
        <v>143</v>
      </c>
      <c r="F290" s="88">
        <f t="shared" si="16"/>
        <v>3</v>
      </c>
      <c r="G290" t="str">
        <f t="shared" si="17"/>
        <v>143_3</v>
      </c>
      <c r="H290" t="str">
        <f>IF(COUNTIFS($G:$G,G290)=1,G290,G290&amp;"-"&amp;COUNTIFS(G$2:G290,G290))</f>
        <v>143_3</v>
      </c>
      <c r="I290" s="92">
        <v>190</v>
      </c>
      <c r="J290" s="92">
        <v>159</v>
      </c>
      <c r="K290" s="92">
        <v>145</v>
      </c>
      <c r="L290" s="53" t="s">
        <v>42</v>
      </c>
      <c r="M290" s="53" t="s">
        <v>19</v>
      </c>
      <c r="N290" s="53">
        <v>0</v>
      </c>
      <c r="O290" s="87"/>
      <c r="Q290" s="55">
        <f>IF(COUNTIFS(Q$2:Q289,Q289)=COUNTIFS($E:$E,Q289),1,0)+Q289</f>
        <v>143</v>
      </c>
      <c r="R290" s="56">
        <f>IF(Q290=Q289,R289+IF(COUNTIFS($G:$G,Q289&amp;"_"&amp;R289)=COUNTIFS(Q$2:Q289,Q289,R$2:R289,R289),1,0),1)</f>
        <v>1</v>
      </c>
      <c r="S290" s="55">
        <f t="shared" si="20"/>
        <v>0</v>
      </c>
      <c r="T290" s="55" t="str">
        <f t="shared" si="18"/>
        <v>Slakoth</v>
      </c>
    </row>
    <row r="291" spans="1:20" x14ac:dyDescent="0.25">
      <c r="A291" s="53">
        <v>290</v>
      </c>
      <c r="B291" s="53" t="s">
        <v>491</v>
      </c>
      <c r="C291" s="53" t="s">
        <v>19</v>
      </c>
      <c r="D291" s="53" t="s">
        <v>492</v>
      </c>
      <c r="E291" s="53">
        <v>144</v>
      </c>
      <c r="F291" s="88">
        <f t="shared" si="16"/>
        <v>1</v>
      </c>
      <c r="G291" t="str">
        <f t="shared" si="17"/>
        <v>144_1</v>
      </c>
      <c r="H291" t="str">
        <f>IF(COUNTIFS($G:$G,G291)=1,G291,G291&amp;"-"&amp;COUNTIFS(G$2:G291,G291))</f>
        <v>144_1</v>
      </c>
      <c r="I291" s="92">
        <v>284</v>
      </c>
      <c r="J291" s="92">
        <v>290</v>
      </c>
      <c r="K291" s="92">
        <v>166</v>
      </c>
      <c r="L291" s="53" t="s">
        <v>35</v>
      </c>
      <c r="M291" s="53" t="s">
        <v>56</v>
      </c>
      <c r="N291" s="53">
        <v>50</v>
      </c>
      <c r="O291" s="87"/>
      <c r="Q291" s="55">
        <f>IF(COUNTIFS(Q$2:Q290,Q290)=COUNTIFS($E:$E,Q290),1,0)+Q290</f>
        <v>143</v>
      </c>
      <c r="R291" s="56">
        <f>IF(Q291=Q290,R290+IF(COUNTIFS($G:$G,Q290&amp;"_"&amp;R290)=COUNTIFS(Q$2:Q290,Q290,R$2:R290,R290),1,0),1)</f>
        <v>2</v>
      </c>
      <c r="S291" s="55">
        <f t="shared" si="20"/>
        <v>0</v>
      </c>
      <c r="T291" s="55" t="str">
        <f t="shared" si="18"/>
        <v>Vigoroth</v>
      </c>
    </row>
    <row r="292" spans="1:20" x14ac:dyDescent="0.25">
      <c r="A292" s="53">
        <v>291</v>
      </c>
      <c r="B292" s="53" t="s">
        <v>492</v>
      </c>
      <c r="C292" s="53" t="s">
        <v>491</v>
      </c>
      <c r="D292" s="53"/>
      <c r="E292" s="53">
        <v>144</v>
      </c>
      <c r="F292" s="88">
        <f t="shared" si="16"/>
        <v>2</v>
      </c>
      <c r="G292" t="str">
        <f t="shared" si="17"/>
        <v>144_2</v>
      </c>
      <c r="H292" t="str">
        <f>IF(COUNTIFS($G:$G,G292)=1,G292,G292&amp;"-"&amp;COUNTIFS(G$2:G292,G292))</f>
        <v>144_2-1</v>
      </c>
      <c r="I292" s="92">
        <v>104</v>
      </c>
      <c r="J292" s="92">
        <v>80</v>
      </c>
      <c r="K292" s="92">
        <v>126</v>
      </c>
      <c r="L292" s="53" t="s">
        <v>35</v>
      </c>
      <c r="M292" s="53" t="s">
        <v>28</v>
      </c>
      <c r="N292" s="53">
        <v>0</v>
      </c>
      <c r="O292" s="87"/>
      <c r="Q292" s="55">
        <f>IF(COUNTIFS(Q$2:Q291,Q291)=COUNTIFS($E:$E,Q291),1,0)+Q291</f>
        <v>143</v>
      </c>
      <c r="R292" s="56">
        <f>IF(Q292=Q291,R291+IF(COUNTIFS($G:$G,Q291&amp;"_"&amp;R291)=COUNTIFS(Q$2:Q291,Q291,R$2:R291,R291),1,0),1)</f>
        <v>3</v>
      </c>
      <c r="S292" s="55">
        <f t="shared" si="20"/>
        <v>0</v>
      </c>
      <c r="T292" s="55" t="str">
        <f t="shared" si="18"/>
        <v>Slaking</v>
      </c>
    </row>
    <row r="293" spans="1:20" x14ac:dyDescent="0.25">
      <c r="A293" s="53">
        <v>292</v>
      </c>
      <c r="B293" s="53" t="s">
        <v>493</v>
      </c>
      <c r="C293" s="53" t="s">
        <v>491</v>
      </c>
      <c r="D293" s="53" t="s">
        <v>19</v>
      </c>
      <c r="E293" s="53">
        <v>144</v>
      </c>
      <c r="F293" s="88">
        <f t="shared" si="16"/>
        <v>2</v>
      </c>
      <c r="G293" t="str">
        <f t="shared" si="17"/>
        <v>144_2</v>
      </c>
      <c r="H293" t="str">
        <f>IF(COUNTIFS($G:$G,G293)=1,G293,G293&amp;"-"&amp;COUNTIFS(G$2:G293,G293))</f>
        <v>144_2-2</v>
      </c>
      <c r="I293" s="92">
        <v>156</v>
      </c>
      <c r="J293" s="92">
        <v>199</v>
      </c>
      <c r="K293" s="92">
        <v>112</v>
      </c>
      <c r="L293" s="53" t="s">
        <v>35</v>
      </c>
      <c r="M293" s="53" t="s">
        <v>131</v>
      </c>
      <c r="N293" s="53">
        <v>0</v>
      </c>
      <c r="O293" s="87"/>
      <c r="Q293" s="55">
        <f>IF(COUNTIFS(Q$2:Q292,Q292)=COUNTIFS($E:$E,Q292),1,0)+Q292</f>
        <v>144</v>
      </c>
      <c r="R293" s="56">
        <f>IF(Q293=Q292,R292+IF(COUNTIFS($G:$G,Q292&amp;"_"&amp;R292)=COUNTIFS(Q$2:Q292,Q292,R$2:R292,R292),1,0),1)</f>
        <v>1</v>
      </c>
      <c r="S293" s="55">
        <f t="shared" si="20"/>
        <v>0</v>
      </c>
      <c r="T293" s="55" t="str">
        <f t="shared" si="18"/>
        <v>Nincada</v>
      </c>
    </row>
    <row r="294" spans="1:20" x14ac:dyDescent="0.25">
      <c r="A294" s="53">
        <v>293</v>
      </c>
      <c r="B294" s="53" t="s">
        <v>494</v>
      </c>
      <c r="C294" s="53" t="s">
        <v>19</v>
      </c>
      <c r="D294" s="53" t="s">
        <v>495</v>
      </c>
      <c r="E294" s="53">
        <v>145</v>
      </c>
      <c r="F294" s="88">
        <f t="shared" si="16"/>
        <v>1</v>
      </c>
      <c r="G294" t="str">
        <f t="shared" si="17"/>
        <v>145_1</v>
      </c>
      <c r="H294" t="str">
        <f>IF(COUNTIFS($G:$G,G294)=1,G294,G294&amp;"-"&amp;COUNTIFS(G$2:G294,G294))</f>
        <v>145_1</v>
      </c>
      <c r="I294" s="92">
        <v>1</v>
      </c>
      <c r="J294" s="92">
        <v>153</v>
      </c>
      <c r="K294" s="92">
        <v>73</v>
      </c>
      <c r="L294" s="53" t="s">
        <v>42</v>
      </c>
      <c r="M294" s="53" t="s">
        <v>19</v>
      </c>
      <c r="N294" s="53">
        <v>12</v>
      </c>
      <c r="O294" s="87"/>
      <c r="Q294" s="55">
        <f>IF(COUNTIFS(Q$2:Q293,Q293)=COUNTIFS($E:$E,Q293),1,0)+Q293</f>
        <v>144</v>
      </c>
      <c r="R294" s="56">
        <f>IF(Q294=Q293,R293+IF(COUNTIFS($G:$G,Q293&amp;"_"&amp;R293)=COUNTIFS(Q$2:Q293,Q293,R$2:R293,R293),1,0),1)</f>
        <v>2</v>
      </c>
      <c r="S294" s="55">
        <f t="shared" si="20"/>
        <v>1</v>
      </c>
      <c r="T294" s="55" t="str">
        <f t="shared" si="18"/>
        <v>Ninjask</v>
      </c>
    </row>
    <row r="295" spans="1:20" x14ac:dyDescent="0.25">
      <c r="A295" s="53">
        <v>294</v>
      </c>
      <c r="B295" s="53" t="s">
        <v>495</v>
      </c>
      <c r="C295" s="53" t="s">
        <v>494</v>
      </c>
      <c r="D295" s="53" t="s">
        <v>496</v>
      </c>
      <c r="E295" s="53">
        <v>145</v>
      </c>
      <c r="F295" s="88">
        <f t="shared" si="16"/>
        <v>2</v>
      </c>
      <c r="G295" t="str">
        <f t="shared" si="17"/>
        <v>145_2</v>
      </c>
      <c r="H295" t="str">
        <f>IF(COUNTIFS($G:$G,G295)=1,G295,G295&amp;"-"&amp;COUNTIFS(G$2:G295,G295))</f>
        <v>145_2</v>
      </c>
      <c r="I295" s="92">
        <v>162</v>
      </c>
      <c r="J295" s="92">
        <v>92</v>
      </c>
      <c r="K295" s="92">
        <v>42</v>
      </c>
      <c r="L295" s="53" t="s">
        <v>42</v>
      </c>
      <c r="M295" s="53" t="s">
        <v>19</v>
      </c>
      <c r="N295" s="53">
        <v>50</v>
      </c>
      <c r="O295" s="87"/>
      <c r="Q295" s="55">
        <f>IF(COUNTIFS(Q$2:Q294,Q294)=COUNTIFS($E:$E,Q294),1,0)+Q294</f>
        <v>144</v>
      </c>
      <c r="R295" s="56">
        <f>IF(Q295=Q294,R294+IF(COUNTIFS($G:$G,Q294&amp;"_"&amp;R294)=COUNTIFS(Q$2:Q294,Q294,R$2:R294,R294),1,0),1)</f>
        <v>2</v>
      </c>
      <c r="S295" s="55">
        <f t="shared" si="20"/>
        <v>2</v>
      </c>
      <c r="T295" s="55" t="str">
        <f t="shared" si="18"/>
        <v>Shedinja</v>
      </c>
    </row>
    <row r="296" spans="1:20" x14ac:dyDescent="0.25">
      <c r="A296" s="53">
        <v>295</v>
      </c>
      <c r="B296" s="53" t="s">
        <v>496</v>
      </c>
      <c r="C296" s="53" t="s">
        <v>495</v>
      </c>
      <c r="D296" s="53" t="s">
        <v>19</v>
      </c>
      <c r="E296" s="53">
        <v>145</v>
      </c>
      <c r="F296" s="88">
        <f t="shared" si="16"/>
        <v>3</v>
      </c>
      <c r="G296" t="str">
        <f t="shared" si="17"/>
        <v>145_3</v>
      </c>
      <c r="H296" t="str">
        <f>IF(COUNTIFS($G:$G,G296)=1,G296,G296&amp;"-"&amp;COUNTIFS(G$2:G296,G296))</f>
        <v>145_3</v>
      </c>
      <c r="I296" s="92">
        <v>197</v>
      </c>
      <c r="J296" s="92">
        <v>134</v>
      </c>
      <c r="K296" s="92">
        <v>81</v>
      </c>
      <c r="L296" s="53" t="s">
        <v>42</v>
      </c>
      <c r="M296" s="53" t="s">
        <v>19</v>
      </c>
      <c r="N296" s="53">
        <v>0</v>
      </c>
      <c r="O296" s="87"/>
      <c r="Q296" s="55">
        <f>IF(COUNTIFS(Q$2:Q295,Q295)=COUNTIFS($E:$E,Q295),1,0)+Q295</f>
        <v>145</v>
      </c>
      <c r="R296" s="56">
        <f>IF(Q296=Q295,R295+IF(COUNTIFS($G:$G,Q295&amp;"_"&amp;R295)=COUNTIFS(Q$2:Q295,Q295,R$2:R295,R295),1,0),1)</f>
        <v>1</v>
      </c>
      <c r="S296" s="55">
        <f t="shared" si="20"/>
        <v>0</v>
      </c>
      <c r="T296" s="55" t="str">
        <f t="shared" si="18"/>
        <v>Whismur</v>
      </c>
    </row>
    <row r="297" spans="1:20" x14ac:dyDescent="0.25">
      <c r="A297" s="53">
        <v>296</v>
      </c>
      <c r="B297" s="53" t="s">
        <v>497</v>
      </c>
      <c r="C297" s="53" t="s">
        <v>19</v>
      </c>
      <c r="D297" s="53" t="s">
        <v>498</v>
      </c>
      <c r="E297" s="53">
        <v>146</v>
      </c>
      <c r="F297" s="88">
        <f t="shared" si="16"/>
        <v>1</v>
      </c>
      <c r="G297" t="str">
        <f t="shared" si="17"/>
        <v>146_1</v>
      </c>
      <c r="H297" t="str">
        <f>IF(COUNTIFS($G:$G,G297)=1,G297,G297&amp;"-"&amp;COUNTIFS(G$2:G297,G297))</f>
        <v>146_1</v>
      </c>
      <c r="I297" s="92">
        <v>232</v>
      </c>
      <c r="J297" s="92">
        <v>179</v>
      </c>
      <c r="K297" s="92">
        <v>137</v>
      </c>
      <c r="L297" s="53" t="s">
        <v>90</v>
      </c>
      <c r="M297" s="53" t="s">
        <v>19</v>
      </c>
      <c r="N297" s="53">
        <v>50</v>
      </c>
      <c r="O297" s="87"/>
      <c r="Q297" s="55">
        <f>IF(COUNTIFS(Q$2:Q296,Q296)=COUNTIFS($E:$E,Q296),1,0)+Q296</f>
        <v>145</v>
      </c>
      <c r="R297" s="56">
        <f>IF(Q297=Q296,R296+IF(COUNTIFS($G:$G,Q296&amp;"_"&amp;R296)=COUNTIFS(Q$2:Q296,Q296,R$2:R296,R296),1,0),1)</f>
        <v>2</v>
      </c>
      <c r="S297" s="55">
        <f t="shared" si="20"/>
        <v>0</v>
      </c>
      <c r="T297" s="55" t="str">
        <f t="shared" si="18"/>
        <v>Loudred</v>
      </c>
    </row>
    <row r="298" spans="1:20" x14ac:dyDescent="0.25">
      <c r="A298" s="53">
        <v>297</v>
      </c>
      <c r="B298" s="53" t="s">
        <v>498</v>
      </c>
      <c r="C298" s="53" t="s">
        <v>497</v>
      </c>
      <c r="D298" s="53"/>
      <c r="E298" s="53">
        <v>146</v>
      </c>
      <c r="F298" s="88">
        <f t="shared" si="16"/>
        <v>2</v>
      </c>
      <c r="G298" t="str">
        <f t="shared" si="17"/>
        <v>146_2</v>
      </c>
      <c r="H298" t="str">
        <f>IF(COUNTIFS($G:$G,G298)=1,G298,G298&amp;"-"&amp;COUNTIFS(G$2:G298,G298))</f>
        <v>146_2</v>
      </c>
      <c r="I298" s="92">
        <v>176</v>
      </c>
      <c r="J298" s="92">
        <v>99</v>
      </c>
      <c r="K298" s="92">
        <v>54</v>
      </c>
      <c r="L298" s="53" t="s">
        <v>90</v>
      </c>
      <c r="M298" s="53" t="s">
        <v>19</v>
      </c>
      <c r="N298" s="53">
        <v>0</v>
      </c>
      <c r="O298" s="87"/>
      <c r="Q298" s="55">
        <f>IF(COUNTIFS(Q$2:Q297,Q297)=COUNTIFS($E:$E,Q297),1,0)+Q297</f>
        <v>145</v>
      </c>
      <c r="R298" s="56">
        <f>IF(Q298=Q297,R297+IF(COUNTIFS($G:$G,Q297&amp;"_"&amp;R297)=COUNTIFS(Q$2:Q297,Q297,R$2:R297,R297),1,0),1)</f>
        <v>3</v>
      </c>
      <c r="S298" s="55">
        <f t="shared" si="20"/>
        <v>0</v>
      </c>
      <c r="T298" s="55" t="str">
        <f t="shared" si="18"/>
        <v>Exploud</v>
      </c>
    </row>
    <row r="299" spans="1:20" x14ac:dyDescent="0.25">
      <c r="A299" s="53">
        <v>298</v>
      </c>
      <c r="B299" s="53" t="s">
        <v>499</v>
      </c>
      <c r="C299" s="53"/>
      <c r="D299" s="53" t="s">
        <v>225</v>
      </c>
      <c r="E299" s="53">
        <v>89</v>
      </c>
      <c r="F299" s="88">
        <f t="shared" si="16"/>
        <v>1</v>
      </c>
      <c r="G299" t="str">
        <f t="shared" si="17"/>
        <v>89_1</v>
      </c>
      <c r="H299" t="str">
        <f>IF(COUNTIFS($G:$G,G299)=1,G299,G299&amp;"-"&amp;COUNTIFS(G$2:G299,G299))</f>
        <v>89_1</v>
      </c>
      <c r="I299" s="92">
        <v>302</v>
      </c>
      <c r="J299" s="92">
        <v>209</v>
      </c>
      <c r="K299" s="92">
        <v>114</v>
      </c>
      <c r="L299" s="53" t="s">
        <v>42</v>
      </c>
      <c r="M299" s="53" t="s">
        <v>66</v>
      </c>
      <c r="N299" s="53">
        <v>25</v>
      </c>
      <c r="O299" s="87"/>
      <c r="Q299" s="55">
        <f>IF(COUNTIFS(Q$2:Q298,Q298)=COUNTIFS($E:$E,Q298),1,0)+Q298</f>
        <v>146</v>
      </c>
      <c r="R299" s="56">
        <f>IF(Q299=Q298,R298+IF(COUNTIFS($G:$G,Q298&amp;"_"&amp;R298)=COUNTIFS(Q$2:Q298,Q298,R$2:R298,R298),1,0),1)</f>
        <v>1</v>
      </c>
      <c r="S299" s="55">
        <f t="shared" si="20"/>
        <v>0</v>
      </c>
      <c r="T299" s="55" t="str">
        <f t="shared" si="18"/>
        <v>Makuhita</v>
      </c>
    </row>
    <row r="300" spans="1:20" x14ac:dyDescent="0.25">
      <c r="A300" s="53">
        <v>299</v>
      </c>
      <c r="B300" s="53" t="s">
        <v>500</v>
      </c>
      <c r="C300" s="53" t="s">
        <v>19</v>
      </c>
      <c r="D300" s="53"/>
      <c r="E300" s="53">
        <v>147</v>
      </c>
      <c r="F300" s="88">
        <f t="shared" si="16"/>
        <v>1</v>
      </c>
      <c r="G300" t="str">
        <f t="shared" si="17"/>
        <v>147_1</v>
      </c>
      <c r="H300" t="str">
        <f>IF(COUNTIFS($G:$G,G300)=1,G300,G300&amp;"-"&amp;COUNTIFS(G$2:G300,G300))</f>
        <v>147_1</v>
      </c>
      <c r="I300" s="92">
        <v>137</v>
      </c>
      <c r="J300" s="92">
        <v>36</v>
      </c>
      <c r="K300" s="92">
        <v>71</v>
      </c>
      <c r="L300" s="53" t="s">
        <v>110</v>
      </c>
      <c r="M300" s="53" t="s">
        <v>19</v>
      </c>
      <c r="N300" s="53">
        <v>0</v>
      </c>
      <c r="O300" s="87"/>
      <c r="Q300" s="55">
        <f>IF(COUNTIFS(Q$2:Q299,Q299)=COUNTIFS($E:$E,Q299),1,0)+Q299</f>
        <v>146</v>
      </c>
      <c r="R300" s="56">
        <f>IF(Q300=Q299,R299+IF(COUNTIFS($G:$G,Q299&amp;"_"&amp;R299)=COUNTIFS(Q$2:Q299,Q299,R$2:R299,R299),1,0),1)</f>
        <v>2</v>
      </c>
      <c r="S300" s="55">
        <f t="shared" si="20"/>
        <v>0</v>
      </c>
      <c r="T300" s="55" t="str">
        <f t="shared" si="18"/>
        <v>Hariyama</v>
      </c>
    </row>
    <row r="301" spans="1:20" x14ac:dyDescent="0.25">
      <c r="A301" s="53">
        <v>300</v>
      </c>
      <c r="B301" s="53" t="s">
        <v>501</v>
      </c>
      <c r="C301" s="53" t="s">
        <v>19</v>
      </c>
      <c r="D301" s="53" t="s">
        <v>502</v>
      </c>
      <c r="E301" s="53">
        <v>148</v>
      </c>
      <c r="F301" s="88">
        <f t="shared" si="16"/>
        <v>1</v>
      </c>
      <c r="G301" t="str">
        <f t="shared" si="17"/>
        <v>148_1</v>
      </c>
      <c r="H301" t="str">
        <f>IF(COUNTIFS($G:$G,G301)=1,G301,G301&amp;"-"&amp;COUNTIFS(G$2:G301,G301))</f>
        <v>148_1</v>
      </c>
      <c r="I301" s="92">
        <v>102</v>
      </c>
      <c r="J301" s="92">
        <v>82</v>
      </c>
      <c r="K301" s="92">
        <v>215</v>
      </c>
      <c r="L301" s="53" t="s">
        <v>42</v>
      </c>
      <c r="M301" s="53" t="s">
        <v>19</v>
      </c>
      <c r="N301" s="53">
        <v>50</v>
      </c>
      <c r="O301" s="87"/>
      <c r="Q301" s="55">
        <f>IF(COUNTIFS(Q$2:Q300,Q300)=COUNTIFS($E:$E,Q300),1,0)+Q300</f>
        <v>147</v>
      </c>
      <c r="R301" s="56">
        <f>IF(Q301=Q300,R300+IF(COUNTIFS($G:$G,Q300&amp;"_"&amp;R300)=COUNTIFS(Q$2:Q300,Q300,R$2:R300,R300),1,0),1)</f>
        <v>1</v>
      </c>
      <c r="S301" s="55">
        <f t="shared" si="20"/>
        <v>0</v>
      </c>
      <c r="T301" s="55" t="str">
        <f t="shared" si="18"/>
        <v>Nosepass</v>
      </c>
    </row>
    <row r="302" spans="1:20" x14ac:dyDescent="0.25">
      <c r="A302" s="53">
        <v>301</v>
      </c>
      <c r="B302" s="53" t="s">
        <v>502</v>
      </c>
      <c r="C302" s="53" t="s">
        <v>501</v>
      </c>
      <c r="D302" s="53" t="s">
        <v>19</v>
      </c>
      <c r="E302" s="53">
        <v>148</v>
      </c>
      <c r="F302" s="88">
        <f t="shared" si="16"/>
        <v>2</v>
      </c>
      <c r="G302" t="str">
        <f t="shared" si="17"/>
        <v>148_2</v>
      </c>
      <c r="H302" t="str">
        <f>IF(COUNTIFS($G:$G,G302)=1,G302,G302&amp;"-"&amp;COUNTIFS(G$2:G302,G302))</f>
        <v>148_2</v>
      </c>
      <c r="I302" s="92">
        <v>137</v>
      </c>
      <c r="J302" s="92">
        <v>84</v>
      </c>
      <c r="K302" s="92">
        <v>79</v>
      </c>
      <c r="L302" s="53" t="s">
        <v>42</v>
      </c>
      <c r="M302" s="53" t="s">
        <v>19</v>
      </c>
      <c r="N302" s="53">
        <v>0</v>
      </c>
      <c r="O302" s="87"/>
      <c r="Q302" s="55">
        <f>IF(COUNTIFS(Q$2:Q301,Q301)=COUNTIFS($E:$E,Q301),1,0)+Q301</f>
        <v>148</v>
      </c>
      <c r="R302" s="56">
        <f>IF(Q302=Q301,R301+IF(COUNTIFS($G:$G,Q301&amp;"_"&amp;R301)=COUNTIFS(Q$2:Q301,Q301,R$2:R301,R301),1,0),1)</f>
        <v>1</v>
      </c>
      <c r="S302" s="55">
        <f t="shared" si="20"/>
        <v>0</v>
      </c>
      <c r="T302" s="55" t="str">
        <f t="shared" si="18"/>
        <v>Skitty</v>
      </c>
    </row>
    <row r="303" spans="1:20" x14ac:dyDescent="0.25">
      <c r="A303" s="53">
        <v>302</v>
      </c>
      <c r="B303" s="53" t="s">
        <v>503</v>
      </c>
      <c r="C303" s="53" t="s">
        <v>19</v>
      </c>
      <c r="D303" s="53" t="s">
        <v>19</v>
      </c>
      <c r="E303" s="53">
        <v>149</v>
      </c>
      <c r="F303" s="88">
        <f t="shared" si="16"/>
        <v>1</v>
      </c>
      <c r="G303" t="str">
        <f t="shared" si="17"/>
        <v>149_1</v>
      </c>
      <c r="H303" t="str">
        <f>IF(COUNTIFS($G:$G,G303)=1,G303,G303&amp;"-"&amp;COUNTIFS(G$2:G303,G303))</f>
        <v>149_1</v>
      </c>
      <c r="I303" s="92">
        <v>172</v>
      </c>
      <c r="J303" s="92">
        <v>132</v>
      </c>
      <c r="K303" s="92">
        <v>127</v>
      </c>
      <c r="L303" s="53" t="s">
        <v>240</v>
      </c>
      <c r="M303" s="53" t="s">
        <v>131</v>
      </c>
      <c r="N303" s="53">
        <v>0</v>
      </c>
      <c r="O303" s="87"/>
      <c r="Q303" s="55">
        <f>IF(COUNTIFS(Q$2:Q302,Q302)=COUNTIFS($E:$E,Q302),1,0)+Q302</f>
        <v>148</v>
      </c>
      <c r="R303" s="56">
        <f>IF(Q303=Q302,R302+IF(COUNTIFS($G:$G,Q302&amp;"_"&amp;R302)=COUNTIFS(Q$2:Q302,Q302,R$2:R302,R302),1,0),1)</f>
        <v>2</v>
      </c>
      <c r="S303" s="55">
        <f t="shared" si="20"/>
        <v>0</v>
      </c>
      <c r="T303" s="55" t="str">
        <f t="shared" si="18"/>
        <v>Delcatty</v>
      </c>
    </row>
    <row r="304" spans="1:20" x14ac:dyDescent="0.25">
      <c r="A304" s="53">
        <v>303</v>
      </c>
      <c r="B304" s="53" t="s">
        <v>504</v>
      </c>
      <c r="C304" s="53" t="s">
        <v>19</v>
      </c>
      <c r="D304" s="53" t="s">
        <v>19</v>
      </c>
      <c r="E304" s="53">
        <v>150</v>
      </c>
      <c r="F304" s="88">
        <f t="shared" si="16"/>
        <v>1</v>
      </c>
      <c r="G304" t="str">
        <f t="shared" si="17"/>
        <v>150_1</v>
      </c>
      <c r="H304" t="str">
        <f>IF(COUNTIFS($G:$G,G304)=1,G304,G304&amp;"-"&amp;COUNTIFS(G$2:G304,G304))</f>
        <v>150_1</v>
      </c>
      <c r="I304" s="92">
        <v>137</v>
      </c>
      <c r="J304" s="92">
        <v>141</v>
      </c>
      <c r="K304" s="92">
        <v>136</v>
      </c>
      <c r="L304" s="53" t="s">
        <v>118</v>
      </c>
      <c r="M304" s="53" t="s">
        <v>66</v>
      </c>
      <c r="N304" s="53">
        <v>0</v>
      </c>
      <c r="O304" s="87"/>
      <c r="Q304" s="55">
        <f>IF(COUNTIFS(Q$2:Q303,Q303)=COUNTIFS($E:$E,Q303),1,0)+Q303</f>
        <v>149</v>
      </c>
      <c r="R304" s="56">
        <f>IF(Q304=Q303,R303+IF(COUNTIFS($G:$G,Q303&amp;"_"&amp;R303)=COUNTIFS(Q$2:Q303,Q303,R$2:R303,R303),1,0),1)</f>
        <v>1</v>
      </c>
      <c r="S304" s="55">
        <f t="shared" si="20"/>
        <v>0</v>
      </c>
      <c r="T304" s="55" t="str">
        <f t="shared" si="18"/>
        <v>Sableye</v>
      </c>
    </row>
    <row r="305" spans="1:20" x14ac:dyDescent="0.25">
      <c r="A305" s="53">
        <v>304</v>
      </c>
      <c r="B305" s="53" t="s">
        <v>505</v>
      </c>
      <c r="C305" s="53" t="s">
        <v>19</v>
      </c>
      <c r="D305" s="53" t="s">
        <v>506</v>
      </c>
      <c r="E305" s="53">
        <v>151</v>
      </c>
      <c r="F305" s="88">
        <f t="shared" si="16"/>
        <v>1</v>
      </c>
      <c r="G305" t="str">
        <f t="shared" si="17"/>
        <v>151_1</v>
      </c>
      <c r="H305" t="str">
        <f>IF(COUNTIFS($G:$G,G305)=1,G305,G305&amp;"-"&amp;COUNTIFS(G$2:G305,G305))</f>
        <v>151_1</v>
      </c>
      <c r="I305" s="92">
        <v>137</v>
      </c>
      <c r="J305" s="92">
        <v>155</v>
      </c>
      <c r="K305" s="92">
        <v>141</v>
      </c>
      <c r="L305" s="53" t="s">
        <v>118</v>
      </c>
      <c r="M305" s="53" t="s">
        <v>110</v>
      </c>
      <c r="N305" s="53">
        <v>25</v>
      </c>
      <c r="O305" s="87"/>
      <c r="Q305" s="55">
        <f>IF(COUNTIFS(Q$2:Q304,Q304)=COUNTIFS($E:$E,Q304),1,0)+Q304</f>
        <v>150</v>
      </c>
      <c r="R305" s="56">
        <f>IF(Q305=Q304,R304+IF(COUNTIFS($G:$G,Q304&amp;"_"&amp;R304)=COUNTIFS(Q$2:Q304,Q304,R$2:R304,R304),1,0),1)</f>
        <v>1</v>
      </c>
      <c r="S305" s="55">
        <f t="shared" si="20"/>
        <v>0</v>
      </c>
      <c r="T305" s="55" t="str">
        <f t="shared" si="18"/>
        <v>Mawile</v>
      </c>
    </row>
    <row r="306" spans="1:20" x14ac:dyDescent="0.25">
      <c r="A306" s="53">
        <v>305</v>
      </c>
      <c r="B306" s="53" t="s">
        <v>506</v>
      </c>
      <c r="C306" s="53" t="s">
        <v>505</v>
      </c>
      <c r="D306" s="53" t="s">
        <v>507</v>
      </c>
      <c r="E306" s="53">
        <v>151</v>
      </c>
      <c r="F306" s="88">
        <f t="shared" si="16"/>
        <v>2</v>
      </c>
      <c r="G306" t="str">
        <f t="shared" si="17"/>
        <v>151_2</v>
      </c>
      <c r="H306" t="str">
        <f>IF(COUNTIFS($G:$G,G306)=1,G306,G306&amp;"-"&amp;COUNTIFS(G$2:G306,G306))</f>
        <v>151_2</v>
      </c>
      <c r="I306" s="92">
        <v>137</v>
      </c>
      <c r="J306" s="92">
        <v>121</v>
      </c>
      <c r="K306" s="92">
        <v>141</v>
      </c>
      <c r="L306" s="53" t="s">
        <v>118</v>
      </c>
      <c r="M306" s="53" t="s">
        <v>110</v>
      </c>
      <c r="N306" s="53">
        <v>100</v>
      </c>
      <c r="O306" s="87"/>
      <c r="Q306" s="55">
        <f>IF(COUNTIFS(Q$2:Q305,Q305)=COUNTIFS($E:$E,Q305),1,0)+Q305</f>
        <v>151</v>
      </c>
      <c r="R306" s="56">
        <f>IF(Q306=Q305,R305+IF(COUNTIFS($G:$G,Q305&amp;"_"&amp;R305)=COUNTIFS(Q$2:Q305,Q305,R$2:R305,R305),1,0),1)</f>
        <v>1</v>
      </c>
      <c r="S306" s="55">
        <f t="shared" si="20"/>
        <v>0</v>
      </c>
      <c r="T306" s="55" t="str">
        <f t="shared" si="18"/>
        <v>Aron</v>
      </c>
    </row>
    <row r="307" spans="1:20" x14ac:dyDescent="0.25">
      <c r="A307" s="53">
        <v>306</v>
      </c>
      <c r="B307" s="53" t="s">
        <v>507</v>
      </c>
      <c r="C307" s="53" t="s">
        <v>506</v>
      </c>
      <c r="D307" s="53" t="s">
        <v>19</v>
      </c>
      <c r="E307" s="53">
        <v>151</v>
      </c>
      <c r="F307" s="88">
        <f t="shared" si="16"/>
        <v>3</v>
      </c>
      <c r="G307" t="str">
        <f t="shared" si="17"/>
        <v>151_3</v>
      </c>
      <c r="H307" t="str">
        <f>IF(COUNTIFS($G:$G,G307)=1,G307,G307&amp;"-"&amp;COUNTIFS(G$2:G307,G307))</f>
        <v>151_3</v>
      </c>
      <c r="I307" s="92">
        <v>155</v>
      </c>
      <c r="J307" s="92">
        <v>158</v>
      </c>
      <c r="K307" s="92">
        <v>198</v>
      </c>
      <c r="L307" s="53" t="s">
        <v>118</v>
      </c>
      <c r="M307" s="53" t="s">
        <v>110</v>
      </c>
      <c r="N307" s="53">
        <v>0</v>
      </c>
      <c r="O307" s="87"/>
      <c r="Q307" s="55">
        <f>IF(COUNTIFS(Q$2:Q306,Q306)=COUNTIFS($E:$E,Q306),1,0)+Q306</f>
        <v>151</v>
      </c>
      <c r="R307" s="56">
        <f>IF(Q307=Q306,R306+IF(COUNTIFS($G:$G,Q306&amp;"_"&amp;R306)=COUNTIFS(Q$2:Q306,Q306,R$2:R306,R306),1,0),1)</f>
        <v>2</v>
      </c>
      <c r="S307" s="55">
        <f t="shared" si="20"/>
        <v>0</v>
      </c>
      <c r="T307" s="55" t="str">
        <f t="shared" si="18"/>
        <v>Lairon</v>
      </c>
    </row>
    <row r="308" spans="1:20" x14ac:dyDescent="0.25">
      <c r="A308" s="53">
        <v>307</v>
      </c>
      <c r="B308" s="53" t="s">
        <v>508</v>
      </c>
      <c r="C308" s="53" t="s">
        <v>19</v>
      </c>
      <c r="D308" s="53" t="s">
        <v>509</v>
      </c>
      <c r="E308" s="53">
        <v>152</v>
      </c>
      <c r="F308" s="88">
        <f t="shared" si="16"/>
        <v>1</v>
      </c>
      <c r="G308" t="str">
        <f t="shared" si="17"/>
        <v>152_1</v>
      </c>
      <c r="H308" t="str">
        <f>IF(COUNTIFS($G:$G,G308)=1,G308,G308&amp;"-"&amp;COUNTIFS(G$2:G308,G308))</f>
        <v>152_1</v>
      </c>
      <c r="I308" s="92">
        <v>172</v>
      </c>
      <c r="J308" s="92">
        <v>198</v>
      </c>
      <c r="K308" s="92">
        <v>257</v>
      </c>
      <c r="L308" s="53" t="s">
        <v>90</v>
      </c>
      <c r="M308" s="53" t="s">
        <v>98</v>
      </c>
      <c r="N308" s="53">
        <v>50</v>
      </c>
      <c r="O308" s="87"/>
      <c r="Q308" s="55">
        <f>IF(COUNTIFS(Q$2:Q307,Q307)=COUNTIFS($E:$E,Q307),1,0)+Q307</f>
        <v>151</v>
      </c>
      <c r="R308" s="56">
        <f>IF(Q308=Q307,R307+IF(COUNTIFS($G:$G,Q307&amp;"_"&amp;R307)=COUNTIFS(Q$2:Q307,Q307,R$2:R307,R307),1,0),1)</f>
        <v>3</v>
      </c>
      <c r="S308" s="55">
        <f t="shared" si="20"/>
        <v>0</v>
      </c>
      <c r="T308" s="55" t="str">
        <f t="shared" si="18"/>
        <v>Aggron</v>
      </c>
    </row>
    <row r="309" spans="1:20" x14ac:dyDescent="0.25">
      <c r="A309" s="53">
        <v>308</v>
      </c>
      <c r="B309" s="53" t="s">
        <v>509</v>
      </c>
      <c r="C309" s="53" t="s">
        <v>508</v>
      </c>
      <c r="D309" s="53" t="s">
        <v>19</v>
      </c>
      <c r="E309" s="53">
        <v>152</v>
      </c>
      <c r="F309" s="88">
        <f t="shared" si="16"/>
        <v>2</v>
      </c>
      <c r="G309" t="str">
        <f t="shared" si="17"/>
        <v>152_2</v>
      </c>
      <c r="H309" t="str">
        <f>IF(COUNTIFS($G:$G,G309)=1,G309,G309&amp;"-"&amp;COUNTIFS(G$2:G309,G309))</f>
        <v>152_2</v>
      </c>
      <c r="I309" s="92">
        <v>102</v>
      </c>
      <c r="J309" s="92">
        <v>78</v>
      </c>
      <c r="K309" s="92">
        <v>107</v>
      </c>
      <c r="L309" s="53" t="s">
        <v>90</v>
      </c>
      <c r="M309" s="53" t="s">
        <v>98</v>
      </c>
      <c r="N309" s="53">
        <v>0</v>
      </c>
      <c r="O309" s="87"/>
      <c r="Q309" s="55">
        <f>IF(COUNTIFS(Q$2:Q308,Q308)=COUNTIFS($E:$E,Q308),1,0)+Q308</f>
        <v>152</v>
      </c>
      <c r="R309" s="56">
        <f>IF(Q309=Q308,R308+IF(COUNTIFS($G:$G,Q308&amp;"_"&amp;R308)=COUNTIFS(Q$2:Q308,Q308,R$2:R308,R308),1,0),1)</f>
        <v>1</v>
      </c>
      <c r="S309" s="55">
        <f t="shared" si="20"/>
        <v>0</v>
      </c>
      <c r="T309" s="55" t="str">
        <f t="shared" si="18"/>
        <v>Meditite</v>
      </c>
    </row>
    <row r="310" spans="1:20" x14ac:dyDescent="0.25">
      <c r="A310" s="53">
        <v>309</v>
      </c>
      <c r="B310" s="53" t="s">
        <v>510</v>
      </c>
      <c r="C310" s="53" t="s">
        <v>19</v>
      </c>
      <c r="D310" s="53" t="s">
        <v>511</v>
      </c>
      <c r="E310" s="53">
        <v>153</v>
      </c>
      <c r="F310" s="88">
        <f t="shared" si="16"/>
        <v>1</v>
      </c>
      <c r="G310" t="str">
        <f t="shared" si="17"/>
        <v>153_1</v>
      </c>
      <c r="H310" t="str">
        <f>IF(COUNTIFS($G:$G,G310)=1,G310,G310&amp;"-"&amp;COUNTIFS(G$2:G310,G310))</f>
        <v>153_1</v>
      </c>
      <c r="I310" s="92">
        <v>155</v>
      </c>
      <c r="J310" s="92">
        <v>121</v>
      </c>
      <c r="K310" s="92">
        <v>152</v>
      </c>
      <c r="L310" s="53" t="s">
        <v>53</v>
      </c>
      <c r="M310" s="53" t="s">
        <v>19</v>
      </c>
      <c r="N310" s="53">
        <v>50</v>
      </c>
      <c r="O310" s="87"/>
      <c r="Q310" s="55">
        <f>IF(COUNTIFS(Q$2:Q309,Q309)=COUNTIFS($E:$E,Q309),1,0)+Q309</f>
        <v>152</v>
      </c>
      <c r="R310" s="56">
        <f>IF(Q310=Q309,R309+IF(COUNTIFS($G:$G,Q309&amp;"_"&amp;R309)=COUNTIFS(Q$2:Q309,Q309,R$2:R309,R309),1,0),1)</f>
        <v>2</v>
      </c>
      <c r="S310" s="55">
        <f t="shared" si="20"/>
        <v>0</v>
      </c>
      <c r="T310" s="55" t="str">
        <f t="shared" si="18"/>
        <v>Medicham</v>
      </c>
    </row>
    <row r="311" spans="1:20" x14ac:dyDescent="0.25">
      <c r="A311" s="53">
        <v>310</v>
      </c>
      <c r="B311" s="53" t="s">
        <v>511</v>
      </c>
      <c r="C311" s="53" t="s">
        <v>510</v>
      </c>
      <c r="D311" s="53" t="s">
        <v>19</v>
      </c>
      <c r="E311" s="53">
        <v>153</v>
      </c>
      <c r="F311" s="88">
        <f t="shared" si="16"/>
        <v>2</v>
      </c>
      <c r="G311" t="str">
        <f t="shared" si="17"/>
        <v>153_2</v>
      </c>
      <c r="H311" t="str">
        <f>IF(COUNTIFS($G:$G,G311)=1,G311,G311&amp;"-"&amp;COUNTIFS(G$2:G311,G311))</f>
        <v>153_2</v>
      </c>
      <c r="I311" s="92">
        <v>120</v>
      </c>
      <c r="J311" s="92">
        <v>123</v>
      </c>
      <c r="K311" s="92">
        <v>78</v>
      </c>
      <c r="L311" s="53" t="s">
        <v>53</v>
      </c>
      <c r="M311" s="53" t="s">
        <v>19</v>
      </c>
      <c r="N311" s="53">
        <v>0</v>
      </c>
      <c r="O311" s="87"/>
      <c r="Q311" s="55">
        <f>IF(COUNTIFS(Q$2:Q310,Q310)=COUNTIFS($E:$E,Q310),1,0)+Q310</f>
        <v>153</v>
      </c>
      <c r="R311" s="56">
        <f>IF(Q311=Q310,R310+IF(COUNTIFS($G:$G,Q310&amp;"_"&amp;R310)=COUNTIFS(Q$2:Q310,Q310,R$2:R310,R310),1,0),1)</f>
        <v>1</v>
      </c>
      <c r="S311" s="55">
        <f t="shared" si="20"/>
        <v>0</v>
      </c>
      <c r="T311" s="55" t="str">
        <f t="shared" si="18"/>
        <v>Electrike</v>
      </c>
    </row>
    <row r="312" spans="1:20" x14ac:dyDescent="0.25">
      <c r="A312" s="53">
        <v>311</v>
      </c>
      <c r="B312" s="53" t="s">
        <v>512</v>
      </c>
      <c r="C312" s="53" t="s">
        <v>19</v>
      </c>
      <c r="D312" s="53" t="s">
        <v>19</v>
      </c>
      <c r="E312" s="53">
        <v>154</v>
      </c>
      <c r="F312" s="88">
        <f t="shared" si="16"/>
        <v>1</v>
      </c>
      <c r="G312" t="str">
        <f t="shared" si="17"/>
        <v>154_1</v>
      </c>
      <c r="H312" t="str">
        <f>IF(COUNTIFS($G:$G,G312)=1,G312,G312&amp;"-"&amp;COUNTIFS(G$2:G312,G312))</f>
        <v>154_1</v>
      </c>
      <c r="I312" s="92">
        <v>172</v>
      </c>
      <c r="J312" s="92">
        <v>215</v>
      </c>
      <c r="K312" s="92">
        <v>127</v>
      </c>
      <c r="L312" s="53" t="s">
        <v>53</v>
      </c>
      <c r="M312" s="53" t="s">
        <v>19</v>
      </c>
      <c r="N312" s="53">
        <v>0</v>
      </c>
      <c r="O312" s="87"/>
      <c r="Q312" s="55">
        <f>IF(COUNTIFS(Q$2:Q311,Q311)=COUNTIFS($E:$E,Q311),1,0)+Q311</f>
        <v>153</v>
      </c>
      <c r="R312" s="56">
        <f>IF(Q312=Q311,R311+IF(COUNTIFS($G:$G,Q311&amp;"_"&amp;R311)=COUNTIFS(Q$2:Q311,Q311,R$2:R311,R311),1,0),1)</f>
        <v>2</v>
      </c>
      <c r="S312" s="55">
        <f t="shared" si="20"/>
        <v>0</v>
      </c>
      <c r="T312" s="55" t="str">
        <f t="shared" si="18"/>
        <v>Manectric</v>
      </c>
    </row>
    <row r="313" spans="1:20" x14ac:dyDescent="0.25">
      <c r="A313" s="53">
        <v>312</v>
      </c>
      <c r="B313" s="53" t="s">
        <v>513</v>
      </c>
      <c r="C313" s="53" t="s">
        <v>19</v>
      </c>
      <c r="D313" s="53" t="s">
        <v>19</v>
      </c>
      <c r="E313" s="53">
        <v>155</v>
      </c>
      <c r="F313" s="88">
        <f t="shared" si="16"/>
        <v>1</v>
      </c>
      <c r="G313" t="str">
        <f t="shared" si="17"/>
        <v>155_1</v>
      </c>
      <c r="H313" t="str">
        <f>IF(COUNTIFS($G:$G,G313)=1,G313,G313&amp;"-"&amp;COUNTIFS(G$2:G313,G313))</f>
        <v>155_1</v>
      </c>
      <c r="I313" s="92">
        <v>155</v>
      </c>
      <c r="J313" s="92">
        <v>167</v>
      </c>
      <c r="K313" s="92">
        <v>129</v>
      </c>
      <c r="L313" s="53" t="s">
        <v>53</v>
      </c>
      <c r="M313" s="53" t="s">
        <v>19</v>
      </c>
      <c r="N313" s="53">
        <v>0</v>
      </c>
      <c r="O313" s="87"/>
      <c r="Q313" s="55">
        <f>IF(COUNTIFS(Q$2:Q312,Q312)=COUNTIFS($E:$E,Q312),1,0)+Q312</f>
        <v>154</v>
      </c>
      <c r="R313" s="56">
        <f>IF(Q313=Q312,R312+IF(COUNTIFS($G:$G,Q312&amp;"_"&amp;R312)=COUNTIFS(Q$2:Q312,Q312,R$2:R312,R312),1,0),1)</f>
        <v>1</v>
      </c>
      <c r="S313" s="55">
        <f t="shared" si="20"/>
        <v>0</v>
      </c>
      <c r="T313" s="55" t="str">
        <f t="shared" si="18"/>
        <v>Plusle</v>
      </c>
    </row>
    <row r="314" spans="1:20" x14ac:dyDescent="0.25">
      <c r="A314" s="53">
        <v>313</v>
      </c>
      <c r="B314" s="53" t="s">
        <v>514</v>
      </c>
      <c r="C314" s="53" t="s">
        <v>19</v>
      </c>
      <c r="D314" s="53" t="s">
        <v>19</v>
      </c>
      <c r="E314" s="53">
        <v>156</v>
      </c>
      <c r="F314" s="88">
        <f t="shared" si="16"/>
        <v>1</v>
      </c>
      <c r="G314" t="str">
        <f t="shared" si="17"/>
        <v>156_1</v>
      </c>
      <c r="H314" t="str">
        <f>IF(COUNTIFS($G:$G,G314)=1,G314,G314&amp;"-"&amp;COUNTIFS(G$2:G314,G314))</f>
        <v>156_1</v>
      </c>
      <c r="I314" s="92">
        <v>155</v>
      </c>
      <c r="J314" s="92">
        <v>147</v>
      </c>
      <c r="K314" s="92">
        <v>150</v>
      </c>
      <c r="L314" s="53" t="s">
        <v>35</v>
      </c>
      <c r="M314" s="53" t="s">
        <v>19</v>
      </c>
      <c r="N314" s="53">
        <v>0</v>
      </c>
      <c r="O314" s="87"/>
      <c r="Q314" s="55">
        <f>IF(COUNTIFS(Q$2:Q313,Q313)=COUNTIFS($E:$E,Q313),1,0)+Q313</f>
        <v>155</v>
      </c>
      <c r="R314" s="56">
        <f>IF(Q314=Q313,R313+IF(COUNTIFS($G:$G,Q313&amp;"_"&amp;R313)=COUNTIFS(Q$2:Q313,Q313,R$2:R313,R313),1,0),1)</f>
        <v>1</v>
      </c>
      <c r="S314" s="55">
        <f t="shared" si="20"/>
        <v>0</v>
      </c>
      <c r="T314" s="55" t="str">
        <f t="shared" si="18"/>
        <v>Minun</v>
      </c>
    </row>
    <row r="315" spans="1:20" x14ac:dyDescent="0.25">
      <c r="A315" s="53">
        <v>314</v>
      </c>
      <c r="B315" s="53" t="s">
        <v>515</v>
      </c>
      <c r="C315" s="53" t="s">
        <v>19</v>
      </c>
      <c r="D315" s="53" t="s">
        <v>19</v>
      </c>
      <c r="E315" s="53">
        <v>157</v>
      </c>
      <c r="F315" s="88">
        <f t="shared" si="16"/>
        <v>1</v>
      </c>
      <c r="G315" t="str">
        <f t="shared" si="17"/>
        <v>157_1</v>
      </c>
      <c r="H315" t="str">
        <f>IF(COUNTIFS($G:$G,G315)=1,G315,G315&amp;"-"&amp;COUNTIFS(G$2:G315,G315))</f>
        <v>157_1</v>
      </c>
      <c r="I315" s="92">
        <v>163</v>
      </c>
      <c r="J315" s="92">
        <v>143</v>
      </c>
      <c r="K315" s="92">
        <v>166</v>
      </c>
      <c r="L315" s="53" t="s">
        <v>35</v>
      </c>
      <c r="M315" s="53" t="s">
        <v>19</v>
      </c>
      <c r="N315" s="53">
        <v>0</v>
      </c>
      <c r="O315" s="87"/>
      <c r="Q315" s="55">
        <f>IF(COUNTIFS(Q$2:Q314,Q314)=COUNTIFS($E:$E,Q314),1,0)+Q314</f>
        <v>156</v>
      </c>
      <c r="R315" s="56">
        <f>IF(Q315=Q314,R314+IF(COUNTIFS($G:$G,Q314&amp;"_"&amp;R314)=COUNTIFS(Q$2:Q314,Q314,R$2:R314,R314),1,0),1)</f>
        <v>1</v>
      </c>
      <c r="S315" s="55">
        <f t="shared" si="20"/>
        <v>0</v>
      </c>
      <c r="T315" s="55" t="str">
        <f t="shared" si="18"/>
        <v>Volbeat</v>
      </c>
    </row>
    <row r="316" spans="1:20" x14ac:dyDescent="0.25">
      <c r="A316" s="53">
        <v>315</v>
      </c>
      <c r="B316" s="53" t="s">
        <v>516</v>
      </c>
      <c r="C316" s="53" t="s">
        <v>19</v>
      </c>
      <c r="D316" s="53"/>
      <c r="E316" s="53">
        <v>158</v>
      </c>
      <c r="F316" s="88">
        <f t="shared" si="16"/>
        <v>1</v>
      </c>
      <c r="G316" t="str">
        <f t="shared" si="17"/>
        <v>158_1</v>
      </c>
      <c r="H316" t="str">
        <f>IF(COUNTIFS($G:$G,G316)=1,G316,G316&amp;"-"&amp;COUNTIFS(G$2:G316,G316))</f>
        <v>158_1</v>
      </c>
      <c r="I316" s="92">
        <v>163</v>
      </c>
      <c r="J316" s="92">
        <v>143</v>
      </c>
      <c r="K316" s="92">
        <v>166</v>
      </c>
      <c r="L316" s="53" t="s">
        <v>21</v>
      </c>
      <c r="M316" s="53" t="s">
        <v>22</v>
      </c>
      <c r="N316" s="53">
        <v>0</v>
      </c>
      <c r="O316" s="87"/>
      <c r="Q316" s="55">
        <f>IF(COUNTIFS(Q$2:Q315,Q315)=COUNTIFS($E:$E,Q315),1,0)+Q315</f>
        <v>157</v>
      </c>
      <c r="R316" s="56">
        <f>IF(Q316=Q315,R315+IF(COUNTIFS($G:$G,Q315&amp;"_"&amp;R315)=COUNTIFS(Q$2:Q315,Q315,R$2:R315,R315),1,0),1)</f>
        <v>1</v>
      </c>
      <c r="S316" s="55">
        <f t="shared" si="20"/>
        <v>0</v>
      </c>
      <c r="T316" s="55" t="str">
        <f t="shared" si="18"/>
        <v>Illumise</v>
      </c>
    </row>
    <row r="317" spans="1:20" x14ac:dyDescent="0.25">
      <c r="A317" s="53">
        <v>316</v>
      </c>
      <c r="B317" s="53" t="s">
        <v>517</v>
      </c>
      <c r="C317" s="53" t="s">
        <v>19</v>
      </c>
      <c r="D317" s="53" t="s">
        <v>518</v>
      </c>
      <c r="E317" s="53">
        <v>159</v>
      </c>
      <c r="F317" s="88">
        <f t="shared" ref="F317:F380" si="21">IF(C317="",1,INDEX(F:F,MATCH(C317,B:B,0))+1)</f>
        <v>1</v>
      </c>
      <c r="G317" t="str">
        <f t="shared" ref="G317:G380" si="22">E317&amp;"_"&amp;F317</f>
        <v>159_1</v>
      </c>
      <c r="H317" t="str">
        <f>IF(COUNTIFS($G:$G,G317)=1,G317,G317&amp;"-"&amp;COUNTIFS(G$2:G317,G317))</f>
        <v>159_1</v>
      </c>
      <c r="I317" s="92">
        <v>137</v>
      </c>
      <c r="J317" s="92">
        <v>186</v>
      </c>
      <c r="K317" s="92">
        <v>131</v>
      </c>
      <c r="L317" s="53" t="s">
        <v>22</v>
      </c>
      <c r="M317" s="53" t="s">
        <v>19</v>
      </c>
      <c r="N317" s="53">
        <v>50</v>
      </c>
      <c r="O317" s="87"/>
      <c r="Q317" s="55">
        <f>IF(COUNTIFS(Q$2:Q316,Q316)=COUNTIFS($E:$E,Q316),1,0)+Q316</f>
        <v>158</v>
      </c>
      <c r="R317" s="56">
        <f>IF(Q317=Q316,R316+IF(COUNTIFS($G:$G,Q316&amp;"_"&amp;R316)=COUNTIFS(Q$2:Q316,Q316,R$2:R316,R316),1,0),1)</f>
        <v>1</v>
      </c>
      <c r="S317" s="55">
        <f t="shared" si="20"/>
        <v>0</v>
      </c>
      <c r="T317" s="55" t="str">
        <f t="shared" ref="T317:T380" si="23">INDEX($B:$B,MATCH(Q317&amp;"_"&amp;R317&amp;IF(S317,"-"&amp;S317,""),H:H,0))</f>
        <v>Roselia</v>
      </c>
    </row>
    <row r="318" spans="1:20" x14ac:dyDescent="0.25">
      <c r="A318" s="53">
        <v>317</v>
      </c>
      <c r="B318" s="53" t="s">
        <v>518</v>
      </c>
      <c r="C318" s="53" t="s">
        <v>517</v>
      </c>
      <c r="D318" s="53" t="s">
        <v>19</v>
      </c>
      <c r="E318" s="53">
        <v>159</v>
      </c>
      <c r="F318" s="88">
        <f t="shared" si="21"/>
        <v>2</v>
      </c>
      <c r="G318" t="str">
        <f t="shared" si="22"/>
        <v>159_2</v>
      </c>
      <c r="H318" t="str">
        <f>IF(COUNTIFS($G:$G,G318)=1,G318,G318&amp;"-"&amp;COUNTIFS(G$2:G318,G318))</f>
        <v>159_2</v>
      </c>
      <c r="I318" s="92">
        <v>172</v>
      </c>
      <c r="J318" s="92">
        <v>80</v>
      </c>
      <c r="K318" s="92">
        <v>99</v>
      </c>
      <c r="L318" s="53" t="s">
        <v>22</v>
      </c>
      <c r="M318" s="53" t="s">
        <v>19</v>
      </c>
      <c r="N318" s="53">
        <v>0</v>
      </c>
      <c r="O318" s="87"/>
      <c r="Q318" s="55">
        <f>IF(COUNTIFS(Q$2:Q317,Q317)=COUNTIFS($E:$E,Q317),1,0)+Q317</f>
        <v>159</v>
      </c>
      <c r="R318" s="56">
        <f>IF(Q318=Q317,R317+IF(COUNTIFS($G:$G,Q317&amp;"_"&amp;R317)=COUNTIFS(Q$2:Q317,Q317,R$2:R317,R317),1,0),1)</f>
        <v>1</v>
      </c>
      <c r="S318" s="55">
        <f t="shared" si="20"/>
        <v>0</v>
      </c>
      <c r="T318" s="55" t="str">
        <f t="shared" si="23"/>
        <v>Gulpin</v>
      </c>
    </row>
    <row r="319" spans="1:20" x14ac:dyDescent="0.25">
      <c r="A319" s="53">
        <v>318</v>
      </c>
      <c r="B319" s="53" t="s">
        <v>519</v>
      </c>
      <c r="C319" s="53" t="s">
        <v>19</v>
      </c>
      <c r="D319" s="53" t="s">
        <v>520</v>
      </c>
      <c r="E319" s="53">
        <v>160</v>
      </c>
      <c r="F319" s="88">
        <f t="shared" si="21"/>
        <v>1</v>
      </c>
      <c r="G319" t="str">
        <f t="shared" si="22"/>
        <v>160_1</v>
      </c>
      <c r="H319" t="str">
        <f>IF(COUNTIFS($G:$G,G319)=1,G319,G319&amp;"-"&amp;COUNTIFS(G$2:G319,G319))</f>
        <v>160_1</v>
      </c>
      <c r="I319" s="92">
        <v>225</v>
      </c>
      <c r="J319" s="92">
        <v>140</v>
      </c>
      <c r="K319" s="92">
        <v>159</v>
      </c>
      <c r="L319" s="53" t="s">
        <v>31</v>
      </c>
      <c r="M319" s="53" t="s">
        <v>240</v>
      </c>
      <c r="N319" s="53">
        <v>50</v>
      </c>
      <c r="O319" s="87"/>
      <c r="Q319" s="55">
        <f>IF(COUNTIFS(Q$2:Q318,Q318)=COUNTIFS($E:$E,Q318),1,0)+Q318</f>
        <v>159</v>
      </c>
      <c r="R319" s="56">
        <f>IF(Q319=Q318,R318+IF(COUNTIFS($G:$G,Q318&amp;"_"&amp;R318)=COUNTIFS(Q$2:Q318,Q318,R$2:R318,R318),1,0),1)</f>
        <v>2</v>
      </c>
      <c r="S319" s="55">
        <f t="shared" si="20"/>
        <v>0</v>
      </c>
      <c r="T319" s="55" t="str">
        <f t="shared" si="23"/>
        <v>Swalot</v>
      </c>
    </row>
    <row r="320" spans="1:20" x14ac:dyDescent="0.25">
      <c r="A320" s="53">
        <v>319</v>
      </c>
      <c r="B320" s="53" t="s">
        <v>520</v>
      </c>
      <c r="C320" s="53" t="s">
        <v>519</v>
      </c>
      <c r="D320" s="53" t="s">
        <v>19</v>
      </c>
      <c r="E320" s="53">
        <v>160</v>
      </c>
      <c r="F320" s="88">
        <f t="shared" si="21"/>
        <v>2</v>
      </c>
      <c r="G320" t="str">
        <f t="shared" si="22"/>
        <v>160_2</v>
      </c>
      <c r="H320" t="str">
        <f>IF(COUNTIFS($G:$G,G320)=1,G320,G320&amp;"-"&amp;COUNTIFS(G$2:G320,G320))</f>
        <v>160_2</v>
      </c>
      <c r="I320" s="92">
        <v>128</v>
      </c>
      <c r="J320" s="92">
        <v>171</v>
      </c>
      <c r="K320" s="92">
        <v>39</v>
      </c>
      <c r="L320" s="53" t="s">
        <v>31</v>
      </c>
      <c r="M320" s="53" t="s">
        <v>240</v>
      </c>
      <c r="N320" s="53">
        <v>0</v>
      </c>
      <c r="O320" s="87"/>
      <c r="Q320" s="55">
        <f>IF(COUNTIFS(Q$2:Q319,Q319)=COUNTIFS($E:$E,Q319),1,0)+Q319</f>
        <v>160</v>
      </c>
      <c r="R320" s="56">
        <f>IF(Q320=Q319,R319+IF(COUNTIFS($G:$G,Q319&amp;"_"&amp;R319)=COUNTIFS(Q$2:Q319,Q319,R$2:R319,R319),1,0),1)</f>
        <v>1</v>
      </c>
      <c r="S320" s="55">
        <f t="shared" si="20"/>
        <v>0</v>
      </c>
      <c r="T320" s="55" t="str">
        <f t="shared" si="23"/>
        <v>Carvanha</v>
      </c>
    </row>
    <row r="321" spans="1:20" x14ac:dyDescent="0.25">
      <c r="A321" s="53">
        <v>320</v>
      </c>
      <c r="B321" s="53" t="s">
        <v>521</v>
      </c>
      <c r="C321" s="53" t="s">
        <v>19</v>
      </c>
      <c r="D321" s="53" t="s">
        <v>522</v>
      </c>
      <c r="E321" s="53">
        <v>161</v>
      </c>
      <c r="F321" s="88">
        <f t="shared" si="21"/>
        <v>1</v>
      </c>
      <c r="G321" t="str">
        <f t="shared" si="22"/>
        <v>161_1</v>
      </c>
      <c r="H321" t="str">
        <f>IF(COUNTIFS($G:$G,G321)=1,G321,G321&amp;"-"&amp;COUNTIFS(G$2:G321,G321))</f>
        <v>161_1</v>
      </c>
      <c r="I321" s="92">
        <v>172</v>
      </c>
      <c r="J321" s="92">
        <v>243</v>
      </c>
      <c r="K321" s="92">
        <v>83</v>
      </c>
      <c r="L321" s="53" t="s">
        <v>31</v>
      </c>
      <c r="M321" s="53" t="s">
        <v>19</v>
      </c>
      <c r="N321" s="53">
        <v>50</v>
      </c>
      <c r="O321" s="87"/>
      <c r="Q321" s="55">
        <f>IF(COUNTIFS(Q$2:Q320,Q320)=COUNTIFS($E:$E,Q320),1,0)+Q320</f>
        <v>160</v>
      </c>
      <c r="R321" s="56">
        <f>IF(Q321=Q320,R320+IF(COUNTIFS($G:$G,Q320&amp;"_"&amp;R320)=COUNTIFS(Q$2:Q320,Q320,R$2:R320,R320),1,0),1)</f>
        <v>2</v>
      </c>
      <c r="S321" s="55">
        <f t="shared" si="20"/>
        <v>0</v>
      </c>
      <c r="T321" s="55" t="str">
        <f t="shared" si="23"/>
        <v>Sharpedo</v>
      </c>
    </row>
    <row r="322" spans="1:20" x14ac:dyDescent="0.25">
      <c r="A322" s="53">
        <v>321</v>
      </c>
      <c r="B322" s="53" t="s">
        <v>522</v>
      </c>
      <c r="C322" s="53" t="s">
        <v>521</v>
      </c>
      <c r="D322" s="53" t="s">
        <v>19</v>
      </c>
      <c r="E322" s="53">
        <v>161</v>
      </c>
      <c r="F322" s="88">
        <f t="shared" si="21"/>
        <v>2</v>
      </c>
      <c r="G322" t="str">
        <f t="shared" si="22"/>
        <v>161_2</v>
      </c>
      <c r="H322" t="str">
        <f>IF(COUNTIFS($G:$G,G322)=1,G322,G322&amp;"-"&amp;COUNTIFS(G$2:G322,G322))</f>
        <v>161_2</v>
      </c>
      <c r="I322" s="92">
        <v>277</v>
      </c>
      <c r="J322" s="92">
        <v>136</v>
      </c>
      <c r="K322" s="92">
        <v>68</v>
      </c>
      <c r="L322" s="53" t="s">
        <v>31</v>
      </c>
      <c r="M322" s="53" t="s">
        <v>19</v>
      </c>
      <c r="N322" s="53">
        <v>0</v>
      </c>
      <c r="O322" s="87"/>
      <c r="Q322" s="55">
        <f>IF(COUNTIFS(Q$2:Q321,Q321)=COUNTIFS($E:$E,Q321),1,0)+Q321</f>
        <v>161</v>
      </c>
      <c r="R322" s="56">
        <f>IF(Q322=Q321,R321+IF(COUNTIFS($G:$G,Q321&amp;"_"&amp;R321)=COUNTIFS(Q$2:Q321,Q321,R$2:R321,R321),1,0),1)</f>
        <v>1</v>
      </c>
      <c r="S322" s="55">
        <f t="shared" si="20"/>
        <v>0</v>
      </c>
      <c r="T322" s="55" t="str">
        <f t="shared" si="23"/>
        <v>Wailmer</v>
      </c>
    </row>
    <row r="323" spans="1:20" x14ac:dyDescent="0.25">
      <c r="A323" s="53">
        <v>322</v>
      </c>
      <c r="B323" s="53" t="s">
        <v>523</v>
      </c>
      <c r="C323" s="53" t="s">
        <v>19</v>
      </c>
      <c r="D323" s="53" t="s">
        <v>524</v>
      </c>
      <c r="E323" s="53">
        <v>162</v>
      </c>
      <c r="F323" s="88">
        <f t="shared" si="21"/>
        <v>1</v>
      </c>
      <c r="G323" t="str">
        <f t="shared" si="22"/>
        <v>162_1</v>
      </c>
      <c r="H323" t="str">
        <f>IF(COUNTIFS($G:$G,G323)=1,G323,G323&amp;"-"&amp;COUNTIFS(G$2:G323,G323))</f>
        <v>162_1</v>
      </c>
      <c r="I323" s="92">
        <v>347</v>
      </c>
      <c r="J323" s="92">
        <v>175</v>
      </c>
      <c r="K323" s="92">
        <v>87</v>
      </c>
      <c r="L323" s="53" t="s">
        <v>26</v>
      </c>
      <c r="M323" s="53" t="s">
        <v>56</v>
      </c>
      <c r="N323" s="53">
        <v>50</v>
      </c>
      <c r="O323" s="87"/>
      <c r="Q323" s="55">
        <f>IF(COUNTIFS(Q$2:Q322,Q322)=COUNTIFS($E:$E,Q322),1,0)+Q322</f>
        <v>161</v>
      </c>
      <c r="R323" s="56">
        <f>IF(Q323=Q322,R322+IF(COUNTIFS($G:$G,Q322&amp;"_"&amp;R322)=COUNTIFS(Q$2:Q322,Q322,R$2:R322,R322),1,0),1)</f>
        <v>2</v>
      </c>
      <c r="S323" s="55">
        <f t="shared" si="20"/>
        <v>0</v>
      </c>
      <c r="T323" s="55" t="str">
        <f t="shared" si="23"/>
        <v>Wailord</v>
      </c>
    </row>
    <row r="324" spans="1:20" x14ac:dyDescent="0.25">
      <c r="A324" s="53">
        <v>323</v>
      </c>
      <c r="B324" s="53" t="s">
        <v>524</v>
      </c>
      <c r="C324" s="53" t="s">
        <v>523</v>
      </c>
      <c r="D324" s="53" t="s">
        <v>19</v>
      </c>
      <c r="E324" s="53">
        <v>162</v>
      </c>
      <c r="F324" s="88">
        <f t="shared" si="21"/>
        <v>2</v>
      </c>
      <c r="G324" t="str">
        <f t="shared" si="22"/>
        <v>162_2</v>
      </c>
      <c r="H324" t="str">
        <f>IF(COUNTIFS($G:$G,G324)=1,G324,G324&amp;"-"&amp;COUNTIFS(G$2:G324,G324))</f>
        <v>162_2</v>
      </c>
      <c r="I324" s="92">
        <v>155</v>
      </c>
      <c r="J324" s="92">
        <v>119</v>
      </c>
      <c r="K324" s="92">
        <v>79</v>
      </c>
      <c r="L324" s="53" t="s">
        <v>26</v>
      </c>
      <c r="M324" s="53" t="s">
        <v>56</v>
      </c>
      <c r="N324" s="53">
        <v>0</v>
      </c>
      <c r="O324" s="87"/>
      <c r="Q324" s="55">
        <f>IF(COUNTIFS(Q$2:Q323,Q323)=COUNTIFS($E:$E,Q323),1,0)+Q323</f>
        <v>162</v>
      </c>
      <c r="R324" s="56">
        <f>IF(Q324=Q323,R323+IF(COUNTIFS($G:$G,Q323&amp;"_"&amp;R323)=COUNTIFS(Q$2:Q323,Q323,R$2:R323,R323),1,0),1)</f>
        <v>1</v>
      </c>
      <c r="S324" s="55">
        <f t="shared" si="20"/>
        <v>0</v>
      </c>
      <c r="T324" s="55" t="str">
        <f t="shared" si="23"/>
        <v>Numel</v>
      </c>
    </row>
    <row r="325" spans="1:20" x14ac:dyDescent="0.25">
      <c r="A325" s="53">
        <v>324</v>
      </c>
      <c r="B325" s="53" t="s">
        <v>525</v>
      </c>
      <c r="C325" s="53" t="s">
        <v>19</v>
      </c>
      <c r="D325" s="53" t="s">
        <v>19</v>
      </c>
      <c r="E325" s="53">
        <v>163</v>
      </c>
      <c r="F325" s="88">
        <f t="shared" si="21"/>
        <v>1</v>
      </c>
      <c r="G325" t="str">
        <f t="shared" si="22"/>
        <v>163_1</v>
      </c>
      <c r="H325" t="str">
        <f>IF(COUNTIFS($G:$G,G325)=1,G325,G325&amp;"-"&amp;COUNTIFS(G$2:G325,G325))</f>
        <v>163_1</v>
      </c>
      <c r="I325" s="92">
        <v>172</v>
      </c>
      <c r="J325" s="92">
        <v>194</v>
      </c>
      <c r="K325" s="92">
        <v>136</v>
      </c>
      <c r="L325" s="53" t="s">
        <v>26</v>
      </c>
      <c r="M325" s="53" t="s">
        <v>19</v>
      </c>
      <c r="N325" s="53">
        <v>0</v>
      </c>
      <c r="O325" s="87"/>
      <c r="Q325" s="55">
        <f>IF(COUNTIFS(Q$2:Q324,Q324)=COUNTIFS($E:$E,Q324),1,0)+Q324</f>
        <v>162</v>
      </c>
      <c r="R325" s="56">
        <f>IF(Q325=Q324,R324+IF(COUNTIFS($G:$G,Q324&amp;"_"&amp;R324)=COUNTIFS(Q$2:Q324,Q324,R$2:R324,R324),1,0),1)</f>
        <v>2</v>
      </c>
      <c r="S325" s="55">
        <f t="shared" si="20"/>
        <v>0</v>
      </c>
      <c r="T325" s="55" t="str">
        <f t="shared" si="23"/>
        <v>Camerupt</v>
      </c>
    </row>
    <row r="326" spans="1:20" x14ac:dyDescent="0.25">
      <c r="A326" s="53">
        <v>325</v>
      </c>
      <c r="B326" s="53" t="s">
        <v>526</v>
      </c>
      <c r="C326" s="53" t="s">
        <v>19</v>
      </c>
      <c r="D326" s="53" t="s">
        <v>527</v>
      </c>
      <c r="E326" s="53">
        <v>164</v>
      </c>
      <c r="F326" s="88">
        <f t="shared" si="21"/>
        <v>1</v>
      </c>
      <c r="G326" t="str">
        <f t="shared" si="22"/>
        <v>164_1</v>
      </c>
      <c r="H326" t="str">
        <f>IF(COUNTIFS($G:$G,G326)=1,G326,G326&amp;"-"&amp;COUNTIFS(G$2:G326,G326))</f>
        <v>164_1</v>
      </c>
      <c r="I326" s="92">
        <v>172</v>
      </c>
      <c r="J326" s="92">
        <v>151</v>
      </c>
      <c r="K326" s="92">
        <v>203</v>
      </c>
      <c r="L326" s="53" t="s">
        <v>98</v>
      </c>
      <c r="M326" s="53" t="s">
        <v>19</v>
      </c>
      <c r="N326" s="53">
        <v>50</v>
      </c>
      <c r="O326" s="87"/>
      <c r="Q326" s="55">
        <f>IF(COUNTIFS(Q$2:Q325,Q325)=COUNTIFS($E:$E,Q325),1,0)+Q325</f>
        <v>163</v>
      </c>
      <c r="R326" s="56">
        <f>IF(Q326=Q325,R325+IF(COUNTIFS($G:$G,Q325&amp;"_"&amp;R325)=COUNTIFS(Q$2:Q325,Q325,R$2:R325,R325),1,0),1)</f>
        <v>1</v>
      </c>
      <c r="S326" s="55">
        <f t="shared" si="20"/>
        <v>0</v>
      </c>
      <c r="T326" s="55" t="str">
        <f t="shared" si="23"/>
        <v>Torkoal</v>
      </c>
    </row>
    <row r="327" spans="1:20" x14ac:dyDescent="0.25">
      <c r="A327" s="53">
        <v>326</v>
      </c>
      <c r="B327" s="53" t="s">
        <v>527</v>
      </c>
      <c r="C327" s="53" t="s">
        <v>526</v>
      </c>
      <c r="D327" s="53" t="s">
        <v>19</v>
      </c>
      <c r="E327" s="53">
        <v>164</v>
      </c>
      <c r="F327" s="88">
        <f t="shared" si="21"/>
        <v>2</v>
      </c>
      <c r="G327" t="str">
        <f t="shared" si="22"/>
        <v>164_2</v>
      </c>
      <c r="H327" t="str">
        <f>IF(COUNTIFS($G:$G,G327)=1,G327,G327&amp;"-"&amp;COUNTIFS(G$2:G327,G327))</f>
        <v>164_2</v>
      </c>
      <c r="I327" s="92">
        <v>155</v>
      </c>
      <c r="J327" s="92">
        <v>125</v>
      </c>
      <c r="K327" s="92">
        <v>122</v>
      </c>
      <c r="L327" s="53" t="s">
        <v>98</v>
      </c>
      <c r="M327" s="53" t="s">
        <v>19</v>
      </c>
      <c r="N327" s="53">
        <v>0</v>
      </c>
      <c r="O327" s="87"/>
      <c r="Q327" s="55">
        <f>IF(COUNTIFS(Q$2:Q326,Q326)=COUNTIFS($E:$E,Q326),1,0)+Q326</f>
        <v>164</v>
      </c>
      <c r="R327" s="56">
        <f>IF(Q327=Q326,R326+IF(COUNTIFS($G:$G,Q326&amp;"_"&amp;R326)=COUNTIFS(Q$2:Q326,Q326,R$2:R326,R326),1,0),1)</f>
        <v>1</v>
      </c>
      <c r="S327" s="55">
        <f t="shared" si="20"/>
        <v>0</v>
      </c>
      <c r="T327" s="55" t="str">
        <f t="shared" si="23"/>
        <v>Spoink</v>
      </c>
    </row>
    <row r="328" spans="1:20" x14ac:dyDescent="0.25">
      <c r="A328" s="53">
        <v>327</v>
      </c>
      <c r="B328" s="53" t="s">
        <v>528</v>
      </c>
      <c r="C328" s="53" t="s">
        <v>19</v>
      </c>
      <c r="D328" s="53" t="s">
        <v>19</v>
      </c>
      <c r="E328" s="53">
        <v>165</v>
      </c>
      <c r="F328" s="88">
        <f t="shared" si="21"/>
        <v>1</v>
      </c>
      <c r="G328" t="str">
        <f t="shared" si="22"/>
        <v>165_1</v>
      </c>
      <c r="H328" t="str">
        <f>IF(COUNTIFS($G:$G,G328)=1,G328,G328&amp;"-"&amp;COUNTIFS(G$2:G328,G328))</f>
        <v>165_1</v>
      </c>
      <c r="I328" s="92">
        <v>190</v>
      </c>
      <c r="J328" s="92">
        <v>171</v>
      </c>
      <c r="K328" s="92">
        <v>188</v>
      </c>
      <c r="L328" s="53" t="s">
        <v>42</v>
      </c>
      <c r="M328" s="53" t="s">
        <v>19</v>
      </c>
      <c r="N328" s="53">
        <v>0</v>
      </c>
      <c r="O328" s="87"/>
      <c r="Q328" s="55">
        <f>IF(COUNTIFS(Q$2:Q327,Q327)=COUNTIFS($E:$E,Q327),1,0)+Q327</f>
        <v>164</v>
      </c>
      <c r="R328" s="56">
        <f>IF(Q328=Q327,R327+IF(COUNTIFS($G:$G,Q327&amp;"_"&amp;R327)=COUNTIFS(Q$2:Q327,Q327,R$2:R327,R327),1,0),1)</f>
        <v>2</v>
      </c>
      <c r="S328" s="55">
        <f t="shared" si="20"/>
        <v>0</v>
      </c>
      <c r="T328" s="55" t="str">
        <f t="shared" si="23"/>
        <v>Grumpig</v>
      </c>
    </row>
    <row r="329" spans="1:20" x14ac:dyDescent="0.25">
      <c r="A329" s="53">
        <v>328</v>
      </c>
      <c r="B329" s="53" t="s">
        <v>529</v>
      </c>
      <c r="C329" s="53" t="s">
        <v>19</v>
      </c>
      <c r="D329" s="53" t="s">
        <v>530</v>
      </c>
      <c r="E329" s="53">
        <v>166</v>
      </c>
      <c r="F329" s="88">
        <f t="shared" si="21"/>
        <v>1</v>
      </c>
      <c r="G329" t="str">
        <f t="shared" si="22"/>
        <v>166_1</v>
      </c>
      <c r="H329" t="str">
        <f>IF(COUNTIFS($G:$G,G329)=1,G329,G329&amp;"-"&amp;COUNTIFS(G$2:G329,G329))</f>
        <v>166_1</v>
      </c>
      <c r="I329" s="92">
        <v>155</v>
      </c>
      <c r="J329" s="92">
        <v>116</v>
      </c>
      <c r="K329" s="92">
        <v>116</v>
      </c>
      <c r="L329" s="53" t="s">
        <v>56</v>
      </c>
      <c r="M329" s="53" t="s">
        <v>19</v>
      </c>
      <c r="N329" s="53">
        <v>25</v>
      </c>
      <c r="O329" s="87"/>
      <c r="Q329" s="55">
        <f>IF(COUNTIFS(Q$2:Q328,Q328)=COUNTIFS($E:$E,Q328),1,0)+Q328</f>
        <v>165</v>
      </c>
      <c r="R329" s="56">
        <f>IF(Q329=Q328,R328+IF(COUNTIFS($G:$G,Q328&amp;"_"&amp;R328)=COUNTIFS(Q$2:Q328,Q328,R$2:R328,R328),1,0),1)</f>
        <v>1</v>
      </c>
      <c r="S329" s="55">
        <f t="shared" si="20"/>
        <v>0</v>
      </c>
      <c r="T329" s="55" t="str">
        <f t="shared" si="23"/>
        <v>Spinda</v>
      </c>
    </row>
    <row r="330" spans="1:20" x14ac:dyDescent="0.25">
      <c r="A330" s="53">
        <v>329</v>
      </c>
      <c r="B330" s="53" t="s">
        <v>530</v>
      </c>
      <c r="C330" s="53" t="s">
        <v>529</v>
      </c>
      <c r="D330" s="53" t="s">
        <v>531</v>
      </c>
      <c r="E330" s="53">
        <v>166</v>
      </c>
      <c r="F330" s="88">
        <f t="shared" si="21"/>
        <v>2</v>
      </c>
      <c r="G330" t="str">
        <f t="shared" si="22"/>
        <v>166_2</v>
      </c>
      <c r="H330" t="str">
        <f>IF(COUNTIFS($G:$G,G330)=1,G330,G330&amp;"-"&amp;COUNTIFS(G$2:G330,G330))</f>
        <v>166_2</v>
      </c>
      <c r="I330" s="92">
        <v>128</v>
      </c>
      <c r="J330" s="92">
        <v>162</v>
      </c>
      <c r="K330" s="92">
        <v>78</v>
      </c>
      <c r="L330" s="53" t="s">
        <v>56</v>
      </c>
      <c r="M330" s="53" t="s">
        <v>194</v>
      </c>
      <c r="N330" s="53">
        <v>100</v>
      </c>
      <c r="O330" s="87"/>
      <c r="Q330" s="55">
        <f>IF(COUNTIFS(Q$2:Q329,Q329)=COUNTIFS($E:$E,Q329),1,0)+Q329</f>
        <v>166</v>
      </c>
      <c r="R330" s="56">
        <f>IF(Q330=Q329,R329+IF(COUNTIFS($G:$G,Q329&amp;"_"&amp;R329)=COUNTIFS(Q$2:Q329,Q329,R$2:R329,R329),1,0),1)</f>
        <v>1</v>
      </c>
      <c r="S330" s="55">
        <f t="shared" si="20"/>
        <v>0</v>
      </c>
      <c r="T330" s="55" t="str">
        <f t="shared" si="23"/>
        <v>Trapinch</v>
      </c>
    </row>
    <row r="331" spans="1:20" x14ac:dyDescent="0.25">
      <c r="A331" s="53">
        <v>330</v>
      </c>
      <c r="B331" s="53" t="s">
        <v>531</v>
      </c>
      <c r="C331" s="53" t="s">
        <v>530</v>
      </c>
      <c r="D331" s="53" t="s">
        <v>19</v>
      </c>
      <c r="E331" s="53">
        <v>166</v>
      </c>
      <c r="F331" s="88">
        <f t="shared" si="21"/>
        <v>3</v>
      </c>
      <c r="G331" t="str">
        <f t="shared" si="22"/>
        <v>166_3</v>
      </c>
      <c r="H331" t="str">
        <f>IF(COUNTIFS($G:$G,G331)=1,G331,G331&amp;"-"&amp;COUNTIFS(G$2:G331,G331))</f>
        <v>166_3</v>
      </c>
      <c r="I331" s="92">
        <v>137</v>
      </c>
      <c r="J331" s="92">
        <v>134</v>
      </c>
      <c r="K331" s="92">
        <v>99</v>
      </c>
      <c r="L331" s="53" t="s">
        <v>56</v>
      </c>
      <c r="M331" s="53" t="s">
        <v>194</v>
      </c>
      <c r="N331" s="53">
        <v>0</v>
      </c>
      <c r="O331" s="87"/>
      <c r="Q331" s="55">
        <f>IF(COUNTIFS(Q$2:Q330,Q330)=COUNTIFS($E:$E,Q330),1,0)+Q330</f>
        <v>166</v>
      </c>
      <c r="R331" s="56">
        <f>IF(Q331=Q330,R330+IF(COUNTIFS($G:$G,Q330&amp;"_"&amp;R330)=COUNTIFS(Q$2:Q330,Q330,R$2:R330,R330),1,0),1)</f>
        <v>2</v>
      </c>
      <c r="S331" s="55">
        <f t="shared" si="20"/>
        <v>0</v>
      </c>
      <c r="T331" s="55" t="str">
        <f t="shared" si="23"/>
        <v>Vibrava</v>
      </c>
    </row>
    <row r="332" spans="1:20" x14ac:dyDescent="0.25">
      <c r="A332" s="53">
        <v>331</v>
      </c>
      <c r="B332" s="53" t="s">
        <v>532</v>
      </c>
      <c r="C332" s="53" t="s">
        <v>19</v>
      </c>
      <c r="D332" s="53" t="s">
        <v>533</v>
      </c>
      <c r="E332" s="53">
        <v>167</v>
      </c>
      <c r="F332" s="88">
        <f t="shared" si="21"/>
        <v>1</v>
      </c>
      <c r="G332" t="str">
        <f t="shared" si="22"/>
        <v>167_1</v>
      </c>
      <c r="H332" t="str">
        <f>IF(COUNTIFS($G:$G,G332)=1,G332,G332&amp;"-"&amp;COUNTIFS(G$2:G332,G332))</f>
        <v>167_1</v>
      </c>
      <c r="I332" s="92">
        <v>190</v>
      </c>
      <c r="J332" s="92">
        <v>205</v>
      </c>
      <c r="K332" s="92">
        <v>168</v>
      </c>
      <c r="L332" s="53" t="s">
        <v>21</v>
      </c>
      <c r="M332" s="53" t="s">
        <v>19</v>
      </c>
      <c r="N332" s="53">
        <v>50</v>
      </c>
      <c r="O332" s="87"/>
      <c r="Q332" s="55">
        <f>IF(COUNTIFS(Q$2:Q331,Q331)=COUNTIFS($E:$E,Q331),1,0)+Q331</f>
        <v>166</v>
      </c>
      <c r="R332" s="56">
        <f>IF(Q332=Q331,R331+IF(COUNTIFS($G:$G,Q331&amp;"_"&amp;R331)=COUNTIFS(Q$2:Q331,Q331,R$2:R331,R331),1,0),1)</f>
        <v>3</v>
      </c>
      <c r="S332" s="55">
        <f t="shared" si="20"/>
        <v>0</v>
      </c>
      <c r="T332" s="55" t="str">
        <f t="shared" si="23"/>
        <v>Flygon</v>
      </c>
    </row>
    <row r="333" spans="1:20" x14ac:dyDescent="0.25">
      <c r="A333" s="53">
        <v>332</v>
      </c>
      <c r="B333" s="53" t="s">
        <v>533</v>
      </c>
      <c r="C333" s="53" t="s">
        <v>532</v>
      </c>
      <c r="D333" s="53" t="s">
        <v>19</v>
      </c>
      <c r="E333" s="53">
        <v>167</v>
      </c>
      <c r="F333" s="88">
        <f t="shared" si="21"/>
        <v>2</v>
      </c>
      <c r="G333" t="str">
        <f t="shared" si="22"/>
        <v>167_2</v>
      </c>
      <c r="H333" t="str">
        <f>IF(COUNTIFS($G:$G,G333)=1,G333,G333&amp;"-"&amp;COUNTIFS(G$2:G333,G333))</f>
        <v>167_2</v>
      </c>
      <c r="I333" s="92">
        <v>137</v>
      </c>
      <c r="J333" s="92">
        <v>156</v>
      </c>
      <c r="K333" s="92">
        <v>74</v>
      </c>
      <c r="L333" s="53" t="s">
        <v>21</v>
      </c>
      <c r="M333" s="53" t="s">
        <v>240</v>
      </c>
      <c r="N333" s="53">
        <v>0</v>
      </c>
      <c r="O333" s="87"/>
      <c r="Q333" s="55">
        <f>IF(COUNTIFS(Q$2:Q332,Q332)=COUNTIFS($E:$E,Q332),1,0)+Q332</f>
        <v>167</v>
      </c>
      <c r="R333" s="56">
        <f>IF(Q333=Q332,R332+IF(COUNTIFS($G:$G,Q332&amp;"_"&amp;R332)=COUNTIFS(Q$2:Q332,Q332,R$2:R332,R332),1,0),1)</f>
        <v>1</v>
      </c>
      <c r="S333" s="55">
        <f t="shared" si="20"/>
        <v>0</v>
      </c>
      <c r="T333" s="55" t="str">
        <f t="shared" si="23"/>
        <v>Cacnea</v>
      </c>
    </row>
    <row r="334" spans="1:20" x14ac:dyDescent="0.25">
      <c r="A334" s="53">
        <v>333</v>
      </c>
      <c r="B334" s="53" t="s">
        <v>534</v>
      </c>
      <c r="C334" s="53" t="s">
        <v>19</v>
      </c>
      <c r="D334" s="53" t="s">
        <v>535</v>
      </c>
      <c r="E334" s="53">
        <v>168</v>
      </c>
      <c r="F334" s="88">
        <f t="shared" si="21"/>
        <v>1</v>
      </c>
      <c r="G334" t="str">
        <f t="shared" si="22"/>
        <v>168_1</v>
      </c>
      <c r="H334" t="str">
        <f>IF(COUNTIFS($G:$G,G334)=1,G334,G334&amp;"-"&amp;COUNTIFS(G$2:G334,G334))</f>
        <v>168_1</v>
      </c>
      <c r="I334" s="92">
        <v>172</v>
      </c>
      <c r="J334" s="92">
        <v>221</v>
      </c>
      <c r="K334" s="92">
        <v>115</v>
      </c>
      <c r="L334" s="53" t="s">
        <v>42</v>
      </c>
      <c r="M334" s="53" t="s">
        <v>28</v>
      </c>
      <c r="N334" s="53">
        <v>50</v>
      </c>
      <c r="O334" s="87"/>
      <c r="Q334" s="55">
        <f>IF(COUNTIFS(Q$2:Q333,Q333)=COUNTIFS($E:$E,Q333),1,0)+Q333</f>
        <v>167</v>
      </c>
      <c r="R334" s="56">
        <f>IF(Q334=Q333,R333+IF(COUNTIFS($G:$G,Q333&amp;"_"&amp;R333)=COUNTIFS(Q$2:Q333,Q333,R$2:R333,R333),1,0),1)</f>
        <v>2</v>
      </c>
      <c r="S334" s="55">
        <f t="shared" si="20"/>
        <v>0</v>
      </c>
      <c r="T334" s="55" t="str">
        <f t="shared" si="23"/>
        <v>Cacturne</v>
      </c>
    </row>
    <row r="335" spans="1:20" x14ac:dyDescent="0.25">
      <c r="A335" s="53">
        <v>334</v>
      </c>
      <c r="B335" s="53" t="s">
        <v>535</v>
      </c>
      <c r="C335" s="53" t="s">
        <v>534</v>
      </c>
      <c r="D335" s="53" t="s">
        <v>19</v>
      </c>
      <c r="E335" s="53">
        <v>168</v>
      </c>
      <c r="F335" s="88">
        <f t="shared" si="21"/>
        <v>2</v>
      </c>
      <c r="G335" t="str">
        <f t="shared" si="22"/>
        <v>168_2</v>
      </c>
      <c r="H335" t="str">
        <f>IF(COUNTIFS($G:$G,G335)=1,G335,G335&amp;"-"&amp;COUNTIFS(G$2:G335,G335))</f>
        <v>168_2</v>
      </c>
      <c r="I335" s="92">
        <v>128</v>
      </c>
      <c r="J335" s="92">
        <v>76</v>
      </c>
      <c r="K335" s="92">
        <v>132</v>
      </c>
      <c r="L335" s="53" t="s">
        <v>194</v>
      </c>
      <c r="M335" s="53" t="s">
        <v>28</v>
      </c>
      <c r="N335" s="53">
        <v>0</v>
      </c>
      <c r="O335" s="87"/>
      <c r="Q335" s="55">
        <f>IF(COUNTIFS(Q$2:Q334,Q334)=COUNTIFS($E:$E,Q334),1,0)+Q334</f>
        <v>168</v>
      </c>
      <c r="R335" s="56">
        <f>IF(Q335=Q334,R334+IF(COUNTIFS($G:$G,Q334&amp;"_"&amp;R334)=COUNTIFS(Q$2:Q334,Q334,R$2:R334,R334),1,0),1)</f>
        <v>1</v>
      </c>
      <c r="S335" s="55">
        <f t="shared" si="20"/>
        <v>0</v>
      </c>
      <c r="T335" s="55" t="str">
        <f t="shared" si="23"/>
        <v>Swablu</v>
      </c>
    </row>
    <row r="336" spans="1:20" x14ac:dyDescent="0.25">
      <c r="A336" s="53">
        <v>335</v>
      </c>
      <c r="B336" s="53" t="s">
        <v>536</v>
      </c>
      <c r="C336" s="53" t="s">
        <v>19</v>
      </c>
      <c r="D336" s="53" t="s">
        <v>19</v>
      </c>
      <c r="E336" s="53">
        <v>169</v>
      </c>
      <c r="F336" s="88">
        <f t="shared" si="21"/>
        <v>1</v>
      </c>
      <c r="G336" t="str">
        <f t="shared" si="22"/>
        <v>169_1</v>
      </c>
      <c r="H336" t="str">
        <f>IF(COUNTIFS($G:$G,G336)=1,G336,G336&amp;"-"&amp;COUNTIFS(G$2:G336,G336))</f>
        <v>169_1</v>
      </c>
      <c r="I336" s="92">
        <v>181</v>
      </c>
      <c r="J336" s="92">
        <v>141</v>
      </c>
      <c r="K336" s="92">
        <v>201</v>
      </c>
      <c r="L336" s="53" t="s">
        <v>42</v>
      </c>
      <c r="M336" s="53" t="s">
        <v>19</v>
      </c>
      <c r="N336" s="53">
        <v>0</v>
      </c>
      <c r="O336" s="87"/>
      <c r="Q336" s="55">
        <f>IF(COUNTIFS(Q$2:Q335,Q335)=COUNTIFS($E:$E,Q335),1,0)+Q335</f>
        <v>168</v>
      </c>
      <c r="R336" s="56">
        <f>IF(Q336=Q335,R335+IF(COUNTIFS($G:$G,Q335&amp;"_"&amp;R335)=COUNTIFS(Q$2:Q335,Q335,R$2:R335,R335),1,0),1)</f>
        <v>2</v>
      </c>
      <c r="S336" s="55">
        <f t="shared" si="20"/>
        <v>0</v>
      </c>
      <c r="T336" s="55" t="str">
        <f t="shared" si="23"/>
        <v>Altaria</v>
      </c>
    </row>
    <row r="337" spans="1:20" x14ac:dyDescent="0.25">
      <c r="A337" s="53">
        <v>336</v>
      </c>
      <c r="B337" s="53" t="s">
        <v>537</v>
      </c>
      <c r="C337" s="53" t="s">
        <v>19</v>
      </c>
      <c r="D337" s="53" t="s">
        <v>19</v>
      </c>
      <c r="E337" s="53">
        <v>170</v>
      </c>
      <c r="F337" s="88">
        <f t="shared" si="21"/>
        <v>1</v>
      </c>
      <c r="G337" t="str">
        <f t="shared" si="22"/>
        <v>170_1</v>
      </c>
      <c r="H337" t="str">
        <f>IF(COUNTIFS($G:$G,G337)=1,G337,G337&amp;"-"&amp;COUNTIFS(G$2:G337,G337))</f>
        <v>170_1</v>
      </c>
      <c r="I337" s="92">
        <v>177</v>
      </c>
      <c r="J337" s="92">
        <v>222</v>
      </c>
      <c r="K337" s="92">
        <v>124</v>
      </c>
      <c r="L337" s="53" t="s">
        <v>22</v>
      </c>
      <c r="M337" s="53" t="s">
        <v>19</v>
      </c>
      <c r="N337" s="53">
        <v>0</v>
      </c>
      <c r="O337" s="87"/>
      <c r="Q337" s="55">
        <f>IF(COUNTIFS(Q$2:Q336,Q336)=COUNTIFS($E:$E,Q336),1,0)+Q336</f>
        <v>169</v>
      </c>
      <c r="R337" s="56">
        <f>IF(Q337=Q336,R336+IF(COUNTIFS($G:$G,Q336&amp;"_"&amp;R336)=COUNTIFS(Q$2:Q336,Q336,R$2:R336,R336),1,0),1)</f>
        <v>1</v>
      </c>
      <c r="S337" s="55">
        <f t="shared" ref="S337:S387" si="24">IF(COUNTIFS($G:$G,Q337&amp;"_"&amp;R337)=1,0,IF(AND(Q336=Q337,R336=R337),S336,0)+1)</f>
        <v>0</v>
      </c>
      <c r="T337" s="55" t="str">
        <f t="shared" si="23"/>
        <v>Zangoose</v>
      </c>
    </row>
    <row r="338" spans="1:20" x14ac:dyDescent="0.25">
      <c r="A338" s="53">
        <v>337</v>
      </c>
      <c r="B338" s="53" t="s">
        <v>538</v>
      </c>
      <c r="C338" s="53" t="s">
        <v>19</v>
      </c>
      <c r="D338" s="53" t="s">
        <v>19</v>
      </c>
      <c r="E338" s="53">
        <v>171</v>
      </c>
      <c r="F338" s="88">
        <f t="shared" si="21"/>
        <v>1</v>
      </c>
      <c r="G338" t="str">
        <f t="shared" si="22"/>
        <v>171_1</v>
      </c>
      <c r="H338" t="str">
        <f>IF(COUNTIFS($G:$G,G338)=1,G338,G338&amp;"-"&amp;COUNTIFS(G$2:G338,G338))</f>
        <v>171_1</v>
      </c>
      <c r="I338" s="92">
        <v>177</v>
      </c>
      <c r="J338" s="92">
        <v>196</v>
      </c>
      <c r="K338" s="92">
        <v>118</v>
      </c>
      <c r="L338" s="53" t="s">
        <v>22</v>
      </c>
      <c r="M338" s="53" t="s">
        <v>19</v>
      </c>
      <c r="N338" s="53">
        <v>0</v>
      </c>
      <c r="O338" s="87"/>
      <c r="Q338" s="55">
        <f>IF(COUNTIFS(Q$2:Q337,Q337)=COUNTIFS($E:$E,Q337),1,0)+Q337</f>
        <v>170</v>
      </c>
      <c r="R338" s="56">
        <f>IF(Q338=Q337,R337+IF(COUNTIFS($G:$G,Q337&amp;"_"&amp;R337)=COUNTIFS(Q$2:Q337,Q337,R$2:R337,R337),1,0),1)</f>
        <v>1</v>
      </c>
      <c r="S338" s="55">
        <f t="shared" si="24"/>
        <v>0</v>
      </c>
      <c r="T338" s="55" t="str">
        <f t="shared" si="23"/>
        <v>Seviper</v>
      </c>
    </row>
    <row r="339" spans="1:20" x14ac:dyDescent="0.25">
      <c r="A339" s="53">
        <v>338</v>
      </c>
      <c r="B339" s="53" t="s">
        <v>539</v>
      </c>
      <c r="C339" s="53" t="s">
        <v>19</v>
      </c>
      <c r="D339" s="53"/>
      <c r="E339" s="53">
        <v>172</v>
      </c>
      <c r="F339" s="88">
        <f t="shared" si="21"/>
        <v>1</v>
      </c>
      <c r="G339" t="str">
        <f t="shared" si="22"/>
        <v>172_1</v>
      </c>
      <c r="H339" t="str">
        <f>IF(COUNTIFS($G:$G,G339)=1,G339,G339&amp;"-"&amp;COUNTIFS(G$2:G339,G339))</f>
        <v>172_1</v>
      </c>
      <c r="I339" s="92">
        <v>207</v>
      </c>
      <c r="J339" s="92">
        <v>178</v>
      </c>
      <c r="K339" s="92">
        <v>153</v>
      </c>
      <c r="L339" s="53" t="s">
        <v>110</v>
      </c>
      <c r="M339" s="53" t="s">
        <v>98</v>
      </c>
      <c r="N339" s="53">
        <v>0</v>
      </c>
      <c r="O339" s="87"/>
      <c r="Q339" s="55">
        <f>IF(COUNTIFS(Q$2:Q338,Q338)=COUNTIFS($E:$E,Q338),1,0)+Q338</f>
        <v>171</v>
      </c>
      <c r="R339" s="56">
        <f>IF(Q339=Q338,R338+IF(COUNTIFS($G:$G,Q338&amp;"_"&amp;R338)=COUNTIFS(Q$2:Q338,Q338,R$2:R338,R338),1,0),1)</f>
        <v>1</v>
      </c>
      <c r="S339" s="55">
        <f t="shared" si="24"/>
        <v>0</v>
      </c>
      <c r="T339" s="55" t="str">
        <f t="shared" si="23"/>
        <v>Lunatone</v>
      </c>
    </row>
    <row r="340" spans="1:20" x14ac:dyDescent="0.25">
      <c r="A340" s="53">
        <v>339</v>
      </c>
      <c r="B340" s="53" t="s">
        <v>540</v>
      </c>
      <c r="C340" s="53" t="s">
        <v>19</v>
      </c>
      <c r="D340" s="53" t="s">
        <v>541</v>
      </c>
      <c r="E340" s="53">
        <v>173</v>
      </c>
      <c r="F340" s="88">
        <f t="shared" si="21"/>
        <v>1</v>
      </c>
      <c r="G340" t="str">
        <f t="shared" si="22"/>
        <v>173_1</v>
      </c>
      <c r="H340" t="str">
        <f>IF(COUNTIFS($G:$G,G340)=1,G340,G340&amp;"-"&amp;COUNTIFS(G$2:G340,G340))</f>
        <v>173_1</v>
      </c>
      <c r="I340" s="92">
        <v>207</v>
      </c>
      <c r="J340" s="92">
        <v>178</v>
      </c>
      <c r="K340" s="92">
        <v>153</v>
      </c>
      <c r="L340" s="53" t="s">
        <v>31</v>
      </c>
      <c r="M340" s="53" t="s">
        <v>56</v>
      </c>
      <c r="N340" s="53">
        <v>50</v>
      </c>
      <c r="O340" s="87"/>
      <c r="Q340" s="55">
        <f>IF(COUNTIFS(Q$2:Q339,Q339)=COUNTIFS($E:$E,Q339),1,0)+Q339</f>
        <v>172</v>
      </c>
      <c r="R340" s="56">
        <f>IF(Q340=Q339,R339+IF(COUNTIFS($G:$G,Q339&amp;"_"&amp;R339)=COUNTIFS(Q$2:Q339,Q339,R$2:R339,R339),1,0),1)</f>
        <v>1</v>
      </c>
      <c r="S340" s="55">
        <f t="shared" si="24"/>
        <v>0</v>
      </c>
      <c r="T340" s="55" t="str">
        <f t="shared" si="23"/>
        <v>Solrock</v>
      </c>
    </row>
    <row r="341" spans="1:20" x14ac:dyDescent="0.25">
      <c r="A341" s="53">
        <v>340</v>
      </c>
      <c r="B341" s="53" t="s">
        <v>541</v>
      </c>
      <c r="C341" s="53" t="s">
        <v>540</v>
      </c>
      <c r="D341" s="53" t="s">
        <v>19</v>
      </c>
      <c r="E341" s="53">
        <v>173</v>
      </c>
      <c r="F341" s="88">
        <f t="shared" si="21"/>
        <v>2</v>
      </c>
      <c r="G341" t="str">
        <f t="shared" si="22"/>
        <v>173_2</v>
      </c>
      <c r="H341" t="str">
        <f>IF(COUNTIFS($G:$G,G341)=1,G341,G341&amp;"-"&amp;COUNTIFS(G$2:G341,G341))</f>
        <v>173_2</v>
      </c>
      <c r="I341" s="92">
        <v>137</v>
      </c>
      <c r="J341" s="92">
        <v>93</v>
      </c>
      <c r="K341" s="92">
        <v>82</v>
      </c>
      <c r="L341" s="53" t="s">
        <v>31</v>
      </c>
      <c r="M341" s="53" t="s">
        <v>56</v>
      </c>
      <c r="N341" s="53">
        <v>0</v>
      </c>
      <c r="O341" s="87"/>
      <c r="Q341" s="55">
        <f>IF(COUNTIFS(Q$2:Q340,Q340)=COUNTIFS($E:$E,Q340),1,0)+Q340</f>
        <v>173</v>
      </c>
      <c r="R341" s="56">
        <f>IF(Q341=Q340,R340+IF(COUNTIFS($G:$G,Q340&amp;"_"&amp;R340)=COUNTIFS(Q$2:Q340,Q340,R$2:R340,R340),1,0),1)</f>
        <v>1</v>
      </c>
      <c r="S341" s="55">
        <f t="shared" si="24"/>
        <v>0</v>
      </c>
      <c r="T341" s="55" t="str">
        <f t="shared" si="23"/>
        <v>Barboach</v>
      </c>
    </row>
    <row r="342" spans="1:20" x14ac:dyDescent="0.25">
      <c r="A342" s="53">
        <v>341</v>
      </c>
      <c r="B342" s="53" t="s">
        <v>542</v>
      </c>
      <c r="C342" s="53" t="s">
        <v>19</v>
      </c>
      <c r="D342" s="53" t="s">
        <v>543</v>
      </c>
      <c r="E342" s="53">
        <v>174</v>
      </c>
      <c r="F342" s="88">
        <f t="shared" si="21"/>
        <v>1</v>
      </c>
      <c r="G342" t="str">
        <f t="shared" si="22"/>
        <v>174_1</v>
      </c>
      <c r="H342" t="str">
        <f>IF(COUNTIFS($G:$G,G342)=1,G342,G342&amp;"-"&amp;COUNTIFS(G$2:G342,G342))</f>
        <v>174_1</v>
      </c>
      <c r="I342" s="92">
        <v>242</v>
      </c>
      <c r="J342" s="92">
        <v>151</v>
      </c>
      <c r="K342" s="92">
        <v>141</v>
      </c>
      <c r="L342" s="53" t="s">
        <v>31</v>
      </c>
      <c r="M342" s="53" t="s">
        <v>19</v>
      </c>
      <c r="N342" s="53">
        <v>50</v>
      </c>
      <c r="O342" s="87"/>
      <c r="Q342" s="55">
        <f>IF(COUNTIFS(Q$2:Q341,Q341)=COUNTIFS($E:$E,Q341),1,0)+Q341</f>
        <v>173</v>
      </c>
      <c r="R342" s="56">
        <f>IF(Q342=Q341,R341+IF(COUNTIFS($G:$G,Q341&amp;"_"&amp;R341)=COUNTIFS(Q$2:Q341,Q341,R$2:R341,R341),1,0),1)</f>
        <v>2</v>
      </c>
      <c r="S342" s="55">
        <f t="shared" si="24"/>
        <v>0</v>
      </c>
      <c r="T342" s="55" t="str">
        <f t="shared" si="23"/>
        <v>Whiscash</v>
      </c>
    </row>
    <row r="343" spans="1:20" x14ac:dyDescent="0.25">
      <c r="A343" s="53">
        <v>342</v>
      </c>
      <c r="B343" s="53" t="s">
        <v>543</v>
      </c>
      <c r="C343" s="53" t="s">
        <v>542</v>
      </c>
      <c r="D343" s="53" t="s">
        <v>19</v>
      </c>
      <c r="E343" s="53">
        <v>174</v>
      </c>
      <c r="F343" s="88">
        <f t="shared" si="21"/>
        <v>2</v>
      </c>
      <c r="G343" t="str">
        <f t="shared" si="22"/>
        <v>174_2</v>
      </c>
      <c r="H343" t="str">
        <f>IF(COUNTIFS($G:$G,G343)=1,G343,G343&amp;"-"&amp;COUNTIFS(G$2:G343,G343))</f>
        <v>174_2</v>
      </c>
      <c r="I343" s="92">
        <v>125</v>
      </c>
      <c r="J343" s="92">
        <v>141</v>
      </c>
      <c r="K343" s="92">
        <v>99</v>
      </c>
      <c r="L343" s="53" t="s">
        <v>31</v>
      </c>
      <c r="M343" s="53" t="s">
        <v>240</v>
      </c>
      <c r="N343" s="53">
        <v>0</v>
      </c>
      <c r="O343" s="87"/>
      <c r="Q343" s="55">
        <f>IF(COUNTIFS(Q$2:Q342,Q342)=COUNTIFS($E:$E,Q342),1,0)+Q342</f>
        <v>174</v>
      </c>
      <c r="R343" s="56">
        <f>IF(Q343=Q342,R342+IF(COUNTIFS($G:$G,Q342&amp;"_"&amp;R342)=COUNTIFS(Q$2:Q342,Q342,R$2:R342,R342),1,0),1)</f>
        <v>1</v>
      </c>
      <c r="S343" s="55">
        <f t="shared" si="24"/>
        <v>0</v>
      </c>
      <c r="T343" s="55" t="str">
        <f t="shared" si="23"/>
        <v>Corphish</v>
      </c>
    </row>
    <row r="344" spans="1:20" x14ac:dyDescent="0.25">
      <c r="A344" s="53">
        <v>343</v>
      </c>
      <c r="B344" s="53" t="s">
        <v>544</v>
      </c>
      <c r="C344" s="53" t="s">
        <v>19</v>
      </c>
      <c r="D344" s="53" t="s">
        <v>545</v>
      </c>
      <c r="E344" s="53">
        <v>175</v>
      </c>
      <c r="F344" s="88">
        <f t="shared" si="21"/>
        <v>1</v>
      </c>
      <c r="G344" t="str">
        <f t="shared" si="22"/>
        <v>175_1</v>
      </c>
      <c r="H344" t="str">
        <f>IF(COUNTIFS($G:$G,G344)=1,G344,G344&amp;"-"&amp;COUNTIFS(G$2:G344,G344))</f>
        <v>175_1</v>
      </c>
      <c r="I344" s="92">
        <v>160</v>
      </c>
      <c r="J344" s="92">
        <v>224</v>
      </c>
      <c r="K344" s="92">
        <v>142</v>
      </c>
      <c r="L344" s="53" t="s">
        <v>56</v>
      </c>
      <c r="M344" s="53" t="s">
        <v>98</v>
      </c>
      <c r="N344" s="53">
        <v>50</v>
      </c>
      <c r="O344" s="87"/>
      <c r="Q344" s="55">
        <f>IF(COUNTIFS(Q$2:Q343,Q343)=COUNTIFS($E:$E,Q343),1,0)+Q343</f>
        <v>174</v>
      </c>
      <c r="R344" s="56">
        <f>IF(Q344=Q343,R343+IF(COUNTIFS($G:$G,Q343&amp;"_"&amp;R343)=COUNTIFS(Q$2:Q343,Q343,R$2:R343,R343),1,0),1)</f>
        <v>2</v>
      </c>
      <c r="S344" s="55">
        <f t="shared" si="24"/>
        <v>0</v>
      </c>
      <c r="T344" s="55" t="str">
        <f t="shared" si="23"/>
        <v>Crawdaunt</v>
      </c>
    </row>
    <row r="345" spans="1:20" x14ac:dyDescent="0.25">
      <c r="A345" s="53">
        <v>344</v>
      </c>
      <c r="B345" s="53" t="s">
        <v>545</v>
      </c>
      <c r="C345" s="53" t="s">
        <v>544</v>
      </c>
      <c r="D345" s="53" t="s">
        <v>19</v>
      </c>
      <c r="E345" s="53">
        <v>175</v>
      </c>
      <c r="F345" s="88">
        <f t="shared" si="21"/>
        <v>2</v>
      </c>
      <c r="G345" t="str">
        <f t="shared" si="22"/>
        <v>175_2</v>
      </c>
      <c r="H345" t="str">
        <f>IF(COUNTIFS($G:$G,G345)=1,G345,G345&amp;"-"&amp;COUNTIFS(G$2:G345,G345))</f>
        <v>175_2</v>
      </c>
      <c r="I345" s="92">
        <v>120</v>
      </c>
      <c r="J345" s="92">
        <v>77</v>
      </c>
      <c r="K345" s="92">
        <v>124</v>
      </c>
      <c r="L345" s="53" t="s">
        <v>56</v>
      </c>
      <c r="M345" s="53" t="s">
        <v>98</v>
      </c>
      <c r="N345" s="53">
        <v>0</v>
      </c>
      <c r="O345" s="87"/>
      <c r="Q345" s="55">
        <f>IF(COUNTIFS(Q$2:Q344,Q344)=COUNTIFS($E:$E,Q344),1,0)+Q344</f>
        <v>175</v>
      </c>
      <c r="R345" s="56">
        <f>IF(Q345=Q344,R344+IF(COUNTIFS($G:$G,Q344&amp;"_"&amp;R344)=COUNTIFS(Q$2:Q344,Q344,R$2:R344,R344),1,0),1)</f>
        <v>1</v>
      </c>
      <c r="S345" s="55">
        <f t="shared" si="24"/>
        <v>0</v>
      </c>
      <c r="T345" s="55" t="str">
        <f t="shared" si="23"/>
        <v>Baltoy</v>
      </c>
    </row>
    <row r="346" spans="1:20" x14ac:dyDescent="0.25">
      <c r="A346" s="53">
        <v>345</v>
      </c>
      <c r="B346" s="53" t="s">
        <v>546</v>
      </c>
      <c r="C346" s="53" t="s">
        <v>19</v>
      </c>
      <c r="D346" s="53" t="s">
        <v>547</v>
      </c>
      <c r="E346" s="53">
        <v>176</v>
      </c>
      <c r="F346" s="88">
        <f t="shared" si="21"/>
        <v>1</v>
      </c>
      <c r="G346" t="str">
        <f t="shared" si="22"/>
        <v>176_1</v>
      </c>
      <c r="H346" t="str">
        <f>IF(COUNTIFS($G:$G,G346)=1,G346,G346&amp;"-"&amp;COUNTIFS(G$2:G346,G346))</f>
        <v>176_1</v>
      </c>
      <c r="I346" s="92">
        <v>155</v>
      </c>
      <c r="J346" s="92">
        <v>140</v>
      </c>
      <c r="K346" s="92">
        <v>229</v>
      </c>
      <c r="L346" s="53" t="s">
        <v>110</v>
      </c>
      <c r="M346" s="53" t="s">
        <v>21</v>
      </c>
      <c r="N346" s="53">
        <v>50</v>
      </c>
      <c r="O346" s="87"/>
      <c r="Q346" s="55">
        <f>IF(COUNTIFS(Q$2:Q345,Q345)=COUNTIFS($E:$E,Q345),1,0)+Q345</f>
        <v>175</v>
      </c>
      <c r="R346" s="56">
        <f>IF(Q346=Q345,R345+IF(COUNTIFS($G:$G,Q345&amp;"_"&amp;R345)=COUNTIFS(Q$2:Q345,Q345,R$2:R345,R345),1,0),1)</f>
        <v>2</v>
      </c>
      <c r="S346" s="55">
        <f t="shared" si="24"/>
        <v>0</v>
      </c>
      <c r="T346" s="55" t="str">
        <f t="shared" si="23"/>
        <v>Claydol</v>
      </c>
    </row>
    <row r="347" spans="1:20" x14ac:dyDescent="0.25">
      <c r="A347" s="53">
        <v>346</v>
      </c>
      <c r="B347" s="53" t="s">
        <v>547</v>
      </c>
      <c r="C347" s="53" t="s">
        <v>546</v>
      </c>
      <c r="D347" s="53" t="s">
        <v>19</v>
      </c>
      <c r="E347" s="53">
        <v>176</v>
      </c>
      <c r="F347" s="88">
        <f t="shared" si="21"/>
        <v>2</v>
      </c>
      <c r="G347" t="str">
        <f t="shared" si="22"/>
        <v>176_2</v>
      </c>
      <c r="H347" t="str">
        <f>IF(COUNTIFS($G:$G,G347)=1,G347,G347&amp;"-"&amp;COUNTIFS(G$2:G347,G347))</f>
        <v>176_2</v>
      </c>
      <c r="I347" s="92">
        <v>165</v>
      </c>
      <c r="J347" s="92">
        <v>105</v>
      </c>
      <c r="K347" s="92">
        <v>150</v>
      </c>
      <c r="L347" s="53" t="s">
        <v>110</v>
      </c>
      <c r="M347" s="53" t="s">
        <v>21</v>
      </c>
      <c r="N347" s="53">
        <v>0</v>
      </c>
      <c r="O347" s="87"/>
      <c r="Q347" s="55">
        <f>IF(COUNTIFS(Q$2:Q346,Q346)=COUNTIFS($E:$E,Q346),1,0)+Q346</f>
        <v>176</v>
      </c>
      <c r="R347" s="56">
        <f>IF(Q347=Q346,R346+IF(COUNTIFS($G:$G,Q346&amp;"_"&amp;R346)=COUNTIFS(Q$2:Q346,Q346,R$2:R346,R346),1,0),1)</f>
        <v>1</v>
      </c>
      <c r="S347" s="55">
        <f t="shared" si="24"/>
        <v>0</v>
      </c>
      <c r="T347" s="55" t="str">
        <f t="shared" si="23"/>
        <v>Lileep</v>
      </c>
    </row>
    <row r="348" spans="1:20" x14ac:dyDescent="0.25">
      <c r="A348" s="53">
        <v>347</v>
      </c>
      <c r="B348" s="53" t="s">
        <v>548</v>
      </c>
      <c r="C348" s="53" t="s">
        <v>19</v>
      </c>
      <c r="D348" s="53" t="s">
        <v>549</v>
      </c>
      <c r="E348" s="53">
        <v>177</v>
      </c>
      <c r="F348" s="88">
        <f t="shared" si="21"/>
        <v>1</v>
      </c>
      <c r="G348" t="str">
        <f t="shared" si="22"/>
        <v>177_1</v>
      </c>
      <c r="H348" t="str">
        <f>IF(COUNTIFS($G:$G,G348)=1,G348,G348&amp;"-"&amp;COUNTIFS(G$2:G348,G348))</f>
        <v>177_1</v>
      </c>
      <c r="I348" s="92">
        <v>200</v>
      </c>
      <c r="J348" s="92">
        <v>152</v>
      </c>
      <c r="K348" s="92">
        <v>194</v>
      </c>
      <c r="L348" s="53" t="s">
        <v>110</v>
      </c>
      <c r="M348" s="53" t="s">
        <v>35</v>
      </c>
      <c r="N348" s="53">
        <v>50</v>
      </c>
      <c r="O348" s="87"/>
      <c r="Q348" s="55">
        <f>IF(COUNTIFS(Q$2:Q347,Q347)=COUNTIFS($E:$E,Q347),1,0)+Q347</f>
        <v>176</v>
      </c>
      <c r="R348" s="56">
        <f>IF(Q348=Q347,R347+IF(COUNTIFS($G:$G,Q347&amp;"_"&amp;R347)=COUNTIFS(Q$2:Q347,Q347,R$2:R347,R347),1,0),1)</f>
        <v>2</v>
      </c>
      <c r="S348" s="55">
        <f t="shared" si="24"/>
        <v>0</v>
      </c>
      <c r="T348" s="55" t="str">
        <f t="shared" si="23"/>
        <v>Cradily</v>
      </c>
    </row>
    <row r="349" spans="1:20" x14ac:dyDescent="0.25">
      <c r="A349" s="53">
        <v>348</v>
      </c>
      <c r="B349" s="53" t="s">
        <v>549</v>
      </c>
      <c r="C349" s="53" t="s">
        <v>548</v>
      </c>
      <c r="D349" s="53" t="s">
        <v>19</v>
      </c>
      <c r="E349" s="53">
        <v>177</v>
      </c>
      <c r="F349" s="88">
        <f t="shared" si="21"/>
        <v>2</v>
      </c>
      <c r="G349" t="str">
        <f t="shared" si="22"/>
        <v>177_2</v>
      </c>
      <c r="H349" t="str">
        <f>IF(COUNTIFS($G:$G,G349)=1,G349,G349&amp;"-"&amp;COUNTIFS(G$2:G349,G349))</f>
        <v>177_2</v>
      </c>
      <c r="I349" s="92">
        <v>128</v>
      </c>
      <c r="J349" s="92">
        <v>176</v>
      </c>
      <c r="K349" s="92">
        <v>100</v>
      </c>
      <c r="L349" s="53" t="s">
        <v>110</v>
      </c>
      <c r="M349" s="53" t="s">
        <v>35</v>
      </c>
      <c r="N349" s="53">
        <v>0</v>
      </c>
      <c r="O349" s="87"/>
      <c r="Q349" s="55">
        <f>IF(COUNTIFS(Q$2:Q348,Q348)=COUNTIFS($E:$E,Q348),1,0)+Q348</f>
        <v>177</v>
      </c>
      <c r="R349" s="56">
        <f>IF(Q349=Q348,R348+IF(COUNTIFS($G:$G,Q348&amp;"_"&amp;R348)=COUNTIFS(Q$2:Q348,Q348,R$2:R348,R348),1,0),1)</f>
        <v>1</v>
      </c>
      <c r="S349" s="55">
        <f t="shared" si="24"/>
        <v>0</v>
      </c>
      <c r="T349" s="55" t="str">
        <f t="shared" si="23"/>
        <v>Anorith</v>
      </c>
    </row>
    <row r="350" spans="1:20" x14ac:dyDescent="0.25">
      <c r="A350" s="53">
        <v>349</v>
      </c>
      <c r="B350" s="53" t="s">
        <v>550</v>
      </c>
      <c r="C350" s="53" t="s">
        <v>19</v>
      </c>
      <c r="D350" s="53" t="s">
        <v>551</v>
      </c>
      <c r="E350" s="53">
        <v>178</v>
      </c>
      <c r="F350" s="88">
        <f t="shared" si="21"/>
        <v>1</v>
      </c>
      <c r="G350" t="str">
        <f t="shared" si="22"/>
        <v>178_1</v>
      </c>
      <c r="H350" t="str">
        <f>IF(COUNTIFS($G:$G,G350)=1,G350,G350&amp;"-"&amp;COUNTIFS(G$2:G350,G350))</f>
        <v>178_1</v>
      </c>
      <c r="I350" s="92">
        <v>181</v>
      </c>
      <c r="J350" s="92">
        <v>222</v>
      </c>
      <c r="K350" s="92">
        <v>174</v>
      </c>
      <c r="L350" s="53" t="s">
        <v>31</v>
      </c>
      <c r="M350" s="53" t="s">
        <v>19</v>
      </c>
      <c r="N350" s="53">
        <v>100</v>
      </c>
      <c r="O350" s="87"/>
      <c r="Q350" s="55">
        <f>IF(COUNTIFS(Q$2:Q349,Q349)=COUNTIFS($E:$E,Q349),1,0)+Q349</f>
        <v>177</v>
      </c>
      <c r="R350" s="56">
        <f>IF(Q350=Q349,R349+IF(COUNTIFS($G:$G,Q349&amp;"_"&amp;R349)=COUNTIFS(Q$2:Q349,Q349,R$2:R349,R349),1,0),1)</f>
        <v>2</v>
      </c>
      <c r="S350" s="55">
        <f t="shared" si="24"/>
        <v>0</v>
      </c>
      <c r="T350" s="55" t="str">
        <f t="shared" si="23"/>
        <v>Armaldo</v>
      </c>
    </row>
    <row r="351" spans="1:20" x14ac:dyDescent="0.25">
      <c r="A351" s="53">
        <v>350</v>
      </c>
      <c r="B351" s="53" t="s">
        <v>551</v>
      </c>
      <c r="C351" s="53" t="s">
        <v>550</v>
      </c>
      <c r="D351" s="53" t="s">
        <v>19</v>
      </c>
      <c r="E351" s="53">
        <v>178</v>
      </c>
      <c r="F351" s="88">
        <f t="shared" si="21"/>
        <v>2</v>
      </c>
      <c r="G351" t="str">
        <f t="shared" si="22"/>
        <v>178_2</v>
      </c>
      <c r="H351" t="str">
        <f>IF(COUNTIFS($G:$G,G351)=1,G351,G351&amp;"-"&amp;COUNTIFS(G$2:G351,G351))</f>
        <v>178_2</v>
      </c>
      <c r="I351" s="92">
        <v>85</v>
      </c>
      <c r="J351" s="92">
        <v>29</v>
      </c>
      <c r="K351" s="92">
        <v>85</v>
      </c>
      <c r="L351" s="53" t="s">
        <v>31</v>
      </c>
      <c r="M351" s="53" t="s">
        <v>19</v>
      </c>
      <c r="N351" s="53">
        <v>0</v>
      </c>
      <c r="O351" s="87"/>
      <c r="Q351" s="55">
        <f>IF(COUNTIFS(Q$2:Q350,Q350)=COUNTIFS($E:$E,Q350),1,0)+Q350</f>
        <v>178</v>
      </c>
      <c r="R351" s="56">
        <f>IF(Q351=Q350,R350+IF(COUNTIFS($G:$G,Q350&amp;"_"&amp;R350)=COUNTIFS(Q$2:Q350,Q350,R$2:R350,R350),1,0),1)</f>
        <v>1</v>
      </c>
      <c r="S351" s="55">
        <f t="shared" si="24"/>
        <v>0</v>
      </c>
      <c r="T351" s="55" t="str">
        <f t="shared" si="23"/>
        <v>Feebas</v>
      </c>
    </row>
    <row r="352" spans="1:20" x14ac:dyDescent="0.25">
      <c r="A352" s="53">
        <v>351</v>
      </c>
      <c r="B352" s="53" t="s">
        <v>552</v>
      </c>
      <c r="C352" s="53" t="s">
        <v>19</v>
      </c>
      <c r="D352" s="53" t="s">
        <v>19</v>
      </c>
      <c r="E352" s="53">
        <v>179</v>
      </c>
      <c r="F352" s="88">
        <f t="shared" si="21"/>
        <v>1</v>
      </c>
      <c r="G352" t="str">
        <f t="shared" si="22"/>
        <v>179_1</v>
      </c>
      <c r="H352" t="str">
        <f>IF(COUNTIFS($G:$G,G352)=1,G352,G352&amp;"-"&amp;COUNTIFS(G$2:G352,G352))</f>
        <v>179_1</v>
      </c>
      <c r="I352" s="92">
        <v>216</v>
      </c>
      <c r="J352" s="92">
        <v>192</v>
      </c>
      <c r="K352" s="92">
        <v>219</v>
      </c>
      <c r="L352" s="53" t="s">
        <v>42</v>
      </c>
      <c r="M352" s="53" t="s">
        <v>19</v>
      </c>
      <c r="N352" s="53">
        <v>0</v>
      </c>
      <c r="O352" s="87"/>
      <c r="Q352" s="55">
        <f>IF(COUNTIFS(Q$2:Q351,Q351)=COUNTIFS($E:$E,Q351),1,0)+Q351</f>
        <v>178</v>
      </c>
      <c r="R352" s="56">
        <f>IF(Q352=Q351,R351+IF(COUNTIFS($G:$G,Q351&amp;"_"&amp;R351)=COUNTIFS(Q$2:Q351,Q351,R$2:R351,R351),1,0),1)</f>
        <v>2</v>
      </c>
      <c r="S352" s="55">
        <f t="shared" si="24"/>
        <v>0</v>
      </c>
      <c r="T352" s="55" t="str">
        <f t="shared" si="23"/>
        <v>Milotic</v>
      </c>
    </row>
    <row r="353" spans="1:20" x14ac:dyDescent="0.25">
      <c r="A353" s="53">
        <v>352</v>
      </c>
      <c r="B353" s="53" t="s">
        <v>553</v>
      </c>
      <c r="C353" s="53" t="s">
        <v>19</v>
      </c>
      <c r="D353" s="53" t="s">
        <v>19</v>
      </c>
      <c r="E353" s="53">
        <v>180</v>
      </c>
      <c r="F353" s="88">
        <f t="shared" si="21"/>
        <v>1</v>
      </c>
      <c r="G353" t="str">
        <f t="shared" si="22"/>
        <v>180_1</v>
      </c>
      <c r="H353" t="str">
        <f>IF(COUNTIFS($G:$G,G353)=1,G353,G353&amp;"-"&amp;COUNTIFS(G$2:G353,G353))</f>
        <v>180_1</v>
      </c>
      <c r="I353" s="92">
        <v>172</v>
      </c>
      <c r="J353" s="92">
        <v>139</v>
      </c>
      <c r="K353" s="92">
        <v>139</v>
      </c>
      <c r="L353" s="53" t="s">
        <v>42</v>
      </c>
      <c r="M353" s="53" t="s">
        <v>19</v>
      </c>
      <c r="N353" s="53">
        <v>0</v>
      </c>
      <c r="O353" s="87"/>
      <c r="Q353" s="55">
        <f>IF(COUNTIFS(Q$2:Q352,Q352)=COUNTIFS($E:$E,Q352),1,0)+Q352</f>
        <v>179</v>
      </c>
      <c r="R353" s="56">
        <f>IF(Q353=Q352,R352+IF(COUNTIFS($G:$G,Q352&amp;"_"&amp;R352)=COUNTIFS(Q$2:Q352,Q352,R$2:R352,R352),1,0),1)</f>
        <v>1</v>
      </c>
      <c r="S353" s="55">
        <f t="shared" si="24"/>
        <v>0</v>
      </c>
      <c r="T353" s="55" t="str">
        <f t="shared" si="23"/>
        <v>Castform</v>
      </c>
    </row>
    <row r="354" spans="1:20" x14ac:dyDescent="0.25">
      <c r="A354" s="53">
        <v>353</v>
      </c>
      <c r="B354" s="53" t="s">
        <v>554</v>
      </c>
      <c r="C354" s="53" t="s">
        <v>19</v>
      </c>
      <c r="D354" s="53" t="s">
        <v>555</v>
      </c>
      <c r="E354" s="53">
        <v>181</v>
      </c>
      <c r="F354" s="88">
        <f t="shared" si="21"/>
        <v>1</v>
      </c>
      <c r="G354" t="str">
        <f t="shared" si="22"/>
        <v>181_1</v>
      </c>
      <c r="H354" t="str">
        <f>IF(COUNTIFS($G:$G,G354)=1,G354,G354&amp;"-"&amp;COUNTIFS(G$2:G354,G354))</f>
        <v>181_1</v>
      </c>
      <c r="I354" s="92">
        <v>127</v>
      </c>
      <c r="J354" s="92">
        <v>138</v>
      </c>
      <c r="K354" s="92">
        <v>65</v>
      </c>
      <c r="L354" s="53" t="s">
        <v>131</v>
      </c>
      <c r="M354" s="53" t="s">
        <v>19</v>
      </c>
      <c r="N354" s="53">
        <v>50</v>
      </c>
      <c r="O354" s="87"/>
      <c r="Q354" s="55">
        <f>IF(COUNTIFS(Q$2:Q353,Q353)=COUNTIFS($E:$E,Q353),1,0)+Q353</f>
        <v>180</v>
      </c>
      <c r="R354" s="56">
        <f>IF(Q354=Q353,R353+IF(COUNTIFS($G:$G,Q353&amp;"_"&amp;R353)=COUNTIFS(Q$2:Q353,Q353,R$2:R353,R353),1,0),1)</f>
        <v>1</v>
      </c>
      <c r="S354" s="55">
        <f t="shared" si="24"/>
        <v>0</v>
      </c>
      <c r="T354" s="55" t="str">
        <f t="shared" si="23"/>
        <v>Kecleon</v>
      </c>
    </row>
    <row r="355" spans="1:20" x14ac:dyDescent="0.25">
      <c r="A355" s="53">
        <v>354</v>
      </c>
      <c r="B355" s="53" t="s">
        <v>555</v>
      </c>
      <c r="C355" s="53" t="s">
        <v>554</v>
      </c>
      <c r="D355" s="53" t="s">
        <v>19</v>
      </c>
      <c r="E355" s="53">
        <v>181</v>
      </c>
      <c r="F355" s="88">
        <f t="shared" si="21"/>
        <v>2</v>
      </c>
      <c r="G355" t="str">
        <f t="shared" si="22"/>
        <v>181_2</v>
      </c>
      <c r="H355" t="str">
        <f>IF(COUNTIFS($G:$G,G355)=1,G355,G355&amp;"-"&amp;COUNTIFS(G$2:G355,G355))</f>
        <v>181_2</v>
      </c>
      <c r="I355" s="92">
        <v>162</v>
      </c>
      <c r="J355" s="92">
        <v>218</v>
      </c>
      <c r="K355" s="92">
        <v>126</v>
      </c>
      <c r="L355" s="53" t="s">
        <v>131</v>
      </c>
      <c r="M355" s="53" t="s">
        <v>19</v>
      </c>
      <c r="N355" s="53">
        <v>0</v>
      </c>
      <c r="O355" s="87"/>
      <c r="Q355" s="55">
        <f>IF(COUNTIFS(Q$2:Q354,Q354)=COUNTIFS($E:$E,Q354),1,0)+Q354</f>
        <v>181</v>
      </c>
      <c r="R355" s="56">
        <f>IF(Q355=Q354,R354+IF(COUNTIFS($G:$G,Q354&amp;"_"&amp;R354)=COUNTIFS(Q$2:Q354,Q354,R$2:R354,R354),1,0),1)</f>
        <v>1</v>
      </c>
      <c r="S355" s="55">
        <f t="shared" si="24"/>
        <v>0</v>
      </c>
      <c r="T355" s="55" t="str">
        <f t="shared" si="23"/>
        <v>Shuppet</v>
      </c>
    </row>
    <row r="356" spans="1:20" x14ac:dyDescent="0.25">
      <c r="A356" s="53">
        <v>355</v>
      </c>
      <c r="B356" s="53" t="s">
        <v>556</v>
      </c>
      <c r="C356" s="53" t="s">
        <v>19</v>
      </c>
      <c r="D356" s="53" t="s">
        <v>557</v>
      </c>
      <c r="E356" s="53">
        <v>182</v>
      </c>
      <c r="F356" s="88">
        <f t="shared" si="21"/>
        <v>1</v>
      </c>
      <c r="G356" t="str">
        <f t="shared" si="22"/>
        <v>182_1</v>
      </c>
      <c r="H356" t="str">
        <f>IF(COUNTIFS($G:$G,G356)=1,G356,G356&amp;"-"&amp;COUNTIFS(G$2:G356,G356))</f>
        <v>182_1</v>
      </c>
      <c r="I356" s="92">
        <v>85</v>
      </c>
      <c r="J356" s="92">
        <v>70</v>
      </c>
      <c r="K356" s="92">
        <v>162</v>
      </c>
      <c r="L356" s="53" t="s">
        <v>131</v>
      </c>
      <c r="M356" s="53" t="s">
        <v>19</v>
      </c>
      <c r="N356" s="53">
        <v>25</v>
      </c>
      <c r="O356" s="87"/>
      <c r="Q356" s="55">
        <f>IF(COUNTIFS(Q$2:Q355,Q355)=COUNTIFS($E:$E,Q355),1,0)+Q355</f>
        <v>181</v>
      </c>
      <c r="R356" s="56">
        <f>IF(Q356=Q355,R355+IF(COUNTIFS($G:$G,Q355&amp;"_"&amp;R355)=COUNTIFS(Q$2:Q355,Q355,R$2:R355,R355),1,0),1)</f>
        <v>2</v>
      </c>
      <c r="S356" s="55">
        <f t="shared" si="24"/>
        <v>0</v>
      </c>
      <c r="T356" s="55" t="str">
        <f t="shared" si="23"/>
        <v>Banette</v>
      </c>
    </row>
    <row r="357" spans="1:20" x14ac:dyDescent="0.25">
      <c r="A357" s="53">
        <v>356</v>
      </c>
      <c r="B357" s="53" t="s">
        <v>557</v>
      </c>
      <c r="C357" s="53" t="s">
        <v>556</v>
      </c>
      <c r="D357" s="53" t="s">
        <v>19</v>
      </c>
      <c r="E357" s="53">
        <v>182</v>
      </c>
      <c r="F357" s="88">
        <f t="shared" si="21"/>
        <v>2</v>
      </c>
      <c r="G357" t="str">
        <f t="shared" si="22"/>
        <v>182_2</v>
      </c>
      <c r="H357" t="str">
        <f>IF(COUNTIFS($G:$G,G357)=1,G357,G357&amp;"-"&amp;COUNTIFS(G$2:G357,G357))</f>
        <v>182_2</v>
      </c>
      <c r="I357" s="92">
        <v>120</v>
      </c>
      <c r="J357" s="92">
        <v>124</v>
      </c>
      <c r="K357" s="92">
        <v>234</v>
      </c>
      <c r="L357" s="53" t="s">
        <v>131</v>
      </c>
      <c r="M357" s="53" t="s">
        <v>19</v>
      </c>
      <c r="N357" s="53">
        <v>0</v>
      </c>
      <c r="O357" s="87"/>
      <c r="Q357" s="55">
        <f>IF(COUNTIFS(Q$2:Q356,Q356)=COUNTIFS($E:$E,Q356),1,0)+Q356</f>
        <v>182</v>
      </c>
      <c r="R357" s="56">
        <f>IF(Q357=Q356,R356+IF(COUNTIFS($G:$G,Q356&amp;"_"&amp;R356)=COUNTIFS(Q$2:Q356,Q356,R$2:R356,R356),1,0),1)</f>
        <v>1</v>
      </c>
      <c r="S357" s="55">
        <f t="shared" si="24"/>
        <v>0</v>
      </c>
      <c r="T357" s="55" t="str">
        <f t="shared" si="23"/>
        <v>Duskull</v>
      </c>
    </row>
    <row r="358" spans="1:20" x14ac:dyDescent="0.25">
      <c r="A358" s="53">
        <v>357</v>
      </c>
      <c r="B358" s="53" t="s">
        <v>558</v>
      </c>
      <c r="C358" s="53" t="s">
        <v>19</v>
      </c>
      <c r="D358" s="53" t="s">
        <v>19</v>
      </c>
      <c r="E358" s="53">
        <v>183</v>
      </c>
      <c r="F358" s="88">
        <f t="shared" si="21"/>
        <v>1</v>
      </c>
      <c r="G358" t="str">
        <f t="shared" si="22"/>
        <v>183_1</v>
      </c>
      <c r="H358" t="str">
        <f>IF(COUNTIFS($G:$G,G358)=1,G358,G358&amp;"-"&amp;COUNTIFS(G$2:G358,G358))</f>
        <v>183_1</v>
      </c>
      <c r="I358" s="92">
        <v>223</v>
      </c>
      <c r="J358" s="92">
        <v>136</v>
      </c>
      <c r="K358" s="92">
        <v>163</v>
      </c>
      <c r="L358" s="53" t="s">
        <v>21</v>
      </c>
      <c r="M358" s="53" t="s">
        <v>28</v>
      </c>
      <c r="N358" s="53">
        <v>0</v>
      </c>
      <c r="O358" s="87"/>
      <c r="Q358" s="55">
        <f>IF(COUNTIFS(Q$2:Q357,Q357)=COUNTIFS($E:$E,Q357),1,0)+Q357</f>
        <v>182</v>
      </c>
      <c r="R358" s="56">
        <f>IF(Q358=Q357,R357+IF(COUNTIFS($G:$G,Q357&amp;"_"&amp;R357)=COUNTIFS(Q$2:Q357,Q357,R$2:R357,R357),1,0),1)</f>
        <v>2</v>
      </c>
      <c r="S358" s="55">
        <f t="shared" si="24"/>
        <v>0</v>
      </c>
      <c r="T358" s="55" t="str">
        <f t="shared" si="23"/>
        <v>Dusclops</v>
      </c>
    </row>
    <row r="359" spans="1:20" x14ac:dyDescent="0.25">
      <c r="A359" s="53">
        <v>358</v>
      </c>
      <c r="B359" s="53" t="s">
        <v>559</v>
      </c>
      <c r="C359" s="53" t="s">
        <v>19</v>
      </c>
      <c r="D359" s="53" t="s">
        <v>19</v>
      </c>
      <c r="E359" s="53">
        <v>184</v>
      </c>
      <c r="F359" s="88">
        <f t="shared" si="21"/>
        <v>1</v>
      </c>
      <c r="G359" t="str">
        <f t="shared" si="22"/>
        <v>184_1</v>
      </c>
      <c r="H359" t="str">
        <f>IF(COUNTIFS($G:$G,G359)=1,G359,G359&amp;"-"&amp;COUNTIFS(G$2:G359,G359))</f>
        <v>184_1</v>
      </c>
      <c r="I359" s="92">
        <v>181</v>
      </c>
      <c r="J359" s="92">
        <v>175</v>
      </c>
      <c r="K359" s="92">
        <v>170</v>
      </c>
      <c r="L359" s="53" t="s">
        <v>98</v>
      </c>
      <c r="M359" s="53" t="s">
        <v>19</v>
      </c>
      <c r="N359" s="53">
        <v>0</v>
      </c>
      <c r="O359" s="87"/>
      <c r="Q359" s="55">
        <f>IF(COUNTIFS(Q$2:Q358,Q358)=COUNTIFS($E:$E,Q358),1,0)+Q358</f>
        <v>183</v>
      </c>
      <c r="R359" s="56">
        <f>IF(Q359=Q358,R358+IF(COUNTIFS($G:$G,Q358&amp;"_"&amp;R358)=COUNTIFS(Q$2:Q358,Q358,R$2:R358,R358),1,0),1)</f>
        <v>1</v>
      </c>
      <c r="S359" s="55">
        <f t="shared" si="24"/>
        <v>0</v>
      </c>
      <c r="T359" s="55" t="str">
        <f t="shared" si="23"/>
        <v>Tropius</v>
      </c>
    </row>
    <row r="360" spans="1:20" x14ac:dyDescent="0.25">
      <c r="A360" s="53">
        <v>359</v>
      </c>
      <c r="B360" s="53" t="s">
        <v>560</v>
      </c>
      <c r="C360" s="53" t="s">
        <v>19</v>
      </c>
      <c r="D360" s="53"/>
      <c r="E360" s="53">
        <v>185</v>
      </c>
      <c r="F360" s="88">
        <f t="shared" si="21"/>
        <v>1</v>
      </c>
      <c r="G360" t="str">
        <f t="shared" si="22"/>
        <v>185_1</v>
      </c>
      <c r="H360" t="str">
        <f>IF(COUNTIFS($G:$G,G360)=1,G360,G360&amp;"-"&amp;COUNTIFS(G$2:G360,G360))</f>
        <v>185_1</v>
      </c>
      <c r="I360" s="92">
        <v>163</v>
      </c>
      <c r="J360" s="92">
        <v>246</v>
      </c>
      <c r="K360" s="92">
        <v>120</v>
      </c>
      <c r="L360" s="53" t="s">
        <v>240</v>
      </c>
      <c r="M360" s="53" t="s">
        <v>19</v>
      </c>
      <c r="N360" s="53">
        <v>0</v>
      </c>
      <c r="O360" s="87"/>
      <c r="Q360" s="55">
        <f>IF(COUNTIFS(Q$2:Q359,Q359)=COUNTIFS($E:$E,Q359),1,0)+Q359</f>
        <v>184</v>
      </c>
      <c r="R360" s="56">
        <f>IF(Q360=Q359,R359+IF(COUNTIFS($G:$G,Q359&amp;"_"&amp;R359)=COUNTIFS(Q$2:Q359,Q359,R$2:R359,R359),1,0),1)</f>
        <v>1</v>
      </c>
      <c r="S360" s="55">
        <f t="shared" si="24"/>
        <v>0</v>
      </c>
      <c r="T360" s="55" t="str">
        <f t="shared" si="23"/>
        <v>Chimecho</v>
      </c>
    </row>
    <row r="361" spans="1:20" x14ac:dyDescent="0.25">
      <c r="A361" s="53">
        <v>360</v>
      </c>
      <c r="B361" s="53" t="s">
        <v>561</v>
      </c>
      <c r="C361" s="53"/>
      <c r="D361" s="53" t="s">
        <v>588</v>
      </c>
      <c r="E361" s="53">
        <v>99</v>
      </c>
      <c r="F361" s="88">
        <f t="shared" si="21"/>
        <v>1</v>
      </c>
      <c r="G361" t="str">
        <f t="shared" si="22"/>
        <v>99_1</v>
      </c>
      <c r="H361" t="str">
        <f>IF(COUNTIFS($G:$G,G361)=1,G361,G361&amp;"-"&amp;COUNTIFS(G$2:G361,G361))</f>
        <v>99_1</v>
      </c>
      <c r="I361" s="92">
        <v>216</v>
      </c>
      <c r="J361" s="92">
        <v>41</v>
      </c>
      <c r="K361" s="92">
        <v>86</v>
      </c>
      <c r="L361" s="53" t="s">
        <v>98</v>
      </c>
      <c r="M361" s="53" t="s">
        <v>19</v>
      </c>
      <c r="N361" s="53">
        <v>50</v>
      </c>
      <c r="O361" s="87"/>
      <c r="Q361" s="55">
        <f>IF(COUNTIFS(Q$2:Q360,Q360)=COUNTIFS($E:$E,Q360),1,0)+Q360</f>
        <v>185</v>
      </c>
      <c r="R361" s="56">
        <f>IF(Q361=Q360,R360+IF(COUNTIFS($G:$G,Q360&amp;"_"&amp;R360)=COUNTIFS(Q$2:Q360,Q360,R$2:R360,R360),1,0),1)</f>
        <v>1</v>
      </c>
      <c r="S361" s="55">
        <f t="shared" si="24"/>
        <v>0</v>
      </c>
      <c r="T361" s="55" t="str">
        <f t="shared" si="23"/>
        <v>Absol</v>
      </c>
    </row>
    <row r="362" spans="1:20" x14ac:dyDescent="0.25">
      <c r="A362" s="53">
        <v>361</v>
      </c>
      <c r="B362" s="53" t="s">
        <v>562</v>
      </c>
      <c r="C362" s="53"/>
      <c r="D362" s="53" t="s">
        <v>563</v>
      </c>
      <c r="E362" s="53">
        <v>186</v>
      </c>
      <c r="F362" s="88">
        <f t="shared" si="21"/>
        <v>1</v>
      </c>
      <c r="G362" t="str">
        <f t="shared" si="22"/>
        <v>186_1</v>
      </c>
      <c r="H362" t="str">
        <f>IF(COUNTIFS($G:$G,G362)=1,G362,G362&amp;"-"&amp;COUNTIFS(G$2:G362,G362))</f>
        <v>186_1</v>
      </c>
      <c r="I362" s="92">
        <v>137</v>
      </c>
      <c r="J362" s="92">
        <v>95</v>
      </c>
      <c r="K362" s="92">
        <v>95</v>
      </c>
      <c r="L362" s="53" t="s">
        <v>124</v>
      </c>
      <c r="M362" s="53" t="s">
        <v>19</v>
      </c>
      <c r="N362" s="53">
        <v>50</v>
      </c>
      <c r="O362" s="87"/>
      <c r="Q362" s="55">
        <f>IF(COUNTIFS(Q$2:Q361,Q361)=COUNTIFS($E:$E,Q361),1,0)+Q361</f>
        <v>186</v>
      </c>
      <c r="R362" s="56">
        <f>IF(Q362=Q361,R361+IF(COUNTIFS($G:$G,Q361&amp;"_"&amp;R361)=COUNTIFS(Q$2:Q361,Q361,R$2:R361,R361),1,0),1)</f>
        <v>1</v>
      </c>
      <c r="S362" s="55">
        <f t="shared" si="24"/>
        <v>0</v>
      </c>
      <c r="T362" s="55" t="str">
        <f t="shared" si="23"/>
        <v>Snorunt</v>
      </c>
    </row>
    <row r="363" spans="1:20" x14ac:dyDescent="0.25">
      <c r="A363" s="53">
        <v>362</v>
      </c>
      <c r="B363" s="53" t="s">
        <v>563</v>
      </c>
      <c r="C363" s="53" t="s">
        <v>562</v>
      </c>
      <c r="D363" s="53" t="s">
        <v>19</v>
      </c>
      <c r="E363" s="53">
        <v>186</v>
      </c>
      <c r="F363" s="88">
        <f t="shared" si="21"/>
        <v>2</v>
      </c>
      <c r="G363" t="str">
        <f t="shared" si="22"/>
        <v>186_2</v>
      </c>
      <c r="H363" t="str">
        <f>IF(COUNTIFS($G:$G,G363)=1,G363,G363&amp;"-"&amp;COUNTIFS(G$2:G363,G363))</f>
        <v>186_2</v>
      </c>
      <c r="I363" s="92">
        <v>190</v>
      </c>
      <c r="J363" s="92">
        <v>162</v>
      </c>
      <c r="K363" s="92">
        <v>162</v>
      </c>
      <c r="L363" s="53" t="s">
        <v>124</v>
      </c>
      <c r="M363" s="53" t="s">
        <v>19</v>
      </c>
      <c r="N363" s="53">
        <v>0</v>
      </c>
      <c r="O363" s="87"/>
      <c r="Q363" s="55">
        <f>IF(COUNTIFS(Q$2:Q362,Q362)=COUNTIFS($E:$E,Q362),1,0)+Q362</f>
        <v>186</v>
      </c>
      <c r="R363" s="56">
        <f>IF(Q363=Q362,R362+IF(COUNTIFS($G:$G,Q362&amp;"_"&amp;R362)=COUNTIFS(Q$2:Q362,Q362,R$2:R362,R362),1,0),1)</f>
        <v>2</v>
      </c>
      <c r="S363" s="55">
        <f t="shared" si="24"/>
        <v>0</v>
      </c>
      <c r="T363" s="55" t="str">
        <f t="shared" si="23"/>
        <v>Glalie</v>
      </c>
    </row>
    <row r="364" spans="1:20" x14ac:dyDescent="0.25">
      <c r="A364" s="53">
        <v>363</v>
      </c>
      <c r="B364" s="53" t="s">
        <v>564</v>
      </c>
      <c r="C364" s="53" t="s">
        <v>19</v>
      </c>
      <c r="D364" s="53" t="s">
        <v>565</v>
      </c>
      <c r="E364" s="53">
        <v>187</v>
      </c>
      <c r="F364" s="88">
        <f t="shared" si="21"/>
        <v>1</v>
      </c>
      <c r="G364" t="str">
        <f t="shared" si="22"/>
        <v>187_1</v>
      </c>
      <c r="H364" t="str">
        <f>IF(COUNTIFS($G:$G,G364)=1,G364,G364&amp;"-"&amp;COUNTIFS(G$2:G364,G364))</f>
        <v>187_1</v>
      </c>
      <c r="I364" s="92">
        <v>172</v>
      </c>
      <c r="J364" s="92">
        <v>95</v>
      </c>
      <c r="K364" s="92">
        <v>90</v>
      </c>
      <c r="L364" s="53" t="s">
        <v>124</v>
      </c>
      <c r="M364" s="53" t="s">
        <v>31</v>
      </c>
      <c r="N364" s="53">
        <v>25</v>
      </c>
      <c r="O364" s="87"/>
      <c r="Q364" s="55">
        <f>IF(COUNTIFS(Q$2:Q363,Q363)=COUNTIFS($E:$E,Q363),1,0)+Q363</f>
        <v>187</v>
      </c>
      <c r="R364" s="56">
        <f>IF(Q364=Q363,R363+IF(COUNTIFS($G:$G,Q363&amp;"_"&amp;R363)=COUNTIFS(Q$2:Q363,Q363,R$2:R363,R363),1,0),1)</f>
        <v>1</v>
      </c>
      <c r="S364" s="55">
        <f t="shared" si="24"/>
        <v>0</v>
      </c>
      <c r="T364" s="55" t="str">
        <f t="shared" si="23"/>
        <v>Spheal</v>
      </c>
    </row>
    <row r="365" spans="1:20" x14ac:dyDescent="0.25">
      <c r="A365" s="53">
        <v>364</v>
      </c>
      <c r="B365" s="53" t="s">
        <v>565</v>
      </c>
      <c r="C365" s="53" t="s">
        <v>564</v>
      </c>
      <c r="D365" s="53" t="s">
        <v>566</v>
      </c>
      <c r="E365" s="53">
        <v>187</v>
      </c>
      <c r="F365" s="88">
        <f t="shared" si="21"/>
        <v>2</v>
      </c>
      <c r="G365" t="str">
        <f t="shared" si="22"/>
        <v>187_2</v>
      </c>
      <c r="H365" t="str">
        <f>IF(COUNTIFS($G:$G,G365)=1,G365,G365&amp;"-"&amp;COUNTIFS(G$2:G365,G365))</f>
        <v>187_2</v>
      </c>
      <c r="I365" s="92">
        <v>207</v>
      </c>
      <c r="J365" s="92">
        <v>137</v>
      </c>
      <c r="K365" s="92">
        <v>132</v>
      </c>
      <c r="L365" s="53" t="s">
        <v>124</v>
      </c>
      <c r="M365" s="53" t="s">
        <v>31</v>
      </c>
      <c r="N365" s="53">
        <v>100</v>
      </c>
      <c r="O365" s="87"/>
      <c r="Q365" s="55">
        <f>IF(COUNTIFS(Q$2:Q364,Q364)=COUNTIFS($E:$E,Q364),1,0)+Q364</f>
        <v>187</v>
      </c>
      <c r="R365" s="56">
        <f>IF(Q365=Q364,R364+IF(COUNTIFS($G:$G,Q364&amp;"_"&amp;R364)=COUNTIFS(Q$2:Q364,Q364,R$2:R364,R364),1,0),1)</f>
        <v>2</v>
      </c>
      <c r="S365" s="55">
        <f t="shared" si="24"/>
        <v>0</v>
      </c>
      <c r="T365" s="55" t="str">
        <f t="shared" si="23"/>
        <v>Sealeo</v>
      </c>
    </row>
    <row r="366" spans="1:20" x14ac:dyDescent="0.25">
      <c r="A366" s="53">
        <v>365</v>
      </c>
      <c r="B366" s="53" t="s">
        <v>566</v>
      </c>
      <c r="C366" s="53" t="s">
        <v>565</v>
      </c>
      <c r="D366" s="53" t="s">
        <v>19</v>
      </c>
      <c r="E366" s="53">
        <v>187</v>
      </c>
      <c r="F366" s="88">
        <f t="shared" si="21"/>
        <v>3</v>
      </c>
      <c r="G366" t="str">
        <f t="shared" si="22"/>
        <v>187_3</v>
      </c>
      <c r="H366" t="str">
        <f>IF(COUNTIFS($G:$G,G366)=1,G366,G366&amp;"-"&amp;COUNTIFS(G$2:G366,G366))</f>
        <v>187_3</v>
      </c>
      <c r="I366" s="92">
        <v>242</v>
      </c>
      <c r="J366" s="92">
        <v>182</v>
      </c>
      <c r="K366" s="92">
        <v>176</v>
      </c>
      <c r="L366" s="53" t="s">
        <v>124</v>
      </c>
      <c r="M366" s="53" t="s">
        <v>31</v>
      </c>
      <c r="N366" s="53">
        <v>0</v>
      </c>
      <c r="O366" s="87"/>
      <c r="Q366" s="55">
        <f>IF(COUNTIFS(Q$2:Q365,Q365)=COUNTIFS($E:$E,Q365),1,0)+Q365</f>
        <v>187</v>
      </c>
      <c r="R366" s="56">
        <f>IF(Q366=Q365,R365+IF(COUNTIFS($G:$G,Q365&amp;"_"&amp;R365)=COUNTIFS(Q$2:Q365,Q365,R$2:R365,R365),1,0),1)</f>
        <v>3</v>
      </c>
      <c r="S366" s="55">
        <f t="shared" si="24"/>
        <v>0</v>
      </c>
      <c r="T366" s="55" t="str">
        <f t="shared" si="23"/>
        <v>Walrein</v>
      </c>
    </row>
    <row r="367" spans="1:20" x14ac:dyDescent="0.25">
      <c r="A367" s="53">
        <v>366</v>
      </c>
      <c r="B367" s="53" t="s">
        <v>567</v>
      </c>
      <c r="C367" s="53" t="s">
        <v>19</v>
      </c>
      <c r="D367" s="53" t="s">
        <v>568</v>
      </c>
      <c r="E367" s="53">
        <v>188</v>
      </c>
      <c r="F367" s="88">
        <f t="shared" si="21"/>
        <v>1</v>
      </c>
      <c r="G367" t="str">
        <f t="shared" si="22"/>
        <v>188_1</v>
      </c>
      <c r="H367" t="str">
        <f>IF(COUNTIFS($G:$G,G367)=1,G367,G367&amp;"-"&amp;COUNTIFS(G$2:G367,G367))</f>
        <v>188_1</v>
      </c>
      <c r="I367" s="92">
        <v>111</v>
      </c>
      <c r="J367" s="92">
        <v>133</v>
      </c>
      <c r="K367" s="92">
        <v>135</v>
      </c>
      <c r="L367" s="53" t="s">
        <v>31</v>
      </c>
      <c r="M367" s="53" t="s">
        <v>19</v>
      </c>
      <c r="N367" s="53">
        <v>50</v>
      </c>
      <c r="O367" s="87"/>
      <c r="Q367" s="55">
        <f>IF(COUNTIFS(Q$2:Q366,Q366)=COUNTIFS($E:$E,Q366),1,0)+Q366</f>
        <v>188</v>
      </c>
      <c r="R367" s="56">
        <f>IF(Q367=Q366,R366+IF(COUNTIFS($G:$G,Q366&amp;"_"&amp;R366)=COUNTIFS(Q$2:Q366,Q366,R$2:R366,R366),1,0),1)</f>
        <v>1</v>
      </c>
      <c r="S367" s="55">
        <f t="shared" si="24"/>
        <v>0</v>
      </c>
      <c r="T367" s="55" t="str">
        <f t="shared" si="23"/>
        <v>Clamperl</v>
      </c>
    </row>
    <row r="368" spans="1:20" x14ac:dyDescent="0.25">
      <c r="A368" s="53">
        <v>367</v>
      </c>
      <c r="B368" s="53" t="s">
        <v>568</v>
      </c>
      <c r="C368" s="53" t="s">
        <v>567</v>
      </c>
      <c r="D368" s="53"/>
      <c r="E368" s="53">
        <v>188</v>
      </c>
      <c r="F368" s="88">
        <f t="shared" si="21"/>
        <v>2</v>
      </c>
      <c r="G368" t="str">
        <f t="shared" si="22"/>
        <v>188_2</v>
      </c>
      <c r="H368" t="str">
        <f>IF(COUNTIFS($G:$G,G368)=1,G368,G368&amp;"-"&amp;COUNTIFS(G$2:G368,G368))</f>
        <v>188_2-1</v>
      </c>
      <c r="I368" s="92">
        <v>146</v>
      </c>
      <c r="J368" s="92">
        <v>197</v>
      </c>
      <c r="K368" s="92">
        <v>179</v>
      </c>
      <c r="L368" s="53" t="s">
        <v>31</v>
      </c>
      <c r="M368" s="53" t="s">
        <v>19</v>
      </c>
      <c r="N368" s="53">
        <v>0</v>
      </c>
      <c r="O368" s="87"/>
      <c r="Q368" s="55">
        <f>IF(COUNTIFS(Q$2:Q367,Q367)=COUNTIFS($E:$E,Q367),1,0)+Q367</f>
        <v>188</v>
      </c>
      <c r="R368" s="56">
        <f>IF(Q368=Q367,R367+IF(COUNTIFS($G:$G,Q367&amp;"_"&amp;R367)=COUNTIFS(Q$2:Q367,Q367,R$2:R367,R367),1,0),1)</f>
        <v>2</v>
      </c>
      <c r="S368" s="55">
        <f t="shared" si="24"/>
        <v>1</v>
      </c>
      <c r="T368" s="55" t="str">
        <f t="shared" si="23"/>
        <v>Huntail</v>
      </c>
    </row>
    <row r="369" spans="1:20" x14ac:dyDescent="0.25">
      <c r="A369" s="53">
        <v>368</v>
      </c>
      <c r="B369" s="53" t="s">
        <v>569</v>
      </c>
      <c r="C369" s="53" t="s">
        <v>567</v>
      </c>
      <c r="D369" s="53" t="s">
        <v>19</v>
      </c>
      <c r="E369" s="53">
        <v>188</v>
      </c>
      <c r="F369" s="88">
        <f t="shared" si="21"/>
        <v>2</v>
      </c>
      <c r="G369" t="str">
        <f t="shared" si="22"/>
        <v>188_2</v>
      </c>
      <c r="H369" t="str">
        <f>IF(COUNTIFS($G:$G,G369)=1,G369,G369&amp;"-"&amp;COUNTIFS(G$2:G369,G369))</f>
        <v>188_2-2</v>
      </c>
      <c r="I369" s="92">
        <v>146</v>
      </c>
      <c r="J369" s="92">
        <v>211</v>
      </c>
      <c r="K369" s="92">
        <v>179</v>
      </c>
      <c r="L369" s="53" t="s">
        <v>31</v>
      </c>
      <c r="M369" s="53" t="s">
        <v>19</v>
      </c>
      <c r="N369" s="53">
        <v>0</v>
      </c>
      <c r="O369" s="87"/>
      <c r="Q369" s="55">
        <f>IF(COUNTIFS(Q$2:Q368,Q368)=COUNTIFS($E:$E,Q368),1,0)+Q368</f>
        <v>188</v>
      </c>
      <c r="R369" s="56">
        <f>IF(Q369=Q368,R368+IF(COUNTIFS($G:$G,Q368&amp;"_"&amp;R368)=COUNTIFS(Q$2:Q368,Q368,R$2:R368,R368),1,0),1)</f>
        <v>2</v>
      </c>
      <c r="S369" s="55">
        <f t="shared" si="24"/>
        <v>2</v>
      </c>
      <c r="T369" s="55" t="str">
        <f t="shared" si="23"/>
        <v>Gorebyss</v>
      </c>
    </row>
    <row r="370" spans="1:20" x14ac:dyDescent="0.25">
      <c r="A370" s="53">
        <v>369</v>
      </c>
      <c r="B370" s="53" t="s">
        <v>570</v>
      </c>
      <c r="C370" s="53" t="s">
        <v>19</v>
      </c>
      <c r="D370" s="53" t="s">
        <v>19</v>
      </c>
      <c r="E370" s="53">
        <v>189</v>
      </c>
      <c r="F370" s="88">
        <f t="shared" si="21"/>
        <v>1</v>
      </c>
      <c r="G370" t="str">
        <f t="shared" si="22"/>
        <v>189_1</v>
      </c>
      <c r="H370" t="str">
        <f>IF(COUNTIFS($G:$G,G370)=1,G370,G370&amp;"-"&amp;COUNTIFS(G$2:G370,G370))</f>
        <v>189_1</v>
      </c>
      <c r="I370" s="92">
        <v>225</v>
      </c>
      <c r="J370" s="92">
        <v>162</v>
      </c>
      <c r="K370" s="92">
        <v>203</v>
      </c>
      <c r="L370" s="53" t="s">
        <v>31</v>
      </c>
      <c r="M370" s="53" t="s">
        <v>110</v>
      </c>
      <c r="N370" s="53">
        <v>0</v>
      </c>
      <c r="O370" s="87"/>
      <c r="Q370" s="55">
        <f>IF(COUNTIFS(Q$2:Q369,Q369)=COUNTIFS($E:$E,Q369),1,0)+Q369</f>
        <v>189</v>
      </c>
      <c r="R370" s="56">
        <f>IF(Q370=Q369,R369+IF(COUNTIFS($G:$G,Q369&amp;"_"&amp;R369)=COUNTIFS(Q$2:Q369,Q369,R$2:R369,R369),1,0),1)</f>
        <v>1</v>
      </c>
      <c r="S370" s="55">
        <f t="shared" si="24"/>
        <v>0</v>
      </c>
      <c r="T370" s="55" t="str">
        <f t="shared" si="23"/>
        <v>Relicanth</v>
      </c>
    </row>
    <row r="371" spans="1:20" x14ac:dyDescent="0.25">
      <c r="A371" s="53">
        <v>370</v>
      </c>
      <c r="B371" s="53" t="s">
        <v>571</v>
      </c>
      <c r="C371" s="53" t="s">
        <v>19</v>
      </c>
      <c r="D371" s="53" t="s">
        <v>19</v>
      </c>
      <c r="E371" s="53">
        <v>190</v>
      </c>
      <c r="F371" s="88">
        <f t="shared" si="21"/>
        <v>1</v>
      </c>
      <c r="G371" t="str">
        <f t="shared" si="22"/>
        <v>190_1</v>
      </c>
      <c r="H371" t="str">
        <f>IF(COUNTIFS($G:$G,G371)=1,G371,G371&amp;"-"&amp;COUNTIFS(G$2:G371,G371))</f>
        <v>190_1</v>
      </c>
      <c r="I371" s="92">
        <v>125</v>
      </c>
      <c r="J371" s="92">
        <v>81</v>
      </c>
      <c r="K371" s="92">
        <v>128</v>
      </c>
      <c r="L371" s="53" t="s">
        <v>31</v>
      </c>
      <c r="M371" s="53" t="s">
        <v>19</v>
      </c>
      <c r="N371" s="53">
        <v>0</v>
      </c>
      <c r="O371" s="87"/>
      <c r="Q371" s="55">
        <f>IF(COUNTIFS(Q$2:Q370,Q370)=COUNTIFS($E:$E,Q370),1,0)+Q370</f>
        <v>190</v>
      </c>
      <c r="R371" s="56">
        <f>IF(Q371=Q370,R370+IF(COUNTIFS($G:$G,Q370&amp;"_"&amp;R370)=COUNTIFS(Q$2:Q370,Q370,R$2:R370,R370),1,0),1)</f>
        <v>1</v>
      </c>
      <c r="S371" s="55">
        <f t="shared" si="24"/>
        <v>0</v>
      </c>
      <c r="T371" s="55" t="str">
        <f t="shared" si="23"/>
        <v>Luvdisc</v>
      </c>
    </row>
    <row r="372" spans="1:20" x14ac:dyDescent="0.25">
      <c r="A372" s="53">
        <v>371</v>
      </c>
      <c r="B372" s="53" t="s">
        <v>572</v>
      </c>
      <c r="C372" s="53" t="s">
        <v>19</v>
      </c>
      <c r="D372" s="53" t="s">
        <v>573</v>
      </c>
      <c r="E372" s="53">
        <v>191</v>
      </c>
      <c r="F372" s="88">
        <f t="shared" si="21"/>
        <v>1</v>
      </c>
      <c r="G372" t="str">
        <f t="shared" si="22"/>
        <v>191_1</v>
      </c>
      <c r="H372" t="str">
        <f>IF(COUNTIFS($G:$G,G372)=1,G372,G372&amp;"-"&amp;COUNTIFS(G$2:G372,G372))</f>
        <v>191_1</v>
      </c>
      <c r="I372" s="92">
        <v>128</v>
      </c>
      <c r="J372" s="92">
        <v>134</v>
      </c>
      <c r="K372" s="92">
        <v>93</v>
      </c>
      <c r="L372" s="53" t="s">
        <v>194</v>
      </c>
      <c r="M372" s="53" t="s">
        <v>19</v>
      </c>
      <c r="N372" s="53">
        <v>25</v>
      </c>
      <c r="O372" s="87"/>
      <c r="Q372" s="55">
        <f>IF(COUNTIFS(Q$2:Q371,Q371)=COUNTIFS($E:$E,Q371),1,0)+Q371</f>
        <v>191</v>
      </c>
      <c r="R372" s="56">
        <f>IF(Q372=Q371,R371+IF(COUNTIFS($G:$G,Q371&amp;"_"&amp;R371)=COUNTIFS(Q$2:Q371,Q371,R$2:R371,R371),1,0),1)</f>
        <v>1</v>
      </c>
      <c r="S372" s="55">
        <f t="shared" si="24"/>
        <v>0</v>
      </c>
      <c r="T372" s="55" t="str">
        <f t="shared" si="23"/>
        <v>Bagon</v>
      </c>
    </row>
    <row r="373" spans="1:20" x14ac:dyDescent="0.25">
      <c r="A373" s="53">
        <v>372</v>
      </c>
      <c r="B373" s="53" t="s">
        <v>573</v>
      </c>
      <c r="C373" s="53" t="s">
        <v>572</v>
      </c>
      <c r="D373" s="53" t="s">
        <v>574</v>
      </c>
      <c r="E373" s="53">
        <v>191</v>
      </c>
      <c r="F373" s="88">
        <f t="shared" si="21"/>
        <v>2</v>
      </c>
      <c r="G373" t="str">
        <f t="shared" si="22"/>
        <v>191_2</v>
      </c>
      <c r="H373" t="str">
        <f>IF(COUNTIFS($G:$G,G373)=1,G373,G373&amp;"-"&amp;COUNTIFS(G$2:G373,G373))</f>
        <v>191_2</v>
      </c>
      <c r="I373" s="92">
        <v>163</v>
      </c>
      <c r="J373" s="92">
        <v>172</v>
      </c>
      <c r="K373" s="92">
        <v>155</v>
      </c>
      <c r="L373" s="53" t="s">
        <v>194</v>
      </c>
      <c r="M373" s="53" t="s">
        <v>19</v>
      </c>
      <c r="N373" s="53">
        <v>100</v>
      </c>
      <c r="O373" s="87"/>
      <c r="Q373" s="55">
        <f>IF(COUNTIFS(Q$2:Q372,Q372)=COUNTIFS($E:$E,Q372),1,0)+Q372</f>
        <v>191</v>
      </c>
      <c r="R373" s="56">
        <f>IF(Q373=Q372,R372+IF(COUNTIFS($G:$G,Q372&amp;"_"&amp;R372)=COUNTIFS(Q$2:Q372,Q372,R$2:R372,R372),1,0),1)</f>
        <v>2</v>
      </c>
      <c r="S373" s="55">
        <f t="shared" si="24"/>
        <v>0</v>
      </c>
      <c r="T373" s="55" t="str">
        <f t="shared" si="23"/>
        <v>Shelgon</v>
      </c>
    </row>
    <row r="374" spans="1:20" x14ac:dyDescent="0.25">
      <c r="A374" s="53">
        <v>373</v>
      </c>
      <c r="B374" s="53" t="s">
        <v>574</v>
      </c>
      <c r="C374" s="53" t="s">
        <v>573</v>
      </c>
      <c r="D374" s="53" t="s">
        <v>19</v>
      </c>
      <c r="E374" s="53">
        <v>191</v>
      </c>
      <c r="F374" s="88">
        <f t="shared" si="21"/>
        <v>3</v>
      </c>
      <c r="G374" t="str">
        <f t="shared" si="22"/>
        <v>191_3</v>
      </c>
      <c r="H374" t="str">
        <f>IF(COUNTIFS($G:$G,G374)=1,G374,G374&amp;"-"&amp;COUNTIFS(G$2:G374,G374))</f>
        <v>191_3</v>
      </c>
      <c r="I374" s="92">
        <v>216</v>
      </c>
      <c r="J374" s="92">
        <v>277</v>
      </c>
      <c r="K374" s="92">
        <v>168</v>
      </c>
      <c r="L374" s="53" t="s">
        <v>194</v>
      </c>
      <c r="M374" s="53" t="s">
        <v>28</v>
      </c>
      <c r="N374" s="53">
        <v>0</v>
      </c>
      <c r="O374" s="87"/>
      <c r="Q374" s="55">
        <f>IF(COUNTIFS(Q$2:Q373,Q373)=COUNTIFS($E:$E,Q373),1,0)+Q373</f>
        <v>191</v>
      </c>
      <c r="R374" s="56">
        <f>IF(Q374=Q373,R373+IF(COUNTIFS($G:$G,Q373&amp;"_"&amp;R373)=COUNTIFS(Q$2:Q373,Q373,R$2:R373,R373),1,0),1)</f>
        <v>3</v>
      </c>
      <c r="S374" s="55">
        <f t="shared" si="24"/>
        <v>0</v>
      </c>
      <c r="T374" s="55" t="str">
        <f t="shared" si="23"/>
        <v>Salamence</v>
      </c>
    </row>
    <row r="375" spans="1:20" x14ac:dyDescent="0.25">
      <c r="A375" s="53">
        <v>374</v>
      </c>
      <c r="B375" s="53" t="s">
        <v>575</v>
      </c>
      <c r="C375" s="53" t="s">
        <v>19</v>
      </c>
      <c r="D375" s="53" t="s">
        <v>576</v>
      </c>
      <c r="E375" s="53">
        <v>192</v>
      </c>
      <c r="F375" s="88">
        <f t="shared" si="21"/>
        <v>1</v>
      </c>
      <c r="G375" t="str">
        <f t="shared" si="22"/>
        <v>192_1</v>
      </c>
      <c r="H375" t="str">
        <f>IF(COUNTIFS($G:$G,G375)=1,G375,G375&amp;"-"&amp;COUNTIFS(G$2:G375,G375))</f>
        <v>192_1</v>
      </c>
      <c r="I375" s="92">
        <v>120</v>
      </c>
      <c r="J375" s="92">
        <v>96</v>
      </c>
      <c r="K375" s="92">
        <v>132</v>
      </c>
      <c r="L375" s="53" t="s">
        <v>118</v>
      </c>
      <c r="M375" s="53" t="s">
        <v>98</v>
      </c>
      <c r="N375" s="53">
        <v>25</v>
      </c>
      <c r="O375" s="87"/>
      <c r="Q375" s="55">
        <f>IF(COUNTIFS(Q$2:Q374,Q374)=COUNTIFS($E:$E,Q374),1,0)+Q374</f>
        <v>192</v>
      </c>
      <c r="R375" s="56">
        <f>IF(Q375=Q374,R374+IF(COUNTIFS($G:$G,Q374&amp;"_"&amp;R374)=COUNTIFS(Q$2:Q374,Q374,R$2:R374,R374),1,0),1)</f>
        <v>1</v>
      </c>
      <c r="S375" s="55">
        <f t="shared" si="24"/>
        <v>0</v>
      </c>
      <c r="T375" s="55" t="str">
        <f t="shared" si="23"/>
        <v>Beldum</v>
      </c>
    </row>
    <row r="376" spans="1:20" x14ac:dyDescent="0.25">
      <c r="A376" s="53">
        <v>375</v>
      </c>
      <c r="B376" s="53" t="s">
        <v>576</v>
      </c>
      <c r="C376" s="53" t="s">
        <v>575</v>
      </c>
      <c r="D376" s="53" t="s">
        <v>577</v>
      </c>
      <c r="E376" s="53">
        <v>192</v>
      </c>
      <c r="F376" s="88">
        <f t="shared" si="21"/>
        <v>2</v>
      </c>
      <c r="G376" t="str">
        <f t="shared" si="22"/>
        <v>192_2</v>
      </c>
      <c r="H376" t="str">
        <f>IF(COUNTIFS($G:$G,G376)=1,G376,G376&amp;"-"&amp;COUNTIFS(G$2:G376,G376))</f>
        <v>192_2</v>
      </c>
      <c r="I376" s="92">
        <v>155</v>
      </c>
      <c r="J376" s="92">
        <v>138</v>
      </c>
      <c r="K376" s="92">
        <v>176</v>
      </c>
      <c r="L376" s="53" t="s">
        <v>118</v>
      </c>
      <c r="M376" s="53" t="s">
        <v>98</v>
      </c>
      <c r="N376" s="53">
        <v>100</v>
      </c>
      <c r="O376" s="87"/>
      <c r="Q376" s="55">
        <f>IF(COUNTIFS(Q$2:Q375,Q375)=COUNTIFS($E:$E,Q375),1,0)+Q375</f>
        <v>192</v>
      </c>
      <c r="R376" s="56">
        <f>IF(Q376=Q375,R375+IF(COUNTIFS($G:$G,Q375&amp;"_"&amp;R375)=COUNTIFS(Q$2:Q375,Q375,R$2:R375,R375),1,0),1)</f>
        <v>2</v>
      </c>
      <c r="S376" s="55">
        <f t="shared" si="24"/>
        <v>0</v>
      </c>
      <c r="T376" s="55" t="str">
        <f t="shared" si="23"/>
        <v>Metang</v>
      </c>
    </row>
    <row r="377" spans="1:20" x14ac:dyDescent="0.25">
      <c r="A377" s="53">
        <v>376</v>
      </c>
      <c r="B377" s="53" t="s">
        <v>577</v>
      </c>
      <c r="C377" s="53" t="s">
        <v>576</v>
      </c>
      <c r="D377" s="53" t="s">
        <v>19</v>
      </c>
      <c r="E377" s="53">
        <v>192</v>
      </c>
      <c r="F377" s="88">
        <f t="shared" si="21"/>
        <v>3</v>
      </c>
      <c r="G377" t="str">
        <f t="shared" si="22"/>
        <v>192_3</v>
      </c>
      <c r="H377" t="str">
        <f>IF(COUNTIFS($G:$G,G377)=1,G377,G377&amp;"-"&amp;COUNTIFS(G$2:G377,G377))</f>
        <v>192_3</v>
      </c>
      <c r="I377" s="92">
        <v>190</v>
      </c>
      <c r="J377" s="92">
        <v>257</v>
      </c>
      <c r="K377" s="92">
        <v>228</v>
      </c>
      <c r="L377" s="53" t="s">
        <v>118</v>
      </c>
      <c r="M377" s="53" t="s">
        <v>98</v>
      </c>
      <c r="N377" s="53">
        <v>0</v>
      </c>
      <c r="O377" s="87"/>
      <c r="Q377" s="55">
        <f>IF(COUNTIFS(Q$2:Q376,Q376)=COUNTIFS($E:$E,Q376),1,0)+Q376</f>
        <v>192</v>
      </c>
      <c r="R377" s="56">
        <f>IF(Q377=Q376,R376+IF(COUNTIFS($G:$G,Q376&amp;"_"&amp;R376)=COUNTIFS(Q$2:Q376,Q376,R$2:R376,R376),1,0),1)</f>
        <v>3</v>
      </c>
      <c r="S377" s="55">
        <f t="shared" si="24"/>
        <v>0</v>
      </c>
      <c r="T377" s="55" t="str">
        <f t="shared" si="23"/>
        <v>Metagross</v>
      </c>
    </row>
    <row r="378" spans="1:20" x14ac:dyDescent="0.25">
      <c r="A378" s="53">
        <v>377</v>
      </c>
      <c r="B378" s="53" t="s">
        <v>578</v>
      </c>
      <c r="C378" s="53" t="s">
        <v>19</v>
      </c>
      <c r="D378" s="53" t="s">
        <v>19</v>
      </c>
      <c r="E378" s="53">
        <v>193</v>
      </c>
      <c r="F378" s="88">
        <f t="shared" si="21"/>
        <v>1</v>
      </c>
      <c r="G378" t="str">
        <f t="shared" si="22"/>
        <v>193_1</v>
      </c>
      <c r="H378" t="str">
        <f>IF(COUNTIFS($G:$G,G378)=1,G378,G378&amp;"-"&amp;COUNTIFS(G$2:G378,G378))</f>
        <v>193_1</v>
      </c>
      <c r="I378" s="92">
        <v>190</v>
      </c>
      <c r="J378" s="92">
        <v>179</v>
      </c>
      <c r="K378" s="92">
        <v>309</v>
      </c>
      <c r="L378" s="53" t="s">
        <v>110</v>
      </c>
      <c r="M378" s="53" t="s">
        <v>19</v>
      </c>
      <c r="N378" s="53">
        <v>0</v>
      </c>
      <c r="O378" s="87"/>
      <c r="Q378" s="55">
        <f>IF(COUNTIFS(Q$2:Q377,Q377)=COUNTIFS($E:$E,Q377),1,0)+Q377</f>
        <v>193</v>
      </c>
      <c r="R378" s="56">
        <f>IF(Q378=Q377,R377+IF(COUNTIFS($G:$G,Q377&amp;"_"&amp;R377)=COUNTIFS(Q$2:Q377,Q377,R$2:R377,R377),1,0),1)</f>
        <v>1</v>
      </c>
      <c r="S378" s="55">
        <f t="shared" si="24"/>
        <v>0</v>
      </c>
      <c r="T378" s="55" t="str">
        <f t="shared" si="23"/>
        <v>Regirock</v>
      </c>
    </row>
    <row r="379" spans="1:20" x14ac:dyDescent="0.25">
      <c r="A379" s="53">
        <v>378</v>
      </c>
      <c r="B379" s="53" t="s">
        <v>579</v>
      </c>
      <c r="C379" s="53" t="s">
        <v>19</v>
      </c>
      <c r="D379" s="53" t="s">
        <v>19</v>
      </c>
      <c r="E379" s="53">
        <v>194</v>
      </c>
      <c r="F379" s="88">
        <f t="shared" si="21"/>
        <v>1</v>
      </c>
      <c r="G379" t="str">
        <f t="shared" si="22"/>
        <v>194_1</v>
      </c>
      <c r="H379" t="str">
        <f>IF(COUNTIFS($G:$G,G379)=1,G379,G379&amp;"-"&amp;COUNTIFS(G$2:G379,G379))</f>
        <v>194_1</v>
      </c>
      <c r="I379" s="92">
        <v>190</v>
      </c>
      <c r="J379" s="92">
        <v>179</v>
      </c>
      <c r="K379" s="92">
        <v>309</v>
      </c>
      <c r="L379" s="53" t="s">
        <v>124</v>
      </c>
      <c r="M379" s="53" t="s">
        <v>19</v>
      </c>
      <c r="N379" s="53">
        <v>0</v>
      </c>
      <c r="O379" s="87"/>
      <c r="Q379" s="55">
        <f>IF(COUNTIFS(Q$2:Q378,Q378)=COUNTIFS($E:$E,Q378),1,0)+Q378</f>
        <v>194</v>
      </c>
      <c r="R379" s="56">
        <f>IF(Q379=Q378,R378+IF(COUNTIFS($G:$G,Q378&amp;"_"&amp;R378)=COUNTIFS(Q$2:Q378,Q378,R$2:R378,R378),1,0),1)</f>
        <v>1</v>
      </c>
      <c r="S379" s="55">
        <f t="shared" si="24"/>
        <v>0</v>
      </c>
      <c r="T379" s="55" t="str">
        <f t="shared" si="23"/>
        <v>Regice</v>
      </c>
    </row>
    <row r="380" spans="1:20" x14ac:dyDescent="0.25">
      <c r="A380" s="53">
        <v>379</v>
      </c>
      <c r="B380" s="53" t="s">
        <v>580</v>
      </c>
      <c r="C380" s="53" t="s">
        <v>19</v>
      </c>
      <c r="D380" s="53" t="s">
        <v>19</v>
      </c>
      <c r="E380" s="53">
        <v>195</v>
      </c>
      <c r="F380" s="88">
        <f t="shared" si="21"/>
        <v>1</v>
      </c>
      <c r="G380" t="str">
        <f t="shared" si="22"/>
        <v>195_1</v>
      </c>
      <c r="H380" t="str">
        <f>IF(COUNTIFS($G:$G,G380)=1,G380,G380&amp;"-"&amp;COUNTIFS(G$2:G380,G380))</f>
        <v>195_1</v>
      </c>
      <c r="I380" s="92">
        <v>190</v>
      </c>
      <c r="J380" s="92">
        <v>143</v>
      </c>
      <c r="K380" s="92">
        <v>285</v>
      </c>
      <c r="L380" s="53" t="s">
        <v>118</v>
      </c>
      <c r="M380" s="53" t="s">
        <v>19</v>
      </c>
      <c r="N380" s="53">
        <v>0</v>
      </c>
      <c r="O380" s="87"/>
      <c r="Q380" s="55">
        <f>IF(COUNTIFS(Q$2:Q379,Q379)=COUNTIFS($E:$E,Q379),1,0)+Q379</f>
        <v>195</v>
      </c>
      <c r="R380" s="56">
        <f>IF(Q380=Q379,R379+IF(COUNTIFS($G:$G,Q379&amp;"_"&amp;R379)=COUNTIFS(Q$2:Q379,Q379,R$2:R379,R379),1,0),1)</f>
        <v>1</v>
      </c>
      <c r="S380" s="55">
        <f t="shared" si="24"/>
        <v>0</v>
      </c>
      <c r="T380" s="55" t="str">
        <f t="shared" si="23"/>
        <v>Registeel</v>
      </c>
    </row>
    <row r="381" spans="1:20" x14ac:dyDescent="0.25">
      <c r="A381" s="53">
        <v>380</v>
      </c>
      <c r="B381" s="53" t="s">
        <v>581</v>
      </c>
      <c r="C381" s="53" t="s">
        <v>19</v>
      </c>
      <c r="D381" s="53" t="s">
        <v>19</v>
      </c>
      <c r="E381" s="53">
        <v>196</v>
      </c>
      <c r="F381" s="88">
        <f t="shared" ref="F381:F387" si="25">IF(C381="",1,INDEX(F:F,MATCH(C381,B:B,0))+1)</f>
        <v>1</v>
      </c>
      <c r="G381" t="str">
        <f t="shared" ref="G381:G387" si="26">E381&amp;"_"&amp;F381</f>
        <v>196_1</v>
      </c>
      <c r="H381" t="str">
        <f>IF(COUNTIFS($G:$G,G381)=1,G381,G381&amp;"-"&amp;COUNTIFS(G$2:G381,G381))</f>
        <v>196_1</v>
      </c>
      <c r="I381" s="92">
        <v>190</v>
      </c>
      <c r="J381" s="92">
        <v>228</v>
      </c>
      <c r="K381" s="92">
        <v>246</v>
      </c>
      <c r="L381" s="53" t="s">
        <v>194</v>
      </c>
      <c r="M381" s="53" t="s">
        <v>98</v>
      </c>
      <c r="N381" s="53">
        <v>0</v>
      </c>
      <c r="O381" s="87"/>
      <c r="Q381" s="55">
        <f>IF(COUNTIFS(Q$2:Q380,Q380)=COUNTIFS($E:$E,Q380),1,0)+Q380</f>
        <v>196</v>
      </c>
      <c r="R381" s="56">
        <f>IF(Q381=Q380,R380+IF(COUNTIFS($G:$G,Q380&amp;"_"&amp;R380)=COUNTIFS(Q$2:Q380,Q380,R$2:R380,R380),1,0),1)</f>
        <v>1</v>
      </c>
      <c r="S381" s="55">
        <f t="shared" si="24"/>
        <v>0</v>
      </c>
      <c r="T381" s="55" t="str">
        <f t="shared" ref="T381:T387" si="27">INDEX($B:$B,MATCH(Q381&amp;"_"&amp;R381&amp;IF(S381,"-"&amp;S381,""),H:H,0))</f>
        <v>Latias</v>
      </c>
    </row>
    <row r="382" spans="1:20" x14ac:dyDescent="0.25">
      <c r="A382" s="53">
        <v>381</v>
      </c>
      <c r="B382" s="53" t="s">
        <v>582</v>
      </c>
      <c r="C382" s="53" t="s">
        <v>19</v>
      </c>
      <c r="D382" s="53" t="s">
        <v>19</v>
      </c>
      <c r="E382" s="53">
        <v>197</v>
      </c>
      <c r="F382" s="88">
        <f t="shared" si="25"/>
        <v>1</v>
      </c>
      <c r="G382" t="str">
        <f t="shared" si="26"/>
        <v>197_1</v>
      </c>
      <c r="H382" t="str">
        <f>IF(COUNTIFS($G:$G,G382)=1,G382,G382&amp;"-"&amp;COUNTIFS(G$2:G382,G382))</f>
        <v>197_1</v>
      </c>
      <c r="I382" s="92">
        <v>190</v>
      </c>
      <c r="J382" s="92">
        <v>268</v>
      </c>
      <c r="K382" s="92">
        <v>212</v>
      </c>
      <c r="L382" s="53" t="s">
        <v>194</v>
      </c>
      <c r="M382" s="53" t="s">
        <v>98</v>
      </c>
      <c r="N382" s="53">
        <v>0</v>
      </c>
      <c r="O382" s="87"/>
      <c r="Q382" s="55">
        <f>IF(COUNTIFS(Q$2:Q381,Q381)=COUNTIFS($E:$E,Q381),1,0)+Q381</f>
        <v>197</v>
      </c>
      <c r="R382" s="56">
        <f>IF(Q382=Q381,R381+IF(COUNTIFS($G:$G,Q381&amp;"_"&amp;R381)=COUNTIFS(Q$2:Q381,Q381,R$2:R381,R381),1,0),1)</f>
        <v>1</v>
      </c>
      <c r="S382" s="55">
        <f t="shared" si="24"/>
        <v>0</v>
      </c>
      <c r="T382" s="55" t="str">
        <f t="shared" si="27"/>
        <v>Latios</v>
      </c>
    </row>
    <row r="383" spans="1:20" x14ac:dyDescent="0.25">
      <c r="A383" s="53">
        <v>382</v>
      </c>
      <c r="B383" s="53" t="s">
        <v>583</v>
      </c>
      <c r="C383" s="53" t="s">
        <v>19</v>
      </c>
      <c r="D383" s="53" t="s">
        <v>19</v>
      </c>
      <c r="E383" s="53">
        <v>198</v>
      </c>
      <c r="F383" s="88">
        <f t="shared" si="25"/>
        <v>1</v>
      </c>
      <c r="G383" t="str">
        <f t="shared" si="26"/>
        <v>198_1</v>
      </c>
      <c r="H383" t="str">
        <f>IF(COUNTIFS($G:$G,G383)=1,G383,G383&amp;"-"&amp;COUNTIFS(G$2:G383,G383))</f>
        <v>198_1</v>
      </c>
      <c r="I383" s="92">
        <v>205</v>
      </c>
      <c r="J383" s="92">
        <v>270</v>
      </c>
      <c r="K383" s="92">
        <v>228</v>
      </c>
      <c r="L383" s="53" t="s">
        <v>31</v>
      </c>
      <c r="M383" s="53" t="s">
        <v>19</v>
      </c>
      <c r="N383" s="53">
        <v>0</v>
      </c>
      <c r="O383" s="87"/>
      <c r="Q383" s="55">
        <f>IF(COUNTIFS(Q$2:Q382,Q382)=COUNTIFS($E:$E,Q382),1,0)+Q382</f>
        <v>198</v>
      </c>
      <c r="R383" s="56">
        <f>IF(Q383=Q382,R382+IF(COUNTIFS($G:$G,Q382&amp;"_"&amp;R382)=COUNTIFS(Q$2:Q382,Q382,R$2:R382,R382),1,0),1)</f>
        <v>1</v>
      </c>
      <c r="S383" s="55">
        <f t="shared" si="24"/>
        <v>0</v>
      </c>
      <c r="T383" s="55" t="str">
        <f t="shared" si="27"/>
        <v>Kyogre</v>
      </c>
    </row>
    <row r="384" spans="1:20" x14ac:dyDescent="0.25">
      <c r="A384" s="53">
        <v>383</v>
      </c>
      <c r="B384" s="53" t="s">
        <v>584</v>
      </c>
      <c r="C384" s="53" t="s">
        <v>19</v>
      </c>
      <c r="D384" s="53" t="s">
        <v>19</v>
      </c>
      <c r="E384" s="53">
        <v>199</v>
      </c>
      <c r="F384" s="88">
        <f t="shared" si="25"/>
        <v>1</v>
      </c>
      <c r="G384" t="str">
        <f t="shared" si="26"/>
        <v>199_1</v>
      </c>
      <c r="H384" t="str">
        <f>IF(COUNTIFS($G:$G,G384)=1,G384,G384&amp;"-"&amp;COUNTIFS(G$2:G384,G384))</f>
        <v>199_1</v>
      </c>
      <c r="I384" s="92">
        <v>205</v>
      </c>
      <c r="J384" s="92">
        <v>270</v>
      </c>
      <c r="K384" s="92">
        <v>228</v>
      </c>
      <c r="L384" s="53" t="s">
        <v>56</v>
      </c>
      <c r="M384" s="53" t="s">
        <v>19</v>
      </c>
      <c r="N384" s="53">
        <v>0</v>
      </c>
      <c r="O384" s="87"/>
      <c r="Q384" s="55">
        <f>IF(COUNTIFS(Q$2:Q383,Q383)=COUNTIFS($E:$E,Q383),1,0)+Q383</f>
        <v>199</v>
      </c>
      <c r="R384" s="56">
        <f>IF(Q384=Q383,R383+IF(COUNTIFS($G:$G,Q383&amp;"_"&amp;R383)=COUNTIFS(Q$2:Q383,Q383,R$2:R383,R383),1,0),1)</f>
        <v>1</v>
      </c>
      <c r="S384" s="55">
        <f t="shared" si="24"/>
        <v>0</v>
      </c>
      <c r="T384" s="55" t="str">
        <f t="shared" si="27"/>
        <v>Groudon</v>
      </c>
    </row>
    <row r="385" spans="1:20" x14ac:dyDescent="0.25">
      <c r="A385" s="53">
        <v>384</v>
      </c>
      <c r="B385" s="53" t="s">
        <v>585</v>
      </c>
      <c r="C385" s="53" t="s">
        <v>19</v>
      </c>
      <c r="D385" s="53" t="s">
        <v>19</v>
      </c>
      <c r="E385" s="53">
        <v>200</v>
      </c>
      <c r="F385" s="88">
        <f t="shared" si="25"/>
        <v>1</v>
      </c>
      <c r="G385" t="str">
        <f t="shared" si="26"/>
        <v>200_1</v>
      </c>
      <c r="H385" t="str">
        <f>IF(COUNTIFS($G:$G,G385)=1,G385,G385&amp;"-"&amp;COUNTIFS(G$2:G385,G385))</f>
        <v>200_1</v>
      </c>
      <c r="I385" s="92">
        <v>213</v>
      </c>
      <c r="J385" s="92">
        <v>284</v>
      </c>
      <c r="K385" s="92">
        <v>170</v>
      </c>
      <c r="L385" s="53" t="s">
        <v>194</v>
      </c>
      <c r="M385" s="53" t="s">
        <v>28</v>
      </c>
      <c r="N385" s="53">
        <v>0</v>
      </c>
      <c r="O385" s="87"/>
      <c r="Q385" s="55">
        <f>IF(COUNTIFS(Q$2:Q384,Q384)=COUNTIFS($E:$E,Q384),1,0)+Q384</f>
        <v>200</v>
      </c>
      <c r="R385" s="56">
        <f>IF(Q385=Q384,R384+IF(COUNTIFS($G:$G,Q384&amp;"_"&amp;R384)=COUNTIFS(Q$2:Q384,Q384,R$2:R384,R384),1,0),1)</f>
        <v>1</v>
      </c>
      <c r="S385" s="55">
        <f t="shared" si="24"/>
        <v>0</v>
      </c>
      <c r="T385" s="55" t="str">
        <f t="shared" si="27"/>
        <v>Rayquaza</v>
      </c>
    </row>
    <row r="386" spans="1:20" x14ac:dyDescent="0.25">
      <c r="A386" s="53">
        <v>385</v>
      </c>
      <c r="B386" s="53" t="s">
        <v>586</v>
      </c>
      <c r="C386" s="53" t="s">
        <v>19</v>
      </c>
      <c r="D386" s="53" t="s">
        <v>19</v>
      </c>
      <c r="E386" s="53">
        <v>201</v>
      </c>
      <c r="F386" s="88">
        <f t="shared" si="25"/>
        <v>1</v>
      </c>
      <c r="G386" t="str">
        <f t="shared" si="26"/>
        <v>201_1</v>
      </c>
      <c r="H386" t="str">
        <f>IF(COUNTIFS($G:$G,G386)=1,G386,G386&amp;"-"&amp;COUNTIFS(G$2:G386,G386))</f>
        <v>201_1</v>
      </c>
      <c r="I386" s="92">
        <v>225</v>
      </c>
      <c r="J386" s="92">
        <v>210</v>
      </c>
      <c r="K386" s="92">
        <v>210</v>
      </c>
      <c r="L386" s="53" t="s">
        <v>118</v>
      </c>
      <c r="M386" s="53" t="s">
        <v>98</v>
      </c>
      <c r="N386" s="53">
        <v>0</v>
      </c>
      <c r="O386" s="87"/>
      <c r="Q386" s="55">
        <f>IF(COUNTIFS(Q$2:Q385,Q385)=COUNTIFS($E:$E,Q385),1,0)+Q385</f>
        <v>201</v>
      </c>
      <c r="R386" s="56">
        <f>IF(Q386=Q385,R385+IF(COUNTIFS($G:$G,Q385&amp;"_"&amp;R385)=COUNTIFS(Q$2:Q385,Q385,R$2:R385,R385),1,0),1)</f>
        <v>1</v>
      </c>
      <c r="S386" s="55">
        <f t="shared" si="24"/>
        <v>0</v>
      </c>
      <c r="T386" s="55" t="str">
        <f t="shared" si="27"/>
        <v>Jirachi</v>
      </c>
    </row>
    <row r="387" spans="1:20" x14ac:dyDescent="0.25">
      <c r="A387" s="53">
        <v>386</v>
      </c>
      <c r="B387" s="53" t="s">
        <v>587</v>
      </c>
      <c r="C387" s="53"/>
      <c r="D387" s="53"/>
      <c r="E387" s="53">
        <v>202</v>
      </c>
      <c r="F387" s="88">
        <f t="shared" si="25"/>
        <v>1</v>
      </c>
      <c r="G387" t="str">
        <f t="shared" si="26"/>
        <v>202_1</v>
      </c>
      <c r="H387" t="str">
        <f>IF(COUNTIFS($G:$G,G387)=1,G387,G387&amp;"-"&amp;COUNTIFS(G$2:G387,G387))</f>
        <v>202_1</v>
      </c>
      <c r="I387" s="92">
        <v>137</v>
      </c>
      <c r="J387" s="92">
        <v>345</v>
      </c>
      <c r="K387" s="92">
        <v>115</v>
      </c>
      <c r="L387" s="53" t="s">
        <v>98</v>
      </c>
      <c r="M387" s="53" t="s">
        <v>19</v>
      </c>
      <c r="N387" s="53">
        <v>0</v>
      </c>
      <c r="O387" s="87"/>
      <c r="Q387" s="55">
        <f>IF(COUNTIFS(Q$2:Q386,Q386)=COUNTIFS($E:$E,Q386),1,0)+Q386</f>
        <v>202</v>
      </c>
      <c r="R387" s="56">
        <f>IF(Q387=Q386,R386+IF(COUNTIFS($G:$G,Q386&amp;"_"&amp;R386)=COUNTIFS(Q$2:Q386,Q386,R$2:R386,R386),1,0),1)</f>
        <v>1</v>
      </c>
      <c r="S387" s="55">
        <f t="shared" si="24"/>
        <v>0</v>
      </c>
      <c r="T387" s="55" t="str">
        <f t="shared" si="27"/>
        <v>Deoxys</v>
      </c>
    </row>
    <row r="388" spans="1:20" hidden="1" x14ac:dyDescent="0.25">
      <c r="I388" s="92">
        <v>137</v>
      </c>
      <c r="J388" s="92">
        <v>414</v>
      </c>
      <c r="K388" s="92">
        <v>46</v>
      </c>
    </row>
    <row r="389" spans="1:20" hidden="1" x14ac:dyDescent="0.25">
      <c r="I389" s="92">
        <v>137</v>
      </c>
      <c r="J389" s="92">
        <v>144</v>
      </c>
      <c r="K389" s="92">
        <v>330</v>
      </c>
    </row>
    <row r="390" spans="1:20" hidden="1" x14ac:dyDescent="0.25">
      <c r="I390" s="92">
        <v>137</v>
      </c>
      <c r="J390" s="92">
        <v>230</v>
      </c>
      <c r="K390" s="92">
        <v>218</v>
      </c>
    </row>
    <row r="391" spans="1:20" hidden="1" x14ac:dyDescent="0.25"/>
    <row r="392" spans="1:20" hidden="1" x14ac:dyDescent="0.25"/>
    <row r="393" spans="1:20" hidden="1" x14ac:dyDescent="0.25"/>
    <row r="394" spans="1:20" hidden="1" x14ac:dyDescent="0.25"/>
    <row r="395" spans="1:20" hidden="1" x14ac:dyDescent="0.25"/>
    <row r="396" spans="1:20" hidden="1" x14ac:dyDescent="0.25"/>
    <row r="397" spans="1:20" hidden="1" x14ac:dyDescent="0.25"/>
    <row r="398" spans="1:20" hidden="1" x14ac:dyDescent="0.25"/>
    <row r="399" spans="1:20" hidden="1" x14ac:dyDescent="0.25"/>
    <row r="400" spans="1:2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</sheetData>
  <autoFilter ref="A1:O38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vsoukhav</cp:lastModifiedBy>
  <cp:lastPrinted>2017-05-19T11:34:13Z</cp:lastPrinted>
  <dcterms:created xsi:type="dcterms:W3CDTF">2017-01-12T02:44:41Z</dcterms:created>
  <dcterms:modified xsi:type="dcterms:W3CDTF">2019-10-14T03:10:31Z</dcterms:modified>
</cp:coreProperties>
</file>